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rommel.cuba\Desktop\FORMULARIO 9\2018\MAYO\"/>
    </mc:Choice>
  </mc:AlternateContent>
  <bookViews>
    <workbookView xWindow="0" yWindow="0" windowWidth="27870" windowHeight="12720"/>
  </bookViews>
  <sheets>
    <sheet name="FORM. 9" sheetId="3" r:id="rId1"/>
    <sheet name="CONCEPTOS" sheetId="10" state="hidden" r:id="rId2"/>
    <sheet name="bd_lista" sheetId="9" state="hidden" r:id="rId3"/>
    <sheet name="RESUMEN" sheetId="8" state="hidden" r:id="rId4"/>
    <sheet name="CONCEPTOS." sheetId="24" r:id="rId5"/>
    <sheet name="CUT MN" sheetId="25" r:id="rId6"/>
    <sheet name="CUT ME" sheetId="26" r:id="rId7"/>
    <sheet name="TRL MN" sheetId="19" r:id="rId8"/>
    <sheet name="TRL ME" sheetId="20" r:id="rId9"/>
    <sheet name="CDI" sheetId="21" r:id="rId10"/>
    <sheet name="LISTA" sheetId="18" state="hidden" r:id="rId11"/>
  </sheets>
  <externalReferences>
    <externalReference r:id="rId12"/>
  </externalReferences>
  <definedNames>
    <definedName name="_xlnm._FilterDatabase" localSheetId="9" hidden="1">CDI!$A$8:$H$66</definedName>
    <definedName name="_xlnm._FilterDatabase" localSheetId="6" hidden="1">'CUT ME'!$A$8:$Q$166</definedName>
    <definedName name="_xlnm._FilterDatabase" localSheetId="5" hidden="1">'CUT MN'!$A$8:$P$7081</definedName>
    <definedName name="_xlnm._FilterDatabase" localSheetId="10" hidden="1">LISTA!$A$12:$AJ$614</definedName>
    <definedName name="_xlnm._FilterDatabase" localSheetId="3" hidden="1">RESUMEN!$A$10:$AM$616</definedName>
    <definedName name="_xlnm._FilterDatabase" localSheetId="8" hidden="1">'TRL ME'!$A$8:$Q$12</definedName>
    <definedName name="_xlnm._FilterDatabase" localSheetId="7" hidden="1">'TRL MN'!$A$8:$O$93</definedName>
    <definedName name="_Key1" localSheetId="9" hidden="1">#REF!</definedName>
    <definedName name="_Key1" localSheetId="6" hidden="1">#REF!</definedName>
    <definedName name="_Key1" localSheetId="10" hidden="1">#REF!</definedName>
    <definedName name="_Key1" localSheetId="3" hidden="1">#REF!</definedName>
    <definedName name="_Key1" hidden="1">#REF!</definedName>
    <definedName name="_Key2" localSheetId="9" hidden="1">#REF!</definedName>
    <definedName name="_Key2" localSheetId="6" hidden="1">#REF!</definedName>
    <definedName name="_Key2" localSheetId="10" hidden="1">#REF!</definedName>
    <definedName name="_Key2" localSheetId="3" hidden="1">#REF!</definedName>
    <definedName name="_Key2" hidden="1">#REF!</definedName>
    <definedName name="_Order1" hidden="1">255</definedName>
    <definedName name="_Order2" hidden="1">255</definedName>
    <definedName name="_Sort" localSheetId="9" hidden="1">#REF!</definedName>
    <definedName name="_Sort" localSheetId="6" hidden="1">#REF!</definedName>
    <definedName name="_Sort" localSheetId="10" hidden="1">#REF!</definedName>
    <definedName name="_Sort" localSheetId="3" hidden="1">#REF!</definedName>
    <definedName name="_Sort" hidden="1">#REF!</definedName>
    <definedName name="_xlnm.Print_Area" localSheetId="9">CDI!$A$1:$H$77</definedName>
    <definedName name="_xlnm.Print_Area" localSheetId="1">CONCEPTOS!$A$1:$B$46</definedName>
    <definedName name="_xlnm.Print_Area" localSheetId="4">CONCEPTOS.!$A$1:$C$50</definedName>
    <definedName name="_xlnm.Print_Area" localSheetId="6">'CUT ME'!$A$1:$Q$291</definedName>
    <definedName name="_xlnm.Print_Area" localSheetId="5">'CUT MN'!$A$1:$P$7084</definedName>
    <definedName name="_xlnm.Print_Area" localSheetId="0">'FORM. 9'!$A$1:$AF$58</definedName>
    <definedName name="_xlnm.Print_Area" localSheetId="10">LISTA!$A$1:$AJ$617</definedName>
    <definedName name="_xlnm.Print_Area" localSheetId="3">RESUMEN!$A$1:$AM$619</definedName>
    <definedName name="_xlnm.Print_Area" localSheetId="7">'TRL MN'!$A$1:$O$95</definedName>
    <definedName name="MARZO" localSheetId="9" hidden="1">#REF!</definedName>
    <definedName name="MARZO" localSheetId="6" hidden="1">#REF!</definedName>
    <definedName name="MARZO" localSheetId="10" hidden="1">#REF!</definedName>
    <definedName name="MARZO" localSheetId="3" hidden="1">#REF!</definedName>
    <definedName name="MARZO" hidden="1">#REF!</definedName>
    <definedName name="_xlnm.Print_Titles" localSheetId="9">CDI!$1:$8</definedName>
    <definedName name="_xlnm.Print_Titles" localSheetId="6">'CUT ME'!$1:$9</definedName>
    <definedName name="_xlnm.Print_Titles" localSheetId="5">'CUT MN'!$1:$9</definedName>
    <definedName name="_xlnm.Print_Titles" localSheetId="10">LISTA!$1:$12</definedName>
    <definedName name="_xlnm.Print_Titles" localSheetId="3">RESUMEN!$1:$10</definedName>
    <definedName name="_xlnm.Print_Titles" localSheetId="8">'TRL ME'!$1:$7</definedName>
    <definedName name="_xlnm.Print_Titles" localSheetId="7">'TRL MN'!$1:$8</definedName>
  </definedNames>
  <calcPr calcId="152511"/>
</workbook>
</file>

<file path=xl/calcChain.xml><?xml version="1.0" encoding="utf-8"?>
<calcChain xmlns="http://schemas.openxmlformats.org/spreadsheetml/2006/main">
  <c r="H75" i="21" l="1"/>
  <c r="H67" i="21"/>
  <c r="H68" i="21"/>
  <c r="H69" i="21"/>
  <c r="H70" i="21"/>
  <c r="H71" i="21"/>
  <c r="H72" i="21"/>
  <c r="H73" i="21"/>
  <c r="G75" i="21"/>
  <c r="F75" i="21"/>
  <c r="E75" i="21"/>
  <c r="D75" i="21"/>
  <c r="P290" i="26"/>
  <c r="O290" i="26"/>
  <c r="N290" i="26"/>
  <c r="M290" i="26"/>
  <c r="N7083" i="25"/>
  <c r="O7083" i="25"/>
  <c r="F12" i="3" l="1"/>
  <c r="M95" i="19" l="1"/>
  <c r="O73" i="19" l="1"/>
  <c r="O74" i="19"/>
  <c r="O75" i="19"/>
  <c r="O76" i="19"/>
  <c r="O77" i="19"/>
  <c r="O78" i="19"/>
  <c r="O79" i="19"/>
  <c r="O80" i="19"/>
  <c r="O81" i="19"/>
  <c r="O82" i="19"/>
  <c r="O83" i="19"/>
  <c r="O84" i="19"/>
  <c r="O85" i="19"/>
  <c r="O86" i="19"/>
  <c r="O87" i="19"/>
  <c r="O88" i="19"/>
  <c r="O89" i="19"/>
  <c r="O90" i="19"/>
  <c r="O91" i="19"/>
  <c r="O92" i="19"/>
  <c r="O93" i="19"/>
  <c r="N95" i="19"/>
  <c r="H30" i="21" l="1"/>
  <c r="C21" i="3" l="1"/>
  <c r="F21" i="3"/>
  <c r="C22" i="3"/>
  <c r="F23" i="3"/>
  <c r="C24" i="3"/>
  <c r="F24" i="3"/>
  <c r="C25" i="3"/>
  <c r="F25" i="3"/>
  <c r="C26" i="3"/>
  <c r="F26" i="3"/>
  <c r="C27" i="3"/>
  <c r="C28" i="3"/>
  <c r="F28" i="3"/>
  <c r="C29" i="3"/>
  <c r="F29" i="3"/>
  <c r="C30" i="3"/>
  <c r="F30" i="3"/>
  <c r="C31" i="3"/>
  <c r="F31" i="3"/>
  <c r="C32" i="3"/>
  <c r="F32" i="3"/>
  <c r="C33" i="3"/>
  <c r="F33" i="3"/>
  <c r="F34" i="3"/>
  <c r="C35" i="3"/>
  <c r="C36" i="3"/>
  <c r="C37" i="3"/>
  <c r="F37" i="3"/>
  <c r="C38" i="3"/>
  <c r="C39" i="3"/>
  <c r="AM616" i="8" l="1"/>
  <c r="AM615" i="8"/>
  <c r="AM614" i="8"/>
  <c r="AM613" i="8"/>
  <c r="AM612" i="8"/>
  <c r="AM611" i="8"/>
  <c r="AM610" i="8"/>
  <c r="AM609" i="8"/>
  <c r="AM608" i="8"/>
  <c r="AM607" i="8"/>
  <c r="AM606" i="8"/>
  <c r="AM605" i="8"/>
  <c r="AM604" i="8"/>
  <c r="AM603" i="8"/>
  <c r="AM602" i="8"/>
  <c r="AM601" i="8"/>
  <c r="AM600" i="8"/>
  <c r="AM599" i="8"/>
  <c r="AM598" i="8"/>
  <c r="AM597" i="8"/>
  <c r="AM596" i="8"/>
  <c r="AM595" i="8"/>
  <c r="AM594" i="8"/>
  <c r="AM593" i="8"/>
  <c r="AM592" i="8"/>
  <c r="AM591" i="8"/>
  <c r="AM590" i="8"/>
  <c r="AM589" i="8"/>
  <c r="AM588" i="8"/>
  <c r="AM587" i="8"/>
  <c r="AM586" i="8"/>
  <c r="AM585" i="8"/>
  <c r="AM584" i="8"/>
  <c r="AM583" i="8"/>
  <c r="AM582" i="8"/>
  <c r="AM581" i="8"/>
  <c r="AM580" i="8"/>
  <c r="AM579" i="8"/>
  <c r="AM578" i="8"/>
  <c r="AM577" i="8"/>
  <c r="AM576" i="8"/>
  <c r="AM575" i="8"/>
  <c r="AM574" i="8"/>
  <c r="AM573" i="8"/>
  <c r="AM572" i="8"/>
  <c r="AM571" i="8"/>
  <c r="AM570" i="8"/>
  <c r="AM569" i="8"/>
  <c r="AM568" i="8"/>
  <c r="AM567" i="8"/>
  <c r="AM566" i="8"/>
  <c r="AM565" i="8"/>
  <c r="AM564" i="8"/>
  <c r="AM563" i="8"/>
  <c r="AM562" i="8"/>
  <c r="AM561" i="8"/>
  <c r="AM560" i="8"/>
  <c r="AM559" i="8"/>
  <c r="AM558" i="8"/>
  <c r="AM557" i="8"/>
  <c r="AM556" i="8"/>
  <c r="AM555" i="8"/>
  <c r="AM554" i="8"/>
  <c r="AM553" i="8"/>
  <c r="AM552" i="8"/>
  <c r="AM551" i="8"/>
  <c r="AM550" i="8"/>
  <c r="AM549" i="8"/>
  <c r="AM548" i="8"/>
  <c r="AM547" i="8"/>
  <c r="AM546" i="8"/>
  <c r="AM545" i="8"/>
  <c r="AM544" i="8"/>
  <c r="AM543" i="8"/>
  <c r="AM542" i="8"/>
  <c r="AM541" i="8"/>
  <c r="AM540" i="8"/>
  <c r="AM539" i="8"/>
  <c r="AM538" i="8"/>
  <c r="AM537" i="8"/>
  <c r="AM536" i="8"/>
  <c r="AM535" i="8"/>
  <c r="AM534" i="8"/>
  <c r="AM533" i="8"/>
  <c r="AM532" i="8"/>
  <c r="AM531" i="8"/>
  <c r="AM530" i="8"/>
  <c r="AM529" i="8"/>
  <c r="AM528" i="8"/>
  <c r="AM527" i="8"/>
  <c r="AM526" i="8"/>
  <c r="AM525" i="8"/>
  <c r="AM524" i="8"/>
  <c r="AM523" i="8"/>
  <c r="AM522" i="8"/>
  <c r="AM521" i="8"/>
  <c r="AM520" i="8"/>
  <c r="AM519" i="8"/>
  <c r="AM518" i="8"/>
  <c r="AM517" i="8"/>
  <c r="AM516" i="8"/>
  <c r="AM515" i="8"/>
  <c r="AM514" i="8"/>
  <c r="AM513" i="8"/>
  <c r="AM512" i="8"/>
  <c r="AM511" i="8"/>
  <c r="AM510" i="8"/>
  <c r="AM509" i="8"/>
  <c r="AM508" i="8"/>
  <c r="AM507" i="8"/>
  <c r="AM506" i="8"/>
  <c r="AM505" i="8"/>
  <c r="AM504" i="8"/>
  <c r="AM503" i="8"/>
  <c r="AM502" i="8"/>
  <c r="AM501" i="8"/>
  <c r="AM500" i="8"/>
  <c r="AM499" i="8"/>
  <c r="AM498" i="8"/>
  <c r="AM497" i="8"/>
  <c r="AM496" i="8"/>
  <c r="AM495" i="8"/>
  <c r="AM494" i="8"/>
  <c r="AM493" i="8"/>
  <c r="AM492" i="8"/>
  <c r="AM491" i="8"/>
  <c r="AM490" i="8"/>
  <c r="AM489" i="8"/>
  <c r="AM488" i="8"/>
  <c r="AM487" i="8"/>
  <c r="AM486" i="8"/>
  <c r="AM485" i="8"/>
  <c r="AM484" i="8"/>
  <c r="AM483" i="8"/>
  <c r="AM482" i="8"/>
  <c r="AM481" i="8"/>
  <c r="AM480" i="8"/>
  <c r="AM479" i="8"/>
  <c r="AM478" i="8"/>
  <c r="AM477" i="8"/>
  <c r="AM476" i="8"/>
  <c r="AM475" i="8"/>
  <c r="AM474" i="8"/>
  <c r="AM473" i="8"/>
  <c r="AM472" i="8"/>
  <c r="AM471" i="8"/>
  <c r="AM470" i="8"/>
  <c r="AM469" i="8"/>
  <c r="AM468" i="8"/>
  <c r="AM467" i="8"/>
  <c r="AM466" i="8"/>
  <c r="AM465" i="8"/>
  <c r="AM464" i="8"/>
  <c r="AM463" i="8"/>
  <c r="AM462" i="8"/>
  <c r="AM461" i="8"/>
  <c r="AM460" i="8"/>
  <c r="AM459" i="8"/>
  <c r="AM458" i="8"/>
  <c r="AM457" i="8"/>
  <c r="AM456" i="8"/>
  <c r="AM455" i="8"/>
  <c r="AM454" i="8"/>
  <c r="AM453" i="8"/>
  <c r="AM452" i="8"/>
  <c r="AM451" i="8"/>
  <c r="AM450" i="8"/>
  <c r="AM449" i="8"/>
  <c r="AM448" i="8"/>
  <c r="AM447" i="8"/>
  <c r="AM446" i="8"/>
  <c r="AM445" i="8"/>
  <c r="AM444" i="8"/>
  <c r="AM443" i="8"/>
  <c r="AM442" i="8"/>
  <c r="AM441" i="8"/>
  <c r="AM440" i="8"/>
  <c r="AM439" i="8"/>
  <c r="AM438" i="8"/>
  <c r="AM437" i="8"/>
  <c r="AM436" i="8"/>
  <c r="AM435" i="8"/>
  <c r="AM434" i="8"/>
  <c r="AM433" i="8"/>
  <c r="AM432" i="8"/>
  <c r="AM431" i="8"/>
  <c r="AM430" i="8"/>
  <c r="AM429" i="8"/>
  <c r="AM428" i="8"/>
  <c r="AM427" i="8"/>
  <c r="AM426" i="8"/>
  <c r="AM425" i="8"/>
  <c r="AM424" i="8"/>
  <c r="AM423" i="8"/>
  <c r="AM422" i="8"/>
  <c r="AM421" i="8"/>
  <c r="AM420" i="8"/>
  <c r="AM419" i="8"/>
  <c r="AM418" i="8"/>
  <c r="AM417" i="8"/>
  <c r="AM416" i="8"/>
  <c r="AM415" i="8"/>
  <c r="AM414" i="8"/>
  <c r="AM413" i="8"/>
  <c r="AM412" i="8"/>
  <c r="AM411" i="8"/>
  <c r="AM410" i="8"/>
  <c r="AM409" i="8"/>
  <c r="AM408" i="8"/>
  <c r="AM407" i="8"/>
  <c r="AM406" i="8"/>
  <c r="AM405" i="8"/>
  <c r="AM404" i="8"/>
  <c r="AM403" i="8"/>
  <c r="AM402" i="8"/>
  <c r="AM401" i="8"/>
  <c r="AM400" i="8"/>
  <c r="AM399" i="8"/>
  <c r="AM398" i="8"/>
  <c r="AM397" i="8"/>
  <c r="AM396" i="8"/>
  <c r="AM395" i="8"/>
  <c r="AM394" i="8"/>
  <c r="AM393" i="8"/>
  <c r="AM392" i="8"/>
  <c r="AM391" i="8"/>
  <c r="AM390" i="8"/>
  <c r="AM389" i="8"/>
  <c r="AM388" i="8"/>
  <c r="AM387" i="8"/>
  <c r="AM386" i="8"/>
  <c r="AM385" i="8"/>
  <c r="AM384" i="8"/>
  <c r="AM383" i="8"/>
  <c r="AM382" i="8"/>
  <c r="AM381" i="8"/>
  <c r="AM380" i="8"/>
  <c r="AM379" i="8"/>
  <c r="AM378" i="8"/>
  <c r="AM377" i="8"/>
  <c r="AM376" i="8"/>
  <c r="AM375" i="8"/>
  <c r="AM374" i="8"/>
  <c r="AM373" i="8"/>
  <c r="AM372" i="8"/>
  <c r="AM371" i="8"/>
  <c r="AM370" i="8"/>
  <c r="AM369" i="8"/>
  <c r="AM368" i="8"/>
  <c r="AM367" i="8"/>
  <c r="AM366" i="8"/>
  <c r="AM365" i="8"/>
  <c r="AM364" i="8"/>
  <c r="AM363" i="8"/>
  <c r="AM362" i="8"/>
  <c r="AM361" i="8"/>
  <c r="AM360" i="8"/>
  <c r="AM359" i="8"/>
  <c r="AM358" i="8"/>
  <c r="AM357" i="8"/>
  <c r="AM356" i="8"/>
  <c r="AM355" i="8"/>
  <c r="AM354" i="8"/>
  <c r="AM353" i="8"/>
  <c r="AM352" i="8"/>
  <c r="AM351" i="8"/>
  <c r="AM350" i="8"/>
  <c r="AM349" i="8"/>
  <c r="AM348" i="8"/>
  <c r="AM347" i="8"/>
  <c r="AM346" i="8"/>
  <c r="AM345" i="8"/>
  <c r="AM344" i="8"/>
  <c r="AM343" i="8"/>
  <c r="AM342" i="8"/>
  <c r="AM341" i="8"/>
  <c r="AM340" i="8"/>
  <c r="AM339" i="8"/>
  <c r="AM338" i="8"/>
  <c r="AM337" i="8"/>
  <c r="AM336" i="8"/>
  <c r="AM335" i="8"/>
  <c r="AM334" i="8"/>
  <c r="AM333" i="8"/>
  <c r="AM332" i="8"/>
  <c r="AM331" i="8"/>
  <c r="AM330" i="8"/>
  <c r="AM329" i="8"/>
  <c r="AM328" i="8"/>
  <c r="AM327" i="8"/>
  <c r="AM326" i="8"/>
  <c r="AM325" i="8"/>
  <c r="AM324" i="8"/>
  <c r="AM323" i="8"/>
  <c r="AM322" i="8"/>
  <c r="AM321" i="8"/>
  <c r="AM320" i="8"/>
  <c r="AM319" i="8"/>
  <c r="AM318" i="8"/>
  <c r="AM317" i="8"/>
  <c r="AM316" i="8"/>
  <c r="AM315" i="8"/>
  <c r="AM314" i="8"/>
  <c r="AM313" i="8"/>
  <c r="AM312" i="8"/>
  <c r="AM311" i="8"/>
  <c r="AM310" i="8"/>
  <c r="AM309" i="8"/>
  <c r="AM308" i="8"/>
  <c r="AM307" i="8"/>
  <c r="AM306" i="8"/>
  <c r="AM305" i="8"/>
  <c r="AM304" i="8"/>
  <c r="AM303" i="8"/>
  <c r="AM302" i="8"/>
  <c r="AM301" i="8"/>
  <c r="AM300" i="8"/>
  <c r="AM299" i="8"/>
  <c r="AM298" i="8"/>
  <c r="AM297" i="8"/>
  <c r="AM296" i="8"/>
  <c r="AM295" i="8"/>
  <c r="AM294" i="8"/>
  <c r="AM293" i="8"/>
  <c r="AM292" i="8"/>
  <c r="AM291" i="8"/>
  <c r="AM290" i="8"/>
  <c r="AM289" i="8"/>
  <c r="AM288" i="8"/>
  <c r="AM287" i="8"/>
  <c r="AM286" i="8"/>
  <c r="AM285" i="8"/>
  <c r="AM284" i="8"/>
  <c r="AM283" i="8"/>
  <c r="AM282" i="8"/>
  <c r="AM281" i="8"/>
  <c r="AM280" i="8"/>
  <c r="AM279" i="8"/>
  <c r="AM278" i="8"/>
  <c r="AM277" i="8"/>
  <c r="AM276" i="8"/>
  <c r="AM275" i="8"/>
  <c r="AM274" i="8"/>
  <c r="AM273" i="8"/>
  <c r="AM272" i="8"/>
  <c r="AM271" i="8"/>
  <c r="AM270" i="8"/>
  <c r="AM269" i="8"/>
  <c r="AM268" i="8"/>
  <c r="AM267" i="8"/>
  <c r="AM266" i="8"/>
  <c r="AM265" i="8"/>
  <c r="AM264" i="8"/>
  <c r="AM263" i="8"/>
  <c r="AM262" i="8"/>
  <c r="AM261" i="8"/>
  <c r="AM260" i="8"/>
  <c r="AM259" i="8"/>
  <c r="AM258" i="8"/>
  <c r="AM257" i="8"/>
  <c r="AM256" i="8"/>
  <c r="AM255" i="8"/>
  <c r="AM254" i="8"/>
  <c r="AM253" i="8"/>
  <c r="AM252" i="8"/>
  <c r="AM251" i="8"/>
  <c r="AM250" i="8"/>
  <c r="AM249" i="8"/>
  <c r="AM248" i="8"/>
  <c r="AM247" i="8"/>
  <c r="AM246" i="8"/>
  <c r="AM245" i="8"/>
  <c r="AM244" i="8"/>
  <c r="AM243" i="8"/>
  <c r="AM242" i="8"/>
  <c r="AM241" i="8"/>
  <c r="AM240" i="8"/>
  <c r="AM239" i="8"/>
  <c r="AM238" i="8"/>
  <c r="AM237" i="8"/>
  <c r="AM236" i="8"/>
  <c r="AM235" i="8"/>
  <c r="AM234" i="8"/>
  <c r="AM233" i="8"/>
  <c r="AM232" i="8"/>
  <c r="AM231" i="8"/>
  <c r="AM230" i="8"/>
  <c r="AM229" i="8"/>
  <c r="AM228" i="8"/>
  <c r="AM227" i="8"/>
  <c r="AM226" i="8"/>
  <c r="AM225" i="8"/>
  <c r="AM224" i="8"/>
  <c r="AM223" i="8"/>
  <c r="AM222" i="8"/>
  <c r="AM221" i="8"/>
  <c r="AM220" i="8"/>
  <c r="AM219" i="8"/>
  <c r="AM218" i="8"/>
  <c r="AM217" i="8"/>
  <c r="AM216" i="8"/>
  <c r="AM215" i="8"/>
  <c r="AM214" i="8"/>
  <c r="AM213" i="8"/>
  <c r="AM212" i="8"/>
  <c r="AM211" i="8"/>
  <c r="AM210" i="8"/>
  <c r="AM209" i="8"/>
  <c r="AM208" i="8"/>
  <c r="AM207" i="8"/>
  <c r="AM206" i="8"/>
  <c r="AM205" i="8"/>
  <c r="AM204" i="8"/>
  <c r="AM203" i="8"/>
  <c r="AM202" i="8"/>
  <c r="AM201" i="8"/>
  <c r="AM200" i="8"/>
  <c r="AM199" i="8"/>
  <c r="AM198" i="8"/>
  <c r="AM197" i="8"/>
  <c r="AM196" i="8"/>
  <c r="AM195" i="8"/>
  <c r="AM194" i="8"/>
  <c r="AM193" i="8"/>
  <c r="AM192" i="8"/>
  <c r="AM191" i="8"/>
  <c r="AM190" i="8"/>
  <c r="AM189" i="8"/>
  <c r="AM188" i="8"/>
  <c r="AM187" i="8"/>
  <c r="AM186" i="8"/>
  <c r="AM185" i="8"/>
  <c r="AM184" i="8"/>
  <c r="AM183" i="8"/>
  <c r="AM182" i="8"/>
  <c r="AM181" i="8"/>
  <c r="AM180" i="8"/>
  <c r="AM179" i="8"/>
  <c r="AM178" i="8"/>
  <c r="AM177" i="8"/>
  <c r="AM176" i="8"/>
  <c r="AM175" i="8"/>
  <c r="AM174" i="8"/>
  <c r="AM173" i="8"/>
  <c r="AM172" i="8"/>
  <c r="AM171" i="8"/>
  <c r="AM170" i="8"/>
  <c r="AM169" i="8"/>
  <c r="AM168" i="8"/>
  <c r="AM167" i="8"/>
  <c r="AM166" i="8"/>
  <c r="AM165" i="8"/>
  <c r="AM164" i="8"/>
  <c r="AM163" i="8"/>
  <c r="AM162" i="8"/>
  <c r="AM161" i="8"/>
  <c r="AM160" i="8"/>
  <c r="AM159" i="8"/>
  <c r="AM158" i="8"/>
  <c r="AM157" i="8"/>
  <c r="AM156" i="8"/>
  <c r="AM155" i="8"/>
  <c r="AM154" i="8"/>
  <c r="AM153" i="8"/>
  <c r="AM152" i="8"/>
  <c r="AM151" i="8"/>
  <c r="AM150" i="8"/>
  <c r="AM149" i="8"/>
  <c r="AM148" i="8"/>
  <c r="AM147" i="8"/>
  <c r="AM146" i="8"/>
  <c r="AM145" i="8"/>
  <c r="AM144" i="8"/>
  <c r="AM143" i="8"/>
  <c r="AM142" i="8"/>
  <c r="AM141" i="8"/>
  <c r="AM140" i="8"/>
  <c r="AM139" i="8"/>
  <c r="AM138" i="8"/>
  <c r="AM137" i="8"/>
  <c r="AM136" i="8"/>
  <c r="AM135" i="8"/>
  <c r="AM134" i="8"/>
  <c r="AM133" i="8"/>
  <c r="AM132" i="8"/>
  <c r="AM131" i="8"/>
  <c r="AM130" i="8"/>
  <c r="AM129" i="8"/>
  <c r="AM128" i="8"/>
  <c r="AM127" i="8"/>
  <c r="AM126" i="8"/>
  <c r="AM125" i="8"/>
  <c r="AM124" i="8"/>
  <c r="AM123" i="8"/>
  <c r="AM122" i="8"/>
  <c r="AM121" i="8"/>
  <c r="AM120" i="8"/>
  <c r="AM119" i="8"/>
  <c r="AM118" i="8"/>
  <c r="AM117" i="8"/>
  <c r="AM116" i="8"/>
  <c r="AM115" i="8"/>
  <c r="AM114" i="8"/>
  <c r="AM113" i="8"/>
  <c r="AM112" i="8"/>
  <c r="AM111" i="8"/>
  <c r="AM110" i="8"/>
  <c r="AM109" i="8"/>
  <c r="AM108" i="8"/>
  <c r="AM107" i="8"/>
  <c r="AM106" i="8"/>
  <c r="AM105" i="8"/>
  <c r="AM104" i="8"/>
  <c r="AM103" i="8"/>
  <c r="AM102" i="8"/>
  <c r="AM101" i="8"/>
  <c r="AM100" i="8"/>
  <c r="AM99" i="8"/>
  <c r="AM98" i="8"/>
  <c r="AM97" i="8"/>
  <c r="AM96" i="8"/>
  <c r="AM95" i="8"/>
  <c r="AM94" i="8"/>
  <c r="AM93" i="8"/>
  <c r="AM92" i="8"/>
  <c r="AM91" i="8"/>
  <c r="AM90" i="8"/>
  <c r="AM89" i="8"/>
  <c r="AM88" i="8"/>
  <c r="AM87" i="8"/>
  <c r="AM86" i="8"/>
  <c r="AM85" i="8"/>
  <c r="AM84" i="8"/>
  <c r="AM83" i="8"/>
  <c r="AM82" i="8"/>
  <c r="AM81" i="8"/>
  <c r="AM80" i="8"/>
  <c r="AM79" i="8"/>
  <c r="AM78" i="8"/>
  <c r="AM77" i="8"/>
  <c r="AM76" i="8"/>
  <c r="AM75" i="8"/>
  <c r="AM74" i="8"/>
  <c r="AM73" i="8"/>
  <c r="AM72" i="8"/>
  <c r="AM71" i="8"/>
  <c r="AM70" i="8"/>
  <c r="AM69" i="8"/>
  <c r="AM68" i="8"/>
  <c r="AM67" i="8"/>
  <c r="AM66" i="8"/>
  <c r="AM65" i="8"/>
  <c r="AM64" i="8"/>
  <c r="AM63" i="8"/>
  <c r="AM62" i="8"/>
  <c r="AM61" i="8"/>
  <c r="AM60" i="8"/>
  <c r="AM59" i="8"/>
  <c r="AM58" i="8"/>
  <c r="AM57" i="8"/>
  <c r="AM56" i="8"/>
  <c r="AM55" i="8"/>
  <c r="AM54" i="8"/>
  <c r="AM53" i="8"/>
  <c r="AM52" i="8"/>
  <c r="AM51" i="8"/>
  <c r="AM50" i="8"/>
  <c r="AM49" i="8"/>
  <c r="AM48" i="8"/>
  <c r="AM47" i="8"/>
  <c r="AM46" i="8"/>
  <c r="AM45" i="8"/>
  <c r="AM44" i="8"/>
  <c r="AM43" i="8"/>
  <c r="AM42" i="8"/>
  <c r="AM41" i="8"/>
  <c r="AM40" i="8"/>
  <c r="AM39" i="8"/>
  <c r="AM38" i="8"/>
  <c r="AM37" i="8"/>
  <c r="AM36" i="8"/>
  <c r="AM35" i="8"/>
  <c r="AM34" i="8"/>
  <c r="AM33" i="8"/>
  <c r="AM32" i="8"/>
  <c r="AM31" i="8"/>
  <c r="AM30" i="8"/>
  <c r="AM29" i="8"/>
  <c r="AM28" i="8"/>
  <c r="AM27" i="8"/>
  <c r="AM26" i="8"/>
  <c r="AM25" i="8"/>
  <c r="AM24" i="8"/>
  <c r="AM23" i="8"/>
  <c r="AM22" i="8"/>
  <c r="AM21" i="8"/>
  <c r="AM20" i="8"/>
  <c r="AM19" i="8"/>
  <c r="AM18" i="8"/>
  <c r="AM17" i="8"/>
  <c r="AM16" i="8"/>
  <c r="AM15" i="8"/>
  <c r="AM14" i="8"/>
  <c r="AM13" i="8"/>
  <c r="AM12" i="8"/>
  <c r="AM11" i="8" l="1"/>
  <c r="H66" i="21"/>
  <c r="H65" i="21"/>
  <c r="H64" i="21"/>
  <c r="H63" i="21"/>
  <c r="H62" i="21"/>
  <c r="H61" i="21"/>
  <c r="H60" i="21"/>
  <c r="H59" i="21"/>
  <c r="H58" i="21"/>
  <c r="H57" i="21"/>
  <c r="H56" i="21"/>
  <c r="H55" i="21"/>
  <c r="H54" i="21"/>
  <c r="H53" i="21"/>
  <c r="H52" i="21"/>
  <c r="H51" i="21"/>
  <c r="H50" i="21"/>
  <c r="H49" i="21"/>
  <c r="H48" i="21"/>
  <c r="H47" i="21"/>
  <c r="H46" i="21"/>
  <c r="H45" i="21"/>
  <c r="H44" i="21"/>
  <c r="H43" i="21"/>
  <c r="H42" i="21"/>
  <c r="H41" i="21"/>
  <c r="H40" i="21"/>
  <c r="H39" i="21"/>
  <c r="H38" i="21"/>
  <c r="H37" i="21"/>
  <c r="H36" i="21"/>
  <c r="H35" i="21"/>
  <c r="H34" i="21"/>
  <c r="H33" i="21"/>
  <c r="H32" i="21"/>
  <c r="H31" i="21"/>
  <c r="H29" i="21"/>
  <c r="H28" i="21"/>
  <c r="H27" i="21"/>
  <c r="H26" i="21"/>
  <c r="H25" i="21"/>
  <c r="H24" i="21"/>
  <c r="H23" i="21"/>
  <c r="H22" i="21"/>
  <c r="H21" i="21"/>
  <c r="H20" i="21"/>
  <c r="H19" i="21"/>
  <c r="H18" i="21"/>
  <c r="H17" i="21"/>
  <c r="H16" i="21"/>
  <c r="H15" i="21"/>
  <c r="H14" i="21"/>
  <c r="H13" i="21"/>
  <c r="H12" i="21"/>
  <c r="H11" i="21"/>
  <c r="H10" i="21"/>
  <c r="H9" i="21"/>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O9" i="19"/>
  <c r="O72" i="19"/>
  <c r="O95" i="19" l="1"/>
  <c r="F39" i="3"/>
  <c r="B206" i="9"/>
  <c r="AL618" i="8"/>
  <c r="AK618" i="8"/>
  <c r="AJ618" i="8"/>
  <c r="AI618" i="8"/>
  <c r="AH618" i="8"/>
  <c r="AG618" i="8"/>
  <c r="AF618" i="8"/>
  <c r="AE618" i="8"/>
  <c r="AD618" i="8"/>
  <c r="AC618" i="8"/>
  <c r="AB618" i="8"/>
  <c r="AA618" i="8"/>
  <c r="Z618" i="8"/>
  <c r="Y618" i="8"/>
  <c r="X618" i="8"/>
  <c r="W618" i="8"/>
  <c r="V618" i="8"/>
  <c r="U618" i="8"/>
  <c r="T618" i="8"/>
  <c r="S618" i="8"/>
  <c r="R618" i="8"/>
  <c r="Q618" i="8"/>
  <c r="P618" i="8"/>
  <c r="O618" i="8"/>
  <c r="N618" i="8"/>
  <c r="M618" i="8"/>
  <c r="L618" i="8"/>
  <c r="K618" i="8"/>
  <c r="J618" i="8"/>
  <c r="I618" i="8"/>
  <c r="H618" i="8"/>
  <c r="G618" i="8"/>
  <c r="F618" i="8"/>
  <c r="E618" i="8"/>
  <c r="D618" i="8"/>
  <c r="N14" i="20" l="1"/>
  <c r="M14" i="20"/>
  <c r="B207" i="9" l="1"/>
  <c r="B205" i="9"/>
  <c r="P14" i="20" l="1"/>
  <c r="O14" i="20"/>
  <c r="A6" i="8" l="1"/>
  <c r="A5" i="8"/>
  <c r="A5" i="21"/>
  <c r="A4" i="21"/>
  <c r="A5" i="20"/>
  <c r="A4" i="20"/>
  <c r="A5" i="19"/>
  <c r="A4" i="19"/>
  <c r="A5" i="26"/>
  <c r="A4" i="26"/>
  <c r="Q14" i="20" l="1"/>
  <c r="B155" i="9"/>
  <c r="B153" i="9"/>
  <c r="B152" i="9"/>
  <c r="B26" i="9"/>
  <c r="A9" i="18" l="1"/>
  <c r="AI616" i="18" l="1"/>
  <c r="AH616" i="18"/>
  <c r="AG616" i="18"/>
  <c r="AF616" i="18"/>
  <c r="AE616" i="18"/>
  <c r="AD616" i="18"/>
  <c r="AC616" i="18"/>
  <c r="AB616" i="18"/>
  <c r="AA616" i="18"/>
  <c r="Z616" i="18"/>
  <c r="Y616" i="18"/>
  <c r="X616" i="18"/>
  <c r="W616" i="18"/>
  <c r="V616" i="18"/>
  <c r="U616" i="18"/>
  <c r="T616" i="18"/>
  <c r="S616" i="18"/>
  <c r="R616" i="18"/>
  <c r="Q616" i="18"/>
  <c r="P616" i="18"/>
  <c r="O616" i="18"/>
  <c r="N616" i="18"/>
  <c r="M616" i="18"/>
  <c r="L616" i="18"/>
  <c r="K616" i="18"/>
  <c r="J616" i="18"/>
  <c r="I616" i="18"/>
  <c r="H616" i="18"/>
  <c r="G616" i="18"/>
  <c r="F616" i="18"/>
  <c r="E616" i="18"/>
  <c r="D616" i="18"/>
  <c r="AJ614" i="18"/>
  <c r="AJ613" i="18"/>
  <c r="AJ612" i="18"/>
  <c r="AJ611" i="18"/>
  <c r="AJ610" i="18"/>
  <c r="AJ609" i="18"/>
  <c r="AJ608" i="18"/>
  <c r="AJ607" i="18"/>
  <c r="AJ606" i="18"/>
  <c r="AJ605" i="18"/>
  <c r="AJ604" i="18"/>
  <c r="AJ603" i="18"/>
  <c r="AJ602" i="18"/>
  <c r="AJ601" i="18"/>
  <c r="AJ600" i="18"/>
  <c r="AJ599" i="18"/>
  <c r="AJ598" i="18"/>
  <c r="AJ597" i="18"/>
  <c r="AJ596" i="18"/>
  <c r="AJ595" i="18"/>
  <c r="AJ594" i="18"/>
  <c r="AJ593" i="18"/>
  <c r="AJ592" i="18"/>
  <c r="AJ591" i="18"/>
  <c r="AJ590" i="18"/>
  <c r="AJ589" i="18"/>
  <c r="AJ588" i="18"/>
  <c r="AJ587" i="18"/>
  <c r="AJ586" i="18"/>
  <c r="AJ585" i="18"/>
  <c r="AJ584" i="18"/>
  <c r="AJ583" i="18"/>
  <c r="AJ582" i="18"/>
  <c r="AJ581" i="18"/>
  <c r="AJ580" i="18"/>
  <c r="AJ579" i="18"/>
  <c r="AJ578" i="18"/>
  <c r="AJ577" i="18"/>
  <c r="AJ576" i="18"/>
  <c r="AJ575" i="18"/>
  <c r="AJ574" i="18"/>
  <c r="AJ573" i="18"/>
  <c r="AJ572" i="18"/>
  <c r="AJ571" i="18"/>
  <c r="AJ570" i="18"/>
  <c r="AJ569" i="18"/>
  <c r="AJ568" i="18"/>
  <c r="AJ567" i="18"/>
  <c r="AJ566" i="18"/>
  <c r="AJ565" i="18"/>
  <c r="AJ564" i="18"/>
  <c r="AJ563" i="18"/>
  <c r="AJ562" i="18"/>
  <c r="AJ561" i="18"/>
  <c r="AJ560" i="18"/>
  <c r="AJ559" i="18"/>
  <c r="AJ558" i="18"/>
  <c r="AJ557" i="18"/>
  <c r="AJ556" i="18"/>
  <c r="AJ555" i="18"/>
  <c r="AJ554" i="18"/>
  <c r="AJ553" i="18"/>
  <c r="AJ552" i="18"/>
  <c r="AJ551" i="18"/>
  <c r="AJ550" i="18"/>
  <c r="AJ549" i="18"/>
  <c r="AJ548" i="18"/>
  <c r="AJ547" i="18"/>
  <c r="AJ546" i="18"/>
  <c r="AJ545" i="18"/>
  <c r="AJ544" i="18"/>
  <c r="AJ543" i="18"/>
  <c r="AJ542" i="18"/>
  <c r="AJ541" i="18"/>
  <c r="AJ540" i="18"/>
  <c r="AJ539" i="18"/>
  <c r="AJ538" i="18"/>
  <c r="AJ537" i="18"/>
  <c r="AJ536" i="18"/>
  <c r="AJ535" i="18"/>
  <c r="AJ534" i="18"/>
  <c r="AJ533" i="18"/>
  <c r="AJ532" i="18"/>
  <c r="AJ531" i="18"/>
  <c r="AJ530" i="18"/>
  <c r="AJ529" i="18"/>
  <c r="AJ528" i="18"/>
  <c r="AJ527" i="18"/>
  <c r="AJ526" i="18"/>
  <c r="AJ525" i="18"/>
  <c r="AJ524" i="18"/>
  <c r="AJ523" i="18"/>
  <c r="AJ522" i="18"/>
  <c r="AJ521" i="18"/>
  <c r="AJ520" i="18"/>
  <c r="AJ519" i="18"/>
  <c r="AJ518" i="18"/>
  <c r="AJ517" i="18"/>
  <c r="AJ516" i="18"/>
  <c r="AJ515" i="18"/>
  <c r="AJ514" i="18"/>
  <c r="AJ513" i="18"/>
  <c r="AJ512" i="18"/>
  <c r="AJ511" i="18"/>
  <c r="AJ510" i="18"/>
  <c r="AJ509" i="18"/>
  <c r="AJ508" i="18"/>
  <c r="AJ507" i="18"/>
  <c r="AJ506" i="18"/>
  <c r="AJ505" i="18"/>
  <c r="AJ504" i="18"/>
  <c r="AJ503" i="18"/>
  <c r="AJ502" i="18"/>
  <c r="AJ501" i="18"/>
  <c r="AJ500" i="18"/>
  <c r="AJ499" i="18"/>
  <c r="AJ498" i="18"/>
  <c r="AJ497" i="18"/>
  <c r="AJ496" i="18"/>
  <c r="AJ495" i="18"/>
  <c r="AJ494" i="18"/>
  <c r="AJ493" i="18"/>
  <c r="AJ492" i="18"/>
  <c r="AJ491" i="18"/>
  <c r="AJ490" i="18"/>
  <c r="AJ489" i="18"/>
  <c r="AJ488" i="18"/>
  <c r="AJ487" i="18"/>
  <c r="AJ486" i="18"/>
  <c r="AJ485" i="18"/>
  <c r="AJ484" i="18"/>
  <c r="AJ483" i="18"/>
  <c r="AJ482" i="18"/>
  <c r="AJ481" i="18"/>
  <c r="AJ480" i="18"/>
  <c r="AJ479" i="18"/>
  <c r="AJ478" i="18"/>
  <c r="AJ477" i="18"/>
  <c r="AJ476" i="18"/>
  <c r="AJ475" i="18"/>
  <c r="AJ474" i="18"/>
  <c r="AJ473" i="18"/>
  <c r="AJ472" i="18"/>
  <c r="AJ471" i="18"/>
  <c r="AJ470" i="18"/>
  <c r="AJ469" i="18"/>
  <c r="AJ468" i="18"/>
  <c r="AJ467" i="18"/>
  <c r="AJ466" i="18"/>
  <c r="AJ465" i="18"/>
  <c r="AJ464" i="18"/>
  <c r="AJ463" i="18"/>
  <c r="AJ462" i="18"/>
  <c r="AJ461" i="18"/>
  <c r="AJ460" i="18"/>
  <c r="AJ459" i="18"/>
  <c r="AJ458" i="18"/>
  <c r="AJ457" i="18"/>
  <c r="AJ456" i="18"/>
  <c r="AJ455" i="18"/>
  <c r="AJ454" i="18"/>
  <c r="AJ453" i="18"/>
  <c r="AJ452" i="18"/>
  <c r="AJ451" i="18"/>
  <c r="AJ450" i="18"/>
  <c r="AJ449" i="18"/>
  <c r="AJ448" i="18"/>
  <c r="AJ447" i="18"/>
  <c r="AJ446" i="18"/>
  <c r="AJ445" i="18"/>
  <c r="AJ444" i="18"/>
  <c r="AJ443" i="18"/>
  <c r="AJ442" i="18"/>
  <c r="AJ441" i="18"/>
  <c r="AJ440" i="18"/>
  <c r="AJ439" i="18"/>
  <c r="AJ438" i="18"/>
  <c r="AJ437" i="18"/>
  <c r="AJ436" i="18"/>
  <c r="AJ435" i="18"/>
  <c r="AJ434" i="18"/>
  <c r="AJ433" i="18"/>
  <c r="AJ432" i="18"/>
  <c r="AJ431" i="18"/>
  <c r="AJ430" i="18"/>
  <c r="AJ429" i="18"/>
  <c r="AJ428" i="18"/>
  <c r="AJ427" i="18"/>
  <c r="AJ426" i="18"/>
  <c r="AJ425" i="18"/>
  <c r="AJ424" i="18"/>
  <c r="AJ423" i="18"/>
  <c r="AJ422" i="18"/>
  <c r="AJ421" i="18"/>
  <c r="AJ420" i="18"/>
  <c r="AJ419" i="18"/>
  <c r="AJ418" i="18"/>
  <c r="AJ417" i="18"/>
  <c r="AJ416" i="18"/>
  <c r="AJ415" i="18"/>
  <c r="AJ414" i="18"/>
  <c r="AJ413" i="18"/>
  <c r="AJ412" i="18"/>
  <c r="AJ411" i="18"/>
  <c r="AJ410" i="18"/>
  <c r="AJ409" i="18"/>
  <c r="AJ408" i="18"/>
  <c r="AJ407" i="18"/>
  <c r="AJ406" i="18"/>
  <c r="AJ405" i="18"/>
  <c r="AJ404" i="18"/>
  <c r="AJ403" i="18"/>
  <c r="AJ402" i="18"/>
  <c r="AJ401" i="18"/>
  <c r="AJ400" i="18"/>
  <c r="AJ399" i="18"/>
  <c r="AJ398" i="18"/>
  <c r="AJ397" i="18"/>
  <c r="AJ396" i="18"/>
  <c r="AJ395" i="18"/>
  <c r="AJ394" i="18"/>
  <c r="AJ393" i="18"/>
  <c r="AJ392" i="18"/>
  <c r="AJ391" i="18"/>
  <c r="AJ390" i="18"/>
  <c r="AJ389" i="18"/>
  <c r="AJ388" i="18"/>
  <c r="AJ387" i="18"/>
  <c r="AJ386" i="18"/>
  <c r="AJ385" i="18"/>
  <c r="AJ384" i="18"/>
  <c r="AJ383" i="18"/>
  <c r="AJ382" i="18"/>
  <c r="AJ381" i="18"/>
  <c r="AJ380" i="18"/>
  <c r="AJ379" i="18"/>
  <c r="AJ378" i="18"/>
  <c r="AJ377" i="18"/>
  <c r="AJ376" i="18"/>
  <c r="AJ375" i="18"/>
  <c r="AJ374" i="18"/>
  <c r="AJ373" i="18"/>
  <c r="AJ372" i="18"/>
  <c r="AJ371" i="18"/>
  <c r="AJ370" i="18"/>
  <c r="AJ369" i="18"/>
  <c r="AJ368" i="18"/>
  <c r="AJ367" i="18"/>
  <c r="AJ366" i="18"/>
  <c r="AJ365" i="18"/>
  <c r="AJ364" i="18"/>
  <c r="AJ363" i="18"/>
  <c r="AJ362" i="18"/>
  <c r="AJ361" i="18"/>
  <c r="AJ360" i="18"/>
  <c r="AJ359" i="18"/>
  <c r="AJ358" i="18"/>
  <c r="AJ357" i="18"/>
  <c r="AJ356" i="18"/>
  <c r="AJ355" i="18"/>
  <c r="AJ354" i="18"/>
  <c r="AJ353" i="18"/>
  <c r="AJ352" i="18"/>
  <c r="AJ351" i="18"/>
  <c r="AJ350" i="18"/>
  <c r="AJ349" i="18"/>
  <c r="AJ348" i="18"/>
  <c r="AJ347" i="18"/>
  <c r="AJ346" i="18"/>
  <c r="AJ345" i="18"/>
  <c r="AJ344" i="18"/>
  <c r="AJ343" i="18"/>
  <c r="AJ342" i="18"/>
  <c r="AJ341" i="18"/>
  <c r="AJ340" i="18"/>
  <c r="AJ339" i="18"/>
  <c r="AJ338" i="18"/>
  <c r="AJ337" i="18"/>
  <c r="AJ336" i="18"/>
  <c r="AJ335" i="18"/>
  <c r="AJ334" i="18"/>
  <c r="AJ333" i="18"/>
  <c r="AJ332" i="18"/>
  <c r="AJ331" i="18"/>
  <c r="AJ330" i="18"/>
  <c r="AJ329" i="18"/>
  <c r="AJ328" i="18"/>
  <c r="AJ327" i="18"/>
  <c r="AJ326" i="18"/>
  <c r="AJ325" i="18"/>
  <c r="AJ324" i="18"/>
  <c r="AJ323" i="18"/>
  <c r="AJ322" i="18"/>
  <c r="AJ321" i="18"/>
  <c r="AJ320" i="18"/>
  <c r="AJ319" i="18"/>
  <c r="AJ318" i="18"/>
  <c r="AJ317" i="18"/>
  <c r="AJ316" i="18"/>
  <c r="AJ315" i="18"/>
  <c r="AJ314" i="18"/>
  <c r="AJ313" i="18"/>
  <c r="AJ312" i="18"/>
  <c r="AJ311" i="18"/>
  <c r="AJ310" i="18"/>
  <c r="AJ309" i="18"/>
  <c r="AJ308" i="18"/>
  <c r="AJ307" i="18"/>
  <c r="AJ306" i="18"/>
  <c r="AJ305" i="18"/>
  <c r="AJ304" i="18"/>
  <c r="AJ303" i="18"/>
  <c r="AJ302" i="18"/>
  <c r="AJ301" i="18"/>
  <c r="AJ300" i="18"/>
  <c r="AJ299" i="18"/>
  <c r="AJ298" i="18"/>
  <c r="AJ297" i="18"/>
  <c r="AJ296" i="18"/>
  <c r="AJ295" i="18"/>
  <c r="AJ294" i="18"/>
  <c r="AJ293" i="18"/>
  <c r="AJ292" i="18"/>
  <c r="AJ291" i="18"/>
  <c r="AJ290" i="18"/>
  <c r="AJ289" i="18"/>
  <c r="AJ288" i="18"/>
  <c r="AJ287" i="18"/>
  <c r="AJ286" i="18"/>
  <c r="AJ285" i="18"/>
  <c r="AJ284" i="18"/>
  <c r="AJ283" i="18"/>
  <c r="AJ282" i="18"/>
  <c r="AJ281" i="18"/>
  <c r="AJ280" i="18"/>
  <c r="AJ279" i="18"/>
  <c r="AJ278" i="18"/>
  <c r="AJ277" i="18"/>
  <c r="AJ276" i="18"/>
  <c r="AJ275" i="18"/>
  <c r="AJ274" i="18"/>
  <c r="AJ273" i="18"/>
  <c r="AJ272" i="18"/>
  <c r="AJ271" i="18"/>
  <c r="AJ270" i="18"/>
  <c r="AJ269" i="18"/>
  <c r="AJ268" i="18"/>
  <c r="AJ267" i="18"/>
  <c r="AJ266" i="18"/>
  <c r="AJ265" i="18"/>
  <c r="AJ264" i="18"/>
  <c r="AJ263" i="18"/>
  <c r="AJ262" i="18"/>
  <c r="AJ261" i="18"/>
  <c r="AJ260" i="18"/>
  <c r="AJ259" i="18"/>
  <c r="AJ258" i="18"/>
  <c r="AJ257" i="18"/>
  <c r="AJ256" i="18"/>
  <c r="AJ255" i="18"/>
  <c r="AJ254" i="18"/>
  <c r="AJ253" i="18"/>
  <c r="AJ252" i="18"/>
  <c r="AJ251" i="18"/>
  <c r="AJ250" i="18"/>
  <c r="AJ249" i="18"/>
  <c r="AJ248" i="18"/>
  <c r="AJ247" i="18"/>
  <c r="AJ246" i="18"/>
  <c r="AJ245" i="18"/>
  <c r="AJ244" i="18"/>
  <c r="AJ243" i="18"/>
  <c r="AJ242" i="18"/>
  <c r="AJ241" i="18"/>
  <c r="AJ240" i="18"/>
  <c r="AJ239" i="18"/>
  <c r="AJ238" i="18"/>
  <c r="AJ237" i="18"/>
  <c r="AJ236" i="18"/>
  <c r="AJ235" i="18"/>
  <c r="AJ234" i="18"/>
  <c r="AJ233" i="18"/>
  <c r="AJ232" i="18"/>
  <c r="AJ231" i="18"/>
  <c r="AJ230" i="18"/>
  <c r="AJ229" i="18"/>
  <c r="AJ228" i="18"/>
  <c r="AJ227" i="18"/>
  <c r="AJ226" i="18"/>
  <c r="AJ225" i="18"/>
  <c r="AJ224" i="18"/>
  <c r="AJ223" i="18"/>
  <c r="AJ222" i="18"/>
  <c r="AJ221" i="18"/>
  <c r="AJ220" i="18"/>
  <c r="AJ219" i="18"/>
  <c r="AJ218" i="18"/>
  <c r="AJ217" i="18"/>
  <c r="AJ216" i="18"/>
  <c r="AJ215" i="18"/>
  <c r="AJ214" i="18"/>
  <c r="AJ213" i="18"/>
  <c r="AJ212" i="18"/>
  <c r="AJ211" i="18"/>
  <c r="AJ210" i="18"/>
  <c r="AJ209" i="18"/>
  <c r="AJ208" i="18"/>
  <c r="AJ207" i="18"/>
  <c r="AJ206" i="18"/>
  <c r="AJ205" i="18"/>
  <c r="AJ204" i="18"/>
  <c r="AJ203" i="18"/>
  <c r="AJ202" i="18"/>
  <c r="AJ201" i="18"/>
  <c r="AJ200" i="18"/>
  <c r="AJ199" i="18"/>
  <c r="AJ198" i="18"/>
  <c r="AJ197" i="18"/>
  <c r="AJ196" i="18"/>
  <c r="AJ195" i="18"/>
  <c r="AJ194" i="18"/>
  <c r="AJ193" i="18"/>
  <c r="AJ192" i="18"/>
  <c r="AJ191" i="18"/>
  <c r="AJ190" i="18"/>
  <c r="AJ189" i="18"/>
  <c r="AJ188" i="18"/>
  <c r="AJ187" i="18"/>
  <c r="AJ186" i="18"/>
  <c r="AJ185" i="18"/>
  <c r="AJ184" i="18"/>
  <c r="AJ183" i="18"/>
  <c r="AJ182" i="18"/>
  <c r="AJ181" i="18"/>
  <c r="AJ180" i="18"/>
  <c r="AJ179" i="18"/>
  <c r="AJ178" i="18"/>
  <c r="AJ177" i="18"/>
  <c r="AJ176" i="18"/>
  <c r="AJ175" i="18"/>
  <c r="AJ174" i="18"/>
  <c r="AJ173" i="18"/>
  <c r="AJ172" i="18"/>
  <c r="AJ171" i="18"/>
  <c r="AJ170" i="18"/>
  <c r="AJ169" i="18"/>
  <c r="AJ168" i="18"/>
  <c r="AJ167" i="18"/>
  <c r="AJ166" i="18"/>
  <c r="AJ165" i="18"/>
  <c r="AJ164" i="18"/>
  <c r="AJ163" i="18"/>
  <c r="AJ162" i="18"/>
  <c r="AJ161" i="18"/>
  <c r="AJ160" i="18"/>
  <c r="AJ159" i="18"/>
  <c r="AJ158" i="18"/>
  <c r="AJ157" i="18"/>
  <c r="AJ156" i="18"/>
  <c r="AJ155" i="18"/>
  <c r="AJ154" i="18"/>
  <c r="AJ153" i="18"/>
  <c r="AJ152" i="18"/>
  <c r="AJ151" i="18"/>
  <c r="AJ150" i="18"/>
  <c r="AJ149" i="18"/>
  <c r="AJ148" i="18"/>
  <c r="AJ147" i="18"/>
  <c r="AJ146" i="18"/>
  <c r="AJ145" i="18"/>
  <c r="AJ144" i="18"/>
  <c r="AJ143" i="18"/>
  <c r="AJ142" i="18"/>
  <c r="AJ141" i="18"/>
  <c r="AJ140" i="18"/>
  <c r="AJ139" i="18"/>
  <c r="AJ138" i="18"/>
  <c r="AJ137" i="18"/>
  <c r="AJ136" i="18"/>
  <c r="AJ135" i="18"/>
  <c r="AJ134" i="18"/>
  <c r="AJ133" i="18"/>
  <c r="AJ132" i="18"/>
  <c r="AJ131" i="18"/>
  <c r="AJ130" i="18"/>
  <c r="AJ129" i="18"/>
  <c r="AJ128" i="18"/>
  <c r="AJ127" i="18"/>
  <c r="AJ126" i="18"/>
  <c r="AJ125" i="18"/>
  <c r="AJ124" i="18"/>
  <c r="AJ123" i="18"/>
  <c r="AJ122" i="18"/>
  <c r="AJ121" i="18"/>
  <c r="AJ120" i="18"/>
  <c r="AJ119" i="18"/>
  <c r="AJ118" i="18"/>
  <c r="AJ117" i="18"/>
  <c r="AJ116" i="18"/>
  <c r="AJ115" i="18"/>
  <c r="AJ114" i="18"/>
  <c r="AJ113" i="18"/>
  <c r="AJ112" i="18"/>
  <c r="AJ111" i="18"/>
  <c r="AJ110" i="18"/>
  <c r="AJ109" i="18"/>
  <c r="AJ108" i="18"/>
  <c r="AJ107" i="18"/>
  <c r="AJ106" i="18"/>
  <c r="AJ105" i="18"/>
  <c r="AJ104" i="18"/>
  <c r="AJ103" i="18"/>
  <c r="AJ102" i="18"/>
  <c r="AJ101" i="18"/>
  <c r="AJ100" i="18"/>
  <c r="AJ99" i="18"/>
  <c r="AJ98" i="18"/>
  <c r="AJ97" i="18"/>
  <c r="AJ96" i="18"/>
  <c r="AJ95" i="18"/>
  <c r="AJ94" i="18"/>
  <c r="AJ93" i="18"/>
  <c r="AJ92" i="18"/>
  <c r="AJ91" i="18"/>
  <c r="AJ90" i="18"/>
  <c r="AJ89" i="18"/>
  <c r="AJ88" i="18"/>
  <c r="AJ87" i="18"/>
  <c r="AJ86" i="18"/>
  <c r="AJ85" i="18"/>
  <c r="AJ84" i="18"/>
  <c r="AJ83" i="18"/>
  <c r="AJ82" i="18"/>
  <c r="AJ81" i="18"/>
  <c r="AJ80" i="18"/>
  <c r="AJ79" i="18"/>
  <c r="AJ78" i="18"/>
  <c r="AJ77" i="18"/>
  <c r="AJ76" i="18"/>
  <c r="AJ75" i="18"/>
  <c r="AJ74" i="18"/>
  <c r="AJ73" i="18"/>
  <c r="AJ72" i="18"/>
  <c r="AJ71" i="18"/>
  <c r="AJ70" i="18"/>
  <c r="AJ69" i="18"/>
  <c r="AJ68" i="18"/>
  <c r="AJ67" i="18"/>
  <c r="AJ66" i="18"/>
  <c r="AJ65" i="18"/>
  <c r="AJ64" i="18"/>
  <c r="AJ63" i="18"/>
  <c r="AJ62" i="18"/>
  <c r="AJ61" i="18"/>
  <c r="AJ60" i="18"/>
  <c r="AJ59" i="18"/>
  <c r="AJ58" i="18"/>
  <c r="AJ57" i="18"/>
  <c r="AJ56" i="18"/>
  <c r="AJ55" i="18"/>
  <c r="AJ54" i="18"/>
  <c r="AJ53" i="18"/>
  <c r="AJ52" i="18"/>
  <c r="AJ51" i="18"/>
  <c r="AJ50" i="18"/>
  <c r="AJ49" i="18"/>
  <c r="AJ48" i="18"/>
  <c r="AJ47" i="18"/>
  <c r="AJ46" i="18"/>
  <c r="AJ45" i="18"/>
  <c r="AJ44" i="18"/>
  <c r="AJ43" i="18"/>
  <c r="AJ42" i="18"/>
  <c r="AJ41" i="18"/>
  <c r="AJ40" i="18"/>
  <c r="AJ39" i="18"/>
  <c r="AJ38" i="18"/>
  <c r="AJ37" i="18"/>
  <c r="AJ36" i="18"/>
  <c r="AJ35" i="18"/>
  <c r="AJ34" i="18"/>
  <c r="AJ33" i="18"/>
  <c r="AJ32" i="18"/>
  <c r="AJ31" i="18"/>
  <c r="AJ30" i="18"/>
  <c r="AJ29" i="18"/>
  <c r="AJ28" i="18"/>
  <c r="AJ27" i="18"/>
  <c r="AJ26" i="18"/>
  <c r="AJ25" i="18"/>
  <c r="AJ24" i="18"/>
  <c r="AJ23" i="18"/>
  <c r="AJ22" i="18"/>
  <c r="AJ21" i="18"/>
  <c r="AJ20" i="18"/>
  <c r="AJ19" i="18"/>
  <c r="AJ18" i="18"/>
  <c r="AJ17" i="18"/>
  <c r="AJ16" i="18"/>
  <c r="AJ15" i="18"/>
  <c r="AJ14" i="18"/>
  <c r="AJ13" i="18"/>
  <c r="AJ616" i="18" l="1"/>
  <c r="AH1" i="3" l="1"/>
  <c r="B204" i="9"/>
  <c r="B151" i="9"/>
  <c r="AM618" i="8" l="1"/>
  <c r="B609" i="9" l="1"/>
  <c r="B608" i="9"/>
  <c r="B607" i="9"/>
  <c r="B606" i="9"/>
  <c r="B605" i="9"/>
  <c r="B604" i="9"/>
  <c r="B603" i="9"/>
  <c r="B602" i="9"/>
  <c r="B601" i="9"/>
  <c r="B600" i="9"/>
  <c r="B599" i="9"/>
  <c r="B598" i="9"/>
  <c r="B597" i="9"/>
  <c r="B596" i="9"/>
  <c r="B595" i="9"/>
  <c r="B594" i="9"/>
  <c r="B593" i="9"/>
  <c r="B592" i="9"/>
  <c r="B591" i="9"/>
  <c r="B590" i="9"/>
  <c r="B589" i="9"/>
  <c r="B588" i="9"/>
  <c r="B587" i="9"/>
  <c r="B586" i="9"/>
  <c r="B585" i="9"/>
  <c r="B584" i="9"/>
  <c r="B583" i="9"/>
  <c r="B582" i="9"/>
  <c r="B581" i="9"/>
  <c r="B580" i="9"/>
  <c r="B579" i="9"/>
  <c r="B578" i="9"/>
  <c r="B577" i="9"/>
  <c r="B576" i="9"/>
  <c r="B575" i="9"/>
  <c r="B574" i="9"/>
  <c r="B573" i="9"/>
  <c r="B572" i="9"/>
  <c r="B571" i="9"/>
  <c r="B570" i="9"/>
  <c r="B569" i="9"/>
  <c r="B568" i="9"/>
  <c r="B567" i="9"/>
  <c r="B566" i="9"/>
  <c r="B565" i="9"/>
  <c r="B564" i="9"/>
  <c r="B563" i="9"/>
  <c r="B562" i="9"/>
  <c r="B561" i="9"/>
  <c r="B560" i="9"/>
  <c r="B559" i="9"/>
  <c r="B558" i="9"/>
  <c r="B557" i="9"/>
  <c r="B556" i="9"/>
  <c r="B555" i="9"/>
  <c r="B554" i="9"/>
  <c r="B553" i="9"/>
  <c r="B552" i="9"/>
  <c r="B551" i="9"/>
  <c r="B550" i="9"/>
  <c r="B549" i="9"/>
  <c r="B548" i="9"/>
  <c r="B547" i="9"/>
  <c r="B546" i="9"/>
  <c r="B545" i="9"/>
  <c r="B544" i="9"/>
  <c r="B543" i="9"/>
  <c r="B542" i="9"/>
  <c r="B541" i="9"/>
  <c r="B540" i="9"/>
  <c r="B539" i="9"/>
  <c r="B538" i="9"/>
  <c r="B537" i="9"/>
  <c r="B536" i="9"/>
  <c r="B535" i="9"/>
  <c r="B534" i="9"/>
  <c r="B533" i="9"/>
  <c r="B532" i="9"/>
  <c r="B531" i="9"/>
  <c r="B530" i="9"/>
  <c r="B529" i="9"/>
  <c r="B528" i="9"/>
  <c r="B527" i="9"/>
  <c r="B526" i="9"/>
  <c r="B525" i="9"/>
  <c r="B524" i="9"/>
  <c r="B523" i="9"/>
  <c r="B522" i="9"/>
  <c r="B521" i="9"/>
  <c r="B520" i="9"/>
  <c r="B519" i="9"/>
  <c r="B518" i="9"/>
  <c r="B517" i="9"/>
  <c r="B516" i="9"/>
  <c r="B515" i="9"/>
  <c r="B514" i="9"/>
  <c r="B513" i="9"/>
  <c r="B512" i="9"/>
  <c r="B511" i="9"/>
  <c r="B510" i="9"/>
  <c r="B509" i="9"/>
  <c r="B508" i="9"/>
  <c r="B507" i="9"/>
  <c r="B506" i="9"/>
  <c r="B505" i="9"/>
  <c r="B504" i="9"/>
  <c r="B503" i="9"/>
  <c r="B502" i="9"/>
  <c r="B501" i="9"/>
  <c r="B500" i="9"/>
  <c r="B499" i="9"/>
  <c r="B498" i="9"/>
  <c r="B497" i="9"/>
  <c r="B496" i="9"/>
  <c r="B495" i="9"/>
  <c r="B494" i="9"/>
  <c r="B493" i="9"/>
  <c r="B492" i="9"/>
  <c r="B491" i="9"/>
  <c r="B490" i="9"/>
  <c r="B489" i="9"/>
  <c r="B488" i="9"/>
  <c r="B487" i="9"/>
  <c r="B486" i="9"/>
  <c r="B485" i="9"/>
  <c r="B484" i="9"/>
  <c r="B483" i="9"/>
  <c r="B482" i="9"/>
  <c r="B481" i="9"/>
  <c r="B480" i="9"/>
  <c r="B479" i="9"/>
  <c r="B478" i="9"/>
  <c r="B477" i="9"/>
  <c r="B476" i="9"/>
  <c r="B475" i="9"/>
  <c r="B474" i="9"/>
  <c r="B473" i="9"/>
  <c r="B472" i="9"/>
  <c r="B471" i="9"/>
  <c r="B470" i="9"/>
  <c r="B469" i="9"/>
  <c r="B468" i="9"/>
  <c r="B467" i="9"/>
  <c r="B466" i="9"/>
  <c r="B465" i="9"/>
  <c r="B464" i="9"/>
  <c r="B463" i="9"/>
  <c r="B462" i="9"/>
  <c r="B461" i="9"/>
  <c r="B460" i="9"/>
  <c r="B459" i="9"/>
  <c r="B458" i="9"/>
  <c r="B457" i="9"/>
  <c r="B456" i="9"/>
  <c r="B455" i="9"/>
  <c r="B454" i="9"/>
  <c r="B453" i="9"/>
  <c r="B452" i="9"/>
  <c r="B451" i="9"/>
  <c r="B450" i="9"/>
  <c r="B449" i="9"/>
  <c r="B448" i="9"/>
  <c r="B447" i="9"/>
  <c r="B446" i="9"/>
  <c r="B445" i="9"/>
  <c r="B444" i="9"/>
  <c r="B443" i="9"/>
  <c r="B442" i="9"/>
  <c r="B441" i="9"/>
  <c r="B440" i="9"/>
  <c r="B439" i="9"/>
  <c r="B438" i="9"/>
  <c r="B437" i="9"/>
  <c r="B436" i="9"/>
  <c r="B435" i="9"/>
  <c r="B434" i="9"/>
  <c r="B433" i="9"/>
  <c r="B432" i="9"/>
  <c r="B431" i="9"/>
  <c r="B430" i="9"/>
  <c r="B429" i="9"/>
  <c r="B428" i="9"/>
  <c r="B427" i="9"/>
  <c r="B426" i="9"/>
  <c r="B425" i="9"/>
  <c r="B424" i="9"/>
  <c r="B423" i="9"/>
  <c r="B422" i="9"/>
  <c r="B421" i="9"/>
  <c r="B420" i="9"/>
  <c r="B419" i="9"/>
  <c r="B418" i="9"/>
  <c r="B417" i="9"/>
  <c r="B416" i="9"/>
  <c r="B415" i="9"/>
  <c r="B414" i="9"/>
  <c r="B413" i="9"/>
  <c r="B412" i="9"/>
  <c r="B411" i="9"/>
  <c r="B410" i="9"/>
  <c r="B409" i="9"/>
  <c r="B408" i="9"/>
  <c r="B407" i="9"/>
  <c r="B406" i="9"/>
  <c r="B405" i="9"/>
  <c r="B404" i="9"/>
  <c r="B403" i="9"/>
  <c r="B402" i="9"/>
  <c r="B401" i="9"/>
  <c r="B400" i="9"/>
  <c r="B399" i="9"/>
  <c r="B398" i="9"/>
  <c r="B397" i="9"/>
  <c r="B396" i="9"/>
  <c r="B395" i="9"/>
  <c r="B394" i="9"/>
  <c r="B393" i="9"/>
  <c r="B392" i="9"/>
  <c r="B391" i="9"/>
  <c r="B390" i="9"/>
  <c r="B389" i="9"/>
  <c r="B388" i="9"/>
  <c r="B387" i="9"/>
  <c r="B386" i="9"/>
  <c r="B385" i="9"/>
  <c r="B384" i="9"/>
  <c r="B383" i="9"/>
  <c r="B382" i="9"/>
  <c r="B381" i="9"/>
  <c r="B380" i="9"/>
  <c r="B379" i="9"/>
  <c r="B378" i="9"/>
  <c r="B377" i="9"/>
  <c r="B376" i="9"/>
  <c r="B375" i="9"/>
  <c r="B374" i="9"/>
  <c r="B373" i="9"/>
  <c r="B372" i="9"/>
  <c r="B371" i="9"/>
  <c r="B370" i="9"/>
  <c r="B369" i="9"/>
  <c r="B368" i="9"/>
  <c r="B367" i="9"/>
  <c r="B366" i="9"/>
  <c r="B365" i="9"/>
  <c r="B364" i="9"/>
  <c r="B363" i="9"/>
  <c r="B362" i="9"/>
  <c r="B361" i="9"/>
  <c r="B360" i="9"/>
  <c r="B359" i="9"/>
  <c r="B358" i="9"/>
  <c r="B357" i="9"/>
  <c r="B356" i="9"/>
  <c r="B355" i="9"/>
  <c r="B354" i="9"/>
  <c r="B353" i="9"/>
  <c r="B352" i="9"/>
  <c r="B351" i="9"/>
  <c r="B350" i="9"/>
  <c r="B349" i="9"/>
  <c r="B348" i="9"/>
  <c r="B347" i="9"/>
  <c r="B346" i="9"/>
  <c r="B345" i="9"/>
  <c r="B344" i="9"/>
  <c r="B343" i="9"/>
  <c r="B342" i="9"/>
  <c r="B341" i="9"/>
  <c r="B340" i="9"/>
  <c r="B339" i="9"/>
  <c r="B338" i="9"/>
  <c r="B337" i="9"/>
  <c r="B336" i="9"/>
  <c r="B335" i="9"/>
  <c r="B334" i="9"/>
  <c r="B333" i="9"/>
  <c r="B332" i="9"/>
  <c r="B331" i="9"/>
  <c r="B330" i="9"/>
  <c r="B329" i="9"/>
  <c r="B328" i="9"/>
  <c r="B327" i="9"/>
  <c r="B326" i="9"/>
  <c r="B325" i="9"/>
  <c r="B324" i="9"/>
  <c r="B323" i="9"/>
  <c r="B322" i="9"/>
  <c r="B321" i="9"/>
  <c r="B320" i="9"/>
  <c r="B319" i="9"/>
  <c r="B318" i="9"/>
  <c r="B317" i="9"/>
  <c r="B316" i="9"/>
  <c r="B315" i="9"/>
  <c r="B314" i="9"/>
  <c r="B313" i="9"/>
  <c r="B312" i="9"/>
  <c r="B311" i="9"/>
  <c r="B310" i="9"/>
  <c r="B309" i="9"/>
  <c r="B308" i="9"/>
  <c r="B307" i="9"/>
  <c r="B306" i="9"/>
  <c r="B305" i="9"/>
  <c r="B304" i="9"/>
  <c r="B303" i="9"/>
  <c r="B302" i="9"/>
  <c r="B301" i="9"/>
  <c r="B300" i="9"/>
  <c r="B299" i="9"/>
  <c r="B298" i="9"/>
  <c r="B297" i="9"/>
  <c r="B296" i="9"/>
  <c r="B295" i="9"/>
  <c r="B294" i="9"/>
  <c r="B293" i="9"/>
  <c r="B292" i="9"/>
  <c r="B291" i="9"/>
  <c r="B290" i="9"/>
  <c r="B289" i="9"/>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31" i="9"/>
  <c r="B30" i="9"/>
  <c r="B29" i="9"/>
  <c r="B28" i="9"/>
  <c r="B27" i="9"/>
  <c r="B25" i="9"/>
  <c r="B24" i="9"/>
  <c r="B23" i="9"/>
  <c r="B22" i="9"/>
  <c r="B21" i="9"/>
  <c r="B20" i="9"/>
  <c r="B19" i="9"/>
  <c r="B18" i="9"/>
  <c r="B16" i="9"/>
  <c r="B15" i="9"/>
  <c r="B14" i="9"/>
  <c r="B13" i="9"/>
  <c r="B12" i="9"/>
  <c r="B11" i="9"/>
  <c r="B10" i="9"/>
  <c r="B9" i="9"/>
  <c r="B8" i="9"/>
  <c r="B7" i="9"/>
  <c r="B6" i="9"/>
  <c r="B5" i="9"/>
  <c r="B4" i="9"/>
  <c r="B3" i="9"/>
  <c r="B2" i="9"/>
  <c r="B154" i="9" l="1"/>
  <c r="B157" i="9"/>
  <c r="B156" i="9" l="1"/>
</calcChain>
</file>

<file path=xl/comments1.xml><?xml version="1.0" encoding="utf-8"?>
<comments xmlns="http://schemas.openxmlformats.org/spreadsheetml/2006/main">
  <authors>
    <author>Eusebio Wilson Callisaya Fernandez</author>
  </authors>
  <commentList>
    <comment ref="H14" authorId="0" shapeId="0">
      <text>
        <r>
          <rPr>
            <b/>
            <i/>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4.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comments5.xml><?xml version="1.0" encoding="utf-8"?>
<comments xmlns="http://schemas.openxmlformats.org/spreadsheetml/2006/main">
  <authors>
    <author>Pablo Roberto Laura Soto</author>
  </authors>
  <commentList>
    <comment ref="A8"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6.xml><?xml version="1.0" encoding="utf-8"?>
<comments xmlns="http://schemas.openxmlformats.org/spreadsheetml/2006/main">
  <authors>
    <author>Pablo Roberto Laura Soto</author>
  </authors>
  <commentList>
    <comment ref="A8"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Eusebio Wilson Callisaya Fernandez</author>
  </authors>
  <commentList>
    <comment ref="A8"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sharedStrings.xml><?xml version="1.0" encoding="utf-8"?>
<sst xmlns="http://schemas.openxmlformats.org/spreadsheetml/2006/main" count="43521" uniqueCount="14599">
  <si>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</si>
  <si>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</si>
  <si>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</si>
  <si>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</si>
  <si>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</si>
  <si>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</si>
  <si>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</si>
  <si>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</si>
  <si>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</si>
  <si>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</si>
  <si>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</si>
  <si>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</si>
  <si>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</si>
  <si>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</si>
  <si>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</si>
  <si>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</si>
  <si>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</si>
  <si>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</si>
  <si>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</si>
  <si>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</si>
  <si>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</si>
  <si>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</si>
  <si>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</si>
  <si>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</si>
  <si>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</si>
  <si>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t>
  </si>
  <si>
    <t>PERÍODO EVALUADO DEL:</t>
  </si>
  <si>
    <t>CDI</t>
  </si>
  <si>
    <t>TRL</t>
  </si>
  <si>
    <t>Cambios de Imputación</t>
  </si>
  <si>
    <t>Transferencias entre Libretas</t>
  </si>
  <si>
    <r>
      <rPr>
        <b/>
        <sz val="7"/>
        <rFont val="Arial"/>
        <family val="2"/>
      </rPr>
      <t>Bolivianos</t>
    </r>
    <r>
      <rPr>
        <b/>
        <sz val="8"/>
        <rFont val="Arial"/>
        <family val="2"/>
      </rPr>
      <t xml:space="preserve">
(Bs)</t>
    </r>
  </si>
  <si>
    <t>TIPO (*)</t>
  </si>
  <si>
    <t>Corresponde a códigos de operación que afectan a las Cuentas Únicas del Tesoro (CUT) que se encuentran sin regularización por parte de la entidad durante el período evaluado.</t>
  </si>
  <si>
    <t>FORMULARIO DE COMUNICACIÓN DE OPERACIONES PENDIENTES (SIN REGULARIZACIÓN)</t>
  </si>
  <si>
    <t>FORM. Nº9. ACRD/R/V.1</t>
  </si>
  <si>
    <t>DIRECCIÓN ADMINISTRATIVA FINANCIERA</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</si>
  <si>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</si>
  <si>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</si>
  <si>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</si>
  <si>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</si>
  <si>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</si>
  <si>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</si>
  <si>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</si>
  <si>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</si>
  <si>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</si>
  <si>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</si>
  <si>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</si>
  <si>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</si>
  <si>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</si>
  <si>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</si>
  <si>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</si>
  <si>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</si>
  <si>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</si>
  <si>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</si>
  <si>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</si>
  <si>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</si>
  <si>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</si>
  <si>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</si>
  <si>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</si>
  <si>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Defensa Legal del Estado</t>
  </si>
  <si>
    <t>Ministerio de Obras Públicas, Servicios y Vivienda</t>
  </si>
  <si>
    <t>Ministerio de Medio Ambiente y Agua</t>
  </si>
  <si>
    <t>Ministerio de Comunicación</t>
  </si>
  <si>
    <t>Consejo Supremo de Defensa Plurinacional</t>
  </si>
  <si>
    <t>Tesoro General de la Nación</t>
  </si>
  <si>
    <t>Orquesta Sinfónica Nacional</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</si>
  <si>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</si>
  <si>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</si>
  <si>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</si>
  <si>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</si>
  <si>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</si>
  <si>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</si>
  <si>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</si>
  <si>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</si>
  <si>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</si>
  <si>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</si>
  <si>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</si>
  <si>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</si>
  <si>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</si>
  <si>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</si>
  <si>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</si>
  <si>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</si>
  <si>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</si>
  <si>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</si>
  <si>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</si>
  <si>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</si>
  <si>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</si>
  <si>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</si>
  <si>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</si>
  <si>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</si>
  <si>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</si>
  <si>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</si>
  <si>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Consejo Nacional del Cine</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</si>
  <si>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</si>
  <si>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</si>
  <si>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</si>
  <si>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</si>
  <si>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</si>
  <si>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</si>
  <si>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</si>
  <si>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</si>
  <si>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</si>
  <si>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</si>
  <si>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</si>
  <si>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</si>
  <si>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</si>
  <si>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</si>
  <si>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</si>
  <si>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</si>
  <si>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</si>
  <si>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</si>
  <si>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</si>
  <si>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</si>
  <si>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</si>
  <si>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</si>
  <si>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</si>
  <si>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</si>
  <si>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</si>
  <si>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</si>
  <si>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</si>
  <si>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</si>
  <si>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</si>
  <si>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</si>
  <si>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Geológico Minero</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</si>
  <si>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</si>
  <si>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</si>
  <si>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</si>
  <si>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</si>
  <si>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</si>
  <si>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</si>
  <si>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</si>
  <si>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</si>
  <si>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</si>
  <si>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</si>
  <si>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</si>
  <si>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</si>
  <si>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</si>
  <si>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</si>
  <si>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</si>
  <si>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</si>
  <si>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</si>
  <si>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</si>
  <si>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</si>
  <si>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</si>
  <si>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</si>
  <si>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</si>
  <si>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</si>
  <si>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</si>
  <si>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Mutual de Seguros del Policía</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</si>
  <si>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</si>
  <si>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</si>
  <si>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</si>
  <si>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</si>
  <si>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</si>
  <si>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</si>
  <si>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</si>
  <si>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</si>
  <si>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</si>
  <si>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</si>
  <si>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</si>
  <si>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</si>
  <si>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</si>
  <si>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</si>
  <si>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</si>
  <si>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</si>
  <si>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</si>
  <si>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</si>
  <si>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</si>
  <si>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</si>
  <si>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</si>
  <si>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</si>
  <si>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</si>
  <si>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</si>
  <si>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</si>
  <si>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</si>
  <si>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</si>
  <si>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</si>
  <si>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</si>
  <si>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</si>
  <si>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</si>
  <si>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</si>
  <si>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</si>
  <si>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</si>
  <si>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</si>
  <si>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</si>
  <si>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</si>
  <si>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</si>
  <si>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</si>
  <si>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</si>
  <si>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</si>
  <si>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</si>
  <si>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</si>
  <si>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</si>
  <si>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</si>
  <si>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</si>
  <si>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</si>
  <si>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</si>
  <si>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</si>
  <si>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</si>
  <si>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</si>
  <si>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</si>
  <si>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</si>
  <si>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</si>
  <si>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</si>
  <si>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</si>
  <si>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</si>
  <si>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</si>
  <si>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</si>
  <si>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</si>
  <si>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</si>
  <si>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</si>
  <si>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Lácteos de Bolivia</t>
  </si>
  <si>
    <t>Papeles de Bolivia</t>
  </si>
  <si>
    <t>Cartones de Bolivia</t>
  </si>
  <si>
    <t>Boliviana de Aviación</t>
  </si>
  <si>
    <t>Empresa Púb. Nal. Estratégica Cementos de Bolivia</t>
  </si>
  <si>
    <t>Depósitos Aduaneros Bolivianos</t>
  </si>
  <si>
    <t>Empresa Púb. Nal. Estratégica Azúcar de Bolivia - Bermejo</t>
  </si>
  <si>
    <t>Empresa Boliviana de Almendras y Derivados</t>
  </si>
  <si>
    <t>Empresa Boliviana de Industrializacion de Hidrocarburos</t>
  </si>
  <si>
    <t>Agencia Boliviana Espacial</t>
  </si>
  <si>
    <t>Empresa Azucarera San Buenaventura</t>
  </si>
  <si>
    <t>Empresa Pública Nacional Textil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</si>
  <si>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</si>
  <si>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</si>
  <si>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</si>
  <si>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</si>
  <si>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</si>
  <si>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</si>
  <si>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</si>
  <si>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</si>
  <si>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</si>
  <si>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</si>
  <si>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</si>
  <si>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</si>
  <si>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</si>
  <si>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</si>
  <si>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Defensoría del Pueblo</t>
  </si>
  <si>
    <t>Procuraduría General del Estado</t>
  </si>
  <si>
    <t>Empresa Tarijeña del Gas</t>
  </si>
  <si>
    <t>Complejo Agroindustrial Buena Vista</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</si>
  <si>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</si>
  <si>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</si>
  <si>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</si>
  <si>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</si>
  <si>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</si>
  <si>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</si>
  <si>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</si>
  <si>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</si>
  <si>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</si>
  <si>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</si>
  <si>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</si>
  <si>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</si>
  <si>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</si>
  <si>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</si>
  <si>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</si>
  <si>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</si>
  <si>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</si>
  <si>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</si>
  <si>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Vivienda</t>
  </si>
  <si>
    <t>Banco Central de Bolivia</t>
  </si>
  <si>
    <t>Sector Privado</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</si>
  <si>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</si>
  <si>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</si>
  <si>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</si>
  <si>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</si>
  <si>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</si>
  <si>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</si>
  <si>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</si>
  <si>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</si>
  <si>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</si>
  <si>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</si>
  <si>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</si>
  <si>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</si>
  <si>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</si>
  <si>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</si>
  <si>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</si>
  <si>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</si>
  <si>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</si>
  <si>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</si>
  <si>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</si>
  <si>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</si>
  <si>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</si>
  <si>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</si>
  <si>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</si>
  <si>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</si>
  <si>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</si>
  <si>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</si>
  <si>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</si>
  <si>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</si>
  <si>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</si>
  <si>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</si>
  <si>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</si>
  <si>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</si>
  <si>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</si>
  <si>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</si>
  <si>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</si>
  <si>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</si>
  <si>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</si>
  <si>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</si>
  <si>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</si>
  <si>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</si>
  <si>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</si>
  <si>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</si>
  <si>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</si>
  <si>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</si>
  <si>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</si>
  <si>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</si>
  <si>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</si>
  <si>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</si>
  <si>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</si>
  <si>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</si>
  <si>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</si>
  <si>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</si>
  <si>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</si>
  <si>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</si>
  <si>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</si>
  <si>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</si>
  <si>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</si>
  <si>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</si>
  <si>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</si>
  <si>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</si>
  <si>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</si>
  <si>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</si>
  <si>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</si>
  <si>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</si>
  <si>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</si>
  <si>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</si>
  <si>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</si>
  <si>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</si>
  <si>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</si>
  <si>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</si>
  <si>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</si>
  <si>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</si>
  <si>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</si>
  <si>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</si>
  <si>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</si>
  <si>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</si>
  <si>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</si>
  <si>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</si>
  <si>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</si>
  <si>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</si>
  <si>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</si>
  <si>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</si>
  <si>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</si>
  <si>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</si>
  <si>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</si>
  <si>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</si>
  <si>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</si>
  <si>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</si>
  <si>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</si>
  <si>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</si>
  <si>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</si>
  <si>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</si>
  <si>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</si>
  <si>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</si>
  <si>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</si>
  <si>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</si>
  <si>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</si>
  <si>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</si>
  <si>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</si>
  <si>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</si>
  <si>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</si>
  <si>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</si>
  <si>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</si>
  <si>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</si>
  <si>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</si>
  <si>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</si>
  <si>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</si>
  <si>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</si>
  <si>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</si>
  <si>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</si>
  <si>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</si>
  <si>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</si>
  <si>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</si>
  <si>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</si>
  <si>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</si>
  <si>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</si>
  <si>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</si>
  <si>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</si>
  <si>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</si>
  <si>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</si>
  <si>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</si>
  <si>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</si>
  <si>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</si>
  <si>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</si>
  <si>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</si>
  <si>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</si>
  <si>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</si>
  <si>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</si>
  <si>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</si>
  <si>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</si>
  <si>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</si>
  <si>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</si>
  <si>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</si>
  <si>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</si>
  <si>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</si>
  <si>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</si>
  <si>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</si>
  <si>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</si>
  <si>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</si>
  <si>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</si>
  <si>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</si>
  <si>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</si>
  <si>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</si>
  <si>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</si>
  <si>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</si>
  <si>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</si>
  <si>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</si>
  <si>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</si>
  <si>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</si>
  <si>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</si>
  <si>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</si>
  <si>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</si>
  <si>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</si>
  <si>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</si>
  <si>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</si>
  <si>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</si>
  <si>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</si>
  <si>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</si>
  <si>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</si>
  <si>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</si>
  <si>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</si>
  <si>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</si>
  <si>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</si>
  <si>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</si>
  <si>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</si>
  <si>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</si>
  <si>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</si>
  <si>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</si>
  <si>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</si>
  <si>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</si>
  <si>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</si>
  <si>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</si>
  <si>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</si>
  <si>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</si>
  <si>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</si>
  <si>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</si>
  <si>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</si>
  <si>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</si>
  <si>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</si>
  <si>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</si>
  <si>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</si>
  <si>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</si>
  <si>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</si>
  <si>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</si>
  <si>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</si>
  <si>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</si>
  <si>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</si>
  <si>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</si>
  <si>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</si>
  <si>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</si>
  <si>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</si>
  <si>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</si>
  <si>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</si>
  <si>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</si>
  <si>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</si>
  <si>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</si>
  <si>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</si>
  <si>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</si>
  <si>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</si>
  <si>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</si>
  <si>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</si>
  <si>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</si>
  <si>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</si>
  <si>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</si>
  <si>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</si>
  <si>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</si>
  <si>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</si>
  <si>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</si>
  <si>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</si>
  <si>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</si>
  <si>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</si>
  <si>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</si>
  <si>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</si>
  <si>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</si>
  <si>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</si>
  <si>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</si>
  <si>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</si>
  <si>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</si>
  <si>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</si>
  <si>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</si>
  <si>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</si>
  <si>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</si>
  <si>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</si>
  <si>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</si>
  <si>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</si>
  <si>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</si>
  <si>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</si>
  <si>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</si>
  <si>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</si>
  <si>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</si>
  <si>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</si>
  <si>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</si>
  <si>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</si>
  <si>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</si>
  <si>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</si>
  <si>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</si>
  <si>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</si>
  <si>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</si>
  <si>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</si>
  <si>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</si>
  <si>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</si>
  <si>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</si>
  <si>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</si>
  <si>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</si>
  <si>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</si>
  <si>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</si>
  <si>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</si>
  <si>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</si>
  <si>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</si>
  <si>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</si>
  <si>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</si>
  <si>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</si>
  <si>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</si>
  <si>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</si>
  <si>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</si>
  <si>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</si>
  <si>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</si>
  <si>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</si>
  <si>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</si>
  <si>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</si>
  <si>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</si>
  <si>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</si>
  <si>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</si>
  <si>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</si>
  <si>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</si>
  <si>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</si>
  <si>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</si>
  <si>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</si>
  <si>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</si>
  <si>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</si>
  <si>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</si>
  <si>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</si>
  <si>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</si>
  <si>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</si>
  <si>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</si>
  <si>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</si>
  <si>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</si>
  <si>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</si>
  <si>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</si>
  <si>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</si>
  <si>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</si>
  <si>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</si>
  <si>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</si>
  <si>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</si>
  <si>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</si>
  <si>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</si>
  <si>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</si>
  <si>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</si>
  <si>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</si>
  <si>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</si>
  <si>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</si>
  <si>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</si>
  <si>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</si>
  <si>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</si>
  <si>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</si>
  <si>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</si>
  <si>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</si>
  <si>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</si>
  <si>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</si>
  <si>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</si>
  <si>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</si>
  <si>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</si>
  <si>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</si>
  <si>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</si>
  <si>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</si>
  <si>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</si>
  <si>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</si>
  <si>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</si>
  <si>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</si>
  <si>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</si>
  <si>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</si>
  <si>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</si>
  <si>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</si>
  <si>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</si>
  <si>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</si>
  <si>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</si>
  <si>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</si>
  <si>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</si>
  <si>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</si>
  <si>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</si>
  <si>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</si>
  <si>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</si>
  <si>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</si>
  <si>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</si>
  <si>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</si>
  <si>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</si>
  <si>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</si>
  <si>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</si>
  <si>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</si>
  <si>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</si>
  <si>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</si>
  <si>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</si>
  <si>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</si>
  <si>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</si>
  <si>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</si>
  <si>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</si>
  <si>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</si>
  <si>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</si>
  <si>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</si>
  <si>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</si>
  <si>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</si>
  <si>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</si>
  <si>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</si>
  <si>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</si>
  <si>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</si>
  <si>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</si>
  <si>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EMPRESA MUNICIPAL DE ASEO DE EL ALTO</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</si>
  <si>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</si>
  <si>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</si>
  <si>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</si>
  <si>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</si>
  <si>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</si>
  <si>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</si>
  <si>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Federación de Asociaciones Municipales de Bolivia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</si>
  <si>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</si>
  <si>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</si>
  <si>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</si>
  <si>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</si>
  <si>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</si>
  <si>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</si>
  <si>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</si>
  <si>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</si>
  <si>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</si>
  <si>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</si>
  <si>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ACREEDORES</t>
  </si>
  <si>
    <t>CONTA</t>
  </si>
  <si>
    <t>AREA DE CONTABILIDAD</t>
  </si>
  <si>
    <t>N/I</t>
  </si>
  <si>
    <t>CDT</t>
  </si>
  <si>
    <t>Nro. 
TRL</t>
  </si>
  <si>
    <t>Nro. 
LIBRETA</t>
  </si>
  <si>
    <t>Sin  nombre</t>
  </si>
  <si>
    <t>NO IDENTIFICADO</t>
  </si>
  <si>
    <t>TOTAL</t>
  </si>
  <si>
    <t>TOTALES</t>
  </si>
  <si>
    <t>DETALLE DE OPERACIONES SIN REGULARIZACIÓN POR ENTIDADES</t>
  </si>
  <si>
    <t>(EXPRESADO EN BOLIVIANOS)</t>
  </si>
  <si>
    <t>CUT Bs</t>
  </si>
  <si>
    <t>CUT $US</t>
  </si>
  <si>
    <t>COD.</t>
  </si>
  <si>
    <t>RESP.</t>
  </si>
  <si>
    <t>TOTAL PENDIENTES</t>
  </si>
  <si>
    <t>CONSIDERACIONES GENERALES DEL FORMULARIO</t>
  </si>
  <si>
    <t>El formulario de Operaciones Pendientes en la CUT tiene por objetivo, comunicar que en el período evaluado su Entidad no ha regularizado operaciones mediante el registro de C-21's, C-31's o C-32’s en el SIGMA, por lo que se solicita revisar los anexos adjuntos y evaluar las operaciones a ser regularizadas por la entidad. Concluido el registro debe comunicar a la Dirección General de Contabilidad Fiscal – DGCF para su respectiva conciliación concluyendo el ciclo integrado del SIGMA. Cabe aclarar que el FORMULARIO es un medio de comunicación y alerta, mas no se constituye en un documento de respaldo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del mismo a la Dirección General de Contabilidad Fiscal (Disposición Final Segunda de la Ley Nº614).</t>
  </si>
  <si>
    <r>
      <t xml:space="preserve">Asimismo se aclara que los anexos de operaciones pendientes han sido identificados según la información descrita en las glosas de extractos bancarios de la CUT en el SIGMA,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9"/>
        <color theme="1"/>
        <rFont val="Calibri"/>
        <family val="2"/>
      </rPr>
      <t>no identificados</t>
    </r>
    <r>
      <rPr>
        <sz val="9"/>
        <color theme="1"/>
        <rFont val="Calibri"/>
        <family val="2"/>
      </rPr>
      <t xml:space="preserve"> se comunicarán periódicamente en el </t>
    </r>
    <r>
      <rPr>
        <b/>
        <u/>
        <sz val="9"/>
        <color theme="1"/>
        <rFont val="Calibri"/>
        <family val="2"/>
      </rPr>
      <t>PORTAL</t>
    </r>
    <r>
      <rPr>
        <sz val="9"/>
        <color theme="1"/>
        <rFont val="Calibri"/>
        <family val="2"/>
      </rPr>
      <t xml:space="preserve"> de comunicados del </t>
    </r>
    <r>
      <rPr>
        <b/>
        <u/>
        <sz val="9"/>
        <color theme="1"/>
        <rFont val="Calibri"/>
        <family val="2"/>
      </rPr>
      <t>SIGMA</t>
    </r>
    <r>
      <rPr>
        <sz val="9"/>
        <color theme="1"/>
        <rFont val="Calibri"/>
        <family val="2"/>
      </rPr>
      <t>.</t>
    </r>
  </si>
  <si>
    <t>Las operaciones en las CUT’s en moneda Bolivianos y Dólares, ambas deben ser registradas en moneda Nacional “Bolivianos”, tomando en para el caso de operaciones originadas en moneda extranjera “Dólares” se debe incorporar la Fecha de extracto, Tipo de Cambio de "Compra".</t>
  </si>
  <si>
    <t>A continuación se describe los códigos de operación que afectan a la Cuenta Única del Tesoro:</t>
  </si>
  <si>
    <t>BOD Boletas de Depósito</t>
  </si>
  <si>
    <t>• Corresponden a depósitos realizados a la Cuenta Única del Tesoro (CUT) que indican en la glosa la entidad beneficiaria o el número de Libreta específica.</t>
  </si>
  <si>
    <t>• Las Boletas de Depósito se regularizan en el SIGMA mediante comprobantes presupuestarios C-21's por el reconocimiento del ingreso y C-32's cuando la Boleta de Depósito sea utilizada para la reversión de comprobantes de pago C-31's.</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</si>
  <si>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</si>
  <si>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</si>
  <si>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</si>
  <si>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</si>
  <si>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</si>
  <si>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</si>
  <si>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</si>
  <si>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Son débitos que realiza el BCB por el cobro comisiones bancarias por las operaciones que se realizan en la CUT.</t>
  </si>
  <si>
    <t>• Regularizar las comisiones bancarias mediante C-31 de "Regularización" afectando el presupuesto del gasto (Fuentes: 11, 20, 80 y 70) según corresponda.</t>
  </si>
  <si>
    <t>DEV  Débitos Varios</t>
  </si>
  <si>
    <t>• Débitos efectuados que fueron solicitadas por la entidad, generadas por las transferencias o por cargos bancarios que realiza el BCB.</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</si>
  <si>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</si>
  <si>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r>
      <t>CVD  Comisiones por Compra Venta de Divisas</t>
    </r>
    <r>
      <rPr>
        <b/>
        <sz val="8"/>
        <color theme="1"/>
        <rFont val="Calibri"/>
        <family val="2"/>
      </rPr>
      <t xml:space="preserve">   </t>
    </r>
  </si>
  <si>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</si>
  <si>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</si>
  <si>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</si>
  <si>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</si>
  <si>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</si>
  <si>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</si>
  <si>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</si>
  <si>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</si>
  <si>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r>
      <t>PTV  Pago de Títulos - Valores</t>
    </r>
    <r>
      <rPr>
        <b/>
        <sz val="8"/>
        <color theme="1"/>
        <rFont val="Calibri"/>
        <family val="2"/>
      </rPr>
      <t xml:space="preserve"> </t>
    </r>
  </si>
  <si>
    <t>• Son débitos provenientes de pagos o cancelación de títulos valores que realiza el BCB a través de operaciones de débito a cuentas del TGN.</t>
  </si>
  <si>
    <t>RVL  Revalorización en Moneda Nacional</t>
  </si>
  <si>
    <t>• Débitos o créditos que aplica el BCB por la revalorización de la moneda nacional por efectos de la variación del valor en moneda de origen (moneda extranjera).</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</si>
  <si>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</si>
  <si>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</si>
  <si>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</si>
  <si>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t>• Corresponde a ingresos generados (C-21 SIP – Aux. 59300) por pagos PEC de cualquier otra entidad del sector público.</t>
  </si>
  <si>
    <t>• A estas operaciones se las debe asignar el Presupuesto de Recursos, siempre y cuando no corresponda a un depósito erróneo o disminución de algún exigible.</t>
  </si>
  <si>
    <t>TRL  Transferencias entre Libretas</t>
  </si>
  <si>
    <t>• Corresponde a créditos y/o débitos generados a requerimiento de la entidad, previa evaluación de sus analistas.</t>
  </si>
  <si>
    <t>• Estas operaciones se regulariza de dos formas:</t>
  </si>
  <si>
    <r>
      <t>-</t>
    </r>
    <r>
      <rPr>
        <sz val="7"/>
        <color theme="1"/>
        <rFont val="Times New Roman"/>
        <family val="1"/>
      </rPr>
      <t xml:space="preserve">           </t>
    </r>
    <r>
      <rPr>
        <sz val="8"/>
        <color theme="1"/>
        <rFont val="Calibri"/>
        <family val="2"/>
      </rPr>
      <t>Con Presupuesto, ingreso o gasto cuando corresponda, elaborar el registro C21 o C31.</t>
    </r>
  </si>
  <si>
    <r>
      <t>-</t>
    </r>
    <r>
      <rPr>
        <sz val="7"/>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</si>
  <si>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</si>
  <si>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Vicepresidencia Del Estado Plurinacional</t>
  </si>
  <si>
    <t>Ministerio De Relaciones Exteriores</t>
  </si>
  <si>
    <t>Ministerio De Gobierno</t>
  </si>
  <si>
    <t>Ministerio De Educación</t>
  </si>
  <si>
    <t>Ministerio De Defensa</t>
  </si>
  <si>
    <t>Ministerio De La Presidencia</t>
  </si>
  <si>
    <t>Ministerio De Justicia</t>
  </si>
  <si>
    <t>Ministerio De Economía Y Finanzas Públicas</t>
  </si>
  <si>
    <t>Ministerio De Desarrollo Productivo Y Economía Plural</t>
  </si>
  <si>
    <t>Ministerio De Salud</t>
  </si>
  <si>
    <t>Ministerio De Desarrollo Rural Y Tierras</t>
  </si>
  <si>
    <t>Ministerio De Deportes</t>
  </si>
  <si>
    <t>Min De Transparencia Inst. Y Lucha Contra La Corrupción</t>
  </si>
  <si>
    <t>Ministerio De Autonomias</t>
  </si>
  <si>
    <t>Ministerio De Culturas Y Turismo</t>
  </si>
  <si>
    <t>Ministerio De Planificación Del Desarrollo</t>
  </si>
  <si>
    <t>Ministerio De Trabajo, Empleo Y Previsión Social</t>
  </si>
  <si>
    <t>Ministerio De Minería Y Metalurgia</t>
  </si>
  <si>
    <t>Ministerio De Hidrocarburos Y Energía</t>
  </si>
  <si>
    <t>Ministerio De Defensa Legal Del Estado</t>
  </si>
  <si>
    <t>Ministerio De Obras Públicas, Servicios Y Vivienda</t>
  </si>
  <si>
    <t>Ministerio De Medio Ambiente Y Agua</t>
  </si>
  <si>
    <t>Ministerio De Comunicación</t>
  </si>
  <si>
    <t>Consejo Supremo De Defensa Plurinacional</t>
  </si>
  <si>
    <t>Dirección General De Programación Y Operaciones Del Tesoro</t>
  </si>
  <si>
    <t>Dirección General De Crédito Público</t>
  </si>
  <si>
    <t>Dirección General De Administración Y Finanzas Territoriales</t>
  </si>
  <si>
    <t>Dirección General De Pensiones Y Jubilaciones</t>
  </si>
  <si>
    <t>Conservatorio Plurinacional De Música</t>
  </si>
  <si>
    <t>Instituto Boliviano De La Ceguera</t>
  </si>
  <si>
    <t>Comité Nacional De La Persona Con Discapacidad</t>
  </si>
  <si>
    <t>Fondo De Inversión Para El Deporte</t>
  </si>
  <si>
    <t>Inst. Boliviano Del Dep. La Educ. Física Y La Recreación</t>
  </si>
  <si>
    <t>Dirección General De Aeronáutica Civil</t>
  </si>
  <si>
    <t>Agencia Para El Des. De La Soc. De La Información En Bolivia</t>
  </si>
  <si>
    <t>Instituto Boliviano De Ciencia Y Tecnología Nuclear</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</si>
  <si>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</si>
  <si>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</si>
  <si>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</si>
  <si>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</si>
  <si>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</si>
  <si>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</si>
  <si>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</si>
  <si>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</si>
  <si>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</si>
  <si>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</si>
  <si>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</si>
  <si>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</si>
  <si>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Nacional Siglo Xx</t>
  </si>
  <si>
    <t>Universidad Autónoma Del Beni José  Ballivián</t>
  </si>
  <si>
    <t>Universidad Amazónica De Pando</t>
  </si>
  <si>
    <t>Consejo Nacional Del Cine</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</si>
  <si>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</si>
  <si>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</si>
  <si>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</si>
  <si>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</si>
  <si>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</si>
  <si>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</si>
  <si>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</si>
  <si>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</si>
  <si>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</si>
  <si>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</si>
  <si>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</si>
  <si>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Complejo Indus. De Los Rec.Evaporíticos Del Salar De Uyuni</t>
  </si>
  <si>
    <t>Servicio Al Mejoramiento De La Navegación Amazónica</t>
  </si>
  <si>
    <t>Dirección Estratégica De Reivindicación Marítima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</si>
  <si>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</si>
  <si>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</si>
  <si>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</si>
  <si>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</si>
  <si>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</si>
  <si>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</si>
  <si>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</si>
  <si>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</si>
  <si>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</si>
  <si>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</si>
  <si>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</si>
  <si>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Serv. Nal. Para La Sostenibilidad En Saneamiento Básico</t>
  </si>
  <si>
    <t>Servicio Estatal De Autonomías</t>
  </si>
  <si>
    <t>Zona Franca Comercial E Industrial De Cobija</t>
  </si>
  <si>
    <t>Comando De Ingeniería Del Ejército</t>
  </si>
  <si>
    <t>Servicio Nacional De Hidrografía Naval</t>
  </si>
  <si>
    <t>Servicio Nacional De Aerofotogrametría</t>
  </si>
  <si>
    <t>Servicio Geodésico De Mapas</t>
  </si>
  <si>
    <t>Corporación Gestora Del Proyecto Abapo - Izozog</t>
  </si>
  <si>
    <t>Centro De Investigación Y Desarrollo Acuícola Boliviano</t>
  </si>
  <si>
    <t>Central De Abastecimiento Y Suministros De Salud</t>
  </si>
  <si>
    <t>Fondo De Des. Para Los Pueblos Indígenas, Orig. Y Com. Camp.</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</si>
  <si>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</si>
  <si>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</si>
  <si>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</si>
  <si>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</si>
  <si>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</si>
  <si>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</si>
  <si>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</si>
  <si>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</si>
  <si>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</si>
  <si>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</si>
  <si>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</si>
  <si>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</si>
  <si>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</si>
  <si>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Fondo Nacional De Inversión Productiva Y Social</t>
  </si>
  <si>
    <t>Servicio Nacional De Riego</t>
  </si>
  <si>
    <t>Mutual De Seguros Del Policía</t>
  </si>
  <si>
    <t>Servicio De Impuestos Nacionales</t>
  </si>
  <si>
    <t>Administradora Boliviana De Carreteras</t>
  </si>
  <si>
    <t>Fundación Cultural Del Banco Central De Bolivia</t>
  </si>
  <si>
    <t>Servicio Nacional De Caminos Residual</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</si>
  <si>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</si>
  <si>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</si>
  <si>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</si>
  <si>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</si>
  <si>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</si>
  <si>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</si>
  <si>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Servicio Departamental De Riego - Santa Cruz</t>
  </si>
  <si>
    <t>Servicio Departamental De Riego - Beni</t>
  </si>
  <si>
    <t>Servicio Departamental De Riego - Pando</t>
  </si>
  <si>
    <t>Autoridad De Fiscalización Y Control Social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</si>
  <si>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</si>
  <si>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</si>
  <si>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</si>
  <si>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</si>
  <si>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Y Control Social De Electricidad</t>
  </si>
  <si>
    <t>Autoridad De Fiscalización Y Control Social De Empresas</t>
  </si>
  <si>
    <t>Escuela Boliviana Intercultural De Música</t>
  </si>
  <si>
    <t>Servicio General De Identificación Personal</t>
  </si>
  <si>
    <t>Servicio General De Licencias De Conducir</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</si>
  <si>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</si>
  <si>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</si>
  <si>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</si>
  <si>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</si>
  <si>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</si>
  <si>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</si>
  <si>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</si>
  <si>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</si>
  <si>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</si>
  <si>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</si>
  <si>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</si>
  <si>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</si>
  <si>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</si>
  <si>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</si>
  <si>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</si>
  <si>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</si>
  <si>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</si>
  <si>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</si>
  <si>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</si>
  <si>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</si>
  <si>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</si>
  <si>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</si>
  <si>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</si>
  <si>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</si>
  <si>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</si>
  <si>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Empresa Nacional De Electricidad</t>
  </si>
  <si>
    <t>Corporación Minera De Bolivia</t>
  </si>
  <si>
    <t>Empresa Metalúrgica Vinto - Nacionalizada</t>
  </si>
  <si>
    <t>Empresa Nacional De Ferrocarriles - Residual</t>
  </si>
  <si>
    <t>Empresa De Correos De Bolivia</t>
  </si>
  <si>
    <t>Bolivia Tv</t>
  </si>
  <si>
    <t>Corporación De Las Fuerzas Armadas P/ El Des. Nacional</t>
  </si>
  <si>
    <t>Empresa De Apoyo A La Producción De Alimentos</t>
  </si>
  <si>
    <t>Empresa Siderúrgica Del Mutún</t>
  </si>
  <si>
    <t>Lácteos De Bolivia</t>
  </si>
  <si>
    <t>Papeles De Bolivia</t>
  </si>
  <si>
    <t>Cartones De Bolivia</t>
  </si>
  <si>
    <t>Boliviana De Aviación</t>
  </si>
  <si>
    <t>Empresa Púb. Nal. Estratégica Cementos De Bolivia</t>
  </si>
  <si>
    <t>Empresa Púb. Nal. Estratégica Azúcar De Bolivia - Bermejo</t>
  </si>
  <si>
    <t>Empresa Boliviana De Almendras Y Derivados</t>
  </si>
  <si>
    <t>Empresa Boliviana De Industrializacion De Hidrocarburos</t>
  </si>
  <si>
    <t>Empresa Estratégica Boliviana De Construcción Y Conservación De Infraestructura Civil</t>
  </si>
  <si>
    <t>Empresa De Construcciones Del Ejército</t>
  </si>
  <si>
    <t>Empresa Pública "Quipus"</t>
  </si>
  <si>
    <t>Empresa Estatal De Transporte Por Cable Mi Teleférico</t>
  </si>
  <si>
    <t>Empresa Estatal Boliviana De Turismo</t>
  </si>
  <si>
    <t>Empresa Pública Yacana</t>
  </si>
  <si>
    <t>Complejo Agroindustrial De San Buena Aventura</t>
  </si>
  <si>
    <t>Empresa Púb. Deptal. Hotel Terminal-Terminal De Buses Oruro</t>
  </si>
  <si>
    <t>Contraloria General Del Estado</t>
  </si>
  <si>
    <t>Defensoría Del Pueblo</t>
  </si>
  <si>
    <t>Procuraduría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</si>
  <si>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</si>
  <si>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</si>
  <si>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</si>
  <si>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</si>
  <si>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</si>
  <si>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</si>
  <si>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</si>
  <si>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</si>
  <si>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Directorio Unico De Fondos</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</si>
  <si>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</si>
  <si>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</si>
  <si>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</si>
  <si>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</si>
  <si>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</si>
  <si>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</si>
  <si>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</si>
  <si>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</si>
  <si>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</si>
  <si>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</si>
  <si>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</si>
  <si>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</si>
  <si>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</si>
  <si>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</si>
  <si>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</si>
  <si>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</si>
  <si>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</si>
  <si>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</si>
  <si>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</si>
  <si>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</si>
  <si>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</si>
  <si>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</si>
  <si>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</si>
  <si>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</si>
  <si>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</si>
  <si>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</si>
  <si>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</si>
  <si>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</si>
  <si>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</si>
  <si>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</si>
  <si>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</si>
  <si>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</si>
  <si>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</si>
  <si>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</si>
  <si>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</si>
  <si>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</si>
  <si>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</si>
  <si>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</si>
  <si>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</si>
  <si>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</si>
  <si>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</si>
  <si>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</si>
  <si>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</si>
  <si>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</si>
  <si>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</si>
  <si>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</si>
  <si>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</si>
  <si>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</si>
  <si>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</si>
  <si>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</si>
  <si>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</si>
  <si>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</si>
  <si>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</si>
  <si>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</si>
  <si>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</si>
  <si>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</si>
  <si>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</si>
  <si>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</si>
  <si>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</si>
  <si>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</si>
  <si>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</si>
  <si>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</si>
  <si>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</si>
  <si>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</si>
  <si>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</si>
  <si>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</si>
  <si>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</si>
  <si>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</si>
  <si>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</si>
  <si>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</si>
  <si>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</si>
  <si>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</si>
  <si>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</si>
  <si>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</si>
  <si>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</si>
  <si>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</si>
  <si>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</si>
  <si>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</si>
  <si>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</si>
  <si>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</si>
  <si>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</si>
  <si>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</si>
  <si>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</si>
  <si>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</si>
  <si>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</si>
  <si>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</si>
  <si>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</si>
  <si>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</si>
  <si>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</si>
  <si>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</si>
  <si>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</si>
  <si>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</si>
  <si>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</si>
  <si>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</si>
  <si>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</si>
  <si>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</si>
  <si>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</si>
  <si>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</si>
  <si>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</si>
  <si>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</si>
  <si>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</si>
  <si>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</si>
  <si>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</si>
  <si>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</si>
  <si>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</si>
  <si>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</si>
  <si>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</si>
  <si>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</si>
  <si>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</si>
  <si>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</si>
  <si>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</si>
  <si>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</si>
  <si>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</si>
  <si>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</si>
  <si>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</si>
  <si>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</si>
  <si>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</si>
  <si>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</si>
  <si>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</si>
  <si>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</si>
  <si>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</si>
  <si>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</si>
  <si>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</si>
  <si>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</si>
  <si>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</si>
  <si>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</si>
  <si>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</si>
  <si>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</si>
  <si>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</si>
  <si>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</si>
  <si>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</si>
  <si>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</si>
  <si>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</si>
  <si>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</si>
  <si>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</si>
  <si>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</si>
  <si>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</si>
  <si>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</si>
  <si>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</si>
  <si>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</si>
  <si>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</si>
  <si>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</si>
  <si>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</si>
  <si>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</si>
  <si>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</si>
  <si>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</si>
  <si>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</si>
  <si>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</si>
  <si>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</si>
  <si>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</si>
  <si>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</si>
  <si>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</si>
  <si>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</si>
  <si>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</si>
  <si>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</si>
  <si>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</si>
  <si>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</si>
  <si>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</si>
  <si>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</si>
  <si>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</si>
  <si>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</si>
  <si>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</si>
  <si>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</si>
  <si>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</si>
  <si>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</si>
  <si>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</si>
  <si>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</si>
  <si>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</si>
  <si>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</si>
  <si>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</si>
  <si>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</si>
  <si>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</si>
  <si>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</si>
  <si>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</si>
  <si>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</si>
  <si>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</si>
  <si>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</si>
  <si>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</si>
  <si>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</si>
  <si>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</si>
  <si>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</si>
  <si>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</si>
  <si>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</si>
  <si>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</si>
  <si>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</si>
  <si>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</si>
  <si>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</si>
  <si>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</si>
  <si>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</si>
  <si>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</si>
  <si>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</si>
  <si>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</si>
  <si>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</si>
  <si>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</si>
  <si>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</si>
  <si>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</si>
  <si>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</si>
  <si>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</si>
  <si>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</si>
  <si>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</si>
  <si>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</si>
  <si>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</si>
  <si>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</si>
  <si>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</si>
  <si>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Chipaya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</si>
  <si>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</si>
  <si>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</si>
  <si>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</si>
  <si>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</si>
  <si>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</si>
  <si>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</si>
  <si>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</si>
  <si>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</si>
  <si>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</si>
  <si>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</si>
  <si>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</si>
  <si>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</si>
  <si>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</si>
  <si>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</si>
  <si>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</si>
  <si>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</si>
  <si>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</si>
  <si>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</si>
  <si>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</si>
  <si>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</si>
  <si>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</si>
  <si>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</si>
  <si>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</si>
  <si>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</si>
  <si>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</si>
  <si>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</si>
  <si>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</si>
  <si>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</si>
  <si>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</si>
  <si>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</si>
  <si>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</si>
  <si>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</si>
  <si>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</si>
  <si>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</si>
  <si>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</si>
  <si>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</si>
  <si>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</si>
  <si>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</si>
  <si>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</si>
  <si>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</si>
  <si>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</si>
  <si>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</si>
  <si>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</si>
  <si>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</si>
  <si>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</si>
  <si>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</si>
  <si>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</si>
  <si>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</si>
  <si>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</si>
  <si>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</si>
  <si>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</si>
  <si>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</si>
  <si>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</si>
  <si>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</si>
  <si>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</si>
  <si>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</si>
  <si>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</si>
  <si>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</si>
  <si>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</si>
  <si>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</si>
  <si>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</si>
  <si>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</si>
  <si>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</si>
  <si>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</si>
  <si>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</si>
  <si>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</si>
  <si>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</si>
  <si>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</si>
  <si>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</si>
  <si>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</si>
  <si>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</si>
  <si>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Charagua</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</si>
  <si>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</si>
  <si>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</si>
  <si>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</si>
  <si>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</si>
  <si>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</si>
  <si>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</si>
  <si>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</si>
  <si>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</si>
  <si>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</si>
  <si>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</si>
  <si>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</si>
  <si>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</si>
  <si>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</si>
  <si>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</si>
  <si>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</si>
  <si>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</si>
  <si>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</si>
  <si>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</si>
  <si>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</si>
  <si>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</si>
  <si>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</si>
  <si>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</si>
  <si>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</si>
  <si>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</si>
  <si>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</si>
  <si>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</si>
  <si>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</si>
  <si>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</si>
  <si>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</si>
  <si>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</si>
  <si>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</si>
  <si>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</si>
  <si>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</si>
  <si>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</si>
  <si>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</si>
  <si>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</si>
  <si>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</si>
  <si>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</si>
  <si>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</si>
  <si>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</si>
  <si>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</si>
  <si>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</si>
  <si>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</si>
  <si>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</si>
  <si>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</si>
  <si>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</si>
  <si>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</si>
  <si>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</si>
  <si>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</si>
  <si>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</si>
  <si>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</si>
  <si>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</si>
  <si>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</si>
  <si>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</si>
  <si>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</si>
  <si>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</si>
  <si>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</si>
  <si>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</si>
  <si>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</si>
  <si>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</si>
  <si>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</si>
  <si>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</si>
  <si>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</si>
  <si>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</si>
  <si>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</si>
  <si>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</si>
  <si>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</si>
  <si>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</si>
  <si>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</si>
  <si>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Cuencas (Searpi)</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</si>
  <si>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</si>
  <si>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</si>
  <si>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</si>
  <si>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</si>
  <si>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</si>
  <si>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</si>
  <si>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Entidad Descentralizada Ummipre Proman</t>
  </si>
  <si>
    <t>Empresa Pública Departamental Estratégica De Aguas - La Paz</t>
  </si>
  <si>
    <t>Empresa Publica Municipal De Servicios De Agua Y Alcantarrillado Sanitario De Cobija</t>
  </si>
  <si>
    <t>Acreedores</t>
  </si>
  <si>
    <t>Area De Contabilidad</t>
  </si>
  <si>
    <t>No Identificado</t>
  </si>
  <si>
    <t>Empresa Estratégica Boliviana Construcción y Conserv. Infraestructura Civil</t>
  </si>
  <si>
    <t>MZCh</t>
  </si>
  <si>
    <t>Dirección General de Programación y Operaciones del Tesoro</t>
  </si>
  <si>
    <t xml:space="preserve">CÓDIGO ENTIDAD      </t>
  </si>
  <si>
    <t>QUE AFECTAN A LAS CUENTAS ÚNICAS DEL TESORO EN BOLIVIANOS Y DÓLARES
(EXPRESADO EN BOLIVIANOS)</t>
  </si>
  <si>
    <t xml:space="preserve">CUT </t>
  </si>
  <si>
    <t>Dólares
($us) (**)</t>
  </si>
  <si>
    <t>(**) Los importes correspondientes a operaciones CUT Dolares, se expresan en Moneda Nacional.</t>
  </si>
  <si>
    <t>TEC</t>
  </si>
  <si>
    <t>Adm. de Aeropuertos y Servicios Auxiliares a la Naveg. Aérea</t>
  </si>
  <si>
    <t>TFD</t>
  </si>
  <si>
    <t>TRL Bs
Crédito</t>
  </si>
  <si>
    <t>TRL Bs
Débito</t>
  </si>
  <si>
    <t>TRL USD
Débito</t>
  </si>
  <si>
    <t>Fondo De Desarrollo Indigena</t>
  </si>
  <si>
    <t>TRL USD
Crédito</t>
  </si>
  <si>
    <t>Lic. Gonzalo Calisaya Gomez</t>
  </si>
  <si>
    <t>Director General de Contabilidad Fiscal
Viceministerio de Presupuesto y Contabilidad Fiscal
Ministerio de Economía y Finanzas Publicas</t>
  </si>
  <si>
    <t>CDC</t>
  </si>
  <si>
    <t>DAU</t>
  </si>
  <si>
    <t>DVD</t>
  </si>
  <si>
    <t>INF</t>
  </si>
  <si>
    <t>Transferencias entre Cuentas BCB</t>
  </si>
  <si>
    <t>Diferencial Cambiario en Compra Venta de Divisas</t>
  </si>
  <si>
    <t>Comisiones Bancarias</t>
  </si>
  <si>
    <t>Nota Impresa de Pago de Deuda Pública</t>
  </si>
  <si>
    <t>Cierre Definitivo de Cuentas</t>
  </si>
  <si>
    <t>Debito Automático Instruido por el VTCP</t>
  </si>
  <si>
    <t>(*)  Para conocer el detalle de cada codigo se debe ingresar al PORTAL de la página del SIGEP.</t>
  </si>
  <si>
    <t>DESDE ENERO A SEPTIEMBRE DE 2016</t>
  </si>
  <si>
    <t>TRC</t>
  </si>
  <si>
    <t>Unidad de Liquidación del Fondo de Desarrollo para los Pueblos Indígenas, Originarios y Comunidades Campesinas</t>
  </si>
  <si>
    <t>Fondo de Desarrollo Indigena</t>
  </si>
  <si>
    <t>Agencia de Gobierno Electrónico y Tecnologías de Información y Comunicación</t>
  </si>
  <si>
    <t>Comité Organizador de los XI Juegos Suramericanos Cochabamba 2018</t>
  </si>
  <si>
    <t>Agencia Boliviana de Energía Nuclear</t>
  </si>
  <si>
    <t>Dir. Estrg. de Defensa de los Manantiales del Silala y todos los Rec. Hídricos en frontera con la Rep.de Chile</t>
  </si>
  <si>
    <t>Servicio Nacional Textil</t>
  </si>
  <si>
    <t>Gestora Pública de la Seguridad Social de Largo Plazo</t>
  </si>
  <si>
    <t>EMPRESA MUNICIPAL DE AGUA POTABLE Y ALCANTARILLADO SANITARIO DE URIONDO</t>
  </si>
  <si>
    <t>Transferencias entre Cuentas</t>
  </si>
  <si>
    <t>01</t>
  </si>
  <si>
    <t>02</t>
  </si>
  <si>
    <t>00099021001</t>
  </si>
  <si>
    <t>Conservatorio Plurinacional de Musica</t>
  </si>
  <si>
    <t xml:space="preserve">Servicio Geológico Minero </t>
  </si>
  <si>
    <t>Empresa Estatal "Boliviana de Turismo"</t>
  </si>
  <si>
    <t>Cuenta Contable</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</si>
  <si>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bajos los códigos de formulario incluyendo los </t>
    </r>
    <r>
      <rPr>
        <u/>
        <sz val="8"/>
        <color theme="1"/>
        <rFont val="Calibri"/>
        <family val="2"/>
      </rPr>
      <t>no identificados</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</si>
  <si>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Las operaciones en las CUT’s en moneda Bolivianos y Dólares, ambas deben ser registradas en moneda Nacional “Bolivianos”, para el caso de operaciones originadas en moneda extranjera “Dólares” se debe incorporar la Fecha de extracto, Tipo de Cambio "Compra".</t>
  </si>
  <si>
    <t>• Las Boletas de Depósito se regularizan en el SIGEP mediante comprobantes presupuestarios C-21's por el reconocimiento del ingreso y C-32's cuando la Boleta de Depósito sea utilizada para la reversión de comprobantes de pago C-31's.</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</si>
  <si>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</si>
  <si>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</si>
  <si>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</si>
  <si>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CVD  Comisiones por Compra Venta de Divisas   </t>
  </si>
  <si>
    <t xml:space="preserve">PTV  Pago de Títulos - Valores </t>
  </si>
  <si>
    <t>• Débitos o créditos que aplica el BCB por la revalorización de la moneda nacional por efectos de la variación del valor en moneda origen (moneda extranjera).</t>
  </si>
  <si>
    <t>• Estas operaciones se regularizan de dos formas:</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</si>
  <si>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</si>
  <si>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</si>
  <si>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</si>
  <si>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</si>
  <si>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UCCF</t>
  </si>
  <si>
    <t>Area de Conciliaciones</t>
  </si>
  <si>
    <t>RETIRO TOTAL DE RECURSOS CAPTADOS EN LA FECHA</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</si>
  <si>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</si>
  <si>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</si>
  <si>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</si>
  <si>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</si>
  <si>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</si>
  <si>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t>Agencia de Gobierno Electronico y Tec. de Inf. y Comunicación</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</si>
  <si>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</si>
  <si>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10</t>
  </si>
  <si>
    <t>5.9.3</t>
  </si>
  <si>
    <t>5.9.4</t>
  </si>
  <si>
    <t>5.9.7</t>
  </si>
  <si>
    <t>5.9.8</t>
  </si>
  <si>
    <t>NO_CONCILIADO</t>
  </si>
  <si>
    <t>NTE</t>
  </si>
  <si>
    <t>CTV</t>
  </si>
  <si>
    <r>
      <rPr>
        <b/>
        <u/>
        <sz val="10"/>
        <rFont val="Arial"/>
        <family val="2"/>
      </rPr>
      <t>NOTA IMPORTANTE</t>
    </r>
    <r>
      <rPr>
        <sz val="10"/>
        <rFont val="Arial"/>
        <family val="2"/>
      </rPr>
      <t>: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t>
    </r>
  </si>
  <si>
    <t>Nota de Transferencia Electrónica</t>
  </si>
  <si>
    <t>Ministerio de Hidrocarburos</t>
  </si>
  <si>
    <t xml:space="preserve">Ministerio de Hidrocarburos </t>
  </si>
  <si>
    <t>Ministerio de Energías</t>
  </si>
  <si>
    <t>Agencia Boliviana de Energia Nuclear</t>
  </si>
  <si>
    <t>Ministerio de Justicia y Transparencia Institucional</t>
  </si>
  <si>
    <t>Dir. Estrg. de Reinvindicación Marítima, Silala y Recursos Hídricos Internacionales</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</si>
  <si>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</si>
  <si>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Autoridad De Fiscalización Y Control Del Sistema Nacional De Salud</t>
  </si>
  <si>
    <t xml:space="preserve">Asamblea Legislativa Plurinacional                                     </t>
  </si>
  <si>
    <t>Dirección Estratégica de Reivindicación Marítima, Silala y Recursos Hídricos Internacionales</t>
  </si>
  <si>
    <t>YAP</t>
  </si>
  <si>
    <t>PLS</t>
  </si>
  <si>
    <t>WAM</t>
  </si>
  <si>
    <t>JAD</t>
  </si>
  <si>
    <t>MVP</t>
  </si>
  <si>
    <t>BCC</t>
  </si>
  <si>
    <t>JMT</t>
  </si>
  <si>
    <t>SGP</t>
  </si>
  <si>
    <t>DCS</t>
  </si>
  <si>
    <t>ETC</t>
  </si>
  <si>
    <t>Responsable  del Área de Conciliación y Recolección de Datos
Unidad de Contabilidad y Cuentas Fiscales
Dirección General de Contabilidad Fiscal</t>
  </si>
  <si>
    <t>Lic. Paulina Larico Huanca</t>
  </si>
  <si>
    <t xml:space="preserve">Ministerio De Hidrocarburos </t>
  </si>
  <si>
    <t>Nro. Comp. BCB</t>
  </si>
  <si>
    <t>Tipo de Operación</t>
  </si>
  <si>
    <t>Fecha Extracto</t>
  </si>
  <si>
    <t>Nro. Doc. Extracto</t>
  </si>
  <si>
    <t>Glosa</t>
  </si>
  <si>
    <t>Registro - Ingresos</t>
  </si>
  <si>
    <t>Registro - Gastos</t>
  </si>
  <si>
    <t>Entidad</t>
  </si>
  <si>
    <t>D.A.</t>
  </si>
  <si>
    <t>C-21 CIP</t>
  </si>
  <si>
    <t>C-31 CIP</t>
  </si>
  <si>
    <t>C-31 SIP</t>
  </si>
  <si>
    <t>C-21 SIP</t>
  </si>
  <si>
    <t>Débitos                                   (Bs)</t>
  </si>
  <si>
    <t>Créditos                                 (Bs)</t>
  </si>
  <si>
    <t>Débitos                                   (USD)</t>
  </si>
  <si>
    <t>Créditos                                 (USD)</t>
  </si>
  <si>
    <t>Importe</t>
  </si>
  <si>
    <t>VICEMINISTERIO DE AUTONOMIAS</t>
  </si>
  <si>
    <t>Descripción</t>
  </si>
  <si>
    <t>Total</t>
  </si>
  <si>
    <t>Fecha</t>
  </si>
  <si>
    <t>Estado Actual</t>
  </si>
  <si>
    <t>Créditos                    (USD)</t>
  </si>
  <si>
    <t>Créditos                    (Bs)</t>
  </si>
  <si>
    <t>Débitos                                 (Bs)</t>
  </si>
  <si>
    <t>03</t>
  </si>
  <si>
    <t>N° Libreta</t>
  </si>
  <si>
    <t>IDH</t>
  </si>
  <si>
    <t>'TRANSFERENCIA DE FONDOS||S/G. NOTA CITE: MH/VTCP/DGT/UO/OB NO.1844/2008 DE F.21-10-2008 DEL MIN.DE HACIENDA S/G. DETALLE ADJUNTO. DEBITO DE LA LIBRETA NO.00990201001, REPOSICION UTILES DE ESCRITORIO.</t>
  </si>
  <si>
    <t>00099021001 DEPOSITO DE EFECTIVO, DEPOSITANTE: REMIGIA CHAMBI DE CALLISAYA, CONCEPTO: COBRO INDEBIDO POR NUEVAS NUPCIAS, CUENTA DE DEPOSITO: CUENTA UNICA DEL TESORO</t>
  </si>
  <si>
    <t>00099021001 DEPOSITO DE EFECTIVO, DEPOSITANTE: BRAULIO QUISPE BARRERA, CONCEPTO: DEVOLUCION POR COBRO INDEBIDO, CUENTA DE DEPOSITO: CUENTA UNICA DEL TESORO</t>
  </si>
  <si>
    <t>00099021001 DEPOSITO DE EFECTIVO, DEPOSITANTE: RAIMUNDO ANGEL FERRUFINO EDUARDO, CONCEPTO: DEVOLUCION, CUENTA DE DEPOSITO: CUENTA UNICA DEL TESORO</t>
  </si>
  <si>
    <t>00099021001 DEPOSITO DE EFECTIVO, DEPOSITANTE: VITALIANO MOLINA ERGUETA, CONCEPTO: DEVOLUCION POR COBRO INDEBIDO, CUENTA DE DEPOSITO: CUENTA UNICA DEL TESORO</t>
  </si>
  <si>
    <t>00099021001 DEPOSITO DE EFECTIVO, DEPOSITANTE: FELIPA AYALA DE NINAHUANCA, CONCEPTO: COBRO INDEBIDO, CUENTA DE DEPOSITO: CUENTA UNICA DEL TESORO</t>
  </si>
  <si>
    <t>NUMERO DE LIBRETA CUT: Cuenta Unica del Tesoro OPERACIÓN E18 TRANSFERENCIA DEL SISTEMA FINANCIERO POR CUENTA DE TERCEROS A LA CUT Devolucion pagos en exceso Gobierno Autonomo Departamental de Potosi</t>
  </si>
  <si>
    <t>00099021001 DEPOSITO DE EFECTIVO, DEPOSITANTE: OSCAR NIGOEVIC HEREDIA, CONCEPTO: DEVOLUCION DEMASIA HABERES MAXIMA REMUNERACION SECTOR PUBLICO, CUENTA DE DEPOSITO: CUENTA UNICA DEL TESORO</t>
  </si>
  <si>
    <t>00099021001 DEPOSITO DE EFECTIVO, DEPOSITANTE: LAUREANA QUISPE VDA. DE CANAVIRI, CONCEPTO: COBRO INDEBIDO, CUENTA DE DEPOSITO: CUENTA UNICA DEL TESORO</t>
  </si>
  <si>
    <t>00099021001 DEPOSITO DE EFECTIVO, DEPOSITANTE: EDWIN PEREZ PEREZ, CONCEPTO: DEVOLUCION, CUENTA DE DEPOSITO: CUENTA UNICA DEL TESORO</t>
  </si>
  <si>
    <t>00099021001 DEPOSITO DE EFECTIVO, DEPOSITANTE: IRMA MENESES VDA DE ALDUNATE, CONCEPTO: DEVOLUCION A SENASIR, CUENTA DE DEPOSITO: CUENTA UNICA DEL TESORO</t>
  </si>
  <si>
    <t>00099021001 DEPOSITO DE EFECTIVO, DEPOSITANTE: MARTIN YAHUASI MAMANI, CONCEPTO: ACUERDO PLAN DE PAGO SENASIR, CUENTA DE DEPOSITO: CUENTA UNICA DEL TESORO</t>
  </si>
  <si>
    <t>00099021001 DEPOSITO DE EFECTIVO, DEPOSITANTE: IRENE BALLADARES VELASQUEZ, CONCEPTO: DEVOLUCION AL SENASIR (COACTIVO SOCIAL), CUENTA DE DEPOSITO: CUENTA UNICA DEL TESORO</t>
  </si>
  <si>
    <t>00099021001 DEPOSITO DE EFECTIVO, DEPOSITANTE: CECILIA FLORES DE CEÑI, CONCEPTO: COBRO INDEBIDO DE SENASIR, CUENTA DE DEPOSITO: CUENTA UNICA DEL TESORO</t>
  </si>
  <si>
    <t>00099021001 DEPOSITO DE EFECTIVO, DEPOSITANTE: HUGO PABLO KANTUTA COLQUE, CONCEPTO: DEVOLUCION DE RENTA DE VEJEZ, CUENTA DE DEPOSITO: CUENTA UNICA DEL TESORO</t>
  </si>
  <si>
    <t>00130012002 DEPOSITO DE EFECTIVO, DEPOSITANTE: JUAN GUERREROS ROQUE, CONCEPTO: DEVOLUCION POR GASTOS DE PEAJES, CUENTA DE DEPOSITO: CUENTA UNICA DEL TESORO</t>
  </si>
  <si>
    <t>NUMERO DE LIBRETA CUT: Cuenta Unica del Tesoro OPERACIÓN E18 TRANSFERENCIA DEL SISTEMA FINANCIERO POR CUENTA DE TERCEROS A LA CUT Devolucion de pagos en exceso Gobierno Autonomo Departamental de Potosi</t>
  </si>
  <si>
    <t>00099021001 DEPOSITO DE EFECTIVO, DEPOSITANTE: HEBERT CHOQUE TARQUI, CONCEPTO: DEVOLUCION DEMASIA HABERES MAXIMA REMUNERACION SECTOR PUBLICO, CUENTA DE DEPOSITO: CUENTA UNICA DEL TESORO</t>
  </si>
  <si>
    <t>00099021001 DEPOSITO DE EFECTIVO, DEPOSITANTE: LOLA PORFIRIA RODRIGUEZ, CONCEPTO: DOBLE PERCEPCION, CUENTA DE DEPOSITO: CUENTA UNICA DEL TESORO</t>
  </si>
  <si>
    <t>00099021001 DEPOSITO DE EFECTIVO, DEPOSITANTE: MARTHA LUCIA GUTIERREZ DE MARCA, CONCEPTO: COBRO INDEBIDO POR NUEVAS NUPCIAS, CUENTA DE DEPOSITO: CUENTA UNICA DEL TESORO</t>
  </si>
  <si>
    <t>00099021001 DEPOSITO DE EFECTIVO, DEPOSITANTE: LUCRECIA VELARDE VDA DE FLORES, CONCEPTO: PARA DEPARTAMENTO DE SENASIR, CUENTA DE DEPOSITO: CUENTA UNICA DEL TESORO</t>
  </si>
  <si>
    <t>NUMERO DE LIBRETA CUT: 03420102001 OPERACIÓN E18 TRANSFERENCIA DEL SISTEMA FINANCIERO POR CUENTA DE TERCEROS A LA CUT TRANSFERENCIA DE RECURSOS DEL FIDEICOMISO AEVIVIENDA</t>
  </si>
  <si>
    <t>00099021001 DEPOSITO DE EFECTIVO, DEPOSITANTE: RUPERTO CHURATA MAMANI, CONCEPTO: COBRO INDEBIDO CON INCUMPLIMIENTO DE CONVENIO, CUENTA DE DEPOSITO: CUENTA UNICA DEL TESORO</t>
  </si>
  <si>
    <t>COBRO COSTOS DE PAPELERIA SEGUN TRANSFERENCIA DEL EXTERIOR POR ORDEN DE LIMA GAS S.A. LIB. 00513062001 YPFB-OPERACIONES PLANTA DE SEPARACION DE LIQUIDOS RIO GRANDE</t>
  </si>
  <si>
    <t>COBRO COSTOS DE PAPELERIA SEGUN TRANSFERENCIA DEL EXTERIOR POR ORDEN DE LLAMA GAS S.A. LIB. 00513062001 YPFB-OPERACIONES PLANTA DE SEPARACION DE LIQUIDOS RIO GRANDE</t>
  </si>
  <si>
    <t>CONTABILIZACION ORDENES DE TRANSFERENCIA GRACOS</t>
  </si>
  <si>
    <t>00292012001 DEPOSITO DE EFECTIVO, DEPOSITANTE: NESTOR PAZ VILLAMOR, CONCEPTO: CONVENIO ENTRE VIAS BOLIVIA Y FEDERACION 1RO DE MAYO, CUENTA DE DEPOSITO: CUENTA UNICA DEL TESORO</t>
  </si>
  <si>
    <t>QUE AFECTAN A LA CUENTA ÚNICA DEL TESORO EN DÓLARES (CUT) No. 5970034001</t>
  </si>
  <si>
    <t>Ajuste Manual</t>
  </si>
  <si>
    <t>DETALLE DE OPERACIONES SIN REGULARIZACIÓN POR TRANSFERENCIAS ENTRE LIBRETAS (TRL)</t>
  </si>
  <si>
    <t>00099021001 DEPOSITO DE EFECTIVO, DEPOSITANTE: LOURDES M. CARRASCO MEJIA, CONCEPTO: DEVOLUCION, CUENTA DE DEPOSITO: CUENTA UNICA DEL TESORO</t>
  </si>
  <si>
    <t>00099021001 DEPOSITO DE EFECTIVO, DEPOSITANTE: GERMAN MENA SANTANDER, CONCEPTO: DEVOLUCION DEMASIA HABERES MAXIMA REMUNERACION SECTOR PUBLICO, CUENTA DE DEPOSITO: CUENTA UNICA DEL TESORO</t>
  </si>
  <si>
    <t>00099021001 DEPOSITO DE EFECTIVO, DEPOSITANTE: AMELIA APAZA DE APAZA, CONCEPTO: DEVOLUCION POR CONCEPTO SENASIR, CUENTA DE DEPOSITO: CUENTA UNICA DEL TESORO</t>
  </si>
  <si>
    <t>RCC</t>
  </si>
  <si>
    <t>MZC</t>
  </si>
  <si>
    <t>Ministerio De Justicia Y Transparencia Institucional</t>
  </si>
  <si>
    <t>Viceministerio De Autonomías</t>
  </si>
  <si>
    <t>Ministerio De Hidrocarburos</t>
  </si>
  <si>
    <t>Ministerio De Energias</t>
  </si>
  <si>
    <t>Dirección Estratégica De Reivindicación Marítima, Silala Y Recursos Hídricos Internacionales</t>
  </si>
  <si>
    <t>Empresa Pública "Editorial del Estado Plurinacional de Bolivia"</t>
  </si>
  <si>
    <t>00099021001 DEPOSITO DE EFECTIVO, DEPOSITANTE: GUIDO CRESPO V., CONCEPTO: DEVOLUCION PRA, CUENTA DE DEPOSITO: CUENTA UNICA DEL TESORO</t>
  </si>
  <si>
    <t>00099021001 DEPOSITO DE EFECTIVO, DEPOSITANTE: GERONIMO MAYTA ROMERO, CONCEPTO: CONVENIO DE PAGO POR COBRO INDEBIDO N° 029-17, CUENTA DE DEPOSITO: CUENTA UNICA DEL TESORO</t>
  </si>
  <si>
    <t>00099021001 DEPOSITO DE EFECTIVO, DEPOSITANTE: INSTITUTO DEL SEGURO AGRARIO, CONCEPTO: REVERSION, CUENTA DE DEPOSITO: CUENTA UNICA DEL TESORO</t>
  </si>
  <si>
    <t>00099021001 DEPOSITO DE EFECTIVO, DEPOSITANTE: JULIAN CESAR ROMERO CONDE, CONCEPTO: DEVOLUCION DE SALDO DE CAJA CHICA NO EJECUTADO, CUENTA DE DEPOSITO: CUENTA UNICA DEL TESORO</t>
  </si>
  <si>
    <t>00099021001 DEPOSITO DE EFECTIVO, DEPOSITANTE: JAVIER PERCY BRAVO ARROYO, CONCEPTO: DOBLE PERCEPCION, CUENTA DE DEPOSITO: CUENTA UNICA DEL TESORO</t>
  </si>
  <si>
    <t>00099021001 DEPOSITO DE EFECTIVO, DEPOSITANTE: EVER MUÑOZ-INSA, CONCEPTO: REVERSION, CUENTA DE DEPOSITO: CUENTA UNICA DEL TESORO</t>
  </si>
  <si>
    <t>00593019201 DEPOSITO DE EFECTIVO, DEPOSITANTE: EMPRESA ESTATAL YACANA, CONCEPTO: REVERSION DE FONDOS ASIGNADOS PARA COMPRA DE FIBRA, CUENTA DE DEPOSITO: CUENTA UNICA DEL TESORO</t>
  </si>
  <si>
    <t>COBRO COSTOS DE PAPELERIA SEGUN TRANSFERENCIA DEL EXTERIOR POR ORDEN DE BG BOLIVIA CORPORATION LIB. 00513012003 LBP-YPFB (2011349681373)</t>
  </si>
  <si>
    <t>(Unidad De Liquidación Fondo Des. Pueblos Indígenas, Originarios Y Com.Campesinas)</t>
  </si>
  <si>
    <t>G06322670002</t>
  </si>
  <si>
    <t>G06322690002</t>
  </si>
  <si>
    <t>S09100650002</t>
  </si>
  <si>
    <t>J03343690001</t>
  </si>
  <si>
    <t>S09101010003</t>
  </si>
  <si>
    <t>S09100740001</t>
  </si>
  <si>
    <t>S09101010001</t>
  </si>
  <si>
    <t>S09100430001</t>
  </si>
  <si>
    <t>Q09263530002</t>
  </si>
  <si>
    <t>S09101560002</t>
  </si>
  <si>
    <t>S09101570002</t>
  </si>
  <si>
    <t>S09101580002</t>
  </si>
  <si>
    <t>S09101340001</t>
  </si>
  <si>
    <t>S09101340003</t>
  </si>
  <si>
    <t>S09101360001</t>
  </si>
  <si>
    <t>G06334140003</t>
  </si>
  <si>
    <t>S09102290002</t>
  </si>
  <si>
    <t>G06341290001</t>
  </si>
  <si>
    <t>G06341310001</t>
  </si>
  <si>
    <t>G06343540001</t>
  </si>
  <si>
    <t>G06343540003</t>
  </si>
  <si>
    <t>S09102180001</t>
  </si>
  <si>
    <t>S09102180003</t>
  </si>
  <si>
    <t>S09102320001</t>
  </si>
  <si>
    <t>G06348960002</t>
  </si>
  <si>
    <t>J03343850002</t>
  </si>
  <si>
    <t>J03343860002</t>
  </si>
  <si>
    <t>Q09274430002</t>
  </si>
  <si>
    <t>S09102700001</t>
  </si>
  <si>
    <t>S09102600001</t>
  </si>
  <si>
    <t>S09102620001</t>
  </si>
  <si>
    <t>S09102620003</t>
  </si>
  <si>
    <t>Q09281100002</t>
  </si>
  <si>
    <t>Q09281110002</t>
  </si>
  <si>
    <t>S09103430002</t>
  </si>
  <si>
    <t>G06358680003</t>
  </si>
  <si>
    <t>G06358690003</t>
  </si>
  <si>
    <t>G06367860001</t>
  </si>
  <si>
    <t>S09103250001</t>
  </si>
  <si>
    <t>S09103250003</t>
  </si>
  <si>
    <t>G06378440002</t>
  </si>
  <si>
    <t>Q09285600002</t>
  </si>
  <si>
    <t>S09105430002</t>
  </si>
  <si>
    <t>G06377570001</t>
  </si>
  <si>
    <t>S09105440001</t>
  </si>
  <si>
    <t>S09105440003</t>
  </si>
  <si>
    <t>G06385130002</t>
  </si>
  <si>
    <t>Q09290820002</t>
  </si>
  <si>
    <t>S09107280001</t>
  </si>
  <si>
    <t>S09107350001</t>
  </si>
  <si>
    <t>S09107350003</t>
  </si>
  <si>
    <t>S09107910001</t>
  </si>
  <si>
    <t>G06393060002</t>
  </si>
  <si>
    <t>G06393300002</t>
  </si>
  <si>
    <t>G06393340002</t>
  </si>
  <si>
    <t>Q09294400002</t>
  </si>
  <si>
    <t>Q09294410002</t>
  </si>
  <si>
    <t>S09108560001</t>
  </si>
  <si>
    <t>S09108670001</t>
  </si>
  <si>
    <t>S09108670003</t>
  </si>
  <si>
    <t>G06409740002</t>
  </si>
  <si>
    <t>J03345820002</t>
  </si>
  <si>
    <t>Q09298490002</t>
  </si>
  <si>
    <t>Q09298520002</t>
  </si>
  <si>
    <t>Q09299620002</t>
  </si>
  <si>
    <t>G06408280004</t>
  </si>
  <si>
    <t>G06408290004</t>
  </si>
  <si>
    <t>G06408300004</t>
  </si>
  <si>
    <t>S09109360001</t>
  </si>
  <si>
    <t>S09109370001</t>
  </si>
  <si>
    <t>S09109380001</t>
  </si>
  <si>
    <t>S09109380003</t>
  </si>
  <si>
    <t>S09109400001</t>
  </si>
  <si>
    <t>S09111120001</t>
  </si>
  <si>
    <t>S09110490001</t>
  </si>
  <si>
    <t>S09110490003</t>
  </si>
  <si>
    <t>G06430800002</t>
  </si>
  <si>
    <t>G06430820002</t>
  </si>
  <si>
    <t>G06430890002</t>
  </si>
  <si>
    <t>Q09310890002</t>
  </si>
  <si>
    <t>G06423330003</t>
  </si>
  <si>
    <t>G06423410003</t>
  </si>
  <si>
    <t>G06423420003</t>
  </si>
  <si>
    <t>G06425580003</t>
  </si>
  <si>
    <t>G06425590003</t>
  </si>
  <si>
    <t>G06433750003</t>
  </si>
  <si>
    <t>G06433760003</t>
  </si>
  <si>
    <t>G06433770003</t>
  </si>
  <si>
    <t>G06433780003</t>
  </si>
  <si>
    <t>G06433800003</t>
  </si>
  <si>
    <t>S09111540001</t>
  </si>
  <si>
    <t>S09111540003</t>
  </si>
  <si>
    <t>G06443450002</t>
  </si>
  <si>
    <t>Q09312750002</t>
  </si>
  <si>
    <t>S09112960002</t>
  </si>
  <si>
    <t>G06444780001</t>
  </si>
  <si>
    <t>S09112320001</t>
  </si>
  <si>
    <t>S09112320003</t>
  </si>
  <si>
    <t>G06449690002</t>
  </si>
  <si>
    <t>G06450860002</t>
  </si>
  <si>
    <t>G06456050002</t>
  </si>
  <si>
    <t>Q09319740002</t>
  </si>
  <si>
    <t>S09113080002</t>
  </si>
  <si>
    <t>S09113150001</t>
  </si>
  <si>
    <t>S09113200001</t>
  </si>
  <si>
    <t>S09113280001</t>
  </si>
  <si>
    <t>S09113280003</t>
  </si>
  <si>
    <t>S09113340001</t>
  </si>
  <si>
    <t>G06456130004</t>
  </si>
  <si>
    <t>G06456130005</t>
  </si>
  <si>
    <t>S09114050003</t>
  </si>
  <si>
    <t>S09114090001</t>
  </si>
  <si>
    <t>S09114050001</t>
  </si>
  <si>
    <t>S09114870002</t>
  </si>
  <si>
    <t>J03348400001</t>
  </si>
  <si>
    <t>J03348410001</t>
  </si>
  <si>
    <t>J03348420001</t>
  </si>
  <si>
    <t>J03348430001</t>
  </si>
  <si>
    <t>J03348440001</t>
  </si>
  <si>
    <t>J03348450001</t>
  </si>
  <si>
    <t>J03348460001</t>
  </si>
  <si>
    <t>J03348470001</t>
  </si>
  <si>
    <t>J03348480001</t>
  </si>
  <si>
    <t>J03348490001</t>
  </si>
  <si>
    <t>J03348500001</t>
  </si>
  <si>
    <t>J03348510001</t>
  </si>
  <si>
    <t>S09115040001</t>
  </si>
  <si>
    <t>S09115060001</t>
  </si>
  <si>
    <t>S09115090001</t>
  </si>
  <si>
    <t>S09115090003</t>
  </si>
  <si>
    <t>G06472880003</t>
  </si>
  <si>
    <t>G06472900003</t>
  </si>
  <si>
    <t>G06477240007</t>
  </si>
  <si>
    <t>G06477330003</t>
  </si>
  <si>
    <t>G06479100001</t>
  </si>
  <si>
    <t>J03348250001</t>
  </si>
  <si>
    <t>J03348260001</t>
  </si>
  <si>
    <t>J03348270001</t>
  </si>
  <si>
    <t>J03348280001</t>
  </si>
  <si>
    <t>J03348290001</t>
  </si>
  <si>
    <t>J03348300001</t>
  </si>
  <si>
    <t>J03348310001</t>
  </si>
  <si>
    <t>J03348320001</t>
  </si>
  <si>
    <t>J03348330001</t>
  </si>
  <si>
    <t>J03348340001</t>
  </si>
  <si>
    <t>J03348350001</t>
  </si>
  <si>
    <t>J03348360001</t>
  </si>
  <si>
    <t>J03348370001</t>
  </si>
  <si>
    <t>J03348380001</t>
  </si>
  <si>
    <t>J03348390001</t>
  </si>
  <si>
    <t>Q09340030002</t>
  </si>
  <si>
    <t>S09116280003</t>
  </si>
  <si>
    <t>J03348730001</t>
  </si>
  <si>
    <t>J03348740001</t>
  </si>
  <si>
    <t>J03348750001</t>
  </si>
  <si>
    <t>J03348760001</t>
  </si>
  <si>
    <t>J03348770001</t>
  </si>
  <si>
    <t>J03348780001</t>
  </si>
  <si>
    <t>J03348790001</t>
  </si>
  <si>
    <t>J03348800001</t>
  </si>
  <si>
    <t>J03348810001</t>
  </si>
  <si>
    <t>J03348820001</t>
  </si>
  <si>
    <t>J03348830001</t>
  </si>
  <si>
    <t>J03348840001</t>
  </si>
  <si>
    <t>J03348850001</t>
  </si>
  <si>
    <t>J03348860001</t>
  </si>
  <si>
    <t>J03348870001</t>
  </si>
  <si>
    <t>J03348880001</t>
  </si>
  <si>
    <t>J03348890001</t>
  </si>
  <si>
    <t>J03348900001</t>
  </si>
  <si>
    <t>J03348910001</t>
  </si>
  <si>
    <t>J03348920001</t>
  </si>
  <si>
    <t>J03348930001</t>
  </si>
  <si>
    <t>J03348940001</t>
  </si>
  <si>
    <t>J03348950001</t>
  </si>
  <si>
    <t>J03348960001</t>
  </si>
  <si>
    <t>J03348970001</t>
  </si>
  <si>
    <t>J03348980001</t>
  </si>
  <si>
    <t>J03349680002</t>
  </si>
  <si>
    <t>J03349690002</t>
  </si>
  <si>
    <t>J03349710002</t>
  </si>
  <si>
    <t>J03349730002</t>
  </si>
  <si>
    <t>Q09345150002</t>
  </si>
  <si>
    <t>J03351210001</t>
  </si>
  <si>
    <t>J03351220001</t>
  </si>
  <si>
    <t>J03351230001</t>
  </si>
  <si>
    <t>J03351240001</t>
  </si>
  <si>
    <t>J03351250001</t>
  </si>
  <si>
    <t>J03351260001</t>
  </si>
  <si>
    <t>J03351270001</t>
  </si>
  <si>
    <t>J03351280001</t>
  </si>
  <si>
    <t>J03351290001</t>
  </si>
  <si>
    <t>J03351300001</t>
  </si>
  <si>
    <t>J03351310001</t>
  </si>
  <si>
    <t>J03351320001</t>
  </si>
  <si>
    <t>J03350570001</t>
  </si>
  <si>
    <t>J03350580001</t>
  </si>
  <si>
    <t>J03350590001</t>
  </si>
  <si>
    <t>J03350600001</t>
  </si>
  <si>
    <t>J03350610001</t>
  </si>
  <si>
    <t>J03350620001</t>
  </si>
  <si>
    <t>J03350630001</t>
  </si>
  <si>
    <t>J03350640001</t>
  </si>
  <si>
    <t>J03350650001</t>
  </si>
  <si>
    <t>J03350660001</t>
  </si>
  <si>
    <t>J03350670001</t>
  </si>
  <si>
    <t>J03350680001</t>
  </si>
  <si>
    <t>J03350690001</t>
  </si>
  <si>
    <t>J03350700001</t>
  </si>
  <si>
    <t>J03350710001</t>
  </si>
  <si>
    <t>J03350720001</t>
  </si>
  <si>
    <t>J03350730001</t>
  </si>
  <si>
    <t>J03350740001</t>
  </si>
  <si>
    <t>J03350980001</t>
  </si>
  <si>
    <t>J03350990001</t>
  </si>
  <si>
    <t>J03351000001</t>
  </si>
  <si>
    <t>J03351010001</t>
  </si>
  <si>
    <t>J03351020001</t>
  </si>
  <si>
    <t>J03351030001</t>
  </si>
  <si>
    <t>J03351040001</t>
  </si>
  <si>
    <t>J03351050001</t>
  </si>
  <si>
    <t>J03351060001</t>
  </si>
  <si>
    <t>J03351070001</t>
  </si>
  <si>
    <t>J03351080001</t>
  </si>
  <si>
    <t>J03351090001</t>
  </si>
  <si>
    <t>J03351100001</t>
  </si>
  <si>
    <t>J03351110001</t>
  </si>
  <si>
    <t>J03351120001</t>
  </si>
  <si>
    <t>J03351130001</t>
  </si>
  <si>
    <t>J03351140001</t>
  </si>
  <si>
    <t>J03351150001</t>
  </si>
  <si>
    <t>J03351160001</t>
  </si>
  <si>
    <t>J03351170001</t>
  </si>
  <si>
    <t>J03351180001</t>
  </si>
  <si>
    <t>J03351190001</t>
  </si>
  <si>
    <t>J03351200001</t>
  </si>
  <si>
    <t>J03349910001</t>
  </si>
  <si>
    <t>J03349930001</t>
  </si>
  <si>
    <t>J03349940001</t>
  </si>
  <si>
    <t>J03349950001</t>
  </si>
  <si>
    <t>J03349960001</t>
  </si>
  <si>
    <t>J03350080001</t>
  </si>
  <si>
    <t>J03350090001</t>
  </si>
  <si>
    <t>J03350100001</t>
  </si>
  <si>
    <t>J03350110001</t>
  </si>
  <si>
    <t>J03350120001</t>
  </si>
  <si>
    <t>J03350130001</t>
  </si>
  <si>
    <t>J03350140001</t>
  </si>
  <si>
    <t>J03350150001</t>
  </si>
  <si>
    <t>J03350160001</t>
  </si>
  <si>
    <t>J03350170001</t>
  </si>
  <si>
    <t>J03350180001</t>
  </si>
  <si>
    <t>J03350190001</t>
  </si>
  <si>
    <t>J03350200001</t>
  </si>
  <si>
    <t>J03350210001</t>
  </si>
  <si>
    <t>J03350220001</t>
  </si>
  <si>
    <t>J03350230001</t>
  </si>
  <si>
    <t>J03350240001</t>
  </si>
  <si>
    <t>J03350250001</t>
  </si>
  <si>
    <t>J03350260001</t>
  </si>
  <si>
    <t>J03350270001</t>
  </si>
  <si>
    <t>J03350280001</t>
  </si>
  <si>
    <t>J03350290001</t>
  </si>
  <si>
    <t>J03350300001</t>
  </si>
  <si>
    <t>J03350310001</t>
  </si>
  <si>
    <t>J03350320001</t>
  </si>
  <si>
    <t>J03350330001</t>
  </si>
  <si>
    <t>J03350340001</t>
  </si>
  <si>
    <t>J03350350001</t>
  </si>
  <si>
    <t>J03350360001</t>
  </si>
  <si>
    <t>J03350370001</t>
  </si>
  <si>
    <t>J03350380001</t>
  </si>
  <si>
    <t>J03350390001</t>
  </si>
  <si>
    <t>J03350400001</t>
  </si>
  <si>
    <t>J03350410001</t>
  </si>
  <si>
    <t>J03350420001</t>
  </si>
  <si>
    <t>J03350430001</t>
  </si>
  <si>
    <t>J03350440001</t>
  </si>
  <si>
    <t>J03350450001</t>
  </si>
  <si>
    <t>J03350460001</t>
  </si>
  <si>
    <t>J03350470001</t>
  </si>
  <si>
    <t>J03350480001</t>
  </si>
  <si>
    <t>J03350490001</t>
  </si>
  <si>
    <t>J03350500001</t>
  </si>
  <si>
    <t>J03350510001</t>
  </si>
  <si>
    <t>J03350520001</t>
  </si>
  <si>
    <t>J03350530001</t>
  </si>
  <si>
    <t>J03350540001</t>
  </si>
  <si>
    <t>J03350550001</t>
  </si>
  <si>
    <t>J03350560001</t>
  </si>
  <si>
    <t>G06497460004</t>
  </si>
  <si>
    <t>G06500540007</t>
  </si>
  <si>
    <t>J03349270001</t>
  </si>
  <si>
    <t>J03349280001</t>
  </si>
  <si>
    <t>J03349290001</t>
  </si>
  <si>
    <t>J03349300001</t>
  </si>
  <si>
    <t>J03349310001</t>
  </si>
  <si>
    <t>J03349320001</t>
  </si>
  <si>
    <t>J03349330001</t>
  </si>
  <si>
    <t>J03349340001</t>
  </si>
  <si>
    <t>J03349350001</t>
  </si>
  <si>
    <t>J03349360001</t>
  </si>
  <si>
    <t>J03349370001</t>
  </si>
  <si>
    <t>J03349380001</t>
  </si>
  <si>
    <t>J03349390001</t>
  </si>
  <si>
    <t>J03349400001</t>
  </si>
  <si>
    <t>J03349410001</t>
  </si>
  <si>
    <t>J03349420001</t>
  </si>
  <si>
    <t>J03349430001</t>
  </si>
  <si>
    <t>J03349440001</t>
  </si>
  <si>
    <t>J03349450001</t>
  </si>
  <si>
    <t>J03349460001</t>
  </si>
  <si>
    <t>J03349470001</t>
  </si>
  <si>
    <t>J03349480001</t>
  </si>
  <si>
    <t>J03349490001</t>
  </si>
  <si>
    <t>J03349500001</t>
  </si>
  <si>
    <t>J03349510001</t>
  </si>
  <si>
    <t>J03349520001</t>
  </si>
  <si>
    <t>J03349530001</t>
  </si>
  <si>
    <t>J03349540001</t>
  </si>
  <si>
    <t>J03349550001</t>
  </si>
  <si>
    <t>J03349560001</t>
  </si>
  <si>
    <t>J03349570001</t>
  </si>
  <si>
    <t>J03349580001</t>
  </si>
  <si>
    <t>J03349590001</t>
  </si>
  <si>
    <t>J03349600001</t>
  </si>
  <si>
    <t>J03349610001</t>
  </si>
  <si>
    <t>J03349620001</t>
  </si>
  <si>
    <t>J03349630001</t>
  </si>
  <si>
    <t>J03349640001</t>
  </si>
  <si>
    <t>J03349650001</t>
  </si>
  <si>
    <t>J03349660001</t>
  </si>
  <si>
    <t>J03349670001</t>
  </si>
  <si>
    <t>J03349760001</t>
  </si>
  <si>
    <t>J03349790001</t>
  </si>
  <si>
    <t>J03349820001</t>
  </si>
  <si>
    <t>J03349850001</t>
  </si>
  <si>
    <t>J03349870001</t>
  </si>
  <si>
    <t>J03349900001</t>
  </si>
  <si>
    <t>J03352560002</t>
  </si>
  <si>
    <t>J03352680001</t>
  </si>
  <si>
    <t>J03352690001</t>
  </si>
  <si>
    <t>J03352700001</t>
  </si>
  <si>
    <t>J03352710001</t>
  </si>
  <si>
    <t>J03352720001</t>
  </si>
  <si>
    <t>J03352730001</t>
  </si>
  <si>
    <t>J03352740001</t>
  </si>
  <si>
    <t>J03352750001</t>
  </si>
  <si>
    <t>J03352760001</t>
  </si>
  <si>
    <t>J03352770001</t>
  </si>
  <si>
    <t>J03352780001</t>
  </si>
  <si>
    <t>J03352790001</t>
  </si>
  <si>
    <t>J03352800001</t>
  </si>
  <si>
    <t>J03352810001</t>
  </si>
  <si>
    <t>J03352820001</t>
  </si>
  <si>
    <t>J03352830001</t>
  </si>
  <si>
    <t>J03352840001</t>
  </si>
  <si>
    <t>J03352850001</t>
  </si>
  <si>
    <t>J03352860001</t>
  </si>
  <si>
    <t>J03352870001</t>
  </si>
  <si>
    <t>J03352880001</t>
  </si>
  <si>
    <t>J03352890001</t>
  </si>
  <si>
    <t>J03352900001</t>
  </si>
  <si>
    <t>J03352910001</t>
  </si>
  <si>
    <t>J03352920001</t>
  </si>
  <si>
    <t>J03352930001</t>
  </si>
  <si>
    <t>J03352940001</t>
  </si>
  <si>
    <t>J03352950001</t>
  </si>
  <si>
    <t>J03352960001</t>
  </si>
  <si>
    <t>J03352970001</t>
  </si>
  <si>
    <t>J03352980001</t>
  </si>
  <si>
    <t>S09119810001</t>
  </si>
  <si>
    <t>J03351940001</t>
  </si>
  <si>
    <t>J03351950001</t>
  </si>
  <si>
    <t>J03351960001</t>
  </si>
  <si>
    <t>J03351970001</t>
  </si>
  <si>
    <t>J03351980001</t>
  </si>
  <si>
    <t>J03351990001</t>
  </si>
  <si>
    <t>J03352000001</t>
  </si>
  <si>
    <t>J03352010001</t>
  </si>
  <si>
    <t>J03352020001</t>
  </si>
  <si>
    <t>J03352030001</t>
  </si>
  <si>
    <t>J03352040001</t>
  </si>
  <si>
    <t>J03352050001</t>
  </si>
  <si>
    <t>J03352060001</t>
  </si>
  <si>
    <t>J03352070001</t>
  </si>
  <si>
    <t>J03352080001</t>
  </si>
  <si>
    <t>J03352090001</t>
  </si>
  <si>
    <t>J03352100001</t>
  </si>
  <si>
    <t>J03352110001</t>
  </si>
  <si>
    <t>J03352120001</t>
  </si>
  <si>
    <t>J03352130001</t>
  </si>
  <si>
    <t>J03352140001</t>
  </si>
  <si>
    <t>J03352150001</t>
  </si>
  <si>
    <t>J03352160001</t>
  </si>
  <si>
    <t>J03352170001</t>
  </si>
  <si>
    <t>J03352210001</t>
  </si>
  <si>
    <t>J03352220001</t>
  </si>
  <si>
    <t>J03352230001</t>
  </si>
  <si>
    <t>J03352240001</t>
  </si>
  <si>
    <t>J03352250001</t>
  </si>
  <si>
    <t>G06508090003</t>
  </si>
  <si>
    <t>J03351350001</t>
  </si>
  <si>
    <t>J03351360001</t>
  </si>
  <si>
    <t>J03351370001</t>
  </si>
  <si>
    <t>J03351380001</t>
  </si>
  <si>
    <t>J03351390001</t>
  </si>
  <si>
    <t>J03351400001</t>
  </si>
  <si>
    <t>J03351410001</t>
  </si>
  <si>
    <t>J03351420001</t>
  </si>
  <si>
    <t>J03351430001</t>
  </si>
  <si>
    <t>J03351440001</t>
  </si>
  <si>
    <t>J03351450001</t>
  </si>
  <si>
    <t>J03351460001</t>
  </si>
  <si>
    <t>J03351470001</t>
  </si>
  <si>
    <t>J03351480001</t>
  </si>
  <si>
    <t>J03351490001</t>
  </si>
  <si>
    <t>J03351500001</t>
  </si>
  <si>
    <t>J03351510001</t>
  </si>
  <si>
    <t>J03351520001</t>
  </si>
  <si>
    <t>J03351530001</t>
  </si>
  <si>
    <t>J03351540001</t>
  </si>
  <si>
    <t>J03351550001</t>
  </si>
  <si>
    <t>J03351560001</t>
  </si>
  <si>
    <t>J03351570001</t>
  </si>
  <si>
    <t>J03351580001</t>
  </si>
  <si>
    <t>J03351590001</t>
  </si>
  <si>
    <t>J03351600001</t>
  </si>
  <si>
    <t>J03351610001</t>
  </si>
  <si>
    <t>J03351620001</t>
  </si>
  <si>
    <t>J03351630001</t>
  </si>
  <si>
    <t>J03351640001</t>
  </si>
  <si>
    <t>J03351650001</t>
  </si>
  <si>
    <t>J03351660001</t>
  </si>
  <si>
    <t>J03351670001</t>
  </si>
  <si>
    <t>J03351680001</t>
  </si>
  <si>
    <t>J03351690001</t>
  </si>
  <si>
    <t>J03351700001</t>
  </si>
  <si>
    <t>J03351710001</t>
  </si>
  <si>
    <t>J03351720001</t>
  </si>
  <si>
    <t>J03351730001</t>
  </si>
  <si>
    <t>J03351740001</t>
  </si>
  <si>
    <t>J03351750001</t>
  </si>
  <si>
    <t>J03351760001</t>
  </si>
  <si>
    <t>J03351770001</t>
  </si>
  <si>
    <t>J03351780001</t>
  </si>
  <si>
    <t>J03351790001</t>
  </si>
  <si>
    <t>J03351800001</t>
  </si>
  <si>
    <t>J03351810001</t>
  </si>
  <si>
    <t>J03351820001</t>
  </si>
  <si>
    <t>J03351830001</t>
  </si>
  <si>
    <t>J03351840001</t>
  </si>
  <si>
    <t>J03351850001</t>
  </si>
  <si>
    <t>J03351860001</t>
  </si>
  <si>
    <t>J03351870001</t>
  </si>
  <si>
    <t>J03351880001</t>
  </si>
  <si>
    <t>J03351890001</t>
  </si>
  <si>
    <t>J03351900001</t>
  </si>
  <si>
    <t>J03351910001</t>
  </si>
  <si>
    <t>J03351920001</t>
  </si>
  <si>
    <t>J03351930001</t>
  </si>
  <si>
    <t>Q09355350002</t>
  </si>
  <si>
    <t>Q09355880002</t>
  </si>
  <si>
    <t>Q09356330002</t>
  </si>
  <si>
    <t>T03787570001</t>
  </si>
  <si>
    <t>T03787590001</t>
  </si>
  <si>
    <t>T03787610001</t>
  </si>
  <si>
    <t>T03787630001</t>
  </si>
  <si>
    <t>T03787650001</t>
  </si>
  <si>
    <t>T03787670001</t>
  </si>
  <si>
    <t>T03787690001</t>
  </si>
  <si>
    <t>T03787710001</t>
  </si>
  <si>
    <t>T03787730001</t>
  </si>
  <si>
    <t>T03787750001</t>
  </si>
  <si>
    <t>T03787770001</t>
  </si>
  <si>
    <t>T03787790001</t>
  </si>
  <si>
    <t>T03787810001</t>
  </si>
  <si>
    <t>T03787830001</t>
  </si>
  <si>
    <t>T03787850001</t>
  </si>
  <si>
    <t>T03787870001</t>
  </si>
  <si>
    <t>T03787890001</t>
  </si>
  <si>
    <t>T03787910001</t>
  </si>
  <si>
    <t>T03787930001</t>
  </si>
  <si>
    <t>T03787950001</t>
  </si>
  <si>
    <t>T03787970001</t>
  </si>
  <si>
    <t>T03787990001</t>
  </si>
  <si>
    <t>T03788010001</t>
  </si>
  <si>
    <t>T03788030001</t>
  </si>
  <si>
    <t>T03788050001</t>
  </si>
  <si>
    <t>T03788070001</t>
  </si>
  <si>
    <t>T03788090001</t>
  </si>
  <si>
    <t>T03788110001</t>
  </si>
  <si>
    <t>T03788130001</t>
  </si>
  <si>
    <t>T03788150001</t>
  </si>
  <si>
    <t>T03788170001</t>
  </si>
  <si>
    <t>T03788190001</t>
  </si>
  <si>
    <t>T03788210001</t>
  </si>
  <si>
    <t>T03786290001</t>
  </si>
  <si>
    <t>T03786310001</t>
  </si>
  <si>
    <t>T03786330001</t>
  </si>
  <si>
    <t>T03786350001</t>
  </si>
  <si>
    <t>T03786370001</t>
  </si>
  <si>
    <t>T03786390001</t>
  </si>
  <si>
    <t>T03786410001</t>
  </si>
  <si>
    <t>T03786430001</t>
  </si>
  <si>
    <t>T03786450001</t>
  </si>
  <si>
    <t>T03786470001</t>
  </si>
  <si>
    <t>T03786490001</t>
  </si>
  <si>
    <t>T03786510001</t>
  </si>
  <si>
    <t>T03786530001</t>
  </si>
  <si>
    <t>T03786550001</t>
  </si>
  <si>
    <t>T03786570001</t>
  </si>
  <si>
    <t>T03786590001</t>
  </si>
  <si>
    <t>T03786610001</t>
  </si>
  <si>
    <t>T03786630001</t>
  </si>
  <si>
    <t>T03786650001</t>
  </si>
  <si>
    <t>T03786670001</t>
  </si>
  <si>
    <t>T03786690001</t>
  </si>
  <si>
    <t>T03786710001</t>
  </si>
  <si>
    <t>T03786730001</t>
  </si>
  <si>
    <t>T03786750001</t>
  </si>
  <si>
    <t>T03786770001</t>
  </si>
  <si>
    <t>T03786790001</t>
  </si>
  <si>
    <t>T03786810001</t>
  </si>
  <si>
    <t>T03786830001</t>
  </si>
  <si>
    <t>T03786850001</t>
  </si>
  <si>
    <t>T03786870001</t>
  </si>
  <si>
    <t>T03786890001</t>
  </si>
  <si>
    <t>T03786910001</t>
  </si>
  <si>
    <t>T03786930001</t>
  </si>
  <si>
    <t>T03786950001</t>
  </si>
  <si>
    <t>T03786970001</t>
  </si>
  <si>
    <t>T03786990001</t>
  </si>
  <si>
    <t>T03787010001</t>
  </si>
  <si>
    <t>T03787030001</t>
  </si>
  <si>
    <t>T03787050001</t>
  </si>
  <si>
    <t>T03787070001</t>
  </si>
  <si>
    <t>T03787090001</t>
  </si>
  <si>
    <t>T03787110001</t>
  </si>
  <si>
    <t>T03787130001</t>
  </si>
  <si>
    <t>T03787150001</t>
  </si>
  <si>
    <t>T03787170001</t>
  </si>
  <si>
    <t>T03787190001</t>
  </si>
  <si>
    <t>T03787210001</t>
  </si>
  <si>
    <t>T03787230001</t>
  </si>
  <si>
    <t>T03787250001</t>
  </si>
  <si>
    <t>T03787270001</t>
  </si>
  <si>
    <t>T03787290001</t>
  </si>
  <si>
    <t>T03787310001</t>
  </si>
  <si>
    <t>T03787330001</t>
  </si>
  <si>
    <t>T03787350001</t>
  </si>
  <si>
    <t>T03787370001</t>
  </si>
  <si>
    <t>T03787390001</t>
  </si>
  <si>
    <t>T03787410001</t>
  </si>
  <si>
    <t>T03787430001</t>
  </si>
  <si>
    <t>T03787450001</t>
  </si>
  <si>
    <t>T03787470001</t>
  </si>
  <si>
    <t>T03787490001</t>
  </si>
  <si>
    <t>T03787510001</t>
  </si>
  <si>
    <t>T03787530001</t>
  </si>
  <si>
    <t>T03787550001</t>
  </si>
  <si>
    <t>G06517830003</t>
  </si>
  <si>
    <t>J03353280001</t>
  </si>
  <si>
    <t>J03353310001</t>
  </si>
  <si>
    <t>J03353360001</t>
  </si>
  <si>
    <t>S09122290004</t>
  </si>
  <si>
    <t>T03786130001</t>
  </si>
  <si>
    <t>T03786150001</t>
  </si>
  <si>
    <t>T03786170001</t>
  </si>
  <si>
    <t>T03786190001</t>
  </si>
  <si>
    <t>T03786210001</t>
  </si>
  <si>
    <t>T03786230001</t>
  </si>
  <si>
    <t>T03786250001</t>
  </si>
  <si>
    <t>T03786270001</t>
  </si>
  <si>
    <t>J03354590002</t>
  </si>
  <si>
    <t>J03354600002</t>
  </si>
  <si>
    <t>J03354610002</t>
  </si>
  <si>
    <t>J03354620002</t>
  </si>
  <si>
    <t>J03354630002</t>
  </si>
  <si>
    <t>J03354640002</t>
  </si>
  <si>
    <t>J03355070002</t>
  </si>
  <si>
    <t>G06537350004</t>
  </si>
  <si>
    <t>G06545860002</t>
  </si>
  <si>
    <t>G06545880002</t>
  </si>
  <si>
    <t>G06545900002</t>
  </si>
  <si>
    <t>G06545920002</t>
  </si>
  <si>
    <t>G06545940002</t>
  </si>
  <si>
    <t>G06546010002</t>
  </si>
  <si>
    <t>G06546030002</t>
  </si>
  <si>
    <t>G06546050002</t>
  </si>
  <si>
    <t>G06546070002</t>
  </si>
  <si>
    <t>G06546090002</t>
  </si>
  <si>
    <t>G06546110002</t>
  </si>
  <si>
    <t>G06548330002</t>
  </si>
  <si>
    <t>G06550210002</t>
  </si>
  <si>
    <t>G06550230002</t>
  </si>
  <si>
    <t>G06550250002</t>
  </si>
  <si>
    <t>G06550560002</t>
  </si>
  <si>
    <t>G06550610002</t>
  </si>
  <si>
    <t>G06550630002</t>
  </si>
  <si>
    <t>J03355880002</t>
  </si>
  <si>
    <t>J03355900002</t>
  </si>
  <si>
    <t>J03355910002</t>
  </si>
  <si>
    <t>Q09365890002</t>
  </si>
  <si>
    <t>S09124500002</t>
  </si>
  <si>
    <t>S09125320001</t>
  </si>
  <si>
    <t>S09126290001</t>
  </si>
  <si>
    <t>B15837480002</t>
  </si>
  <si>
    <t>B15838380002</t>
  </si>
  <si>
    <t>B15838630002</t>
  </si>
  <si>
    <t>B15839020002</t>
  </si>
  <si>
    <t>O15837710002</t>
  </si>
  <si>
    <t>O15837810002</t>
  </si>
  <si>
    <t>O15837840002</t>
  </si>
  <si>
    <t>O15838050002</t>
  </si>
  <si>
    <t>O15838300002</t>
  </si>
  <si>
    <t>O15838510002</t>
  </si>
  <si>
    <t>O15838540002</t>
  </si>
  <si>
    <t>O15838970002</t>
  </si>
  <si>
    <t>O15839380002</t>
  </si>
  <si>
    <t>O15839470002</t>
  </si>
  <si>
    <t>O15839530002</t>
  </si>
  <si>
    <t>O15839550002</t>
  </si>
  <si>
    <t>O15839570002</t>
  </si>
  <si>
    <t>O15839640002</t>
  </si>
  <si>
    <t>O15839910002</t>
  </si>
  <si>
    <t>O15839920002</t>
  </si>
  <si>
    <t>O15839940002</t>
  </si>
  <si>
    <t>O15840130002</t>
  </si>
  <si>
    <t>O15840150002</t>
  </si>
  <si>
    <t>O15840450002</t>
  </si>
  <si>
    <t>O15840660002</t>
  </si>
  <si>
    <t>B15842200002</t>
  </si>
  <si>
    <t>B15842500002</t>
  </si>
  <si>
    <t>B15842510002</t>
  </si>
  <si>
    <t>B15842920002</t>
  </si>
  <si>
    <t>B15843360002</t>
  </si>
  <si>
    <t>B15843420002</t>
  </si>
  <si>
    <t>O15842100002</t>
  </si>
  <si>
    <t>O15842110002</t>
  </si>
  <si>
    <t>O15842120002</t>
  </si>
  <si>
    <t>O15842290002</t>
  </si>
  <si>
    <t>O15842300002</t>
  </si>
  <si>
    <t>O15842310002</t>
  </si>
  <si>
    <t>O15843430002</t>
  </si>
  <si>
    <t>O15844080002</t>
  </si>
  <si>
    <t>O15844220002</t>
  </si>
  <si>
    <t>O15844430002</t>
  </si>
  <si>
    <t>O15844680002</t>
  </si>
  <si>
    <t>O15844760002</t>
  </si>
  <si>
    <t>O15844780002</t>
  </si>
  <si>
    <t>O15844790002</t>
  </si>
  <si>
    <t>O15844810002</t>
  </si>
  <si>
    <t>B15847750002</t>
  </si>
  <si>
    <t>B15847760002</t>
  </si>
  <si>
    <t>B15847790002</t>
  </si>
  <si>
    <t>B15847800002</t>
  </si>
  <si>
    <t>B15848040002</t>
  </si>
  <si>
    <t>B15848070002</t>
  </si>
  <si>
    <t>B15848090002</t>
  </si>
  <si>
    <t>B15848100002</t>
  </si>
  <si>
    <t>B15848130002</t>
  </si>
  <si>
    <t>B15848150002</t>
  </si>
  <si>
    <t>B15848190002</t>
  </si>
  <si>
    <t>B15848200002</t>
  </si>
  <si>
    <t>B15848220002</t>
  </si>
  <si>
    <t>O15846810002</t>
  </si>
  <si>
    <t>O15847160002</t>
  </si>
  <si>
    <t>O15847180002</t>
  </si>
  <si>
    <t>O15847200002</t>
  </si>
  <si>
    <t>O15847220002</t>
  </si>
  <si>
    <t>O15847400002</t>
  </si>
  <si>
    <t>O15847600002</t>
  </si>
  <si>
    <t>O15847610002</t>
  </si>
  <si>
    <t>O15847670002</t>
  </si>
  <si>
    <t>O15847680002</t>
  </si>
  <si>
    <t>O15847690002</t>
  </si>
  <si>
    <t>O15847870002</t>
  </si>
  <si>
    <t>O15848180002</t>
  </si>
  <si>
    <t>O15848210002</t>
  </si>
  <si>
    <t>O15848280002</t>
  </si>
  <si>
    <t>O15848310002</t>
  </si>
  <si>
    <t>O15848320002</t>
  </si>
  <si>
    <t>O15848600002</t>
  </si>
  <si>
    <t>O15848730002</t>
  </si>
  <si>
    <t>O15848790002</t>
  </si>
  <si>
    <t>O15848800002</t>
  </si>
  <si>
    <t>O15848830002</t>
  </si>
  <si>
    <t>O15848860002</t>
  </si>
  <si>
    <t>O15848880002</t>
  </si>
  <si>
    <t>O15849020002</t>
  </si>
  <si>
    <t>O15849040002</t>
  </si>
  <si>
    <t>O15849670002</t>
  </si>
  <si>
    <t>B15851930002</t>
  </si>
  <si>
    <t>B15852020002</t>
  </si>
  <si>
    <t>B15852040002</t>
  </si>
  <si>
    <t>B15852060002</t>
  </si>
  <si>
    <t>B15852070002</t>
  </si>
  <si>
    <t>B15852090002</t>
  </si>
  <si>
    <t>B15852110002</t>
  </si>
  <si>
    <t>B15852120002</t>
  </si>
  <si>
    <t>B15852140002</t>
  </si>
  <si>
    <t>B15852160002</t>
  </si>
  <si>
    <t>B15852180002</t>
  </si>
  <si>
    <t>B15852190002</t>
  </si>
  <si>
    <t>B15853080002</t>
  </si>
  <si>
    <t>O15850960002</t>
  </si>
  <si>
    <t>O15851020002</t>
  </si>
  <si>
    <t>O15851100002</t>
  </si>
  <si>
    <t>O15851410002</t>
  </si>
  <si>
    <t>O15851480002</t>
  </si>
  <si>
    <t>O15851570002</t>
  </si>
  <si>
    <t>O15851580002</t>
  </si>
  <si>
    <t>O15851610002</t>
  </si>
  <si>
    <t>O15851650002</t>
  </si>
  <si>
    <t>O15851680002</t>
  </si>
  <si>
    <t>O15852390002</t>
  </si>
  <si>
    <t>O15852490002</t>
  </si>
  <si>
    <t>O15852550002</t>
  </si>
  <si>
    <t>O15852880002</t>
  </si>
  <si>
    <t>O15852980002</t>
  </si>
  <si>
    <t>O15853000002</t>
  </si>
  <si>
    <t>O15853040002</t>
  </si>
  <si>
    <t>O15853050002</t>
  </si>
  <si>
    <t>O15853060002</t>
  </si>
  <si>
    <t>O15853760002</t>
  </si>
  <si>
    <t>O15853840002</t>
  </si>
  <si>
    <t>O15853860002</t>
  </si>
  <si>
    <t>O15853920002</t>
  </si>
  <si>
    <t>O15854070002</t>
  </si>
  <si>
    <t>O15854280002</t>
  </si>
  <si>
    <t>O15854400002</t>
  </si>
  <si>
    <t>O15854450002</t>
  </si>
  <si>
    <t>O15854470002</t>
  </si>
  <si>
    <t>O15854820002</t>
  </si>
  <si>
    <t>O15854830002</t>
  </si>
  <si>
    <t>B15856880002</t>
  </si>
  <si>
    <t>B15857880002</t>
  </si>
  <si>
    <t>B15857920002</t>
  </si>
  <si>
    <t>O15856600002</t>
  </si>
  <si>
    <t>O15856610002</t>
  </si>
  <si>
    <t>O15856620002</t>
  </si>
  <si>
    <t>O15856720002</t>
  </si>
  <si>
    <t>O15856890002</t>
  </si>
  <si>
    <t>O15856900002</t>
  </si>
  <si>
    <t>O15856920002</t>
  </si>
  <si>
    <t>O15856960002</t>
  </si>
  <si>
    <t>O15857000002</t>
  </si>
  <si>
    <t>O15857010002</t>
  </si>
  <si>
    <t>O15857020002</t>
  </si>
  <si>
    <t>O15857170002</t>
  </si>
  <si>
    <t>O15857250002</t>
  </si>
  <si>
    <t>O15857350002</t>
  </si>
  <si>
    <t>O15857390002</t>
  </si>
  <si>
    <t>O15857400002</t>
  </si>
  <si>
    <t>O15857460002</t>
  </si>
  <si>
    <t>O15857500002</t>
  </si>
  <si>
    <t>O15857520002</t>
  </si>
  <si>
    <t>O15857550002</t>
  </si>
  <si>
    <t>O15857570002</t>
  </si>
  <si>
    <t>O15857690002</t>
  </si>
  <si>
    <t>O15857800002</t>
  </si>
  <si>
    <t>O15857830002</t>
  </si>
  <si>
    <t>O15857990002</t>
  </si>
  <si>
    <t>O15858150002</t>
  </si>
  <si>
    <t>O15858410002</t>
  </si>
  <si>
    <t>O15858690002</t>
  </si>
  <si>
    <t>O15858970002</t>
  </si>
  <si>
    <t>O15858990002</t>
  </si>
  <si>
    <t>O15859090002</t>
  </si>
  <si>
    <t>O15859110002</t>
  </si>
  <si>
    <t>O15859150002</t>
  </si>
  <si>
    <t>O15859170002</t>
  </si>
  <si>
    <t>O15859440002</t>
  </si>
  <si>
    <t>O15859450002</t>
  </si>
  <si>
    <t>O15859460002</t>
  </si>
  <si>
    <t>O15859480002</t>
  </si>
  <si>
    <t>O15859540002</t>
  </si>
  <si>
    <t>O15859640002</t>
  </si>
  <si>
    <t>B15861610002</t>
  </si>
  <si>
    <t>B15861660002</t>
  </si>
  <si>
    <t>B15861740002</t>
  </si>
  <si>
    <t>B15861790002</t>
  </si>
  <si>
    <t>B15862160002</t>
  </si>
  <si>
    <t>B15862240002</t>
  </si>
  <si>
    <t>O15861120002</t>
  </si>
  <si>
    <t>O15861150002</t>
  </si>
  <si>
    <t>O15861270002</t>
  </si>
  <si>
    <t>O15861540002</t>
  </si>
  <si>
    <t>O15861800002</t>
  </si>
  <si>
    <t>O15861810002</t>
  </si>
  <si>
    <t>O15861870002</t>
  </si>
  <si>
    <t>O15862180002</t>
  </si>
  <si>
    <t>O15862190002</t>
  </si>
  <si>
    <t>O15862220002</t>
  </si>
  <si>
    <t>O15862230002</t>
  </si>
  <si>
    <t>O15862260002</t>
  </si>
  <si>
    <t>O15862440002</t>
  </si>
  <si>
    <t>O15862590002</t>
  </si>
  <si>
    <t>O15862800002</t>
  </si>
  <si>
    <t>O15862860002</t>
  </si>
  <si>
    <t>O15863330002</t>
  </si>
  <si>
    <t>O15863450002</t>
  </si>
  <si>
    <t>O15863460002</t>
  </si>
  <si>
    <t>O15863500002</t>
  </si>
  <si>
    <t>O15863510002</t>
  </si>
  <si>
    <t>O15863520002</t>
  </si>
  <si>
    <t>O15863530002</t>
  </si>
  <si>
    <t>O15863830002</t>
  </si>
  <si>
    <t>O15863930002</t>
  </si>
  <si>
    <t>O15864160002</t>
  </si>
  <si>
    <t>B15865860002</t>
  </si>
  <si>
    <t>B15865870002</t>
  </si>
  <si>
    <t>B15865920002</t>
  </si>
  <si>
    <t>B15866670002</t>
  </si>
  <si>
    <t>B15866820002</t>
  </si>
  <si>
    <t>B15866830002</t>
  </si>
  <si>
    <t>B15866980002</t>
  </si>
  <si>
    <t>B15867030002</t>
  </si>
  <si>
    <t>O15865780002</t>
  </si>
  <si>
    <t>O15865790002</t>
  </si>
  <si>
    <t>O15866010002</t>
  </si>
  <si>
    <t>O15866120002</t>
  </si>
  <si>
    <t>O15866150002</t>
  </si>
  <si>
    <t>O15866640002</t>
  </si>
  <si>
    <t>O15866740002</t>
  </si>
  <si>
    <t>O15867000002</t>
  </si>
  <si>
    <t>O15867060002</t>
  </si>
  <si>
    <t>O15867200002</t>
  </si>
  <si>
    <t>O15867500002</t>
  </si>
  <si>
    <t>O15867510002</t>
  </si>
  <si>
    <t>O15867520002</t>
  </si>
  <si>
    <t>O15867680002</t>
  </si>
  <si>
    <t>O15867740002</t>
  </si>
  <si>
    <t>O15867800002</t>
  </si>
  <si>
    <t>O15867880002</t>
  </si>
  <si>
    <t>O15867930002</t>
  </si>
  <si>
    <t>O15868300002</t>
  </si>
  <si>
    <t>O15868310002</t>
  </si>
  <si>
    <t>B15870350002</t>
  </si>
  <si>
    <t>B15870390002</t>
  </si>
  <si>
    <t>B15870420002</t>
  </si>
  <si>
    <t>B15870710002</t>
  </si>
  <si>
    <t>O15870290002</t>
  </si>
  <si>
    <t>O15870580002</t>
  </si>
  <si>
    <t>O15870620002</t>
  </si>
  <si>
    <t>O15870650002</t>
  </si>
  <si>
    <t>O15870660002</t>
  </si>
  <si>
    <t>O15871120002</t>
  </si>
  <si>
    <t>O15871210002</t>
  </si>
  <si>
    <t>O15871240002</t>
  </si>
  <si>
    <t>O15871250002</t>
  </si>
  <si>
    <t>O15872130002</t>
  </si>
  <si>
    <t>O15872190002</t>
  </si>
  <si>
    <t>O15873390002</t>
  </si>
  <si>
    <t>O15874040002</t>
  </si>
  <si>
    <t>O15874230002</t>
  </si>
  <si>
    <t>O15874280002</t>
  </si>
  <si>
    <t>O15874560002</t>
  </si>
  <si>
    <t>O15874980002</t>
  </si>
  <si>
    <t>O15875000002</t>
  </si>
  <si>
    <t>O15875020002</t>
  </si>
  <si>
    <t>O15875080002</t>
  </si>
  <si>
    <t>O15875210002</t>
  </si>
  <si>
    <t>O15875260002</t>
  </si>
  <si>
    <t>O15875390002</t>
  </si>
  <si>
    <t>O15875450002</t>
  </si>
  <si>
    <t>O15875510002</t>
  </si>
  <si>
    <t>O15875560002</t>
  </si>
  <si>
    <t>O15875830002</t>
  </si>
  <si>
    <t>O15875970002</t>
  </si>
  <si>
    <t>O15875990002</t>
  </si>
  <si>
    <t>B15877980002</t>
  </si>
  <si>
    <t>B15878060002</t>
  </si>
  <si>
    <t>B15878390002</t>
  </si>
  <si>
    <t>B15878430002</t>
  </si>
  <si>
    <t>O15878610002</t>
  </si>
  <si>
    <t>O15878650002</t>
  </si>
  <si>
    <t>O15878730002</t>
  </si>
  <si>
    <t>O15878780002</t>
  </si>
  <si>
    <t>O15879240002</t>
  </si>
  <si>
    <t>O15879310002</t>
  </si>
  <si>
    <t>O15879580002</t>
  </si>
  <si>
    <t>O15879630002</t>
  </si>
  <si>
    <t>O15879800002</t>
  </si>
  <si>
    <t>O15880220002</t>
  </si>
  <si>
    <t>O15880250002</t>
  </si>
  <si>
    <t>O15880270002</t>
  </si>
  <si>
    <t>O15880440002</t>
  </si>
  <si>
    <t>B15882490002</t>
  </si>
  <si>
    <t>B15882640002</t>
  </si>
  <si>
    <t>B15882650002</t>
  </si>
  <si>
    <t>B15882690002</t>
  </si>
  <si>
    <t>B15882700002</t>
  </si>
  <si>
    <t>B15882910002</t>
  </si>
  <si>
    <t>O15882100002</t>
  </si>
  <si>
    <t>O15882130002</t>
  </si>
  <si>
    <t>O15882320002</t>
  </si>
  <si>
    <t>O15882600002</t>
  </si>
  <si>
    <t>O15883310002</t>
  </si>
  <si>
    <t>O15883340002</t>
  </si>
  <si>
    <t>O15883350002</t>
  </si>
  <si>
    <t>O15883630002</t>
  </si>
  <si>
    <t>O15883970002</t>
  </si>
  <si>
    <t>O15884100002</t>
  </si>
  <si>
    <t>O15884270002</t>
  </si>
  <si>
    <t>O15884450002</t>
  </si>
  <si>
    <t>O15884470002</t>
  </si>
  <si>
    <t>O15884540002</t>
  </si>
  <si>
    <t>O15884640002</t>
  </si>
  <si>
    <t>O15884780002</t>
  </si>
  <si>
    <t>B15886440002</t>
  </si>
  <si>
    <t>B15886450002</t>
  </si>
  <si>
    <t>B15886560002</t>
  </si>
  <si>
    <t>B15886600002</t>
  </si>
  <si>
    <t>B15887570002</t>
  </si>
  <si>
    <t>O15886590002</t>
  </si>
  <si>
    <t>O15886800002</t>
  </si>
  <si>
    <t>O15887080002</t>
  </si>
  <si>
    <t>O15887190002</t>
  </si>
  <si>
    <t>O15887270002</t>
  </si>
  <si>
    <t>O15887360002</t>
  </si>
  <si>
    <t>O15887530002</t>
  </si>
  <si>
    <t>O15888350002</t>
  </si>
  <si>
    <t>O15888710002</t>
  </si>
  <si>
    <t>O15889040002</t>
  </si>
  <si>
    <t>O15889050002</t>
  </si>
  <si>
    <t>O15889060002</t>
  </si>
  <si>
    <t>O15889070002</t>
  </si>
  <si>
    <t>O15889090002</t>
  </si>
  <si>
    <t>O15889100002</t>
  </si>
  <si>
    <t>O15889120002</t>
  </si>
  <si>
    <t>O15889170002</t>
  </si>
  <si>
    <t>O15889400002</t>
  </si>
  <si>
    <t>B15891440002</t>
  </si>
  <si>
    <t>B15891470002</t>
  </si>
  <si>
    <t>O15891040002</t>
  </si>
  <si>
    <t>O15891480002</t>
  </si>
  <si>
    <t>O15891490002</t>
  </si>
  <si>
    <t>O15891500002</t>
  </si>
  <si>
    <t>O15891660002</t>
  </si>
  <si>
    <t>O15891720002</t>
  </si>
  <si>
    <t>O15892270002</t>
  </si>
  <si>
    <t>O15892430002</t>
  </si>
  <si>
    <t>O15893090002</t>
  </si>
  <si>
    <t>O15893130002</t>
  </si>
  <si>
    <t>O15893550002</t>
  </si>
  <si>
    <t>O15893580002</t>
  </si>
  <si>
    <t>O15893670002</t>
  </si>
  <si>
    <t>O15893900002</t>
  </si>
  <si>
    <t>B15896410002</t>
  </si>
  <si>
    <t>B15896600002</t>
  </si>
  <si>
    <t>B15896640002</t>
  </si>
  <si>
    <t>O15895380002</t>
  </si>
  <si>
    <t>O15895390002</t>
  </si>
  <si>
    <t>O15895470002</t>
  </si>
  <si>
    <t>O15895660002</t>
  </si>
  <si>
    <t>O15895800002</t>
  </si>
  <si>
    <t>O15895850002</t>
  </si>
  <si>
    <t>O15895940002</t>
  </si>
  <si>
    <t>O15896120002</t>
  </si>
  <si>
    <t>O15896340002</t>
  </si>
  <si>
    <t>O15896370002</t>
  </si>
  <si>
    <t>O15896490002</t>
  </si>
  <si>
    <t>O15896960002</t>
  </si>
  <si>
    <t>O15896980002</t>
  </si>
  <si>
    <t>O15896990002</t>
  </si>
  <si>
    <t>O15897000002</t>
  </si>
  <si>
    <t>O15897010002</t>
  </si>
  <si>
    <t>O15897020002</t>
  </si>
  <si>
    <t>O15897030002</t>
  </si>
  <si>
    <t>O15897040002</t>
  </si>
  <si>
    <t>O15897060002</t>
  </si>
  <si>
    <t>O15897070002</t>
  </si>
  <si>
    <t>O15897100002</t>
  </si>
  <si>
    <t>O15897130002</t>
  </si>
  <si>
    <t>O15897140002</t>
  </si>
  <si>
    <t>O15897170002</t>
  </si>
  <si>
    <t>O15897180002</t>
  </si>
  <si>
    <t>O15897190002</t>
  </si>
  <si>
    <t>O15897200002</t>
  </si>
  <si>
    <t>O15897220002</t>
  </si>
  <si>
    <t>O15897250002</t>
  </si>
  <si>
    <t>O15897270002</t>
  </si>
  <si>
    <t>O15897280002</t>
  </si>
  <si>
    <t>O15897290002</t>
  </si>
  <si>
    <t>O15897300002</t>
  </si>
  <si>
    <t>O15897310002</t>
  </si>
  <si>
    <t>O15897330002</t>
  </si>
  <si>
    <t>O15897340002</t>
  </si>
  <si>
    <t>O15897360002</t>
  </si>
  <si>
    <t>O15897370002</t>
  </si>
  <si>
    <t>O15897400002</t>
  </si>
  <si>
    <t>O15897420002</t>
  </si>
  <si>
    <t>O15897430002</t>
  </si>
  <si>
    <t>O15897440002</t>
  </si>
  <si>
    <t>O15897450002</t>
  </si>
  <si>
    <t>O15897460002</t>
  </si>
  <si>
    <t>O15897470002</t>
  </si>
  <si>
    <t>O15897480002</t>
  </si>
  <si>
    <t>O15897490002</t>
  </si>
  <si>
    <t>O15897500002</t>
  </si>
  <si>
    <t>O15897510002</t>
  </si>
  <si>
    <t>O15897520002</t>
  </si>
  <si>
    <t>O15897540002</t>
  </si>
  <si>
    <t>O15897550002</t>
  </si>
  <si>
    <t>O15897560002</t>
  </si>
  <si>
    <t>O15897570002</t>
  </si>
  <si>
    <t>O15897580002</t>
  </si>
  <si>
    <t>O15897590002</t>
  </si>
  <si>
    <t>O15897600002</t>
  </si>
  <si>
    <t>O15897610002</t>
  </si>
  <si>
    <t>O15897620002</t>
  </si>
  <si>
    <t>O15897630002</t>
  </si>
  <si>
    <t>O15897640002</t>
  </si>
  <si>
    <t>O15897670002</t>
  </si>
  <si>
    <t>O15897680002</t>
  </si>
  <si>
    <t>O15897690002</t>
  </si>
  <si>
    <t>O15897700002</t>
  </si>
  <si>
    <t>O15897710002</t>
  </si>
  <si>
    <t>O15897720002</t>
  </si>
  <si>
    <t>O15897740002</t>
  </si>
  <si>
    <t>O15897750002</t>
  </si>
  <si>
    <t>O15897760002</t>
  </si>
  <si>
    <t>O15898000002</t>
  </si>
  <si>
    <t>O15898310002</t>
  </si>
  <si>
    <t>O15898330002</t>
  </si>
  <si>
    <t>O15898430002</t>
  </si>
  <si>
    <t>O15898550002</t>
  </si>
  <si>
    <t>O15898590002</t>
  </si>
  <si>
    <t>O15898620002</t>
  </si>
  <si>
    <t>O15898650002</t>
  </si>
  <si>
    <t>O15898940002</t>
  </si>
  <si>
    <t>O15899100002</t>
  </si>
  <si>
    <t>B15901120002</t>
  </si>
  <si>
    <t>O15900850002</t>
  </si>
  <si>
    <t>O15900860002</t>
  </si>
  <si>
    <t>O15900870002</t>
  </si>
  <si>
    <t>O15900880002</t>
  </si>
  <si>
    <t>O15900900002</t>
  </si>
  <si>
    <t>O15900930002</t>
  </si>
  <si>
    <t>O15900960002</t>
  </si>
  <si>
    <t>O15901010002</t>
  </si>
  <si>
    <t>O15901020002</t>
  </si>
  <si>
    <t>O15901040002</t>
  </si>
  <si>
    <t>O15901180002</t>
  </si>
  <si>
    <t>O15901190002</t>
  </si>
  <si>
    <t>O15901280002</t>
  </si>
  <si>
    <t>O15901310002</t>
  </si>
  <si>
    <t>O15901650002</t>
  </si>
  <si>
    <t>O15901710002</t>
  </si>
  <si>
    <t>O15902340002</t>
  </si>
  <si>
    <t>O15902410002</t>
  </si>
  <si>
    <t>O15902510002</t>
  </si>
  <si>
    <t>O15902530002</t>
  </si>
  <si>
    <t>O15902540002</t>
  </si>
  <si>
    <t>O15902550002</t>
  </si>
  <si>
    <t>O15902750002</t>
  </si>
  <si>
    <t>O15902980002</t>
  </si>
  <si>
    <t>O15903010002</t>
  </si>
  <si>
    <t>O15903040002</t>
  </si>
  <si>
    <t>O15903080002</t>
  </si>
  <si>
    <t>O15903210002</t>
  </si>
  <si>
    <t>O15903220002</t>
  </si>
  <si>
    <t>O15903440002</t>
  </si>
  <si>
    <t>B15905320002</t>
  </si>
  <si>
    <t>O15904980002</t>
  </si>
  <si>
    <t>O15905000002</t>
  </si>
  <si>
    <t>O15905210002</t>
  </si>
  <si>
    <t>O15905350002</t>
  </si>
  <si>
    <t>O15905840002</t>
  </si>
  <si>
    <t>O15906870002</t>
  </si>
  <si>
    <t>O15906890002</t>
  </si>
  <si>
    <t>B15909600002</t>
  </si>
  <si>
    <t>O15908690002</t>
  </si>
  <si>
    <t>O15909590002</t>
  </si>
  <si>
    <t>O15911360002</t>
  </si>
  <si>
    <t>B15912870002</t>
  </si>
  <si>
    <t>B15912890002</t>
  </si>
  <si>
    <t>B15913060002</t>
  </si>
  <si>
    <t>B15913090002</t>
  </si>
  <si>
    <t>B15913130002</t>
  </si>
  <si>
    <t>B15913640002</t>
  </si>
  <si>
    <t>B15914170002</t>
  </si>
  <si>
    <t>B15914260002</t>
  </si>
  <si>
    <t>O15912920002</t>
  </si>
  <si>
    <t>O15912930002</t>
  </si>
  <si>
    <t>O15912940002</t>
  </si>
  <si>
    <t>O15912950002</t>
  </si>
  <si>
    <t>O15912990002</t>
  </si>
  <si>
    <t>O15913000002</t>
  </si>
  <si>
    <t>O15913280002</t>
  </si>
  <si>
    <t>O15913440002</t>
  </si>
  <si>
    <t>O15914650002</t>
  </si>
  <si>
    <t>O15914670002</t>
  </si>
  <si>
    <t>O15914740002</t>
  </si>
  <si>
    <t>O15914820002</t>
  </si>
  <si>
    <t>O15914830002</t>
  </si>
  <si>
    <t>O15915100002</t>
  </si>
  <si>
    <t>O15915270002</t>
  </si>
  <si>
    <t>O15915300002</t>
  </si>
  <si>
    <t>O15915880002</t>
  </si>
  <si>
    <t>O15915900002</t>
  </si>
  <si>
    <t>O15916400002</t>
  </si>
  <si>
    <t>O15916470002</t>
  </si>
  <si>
    <t>O15916560002</t>
  </si>
  <si>
    <t>O15916790002</t>
  </si>
  <si>
    <t>B15919020002</t>
  </si>
  <si>
    <t>B15919030002</t>
  </si>
  <si>
    <t>O15918430002</t>
  </si>
  <si>
    <t>O15918460002</t>
  </si>
  <si>
    <t>O15918790002</t>
  </si>
  <si>
    <t>O15919150002</t>
  </si>
  <si>
    <t>O15919210002</t>
  </si>
  <si>
    <t>O15919260002</t>
  </si>
  <si>
    <t>O15920060002</t>
  </si>
  <si>
    <t>O15920130002</t>
  </si>
  <si>
    <t>O15920140002</t>
  </si>
  <si>
    <t>O15920160002</t>
  </si>
  <si>
    <t>O15920170002</t>
  </si>
  <si>
    <t>O15920190002</t>
  </si>
  <si>
    <t>O15920220002</t>
  </si>
  <si>
    <t>O15920780002</t>
  </si>
  <si>
    <t>O15921120002</t>
  </si>
  <si>
    <t>O15921140002</t>
  </si>
  <si>
    <t>O15921500002</t>
  </si>
  <si>
    <t>O15921570002</t>
  </si>
  <si>
    <t>O15922380002</t>
  </si>
  <si>
    <t>B15924540002</t>
  </si>
  <si>
    <t>B15924590002</t>
  </si>
  <si>
    <t>B15924610002</t>
  </si>
  <si>
    <t>B15924630002</t>
  </si>
  <si>
    <t>B15924720002</t>
  </si>
  <si>
    <t>B15924730002</t>
  </si>
  <si>
    <t>B15924740002</t>
  </si>
  <si>
    <t>B15924750002</t>
  </si>
  <si>
    <t>O15923790002</t>
  </si>
  <si>
    <t>O15923800002</t>
  </si>
  <si>
    <t>O15924300002</t>
  </si>
  <si>
    <t>O15924310002</t>
  </si>
  <si>
    <t>O15924330002</t>
  </si>
  <si>
    <t>O15924340002</t>
  </si>
  <si>
    <t>O15924400002</t>
  </si>
  <si>
    <t>O15924440002</t>
  </si>
  <si>
    <t>O15924470002</t>
  </si>
  <si>
    <t>O15924480002</t>
  </si>
  <si>
    <t>O15924510002</t>
  </si>
  <si>
    <t>O15924660002</t>
  </si>
  <si>
    <t>O15924670002</t>
  </si>
  <si>
    <t>O15924880002</t>
  </si>
  <si>
    <t>O15925380002</t>
  </si>
  <si>
    <t>O15925710002</t>
  </si>
  <si>
    <t>O15925760002</t>
  </si>
  <si>
    <t>O15925810002</t>
  </si>
  <si>
    <t>O15925840002</t>
  </si>
  <si>
    <t>O15925870002</t>
  </si>
  <si>
    <t>O15926010002</t>
  </si>
  <si>
    <t>O15926150002</t>
  </si>
  <si>
    <t>O15926310002</t>
  </si>
  <si>
    <t>O15926320002</t>
  </si>
  <si>
    <t>O15926380002</t>
  </si>
  <si>
    <t>O15926420002</t>
  </si>
  <si>
    <t>O15926430002</t>
  </si>
  <si>
    <t>O15926450002</t>
  </si>
  <si>
    <t>O15926490002</t>
  </si>
  <si>
    <t>O15926500002</t>
  </si>
  <si>
    <t>O15926510002</t>
  </si>
  <si>
    <t>O15926940002</t>
  </si>
  <si>
    <t>O15926950002</t>
  </si>
  <si>
    <t>O15927000002</t>
  </si>
  <si>
    <t>O15928470002</t>
  </si>
  <si>
    <t>O15928530002</t>
  </si>
  <si>
    <t>O15928550002</t>
  </si>
  <si>
    <t>B15929920002</t>
  </si>
  <si>
    <t>B15930070002</t>
  </si>
  <si>
    <t>B15930770002</t>
  </si>
  <si>
    <t>B15930780002</t>
  </si>
  <si>
    <t>B15931140002</t>
  </si>
  <si>
    <t>B15931260002</t>
  </si>
  <si>
    <t>B15931310002</t>
  </si>
  <si>
    <t>B15931510002</t>
  </si>
  <si>
    <t>O15929800002</t>
  </si>
  <si>
    <t>O15929910002</t>
  </si>
  <si>
    <t>O15930570002</t>
  </si>
  <si>
    <t>O15930590002</t>
  </si>
  <si>
    <t>O15930860002</t>
  </si>
  <si>
    <t>O15930890002</t>
  </si>
  <si>
    <t>O15930900002</t>
  </si>
  <si>
    <t>O15930980002</t>
  </si>
  <si>
    <t>O15930990002</t>
  </si>
  <si>
    <t>O15931060002</t>
  </si>
  <si>
    <t>O15931130002</t>
  </si>
  <si>
    <t>O15934080002</t>
  </si>
  <si>
    <t>Autoridad de Fiscalización y Control del Sistema Nacional de Salud</t>
  </si>
  <si>
    <t>TRANSFERENCIA DEL EXTERIOR SEGUN SWIFT 00049-00045 DE FECHA 02/01/2018 ORDENANTE: CONSULADO GENERAL DE BOLIVIA EN BUENOS AIRES-AR. LIB. 00340012005 SEGIP - RECAUDACION EXTERIOR - CEDULAS DE IDENTIDAD</t>
  </si>
  <si>
    <t>TRANSFERENCIA DEL EXTERIOR SEGUN SWIFT 00050-00046 DE FECHA 02/01/2018 ORDENANTE: CONSULADO GENERAL DE BOLIVIA-BUENOS AIRES-AR. LIB. 00340012005 SEGIP - RECAUDACION EXTERIOR - CEDULAS DE IDENTIDAD</t>
  </si>
  <si>
    <t>||TRANSFERENCIA DE FONDOS S/G. FORMULARIO, CITE' BUN013/18 DE LA FECHA (HRE-TSO-19). APORTES LOCALES DEL G.A.D. DE CHUQUISACA. PROY.CONST. DOBLE VIA SUCRE-YAMPARAEZ. A SOLICITUD DE LA ADMINISTRADORA BOLIVIANA DE CARRETERAS; LIBRETA 00291024201; BUN.</t>
  </si>
  <si>
    <t>De: 00041031107 Transferencia que efectuamos a requerimiento del Instituto Boliviano de Metrologia dependiente del Ministerio de Desarrollo Productivo y Economia Plural, segun nota CITE: IBMETRO-DAF-CE-1505/2017 y en virtud a la nota interna CITE: MEFP/VPCF/DGCF/UCCF No.1324/2017 de la Direccion Gen</t>
  </si>
  <si>
    <t>'TRANSFERENCIA DE FONDOS||S/G. CITE: MEFP/VTCP/DGCP/UODP-001/2018 DE LA FECHA, DEL MIN.DE ECONOMIA Y FINANZAS PUBLICAS.(HRE-TSO-4), PAGO BTS EXTRABURSATIL - VENCIMIENTO 3 DE ENERO DE 2018 D.S. N° 121 DE 11 DE ENERO DE 2012. DEBITO DE LA LIBRETA N° 00099021001, REPOSICION UTILES DE ESCRITORIO.</t>
  </si>
  <si>
    <t>COBRO DE||COSTO UTILES DE ESCRITORIO POR LA ELABORACION DEL COMPROBANTE CONTABLE NRO. 0910043 DE LA FECHA DE LA LIBRETA N° 00099021001 TGN RECURSOS ORDINARIOS MONEDA NACIONAL COSTO UTILES DE ESCRITORIO</t>
  </si>
  <si>
    <t>'TRANSFERENCIA DE FONDOS||S/G. CITE: MEFP/VTCP/DGCP/UODP-001/2018 DE LA FECHA, DEL MIN.DE ECONOMIA Y FINANZAS PUBLICAS.(HRE-TSO-4), PAGO BTS EXTRABURSATIL - VENCIMIENTO 3 DE ENERO DE 2018 D.S. N° 121 DE 11 DE ENERO DE 2012. DEBITO DE LA LIBRETA N° 00099021001 TGN-RECURSOS ORDINARIOS MN.</t>
  </si>
  <si>
    <t>||TRANSFERENCIA DE FONDOS SG. NOTA DEL MEFP CITE: MEFP/VTCP/DGCP/UODP-002/2018 RECIBIDA EN LA FECHA (TRAM-TSO-3) REF: PAGO VENCIMIENTO CLAVE DE PIZARRA TGNU1C07 UFV 3.000.000,00 AL T/C POR UFV 2,23726 DE LA LIBRETA N° 00099021001 TGN RECURSOS ORDINARIOS MONEDA NACIONAL</t>
  </si>
  <si>
    <t>||TRANSFERENCIA DE FONDOS S/G. FORMUALARIO, CITE' BUN019/18 DE LA FECHA (HRE-TSO-30). PARA LA EJECUCIÓN DEL PROYECTO "MANEJO INTEGRAL DE LOS RR.NN. CUENCA RIO LAUCA". A SOLICITUD DEL G.A.D. ORURO; LIBRETA 00990201001 TGN - RECURSOS ORDINARIOS; BUN.</t>
  </si>
  <si>
    <t>||TRANSFERENCIA DE FONDOS S/G. FORMUALARIO, CITE' BUN018/18 DE LA FECHA (HRE-TSO-31). PARA LA EJECUCIÓN DEL PROYECTO "MANEJO INTEGRAL RR.NN. CUENCA PROV.SUR CARANGAS". A SOLICITUD DEL G.A.D. ORURO; LIBRETA 00990201001 TGN-RECURSOS ORDINARIOS; BUN.</t>
  </si>
  <si>
    <t>||TRANSFERENCIA DE FONDOS S/G. FORMULARIO, CITE' BUN017/18 DE LA FECHA (HRE-TSO-32). PARA LA EJECUCIÓN DEL PROYECTO "MANEJO INTEGRAL DE LA CUENCA ANDAMARCA-ABAROA". A SOLICITUD DEL G.A.D. ORURO; LIBRETA 00990201001 TGN-RECURSOS ORDINARIOS; BUN.</t>
  </si>
  <si>
    <t>COBRO COSTOS DE PAPELERIA POR REGULARIZACION DE TRANSFERENCIA DEL EXTERIOR POR ORDEN DE PETROLEOS PARAGUAYOS (PETROPAR) LIB. 00513062001 YPFB-OPERACIONES PLANTA DE SEPARACION DE LIQUIDOS RIO GRANDE</t>
  </si>
  <si>
    <t>'TRANSFERENCIA DE FONDOS||S/G. CITE: MEFP/VTCP/DGCP/UODP-003/2018 DE F.02-01-2018, DEL MIN.DE ECONOMIA Y FINANZAS PUBLICAS.(HRE-TSO-24), PAGO BTS EXTRABURSATIL - VENCIMIENTO 4 DE ENERO DE 2018 D.S. N° 121 DE 11 DE ENERO DE 2012. DEBITO DE LA LIBRETA N° 00099021001 TGN-RECURSOS ORDINARIOS MN.</t>
  </si>
  <si>
    <t>'TRANSFERENCIA DE FONDOS||S/G. CITE: MEFP/VTCP/DGCP/UODP-003/2018 DE F.02-01-2018, DEL MIN.DE ECONOMIA Y FINANZAS PUBLICAS.(HRE-TSO-24), PAGO BTS EXTRABURSATIL - VENCIMIENTO 4 DE ENERO DE 2018 D.S. N° 121 DE 11 DE ENERO DE 2012. DEBITO DE LA LIBRETA N° 00099021001, REPOSICION UTILES DE ESCRITORIO.</t>
  </si>
  <si>
    <t>||COBRO COMISION AMPLIACION DE VALIDEZ CARTA DE CREDITO 0,15% S/USD 284.335,40 POR 40 DIAS, REEMB. GTOS DE COMUNICACION BS220.- Y EMISION DE CBTE.CTBLE. BS50.- SEGUN NOTA ADJUNTA REF.: CARTA DE CREDITO I-2017-036 CGO. LIB. 00132069201 SEDEM - PROMIEL FINPRO - CHUQUISACA REF.: COM. AMPL. DE VALIDEZ LC I-2017-036</t>
  </si>
  <si>
    <t>PAGO A CAF PRÉSTAMO CFA007894 VCTO. 03-01-2018 SEGÚN NOTA MEFP/VTCP/DGCP/UODP-009/2018 DE FECHA 02/01/2018 POR CUENTA DE TGN , NTI. 010211 VALOR 03-01-2018 CAPITAL USD 641.703,15 INTERESES USD 209.122,38 CTA. 3987 CUENTA UNICA DEL TESORO-3987 LIBRETA 00099021001 REF.: COMISIONES BANCARIAS</t>
  </si>
  <si>
    <t>||2° DESEMBOLSO CREDITO EXT. AL MEFP CONST. DEL SIST.DE TRANSPORTE FERREO EN EL TRAMO MONTERO BULO BULO SG. CITE. MEFP VTCP DGCP UEPS-35/2018 RECIB. EN LA F. (TRAM TGL-164) REF: RD.N°026/14 Y CONT.SANO N°147/14,ADENDA N°036/16 E IF. BCB GOM Y GAL N°1 Y 3 DE F. 4-01-18 ABONO EN LA LIB. N° 00990201001 TGN- RECURSOS ORDINARIOS</t>
  </si>
  <si>
    <t>COBRO COSTOS DE PAPELERIA POR REGULARIZACION DE TRANSFERENCIA DEL EXTERIOR POR ORDEN DE SOCIETE MAGHREB MANAGEMENT INTERNAT LIB. 00513012003 LBP-YPFB (2011349681373)</t>
  </si>
  <si>
    <t>PAGO PRÉSTAMO VAR.ACRE.BILAT. VARIOS CLUB DE PARIS VCTO. 04-01-2018 SEGÚN NOTA MEFP/VTCP/DGCP/UODP-009/2018 DE FECHA 02/01/2018 POR CUENTA DE TGN, NTI. 010307 VALOR 04-01-2018 CAPITAL UFV 38.437.649,49 INTERESES UFV 4.173.643,37 CTA. 5970 CUENTA UNICA DEL TESORO DOLARES AMERICANOS LIBRETA 00099021001</t>
  </si>
  <si>
    <t>PAGO PRÉSTAMO VAR.ACRE.BILAT. VARIOS CLUB DE PARIS VCTO. 04-01-2018 SEGÚN NOTA MEFP/VTCP/DGCP/UODP-009/2018 DE FECHA 02/01/2018 POR CUENTA DE TGN, NTI. 010307 VALOR 04-01-2018 CAPITAL UFV 38.437.649,49 INTERESES UFV 4.173.643,37 CTA. 3987 CUENTA UNICA DEL TESORO-3987 LIBRETA 00099021001 REF.: COMISIONES BANCARIAS</t>
  </si>
  <si>
    <t>'TRANSFERENCIA DE FONDOS||S/G. CITE: MEFP/VTCP/DGCP/UODP-012/2018 DE LA FECHA, DEL MIN.DE ECONOMIA Y FINANZAS PUBLICAS.(HRE-TSO-40), PAGO BTS EXTRABURSATIL - VENCIMIENTO 5 DE ENERO DE 2018 D.S. N° 1121 DE 11 DE ENERO DE 2012. DEBITO DE LA LIBRETA N° 00099021001 TGN-RECURSOS ORDINARIOS MN.</t>
  </si>
  <si>
    <t>'TRANSFERENCIA DE FONDOS||S/G. CITE: MEFP/VTCP/DGCP/UODP-012/2018 DE LA FECHA, DEL MIN.DE ECONOMIA Y FINANZAS PUBLICAS.(HRE-TSO-40), PAGO BTS EXTRABURSATIL - VENCIMIENTO 5 DE ENERO DE 2018 D.S. N° 1121 DE 11 DE ENERO DE 2012. DEBITO DE LA LIBRETA N° 00099021001, REPOSICION UTILES DE ESCRITORIO.</t>
  </si>
  <si>
    <t>COBRO DE||UTILES DE ESCRITORIO POR ELABORACION DE LA OPERACIÓN CONTABLE N°910229 DE LA FECHA DE LA LIB. N° 00990201001 TGN- RECURSOS ORDINARIOS, COSTO UTILES DE ESCRITORIO</t>
  </si>
  <si>
    <t>TRANSFERENCIA DEL EXTERIOR SEGUN SWIFT 00168 DE FECHA 05/01/2018 ORDENANTE: CONSULADO DE BOLIVIA EN CALAMA-CL LIB. 00340012005 SEGIP - RECAUDACION EXTERIOR - CEDULAS DE IDENTIDAD</t>
  </si>
  <si>
    <t>A:00099021001 El concepto de la mencionada operacion corresponde a la transferencia de capital por el mes de Diciembre/2017, de Cooperativa Sudamerica al TGN.</t>
  </si>
  <si>
    <t>A:00099021001 El concepto de la mencionada operacion corresponde a la transferencia de capital por el mes de Diciembre de 2017 de Coop. El Buen Samaritano del Fideicomiso Programa de Reconversion Productiva y Comercial TGN 9.</t>
  </si>
  <si>
    <t>NUMERO DE LIBRETA CUT: Cuenta Unica del Tesoro OPERACIÓN E18 TRANSFERENCIA DEL SISTEMA FINANCIERO POR CUENTA DE TERCEROS A LA CUT Devolucion al TGN pago de FC</t>
  </si>
  <si>
    <t>||COBRO DE COMISIONES AL TGN,POR ADMINISTRACIÓN DE VALORES PUBLICOS C EN MN, POR EL MES DE DICIEMBRE DE 2017, SEGÚN CARTA MEFP/VTCP/DGCP/UODP-023/2018 LIBRETA N0.00099021001, DE FECHA 05/01/2018 DEL MINISTERIO DE ECONOMIA Y FINANZAS PUBLICAS LIBRETA N0.00099021001</t>
  </si>
  <si>
    <t>||TRANSFERENCIA DE FONDOS DE LA CUT. LIBRETA 00099031003 POR PAGO VENCIMIENTOS DE LA FECHA DE VALORES "C" SEGUN NOTA MEFP/VTCP/DGCP/UODP-021/2018 DE F.05/01/2018 DEL MIN. ECON. Y FIN. PUB. CUT. LIBRETA 00099031003</t>
  </si>
  <si>
    <t>'TRANSFERENCIA DE FONDOS||S/G. CITE: MEFP/VTCP/DGCP/UODP-022/2018 DE LA FECHA, DEL MIN.DE ECONOMIA Y FINANZAS PUBLICAS.(HRE-TSO-53), PAGO BTS EXTRABURSATIL - VENCIMIENTO 6,7 Y 8 DE ENERO DE 2018 D.S. N° 1121 DE 11 DE ENERO DE 2012. DEBITO DE LA LIBRETA N° 00099021001 TGN-RECURSOS ORDINARIOS MN.</t>
  </si>
  <si>
    <t>'TRANSFERENCIA DE FONDOS||S/G. CITE: MEFP/VTCP/DGCP/UODP-022/2018 DE LA FECHA, DEL MIN.DE ECONOMIA Y FINANZAS PUBLICAS.(HRE-TSO-53), PAGO BTS EXTRABURSATIL - VENCIMIENTO 6,7 Y 8 DE ENERO DE 2018 D.S. N° 1121 DE 11 DE ENERO DE 2012. DEBITO DE LA LIBRETA N° 00099021001, REPOSICION UTILES DE ESCRITORIO.</t>
  </si>
  <si>
    <t>NUMERO DE LIBRETA CUT: 00234014202 OPERACIÓN E18 TRANSFERENCIA DEL SISTEMA FINANCIERO POR CUENTA DE TERCEROS A LA CUT A SOLICITUD DEL MEFP SEGUN NOTA CITE MEFP VTCP DGPOT UAIS CPI NO 0118001 BUN 18</t>
  </si>
  <si>
    <t>NUMERO DE LIBRETA CUT: 0099021001 OPERACIÓN E18 TRANSFERENCIA DEL SISTEMA FINANCIERO POR CUENTA DE TERCEROS A LA CUT A SOLICITUD DEL MEFP SEGUN NOTA CITE MEFP VTCP DGPOT UAIS CPI NO 0118002 BUN 18</t>
  </si>
  <si>
    <t>||TRANSFERENCIA A LA CUENTA UNICA DEL TESORO IMPORTE RETENIDO A WALTER ABRAHAM PEREZ ALANDIA POR REMUNERACIÓN MÁXIMA CORRESPONDIENTE AL MES DE DICIEMBRE/2017- LIBRETA N° 00990201001, SEGÚN DOCUMENTOS ADJUNTOS Y "ROC" N° 05/2018 DEL DCR. TRANS.POR REMUNERACIÓN MAXIMA WALTER ABRAHAM PEREZ ALANDIA - DICIEMBRE/2017 LIBRETA N° 00990201001</t>
  </si>
  <si>
    <t>PAGO A CAF PRÉSTAMO CFA008606 VCTO. 08-ene-2018 POR CUENTA DE TGN , NTI. 010212 VALOR 08-ene-2018 INTERESES USD 413.810,16 COMISIONES USD 78.923,07 CTA. 3987 CUENTA UNICA DEL TESORO-3987 LIB. 00099021001 REF.: COMISIONES BANCARIAS</t>
  </si>
  <si>
    <t>PAGO A CAF PRÉSTAMO CFA008604 VCTO. 08-ene-2018 POR CUENTA DE TGN , NTI. 010232 VALOR 08-ene-2018 INTERESES USD 955.376,70 COMISIONES USD 139.552,79 CTA. 3987 CUENTA UNICA DEL TESORO-3987 LIB. 00099021001 REF.: COMISIONES BANCARIAS</t>
  </si>
  <si>
    <t>COBRO COSTOS DE PAPELERIA SEGUN TRANSFERENCIA DEL EXTERIOR POR ORDEN DE YPF EXPLORACION Y PRODUCCION DE HIDROCARBUROS DE BOLIVIA S.A. LIB. 00513012003 LBP-YPFB (2011349681373)</t>
  </si>
  <si>
    <t>'TRANSFERENCIA DE FONDOS||S/G. CITE: MEFP/VTCP/DGCP/UODP-034/2018 DE LA FECHA, DEL MIN.DE ECONOMIA Y FINANZAS PUBLICAS.(HRE-TSO-72), PAGO BTS EXTRABURSATIL - VENCIMIENTO 9 DE ENERO DE 2018 D.S. N° 1121 DE 11 DE ENERO DE 2012. DEBITO DE LA LIBRETA N° 00099021001 TGN-RECURSOS ORDINARIOS MN.</t>
  </si>
  <si>
    <t>'TRANSFERENCIA DE FONDOS||S/G. CITE: MEFP/VTCP/DGCP/UODP-034/2018 DE LA FECHA, DEL MIN.DE ECONOMIA Y FINANZAS PUBLICAS.(HRE-TSO-72), PAGO BTS EXTRABURSATIL - VENCIMIENTO 9 DE ENERO DE 2018 D.S. N° 1121 DE 11 DE ENERO DE 2012. DEBITO DE LA LIBRETA N° 00099021001, REPOSICION UTILES DE ESCRITORIO.</t>
  </si>
  <si>
    <t>REGULARIZACION DE TRANSFERENCIA DEL EXTERIOR SEGUN SWIFT NO.00207 DE FECHA 09/01/2018 ORDENANTE: CONSULADO GERAL DA BOLIVIA-SAO PAULO BRASIL LIB. 00340012005 SEGIP - RECAUDACION EXTERIOR - CEDULAS DE IDENTIDAD</t>
  </si>
  <si>
    <t>NÚMERO DE LIBRETA CUT: 99031009.00 OPERACIÓN T01 TRANSFERENCIA DE FONDOS A LA CUT - TESORO DIRECTO DE BANCO UNION S.A. A CUENTA UNICA DEL TESORO CON NUMERO DE SOLICITUD = 2431807 Y NUMERO CORRELATIVO = 91320009012018702 TRANSFERENCIA POR OPERACIONES DE VENTA BONOS BTX</t>
  </si>
  <si>
    <t>||TRANSFERENCIA DE FONDOS S/G. FORMULARIO, CITE' BUN032/18 DE LA FECHA (HRE-TSO-188). DEVOLUCIÓN DE RECURSOS NO EJECUTADOS DEL PROYECTO CONSTRUCCIÓN CENTRO DE SALUD CON INTERNACION JAHUACAYA FINANCIADOS POR LA UPRE. A SOLICITUD DEL G.A.M. TINGUIPAYA; LIBRETA 00099024113 BOLIVIA CAMBIA; BUN.</t>
  </si>
  <si>
    <t>COBRO COSTOS DE PAPELERIA SEGUN TRANSFERENCIA DEL EXTERIOR POR ORDEN DE SOCIETE MAGHREB MANAGEMENT INTERNAT LIB. 00513012003 LBP-YPFB (2011349681373)</t>
  </si>
  <si>
    <t>'TRANSFERENCIA DE FONDOS||S/G. CITE: MEFP/VTCP/DGCP/UODP-036/2018 DE LA FECHA, DEL MIN.DE ECONOMIA Y FINANZAS PUBLICAS.(HRE-TSO-186), PAGO BTS EXTRABURSATIL - VENCIMIENTO 10 DE ENERO DE 2018 D.S. N° 1121 DE 11 DE ENERO DE 2012. DEBITO DE LA LIBRETA N° 00099021001 TGN-RECURSOS ORDINARIOS MN.</t>
  </si>
  <si>
    <t>'TRANSFERENCIA DE FONDOS||S/G. CITE: MEFP/VTCP/DGCP/UODP-036/2018 DE LA FECHA, DEL MIN.DE ECONOMIA Y FINANZAS PUBLICAS.(HRE-TSO-186), PAGO BTS EXTRABURSATIL - VENCIMIENTO 10 DE ENERO DE 2018 D.S. N° 1121 DE 11 DE ENERO DE 2012. DEBITO DE LA LIBRETA N° 00099021001, REPOSICION UTILES DE ESCRITORIO.</t>
  </si>
  <si>
    <t>TRANSFERENCIA DEL EXTERIOR SEGUN SWIFT 00314 DE FECHA 10/01/2018 ORDENANTE: CONSULADO GENERAL DE BOLIVIA EN HOUSTON-EE.UU. LIB. 00099021001 TGN-RECURSOS ORDINARIOS (3987)</t>
  </si>
  <si>
    <t>NUMERO DE LIBRETA CUT: 00099021001 OPERACIÓN E18 TRANSFERENCIA DEL SISTEMA FINANCIERO POR CUENTA DE TERCEROS A LA CUT CANCELACION DE LA CUOTA 55 POR REEMBOLSO DE AMORTIZACION A CAPITAL Y COSTO DE CAPITAL POR LOS RECURSOS EFECTIVAMENTE RECIBIDOS POR PARTE DE LA EMPRESA METALURGICA VINTO BENEFICIAR</t>
  </si>
  <si>
    <t>||COBRO DE COMISIONES BANCARIAS POR TRANSF. FDOS. POR ALIVIO OTORGADO POR LA REPUBLICA DE FRANCIA A BOLIVIA DE ACUERDO AL CONTRATO DE DESENDEUDAMIENTO Y DESARROLLO (3C2D) DEL 23/12/2014, REF: DEVOLUCIÓN DE PAGO EFECTUADO A NATIXIS POR DEUDA EXTERNA PTMO. 651-OB1 LIB. N°00099021001 RECURSOS ORDINARIOS -3987, REF.: COMISIONES BANCARIAS</t>
  </si>
  <si>
    <t>'TRANSFERENCIA DE FONDOS||S/G. CITE: MEFP/VTCP/DGCP/UODP-039/2018 DE LA FECHA, DEL MIN.DE ECONOMIA Y FINANZAS PUBLICAS.(HRE-TSO-338), PAGO BTS EXTRABURSATIL - VENCIMIENTO 11 DE ENERO DE 2018 D.S. N° 1121 DE 11 DE ENERO DE 2012. DEBITO DE LA LIBRETA N° 00099021001 TGN-RECURSOS ORDINARIOS MN.</t>
  </si>
  <si>
    <t>'TRANSFERENCIA DE FONDOS||S/G. CITE: MEFP/VTCP/DGCP/UODP-039/2018 DE LA FECHA, DEL MIN.DE ECONOMIA Y FINANZAS PUBLICAS.(HRE-TSO-338), PAGO BTS EXTRABURSATIL - VENCIMIENTO 11 DE ENERO DE 2018 D.S. N° 1121 DE 11 DE ENERO DE 2012. DEBITO DE LA LIBRETA N° 00099021001, REPOSICION UTILES DE ESCRITORIO.</t>
  </si>
  <si>
    <t>||REGISTRO COBRO COMISION AMPLIACION DE VALIDEZ 0,015% POR 20 DIAS S/USD 5.304.505.- REEMB. GTOS DE COMUNICACION BS220.- Y EMISIION DE CBTE. CTBLE. BS50.- SEGUN NOTA ADJUNTA REF.: I-2016-012 LIB. N°00513072001 YPFB- OPERACIONES GNRGD REF.: AMP. LC I-2016-012</t>
  </si>
  <si>
    <t>TRANSFERENCIA DEL EXTERIOR SEGUN SWIFT NO.380 DE FECHA 11/01/2018 ORDENANTE: CONSULADO DE BOLIVIA EN MADRID LIB. 00340012005 SEGIP - RECAUDACION EXTERIOR - CEDULAS DE IDENTIDAD</t>
  </si>
  <si>
    <t>REGULARIZACION DE TRANSFERENCIA DEL EXTERIOR SEGUN SWIFT 00269 DE FECHA 11/01/2018 ORDENANTE: CONSULADO DE BOLIVIA EN MURCIA REF.: DEVOLUCION DE SALDOS NO EJECUTADOS PROGRAMA DE DOCUMENTACION/2017 LIB. 00099021001 TGN-RECURSOS ORDINARIOS (3987)</t>
  </si>
  <si>
    <t>REGULARIZACION DE TRANSFERENCIA DEL EXTERIOR SEGUN CONSULADO GENL DE BOLIVIA EN HOUSTON REF:DEV.SALDOS NO EJECUTADOS GASTOS DE FUNCIONAMIENTO GESTION 2017 DE FECHA 11/01/2018 ORDENANTE: LIB. 00099021001 TGN-RECURSOS ORDINARIOS (3987)</t>
  </si>
  <si>
    <t>NUMERO DE LIBRETA CUT: 00099021001 OPERACIÓN E18 TRANSFERENCIA DEL SISTEMA FINANCIERO POR CUENTA DE TERCEROS A LA CUT A SOLICITUD DEL MEFP SEGUN NOTA CITE MEFP VTCP DGPOT UAIS CPI NO 0118004 BUN 18</t>
  </si>
  <si>
    <t>NUMERO DE LIBRETA CUT: 00099021001 OPERACIÓN E18 TRANSFERENCIA DEL SISTEMA FINANCIERO POR CUENTA DE TERCEROS A LA CUT A SOLICITUD DEL MEFP SEGUN NOTA CITE MEFP VTCP DGPOT UAIS CPI NO 0118003 BUN 18</t>
  </si>
  <si>
    <t>'COBRO POR´||COM. TRANSFERENCIA DE FODOS AL EXT. 0,10% S/USD 87.995,40 REEMB. GTOS DE COMUNICACION BS220.- Y EMISION DE CBTE. CTBEL BS50.- EN COMPLEMENTO A CBTE. ADJUNTO DE LA FECHA. CGO. LIB. 00132069201SEDEM - PROOMIEL FINPRO CHUQUISACA REF.: CGOD. POR PAGO LC I-2017-036</t>
  </si>
  <si>
    <t>'TRANSFERENCIA DE FONDOS||S/G. CITE: MEFP/VTCP/DGCP/UODP-047/2018 DE LA FECHA, DEL MIN.DE ECONOMIA Y FINANZAS PUBLICAS.(HRE-TSO-373), PAGO BTS EXTRABURSATIL - VENCIMIENTO 12 DE ENERO DE 2018 D.S. N° 1121 DE 11 DE ENERO DE 2012. DEBITO DE LA LIBRETA N° 00099021001 TGN-RECURSOS ORDINARIOS MN.</t>
  </si>
  <si>
    <t>'TRANSFERENCIA DE FONDOS||S/G. CITE: MEFP/VTCP/DGCP/UODP-047/2018 DE LA FECHA, DEL MIN.DE ECONOMIA Y FINANZAS PUBLICAS.(HRE-TSO-373), PAGO BTS EXTRABURSATIL - VENCIMIENTO 12 DE ENERO DE 2018 D.S. N° 1121 DE 11 DE ENERO DE 2012. DEBITO DE LA LIBRETA N° 00099021001, REPOSICION UTILES DE ESCRITORIO.</t>
  </si>
  <si>
    <t>TRANSFERENCIA DEL EXTERIOR SEGUN SWIFT 00600 DE FECHA 12/01/2018 ORDENANTE: CONSULADO DEL ESTADO PLURINACIIONAL DE BOLIVIA EN ILO-PERU REF.: DEV. SALDOS GASTOS PROGRAMA DE DOCUMENTACION LIB. 00099021001 TGN-RECURSOS ORDINARIOS (3987)</t>
  </si>
  <si>
    <t>A:00099021001 A requerimiento de la Unidad de Administracion e Informacion Salarial (UAIS), con notas internas CITE: MEFP/VTCP/DGPOT/UAIS/Noc. 110 y 122/2018, en la cual solicita la reversion definitiva de las boletas consignadas en los Comprobantes de Pago Nos. 71577 y 71583.con H.R. 6-34865-R/132-</t>
  </si>
  <si>
    <t>NUMERO DE LIBRETA CUT: 00099021001 OPERACIÓN E18 TRANSFERENCIA DEL SISTEMA FINANCIERO POR CUENTA DE TERCEROS A LA CUT TRANSFERENCIA EFECTUADA POR PAGO INDEBIDO RP PERIODO DIC.2017SG LIBRETA N.00099021001</t>
  </si>
  <si>
    <t>NUMERO DE LIBRETA CUT: 00099021001 OPERACIÓN E18 TRANSFERENCIA DEL SISTEMA FINANCIERO POR CUENTA DE TERCEROS A LA CUT TRANSFERENCIA EFECTUADA POR PAGO DE ADELANTO P.R.A. RP PERIODO DIC 2017 SG LIB.00099021001</t>
  </si>
  <si>
    <t>NUMERO DE LIBRETA CUT: 00099021001 OPERACIÓN E18 TRANSFERENCIA DEL SISTEMA FINANCIERO POR CUENTA DE TERCEROS A LA CUT A SOLICITUD DEL MEFP SEGUN NOTA CITE MEFP VTCP DGPOT UAIS CPI NO 0118005 BUN 18</t>
  </si>
  <si>
    <t>VENTA DE DIVISAS CON TRANSFERENCIA DE FONDOS A SOLICITUD DE MINISTERIO DE LA PRESIDENCIA SEGUN SOLICITUD 4166 REF: DIVISAS USD 78,487.51 PAGO A AIRBUS HELICOPTERS CONO SUR S.A COMPRA DE REPUESTOS PARA AERONAVES FAB 003 Y FAB 007 SOLICITADOS GESTION 2016, BANCO BBVA URUGUAY S.A CUENTA 999011879. LIB. 00099021001 TGN-RECURSOS ORDINARIOS (3987)</t>
  </si>
  <si>
    <t>VENTA DE DIVISAS CON TRANSFERENCIA DE FONDOS A SOLICITUD DE MINISTERIO DE LA PRESIDENCIA SEGUN SOLICITUD 4167 REF: DIVISAS USD 41,838.00 PAGO A AND S INTERNATIONAL SUPPLY INC. POR COMPRA DE LLANTAS Y REPUESTOS PARA AERONAVES FAB 047 Y FAB 048, SEGUN INVOICE 1021, WELLS FARGO BANK CUENTA 200000278097 LIB. 00099021001 TGN-RECURSOS ORDINARIOS (3987)</t>
  </si>
  <si>
    <t>VENTA DE DIVISAS CON TRANSFERENCIA DE FONDOS A SOLICITUD DE MINISTERIO DE LA PRESIDENCIA SEGUN SOLICITUD 4168 REF: DIVISAS USD 56,875.45 PAGO A DASSAULT FALCON JET CORP. POR COMPRA DE LLANTAS, REPUESTOS Y COSTOS DE ENVIO PARA AERONAVE FAB 001, SEGUN INVOICE 529008, 529006, BANK OF AMERICA CUENTA 381 LIB. 00099021001 TGN-RECURSOS ORDINARIOS (3987)</t>
  </si>
  <si>
    <t>||TRANSFERENCIA DE FONDOS SEGÚN CITE: MEFP/VTCP/DGCP/UODP-056/2017 DEL MEFP RECIBIDA EN LA FECHA REF: PAGO VENCIMIENTOS CLAVE PIZARRA TGNU1G03 (TRAM-TSO-391) EQUIVALENTE A UFV 52.500.000,00 T/C. UFV 2,23886 DE LA LIBRETA N° 00099021001TGN RECURSOS ORDINARIOS - MONEDA NACIONAL</t>
  </si>
  <si>
    <t>COBRO DE||ÚTILES DE ESCRITORIO POR LA ELABORACIÓN DEL COMPROBANTE CONTABLE N° 0910936 DE LA FECHA DE LA LIBRETA N° 00099021001 TGN - RECURSOS ORDINARIOS - MONEDA NACIONAL, COSTO ÚTILES DE ESCRITORIO</t>
  </si>
  <si>
    <t>'TRANSFERENCIA DE FONDOS||S/G. CITE: MEFP/VTCP/DGCP/UODP-055/2018 DE LA FECHA, DEL MIN.DE ECONOMIA Y FINANZAS PUBLICAS.(HRE-TSO-392), PAGO BTS EXTRABURSATIL - VENCIMIENTO 13,14 Y 15 DE ENERO DE 2018 D.S. N° 1121 DE 11 DE ENERO DE 2012. DEBITO DE LA LIBRETA N° 00099021001 TGN-RECURSOS ORDINARIOS MN.</t>
  </si>
  <si>
    <t>'TRANSFERENCIA DE FONDOS||S/G. CITE: MEFP/VTCP/DGCP/UODP-055/2018 DE LA FECHA, DEL MIN.DE ECONOMIA Y FINANZAS PUBLICAS.(HRE-TSO-392), PAGO BTS EXTRABURSATIL - VENCIMIENTO 13,14 Y 15 DE ENERO DE 2018 D.S. N° 1121 DE 11 DE ENERO DE 2012. DEBITO DE LA LIBRETA N° 00099021001, REPOSICION UTILES DE ESCRITORIO.</t>
  </si>
  <si>
    <t>||TRANSFERENCIA DE FONDOS DE LA CUT, POR PAGO DE VENCIMIENTOS VALORES "C" SEGUN NOTA MEFP/VTCP/DGCP/UODP-054/2018 DE FECHA 12/01/2018 DEL MINISTERIO DE ECONOMIA Y FINANZAS PUBLICAS LIBRETA 00099031003 TGN-TITULOS VALOR DEL TESORO -M/N. LIBRETA 00099031003 TGN-TITULOS VALOR DEL TESORO -M/N.</t>
  </si>
  <si>
    <t>'COBRO DE'||UTILES DE ESCRITORIO POR EL COMPROBANTE CONTABLE NRO. 0911111 DE TRANSFERENCIA DE FONDOS DEL EXTERIOR A LA CUENTA DE SENATEX DE LA FECHA. EN ATENCIÓN NOTA, CITE' SENATEX/DGE/CAR/0306/2017 DE F. 21/07/2017. DEBITO DE LA LIBRETA 00378012002 SENATEX ADMINISTRACION CENTRAL, REPOSICION UTILES DE ESCRITORIO.</t>
  </si>
  <si>
    <t>'TRANSFERENCIA DE FONDOS||S/G. CITE: MEFP/VTCP/DGCP/UODP-058/2018 DE LA FECHA, DEL MIN.DE ECONOMIA Y FINANZAS PUBLICAS.(HRE-TSO-403), PAGO BTS EXTRABURSATIL - VENCIMIENTO 16 DE ENERO DE 2018 D.S. N° 1121 DE 11 DE ENERO DE 2012. DEBITO DE LA LIBRETA N° 00099021001 TGN-RECURSOS ORDINARIOS MN.</t>
  </si>
  <si>
    <t>'TRANSFERENCIA DE FONDOS||S/G. CITE: MEFP/VTCP/DGCP/UODP-058/2018 DE LA FECHA, DEL MIN.DE ECONOMIA Y FINANZAS PUBLICAS.(HRE-TSO-403), PAGO BTS EXTRABURSATIL - VENCIMIENTO 16 DE ENERO DE 2018 D.S. N° 1121 DE 11 DE ENERO DE 2012. DEBITO DE LA LIBRETA N° 00099021001, REPOSICION UTILES DE ESCRITORIO.</t>
  </si>
  <si>
    <t>REGULARIZACION DE TRANSFERENCIA DEL EXTERIOR SEGUN SWIFT 00599 DE FECHA 16/01/2018 ORDENANTE: CONSULADO GENERAL DEL ESTADO PLURINACIONAL DE BOLIVIA EN ILO-PERU LIB. 00099021001 TGN-RECURSOS ORDINARIOS (3987)</t>
  </si>
  <si>
    <t>REGULARIZACION DE TRANSFERENCIA DEL EXTERIOR SEGUN SWIFT 00598 DE FECHA 16/01/2018 ORDENANTE: CONSULADO DEL ESTADO PLURINACIONAL DE BOLIVIA EN ILO-PERU LIB. 00099021001 TGN-RECURSOS ORDINARIOS (3987)</t>
  </si>
  <si>
    <t>TRANSFERENCIA DEL EXTERIOR SEGUN 00645-00655 DE FECHA 16/01/2018 ORDENANTE: CONSULADO GENERAL DE BOLIVIA BUENOS AIRES REF.: SERVICIOS DEL GOBIERNO LIB. 00340012005 SEGIP - RECAUDACION EXTERIOR - CEDULAS DE IDENTIDAD</t>
  </si>
  <si>
    <t>NUMERO DE LIBRETA CUT: Cuenta Unica del Tesoro OPERACIÓN E18 TRANSFERENCIA DEL SISTEMA FINANCIERO POR CUENTA DE TERCEROS A LA CUT Pago correspondiente a diciembre 2017</t>
  </si>
  <si>
    <t>PAGO A OPEP PRÉSTAMO 1653-P VCTO. 15-ene-2018 POR CUENTA DE TGN , NTI. 010281 VALOR 16-ene-2018 INTERESES USD 158.437,35 CTA. 3987 CUENTA UNICA DEL TESORO-3987 LIB. 00099021001 REF.: COMISIONES BANCARIAS</t>
  </si>
  <si>
    <t>PAGO A BID PRÉSTAMO 3536/BL-BO VCTO. 15-ene-2018 POR CUENTA DE TGN , NTI. 010300 VALOR 16-ene-2018 INTERESES USD 43.057,90 COMISIONES USD 115.653,04 CTA. 3987 CUENTA UNICA DEL TESORO-3987 LIB. 00099021001 REF.: COMISIONES BANCARIAS</t>
  </si>
  <si>
    <t>PAGO A BID PRÉSTAMO 3536/BL-BO VCTO. 15-ene-2018 POR CUENTA DE TGN , NTI. 010301 VALOR 16-ene-2018 INTERESES USD 1.170,77 CTA. 3987 CUENTA UNICA DEL TESORO-3987 LIB. 00099021001 REF.: COMISIONES BANCARIAS</t>
  </si>
  <si>
    <t>PAGO A BID PRÉSTAMO 3797/BL-BO VCTO. 15-ene-2018 POR CUENTA DE TGN , NTI. 010252 VALOR 16-ene-2018 INTERESES USD 3.076,56 COMISIONES USD 52.901,43 CTA. 3987 CUENTA UNICA DEL TESORO-3987 LIB. 00099021001 REF.: COMISIONES BANCARIAS</t>
  </si>
  <si>
    <t>PAGO A BID PRÉSTAMO 3797/BL-BO VCTO. 15-ene-2018 POR CUENTA DE TGN , NTI. 010249 VALOR 16-ene-2018 INTERESES USD 58,25 CTA. 3987 CUENTA UNICA DEL TESORO-3987 LIB. 00099021001 REF.: COMISIONES BANCARIAS</t>
  </si>
  <si>
    <t>COBRO COSTOS DE PAPELERIA SEGUN TRANSFERENCIA DEL EXTERIOR POR ORDEN DE PETROLEOS PARAGUAYOS (PETROPAR) LIB. 00513062001 YPFB-OPERACIONES PLANTA DE SEPARACION DE LIQUIDOS RIO GRANDE</t>
  </si>
  <si>
    <t>PAGO A IDA PRÉSTAMO 5004-BO VCTO. 15-ene-2018 POR CUENTA DE TGN , NTI. 010225 VALOR 16-ene-2018 CAPITAL USD 582.837,75 INTERESES USD 354.992,98 CTA. 3987 CUENTA UNICA DEL TESORO-3987 LIB. 00099021001 REF.: COMISIONES BANCARIAS</t>
  </si>
  <si>
    <t>PAGO A IDA PRÉSTAMO 5592-BO VCTO. 15-ene-2018 POR CUENTA DE TGN , NTI. 010244 VALOR 16-ene-2018 INTERESES USD 944.594,09 CTA. 3987 CUENTA UNICA DEL TESORO-3987 LIB. 00099021001 REF.: COMISIONES BANCARIAS</t>
  </si>
  <si>
    <t>PAGO A IDA PRÉSTAMO 5591-BO VCTO. 15-ene-2018 POR CUENTA DE TGN , NTI. 010243 VALOR 16-ene-2018 INTERESES USD 59.169,72 CTA. 3987 CUENTA UNICA DEL TESORO-3987 LIB. 00099021001 REF.: COMISIONES BANCARIAS</t>
  </si>
  <si>
    <t>PAGO A IDA PRÉSTAMO 5712-BO VCTO. 15-ene-2018 POR CUENTA DE TGN , NTI. 010245 VALOR 16-ene-2018 INTERESES USD 28.468,24 CTA. 3987 CUENTA UNICA DEL TESORO-3987 LIB. 00099021001 REF.: COMISIONES BANCARIAS</t>
  </si>
  <si>
    <t>PAGO A BIRF PRÉSTAMO 8552-BO VCTO. 15-ene-2018 POR CUENTA DE TGN , NTI. 010257 VALOR 16-ene-2018 INTERESES USD 6.382,60 COMISIONES USD 208.619,62 CTA. 3987 CUENTA UNICA DEL TESORO-3987 LIB. 00099021001 REF.: COMISIONES BANCARIAS</t>
  </si>
  <si>
    <t>'TRANSFERENCIA DE FONDOS||S/G. CITE: MEFP/VTCP/DGCP/UODP-067/2018 DE LA FECHA, DEL MIN.DE ECONOMIA Y FINANZAS PUBLICAS.(HRE-TSO-420), PAGO BTS EXTRABURSATIL - VENCIMIENTO 17 DE ENERO DE 2018 D.S. N° 1121 DE 11 DE ENERO DE 2012. DEBITO DE LA LIBRETA N° 00099021001 TGN-RECURSOS ORDINARIOS MN.</t>
  </si>
  <si>
    <t>'TRANSFERENCIA DE FONDOS||S/G. CITE: MEFP/VTCP/DGCP/UODP-067/2018 DE LA FECHA, DEL MIN.DE ECONOMIA Y FINANZAS PUBLICAS.(HRE-TSO-420), PAGO BTS EXTRABURSATIL - VENCIMIENTO 17 DE ENERO DE 2018 D.S. N° 1121 DE 11 DE ENERO DE 2012. DEBITO DE LA LIBRETA N° 00099021001, REPOSICION UTILES DE ESCRITORIO.</t>
  </si>
  <si>
    <t>REGULARIZACION DE TRANSFERENCIA DEL EXTERIOR SEGUN SWIFT 00699 DE FECHA 17/01/2018 ORDENANTE: CONSULADO DEL ESTADO PLURINACIONAL DE BOLIVIA CORDOBA ARGENTINA LIB. 00099021001 TGN-RECURSOS ORDINARIOS (3987)</t>
  </si>
  <si>
    <t>NUMERO DE LIBRETA CUT: 00291012006 OPERACIÓN E18 TRANSFERENCIA DEL SISTEMA FINANCIERO POR CUENTA DE TERCEROS A LA CUT A SOLICITUD DE YPFB TRANSIERRA S.A.</t>
  </si>
  <si>
    <t>||TRANSFERENCIA DE FONDOS SG NOTA DEL MMAYA CITE: 014 RECIBIDA EN LA FECHA (TRAM-TSO-441) REF:TRANSFERENCIA FONDOS DESTINADOS A LAS ACTIVIDADES PROGRAMADAS EN EL POA EN EL MARCO DEL PROYECTO CONTROL DE SUSTANCIAS AGOTADORAS CAPA DE OZONO. UT./ESC. CANCELADOS EN EFECTIVO ABONO EN LA LIB. N° 00086018047 MMAYA BS PNUMA CONTROL DE SUSTANCIAS AGOTADORAS CAPA DE OZONO</t>
  </si>
  <si>
    <t>'TRANSFERENCIA DE FONDOS||S/G. CITE: MEFP/VTCP/DGCP/UODP-083/2018 DE LA FECHA, DEL MIN.DE ECONOMIA Y FINANZAS PUBLICAS.(HRE-TSO-431), PAGO BTS EXTRABURSATIL - VENCIMIENTO 18 DE ENERO DE 2018 D.S. N° 1121 DE 11 DE ENERO DE 2012. DEBITO DE LA LIBRETA N° 00099021001 TGN-RECURSOS ORDINARIOS MN.</t>
  </si>
  <si>
    <t>'TRANSFERENCIA DE FONDOS||S/G. CITE: MEFP/VTCP/DGCP/UODP-083/2018 DE LA FECHA, DEL MIN.DE ECONOMIA Y FINANZAS PUBLICAS.(HRE-TSO-431), PAGO BTS EXTRABURSATIL - VENCIMIENTO 18 DE ENERO DE 2018 D.S. N° 1121 DE 11 DE ENERO DE 2012. DEBITO DE LA LIBRETA N° 00099021001, REPOSICION UTILES DE ESCRITORIO.</t>
  </si>
  <si>
    <t>TRANSFERENCIA DEL EXTERIOR SEGUN SWIFT 00806-00818 DE FECHA 18/01/2018 ORDENANTE: EMBAJADA DE BOLIVIA BOGOTA COLOMBIA REF.: DEVOLUCION DE SALDOS NO EJECUTADOS GESTION 2017 PROGRAMA DE DOCUMENTACION LIB. 00099021001 TGN-RECURSOS ORDINARIOS (3987)</t>
  </si>
  <si>
    <t>TRANSFERENCIA DEL EXTERIOR SEGUN SWIFT 00807-00819 DE FECHA 18/01/2018 ORDENANTE: EMBAJADA DE BOLIVIA BOGOTA COLOMBIA REF.: DEVOLUCION DE SALDOS NO EJECUTADOS GESTION 2017 LIB. 00099021001 TGN-RECURSOS ORDINARIOS (3987)</t>
  </si>
  <si>
    <t>TRANSFERENCIA DEL EXTERIOR SEGUN SWIFT NO.869 DE FECHA 18/01/2018 ORDENANTE: CONSULADO GENERAL DE BOLIVIA EN WASHINGTON REF.: RECAUDACIONES EXTERIOR CEDULAS DE IDENTIDAD DIC/2017 LIB. 00340012005 SEGIP - RECAUDACION EXTERIOR - CEDULAS DE IDENTIDAD</t>
  </si>
  <si>
    <t>NUMERO DE LIBRETA CUT: Cuenta Unica del Tesoro OPERACIÓN E18 TRANSFERENCIA DEL SISTEMA FINANCIERO POR CUENTA DE TERCEROS A LA CUT Devolucion de pagos CC no cobrados por afiliados Civiles y Militares correspondiente al periodo de Septiembre 2017</t>
  </si>
  <si>
    <t>||REGULARIZACIÓN DE NUESTRA OPERACIÓN NRO. 0911297 DE F. 17/01/2018 EN ATENCIÓN A CORREO ELECTRÓNICO DEL INSTITUTO BOLIVIANO DE METROLOGIA-IBMETRO. (SECTOR PÚBLICO). P/CTA. INSTITUTO NACIONAL DE CALIDAD; LIBRETA 00041031107 MPM IBMETRO.</t>
  </si>
  <si>
    <t>||TRANSFERENCIA DE FONDOS SEGUN NOTA DEL MINISTERIO DE ECONOMIA Y FINANZAS PUBLICAS, CITE: MEFP VTCP DGCP UODP-085/18, RECIBIDA EN LA FECHA REF: PAGO VENCIMIENTO CLAVE PIZARRA TGNU1G04 (TRAM-TSO-445) EQUIV. A UFV. 2.500.000,00 T/C UFV. 2,23982 DE LA LIBRETA 00099021001 TGN RECURSOS ORDINARIOS MONEDA NACIONAL</t>
  </si>
  <si>
    <t>COBRO DE||UTILES DE ESCRITORIO POR ELABORACION DE LA OPERACION CONTABLE N°911315 DE LA FECHA DE LA LIBRETA 00099021001 TGN RECURSOS ORDINARIOS MONEDA NACIONAL, COSTO UTILES DE ESCRITORIO</t>
  </si>
  <si>
    <t>'TRANSFERENCIA DE FONDOS||S/G. CITE: MEFP/VTCP/DGCP/UODP-087/2018 DE LA FECHA, DEL MIN.DE ECONOMIA Y FINANZAS PUBLICAS.(HRE-TSO-446), PAGO BTS EXTRABURSATIL - VENCIMIENTO 19 DE ENERO DE 2018 D.S. N° 1121 DE 11 DE ENERO DE 2012. DEBITO DE LA LIBRETA N° 00099021001 TGN-RECURSOS ORDINARIOS MN.</t>
  </si>
  <si>
    <t>'TRANSFERENCIA DE FONDOS||S/G. CITE: MEFP/VTCP/DGCP/UODP-087/2018 DE LA FECHA, DEL MIN.DE ECONOMIA Y FINANZAS PUBLICAS.(HRE-TSO-446), PAGO BTS EXTRABURSATIL - VENCIMIENTO 19 DE ENERO DE 2018 D.S. N° 1121 DE 11 DE ENERO DE 2012. DEBITO DE LA LIBRETA N° 00099021001, REPOSICION UTILES DE ESCRITORIO.</t>
  </si>
  <si>
    <t>||COM. TRANSF. DE FDOS. AL EXT. 0,10% S/USD 5.304.505.- REEMB. GTOS DE COMUNICACION BS220.- Y EMISION DE CBTE. CTBLE. BS50.- REF.: PAGO N°2 LC I-2016-012 P/C YPFB A/F MAGHREB MANAGEMENT INTERNATIONAL EN COMPLEMENTO A CBTE. ADJ. DE LA FECHA LIB. 00513072001 YPFB- OPERACIONES GNRGD REF.: COMISIONES DE PAGO 2 LC I-2016-012</t>
  </si>
  <si>
    <t>VENTA DE DIVISAS CON TRANSFERENCIA DE FONDOS A SOLICITUD DE MINISTERIO DE SALUD SEGUN SOLICITUD 4175 REF: PAGO A CSMC SA NRO. CTA. 0300000004292620 BANCO FINANCIERO INTERNACIONAL S.A, DIRECCION 5TA. AVENIDA 9009 ESQUINA. 92 MIRAMAR PLAYA, CODIGO SWIFT: BFICCUHH PAGO EN EUROS SEGUN ACUERDO INSTITUCI LIB. 00046024204 MS - 5% ENTES GESTORES PROGRAMAS PREVENC. Y PROYECTOS NALES. POR DIFERENCIAL CAMBIARIO</t>
  </si>
  <si>
    <t>VENTA DE DIVISAS CON TRANSFERENCIA DE FONDOS A SOLICITUD DE MINISTERIO DE SALUD SEGUN SOLICITUD 4175 REF: PAGO A CSMC SA NRO. CTA. 0300000004292620 BANCO FINANCIERO INTERNACIONAL S.A, DIRECCION 5TA. AVENIDA 9009 ESQUINA. 92 MIRAMAR PLAYA, CODIGO SWIFT: BFICCUHH PAGO EN EUROS SEGUN ACUERDO INSTITUCI LIB. 00046024204 MS - 5% ENTES GESTORES PROGRAMAS PREVENC. Y PROYECTOS NALES.</t>
  </si>
  <si>
    <t>'TRANSFERENCIA DE FONDOS||S/G. CITE: MEFP/VTCP/DGCP/UODP-098/2018 DE LA FECHA, DEL MIN.DE ECONOMIA Y FINANZAS PUBLICAS.(HRE-TSO-455), PAGO BTS EXTRABURSATIL - VENCIMIENTO 20, 21, 22 Y 23 DE ENERO DE 2018 D.S. N° 1121 DE 11 DE ENERO DE 2012. DEBITO DE LA LIBRETA N° 00099021001, REPOSICION UTILES DE ESCRITORIO.</t>
  </si>
  <si>
    <t>||TRANSFERENCIA DE FONDOS EN MN DE LA CUT (3987) A LA CUENTA OPERACIONES A APROPIAR TGN-SOMA(6007)SEGUN CARTA DEL MINISTERIO DE ECONOMIA Y FINANZAS PUBLICAS MEFP/VTCP/DGCP/UODP-097/2018 DE FECHA 19/01/2018 LIBRETA N° 00099031003 LIBRETA N° 00099031003 TGN TITULOS VALOR DEL TESORO-MONEDA NACIONAL</t>
  </si>
  <si>
    <t>COBRO COSTOS DE PAPELERIA SEGUN TRANSFERENCIA DEL EXTERIOR POR ORDEN DE ENERGIA ARGENTINA SA LIB. 00513012007 YPFB - RECURSOS NACIONALIZACIÓN</t>
  </si>
  <si>
    <t>'TRANSFERENCIA DE FONDOS||S/G. CITE: MEFP/VTCP/DGCP/UODP-098/2018 DE LA FECHA, DEL MIN.DE ECONOMIA Y FINANZAS PUBLICAS.(HRE-TSO-455), PAGO BTS EXTRABURSATIL - VENCIMIENTO 20, 21, 22 Y 23 DE ENERO DE 2018 D.S. N° 1121 DE 11 DE ENERO DE 2012. DEBITO DE LA LIBRETA N° 00099021001 TGN-RECURSOS ORDINARIOS MN.</t>
  </si>
  <si>
    <t>||RET.CMPTE.O-1577298 DE 19/12/17 P/DEVOLUCION DE GARANTIA POR USO DE AUDITORIO BCB. AL ORGANO ELECTORAL PLURINACIONAL S/G. CTTO.SANO-DLABS 425/2017, CITE: TSE-UPRI-PRES-N°004/2018 Y BCB-GADM-SSG-DMMI-INF-2018-44 DE LA SGR-DMMI. TRANSFERENCIA A LA LIBRETA 00099021001 TGN-RECURSOS ORDINARIOS</t>
  </si>
  <si>
    <t>De: 00099021001 Transferencia de recursos al GAM Quiabaya para el pago del Bono de Discapacidad, en el marco de la Ley N977 de fecha 26 de septiembre de 2017, DS N3437 de 20 de diciembre de 2017 y Resolucion Ministerial N010 de fecha 10 de enero de 2018, primer desembolso.</t>
  </si>
  <si>
    <t>De: 00099021001 Transferencia de recursos al GAM Tipuani para el pago del Bono de Discapacidad, en el marco de la Ley N977 de fecha 26 de septiembre de 2017, DS N3437 de 20 de diciembre de 2017 y Resolucion Ministerial N010 de fecha 10 de enero de 2018.</t>
  </si>
  <si>
    <t>De: 00099021001 Transferencia de recursos al GAM Tacacoma para el pago del Bono de Discapacidad, en el marco de la Ley N977 de fecha 26 de septiembre de 2017, DS N3437 de 20 de diciembre de 2017 y Resolucion Ministerial N010 de fecha 10 de enero de 2018.</t>
  </si>
  <si>
    <t>De: 00099021001 Transferencia de recursos al GAM Guanay para el pago del Bono de Discapacidad, en el marco de la Ley N977 de fecha 26 de septiembre de 2017, DS N3437 de 20 de diciembre de 2017 y Resolucion Ministerial N010 de fecha 10 de enero de 2018, primer desembolso.</t>
  </si>
  <si>
    <t>De: 00099021001 Transferencia de recursos al GAM Sorata para el pago del Bono de Discapacidad, en el marco de la Ley N977 de fecha 26 de septiembre de 2017, DS N3437 de 20 de diciembre de 2017 y Resolucion Ministerial N010 de fecha 10 de enero de 2018.</t>
  </si>
  <si>
    <t>De: 00099021001 Transferencia de recursos al GAM Ancoraimes para el pago del Bono de Discapacidad, en el marco de la Ley N977 de fecha 26 de septiembre de 2017, DS N3437 de 20 de diciembre de 2017 y Resolucion Ministerial N010 de fecha 10 de enero de 2018.</t>
  </si>
  <si>
    <t>De: 00099021001 Transferencia de recursos al GAM Achacachi para el pago del Bono de Discapacidad, en el marco de la Ley N977 de fecha 26 de septiembre de 2017, DS N3437 de 20 de diciembre de 2017 y Resolucion Ministerial N010 de fecha 10 de enero de 2018, primer desembolso.</t>
  </si>
  <si>
    <t>De: 00099021001 Transferencia de recursos al GAM Villa Libertad Licoma para el pago del Bono de Discapacidad, en el marco de la Ley N977 de fecha 26 de septiembre de 2017, DS N3437 de 20 de diciembre de 2017 y Resolucion Ministerial N010 de fecha 10 de enero de 2018.</t>
  </si>
  <si>
    <t>De: 00099021001 Transferencia de recursos al GAM Ichoca para el pago del Bono de Discapacidad, en el marco de la Ley N977 de fecha 26 de septiembre de 2017, DS N3437 de 20 de diciembre de 2017 y Resolucion Ministerial N010 de fecha 10 de enero de 2018.</t>
  </si>
  <si>
    <t>De: 00099021001 Transferencia de recursos al GAM Colquiri para el pago del Bono de Discapacidad, en el marco de la Ley N977 de fecha 26 de septiembre de 2017, DS N3437 de 20 de diciembre de 2017 y Resolucion Ministerial N010 de fecha 10 de enero de 2018.</t>
  </si>
  <si>
    <t>De: 00099021001 Transferencia de recursos al GAM Cajuata para el pago del Bono de Discapacidad, en el marco de la Ley N977 de fecha 26 de septiembre de 2017, DS N3437 de 20 de diciembre de 2017 y Resolucion Ministerial N010 de fecha 10 de enero de 2018.</t>
  </si>
  <si>
    <t>De: 00099021001 Transferencia de recursos al GAM Quime para el pago del Bono de Discapacidad, en el marco de la Ley N977 de fecha 26 de septiembre de 2017, DS N3437 de 20 de diciembre de 2017 y Resolucion Ministerial N010 de fecha 10 de enero de 2018.</t>
  </si>
  <si>
    <t>||TRANSFERENCIA DE FONDOS SEGUN NOTA DEL MINISTERIO DE ECONOMIA Y FINANZAS PUBLICAS, CITE: MEFP VTCP DGCP UODP-103/18, RECIBIDA EN LA FECHA REF: PAGO VENCIMIENTO CLAVE PIZARRA TGNU1G05 (TRAM-TSO-472) EQUIV. A UFV. 2.500.000,00 T/C UFV. 2,24062 DE LA LIBRETA 00099021001 TGN RECURSOS ORDINARIOS MONEDA NACIONAL</t>
  </si>
  <si>
    <t>COBRO DE||UTILES DE ESCRITORIO POR ELABORACION DE LA OPERACION CONTABLE N°911504 DE LA FECHA DE LA LIBRETA 00099021001 TGN RECURSOS ORDINARIOS MONEDA NACIONAL, COSTO UTILES DE ESCRITORIO</t>
  </si>
  <si>
    <t>'TRANSFERENCIA DE FONDOS||S/G. CITE: MEFP/VTCP/DGCP/UODP-104/2018 DE LA FECHA, DEL MIN.DE ECONOMIA Y FINANZAS PUBLICAS.(HRE-TSO-473),PAGO BTS EXTRABURSATIL - VENCIMIENTO 24 DE ENERO DE 2018 D.S. N° 1121 DE 11 DE ENERO DE 2012. DEBITO DE LA LIBRETA N° 00099021001 TGN-RECURSOS ORDINARIOS MN.</t>
  </si>
  <si>
    <t>'TRANSFERENCIA DE FONDOS||S/G. CITE: MEFP/VTCP/DGCP/UODP-104/2018 DE LA FECHA, DEL MIN.DE ECONOMIA Y FINANZAS PUBLICAS.(HRE-TSO-473),PAGO BTS EXTRABURSATIL - VENCIMIENTO 24 DE ENERO DE 2018 D.S. N° 1121 DE 11 DE ENERO DE 2012. DEBITO DE LA LIBRETA N° 00099021001, REPOSICION UTILES DE ESCRITORIO.</t>
  </si>
  <si>
    <t>PAGO A EXIMBANK CHINA POPUL PRÉSTAMO PBC 2016 (22) 410 VCTO. 21-ene-2018 POR CUENTA DE TGN , NTI. 010298 VALOR 23-ene-2018 COMISIONES USD 459.968,06 CTA. 3987 CUENTA UNICA DEL TESORO-3987 LIB. 00099021001 REF.: COMISIONES BANCARIAS</t>
  </si>
  <si>
    <t>PAGO A EXIMBANK CHINA POPUL PRÉSTAMO PBC 2016 (38) 426 VCTO. 21-ene-2018 POR CUENTA DE TGN , NTI. 010439 VALOR 23-ene-2018 INTERESES USD 150.920,57 COMISIONES USD 900.492,70 CTA. 3987 CUENTA UNICA DEL TESORO-3987 LIB. 00099021001 REF.: COMISIONES BANCARIAS</t>
  </si>
  <si>
    <t>VENTA DE DIVISAS CON TRANSFERENCIA DE FONDOS A SOLICITUD DE MINISTERIO DE GOBIERNO SEGUN SOLICITUD 4211 REF: HABERES DE AGREGADOS POLICIALES EN EL EXTERIOR CORRESPONDIENTE AL MES DE DICIEMBRE 2017 (CUENTAS EXTRANJERAS) LIB. 00099021001 TGN-RECURSOS ORDINARIOS (3987)</t>
  </si>
  <si>
    <t>TRANSFERENCIA DE FONDOS AL EXTERIOR A SOLICITUD DE YACIMIENTOS PETROLIFEROS FISCALES BOLIVIANOS SEGUN SOLICITUD YPFB-0002-2018 REF: PAGO AMPLIACION BOLETA GARANTIA FIEL CUMPL CONTRATO PETROPAR LIB. 00513012003 LBP-YPFB (2011349681373)</t>
  </si>
  <si>
    <t>COBRO COSTOS DE PAPELERIA SEGUN TRANSFERENCIA DEL EXTERIOR POR ORDEN DE MINISTERIO DE RELACIONES EXTERIORES DE DINAMARCA REF.: DESEMBOLSO I 2018 INIAF LIB. 00222012001 INIAF- A NIVEL NACIONAL</t>
  </si>
  <si>
    <t>De: 00099021001 Transferencia de recursos al GAM Santiago de Callapa para el pago del Bono de Discapacidad, en el marco de la Ley N977 de fecha 26 de septiembre de 2017, DS N3437 de 20 de diciembre de 2017 y Resolucion Ministerial N010 de fecha 10 de enero de 2018.</t>
  </si>
  <si>
    <t>De: 00099021001 Transferencia de recursos al GAM Nazacara de Pacajes para el pago del Bono de Discapacidad, en el marco de la Ley N977 de fecha 26 de septiembre de 2017, DS N3437 de 20 de diciembre de 2017 y Resolucion Ministerial N010 de fecha 10 de enero de 2018.</t>
  </si>
  <si>
    <t>De: 00099021001 Transferencia de recursos al GAM Waldo Ballivian para el pago del Bono de Discapacidad, en el marco de la Ley N977 de fecha 26 de septiembre de 2017, DS N3437 de 20 de diciembre de 2017 y Resolucion Ministerial N010 de fecha 10 de enero de 2018.</t>
  </si>
  <si>
    <t>De: 00099021001 Transferencia de recursos al GAM Charana para el pago del Bono de Discapacidad, en el marco de la Ley N977 de fecha 26 de septiembre de 2017, DS N3437 de 20 de diciembre de 2017 y Resolucion Ministerial N010 de fecha 10 de enero de 2018.</t>
  </si>
  <si>
    <t>De: 00099021001 Transferencia de recursos al GAM Comanche para el pago del Bono de Discapacidad, en el marco de la Ley N977 de fecha 26 de septiembre de 2017, DS N3437 de 20 de diciembre de 2017 y Resolucion Ministerial N010 de fecha 10 de enero de 2018, primer desembolso.</t>
  </si>
  <si>
    <t>De: 00099021001 Transferencia de recursos al GAM Calacoto para el pago del Bono de Discapacidad, en el marco de la Ley N977 de fecha 26 de septiembre de 2017, DS N3437 de 20 de diciembre de 2017 y Resolucion Ministerial N010 de fecha 10 de enero de 2018.</t>
  </si>
  <si>
    <t>De: 00099021001 Transferencia de recursos al GAM Caquiaviri para el pago del Bono de Discapacidad, en el marco de la Ley N977 de fecha 26 de septiembre de 2017, DS N3437 de 20 de diciembre de 2017 y Resolucion Ministerial N010 de fecha 10 de enero de 2018.</t>
  </si>
  <si>
    <t>De: 00099021001 Transferencia de recursos al GAM Corocoro para el pago del Bono de Discapacidad, en el marco de la Ley N977 de fecha 26 de septiembre de 2017, DS N3437 de 20 de diciembre de 2017 y Resolucion Ministerial N010 de fecha 10 de enero de 2018, primer desembolso.</t>
  </si>
  <si>
    <t>De: 00099021001 Transferencia de recursos al GAM Aucapata para el pago del Bono de Discapacidad, en el marco de la Ley N977 de fecha 26 de septiembre de 2017, DS N3437 de 20 de diciembre de 2017 y Resolucion Ministerial N010 de fecha 10 de enero de 2018.</t>
  </si>
  <si>
    <t>De: 00099021001 Transferencia de recursos al GAM Ayata para el pago del Bono de Discapacidad, en el marco de la Ley N977 de fecha 26 de septiembre de 2017, DS N3437 de 20 de diciembre de 2017 y Resolucion Ministerial N010 de fecha 10 de enero de 2018.</t>
  </si>
  <si>
    <t>De: 00099021001 Transferencia de recursos al GAM Chuma para el pago del Bono de Discapacidad, en el marco de la Ley N977 de fecha 26 de septiembre de 2017, DS N3437 de 20 de diciembre de 2017 y Resolucion Ministerial N010 de fecha 10 de enero de 2018, primer desembolso.</t>
  </si>
  <si>
    <t>De: 00099021001 Transferencia de recursos al GAM Tito Yupanqui para el pago del Bono de Discapacidad, en el marco de la Ley N977 de fecha 26 de septiembre de 2017, DS N3437 de 20 de diciembre de 2017 y Resolucion Ministerial N010 de fecha 10 de enero de 2018.</t>
  </si>
  <si>
    <t>De: 00099021001 Transferencia de recursos al GAM San Pedro de Tiquina para el pago del Bono de Discapacidad, en el marco de la Ley N977 de fecha 26 de septiembre de 2017, DS N3437 de 20 de diciembre de 2017 y Resolucion Ministerial N010 de fecha 10 de enero de 2018.</t>
  </si>
  <si>
    <t>De: 00099021001 Transferencia de recursos al GAM Copacabana para el pago del Bono de Discapacidad, en el marco de la Ley N977 de fecha 26 de septiembre de 2017, DS N3437 de 20 de diciembre de 2017 y Resolucion Ministerial N010 de fecha 10 de enero de 2018.</t>
  </si>
  <si>
    <t>De: 00099021001 Transferencia de recursos al GAM Combaya para el pago del Bono de Discapacidad, en el marco de la Ley N977 de fecha 26 de septiembre de 2017, DS N3437 de 20 de diciembre de 2017 y Resolucion Ministerial N010 de fecha 10 de enero de 2018, primer desembolso.</t>
  </si>
  <si>
    <t>NÚMERO DE LIBRETA CUT: 99031009.00 OPERACIÓN T01 TRANSFERENCIA DE FONDOS A LA CUT - TESORO DIRECTO DE BANCO UNION S.A. A CUENTA UNICA DEL TESORO CON NUMERO DE SOLICITUD = 2468596 Y NUMERO CORRELATIVO = 91320024012018314 TRANSFERENCIA POR OPERACIONES DE VENTA BONOS BTX</t>
  </si>
  <si>
    <t>'TRANSFERENCIA DE FONDOS||S/G. CITE: MEFP/VTCP/DGCP/UF-63/2018 DE LA FECHA, DEL MIN.DE ECONOMIA Y FINANZAS PUBLICAS.(HRE-TSO-481), RECURSOS FIDEICOMISO INCENTIVOS A LAS EXPORTACIONES-CCF. DEBITO DE LA LIBRETA N° 00099021001, REPOSICION UTILES DE ESCRITORIO.</t>
  </si>
  <si>
    <t>De: 00099021001 Transferencia de recursos al GAM Villa Vaca Guzman para el pago del Bono de Discapacidad, en el marco de la Ley N977 de fecha 26 de septiembre de 2017, DS N3437 de 20 de diciembre de 2017 y Resolucion Ministerial N010 de fecha 10 de enero de 2018, primer desembolso.</t>
  </si>
  <si>
    <t>De: 00099021001 Transferencia de recursos al GAM Las Carreras para el pago del Bono de Discapacidad, en el marco de la Ley N977 de fecha 26 de septiembre de 2017, DS N3437 de 20 de diciembre de 2017 y Resolucion Ministerial N010 de fecha 10 de enero de 2018, primer desembolso.</t>
  </si>
  <si>
    <t>De: 00099021001 Transferencia de recursos al GAM Culpina para el pago del Bono de Discapacidad, en el marco de la Ley N977 de fecha 26 de septiembre de 2017, DS N3437 de 20 de diciembre de 2017 y Resolucion Ministerial N010 de fecha 10 de enero de 2018, primer desembolso.</t>
  </si>
  <si>
    <t>De: 00099021001 Transferencia de recursos al GAM Camataqui para el pago del Bono de Discapacidad, en el marco de la Ley N977 de fecha 26 de septiembre de 2017, DS N3437 de 20 de diciembre de 2017 y Resolucion Ministerial N010 de fecha 10 de enero de 2018, primer desembolso.</t>
  </si>
  <si>
    <t>De: 00099021001 Transferencia de recursos al GAM Villa Serrano para el pago del Bono de Discapacidad, en el marco de la Ley N977 de fecha 26 de septiembre de 2017, DS N3437 de 20 de diciembre de 2017 y Resolucion Ministerial N010 de fecha 10 de enero de 2018, primer desembolso.</t>
  </si>
  <si>
    <t>De: 00099021001 Transferencia de recursos al GAM Incahuasi para el pago del Bono de Discapacidad, en el marco de la Ley N977 de fecha 26 de septiembre de 2017, DS N3437 de 20 de diciembre de 2017 y Resolucion Ministerial N010 de fecha 10 de enero de 2018, primer desembolso.</t>
  </si>
  <si>
    <t>De: 00099021001 Transferencia de recursos al GAM San Lucas para el pago del Bono de Discapacidad, en el marco de la Ley N977 de fecha 26 de septiembre de 2017, DS N3437 de 20 de diciembre de 2017 y Resolucion Ministerial N010 de fecha 10 de enero de 2018, primer desembolso.</t>
  </si>
  <si>
    <t>De: 00099021001 Transferencia de recursos al GAM Camargo para el pago del Bono de Discapacidad, en el marco de la Ley N977 de fecha 26 de septiembre de 2017, DS N3437 de 20 de diciembre de 2017 y Resolucion Ministerial N010 de fecha 10 de enero de 2018, primer desembolso.</t>
  </si>
  <si>
    <t>De: 00099021001 Transferencia de recursos al GAM Yamparaez para el pago del Bono de Discapacidad, en el marco de la Ley N977 de fecha 26 de septiembre de 2017, DS N3437 de 20 de diciembre de 2017 y Resolucion Ministerial N010 de fecha 10 de enero de 2018, primer desembolso.</t>
  </si>
  <si>
    <t>De: 00099021001 Transferencia de recursos al GAM Tarabuco para el pago del Bono de Discapacidad, en el marco de la Ley N977 de fecha 26 de septiembre de 2017, DS N3437 de 20 de diciembre de 2017 y Resolucion Ministerial N010 de fecha 10 de enero de 2018, primer desembolso.</t>
  </si>
  <si>
    <t>De: 00099021001 Transferencia de recursos al GAM San Pablo de Huacareta para el pago del Bono de Discapacidad, en el marco de la Ley N977 de fecha 26 de septiembre de 2017, DS N3437 de 20 de diciembre de 2017 y Resolucion Ministerial N010 de fecha 10 de enero de 2018, primer desembolso.</t>
  </si>
  <si>
    <t>De: 00099021001 Transferencia de recursos al GAM Monteagudo para el pago del Bono de Discapacidad, en el marco de la Ley N977 de fecha 26 de septiembre de 2017, DS N3437 de 20 de diciembre de 2017 y Resolucion Ministerial N010 de fecha 10 de enero de 2018, primer desembolso.</t>
  </si>
  <si>
    <t>De: 00099021001 Transferencia de recursos al GAM El Villar para el pago del Bono de Discapacidad, en el marco de la Ley N977 de fecha 26 de septiembre de 2017, DS N3437 de 20 de diciembre de 2017 y Resolucion Ministerial N010 de fecha 10 de enero de 2018, primer desembolso.</t>
  </si>
  <si>
    <t>De: 00099021001 Transferencia de recursos al GAM Villa Alcala para el pago del Bono de Discapacidad, en el marco de la Ley N977 de fecha 26 de septiembre de 2017, DS N3437 de 20 de diciembre de 2017 y Resolucion Ministerial N010 de fecha 10 de enero de 2018, primer desembolso.</t>
  </si>
  <si>
    <t>De: 00099021001 Transferencia de recursos al GAM Sopachuy para el pago del Bono de Discapacidad, en el marco de la Ley N977 de fecha 26 de septiembre de 2017, DS N3437 de 20 de diciembre de 2017 y Resolucion Ministerial N010 de fecha 10 de enero de 2018, primer desembolso.</t>
  </si>
  <si>
    <t>De: 00099021001 Transferencia de recursos al GAM Tomina para el pago del Bono de Discapacidad, en el marco de la Ley N977 de fecha 26 de septiembre de 2017, DS N3437 de 20 de diciembre de 2017 y Resolucion Ministerial N010 de fecha 10 de enero de 2018, primer desembolso.</t>
  </si>
  <si>
    <t>De: 00099021001 Transferencia de recursos al GAM Icla para el pago del Bono de Discapacidad, en el marco de la Ley N977 de fecha 26 de septiembre de 2017, DS N3437 de 20 de diciembre de 2017 y Resolucion Ministerial N010 de fecha 10 de enero de 2018, primer desembolso.</t>
  </si>
  <si>
    <t>De: 00099021001 Transferencia de recursos al GAM Villa Mojocoya para el pago del Bono de Discapacidad, en el marco de la Ley N977 de fecha 26 de septiembre de 2017, DS N3437 de 20 de diciembre de 2017 y Resolucion Ministerial N010 de fecha 10 de enero de 2018, primer desembolso.</t>
  </si>
  <si>
    <t>De: 00099021001 Transferencia de recursos al GAM Presto para el pago del Bono de Discapacidad, en el marco de la Ley N977 de fecha 26 de septiembre de 2017, DS N3437 de 20 de diciembre de 2017 y Resolucion Ministerial N010 de fecha 10 de enero de 2018, primer desembolso.</t>
  </si>
  <si>
    <t>De: 00099021001 Transferencia de recursos al GAM Villa Zudanez para el pago del Bono de Discapacidad, en el marco de la Ley N977 de fecha 26 de septiembre de 2017, DS N3437 de 20 de diciembre de 2017 y Resolucion Ministerial N010 de fecha 10 de enero de 2018, primer desembolso.</t>
  </si>
  <si>
    <t>De: 00099021001 Transferencia de recursos al GAM Tarvita para el pago del Bono de Discapacidad, en el marco de la Ley N977 de fecha 26 de septiembre de 2017, DS N3437 de 20 de diciembre de 2017 y Resolucion Ministerial N010 de fecha 10 de enero de 2018, primer desembolso.</t>
  </si>
  <si>
    <t>De: 00099021001 Transferencia de recursos al GAM Villa Azurduy para el pago del Bono de Discapacidad, en el marco de la Ley N977 de fecha 26 de septiembre de 2017, DS N3437 de 20 de diciembre de 2017 y Resolucion Ministerial N010 de fecha 10 de enero de 2018, primer desembolso.</t>
  </si>
  <si>
    <t>De: 00099021001 Transferencia de recursos al GAM Poroma para el pago del Bono de Discapacidad, en el marco de la Ley N977 de fecha 26 de septiembre de 2017, DS N3437 de 20 de diciembre de 2017 y Resolucion Ministerial N010 de fecha 10 de enero de 2018, primer desembolso.</t>
  </si>
  <si>
    <t>De: 00099021001 Transferencia de recursos al GAM Yotala para el pago del Bono de Discapacidad, en el marco de la Ley N977 de fecha 26 de septiembre de 2017, DS N3437 de 20 de diciembre de 2017 y Resolucion Ministerial N010 de fecha 10 de enero de 2018, primer desembolso.</t>
  </si>
  <si>
    <t>De: 00099021001 Transferencia de recursos al GAM Sucre para el pago del Bono de Discapacidad, en el marco de la Ley N977 de fecha 26 de septiembre de 2017, DS N3437 de 20 de diciembre de 2017 y Resolucion Ministerial N010 de fecha 10 de enero de 2018, primer desembolso.</t>
  </si>
  <si>
    <t>De: 00099021001 Transferencia de recursos al GAM Padilla para el pago del Bono de Discapacidad, en el marco de la Ley N977 de fecha 26 de septiembre de 2017, DS N3437 de 20 de diciembre de 2017 y Resolucion Ministerial N010 de fecha 10 de enero de 2018, primer desembolso.</t>
  </si>
  <si>
    <t>A:00099021001 A requerimiento de la Unidad de Administracion e Informacion Salarial (UAIS), con nota interna CITE: MEFP/VTCP/DGPOT/UAIS/Nos. 294 y 295/2018, en la cual solicita la reversion definitiva de las boletas de pago solicitados por el SENASIR, consignadas en los Comprobantes de Pago Nos. 715</t>
  </si>
  <si>
    <t>A:00099021001 A requerimiento de la Unidad de Administracion e Informacion Salarial (UAIS), con nota interna CITE: MEFP/VTCP/DGPOT/UAIS/N 103/2018, en la cual solicita la reversion definitiva de las boletas de pago solicitados por el SENASIR, consignadas en el Comprobante de Pago N 71576.H.R. 6-3779</t>
  </si>
  <si>
    <t>A:00099021001 A requerimiento de la Unidad de Administracion e Informacion Salarial (UAIS), con nota interna CITE: MEFP/VTCP/DGPOT/UAIS/N 155/2018, en la cual solicita la reversion definitiva de las boletas de ATT., consignadas en el Comprobante de Pago N 18727. H.R. 6-38799-R/230-R</t>
  </si>
  <si>
    <t>A:00099021001 A requerimiento de la Unidad de Administracion e Informacion Salarial (UAIS), con nota interna CITE: MEFP/VTCP/DGPOT/UAIS/N 155/2018, en la cual solicita la reversion definitiva de las boletas de Ministerio de Educacion, consignadas en el Comprobante de Pago N 18727. H.R. 6-38799-R/230</t>
  </si>
  <si>
    <t>NUMERO DE LIBRETA CUT: 00081011101 OPERACIÓN E18 TRANSFERENCIA DEL SISTEMA FINANCIERO POR CUENTA DE TERCEROS A LA CUT A SOLICITUD DEL MEFP SEGUN NOTA CITE MEFP VTCP DGPOT UAIS CPI NO 0118007 BUN 17</t>
  </si>
  <si>
    <t>De: 00099021001 Transferencia de recursos al GAM Tinguipaya para el pago del Bono de Discapacidad, en el marco de la Ley N977 de fecha 26 de septiembre de 2017, DS N3437 de 20 de diciembre de 2017 y Resolucion Ministerial N010 de fecha 10 de enero de 2018.</t>
  </si>
  <si>
    <t>De: 00099021001 Transferencia de recursos al GAM Potosi para el pago del Bono de Discapacidad, en el marco de la Ley N977 de fecha 26 de septiembre de 2017, DS N3437 de 20 de diciembre de 2017 y Resolucion Ministerial N010 de fecha 10 de enero de 2018, primer desembolso.</t>
  </si>
  <si>
    <t>De: 00099021001 Transferencia de recursos al GAM Soracachi para el pago del Bono de Discapacidad, en el marco de la Ley N977 de fecha 26 de septiembre de 2017, DS N3437 de 20 de diciembre de 2017 y Resolucion Ministerial N010 de fecha 10 de enero de 2018.</t>
  </si>
  <si>
    <t>De: 00099021001 Transferencia de recursos al GAM Huayllamarca (Santiago de Huayllamarca) para el pago del Bono de Discapacidad, en el marco de la Ley N977 de fecha 26 de septiembre de 2017, DS N3437 de 20 de diciembre de 2017 y Resolucion Ministerial N010 de fecha 10 de enero de 2018.</t>
  </si>
  <si>
    <t>De: 00099021001 Transferencia de recursos al GAM Chipaya para el pago del Bono de Discapacidad, en el marco de la Ley N977 de fecha 26 de septiembre de 2017, DS N3437 de 20 de diciembre de 2017 y Resolucion Ministerial N010 de fecha 10 de enero de 2018.</t>
  </si>
  <si>
    <t>De: 00099021001 Transferencia de recursos al GAM Coipasa para el pago del Bono de Discapacidad, en el marco de la Ley N977 de fecha 26 de septiembre de 2017, DS N3437 de 20 de diciembre de 2017 y Resolucion Ministerial N010 de fecha 10 de enero de 2018.</t>
  </si>
  <si>
    <t>De: 00099021001 Transferencia de recursos al GAM Sabaya para el pago del Bono de Discapacidad, en el marco de la Ley N977 de fecha 26 de septiembre de 2017, DS N3437 de 20 de diciembre de 2017 y Resolucion Ministerial N010 de fecha 10 de enero de 2018.</t>
  </si>
  <si>
    <t>De: 00099021001 Transferencia de recursos al GAM La Rivera para el pago del Bono de Discapacidad, en el marco de la Ley N977 de fecha 26 de septiembre de 2017, DS N3437 de 20 de diciembre de 2017 y Resolucion Ministerial N010 de fecha 10 de enero de 2018.</t>
  </si>
  <si>
    <t>De: 00099021001 Transferencia de recursos al GAM Pampa Aullagas para el pago del Bono de Discapacidad, en el marco de la Ley N977 de fecha 26 de septiembre de 2017, DS N3437 de 20 de diciembre de 2017 y Resolucion Ministerial N010 de fecha 10 de enero de 2018.</t>
  </si>
  <si>
    <t>De: 00099021001 Transferencia de recursos al GAM Coroico para el pago del Bono de Discapacidad, en el marco de la Ley N977 de fecha 26 de septiembre de 2017, DS N3437 de 20 de diciembre de 2017 y Resolucion Ministerial N010 de fecha 10 de enero de 2018.</t>
  </si>
  <si>
    <t>De: 00099021001 Transferencia de recursos al GAM Puerto Perez para el pago del Bono de Discapacidad, en el marco de la Ley N 977 de fecha 26 de septiembre de 2017, DS N3437 de 20 de diciembre de 2017 y Resolucion Ministerial N010 de fecha 10 de enero de 2018.</t>
  </si>
  <si>
    <t>De: 00099021001 Transferencia de recursos al GAM Puerto Acosta para el pago del Bono de Discapacidad, en el marco de la Ley N 977 de fecha 26 de septiembre de 2017, DS N3437 de 20 de diciembre de 2017 y Resolucion Ministerial N 010 de fecha 10 de enero de 2018.</t>
  </si>
  <si>
    <t>De: 00099021001 Transferencia de recursos al GAM Pocona para el pago del Bono de Discapacidad, en el marco de la Ley N977 de fecha 26 de septiembre de 2017, DS N3437 de 20 de diciembre de 2017 y Resolucion Ministerial N010 de fecha 10 de enero de 2018.</t>
  </si>
  <si>
    <t>De: 00099021001 Transferencia de recursos al GAM Pojo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</si>
  <si>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 primer desembolso.</t>
  </si>
  <si>
    <t>De: 00099021001 Transferencia de recursos al GAM Tapacari para el pago del Bono de Discapacidad, en el marco de la Ley N977 de fecha 26 de septiembre de 2017, DS N3437 de 20 de diciembre de 2017 y Resolucion Ministerial N010 de fecha 10 de enero de 2018.</t>
  </si>
  <si>
    <t>De: 00099021001 Transferencia de recursos al GAM Sicaya para el pago del Bono de Discapacidad, en el marco de la Ley N977 de fecha 26 de septiembre de 2017, DS N3437 de 20 de diciembre de 2017 y Resolucion Ministerial N010 de fecha 10 de enero de 2018.</t>
  </si>
  <si>
    <t>De: 00099021001 Transferencia de recursos al GAM Santivanez para el pago del Bono de Discapacidad, en el marco de la Ley N977 de fecha 26 de septiembre de 2017, DS N3437 de 20 de diciembre de 2017 y Resolucion Ministerial N010 de fecha 10 de enero de 2018.</t>
  </si>
  <si>
    <t>De: 00099021001 Transferencia de recursos al GAM Capinota para el pago del Bono de Discapacidad, en el marco de la Ley N977 de fecha 26 de septiembre de 2017, DS N3437 de 20 de diciembre de 2017 y Resolucion Ministerial N010 de fecha 10 de enero de 2018.</t>
  </si>
  <si>
    <t>De: 00099021001 Transferencia de recursos al GAM Tolata para el pago del Bono de Discapacidad, en el marco de la Ley N977 de fecha 26 de septiembre de 2017, DS N3437 de 20 de diciembre de 2017 y Resolucion Ministerial N010 de fecha 10 de enero de 2018.</t>
  </si>
  <si>
    <t>De: 00099021001 Transferencia de recursos al GAM Toco para el pago del Bono de Discapacidad, en el marco de la Ley N977 de fecha 26 de septiembre de 2017, DS N3437 de 20 de diciembre de 2017 y Resolucion Ministerial N010 de fecha 10 de enero de 2018.</t>
  </si>
  <si>
    <t>De: 00099021001 Transferencia de recursos al GAM Cliza para el pago del Bono de Discapacidad, en el marco de la Ley N977 de fecha 26 de septiembre de 2017, DS N3437 de 20 de diciembre de 2017 y Resolucion Ministerial N010 de fecha 10 de enero de 2018, primer desembolso.</t>
  </si>
  <si>
    <t>De: 00099021001 Transferencia de recursos al GAM Sacabamba para el pago del Bono de Discapacidad, en el marco de la Ley N977 de fecha 26 de septiembre de 2017, DS N3437 de 20 de diciembre de 2017 y Resolucion Ministerial N010 de fecha 10 de enero de 2018, primer desembolso.</t>
  </si>
  <si>
    <t>De: 00099021001 Transferencia de recursos al GAM Arbieto para el pago del Bono de Discapacidad, en el marco de la Ley N977 de fecha 26 de septiembre de 2017, DS N3437 de 20 de diciembre de 2017 y Resolucion Ministerial N010 de fecha 10 de enero de 2018.</t>
  </si>
  <si>
    <t>De: 00099021001 Transferencia de recursos al GAM Anzaldo para el pago del Bono de Discapacidad, en el marco de la Ley N977 de fecha 26 de septiembre de 2017, DS N3437 de 20 de diciembre de 2017 y Resolucion Ministerial N010 de fecha 10 de enero de 2018</t>
  </si>
  <si>
    <t>De: 00099021001 Transferencia de recursos al GAM Tarata para el pago del Bono de Discapacidad, en el marco de la Ley N977 de fecha 26 de septiembre de 2017, DS N3437 de 20 de diciembre de 2017 y Resolucion Ministerial N010 de fecha 10 de enero de 2018, primer desembolso.</t>
  </si>
  <si>
    <t>De: 00099021001 Transferencia de recursos al GAM Villa Gualberto Villarroel para el pago del Bono de Discapacidad, en el marco de la Ley N977 de fecha 26 de septiembre de 2017, DS N3437 de 20 de diciembre de 2017 y Resolucion Ministerial N010 de fecha 10 de enero de 2018.</t>
  </si>
  <si>
    <t>De: 00099021001 Transferencia de recursos al GAM Tacachi para el pago del Bono de Discapacidad, en el marco de la Ley N977 de fecha 26 de septiembre de 2017, DS N3437 de 20 de diciembre de 2017 y Resolucion Ministerial N010 de fecha 10 de enero de 2018.</t>
  </si>
  <si>
    <t>De: 00099021001 Transferencia de recursos al GAM San Bemito para el pago del Bono de Discapacidad, en el marco de la Ley N977 de fecha 26 de septiembre de 2017, DS N3437 de 20 de diciembre de 2017 y Resolucion Ministerial N010 de fecha 10 de enero de 2018, primer desembolso.</t>
  </si>
  <si>
    <t>De: 00099021001 Transferencia de recursos al GAM Villa Rivero para el pago del Bono de Discapacidad, en el marco de la Ley N977 de fecha 26 de septiembre de 2017, DS N3437 de 20 de diciembre de 2017 y Resolucion Ministerial N010 de fecha 10 de enero de 2018.</t>
  </si>
  <si>
    <t>De: 00099021001 Transferencia de recursos al GAM San Antonio de Esmoruco para el pago del Bono de Discapacidad, en el marco de la Ley N977 de fecha 26 de septiembre de 2017, DS N3437 de 20 de diciembre de 2017 y Resolucion Ministerial N010 de fecha 10 de enero de 2018.</t>
  </si>
  <si>
    <t>De: 00099021001 Transferencia de recursos al GAM Mojinete para el pago del Bono de Discapacidad, en el marco de la Ley N977 de fecha 26 de septiembre de 2017, DS N3437 de 20 de diciembre de 2017 y Resolucion Ministerial N010 de fecha 10 de enero de 2018.</t>
  </si>
  <si>
    <t>De: 00099021001 Transferencia de recursos al GAM San Pablo de Lipez para el pago del Bono de Discapacidad, en el marco de la Ley N977 de fecha 26 de septiembre de 2017, DS N3437 de 20 de diciembre de 2017 y Resolucion Ministerial N010 de fecha 10 de enero de 2018.</t>
  </si>
  <si>
    <t>De: 00099021001 Transferencia de recursos al GAM San Pedro de Quemes para el pago del Bono de Discapacidad, en el marco de la Ley N977 de fecha 26 de septiembre de 2017, DS N3437 de 20 de diciembre de 2017 y Resolucion Ministerial N010 de fecha 10 de enero de 2018.</t>
  </si>
  <si>
    <t>De: 00099021001 Transferencia de recursos al GAM ColchaK (Villa Martin) para el pago del Bono de Discapacidad, en el marco de la Ley N977 de fecha 26 de septiembre de 2017, DS N3437 de 20 de diciembre de 2017 y Resolucion Ministerial N010 de fecha 10 de enero de 2018.</t>
  </si>
  <si>
    <t>De: 00099021001 Transferencia de recursos al GAM Atocha para el pago del Bono de Discapacidad, en el marco de la Ley N977 de fecha 26 de septiembre de 2017, DS N3437 de 20 de diciembre de 2017 y Resolucion Ministerial N010 de fecha 10 de enero de 2018, primer desembolso.</t>
  </si>
  <si>
    <t>De: 00099021001 Transferencia de recursos al GAM Tupiza para el pago del Bono de Discapacidad, en el marco de la Ley N977 de fecha 26 de septiembre de 2017, DS N3437 de 20 de diciembre de 2017 y Resolucion Ministerial N010 de fecha 10 de enero de 2018, primer desembolso.</t>
  </si>
  <si>
    <t>De: 00099021001 Transferencia de recursos al GAM Vitichi para el pago del Bono de Discapacidad, en el marco de la Ley N977 de fecha 26 de septiembre de 2017, DS N3437 de 20 de diciembre de 2017 y Resolucion Ministerial N010 de fecha 10 de enero de 2018, primer desembolso.</t>
  </si>
  <si>
    <t>De: 00099021001 Transferencia de recursos al GAM Cotagaita para el pago del Bono de Discapacidad, en el marco de la Ley N977 de fecha 26 de septiembre de 2017, DS N3437 de 20 de diciembre de 2017 y Resolucion Ministerial N010 de fecha 10 de enero de 2018, primer desembolso.</t>
  </si>
  <si>
    <t>De: 00099021001 Transferencia de recursos al GAM Toro Toro para el pago del Bono de Discapacidad, en el marco de la Ley N977 de fecha 26 de septiembre de 2017, DS N3437 de 20 de diciembre de 2017 y Resolucion Ministerial N010 de fecha 10 de enero de 2018.</t>
  </si>
  <si>
    <t>De: 00099021001 Transferencia de recursos al GAM San Pedro de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</si>
  <si>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Ocuri para el pago del Bono de Discapacidad, en el marco de la Ley N977 de fecha 26 de septiembre de 2017, DS N3437 de 20 de diciembre de 2017 y Resolucion Ministerial N010 de fecha 10 de enero de 2018.</t>
  </si>
  <si>
    <t>De: 00099021001 Transferencia de recursos al GAM Pocoata para el pago del Bono de Discapacidad, en el marco de la Ley N977 de fecha 26 de septiembre de 2017, DS N3437 de 20 de diciembre de 2017 y Resolucion Ministerial N010 de fecha 10 de enero de 2018.</t>
  </si>
  <si>
    <t>De: 00099021001 Transferencia de recursos al GAM Ravelo para el pago del Bono de Discapacidad, en el marco de la Ley N977 de fecha 26 de septiembre de 2017, DS N3437 de 20 de diciembre de 2017 y Resolucion Ministerial N010 de fecha 10 de enero de 2018.</t>
  </si>
  <si>
    <t>De: 00099021001 Transferencia de recursos al GAM Colquechaca para el pago del Bono de Discapacidad, en el marco de la Ley N977 de fecha 26 de septiembre de 2017, DS N3437 de 20 de diciembre de 2017 y Resolucion Ministerial N010 de fecha 10 de enero de 2018.</t>
  </si>
  <si>
    <t>De: 00099021001 Transferencia de recursos al GAM Tacobamba para el pago del Bono de Discapacidad, en el marco de la Ley N977 de fecha 26 de septiembre de 2017, DS N3437 de 20 de diciembre de 2017 y Resolucion Ministerial N010 de fecha 10 de enero de 2018.</t>
  </si>
  <si>
    <t>De: 00099021001 Transferencia de recursos al GAM Chaqui para el pago del Bono de Discapacidad, en el marco de la Ley N977 de fecha 26 de septiembre de 2017, DS N3437 de 20 de diciembre de 2017 y Resolucion Ministerial N010 de fecha 10 de enero de 2018.</t>
  </si>
  <si>
    <t>De: 00099021001 Transferencia de recursos al GAM Betanzos para el pago del Bono de Discapacidad, en el marco de la Ley N977 de fecha 26 de septiembre de 2017, DS N3437 de 20 de diciembre de 2017 y Resolucion Ministerial N010 de fecha 10 de enero de 2018, primer desembolso.</t>
  </si>
  <si>
    <t>De: 00099021001 Transferencia de recursos al GAM Llallagua para el pago del Bono de Discapacidad, en el marco de la Ley N977 de fecha 26 de septiembre de 2017, DS N3437 de 20 de diciembre de 2017 y Resolucion Ministerial N010 de fecha 10 de enero de 2018, primer desembolso.</t>
  </si>
  <si>
    <t>Transferencia de recursos al GAM Chayanta para el pago del Bono de Discapacidad, en el marco de la Ley N977 de fecha 26 de septiembre de 2017, DS N3437 de 20 de diciembre de 2017 y Resolucion Ministerial N010 de fecha 10 de enero de 2018.</t>
  </si>
  <si>
    <t>De: 00099021001 Transferencia de recursos al GAM Uncia para el pago del Bono de Discapacidad, en el marco de la Ley N977 de fecha 26 de septiembre de 2017, DS N3437 de 20 de diciembre de 2017 y Resolucion Ministerial N010 de fecha 10 de enero de 2018, primer desembolso.</t>
  </si>
  <si>
    <t>De: 00099021001 Transferencia de recursos al GAM Urmiri para el pago del Bono de Discapacidad, en el marco de la Ley N977 de fecha 26 de septiembre de 2017, DS N3437 de 20 de diciembre de 2017 y Resolucion Ministerial N010 de fecha 10 de enero de 2018, primer desembolso.</t>
  </si>
  <si>
    <t>De: 00099021001 Transferencia de recursos al GAM Yocalla para el pago del Bono de Discapacidad, en el marco de la Ley N977 de fecha 26 de septiembre de 2017, DS N3437 de 20 de diciembre de 2017 y Resolucion Ministerial N010 de fecha 10 de enero de 2018.</t>
  </si>
  <si>
    <t>De: 00099021001 Transferencia de recursos al GAM Vila Vila para el pago del Bono de Discapacidad, en el marco de la Ley N977 de fecha 26 de septiembre de 2017, DS N3437 de 20 de diciembre de 2017 y Resolucion Ministerial N010 de fecha 10 de enero de 2018.</t>
  </si>
  <si>
    <t>De: 00099021001 Transferencia de recursos al GAM Mizque para el pago del Bono de Discapacidad, en el marco de la Ley N977 de fecha 26 de septiembre de 2017, DS N3437 de 20 de diciembre de 2017 y Resolucion Ministerial N010 de fecha 10 de enero de 2018.</t>
  </si>
  <si>
    <t>De: 00099021001 Transferencia de recursos al GAM Tiraque para el pago del Bono de Discapacidad, en el marco de la Ley N977 de fecha 26 de septiembre de 2017, DS N3437 de 20 de diciembre de 2017 y Resolucion Ministerial N010 de fecha 10 de enero de 2018, primer desembolso.</t>
  </si>
  <si>
    <t>De: 00099021001 Transferencia de recursos al GAM Bolivar para el pago del Bono de Discapacidad, en el marco de la Ley N977 de fecha 26 de septiembre de 2017, DS N3437 de 20 de diciembre de 2017 y Resolucion Ministerial N010 de fecha 10 de enero de 2018.</t>
  </si>
  <si>
    <t>De: 00099021001 Transferencia de recursos al GAM Tacopaya para el pago del Bono de Discapacidad, en el marco de la Ley N977 de fecha 26 de septiembre de 2017, DS N3437 de 20 de diciembre de 2017 y Resolucion Ministerial N010 de fecha 10 de enero de 2018.</t>
  </si>
  <si>
    <t>De: 00099021001 Transferencia de recursos al GAM Trigal para el pago del Bono de Discapacidad, en el marco de la Ley N977 de fecha 26 de septiembre de 2017, DS N3437 de 20 de diciembre de 2017 y Resolucion Ministerial N010 de fecha 10 de enero de 2018, primer desembolso.</t>
  </si>
  <si>
    <t>De: 00099021001 Transferencia de recursos al GAM Vallegrande para el pago del Bono de Discapacidad, en el marco de la Ley N977 de fecha 26 de septiembre de 2017, DS N3437 de 20 de diciembre de 2017 y Resolucion Ministerial N010 de fecha 10 de enero de 2018, primer desembolso.</t>
  </si>
  <si>
    <t>De: 00099021001 Transferencia de recursos al GAM Boyuibe para el pago del Bono de Discapacidad, en el marco de la Ley N977 de fecha 26 de septiembre de 2017, DS N3437 de 20 de diciembre de 2017 y Resolucion Ministerial N010 de fecha 10 de enero de 2018.</t>
  </si>
  <si>
    <t>De: 00099021001 Transferencia de recursos al GAM Camiri para el pago del Bono de Discapacidad, en el marco de la Ley N977 de fecha 26 de septiembre de 2017, DS N3437 de 20 de diciembre de 2017 y Resolucion Ministerial N010 de fecha 10 de enero de 2018, primer desembolso.</t>
  </si>
  <si>
    <t>De: 00099021001 Transferencia de recursos al GAM Gutierrez para el pago del Bono de Discapacidad, en el marco de la Ley N977 de fecha 26 de septiembre de 2017, DS N3437 de 20 de diciembre de 2017 y Resolucion Ministerial N010 de fecha 10 de enero de 2018.</t>
  </si>
  <si>
    <t>De: 00099021001 Transferencia de recursos al GAM Cuevo para el pago del Bono de Discapacidad, en el marco de la Ley N977 de fecha 26 de septiembre de 2017, DS N3437 de 20 de diciembre de 2017 y Resolucion Ministerial N010 de fecha 10 de enero de 2018.</t>
  </si>
  <si>
    <t>De: 00099021001 Transferencia de recursos al GAM Cabezas para el pago del Bono de Discapacidad, en el marco de la Ley N977 de fecha 26 de septiembre de 2017, DS N3437 de 20 de diciembre de 2017 y Resolucion Ministerial N010 de fecha 10 de enero de 2018, primer desembolso.</t>
  </si>
  <si>
    <t>De: 00099021001 Transferencia de recursos al GAM Lagunillas para el pago del Bono de Discapacidad, en el marco de la Ley N977 de fecha 26 de septiembre de 2017, DS N3437 de 20 de diciembre de 2017 y Resolucion Ministerial N010 de fecha 10 de enero de 2018.</t>
  </si>
  <si>
    <t>De: 00099021001 Transferencia de recursos al GAM Santa Rosa del Sara para el pago del Bono de Discapacidad, en el marco de la Ley N977 de fecha 26 de septiembre de 2017, DS N3437 de 20 de diciembre de 2017 y Resolucion Ministerial N010 de fecha 10 de enero de 2018.</t>
  </si>
  <si>
    <t>De: 00099021001 Transferencia de recursos al GAM Portachuelo para el pago del Bono de Discapacidad, en el marco de la Ley N977 de fecha 26 de septiembre de 2017, DS N3437 de 20 de diciembre de 2017 y Resolucion Ministerial N010 de fecha 10 de enero de 2018.</t>
  </si>
  <si>
    <t>De: 00099021001 Transferencia de recursos al GAM Robore para el pago del Bono de Discapacidad, en el marco de la Ley N977 de fecha 26 de septiembre de 2017, DS N3437 de 20 de diciembre de 2017 y Resolucion Ministerial N010 de fecha 10 de enero de 2018, primer desembolso.</t>
  </si>
  <si>
    <t>De: 00099021001 Transferencia de recursos al GAM Pailon para el pago del Bono de Discapacidad, en el marco de la Ley N977 de fecha 26 de septiembre de 2017, DS N3437 de 20 de diciembre de 2017 y Resolucion Ministerial N010 de fecha 10 de enero de 2018.</t>
  </si>
  <si>
    <t>De: 00099021001 Transferencia de recursos al GAM San Jose para el pago del Bono de Discapacidad, en el marco de la Ley N977 de fecha 26 de septiembre de 2017, DS N3437 de 20 de diciembre de 2017 y Resolucion Ministerial N010 de fecha 10 de enero de 2018.</t>
  </si>
  <si>
    <t>De: 00099021001 Transferencia de recursos al GAM San Carlos para el pago del Bono de Discapacidad, en el marco de la Ley N977 de fecha 26 de septiembre de 2017, DS N3437 de 20 de diciembre de 2017 y Resolucion Ministerial N010 de fecha 10 de enero de 2018, primer desembolso.</t>
  </si>
  <si>
    <t>De: 00099021001 Transferencia de recursos al GAM Buena Vista para el pago del Bono de Discapacidad, en el marco de la Ley N977 de fecha 26 de septiembre de 2017, DS N3437 de 20 de diciembre de 2017 y Resolucion Ministerial N010 de fecha 10 de enero de 2018, primer desembolso.</t>
  </si>
  <si>
    <t>De: 00099021001 Transferencia de recursos al GAM San Rafael para el pago del Bono de Discapacidad, en el marco de la Ley N977 de fecha 26 de septiembre de 2017, DS N3437 de 20 de diciembre de 2017 y Resolucion Ministerial N010 de fecha 10 de enero de 2018.</t>
  </si>
  <si>
    <t>De: 00099021001 Transferencia de recursos al GAM San Miguel para el pago del Bono de Discapacidad, en el marco de la Ley N977 de fecha 26 de septiembre de 2017, DS N3437 de 20 de diciembre de 2017 y Resolucion Ministerial N010 de fecha 10 de enero de 2018</t>
  </si>
  <si>
    <t>De: 00099021001 Transferencia de recursos al GAM San Ignacio para el pago del Bono de Discapacidad, en el marco de la Ley N977 de fecha 26 de septiembre de 2017, DS N3437 de 20 de diciembre de 2017 y Resolucion Ministerial N010 de fecha 10 de enero de 2018, primer desembolso.</t>
  </si>
  <si>
    <t>De: 00099021001 Transferencia de recursos al GAM Warnes para el pago del Bono de Discapacidad, en el marco de la Ley N977 de fecha 26 de septiembre de 2017, DS N3437 de 20 de diciembre de 2017 y Resolucion Ministerial N010 de fecha 10 de enero de 2018, primer desembolso.</t>
  </si>
  <si>
    <t>De: 00099021001 Transferencia de recursos al GAM El Torno para el pago del Bono de Discapacidad, en el marco de la Ley N977 de fecha 26 de septiembre de 2017, DS N3437 de 20 de diciembre de 2017 y Resolucion Ministerial N010 de fecha 10 de enero de 2018, primer desembolso.</t>
  </si>
  <si>
    <t>De: 00099021001 Transferencia de recursos al GAM La Guardia para el pago del Bono de Discapacidad, en el marco de la Ley N977 de fecha 26 de septiembre de 2017, DS N3437 de 20 de diciembre de 2017 y Resolucion Ministerial N010 de fecha 10 de enero de 2018, primer desembolso.</t>
  </si>
  <si>
    <t>De: 00099021001 Transferencia de recursos al GAM Porongo (Ayacucho) para el pago del Bono de Discapacidad, en el marco de la Ley N977 de fecha 26 de septiembre de 2017, DS N3437 de 20 de diciembre de 2017 y Resolucion Ministerial N010 de fecha 10 de enero de 2018</t>
  </si>
  <si>
    <t>De: 00099021001 Transferencia de recursos al GAM Papel Pampa para el pago del Bono de Discapacidad, en el marco de la Ley N977 de fecha 26 de septiembre de 2017, DS N3437 de 20 de diciembre de 2017 y Resolucion Ministerial N010 de fecha 10 de enero de 2018.</t>
  </si>
  <si>
    <t>De: 00099021001 Transferencia de recursos al GAM San Pedro de Curahuara para el pago del Bono de Discapacidad, en el marco de la Ley N977 de fecha 26 de septiembre de 2017, DS N3437 de 20 de diciembre de 2017 y Resolucion Ministerial N010 de fecha 10 de enero de 2018.</t>
  </si>
  <si>
    <t>De: 00099021001 Transferencia de recursos al GAM Curva para el pago del Bono de Discapacidad, en el marco de la Ley N977 de fecha 26 de septiembre de 2017, DS N3437 de 20 de diciembre de 2017 y Resolucion Ministerial N010 de fecha 10 de enero de 2018.</t>
  </si>
  <si>
    <t>De: 00099021001 Transferencia de recursos al GAM General Juan Jose Perez (Charazani) para el pago del Bono de Discapacidad, en el marco de la Ley N977 de fecha 26 de septiembre de 2017, DS N3437 de 20 de diciembre de 2017 y Resolucion Ministerial N010 de fecha 10 de enero de 2018.</t>
  </si>
  <si>
    <t>De: 00099021001 Transferencia de recursos al GAM San Buenaventura para el pago del Bono de Discapacidad, en el marco de la Ley N977 de fecha 26 de septiembre de 2017, DS N3437 de 20 de diciembre de 2017 y Resolucion Ministerial N010 de fecha 10 de enero de 2018, primer desembolso.</t>
  </si>
  <si>
    <t>De: 00099021001 Transferencia de recursos al GAM Ixiamas para el pago del Bono de Discapacidad, en el marco de la Ley N977 de fecha 26 de septiembre de 2017, DS N3437 de 20 de diciembre de 2017 y Resolucion Ministerial N010 de fecha 10 de enero de 2018, primer desembolso.</t>
  </si>
  <si>
    <t>De: 00099021001 Transferencia de recursos al GAM Coripata para el pago del Bono de Discapacidad, en el marco de la Ley N977 de fecha 26 de septiembre de 2017, DS N3437 de 20 de diciembre de 2017 y Resolucion Ministerial N010 de fecha 10 de enero de 2018.</t>
  </si>
  <si>
    <t>De: 00099021001 Transferencia de recursos al GAM Laja para el pago del Bono de Discapacidad, en el marco de la Ley N977 de fecha 26 de septiembre de 2017, DS N3437 de 20 de diciembre de 2017 y Resolucion Ministerial N010 de fecha 10 de enero de 2018, primer desembolso.</t>
  </si>
  <si>
    <t>De: 00099021001 Transferencia de recursos al GAM Pucarani para el pago del Bono de Discapacidad, en el marco de la Ley N977 de fecha 26 de septiembre de 2017, DS N3437 de 20 de diciembre de 2017 y Resolucion Ministerial N010 de fecha 10 de enero de 2018, primer desembolso.</t>
  </si>
  <si>
    <t>De: 00099021001 Transferencia de recursos al GAM La Asunta para el pago del Bono de Discapacidad, en el marco de la Ley N977 de fecha 26 de septiembre de 2017, DS N3437 de 20 de diciembre de 2017 y Resolucion Ministerial N010 de fecha 10 de enero de 2018.</t>
  </si>
  <si>
    <t>De: 00099021001 Transferencia de recursos al GAM Palos Blancos para el pago del Bono de Discapacidad, en el marco de la Ley N977 de fecha 26 de septiembre de 2017, DS N3437 de 20 de diciembre de 2017 y Resolucion Ministerial N010 de fecha 10 de enero de 2018, primer desembolso.</t>
  </si>
  <si>
    <t>De: 00099021001 Transferencia de recursos al GAM Yanacachi para el pago del Bono de Discapacidad, en el marco de la Ley N977 de fecha 26 de septiembre de 2017, DS N3437 de 20 de diciembre de 2017 y Resolucion Ministerial N010 de fecha 10 de enero de 2018.</t>
  </si>
  <si>
    <t>De: 00099021001 Transferencia de recursos al GAM Irupana (Villa de Lanza) para el pago del Bono de Discapacidad, en el marco de la Ley N977 de fecha 26 de septiembre de 2017, DS N3437 de 20 de diciembre de 2017 y Resolucion Ministerial N010 de fecha 10 de enero de 2018, primer desembolso.</t>
  </si>
  <si>
    <t>De: 00099021001 Transferencia de recursos al GAM Chulumani ( Villa de la Libertad) para el pago del Bono de Discapacidad, en el marco de la Ley N977 de fecha 26 de septiembre de 2017, DS N3437 de 20 de diciembre de 2017 y Resolucion Ministerial N010 de fecha 10 de enero de 2018, primer desembolso.</t>
  </si>
  <si>
    <t>De: 00099021001 Transferencia de recursos al GAM Cairoma para el pago del Bono de Discapacidad, en el marco de la Ley N977 de fecha 26 de septiembre de 2017, DS N3437 de 20 de diciembre de 2017 y Resolucion Ministerial N010 de fecha 10 de enero de 2018.</t>
  </si>
  <si>
    <t>De: 00099021001 Transferencia de recursos al GAM Malla para el pago del Bono de Discapacidad, en el marco de la Ley N977 de fecha 26 de septiembre de 2017, DS N3437 de 20 de diciembre de 2017 y Resolucion Ministerial N010 de fecha 10 de enero de 2018.</t>
  </si>
  <si>
    <t>De: 00099021001 Transferencia de recursos al GAM Yaco para el pago del Bono de Discapacidad, en el marco de la Ley N 977 de fecha 26 de septiembre de 2017, DS N3437 de 20 de diciembre de 2017 y Resolucion Ministerial N 010 de fecha 10 de enero de 2018.</t>
  </si>
  <si>
    <t>De: 00099021001 Transferencia de recursos al GAM Sapahaqui para el pago del Bono de Discapacidad, en el marco de la Ley N977 de fecha 26 de septiembre de 2017, DS N3437 de 20 de diciembre de 2017 y Resolucion Ministerial N010 de fecha 10 de enero de 2018.</t>
  </si>
  <si>
    <t>De: 00099021001 Transferencia de recursos al GAM Luribay para el pago del Bono de Discapacidad, en el marco de la Ley N 977 de fecha 26 de septiembre de 2017, DS N3437 de 20 de diciembre de 2017 y Resolucion Ministerial N010 de fecha 10 de enero de 2018.</t>
  </si>
  <si>
    <t>De: 00099021001 Transferencia de recursos al GAM Pelechuco para el pago del Bono de Discapacidad, en el marco de la Ley N 977 de fecha 26 de septiembre de 2017, DS N3437 de 20 de diciembre de 2017 y Resolucion Ministerial N010 de fecha 10 de enero de 2018.</t>
  </si>
  <si>
    <t>De: 00099021001 Transferencia de recursos al GAM Apolo para el pago del Bono de Discapacidad, en el marco de la Ley N977 de fecha 26 de septiembre de 2017, DS N3437 de 20 de diciembre de 2017 y Resolucion Ministerial N010 de fecha 10 de enero de 2018.</t>
  </si>
  <si>
    <t>De: 00099021001 Transferencia de recursos al GAM Carabuco para el pago del Bono de Discapacidad, en el marco de la Ley N977 de fecha 26 de septiembre de 2017, DS N3437 de 20 de diciembre de 2017 y Resolucion Ministerial N010 de fecha 10 de enero de 2018.</t>
  </si>
  <si>
    <t>De: 00099021001 Transferencia de recursos al GAM Arque para el pago del Bono de Discapacidad, en el marco de la Ley N977 de fecha 26 de septiembre de 2017, DS N3437 de 20 de diciembre de 2017 y Resolucion Ministerial N010 de fecha 10 de enero de 2018.</t>
  </si>
  <si>
    <t>De: 00099021001 Transferencia de recursos al GAM Vacas para el pago del Bono de Discapacidad, en el marco de la Ley N977 de fecha 26 de septiembre de 2017, DS N3437 de 20 de diciembre de 2017 y Resolucion Ministerial N010 de fecha 10 de enero de 2018.</t>
  </si>
  <si>
    <t>De: 00099021001 Transferencia de recursos al GAM Arani para el pago del Bono de Discapacidad, en el marco de la Ley N977 de fecha 26 de septiembre de 2017, DS N3437 de 20 de diciembre de 2017 y Resolucion Ministerial N010 de fecha 10 de enero de 2018.</t>
  </si>
  <si>
    <t>De: 00099021001 Transferencia de recursos al GAM Puerto Villarroel para el pago del Bono de Discapacidad, en el marco de la Ley N977 de fecha 26 de septiembre de 2017, DS N3437 de 20 de diciembre de 2017 y Resolucion Ministerial N010 de fecha 10 de enero de 2018, primer desembolso.</t>
  </si>
  <si>
    <t>De: 00099021001 Transferencia de recursos al GAM Chimore para el pago del Bono de Discapacidad, en el marco de la Ley N977 de fecha 26 de septiembre de 2017, DS N3437 de 20 de diciembre de 2017 y Resolucion Ministerial N010 de fecha 10 de enero de 2018.</t>
  </si>
  <si>
    <t>VENTA DE DIVISAS CON TRANSFERENCIA DE FONDOS A SOLICITUD DE MINISTERIO DE LA PRESIDENCIA SEGUN SOLICITUD 4225 REF: DIVISAS USD 96225.49 PAGO A AIRBUS HELICOPTERS CONO SUR S.A POR COMPRA REPUESTOS PARA AERONAVES FAB 004, FAB 754, FAB 755, SEGUN FACTURAS 237, 267, 313, 538, BANCO BBVA URUGUAY S.A CUEN LIB. 00099021001 TGN-RECURSOS ORDINARIOS (3987)</t>
  </si>
  <si>
    <t>VENTA DE DIVISAS CON TRANSFERENCIA DE FONDOS A SOLICITUD DE MINISTERIO DE GOBIERNO SEGUN SOLICITUD 4222 REF: HABERES DE AGREGADOS POLICIALES EN EL EXTERIOR CORRESPONDIENTE AL MES DE NOVIEMBRE 2017 (CUENTAS EXTRANJERAS) LIB. 00099021001 TGN-RECURSOS ORDINARIOS (3987)</t>
  </si>
  <si>
    <t>De: 00099021001 Transferencia de recursos al GAM La Paz para el pago del Bono de Discapacidad, en el marco de la Ley N977 de fecha 26 de septiembre de 2017, DS N3437 de 20 de diciembre de 2017 y Resolucion Ministerial N010 de fecha 10 de enero de 2018, primer desembolso.</t>
  </si>
  <si>
    <t>De: 00099021001 Transferencia de recursos al GAM Collana para el pago del Bono de Discapacidad, en el marco de la Ley N977 de fecha 26 de septiembre de 2017, DS N3437 de 20 de diciembre de 2017 y Resolucion Ministerial N010 de fecha 10 de enero de 2018.</t>
  </si>
  <si>
    <t>De: 00099021001 Transferencia de recursos al GAM Colquencha para el pago del Bono de Discapacidad, en el marco de la Ley N977 de fecha 26 de septiembre de 2017, DS N3437 de 20 de diciembre de 2017 y Resolucion Ministerial N010 de fecha 10 de enero de 2018.</t>
  </si>
  <si>
    <t>De: 00099021001 Transferencia de recursos al GAM Patacamaya para el pago del Bono de Discapacidad, en el marco de la Ley N977 de fecha 26 de septiembre de 2017, DS N3437 de 20 de diciembre de 2017 y Resolucion Ministerial N010 de fecha 10 de enero de 2018.</t>
  </si>
  <si>
    <t>De: 00099021001 Transferencia de recursos al GAM Calamarca para el pago del Bono de Discapacidad, en el marco de la Ley N977 de fecha 26 de septiembre de 2017, DS N3437 de 20 de diciembre de 2017 y Resolucion Ministerial N010 de fecha 10 de enero de 2018, primer desembolso.</t>
  </si>
  <si>
    <t>De: 00099021001 Transferencia de recursos al GAM Ayo Ayo para el pago del Bono de Discapacidad, en el marco de la Ley N977 de fecha 26 de septiembre de 2017, DS N3437 de 20 de diciembre de 2017 y Resolucion Ministerial N010 de fecha 10 de enero de 2018.</t>
  </si>
  <si>
    <t>De: 00099021001 Transferencia de recursos al GAM Umala para el pago del Bono de Discapacidad, en el marco de la Ley N977 de fecha 26 de septiembre de 2017, DS N3437 de 20 de diciembre de 2017 y Resolucion Ministerial N010 de fecha 10 de enero de 2018.</t>
  </si>
  <si>
    <t>De: 00099021001 Transferencia de recursos al GAM Sica Sica para el pago del Bono de Discapacidad, en el marco de la Ley N977 de fecha 26 de septiembre de 2017, DS N3437 de 20 de diciembre de 2017 y Resolucion Ministerial N010 de fecha 10 de enero de 2018.</t>
  </si>
  <si>
    <t>De: 00099021001 Transferencia de recursos al GAM Caranavi para el pago del Bono de Discapacidad, en el marco de la Ley N977 de fecha 26 de septiembre de 2017, DS N3437 de 20 de diciembre de 2017 y Resolucion Ministerial N010 de fecha 10 de enero de 2018, primer desembolso.</t>
  </si>
  <si>
    <t>De: 00099021001 Transferencia de recursos al GAM Desaguadero para el pago del Bono de Discapacidad, en el marco de la Ley N977 de fecha 26 de septiembre de 2017, DS N3437 de 20 de diciembre de 2017 y Resolucion Ministerial N010 de fecha 10 de enero de 2018.</t>
  </si>
  <si>
    <t>De: 00099021001 Transferencia de recursos al GAM Tiahuanacu para el pago del Bono de Discapacidad, en el marco de la Ley N977 de fecha 26 de septiembre de 2017, DS N3437 de 20 de diciembre de 2017 y Resolucion Ministerial N010 de fecha 10 de enero de 2018.</t>
  </si>
  <si>
    <t>De: 00099021001 Transferencia de recursos al GAM Guaqui para el pago del Bono de Discapacidad, en el marco de la Ley N977 de fecha 26 de septiembre de 2017, DS N3437 de 20 de diciembre de 2017 y Resolucion Ministerial N010 de fecha 10 de enero de 2018, primer desembolso.</t>
  </si>
  <si>
    <t>De: 00099021001 Transferencia de recursos al GAM Viacha para el pago del Bono de Discapacidad, en el marco de la Ley N977 de fecha 26 de septiembre de 2017, DS N3437 de 20 de diciembre de 2017 y Resolucion Ministerial N010 de fecha 10 de enero de 2018, primer desembolso.</t>
  </si>
  <si>
    <t>De: 00099021001 Transferencia de recursos al GAM Inquisivi para el pago del Bono de Discapacidad, en el marco de la Ley N977 de fecha 26 de septiembre de 2017, DS N3437 de 20 de diciembre de 2017 y Resolucion Ministerial N010 de fecha 10 de enero de 2018, primer desembolso.</t>
  </si>
  <si>
    <t>De: 00099021001 Transferencia de recursos al GAM Achocalla para el pago del Bono de Discapacidad, en el marco de la Ley N977 de fecha 26 de septiembre de 2017, DS N3437 de 20 de diciembre de 2017 y Resolucion Ministerial N010 de fecha 10 de enero de 2018.</t>
  </si>
  <si>
    <t>De: 00099021001 Transferencia de recursos al GAM Mecapaca para el pago del Bono de Discapacidad, en el marco de la Ley N977 de fecha 26 de septiembre de 2017, DS N3437 de 20 de diciembre de 2017 y Resolucion Ministerial N010 de fecha 10 de enero de 2018.</t>
  </si>
  <si>
    <t>De: 00099021001 Transferencia de recursos al GAM Palca para el pago del Bono de Discapacidad, en el marco de la Ley N977 de fecha 26 de septiembre de 2017, DS N3437 de 20 de diciembre de 2017 y Resolucion Ministerial N010 de fecha 10 de enero de 2018.</t>
  </si>
  <si>
    <t>De: 00099021001 Transferencia de recursos al GAM Villa Charcas para el pago del Bono de Discapacidad, en el marco de la Ley N977 de fecha 26 de septiembre de 2017, DS N3437 de 20 de diciembre de 2017 y Resolucion Ministerial N010 de fecha 10 de enero de 2018.</t>
  </si>
  <si>
    <t>De: 00099021001 Transferencia de recursos al GAM Machareti para el pago del Bono de Discapacidad, en el marco de la Ley N977 de fecha 26 de septiembre de 2017, DS N3437 de 20 de diciembre de 2017 y Resolucion Ministerial N010 de fecha 10 de enero de 2018, primer desembolso.</t>
  </si>
  <si>
    <t>De: 00099021001 Transferencia de recursos al GAM Villa de Huacaya para el pago del Bono de Discapacidad, en el marco de la Ley N977 de fecha 26 de septiembre de 2017, DS N3437 de 20 de diciembre de 2017 y Resolucion Ministerial N010 de fecha 10 de enero de 2018, primer desembolso.</t>
  </si>
  <si>
    <t>De: 00099021001 Transferencia de recursos al GAM Salinas de G. Mendoza para el pago del Bono de Discapacidad, en el marco de la Ley N977 de fecha 26 de septiembre de 2017, DS N3437 de 20 de diciembre de 2017 y Resolucion Ministerial N010 de fecha 10 de enero de 2018.</t>
  </si>
  <si>
    <t>De: 00099021001 Transferencia de recursos al GAM Belen de Andamarca para el pago del Bono de Discapacidad, en el marco de la Ley N977 de fecha 26 de septiembre de 2017, DS N3437 de 20 de diciembre de 2017 y Resolucion Ministerial N010 de fecha 10 de enero de 2018.</t>
  </si>
  <si>
    <t>De: 00099021001 Transferencia de recursos al GAM Andamarca (Santiago de Andamarca) para el pago del Bono de Discapacidad, en el marco de la Ley N977 de fecha 26 de septiembre de 2017, DS N3437 de 20 de diciembre de 2017 y Resolucion Ministerial N010 de fecha 10 de enero de 2018.</t>
  </si>
  <si>
    <t>De: 00099021001 Transferencia de recursos al GAM Toledo para el pago del Bono de Discapacidad, en el marco de la Ley N977 de fecha 26 de septiembre de 2017, DS N3437 de 20 de diciembre de 2017 y Resolucion Ministerial N010 de fecha 10 de enero de 2018.</t>
  </si>
  <si>
    <t>De: 00099021001 Transferencia de recursos al GAM Esmeralda para el pago del Bono de Discapacidad, en el marco de la Ley N977 de fecha 26 de septiembre de 2017, DS N3437 de 20 de diciembre de 2017 y Resolucion Ministerial N010 de fecha 10 de enero de 2018.</t>
  </si>
  <si>
    <t>De: 00099021001 Transferencia de recursos al GAM Escara para el pago del Bono de Discapacidad, en el marco de la Ley N977 de fecha 26 de septiembre de 2017, DS N3437 de 20 de diciembre de 2017 y Resolucion Ministerial N010 de fecha 10 de enero de 2018.</t>
  </si>
  <si>
    <t>De: 00099021001 Transferencia de recursos al GAM Huachacalla para el pago del Bono de Discapacidad, en el marco de la Ley N977 de fecha 26 de septiembre de 2017, DS N3437 de 20 de diciembre de 2017 y Resolucion Ministerial N010 de fecha 10 de enero de 2018.</t>
  </si>
  <si>
    <t>De: 00099021001 Transferencia de recursos al GAM Turco para el pago del Bono de Discapacidad, en el marco de la Ley N977 de fecha 26 de septiembre de 2017, DS N3437 de 20 de diciembre de 2017 y Resolucion Ministerial N010 de fecha 10 de enero de 2018.</t>
  </si>
  <si>
    <t>De: 00099021001 Transferencia de recursos al GAM Curahuara de Carangas para el pago del Bono de Discapacidad, en el marco de la Ley N977 de fecha 26 de septiembre de 2017, DS N3437 de 20 de diciembre de 2017 y Resolucion Ministerial N010 de fecha 10 de enero de 2018, primer desembolso.</t>
  </si>
  <si>
    <t>De: 00099021001 Transferencia de recursos al GAM Choquecota para el pago del Bono de Discapacidad, en el marco de la Ley N977 de fecha 26 de septiembre de 2017, DS N3437 de 20 de diciembre de 2017 y Resolucion Ministerial N010 de fecha 10 de enero de 2018.</t>
  </si>
  <si>
    <t>De: 00099021001 Transferencia de recursos al GAM Corque para el pago del Bono de Discapacidad, en el marco de la Ley N977 de fecha 26 de septiembre de 2017, DS N3437 de 20 de diciembre de 2017 y Resolucion Ministerial N010 de fecha 10 de enero de 2018.</t>
  </si>
  <si>
    <t>De: 00099021001 Transferencia de recursos al GAM Totora para el pago del Bono de Discapacidad, en el marco de la Ley N977 de fecha 26 de septiembre de 2017, DS N3437 de 20 de diciembre de 2017 y Resolucion Ministerial N010 de fecha 10 de enero de 2018.</t>
  </si>
  <si>
    <t>De: 00099021001 Transferencia de recursos al GAM Santiago de Huari para el pago del Bono de Discapacidad, en el marco de la Ley N977 de fecha 26 de septiembre de 2017, DS N3437 de 20 de diciembre de 2017 y Resolucion Ministerial N010 de fecha 10 de enero de 2018.</t>
  </si>
  <si>
    <t>De: 00099021001 Transferencia de recursos al GAM Eucaliptus para el pago del Bono de Discapacidad, en el marco de la Ley N977 de fecha 26 de septiembre de 2017, DS N3437 de 20 de diciembre de 2017 y Resolucion Ministerial N010 de fecha 10 de enero de 2018.</t>
  </si>
  <si>
    <t>De: 00099021001 Transferencia de recursos al GAM Antequera para el pago del Bono de Discapacidad, en el marco de la Ley N977 de fecha 26 de septiembre de 2017, DS N3437 de 20 de diciembre de 2017 y Resolucion Ministerial N010 de fecha 10 de enero de 2018.</t>
  </si>
  <si>
    <t>De: 00099021001 Transferencia de recursos al GAM Pazna para el pago del Bono de Discapacidad, en el marco de la Ley N977 de fecha 26 de septiembre de 2017, DS N3437 de 20 de diciembre de 2017 y Resolucion Ministerial N010 de fecha 10 de enero de 2018.</t>
  </si>
  <si>
    <t>De: 00099021001 Transferencia de recursos al GAM Poopo (Villa Poopo) para el pago del Bono de Discapacidad, en el marco de la Ley N977 de fecha 26 de septiembre de 2017, DS N3437 de 20 de diciembre de 2017 y Resolucion Ministerial N010 de fecha 10 de enero de 2018.</t>
  </si>
  <si>
    <t>De: 00099021001 Transferencia de recursos al GAM Machacamarca para el pago del Bono de Discapacidad, en el marco de la Ley N977 de fecha 26 de septiembre de 2017, DS N3437 de 20 de diciembre de 2017 y Resolucion Ministerial N010 de fecha 10 de enero de 2018, primer desembolso.</t>
  </si>
  <si>
    <t>De: 00099021001 Transferencia de recursos al GAM Huanuni para el pago del Bono de Discapacidad, en el marco de la Ley N977 de fecha 26 de septiembre de 2017, DS N3437 de 20 de diciembre de 2017 y Resolucion Ministerial N010 de fecha 10 de enero de 2018, primer desembolso.</t>
  </si>
  <si>
    <t>De: 00099021001 Transferencia de recursos al GAM Santuario de Quillacas para el pago del Bono de Discapacidad, en el marco de la Ley N977 de fecha 26 de septiembre de 2017, DS N3437 de 20 de diciembre de 2017 y Resolucion Ministerial N010 de fecha 10 de enero de 2018, primer desembolso.</t>
  </si>
  <si>
    <t>De: 00099021001 Transferencia de recursos al GAM Challapata para el pago del Bono de Discapacidad, en el marco de la Ley N977 de fecha 26 de septiembre de 2017, DS N3437 de 20 de diciembre de 2017 y Resolucion Ministerial N010 de fecha 10 de enero de 2018, primer desembolso.</t>
  </si>
  <si>
    <t>De: 00099021001 Transferencia de recursos al GAM El Choro para el pago del Bono de Discapacidad, en el marco de la Ley N977 de fecha 26 de septiembre de 2017, DS N3437 de 20 de diciembre de 2017 y Resolucion Ministerial N010 de fecha 10 de enero de 2018.</t>
  </si>
  <si>
    <t>De: 00099021001 Transferencia de recursos al GAM Caracollo para el pago del Bono de Discapacidad, en el marco de la Ley N977 de fecha 26 de septiembre de 2017, DS N3437 de 20 de diciembre de 2017 y Resolucion Ministerial N010 de fecha 10 de enero de 2018.</t>
  </si>
  <si>
    <t>De: 00099021001 Transferencia de recursos al GAM Oruro para el pago del Bono de Discapacidad, en el marco de la Ley N977 de fecha 26 de septiembre de 2017, DS N3437 de 20 de diciembre de 2017 y Resolucion Ministerial N010 de fecha 10 de enero de 2018, primer desembolso.</t>
  </si>
  <si>
    <t>De: 00099021001 Transferencia de recursos al GAM Shinahota para el pago del Bono de Discapacidad, en el marco de la Ley N977 de fecha 26 de septiembre de 2017, DS N3437 de 20 de diciembre de 2017 y Resolucion Ministerial N010 de fecha 10 de enero de 2018.</t>
  </si>
  <si>
    <t>De: 00099021001 Transferencia de recursos al GAM Entre Rios para el pago del Bono de Discapacidad, en el marco de la Ley N977 de fecha 26 de septiembre de 2017, DS N3437 de 20 de diciembre de 2017 y Resolucion Ministerial N010 de fecha 10 de enero de 2018, primer desembolso.</t>
  </si>
  <si>
    <t>De: 00099021001 Transferencia de recursos al GAM Alalay para el pago del Bono de Discapacidad, en el marco de la Ley N977 de fecha 26 de septiembre de 2017, DS N3437 de 20 de diciembre de 2017 y Resolucion Ministerial N010 de fecha 10 de enero de 2018, primer desembolso.</t>
  </si>
  <si>
    <t>A:00099021001 Transferencia que efectuamos a requerimiento del Viceministerio del Tesoro y Credito Publico segun nota CITE: MEFP/VTCP/DGCP/UF-65/2018, informe Tecnico MEFP/VTCP/DGCP/UF-56/2017 de la Dir. Gral. de Credito Publico, Inf. Legal MEFP/DGAJ/UAJ/No.168/2017 de la Dir. Gral. Asuntos Juridico</t>
  </si>
  <si>
    <t>De: 00099021001 Transferencia de recursos al GAM San Javier para el pago del Bono de Discapacidad, en el marco de la Ley N977 de fecha 26 de septiembre de 2017, DS N3437 de 20 de diciembre de 2017 y Resolucion Ministerial N010 de fecha 10 de enero de 2018.</t>
  </si>
  <si>
    <t>De: 00099021001 Transferencia de recursos al GAM Colpa Belgica para el pago del Bono de Discapacidad, en el marco de la Ley N977 de fecha 26 de septiembre de 2017, DS N3437 de 20 de diciembre de 2017 y Resolucion Ministerial N010 de fecha 10 de enero de 2018.</t>
  </si>
  <si>
    <t>De: 00099021001 Transferencia de recursos al GAM Cuatro Canadas para el pago del Bono de Discapacidad, en el marco de la Ley N977 de fecha 26 de septiembre de 2017, DS N3437 de 20 de diciembre de 2017 y Resolucion Ministerial N010 de fecha 10 de enero de 2018.</t>
  </si>
  <si>
    <t>De: 00099021001 Transferencia de recursos al GAM San Pedro para el pago del Bono de Discapacidad, en el marco de la Ley N977 de fecha 26 de septiembre de 2017, DS N3437 de 20 de diciembre de 2017 y Resolucion Ministerial N010 de fecha 10 de enero de 2018.</t>
  </si>
  <si>
    <t>De: 00099021001 Transferencia de recursos al GAM Fernandez Alonso para el pago del Bono de Discapacidad, en el marco de la Ley N977 de fecha 26 de septiembre de 2017, DS N3437 de 20 de diciembre de 2017 y Resolucion Ministerial N010 de fecha 10 de enero de 2018.</t>
  </si>
  <si>
    <t>De: 00099021001 Transferencia de recursos al GAM San Juan para el pago del Bono de Discapacidad, en el marco de la Ley N977 de fecha 26 de septiembre de 2017, DS N3437 de 20 de diciembre de 2017 y Resolucion Ministerial N010 de fecha 10 de enero de 2018.</t>
  </si>
  <si>
    <t>De: 00099021001 Transferencia de recursos al GAM El Carmen Rivero Torrez para el pago del Bono de Discapacidad, en el marco de la Ley N977 de fecha 26 de septiembre de 2017, DS N3437 de 20 de diciembre de 2017 y Resolucion Ministerial N010 de fecha 10 de enero de 2018.</t>
  </si>
  <si>
    <t>De: 00099021001 Transferencia de recursos al GAM San Ramon para el pago del Bono de Discapacidad, en el marco de la Ley N977 de fecha 26 de septiembre de 2017, DS N3437 de 20 de diciembre de 2017 y Resolucion Ministerial N010 de fecha 10 de enero de 2018.</t>
  </si>
  <si>
    <t>De: 00099021001 Transferencia de recursos al GAM San Antonio de Lomerio para el pago del Bono de Discapacidad, en el marco de la Ley N977 de fecha 26 de septiembre de 2017, DS N3437 de 20 de diciembre de 2017 y Resolucion Ministerial N010 de fecha 10 de enero de 2018.</t>
  </si>
  <si>
    <t>De: 00099021001 Transferencia de recursos al GAM Okinawa Uno para el pago del Bono de Discapacidad, en el marco de la Ley N977 de fecha 26 de septiembre de 2017, DS N3437 de 20 de diciembre de 2017 y Resolucion Ministerial N010 de fecha 10 de enero de 2018.</t>
  </si>
  <si>
    <t>De: 00099021001 Transferencia de recursos al GAM El Puente para el pago del Bono de Discapacidad, en el marco de la Ley N977 de fecha 26 de septiembre de 2017, DS N3437 de 20 de diciembre de 2017 y Resolucion Ministerial N010 de fecha 10 de enero de 2018.</t>
  </si>
  <si>
    <t>De: 00099021001 Transferencia de recursos al GAM Urubicha para el pago del Bono de Discapacidad, en el marco de la Ley N977 de fecha 26 de septiembre de 2017, DS N3437 de 20 de diciembre de 2017 y Resolucion Ministerial N010 de fecha 10 de enero de 2018.</t>
  </si>
  <si>
    <t>De: 00099021001 Transferencia de recursos al GAM Ascencion de Guarayos para el pago del Bono de Discapacidad, en el marco de la Ley N977 de fecha 26 de septiembre de 2017, DS N3437 de 20 de diciembre de 2017 y Resolucion Ministerial N010 de fecha 10 de enero de 2018, primer desembolso.</t>
  </si>
  <si>
    <t>De: 00099021001 Transferencia de recursos al GAM Puerto Quijarro para el pago del Bono de Discapacidad, en el marco de la Ley N977 de fecha 26 de septiembre de 2017, DS N3437 de 20 de diciembre de 2017 y Resolucion Ministerial N010 de fecha 10 de enero de 2018.</t>
  </si>
  <si>
    <t>De: 00099021001 Transferencia de recursos al GAM Puerto Suarez para el pago del Bono de Discapacidad, en el marco de la Ley N977 de fecha 26 de septiembre de 2017, DS N3437 de 20 de diciembre de 2017 y Resolucion Ministerial N010 de fecha 10 de enero de 2018, primer desembolso.</t>
  </si>
  <si>
    <t>De: 00099021001 Transferencia de recursos al GAM Saipina para el pago del Bono de Discapacidad, en el marco de la Ley N977 de fecha 26 de septiembre de 2017, DS N3437 de 20 de diciembre de 2017 y Resolucion Ministerial N010 de fecha 10 de enero de 2018.</t>
  </si>
  <si>
    <t>De: 00099021001 Transferencia de recursos al GAM Comarapa para el pago del Bono de Discapacidad, en el marco de la Ley N977 de fecha 26 de septiembre de 2017, DS N3437 de 20 de diciembre de 2017 y Resolucion Ministerial N010 de fecha 10 de enero de 2018.</t>
  </si>
  <si>
    <t>De: 00099021001 Transferencia de recursos al GAM San Matias para el pago del Bono de Discapacidad, en el marco de la Ley N977 de fecha 26 de septiembre de 2017, DS N3437 de 20 de diciembre de 2017 y Resolucion Ministerial N010 de fecha 10 de enero de 2018, primer desembolso.</t>
  </si>
  <si>
    <t>De: 00099021001 Transferencia de recursos al GAM San Julian para el pago del Bono de Discapacidad, en el marco de la Ley N977 de fecha 26 de septiembre de 2017, DS N3437 de 20 de diciembre de 2017 y Resolucion Ministerial N010 de fecha 10 de enero de 2018, primer desembolso.</t>
  </si>
  <si>
    <t>De: 00099021001 Transferencia de recursos al GAM Concepcion para el pago del Bono de Discapacidad, en el marco de la Ley N977 de fecha 26 de septiembre de 2017, DS N3437 de 20 de diciembre de 2017 y Resolucion Ministerial N010 de fecha 10 de enero de 2018, primer desembolso.</t>
  </si>
  <si>
    <t>De: 00099021001 Transferencia de recursos al GAM Mineros para el pago del Bono de Discapacidad, en el marco de la Ley N977 de fecha 26 de septiembre de 2017, DS N3437 de 20 de diciembre de 2017 y Resolucion Ministerial N010 de fecha 10 de enero de 2018, primer desembolso.</t>
  </si>
  <si>
    <t>De: 00099021001 Transferencia de recursos al GAM General Agustin Saavedra para el pago del Bono de Discapacidad, en el marco de la Ley N977 de fecha 26 de septiembre de 2017, DS N3437 de 20 de diciembre de 2017 y Resolucion Ministerial N010 de fecha 10 de enero de 2018, primer desembolso.</t>
  </si>
  <si>
    <t>De: 00099021001 Transferencia de recursos al GAM Montero para el pago del Bono de Discapacidad, en el marco de la Ley N977 de fecha 26 de septiembre de 2017, DS N3437 de 20 de diciembre de 2017 y Resolucion Ministerial N010 de fecha 10 de enero de 2018, primer desembolso.</t>
  </si>
  <si>
    <t>De: 00099021001 Transferencia de recursos al GAM Quirusillas para el pago del Bono de Discapacidad, en el marco de la Ley N977 de fecha 26 de septiembre de 2017, DS N3437 de 20 de diciembre de 2017 y Resolucion Ministerial N010 de fecha 10 de enero de 2018.</t>
  </si>
  <si>
    <t>De: 00099021001 Transferencia de recursos al GAM Mairana para el pago del Bono de Discapacidad, en el marco de la Ley N977 de fecha 26 de septiembre de 2017, DS N3437 de 20 de diciembre de 2017 y Resolucion Ministerial N010 de fecha 10 de enero de 2018, primer desembolso.</t>
  </si>
  <si>
    <t>De: 00099021001 Transferencia de recursos al GAM Pampa Grande para el pago del Bono de Discapacidad, en el marco de la Ley N977 de fecha 26 de septiembre de 2017, DS N3437 de 20 de diciembre de 2017 y Resolucion Ministerial N010 de fecha 10 de enero de 2018.</t>
  </si>
  <si>
    <t>De: 00099021001 Transferencia de recursos al GAM Samaipata para el pago del Bono de Discapacidad, en el marco de la Ley N977 de fecha 26 de septiembre de 2017, DS N3437 de 20 de diciembre de 2017 y Resolucion Ministerial N010 de fecha 10 de enero de 2018, primer desembolso.</t>
  </si>
  <si>
    <t>De: 00099021001 Transferencia de recursos al GAM Pucara para el pago del Bono de Discapacidad, en el marco de la Ley N977 de fecha 26 de septiembre de 2017, DS N3437 de 20 de diciembre de 2017 y Resolucion Ministerial N010 de fecha 10 de enero de 2018, primer desembolso.</t>
  </si>
  <si>
    <t>De: 00099021001 Transferencia de recursos al GAM Postrer Valle para el pago del Bono de Discapacidad, en el marco de la Ley N977 de fecha 26 de septiembre de 2017, DS N3437 de 20 de diciembre de 2017 y Resolucion Ministerial N010 de fecha 10 de enero de 2018, primer desembolso.</t>
  </si>
  <si>
    <t>De: 00099021001 Transferencia de recursos al GAM Moro Moro para el pago del Bono de Discapacidad, en el marco de la Ley N977 de fecha 26 de septiembre de 2017, DS N3437 de 20 de diciembre de 2017 y Resolucion Ministerial N010 de fecha 10 de enero de 2018, primer desembolso.</t>
  </si>
  <si>
    <t>||COBRO DE UTILES DE ESCRITORIO POR REG. DE COMP. S-0910948 DEL 12/01/2018 POR COBRO DE COMISIONES EFECTUADO POR EL BANK OF TOKIO-MITSUBISHI UFJ. LTD. POR DESEMBOSLSO EFECTUAD 12/01/2017 DEL PTMO. BV-P5, SEGUN NOTA MEFP/VTCP/DGCP/UODP-124/2018 DE FECHA 26/01/2018 LIB. N° 00099021001 TGN RECURSOS ORDINARIOS - (3987)</t>
  </si>
  <si>
    <t>De: 00099021001 Transferencia de recursos al GAM El Alto para el pago del Bono de Discapacidad, en el marco de la Ley N977 de fecha 26 de septiembre de 2017, DS N3437 de 20 de diciembre de 2017 y Resolucion Ministerial N010 de fecha 10 de enero de 2018, primer desembolso.</t>
  </si>
  <si>
    <t>De: 00099021001 Transferencia de recursos al GAM Cotoca para el pago del Bono de Discapacidad, en el marco de la Ley N977 de fecha 26 de septiembre de 2017, DS N3437 de 20 de diciembre de 2017 y Resolucion Ministerial N010 de fecha 10 de enero de 2018, primer desembolso.</t>
  </si>
  <si>
    <t>De: 00099021001 Transferencia de recursos al GAM Santa Cruz para el pago del Bono de Discapacidad, en el marco de la Ley N977 de fecha 26 de septiembre de 2017, DS N3437 de 20 de diciembre de 2017 y Resolucion Ministerial N010 de fecha 10 de enero de 2018, primer desembolso.</t>
  </si>
  <si>
    <t>De: 00099021001 Transferencia de recursos al GAM El Puente para el pago del Bono de Discapacidad, en el marco de la Ley N977 de fecha 26 de septiembre de 2017, DS N3437 de 20 de diciembre de 2017 y Resolucion Ministerial N010 de fecha 10 de enero de 2018, primer desembolso.</t>
  </si>
  <si>
    <t>De: 00099021001 Transferencia de recursos al GAM San Lorenzo para el pago del Bono de Discapacidad, en el marco de la Ley N977 de fecha 26 de septiembre de 2017, DS N3437 de 20 de diciembre de 2017 y Resolucion Ministerial N010 de fecha 10 de enero de 2018, primer desembolso.</t>
  </si>
  <si>
    <t>De: 00099021001 Transferencia de recursos al GAM Yunchara para el pago del Bono de Discapacidad, en el marco de la Ley N977 de fecha 26 de septiembre de 2017, DS N3437 de 20 de diciembre de 2017 y Resolucion Ministerial N010 de fecha 10 de enero de 2018, primer desembolso.</t>
  </si>
  <si>
    <t>De: 00099021001 Transferencia de recursos al GAM Uriondo para el pago del Bono de Discapacidad, en el marco de la Ley N977 de fecha 26 de septiembre de 2017, DS N3437 de 20 de diciembre de 2017 y Resolucion Ministerial N010 de fecha 10 de enero de 2018, primer desembolso.</t>
  </si>
  <si>
    <t>De: 00099021001 Transferencia de recursos al GAM Villamontes para el pago del Bono de Discapacidad, en el marco de la Ley N977 de fecha 26 de septiembre de 2017, DS N3437 de 20 de diciembre de 2017 y Resolucion Ministerial N010 de fecha 10 de enero de 2018, primer desembolso.</t>
  </si>
  <si>
    <t>De: 00099021001 Transferencia de recursos al GAM Carapari para el pago del Bono de Discapacidad, en el marco de la Ley N977 de fecha 26 de septiembre de 2017, DS N3437 de 20 de diciembre de 2017 y Resolucion Ministerial N010 de fecha 10 de enero de 2018, primer desembolso.</t>
  </si>
  <si>
    <t>De: 00099021001 Transferencia de recursos al GAM Yacuiba para el pago del Bono de Discapacidad, en el marco de la Ley N977 de fecha 26 de septiembre de 2017, DS N3437 de 20 de diciembre de 2017 y Resolucion Ministerial N010 de fecha 10 de enero de 2018, primer desembolso.</t>
  </si>
  <si>
    <t>De: 00099021001 Transferencia de recursos al GAM Bermejo para el pago del Bono de Discapacidad, en el marco de la Ley N977 de fecha 26 de septiembre de 2017, DS N3437 de 20 de diciembre de 2017 y Resolucion Ministerial N010 de fecha 10 de enero de 2018, primer desembolso.</t>
  </si>
  <si>
    <t>De: 00099021001 Transferencia de recursos al GAM Padcaya para el pago del Bono de Discapacidad, en el marco de la Ley N977 de fecha 26 de septiembre de 2017, DS N3437 de 20 de diciembre de 2017 y Resolucion Ministerial N010 de fecha 10 de enero de 2018, primer desembolso.</t>
  </si>
  <si>
    <t>De: 00099021001 Transferencia de recursos al GAM Tarija para el pago del Bono de Discapacidad, en el marco de la Ley N977 de fecha 26 de septiembre de 2017, DS N3437 de 20 de diciembre de 2017 y Resolucion Ministerial N010 de fecha 10 de enero de 2018, primer desembolso.</t>
  </si>
  <si>
    <t>De: 00099021001 Transferencia de recursos al GAM Chuquihuta para el pago del Bono de Discapacidad, en el marco de la Ley N977 de fecha 26 de septiembre de 2017, DS N3437 de 20 de diciembre de 2017 y Resolucion Ministerial N010 de fecha 10 de enero de 2018.</t>
  </si>
  <si>
    <t>De: 00099021001 Transferencia de recursos al GAM Ckochas para el pago del Bono de Discapacidad, en el marco de la Ley N977 de fecha 26 de septiembre de 2017, DS N3437 de 20 de diciembre de 2017 y Resolucion Ministerial N010 de fecha 10 de enero de 2018.</t>
  </si>
  <si>
    <t>De: 00099021001 Transferencia de recursos al GAM San Agustin para el pago del Bono de Discapacidad, en el marco de la Ley N977 de fecha 26 de septiembre de 2017, DS N3437 de 20 de diciembre de 2017 y Resolucion Ministerial N010 de fecha 10 de enero de 2018, primer desembolso.</t>
  </si>
  <si>
    <t>De: 00099021001 Transferencia de recursos al GAM Villazon para el pago del Bono de Discapacidad, en el marco de la Ley N977 de fecha 26 de septiembre de 2017, DS N3437 de 20 de diciembre de 2017 y Resolucion Ministerial N010 de fecha 10 de enero de 2018, primer desembolso.</t>
  </si>
  <si>
    <t>De: 00099021001 Transferencia de recursos al GAM Tahua para el pago del Bono de Discapacidad, en el marco de la Ley N977 de fecha 26 de septiembre de 2017, DS N3437 de 20 de diciembre de 2017 y Resolucion Ministerial N010 de fecha 10 de enero de 2018.</t>
  </si>
  <si>
    <t>De: 00099021001 Transferencia de recursos al GAM Llica para el pago del Bono de Discapacidad, en el marco de la Ley N977 de fecha 26 de septiembre de 2017, DS N3437 de 20 de diciembre de 2017 y Resolucion Ministerial N010 de fecha 10 de enero de 2018, primer desembolso.</t>
  </si>
  <si>
    <t>De: 00099021001 Transferencia de recursos al GAM Acasio para el pago del Bono de Discapacidad, en el marco de la Ley N977 de fecha 26 de septiembre de 2017, DS N3437 de 20 de diciembre de 2017 y Resolucion Ministerial N010 de fecha 10 de enero de 2018.</t>
  </si>
  <si>
    <t>De: 00099021001 Transferencia de recursos al GAM Arampampa para el pago del Bono de Discapacidad, en el marco de la Ley N977 de fecha 26 de septiembre de 2017, DS N3437 de 20 de diciembre de 2017 y Resolucion Ministerial N010 de fecha 10 de enero de 2018, primer desembolso.</t>
  </si>
  <si>
    <t>De: 00099021001 Transferencia de recursos al GAM Porco para el pago del Bono de Discapacidad, en el marco de la Ley N977 de fecha 26 de septiembre de 2017, DS N3437 de 20 de diciembre de 2017 y Resolucion Ministerial N010 de fecha 10 de enero de 2018.</t>
  </si>
  <si>
    <t>De: 00099021001 Transferencia de recursos al GAM Tomave para el pago del Bono de Discapacidad, en el marco de la Ley N977 de fecha 26 de septiembre de 2017, DS N3437 de 20 de diciembre de 2017 y Resolucion Ministerial N010 de fecha 10 de enero de 2018.</t>
  </si>
  <si>
    <t>De: 00099021001 Transferencia de recursos al GAM Uyuni para el pago del Bono de Discapacidad, en el marco de la Ley N977 de fecha 26 de septiembre de 2017, DS N3437 de 20 de diciembre de 2017 y Resolucion Ministerial N010 de fecha 10 de enero de 2018, primer desembolso.</t>
  </si>
  <si>
    <t>De: 00099021001 Transferencia de recursos al GAM Caiza D para el pago del Bono de Discapacidad, en el marco de la Ley N977 de fecha 26 de septiembre de 2017, DS N3437 de 20 de diciembre de 2017 y Resolucion Ministerial N010 de fecha 10 de enero de 2018, primer desembolso.</t>
  </si>
  <si>
    <t>De: 00099021001 Transferencia de recursos al GAM Puna para el pago del Bono de Discapacidad, en el marco de la Ley N977 de fecha 26 de septiembre de 2017, DS N3437 de 20 de diciembre de 2017 y Resolucion Ministerial N010 de fecha 10 de enero de 2018, primer desembolso.</t>
  </si>
  <si>
    <t>De: 00099021001 Transferencia de recursos al GAM Caripuyo para el pago del Bono de Discapacidad, en el marco de la Ley N977 de fecha 26 de septiembre de 2017, DS N3437 de 20 de diciembre de 2017 y Resolucion Ministerial N010 de fecha 10 de enero de 2018.</t>
  </si>
  <si>
    <t>De: 00099021001 Transferencia de recursos al GAM Sacaca para el pago del Bono de Discapacidad, en el marco de la Ley N977 de fecha 26 de septiembre de 2017, DS N3437 de 20 de diciembre de 2017 y Resolucion Ministerial N010 de fecha 10 de enero de 2018.</t>
  </si>
  <si>
    <t>PROVISION DE FONDOS A SOLICITUD DE YACIMIENTOS PETROLIFEROS FISCALES BOLIVIANOS SEGUN SOLICITUD YPFB-0012-2018 REF: PAGO REGALIAS OCTUBRE 2017 TGN LIB. 00099021001 TGN YPFB PARTICIPACION 6% PRODUCCIÓN BRUTA DE HIDROCARBUROS BOCA DE POZO</t>
  </si>
  <si>
    <t>De: 00099021001 Transferencia de recursos al GAIOC de Charagua Iyambae para el pago del Bono de Discapacidad, en el marco de la Ley N 977 de fecha 26 de septiembre de 2017, DS N3437 de 20 de diciembre de 2017 y Resolucion Ministerial N010 de fecha 10 de enero de 2018.</t>
  </si>
  <si>
    <t>De: 00099021001 Transferencia de recursos al GAM Santos Mercado para el pago del Bono de Discapacidad, en el marco de la Ley N 977 de fecha 26 de septiembre de 2017, DS N3437 de 20 de diciembre de 2017 y Resolucion Ministerial N010 de fecha 10 de enero de 2018.</t>
  </si>
  <si>
    <t>De: 00099021001 Transferencia de recursos al GAM Villa Nueva (Loma Alta) para el pago del Bono de Discapacidad, en el marco de la Ley N977 de fecha 26 de septiembre de 2017, DS N3437 de 20 de diciembre de 2017 y Resolucion Ministerial N010 de fecha 10 de enero de 2018, primer desembolso.</t>
  </si>
  <si>
    <t>De: 00099021001 Transferencia de recursos al GAM Nueva Esperanza para el pago del Bono de Discapacidad, en el marco de la Ley N 977 de fecha 26 de septiembre de 2017, DS N3437 de 20 de diciembre de 2017 y Resolucion Ministerial N010 de fecha 10 de enero de 2018.</t>
  </si>
  <si>
    <t>De: 00099021001 Transferencia de recursos al GAM Santa Rosa del Abuna para el pago del Bono de Discapacidad, en el marco de la Ley N977 de fecha 26 de septiembre de 2017, DS N3437 de 20 de diciembre de 2017 y Resolucion Ministerial N010 de fecha 10 de enero de 2018, primer desembolso.</t>
  </si>
  <si>
    <t>De: 00099021001 Transferencia de recursos al GAM Sena para el pago del Bono de Discapacidad, en el marco de la Ley N 977 de fecha 26 de septiembre de 2017, DS N3437 de 20 de diciembre de 2017 y Resolucion Ministerial N010 de fecha 10 de enero de 2018.</t>
  </si>
  <si>
    <t>De: 00099021001 Transferencia de recursos al GAM San Lorenzo para el pago del Bono de Discapacidad, en el marco de la Ley N 977 de fecha 26 de septiembre de 2017, DS N3437 de 20 de diciembre de 2017 y Resolucion Ministerial N010 de fecha 10 de enero de 2018.</t>
  </si>
  <si>
    <t>De: 00099021001 Transferencia de recursos al GAM Puerto Gonzalo Moreno para el pago del Bono de Discapacidad, en el marco de la Ley N 977 de fecha 26 de septiembre de 2017, DS N3437 de 20 de diciembre de 2017 y Resolucion Ministerial N010 de fecha 10 de enero de 2018.</t>
  </si>
  <si>
    <t>De: 00099021001 Transferencia de recursos al GAM Filadelfia para el pago del Bono de Discapacidad, en el marco de la Ley N 977 de fecha 26 de septiembre de 2017, DS N3437 de 20 de diciembre de 2017 y Resolucion Ministerial N010 de fecha 10 de enero de 2018.</t>
  </si>
  <si>
    <t>De: 00099021001 Transferencia de recursos al GAM Puerto Rico para el pago del Bono de Discapacidad, en el marco de la Ley N 977 de fecha 26 de septiembre de 2017, DS N3437 de 20 de diciembre de 2017 y Resolucion Ministerial N010 de fecha 10 de enero de 2018.</t>
  </si>
  <si>
    <t>De: 00099021001 Transferencia de recursos al GAM Bella flor para el pago del Bono de Discapacidad, en el marco de la Ley N977 de fecha 26 de septiembre de 2017, DS N3437 de 20 de diciembre de 2017 y Resolucion Ministerial N010 de fecha 10 de enero de 2018, primer desembolso.</t>
  </si>
  <si>
    <t>De: 00099021001 Transferencia de recursos al GAM Bolpebra para el pago del Bono de Discapacidad, en el marco de la Ley N977 de fecha 26 de septiembre de 2017, DS N3437 de 20 de diciembre de 2017 y Resolucion Ministerial N010 de fecha 10 de enero de 2018, primer desembolso.</t>
  </si>
  <si>
    <t>De: 00099021001 Transferencia de recursos al GAM Porvenir para el pago del Bono de Discapacidad, en el marco de la Ley N977 de fecha 26 de septiembre de 2017, DS N3437 de 20 de diciembre de 2017 y Resolucion Ministerial N010 de fecha 10 de enero de 2018, primer desembolso.</t>
  </si>
  <si>
    <t>De: 00099021001 Transferencia de recursos al GAM Cobija para el pago del Bono de Discapacidad, en el marco de la Ley N977 de fecha 26 de septiembre de 2017, DS N3437 de 20 de diciembre de 2017 y Resolucion Ministerial N010 de fecha 10 de enero de 2018, primer desembolso.</t>
  </si>
  <si>
    <t>De: 00099021001 Transferencia de recursos al GAM Exaltacion para el pago del Bono de Discapacidad, en el marco de la Ley N 977 de fecha 26 de septiembre de 2017, DS N3437 de 20 de diciembre de 2017 y Resolucion Ministerial N010 de fecha 10 de enero de 2018.</t>
  </si>
  <si>
    <t>De: 00099021001 Transferencia de recursos al GAM Huacaraje para el pago del Bono de Discapacidad, en el marco de la Ley N977 de fecha 26 de septiembre de 2017, DS N3437 de 20 de diciembre de 2017 y Resolucion Ministerial N010 de fecha 10 de enero de 2018, primer desembolso.</t>
  </si>
  <si>
    <t>De: 00099021001 Transferencia de recursos al GAM Baures para el pago del Bono de Discapacidad, en el marco de la Ley N 977 de fecha 26 de septiembre de 2017, DS N3437 de 20 de diciembre de 2017 y Resolucion Ministerial N010 de fecha 10 de enero de 2018</t>
  </si>
  <si>
    <t>De: 00099021001 Transferencia de recursos al GAM Magdalena para el pago del Bono de Discapacidad, en el marco de la Ley N977 de fecha 26 de septiembre de 2017, DS N3437 de 20 de diciembre de 2017 y Resolucion Ministerial N010 de fecha 10 de enero de 2018, primer desembolso.</t>
  </si>
  <si>
    <t>De: 00099021001 Transferencia de recursos al GAM San Ramon para el pago del Bono de Discapacidad, en el marco de la Ley N977 de fecha 26 de septiembre de 2017, DS N3437 de 20 de diciembre de 2017 y Resolucion Ministerial N010 de fecha 10 de enero de 2018, primer desembolso.</t>
  </si>
  <si>
    <t>De: 00099021001 Transferencia de recursos al GAM San Joaquin para el pago del Bono de Discapacidad, en el marco de la Ley N977 de fecha 26 de septiembre de 2017, DS N3437 de 20 de diciembre de 2017 y Resolucion Ministerial N010 de fecha 10 de enero de 2018, primer desembolso.</t>
  </si>
  <si>
    <t>De: 00099021001 Transferencia de recursos al GAM San Andres para el pago del Bono de Discapacidad, en el marco de la Ley N 977 de fecha 26 de septiembre de 2017, DS N3437 de 20 de diciembre de 2017 y Resolucion Ministerial N010 de fecha 10 de enero de 2018.</t>
  </si>
  <si>
    <t>De: 00099021001 Transferencia de recursos al GAM Loreto para el pago del Bono de Discapacidad, en el marco de la Ley N977 de fecha 26 de septiembre de 2017, DS N3437 de 20 de diciembre de 2017 y Resolucion Ministerial N010 de fecha 10 de enero de 2018, primer desembolso.</t>
  </si>
  <si>
    <t>De: 00099021001 Transferencia de recursos al GAM Santa Ana para el pago del Bono de Discapacidad, en el marco de la Ley N977 de fecha 26 de septiembre de 2017, DS N3437 de 20 de diciembre de 2017 y Resolucion Ministerial N010 de fecha 10 de enero de 2018, primer desembolso.</t>
  </si>
  <si>
    <t>De: 00099021001 Transferencia de recursos al GAM Santa Rosa para el pago del Bono de Discapacidad, en el marco de la Ley N977 de fecha 26 de septiembre de 2017, DS N3437 de 20 de diciembre de 2017 y Resolucion Ministerial N010 de fecha 10 de enero de 2018, primer desembolso.</t>
  </si>
  <si>
    <t>De: 00099021001 Transferencia de recursos al GAM San Borja para el pago del Bono de Discapacidad, en el marco de la Ley N977 de fecha 26 de septiembre de 2017, DS N3437 de 20 de diciembre de 2017 y Resolucion Ministerial N010 de fecha 10 de enero de 2018, primer desembolso.</t>
  </si>
  <si>
    <t>De: 00099021001 Transferencia de recursos al GAM Puerto Rurrenabaque para el pago del Bono de Discapacidad, en el marco de la Ley N 977 de fecha 26 de septiembre de 2017, DS N3437 de 20 de diciembre de 2017 y Resolucion Ministerial N010 de fecha 10 de enero de 2018.</t>
  </si>
  <si>
    <t>De: 00099021001 Transferencia de recursos al GAM Reyes para el pago del Bono de Discapacidad, en el marco de la Ley N977 de fecha 26 de septiembre de 2017, DS N3437 de 20 de diciembre de 2017 y Resolucion Ministerial N010 de fecha 10 de enero de 2018, primer desembolso.</t>
  </si>
  <si>
    <t>De: 00099021001 Transferencia de recursos al GAM Puerto Guayaramerin para el pago del Bono de Discapacidad, en el marco de la Ley N977 de fecha 26 de septiembre de 2017, DS N3437 de 20 de diciembre de 2017 y Resolucion Ministerial N010 de fecha 10 de enero de 2018, primer desembolso.</t>
  </si>
  <si>
    <t>De: 00099021001 Transferencia de recursos al GAM Riberalta para el pago del Bono de Discapacidad, en el marco de la Ley N977 de fecha 26 de septiembre de 2017, DS N3437 de 20 de diciembre de 2017 y Resolucion Ministerial N010 de fecha 10 de enero de 2018, primer desembolso.</t>
  </si>
  <si>
    <t>De: 00099021001 Transferencia de recursos al GAM Trinidad para el pago del Bono de Discapacidad, en el marco de la Ley N 977 de fecha 26 de septiembre de 2017, DS N3437 de 20 de diciembre de 2017 y Resolucion Ministerial N010 de fecha 10 de enero de 2018, primer desembolso.</t>
  </si>
  <si>
    <t>De: 00099021001 Transferencia de recursos al GAM Punata para el pago del Bono de Discapacidad, en el marco de la Ley N977 de fecha 26 de septiembre de 2017, DS N3437 de 20 de diciembre de 2017 y Resolucion Ministerial N010 de fecha 10 de enero de 2018, primer desembolso.</t>
  </si>
  <si>
    <t>De: 00099021001 Transferencia de recursos al GAM Villa Tunari para el pago del Bono de Discapacidad, en el marco de la Ley N977 de fecha 26 de septiembre de 2017, DS N3437 de 20 de diciembre de 2017 y Resolucion Ministerial N010 de fecha 10 de enero de 2018, primer desembolso.</t>
  </si>
  <si>
    <t>De: 00099021001 Transferencia de recursos al GAM Colomi para el pago del Bono de Discapacidad, en el marco de la Ley N977 de fecha 26 de septiembre de 2017, DS N3437 de 20 de diciembre de 2017 y Resolucion Ministerial N010 de fecha 10 de enero de 2018.</t>
  </si>
  <si>
    <t>De: 00099021001 Transferencia de recursos al GAM Sacaba para el pago del Bono de Discapacidad, en el marco de la Ley N977 de fecha 26 de septiembre de 2017, DS N3437 de 20 de diciembre de 2017 y Resolucion Ministerial N010 de fecha 10 de enero de 2018, primer desembolso.</t>
  </si>
  <si>
    <t>De: 00099021001 Transferencia de recursos al GAM Morochata para el pago del Bono de Discapacidad, en el marco de la Ley N977 de fecha 26 de septiembre de 2017, DS N3437 de 20 de diciembre de 2017 y Resolucion Ministerial N010 de fecha 10 de enero de 2018.</t>
  </si>
  <si>
    <t>De: 00099021001 Transferencia de recursos al GAM Independencia para el pago del Bono de Discapacidad, en el marco de la Ley N977 de fecha 26 de septiembre de 2017, DS N3437 de 20 de diciembre de 2017 y Resolucion Ministerial N010 de fecha 10 de enero de 2018.</t>
  </si>
  <si>
    <t>De: 00099021001 Transferencia de recursos al GAM Omereque para el pago del Bono de Discapacidad, en el marco de la Ley N977 de fecha 26 de septiembre de 2017, DS N3437 de 20 de diciembre de 2017 y Resolucion Ministerial N010 de fecha 10 de enero de 2018.</t>
  </si>
  <si>
    <t>De: 00099021001 Transferencia de recursos al GAM Pasorapa para el pago del Bono de Discapacidad, en el marco de la Ley N977 de fecha 26 de septiembre de 2017, DS N3437 de 20 de diciembre de 2017 y Resolucion Ministerial N010 de fecha 10 de enero de 2018.</t>
  </si>
  <si>
    <t>De: 00099021001 Transferencia de recursos al GAM Aiquile para el pago del Bono de Discapacidad, en el marco de la Ley N977 de fecha 26 de septiembre de 2017, DS N3437 de 20 de diciembre de 2017 y Resolucion Ministerial N010 de fecha 10 de enero de 2018, primer desembolso.</t>
  </si>
  <si>
    <t>De: 00099021001 Transferencia de recursos al GAM Colcapirhua para el pago del Bono de Discapacidad, en el marco de la Ley N977 de fecha 26 de septiembre de 2017, DS N3437 de 20 de diciembre de 2017 y Resolucion Ministerial N010 de fecha 10 de enero de 2018, primer desembolso.</t>
  </si>
  <si>
    <t>De: 00099021001 Transferencia de recursos al GAM Vinto para el pago del Bono de Discapacidad, en el marco de la Ley N977 de fecha 26 de septiembre de 2017, DS N3437 de 20 de diciembre de 2017 y Resolucion Ministerial N010 de fecha 10 de enero de 2018, primer desembolso.</t>
  </si>
  <si>
    <t>De: 00099021001 Transferencia de recursos al GAM Tiquipaya para el pago del Bono de Discapacidad, en el marco de la Ley N977 de fecha 26 de septiembre de 2017, DS N3437 de 20 de diciembre de 2017 y Resolucion Ministerial N010 de fecha 10 de enero de 2018, primer desembolso.</t>
  </si>
  <si>
    <t>De: 00099021001 Transferencia de recursos al GAM Sipe Sipe para el pago del Bono de Discapacidad, en el marco de la Ley N977 de fecha 26 de septiembre de 2017, DS N3437 de 20 de diciembre de 2017 y Resolucion Ministerial N010 de fecha 10 de enero de 2018, primer desembolso.</t>
  </si>
  <si>
    <t>De: 00099021001 Transferencia de recursos al GAM Quillacollo para el pago del Bono de Discapacidad, en el marco de la Ley N977 de fecha 26 de septiembre de 2017, DS N3437 de 20 de diciembre de 2017 y Resolucion Ministerial N010 de fecha 10 de enero de 2018, primer desembolso.</t>
  </si>
  <si>
    <t>De: 00099021001 Transferencia de recursos al GAM Cochabamba para el pago del Bono de Discapacidad, en el marco de la Ley N977 de fecha 26 de septiembre de 2017, DS N3437 de 20 de diciembre de 2017 y Resolucion Ministerial N010 de fecha 10 de enero de 2018, primer desembolso.</t>
  </si>
  <si>
    <t>De: 00099021001 Transferencia de recursos al GAM Huatajata para el pago del Bono de Discapacidad, en el marco de la Ley N977 de fecha 26 de septiembre de 2017, DS N3437 de 20 de diciembre de 2017 y Resolucion Ministerial N010 de fecha 10 de enero de 2018, primer desembolso.</t>
  </si>
  <si>
    <t>De: 00099021001 Transferencia de recursos al GAM Alto Beni para el pago del Bono de Discapacidad, en el marco de la Ley N977 de fecha 26 de septiembre de 2017, DS N3437 de 20 de diciembre de 2017 y Resolucion Ministerial N010 de fecha 10 de enero de 2018.</t>
  </si>
  <si>
    <t>De: 00099021001 Transferencia de recursos al GAM Humanata para el pago del Bono de Discapacidad, en el marco de la Ley N977 de fecha 26 de septiembre de 2017, DS N3437 de 20 de diciembre de 2017 y Resolucion Ministerial N010 de fecha 10 de enero de 2018.</t>
  </si>
  <si>
    <t>De: 00099021001 Transferencia de recursos al GAM Escoma para el pago del Bono de Discapacidad, en el marco de la Ley N977 de fecha 26 de septiembre de 2017, DS N3437 de 20 de diciembre de 2017 y Resolucion Ministerial N010 de fecha 10 de enero de 2018.</t>
  </si>
  <si>
    <t>De: 00099021001 Transferencia de recursos al GAM Santiago de Huata para el pago del Bono de Discapacidad, en el marco de la Ley N977 de fecha 26 de septiembre de 2017, DS N3437 de 20 de diciembre de 2017 y Resolucion Ministerial N010 de fecha 10 de enero de 2018.</t>
  </si>
  <si>
    <t>De: 00099021001 Transferencia de recursos al GAM Taraco para el pago del Bono de Discapacidad, en el marco de la Ley N977 de fecha 26 de septiembre de 2017, DS N3437 de 20 de diciembre de 2017 y Resolucion Ministerial N010 de fecha 10 de enero de 2018.</t>
  </si>
  <si>
    <t>De: 00099021001 Transferencia de recursos al GAM Jesus de Machaca para el pago del Bono de Discapacidad, en el marco de la Ley N977 de fecha 26 de septiembre de 2017, DS N3437 de 20 de diciembre de 2017 y Resolucion Ministerial N010 de fecha 10 de enero de 2018.</t>
  </si>
  <si>
    <t>De: 00099021001 Transferencia de recursos al GAM San Andres de Machaca para el pago del Bono de Discapacidad, en el marco de la Ley N977 de fecha 26 de septiembre de 2017, DS N3437 de 20 de diciembre de 2017 y Resolucion Ministerial N010 de fecha 10 de enero de 2018.</t>
  </si>
  <si>
    <t>De: 00099021001 Transferencia de recursos al GAM Teoponte para el pago del Bono de Discapacidad, en el marco de la Ley N977 de fecha 26 de septiembre de 2017, DS N3437 de 20 de diciembre de 2017 y Resolucion Ministerial N010 de fecha 10 de enero de 2018.</t>
  </si>
  <si>
    <t>De: 00099021001 Transferencia de recursos al GAM Mapiri para el pago del Bono de Discapacidad, en el marco de la Ley N977 de fecha 26 de septiembre de 2017, DS N3437 de 20 de diciembre de 2017 y Resolucion Ministerial N010 de fecha 10 de enero de 2018.</t>
  </si>
  <si>
    <t>De: 00099021001 Transferencia de recursos al GAM Catacora para el pago del Bono de Discapacidad, en el marco de la Ley N977 de fecha 26 de septiembre de 2017, DS N3437 de 20 de diciembre de 2017 y Resolucion Ministerial N010 de fecha 10 de enero de 2018.</t>
  </si>
  <si>
    <t>De: 00099021001 Transferencia de recursos al GAM Santiago de Machaca para el pago del Bono de Discapacidad, en el marco de la Ley N977 de fecha 26 de septiembre de 2017, DS N3437 de 20 de diciembre de 2017 y Resolucion Ministerial N010 de fecha 10 de enero de 2018, primer desembolso.</t>
  </si>
  <si>
    <t>De: 00099021001 Transferencia de recursos al GAM Chacarilla para el pago del Bono de Discapacidad, en el marco de la Ley N977 de fecha 26 de septiembre de 2017, DS N3437 de 20 de diciembre de 2017 y Resolucion Ministerial N010 de fecha 10 de enero de 2018.</t>
  </si>
  <si>
    <t>NUMERO DE LIBRETA CUT: 00291012009 ABC - OTROS RECURSOS ESPECIFICOS OPERACIÓN E18 TRANSFERENCIA DEL SISTEMA FINANCIERO POR CUENTA DE TERCEROS A LA CUT INSTRUCCION RECIBIDA DE LA ADMINISTRADORA BOLIVIANA DE CARRETERAS SG NOTA ABC GNJ SAJ AAJ 2018 0003 POR EJECUCION DE LA BOLETA DE GARANTIA NRO 35</t>
  </si>
  <si>
    <t>NÚMERO DE LIBRETA CUT: 99031009.00 OPERACIÓN T01 TRANSFERENCIA DE FONDOS A LA CUT - TESORO DIRECTO DE BANCO UNION S.A. A CUENTA UNICA DEL TESORO CON NUMERO DE SOLICITUD = 2481174 Y NUMERO CORRELATIVO = 91320029012018481 TRANSFERENCIA POR OPERACIONES DE VENTA BONOS BTX</t>
  </si>
  <si>
    <t>PAGO A BID PRÉSTAMO 3060/BL-BO VCTO. 28-ene-2018 POR CUENTA DE TGN , NTI. 010302 VALOR 29-ene-2018 INTERESES USD 639.620,25 COMISIONES USD 13.523,70 CTA. 3987 CUENTA UNICA DEL TESORO-3987 LIB. 00099021001 REF.: COMISIONES BANCARIAS</t>
  </si>
  <si>
    <t>De: 00099021001 Transferencia de recursos al GAM Mocomoco para el pago del Bono de Discapacidad, en el marco de la Ley N 977 de fecha 26 de septiembre de 2017, DS N3437 de 20 de diciembre de 2017 y Resolucion Ministerial N010 de fecha 10 de enero de 2018.</t>
  </si>
  <si>
    <t>De: 00099021001 Transferencia de recursos al GAM Batallas para el pago del Bono de Discapacidad, en el marco de la Ley N977 de fecha 26 de septiembre de 2017, DS N3437 de 20 de diciembre de 2017 y Resolucion Ministerial N010 de fecha 10 de enero de 2018.</t>
  </si>
  <si>
    <t>De: 00099021001 Transferencia de recursos al GAM Yapacani para el pago del Bono de Discapacidad, en el marco de la Ley N977 de fecha 26 de septiembre de 2017, DS N3437 de 20 de diciembre de 2017 y Resolucion Ministerial N010 de fecha 10 de enero de 2018, primer desembolso.</t>
  </si>
  <si>
    <t>A:00099021001 DEVOLUCION RETENCION DE DESCUENTOS EFECTUADOS POR RECUPERACION DEL P.R.A. (PAGO DE REPARTO ANTICIPADO, CORRESPONDIENTE AL MES DE DICIEMBRE/2017. S/G. CITE SENASIR UAF-TTES N 0006/2018</t>
  </si>
  <si>
    <t>A:00099021001 DEVOLUCION RETENCION DE DESCUENTOS EFECTUADOS POR COBROS Y PAGOS INDEBIDOS, CORRESPONDIENTE AL MES DE DICIEMBRE/2017. S/G. CITE SENASIR UAF-TTES N 0005/2018</t>
  </si>
  <si>
    <t>A:00099021001 DEVOLUCION RETENCION DE DESCUENTOS EFECTUADOS POR CONVENIOS DE COMPENSACION DE COTIZACIONES CON PREVISION S.A. AFP, CORRESPONDIENTE AL MES DE NOVIEMBRE/2017 Y AGUINALDOS 2012, 2014 AL 2017. S/G. CITE SENASIR UAF-TTES N 0004/2018</t>
  </si>
  <si>
    <t>A:00099021001 DEVOLUCION RETENCION DE DESCUENTOS EFECTUADOS POR CONVENIOS DE COMPENSACION DE COTIZACIONES CON FUTURO DE BOLIVIA AFP S.A., CORRESPONDIENTE AL MES DE NOVIEMBRE/2017 Y AGUINALDOS 2010 AL 2017. S/G. CITE SENASIR UAF-TTES N 0003/2018</t>
  </si>
  <si>
    <t>A:00099021001 DEVOLUCION RETENCION DE DESCUENTOS EFECTUADOS POR CONVENIOS DE COMPENSACION DE COTIZACIONES CON LA VITALICIA SEGUROS Y REASEGUROS DE VIDA S.A., CORRESPONDIENTE AL MES DE NOVIEMBRE/2017 Y AGUINALDO/2017. S/G. CITE SENASIR UAF-TTES N 0002/2018</t>
  </si>
  <si>
    <t>A:00099021001 DEVOLUCION RETENCION DE DESCUENTOS EFECTUADOS POR CONVENIOS DE COMPENSACION DE COTIZACIONES CON SEGUROS PROVIDA S.A., CORRESPONDIENTE AL MES DE NOVIEMBRE/2017 Y AGUINALDO/2017. S/G. CITE SENASIR UAF-TTES N 0001/2018</t>
  </si>
  <si>
    <t>A:00099021001 TRANSFERENCIA DE RECUPERACIONES SEGUN NOTA GEF-LIN-MCM-0051-NOT/18 PARA PAGO DE INTERESES DE ACUERDO A CONTRATO DE FIDEICOMISO ACCESOS SEGUROS VIVIR BIEN CORRESPONDIENTE AL GAD PANDO</t>
  </si>
  <si>
    <t>VENTA DE DIVISAS CON TRANSFERENCIA DE FONDOS A SOLICITUD DE MINISTERIO DE GOBIERNO SEGUN SOLICITUD 4221 REF: PAGO DE HABERES DE ADJUNTO A AGREGADO POLICIAL CORRESPONDIENTE AL MES DE NOVIEMBRE 2017 LIB. 00099021001 TGN-RECURSOS ORDINARIOS (3987)</t>
  </si>
  <si>
    <t>TRANSFERENCIA DEL EXTERIOR SEGUN SWIFT 01416 DE FECHA 31/01/2018 ORDENANTE: CONSULADO DE BOLIVIA ARGENTINA REF.: DEVOLUCION DE GASTOS DE FUNCIONAMIENTO Y REMESAS EXTRAORDINARIAS LIB. 00099021001 TGN-RECURSOS ORDINARIOS (3987)</t>
  </si>
  <si>
    <t>TRANSFERENCIA DEL EXTERIOR SEGUN SWIFT 01417 DE FECHA 31/01/2018 ORDENANTE: CONSULADO DE BOLIVIA ARGENTINA REF.:DEVOLUCION DE GASTOS DEL PROGRAMA DE REGULARIZACION LIB. 00099021001 TGN-RECURSOS ORDINARIOS (3987)</t>
  </si>
  <si>
    <t>TRANSFERENCIA DEL EXTERIOR SEGUN SWIFT 01419 DE FECHA 31/01/2018 ORDENANTE: EMBAJADA DE BOLIVIA EN CANADA REF.: DEVOLUCION SALDOS-GASTOS FUNCIONAMIENTO LIB. 00099021001 TGN-RECURSOS ORDINARIOS (3987)</t>
  </si>
  <si>
    <t>TRANSFERENCIA DEL EXTERIOR SEGUN SWIFT 01420 DE FECHA 31/01/2018 ORDENANTE: EMBAJADA DE BOLIVIA EN CANADA REF.: DEVOLUCION DE SALDOS-PROGRAMA DE DOCUMENTACION LIB. 00099021001 TGN-RECURSOS ORDINARIOS (3987)</t>
  </si>
  <si>
    <t>TRANSFERENCIA DEL EXTERIOR SEGUN SWIFT 01421 DE FECHA 31/01/2018 ORDENANTE: CONSULADO DE BOLIVIA EN IQUIQUE REF.: DEVOLUCION DE SALDOS-GESTION 2017 PROGRAMA DE DOCUMENTACION LIB. 00099021001 TGN-RECURSOS ORDINARIOS (3987)</t>
  </si>
  <si>
    <t>REGULARIZACION DE TRANSFERENCIA DEL EXTERIOR SEGUN SWIFT 01376 DE FECHA 31/01/2018 ORDENANTE: CONSULADO DE BOLIVIA EN MADRID, ESPAÑA LIB. 00099021001 TGN-RECURSOS ORDINARIOS (3987)</t>
  </si>
  <si>
    <t>REGULARIZACION DE TRANSFERENCIA DEL EXTERIOR SEGUN SWIFT 01350 DE FECHA 31/01/2018 ORDENANTE: EMBAJADA DE BOLIVIA EN COSTA RICA LIB. 00099021001 TGN-RECURSOS ORDINARIOS (3987)</t>
  </si>
  <si>
    <t>REGULARIZACION DE TRANSFERENCIA DEL EXTERIOR SEGUN SWIFT 01380 DE FECHA 31/01/2018 ORDENANTE: CONSULADO DE BOLIVIA EN PUNO, PERU LIB. 00099021001 TGN-RECURSOS ORDINARIOS (3987)</t>
  </si>
  <si>
    <t>REGULARIZACION DE TRANSFERENCIA DEL EXTERIOR SEGUN SWIFT 01351 DE FECHA 31/01/2018 ORDENANTE: EMBAJADA DE BOLIVIA EN SAN JOSE, COSTA RICA LIB. 00099021001 TGN-RECURSOS ORDINARIOS (3987)</t>
  </si>
  <si>
    <t>REGULARIZACION DE TRANSFERENCIA DEL EXTERIOR SEGUN SWIFT 01379 DE FECHA 31/01/2018 ORDENANTE: CONSULADO DE BOLIVIA EN PUNO, PERU LIB. 00099021001 TGN-RECURSOS ORDINARIOS (3987)</t>
  </si>
  <si>
    <t>TRANSFERENCIA DEL EXTERIOR SEGUN SWIFT 01425 DE FECHA 31/01/2018 ORDENANTE: CONSULADO DE BOLIVIA EN MADRID, ESPAÑA LIB. 00099021001 TGN-RECURSOS ORDINARIOS (3987)</t>
  </si>
  <si>
    <t>TRANSFERENCIA DEL EXTERIOR SEGUN SWIFT 01424 DE FECHA 31/01/2018 ORDENANTE: MISION PERMANENTE DE BOLIVIA, GENEVE LIB. 00099021001 TGN-RECURSOS ORDINARIOS (3987)</t>
  </si>
  <si>
    <t>TRANSFERENCIA DEL EXTERIOR SEGUN SWIFT 01446 DE FECHA 31/01/2018 ORDENANTE: MISSION PERMANENTE DE BOLIVIA EN GENEVE LIB. 00099021001 TGN-RECURSOS ORDINARIOS (3987)</t>
  </si>
  <si>
    <t>TRANSFERENCIA DEL EXTERIOR SEGUN SWIFT 01441 DE FECHA 31/01/2018 ORDENANTE: MISSION OF BOLIVIA TO THE OAS WASHINGTON DC REF.: DEVOLUCION DE DIFERENCIA PLANILLA SALARIOS DICIEMBRE 2017 LIB. 00099021001 TGN-RECURSOS ORDINARIOS (3987)</t>
  </si>
  <si>
    <t>TRANSFERENCIA DEL EXTERIOR SEGUN SWIFT 01440 DE FECHA 31/01/2018 ORDENANTE: MISION PERMANENTE DE BOLIVIA EN LA OEA LIB. 00099021001 TGN-RECURSOS ORDINARIOS (3987)</t>
  </si>
  <si>
    <t>TRANSFERENCIA DEL EXTERIOR SEGUN SWIFT 01481 DE FECHA 31/01/2018 ORDENANTE: CONSULADO GENERAL DE BOLIVIA EN WASHINGTON LIB. 00099021001 TGN-RECURSOS ORDINARIOS (3987)</t>
  </si>
  <si>
    <t>TRANSFERENCIA DEL EXTERIOR SEGUN SWIFT 01480 DE FECHA 31/01/2018 ORDENANTE: CONSULADO GENERAL DE BOLIVIA EN WASHINGTON LIB. 00099021001 TGN-RECURSOS ORDINARIOS (3987)</t>
  </si>
  <si>
    <t>TRANSFERENCIA DEL EXTERIOR SEGUN SWIFT 01479 DE FECHA 31/01/2018 ORDENANTE: CONSULADO GENERAL DE BOLIVIA EN MIAMI REF.: RECURSOS EXTRAORDINARIOS DEVOLUCION SALDOS GASTOS DE FUNCIONAMIENTO Y PROGRAMA DOCUMENTACION GESTION 2017 LIB. 00099021001 TGN-RECURSOS ORDINARIOS (3987)</t>
  </si>
  <si>
    <t>A:00099021001 TRANSFERENCIA DE RECUPERACIONES SEGUN NOTA GEF-LIN-MCM-0051-NOT/18 PARA PAGO DE CAPITAL E INTERESES DE ACUERDO A CONTRATO DE FIDEICOMISO ACCESOS SEGUROS VIVIR BIEN CORRESPONDIENTE AL GAM COBIJA</t>
  </si>
  <si>
    <t>A:00099021001 TRANSFERENCIA DE RECUPERACIONES SEGUN NOTA GEF-LIN-MCM-0051-NOT/18 PARA PAGO DE INTERESES DE ACUERDO A CONTRATO DE FIDEICOMISO ACCESOS SEGUROS VIVIR BIEN CORRESPONDIENTE AL GAD LA PAZ</t>
  </si>
  <si>
    <t>A:00099021001 TRANSFERENCIA DE RECUPERACIONES SEGUN NOTA GEF-LIN-MCM-0051-NOT/18 PARA PAGO DE INTERESES DE ACUERDO A CONTRATO DE FIDEICOMISO ACCESOS SEGUROS VIVIR BIEN CORRESPONDIENTE AL GAM SANTA CRUZ</t>
  </si>
  <si>
    <t>NÚMERO DE LIBRETA CUT: 99031009.00 OPERACIÓN T01 TRANSFERENCIA DE FONDOS A LA CUT - TESORO DIRECTO DE BANCO UNION S.A. A CUENTA UNICA DEL TESORO CON NUMERO DE SOLICITUD = 2489258 Y NUMERO CORRELATIVO = 91320031012018616 TRANSFERENCIA POR OPERACIONES DE VENTA BONO BTX</t>
  </si>
  <si>
    <t>||TRANSF.DE FDOS.SG.NOTA DEL MMAYA CITE:030 RECIBIDA EN LA F. (TRAM-TSO-538) REF:TRANSF.DE FDOS.PARA LA FASE DE IMPLEMENTACION, OPERAC.Y MANTEN. PROY. APOYO EN EXPERTICIA, ESTUDIOS Y ASIST.TEC.SECTOR AGUA Y MEDIO AMBIENTE-PAERE. UTIL.ESCRIT.CANCELADOS EN EFECTIVO ABONO EN LA LIB. N° 00086018051 MMAYA-BS FORT INST. APOYO EXPERTICIA ASISTENCIA</t>
  </si>
  <si>
    <t>De: 00099024113 Transferencia en cumplimiento al DS N0913 de 15/06/2011 y el Convenio Intergubernativo de Financiamiento UPRE-CIF-IG 063/2017, suscrito entre la UPRE y el GAM Yunchara, Proyecto Construccion Unidad Educativa 27 de Mayo - Municipio de Yunchara, correspondiente al pago de la planilla N</t>
  </si>
  <si>
    <t>||REGISTRO COBRO COMISION TRANSFERENCIA AL EXTERIOR 0,10% S/USD 872.910.- REEMBOLSO GASTOS DE COMUNICACION BS220.- EMISION DE CBTE. CONTABLE BS50.- EN COMPLEMENTO A CBTE. ADJUNTO DE LA FECHA CGO. LIB. N°00513072001 YPFB OPERACIONES GNRGD REF.: PAGO CARTA DE CREDITO I-2017-025</t>
  </si>
  <si>
    <t>'COBRO DE'||UTILES DE ESCRITORIO POR EL COMPROBANTE CONTABLE NRO. 0912627 DE LA FECHA SEGÚN NOTA DEL SERVICIO NACIONAL TEXTIL, CITE' SENATEX/DGE/CAR/0306/2017 DE F. 21/07/2017. DEBITO DE LA LIBRETA 00378012002 SENATEX ADMINISTRACION CENTRAL.</t>
  </si>
  <si>
    <t>De: 00099024113 Transferencia en cumplimiento al DS N0913 de 15/06/2011 y el Convenio Intergubernativo de Financiamiento UPRE-CIF-IG 428/2017, suscrito entre la UPRE y el GAM Calacoto, Proyecto Construccion de Tinglado U.E. Wariscata, correspondiente al pago de la planilla N3 de cierre, segun la UPR</t>
  </si>
  <si>
    <t>00099021001 DEP.DE CHEQ.AJENOS,RET.DE CAM.,CONCEPTO: REEMBOLSO POR BAJAS MEDICAS DE INCAPACIDAD TEMPORAL,DEP.: MINISTERIO DE SALUD , PROCEDENCIA: BANCO UNION S.A., CHEQUE: 25403, FECHA DE EMISION:20/12/2017</t>
  </si>
  <si>
    <t>00099021001 DEP.DE CHEQ.AJENOS,RET.DE CAM.,CONCEPTO: GIRO:MELEAN CAMACHO LUIS GONZALO,DEP.: BANCO UNION S.A. , PROCEDENCIA: BANCO UNION S.A., CHEQUE: 152752, FECHA DE EMISION:02/01/2018</t>
  </si>
  <si>
    <t>00099021001 DEP.DE CHEQ.AJENOS,RET.DE CAM.,CONCEPTO: REVERSION SALDOS NO EJECUTADOS FTE 10 GASTOS 2017,DEP.: MINISTERIO DE DEFENSA , PROCEDENCIA: BANCO UNION S.A., CHEQUE: 19319, FECHA DE EMISION:29/12/2017</t>
  </si>
  <si>
    <t>00099021001 DEP.DE CHEQ.AJENOS,RET.DE CAM.,CONCEPTO: PRE. 1440/2017 DEP. DEVOLUCION SALDO DE VIATICOS NO UTILIZADOS S/G HR 16442,DEP.: CAMARA DE DIPUTADOS , PROCEDENCIA: BANCO UNION S.A., CHEQUE: 16413, FECHA DE EMISION:11/12/2017</t>
  </si>
  <si>
    <t>00099021001 DEPOSITO DE EFECTIVO, DEPOSITANTE: JUAN CARLOS PACHECO ZEBALLOS, CONCEPTO: DEP. DUODECIMAS DE AGUINALDO, CUENTA DE DEPOSITO: CUENTA UNICA DEL TESORO</t>
  </si>
  <si>
    <t>00099021001 DEPOSITO DE EFECTIVO, DEPOSITANTE: YOLANDA LILIANA GONZALES RIOS, CONCEPTO: DEVOLUCION DE HABERES MES OCTUBRE, CUENTA DE DEPOSITO: CUENTA UNICA DEL TESORO</t>
  </si>
  <si>
    <t>00099021001 DEPOSITO DE EFECTIVO, DEPOSITANTE: YOLANDA LILIANA GONZALES RIOS, CONCEPTO: DEVOLUCION DE HABERES MES NOVIEMBRE, CUENTA DE DEPOSITO: CUENTA UNICA DEL TESORO</t>
  </si>
  <si>
    <t>00020031101 DEPOSITO DE EFECTIVO, DEPOSITANTE: DICOSE, CONCEPTO: RETENCION DE SERVICIO DE TE CORRESPONDIENTE AL MES DE NOVIEMBRE, CUENTA DE DEPOSITO: CUENTA UNICA DEL TESORO</t>
  </si>
  <si>
    <t>00020031101 DEPOSITO DE EFECTIVO, DEPOSITANTE: DICOSE, CONCEPTO: RETENCION DE SERCIO DE TE CORRESPONDIENTE AL MES DE DICIEMBRE, CUENTA DE DEPOSITO: CUENTA UNICA DEL TESORO</t>
  </si>
  <si>
    <t>00099021001 DEPOSITO DE EFECTIVO, DEPOSITANTE: FELIX TICONA LOPEZ, CONCEPTO: DEVOLUCION POR DOBLE PERCEPCION DE SALARIO, CUENTA DE DEPOSITO: CUENTA UNICA DEL TESORO</t>
  </si>
  <si>
    <t>00099021001 DEPOSITO DE EFECTIVO, DEPOSITANTE: NANO ALARCON FLORES, CONCEPTO: DEVOLUCION DE COMBUSTIBLE, CUENTA DE DEPOSITO: CUENTA UNICA DEL TESORO</t>
  </si>
  <si>
    <t>00099021001 DEPOSITO DE EFECTIVO, DEPOSITANTE: ARMADA BOLIVIANA, CONCEPTO: REVERSION - VARIOS, CUENTA DE DEPOSITO: CUENTA UNICA DEL TESORO</t>
  </si>
  <si>
    <t>00099021001 DEPOSITO DE EFECTIVO, DEPOSITANTE: JOSE LUIS VALENCIA FUENTES, CONCEPTO: DEVOLUCION DE COMBUSTIBLE, CUENTA DE DEPOSITO: CUENTA UNICA DEL TESORO</t>
  </si>
  <si>
    <t>00086011102 DEPOSITO DE EFECTIVO, DEPOSITANTE: MINISTERIO DE MEDIO AMBIENTE Y AGUA-LUIS LIMACHI T, CONCEPTO: DEVOLUCION DE ANTICIPO, CUENTA DE DEPOSITO: CUENTA UNICA DEL TESORO</t>
  </si>
  <si>
    <t>00099021001 DEPOSITO DE EFECTIVO, DEPOSITANTE: MINISTERIO DE DEPORTES - CRISTHIAN CARDOZO HUANCA, CONCEPTO: SALDO CARRERA 10K PRESIDENTE EVO - PANDO 2017, CUENTA DE DEPOSITO: CUENTA UNICA DEL TESORO</t>
  </si>
  <si>
    <t>00099021001 DEPOSITO DE EFECTIVO, DEPOSITANTE: GREGORIA COLMENA VDA. DE SINKA, CONCEPTO: UNA DUODECIMA DEL AGUINALDO, CUENTA DE DEPOSITO: CUENTA UNICA DEL TESORO</t>
  </si>
  <si>
    <t>00290054101 DEPOSITO DE EFECTIVO, DEPOSITANTE: MURGUIA AMPUERO HELEN MAYRA CI 4886017, CONCEPTO: DEVOLUCION POR NO ASISTIR AL CURSO DE: MOTIVACION LABORAL Y GESTION DE ESTRES LABORAL, CUENTA DE DEPOSITO: CUENTA UNICA DEL TESORO</t>
  </si>
  <si>
    <t>00086011102 DEPOSITO DE EFECTIVO, DEPOSITANTE: NINA SLAVA RODRIGUEZ PALACIOS, CONCEPTO: DEVOLUCION POR CONCEPTO DE FONDOS EN AVANCE, CUENTA DE DEPOSITO: CUENTA UNICA DEL TESORO</t>
  </si>
  <si>
    <t>00099021001 DEPOSITO DE EFECTIVO, DEPOSITANTE: ADOLFO ZARATE CABELLO, CONCEPTO: REVERSION, CUENTA DE DEPOSITO: CUENTA UNICA DEL TESORO</t>
  </si>
  <si>
    <t>00047277002 DEPOSITO DE EFECTIVO, DEPOSITANTE: RONAL ANDRES CARAICA-CAPITAN GRANDE CHARAGUA, CONCEPTO: DEVOLUCION DE SALDO DE PROYECTOS DE SANTA CRUZ, CUENTA DE DEPOSITO: CUENTA UNICA DEL TESORO</t>
  </si>
  <si>
    <t>00290054101 DEPOSITO DE EFECTIVO, DEPOSITANTE: MARIA JUSTINA CONDORI SANGA CI: 3362526, CONCEPTO: DEVOLUCION POR NO ASISTIR AL CURSO DE: MOTIVACION LABORAL Y GESTION DE ESTRES LABORAL, CUENTA DE DEPOSITO: CUENTA UNICA DEL TESORO</t>
  </si>
  <si>
    <t>00099024113 DEP.DE CHEQ.AJENOS,RET.DE CAM.,CONCEPTO: MULTA PROY. CONST. SEDE FEDERACION DE TRABAJADORES DE EDUCACION URBANA PANDO,DEP.: MIN. DE LA PRESIDENCIA - UPRE , PROCEDENCIA: BANCO UNION S.A., CHEQUE: 507, FECHA DE EMISION:25/12/2017</t>
  </si>
  <si>
    <t>00099021001 DEP.DE CHEQ.AJENOS,RET.DE CAM.,CONCEPTO: DEVOLUCION DE SALDO BANCARIO CTA CTE 1-0000002721020,DEP.: MINISTERIO DE LA PRESIDENCIA , PROCEDENCIA: BANCO UNION S.A., CHEQUE: 1353, FECHA DE EMISION:02/01/2018</t>
  </si>
  <si>
    <t>00099021001 DEP.DE CHEQ.AJENOS,RET.DE CAM.,CONCEPTO: DEVOLUCION DE SALDO BANCARIO CTA CTE 1-0000001849302,DEP.: MINISTERIO DE LA PRESIDENCIA , PROCEDENCIA: BANCO UNION S.A., CHEQUE: 1064, FECHA DE EMISION:02/01/2018</t>
  </si>
  <si>
    <t>00099021001 DEP.DE CHEQ.AJENOS,RET.DE CAM.,CONCEPTO: DEVOLUCION DE RECURSOS,DEP.: AGENCIA NACIONAL DE HIDROCARBUROS , PROCEDENCIA: BANCO UNION S.A., CHEQUE: 4857, FECHA DE EMISION:29/12/2017</t>
  </si>
  <si>
    <t>00099021001 DEP.DE CHEQ.AJENOS,RET.DE CAM.,CONCEPTO: DEV. POR DIFERENCIA CAMBIO DE RUTA JANETH FELIPEZ RIOS GESTION 2017,DEP.: CAMARA DE SENADORES , PROCEDENCIA: BANCO UNION S.A., CHEQUE: 6788, FECHA DE EMISION:29/12/2017</t>
  </si>
  <si>
    <t>00099024113 DEP.DE CHEQ.AJENOS,RET.DE CAM.,CONCEPTO: DEVOLUCION DE SALDOS PROYECTOS UPRE,DEP.: GOB. AUTONOMO MCPAL. COPACABANA , PROCEDENCIA: BANCO UNION S.A., CHEQUE: 5397, FECHA DE EMISION:29/12/2017</t>
  </si>
  <si>
    <t>00099021001 DEPOSITO DE EFECTIVO, DEPOSITANTE: CARLOS QUISPE, CONCEPTO: CONSUMO EXCEDENTE DE LINEA CELULAR DEL MES DE NOVIEMBRE 2017 DEL LIC CARLOS QUISPE LIMA, CUENTA DE DEPOSITO: CUENTA UNICA DEL TESORO</t>
  </si>
  <si>
    <t>00099021001 DEPOSITO DE EFECTIVO, DEPOSITANTE: DAMIANA LAURA ALANOCA, CONCEPTO: SENASIR, CUENTA DE DEPOSITO: CUENTA UNICA DEL TESORO</t>
  </si>
  <si>
    <t>00086038007 DEPOSITO DE EFECTIVO, DEPOSITANTE: SERNAP, CONCEPTO: REVERSION DE PLANILLA DEL MES DE ENERO 2017, CUENTA DE DEPOSITO: CUENTA UNICA DEL TESORO</t>
  </si>
  <si>
    <t>00099021001 DEPOSITO DE EFECTIVO, DEPOSITANTE: DARWIN SANTIAGO PALOMINO LOPEZ, CONCEPTO: DEVOLUCION DE GASTOS OPERATIVOS, CUENTA DE DEPOSITO: CUENTA UNICA DEL TESORO</t>
  </si>
  <si>
    <t>00099021001 DEPOSITO DE EFECTIVO, DEPOSITANTE: VALERIANO MACIAS QUENTA, CONCEPTO: DEVOLUCION DE RECURSOS PARA COMBUSTIBLE, CUENTA DE DEPOSITO: CUENTA UNICA DEL TESORO</t>
  </si>
  <si>
    <t>00099021001 DEPOSITO DE EFECTIVO, DEPOSITANTE: MARCIA ANGELICA TARIFA BORDA -ATT, CONCEPTO: DEVOLUCION POR DUPLICIDAD DE PAGO DE REFRIGERIO DEL MES DE NOVIEMBRE DE LA GESTION 2017, CUENTA DE DEPOSITO: CUENTA UNICA DEL TESORO</t>
  </si>
  <si>
    <t>00099021001 DEPOSITO DE EFECTIVO, DEPOSITANTE: CRISTHIAN PABLO BUSTILLOS JIMENEZ, CONCEPTO: REVERSION DE PASAJES PREVENTIVO N° 8709, CUENTA DE DEPOSITO: CUENTA UNICA DEL TESORO</t>
  </si>
  <si>
    <t>00099021001 DEPOSITO DE EFECTIVO, DEPOSITANTE: CRISTHIAN PABLO BUSTILLOS JIMENEZ, CONCEPTO: REVERSION DE PASAJES PREVENTIVO N° 8748, CUENTA DE DEPOSITO: CUENTA UNICA DEL TESORO</t>
  </si>
  <si>
    <t>00099021001 DEPOSITO DE EFECTIVO, DEPOSITANTE: JUDITH SORAYA GOMEZ CHOQUE, CONCEPTO: DEVOLUCION PAGO EXAMENES PREOCUPACIONALES (OTROS), CUENTA DE DEPOSITO: CUENTA UNICA DEL TESORO</t>
  </si>
  <si>
    <t>00099021001 DEPOSITO DE EFECTIVO, DEPOSITANTE: BRAULIO NESTOR SARAVIA CHALCO, CONCEPTO: REVERSION DE PASAJES PREV. N° 8721, CUENTA DE DEPOSITO: CUENTA UNICA DEL TESORO</t>
  </si>
  <si>
    <t>00099021001 DEP.DE CHEQ.AJENOS,RET.DE CAM.,CONCEPTO: DEV. DE RECURSOS EN DEMASIA GESTION 2017,DEP.: CAMARA DE SENADORES , PROCEDENCIA: BANCO UNION S.A., CHEQUE: 6789, FECHA DE EMISION:29/12/2017</t>
  </si>
  <si>
    <t>00099021001 DEP.DE CHEQ.AJENOS,RET.DE CAM.,CONCEPTO: DEV. DE RECURSOS EN DEMASIA GESTION 2017,DEP.: CAMARA DE SENADORES , PROCEDENCIA: BANCO UNION S.A., CHEQUE: 6790, FECHA DE EMISION:29/12/2017</t>
  </si>
  <si>
    <t>00099021001 DEP.DE CHEQ.AJENOS,RET.DE CAM.,CONCEPTO: DEV. DE RECURSOS EN DEMASIA GESTION 2017,DEP.: CAMARA DE SENADORES , PROCEDENCIA: BANCO UNION S.A., CHEQUE: 6791, FECHA DE EMISION:29/12/2017</t>
  </si>
  <si>
    <t>00099021001 DEP.DE CHEQ.AJENOS,RET.DE CAM.,CONCEPTO: DEV. DE BOLETO AEREO INTERNACIONAL DE LA AEROLINEA AMERICAN AIRLINES (OSCAR ORTIZ),DEP.: CAMARA DE SENADORES , PROCEDENCIA: BANCO UNION S.A., CHEQUE: 6792, FECHA DE EMISION:29/12/2017</t>
  </si>
  <si>
    <t>00099021001 DEP.DE CHEQ.AJENOS,RET.DE CAM.,CONCEPTO: REVEOLUCION DE CC NO COBRADA SEPTIEMBRE 2017,DEP.: LA VITALICIA SEGUROS Y REASEGUROS DE VIDA S.A. , PROCEDENCIA: BANCO BISA S.A., CHEQUE: 45978, FECHA DE EMISION:04/01/2018</t>
  </si>
  <si>
    <t>00291012001 DEP.DE CHEQ.AJENOS,RET.DE CAM.,CONCEPTO: DEVOLUCION DE SALDO REGIONAL TARIJA,DEP.: ADMINISTRADORA BOLIVIANA DE CARRETERA , PROCEDENCIA: BANCO UNION S.A., CHEQUE: 2113, FECHA DE EMISION:26/12/2017</t>
  </si>
  <si>
    <t>00291012001 DEP.DE CHEQ.AJENOS,RET.DE CAM.,CONCEPTO: DEVOLUCION DE SALDOS REGIONAL TARIJA,DEP.: ADMINISTRADORA BOLIVIANA DE CARRETERAS , PROCEDENCIA: BANCO UNION S.A., CHEQUE: 2118, FECHA DE EMISION:26/12/2017</t>
  </si>
  <si>
    <t>00099021001 DEP.DE CHEQ.AJENOS,RET.DE CAM.,CONCEPTO: DEVOLUCION DE SALDO REGIONAL TARIJA,DEP.: ADMINISTRADORA BOLIVIANA DE CARRETERAS , PROCEDENCIA: BANCO UNION S.A., CHEQUE: 2119, FECHA DE EMISION:26/12/2017</t>
  </si>
  <si>
    <t>00291012001 DEP.DE CHEQ.AJENOS,RET.DE CAM.,CONCEPTO: DEVOLUCION DE SALDOS REGIONAL TARIJA,DEP.: ADMINISTRADORA BOLIVIANA DE CARRETERAS , PROCEDENCIA: BANCO UNION S.A., CHEQUE: 2116, FECHA DE EMISION:26/12/2017</t>
  </si>
  <si>
    <t>00291012001 DEP.DE CHEQ.AJENOS,RET.DE CAM.,CONCEPTO: DEVOLUCION DE SALDOS REGIONAL TARIJA,DEP.: ADMINISTRADORA BOLIVIANA DE CARRETERAS , PROCEDENCIA: BANCO UNION S.A., CHEQUE: 2112, FECHA DE EMISION:26/12/2017</t>
  </si>
  <si>
    <t>00291012001 DEP.DE CHEQ.AJENOS,RET.DE CAM.,CONCEPTO: DEVOLUCION DE SALDO REGIONAL TARIJA,DEP.: ADMINISTRADORA BOLIVIANA DE CARRETERAS , PROCEDENCIA: BANCO UNION S.A., CHEQUE: 2111, FECHA DE EMISION:26/12/2017</t>
  </si>
  <si>
    <t>00291012001 DEP.DE CHEQ.AJENOS,RET.DE CAM.,CONCEPTO: DEVOLUCION DE SALDOS,DEP.: ADMINISTRADORA BOLIVIANA DE CARRETERAS , PROCEDENCIA: BANCO UNION S.A., CHEQUE: 2110, FECHA DE EMISION:26/12/2017</t>
  </si>
  <si>
    <t>00291012001 DEP.DE CHEQ.AJENOS,RET.DE CAM.,CONCEPTO: DEVOLUCION DE SALDO REGIONAL TARIJA,DEP.: ADMINISTRADORA BOLIVIANA DE CARRETERAS , PROCEDENCIA: BANCO UNION S.A., CHEQUE: 2114, FECHA DE EMISION:26/12/2017</t>
  </si>
  <si>
    <t>00099021001 DEPOSITO DE EFECTIVO, DEPOSITANTE: MARIA ROSARIO VICHEVICH ZAMBRANA CI 4800568LP, CONCEPTO: DUODECIMAS DE AGUINALDO, CUENTA DE DEPOSITO: CUENTA UNICA DEL TESORO</t>
  </si>
  <si>
    <t>00099021001 DEPOSITO DE EFECTIVO, DEPOSITANTE: ABRAHAM MIRANDA LAYME-ADM SENASAG LA PAZ, CONCEPTO: DEVOL FONDOS ASIGNADOS PARA REFRIGERIO CORRESP SEPTIEMBRE 2017 DEL EX FUNCIONARIO JOSE LUIS CHOQUE C, CUENTA DE DEPOSITO: CUENTA UNICA DEL TESORO</t>
  </si>
  <si>
    <t>00099031004 DEPOSITO DE EFECTIVO, DEPOSITANTE: NACIONAL SEGUROS PATRIMONIALES Y FIANZAS S.A., CONCEPTO: PRORROGA NOCRE, CUENTA DE DEPOSITO: CUENTA UNICA DEL TESORO</t>
  </si>
  <si>
    <t>00099021001 DEPOSITO DE EFECTIVO, DEPOSITANTE: HUSCAR MARCELO TORO MALAGA, CONCEPTO: DEP. DE UNA DUODECIMA DE AGUINALDO, CUENTA DE DEPOSITO: CUENTA UNICA DEL TESORO</t>
  </si>
  <si>
    <t>00099021001 DEPOSITO DE EFECTIVO, DEPOSITANTE: MARIA ESTHER VELASQUEZ HINOJOSA, CONCEPTO: DEPÓSITO DE DOS DUODESIMAS DE AGUINALDO, CUENTA DE DEPOSITO: CUENTA UNICA DEL TESORO</t>
  </si>
  <si>
    <t>00099021001 DEPOSITO DE EFECTIVO, DEPOSITANTE: REYNALDO ZACONETA, CONCEPTO: DEVOLUCION DE PASAJE AEREO LPZ-CBB GESTION 2016 N° 930-9179268285, CUENTA DE DEPOSITO: CUENTA UNICA DEL TESORO</t>
  </si>
  <si>
    <t>00099021001 DEPOSITO DE EFECTIVO, DEPOSITANTE: REYNALDO ZACONETA, CONCEPTO: DEVOLUCION DE PASAJE AEREO LPZ-CBB GESTION 2016 N° 930-1727427328, CUENTA DE DEPOSITO: CUENTA UNICA DEL TESORO</t>
  </si>
  <si>
    <t>00099021001 DEPOSITO DE EFECTIVO, DEPOSITANTE: RAMIRO LUIS CALLISAYA CAUNA, CONCEPTO: REVERSION POR PASAJES PREVENTIVO N 8281/17, CUENTA DE DEPOSITO: CUENTA UNICA DEL TESORO</t>
  </si>
  <si>
    <t>00099021001 DEPOSITO DE EFECTIVO, DEPOSITANTE: JUAN CARLOS ORTEGA BAUTISTA, CONCEPTO: REVERSION POR PASAJES PREVENTIVO N 8267/17, CUENTA DE DEPOSITO: CUENTA UNICA DEL TESORO</t>
  </si>
  <si>
    <t>00099021001 DEPOSITO DE EFECTIVO, DEPOSITANTE: TERESA WAYRA KOLLE VALENZUELA, CONCEPTO: DEVOLUCION DE SALDO ADICIONAL, CUENTA DE DEPOSITO: CUENTA UNICA DEL TESORO</t>
  </si>
  <si>
    <t>00099021001 DEPOSITO DE EFECTIVO, DEPOSITANTE: GREGORIO YUJRA MAMANI, CONCEPTO: DOBLE PERCEPCION, CUENTA DE DEPOSITO: CUENTA UNICA DEL TESORO</t>
  </si>
  <si>
    <t>00099021001 DEPOSITO DE EFECTIVO, DEPOSITANTE: BERONICA MOSCOSO MARIN, CONCEPTO: EXCEDENTE DE IMPORTE POR CONSUMO DE TELEFONIA FIJA, CUENTA DE DEPOSITO: CUENTA UNICA DEL TESORO</t>
  </si>
  <si>
    <t>00099021001 DEPOSITO DE EFECTIVO, DEPOSITANTE: CARLOS ERIX RUCK ARZABE, CONCEPTO: DEVOLUCION DE VIAITICOS, CUENTA DE DEPOSITO: CUENTA UNICA DEL TESORO</t>
  </si>
  <si>
    <t>00020031101 DEPOSITO DE EFECTIVO, DEPOSITANTE: CARLOS ERIX RUCK ARZABE, CONCEPTO: DEVOLUCION DE VIATICOS, CUENTA DE DEPOSITO: CUENTA UNICA DEL TESORO</t>
  </si>
  <si>
    <t>00030014201 DEPOSITO DE EFECTIVO, DEPOSITANTE: LINE HOUSE SERVICES SRL, CONCEPTO: DEVOLUCION EXCEDENTE PAGO C31-4264, CUENTA DE DEPOSITO: CUENTA UNICA DEL TESORO</t>
  </si>
  <si>
    <t>00099021001 DEPOSITO DE EFECTIVO, DEPOSITANTE: ASFI - GERARDO QUELCA, CONCEPTO: DEVOLUCION FONDOS POR ASIGNACION DE VIATICOS, CUENTA DE DEPOSITO: CUENTA UNICA DEL TESORO</t>
  </si>
  <si>
    <t>00086084202 DEPOSITO DE EFECTIVO, DEPOSITANTE: ALEJANDRO CARTAGENA BELLO, CONCEPTO: DEVOLUCION DE PASAJES Y VIATICOS C-31 (398), CUENTA DE DEPOSITO: CUENTA UNICA DEL TESORO</t>
  </si>
  <si>
    <t>00574012002 DEPOSITO DE EFECTIVO, DEPOSITANTE: WILLIAM WILSON BALDERRAMA ANTEQUERA, CONCEPTO: DEVOLUCION FONDOS EN AVANCE, CUENTA DE DEPOSITO: CUENTA UNICA DEL TESORO</t>
  </si>
  <si>
    <t>00046057007 DEPOSITO DE EFECTIVO, DEPOSITANTE: PABLO CALIZAYA, CONCEPTO: MEJORAMIENTO ACCESO A SERVICIOS, CUENTA DE DEPOSITO: CUENTA UNICA DEL TESORO</t>
  </si>
  <si>
    <t>00016011101 DEPOSITO DE EFECTIVO, DEPOSITANTE: ARIEL JIORGE CONDE FLORES, CONCEPTO: DEVOLUCION DE SALDOS, CUENTA DE DEPOSITO: CUENTA UNICA DEL TESORO</t>
  </si>
  <si>
    <t>00099021001 DEPOSITO DE EFECTIVO, DEPOSITANTE: ALVARO TERRAZAS PELAEZ, CONCEPTO: PAGO POR EXEDENTE POR SERVICIOS DE LLAMADAS A TELEFONIA MOVIL, CUENTA DE DEPOSITO: CUENTA UNICA DEL TESORO</t>
  </si>
  <si>
    <t>00099021001 DEPOSITO DE EFECTIVO, DEPOSITANTE: ALVARO TERRAZAS PELAEZ, CONCEPTO: PAGO POR EXCEDENTE POR SERVICIOS DE LLAMADAS A TELEFONIA MOVIL, CUENTA DE DEPOSITO: CUENTA UNICA DEL TESORO</t>
  </si>
  <si>
    <t>00099021001 DEPOSITO DE EFECTIVO, DEPOSITANTE: LINETH GUZMAN WILDE, CONCEPTO: DEV. DE VIATICOS DIA 21 / 11 / 2017, CUENTA DE DEPOSITO: CUENTA UNICA DEL TESORO</t>
  </si>
  <si>
    <t>00015011108 DEP.DE CHEQ.AJENOS,RET.DE CAM.,CONCEPTO: DEVOLUCION DE FONDOS,DEP.: MIN GOBIERNO , PROCEDENCIA: BANCO UNION S.A., CHEQUE: 51004, FECHA DE EMISION:29/12/2017</t>
  </si>
  <si>
    <t>00086031101 DEP.DE CHEQ.AJENOS,RET.DE CAM.,CONCEPTO: DEP. POR COBRO DE MULTAS,DEP.: SERNAP - MANURIPI , PROCEDENCIA: BANCO UNION S.A., CHEQUE: 1943, FECHA DE EMISION:15/12/2017</t>
  </si>
  <si>
    <t>00086031101 DEP.DE CHEQ.AJENOS,RET.DE CAM.,CONCEPTO: DEP. POR REVERSION DE FONDOS,DEP.: SERNAP - MANURIPI , PROCEDENCIA: BANCO UNION S.A., CHEQUE: 1939, FECHA DE EMISION:15/12/2017</t>
  </si>
  <si>
    <t>00086031101 DEP.DE CHEQ.AJENOS,RET.DE CAM.,CONCEPTO: DEP. POR REVERSION DE FONDOS,DEP.: SERNAP - MANURIPI , PROCEDENCIA: BANCO UNION S.A., CHEQUE: 1940, FECHA DE EMISION:15/12/2017</t>
  </si>
  <si>
    <t>00086031101 DEP.DE CHEQ.AJENOS,RET.DE CAM.,CONCEPTO: DEP. POR REVERSION DE FONDOS,DEP.: SERNAP - MANURIPI , PROCEDENCIA: BANCO UNION S.A., CHEQUE: 1941, FECHA DE EMISION:15/12/2017</t>
  </si>
  <si>
    <t>00086031101 DEP.DE CHEQ.AJENOS,RET.DE CAM.,CONCEPTO: DEP. POR REVERSION DE FONDOS,DEP.: SERNAP - TARIQUIA , PROCEDENCIA: BANCO UNION S.A., CHEQUE: 973, FECHA DE EMISION:23/12/2017</t>
  </si>
  <si>
    <t>00086031101 DEP.DE CHEQ.AJENOS,RET.DE CAM.,CONCEPTO: DEP. POR REVERSION DE FONDOS NO UTILIZADOS,DEP.: SERNAP - TARIQUIA , PROCEDENCIA: BANCO UNION S.A., CHEQUE: 974, FECHA DE EMISION:23/12/2017</t>
  </si>
  <si>
    <t>00086031101 DEP.DE CHEQ.AJENOS,RET.DE CAM.,CONCEPTO: DEP. POR REVERSION DE FONDOS NO UTILIZADOS,DEP.: SERNAP - TARIQUIA , PROCEDENCIA: BANCO UNION S.A., CHEQUE: 975, FECHA DE EMISION:23/12/2017</t>
  </si>
  <si>
    <t>00086031101 DEP.DE CHEQ.AJENOS,RET.DE CAM.,CONCEPTO: DEP. POR REVERSION DE FONDOS,DEP.: SERNAP - TARIQUIA , PROCEDENCIA: BANCO UNION S.A., CHEQUE: 976, FECHA DE EMISION:23/12/2017</t>
  </si>
  <si>
    <t>00086038007 DEP.DE CHEQ.AJENOS,RET.DE CAM.,CONCEPTO: DEP. POR REVERSION DE FONDOS,DEP.: SERNAP - APOLOBAMBA , PROCEDENCIA: BANCO UNION S.A., CHEQUE: 1474, FECHA DE EMISION:13/12/2017</t>
  </si>
  <si>
    <t>00099021001 DEP.DE CHEQ.AJENOS,RET.DE CAM.,CONCEPTO: DEP. POR REVERSION DE FONDOS,DEP.: SERNAP - APOLOBAMBA , PROCEDENCIA: BANCO UNION S.A., CHEQUE: 1497, FECHA DE EMISION:15/12/2017</t>
  </si>
  <si>
    <t>00099021001 DEP.DE CHEQ.AJENOS,RET.DE CAM.,CONCEPTO: DEP. POR REVERSION DE FONDOS,DEP.: SERNAP - COTAPATA , PROCEDENCIA: BANCO UNION S.A., CHEQUE: 999, FECHA DE EMISION:15/12/2017</t>
  </si>
  <si>
    <t>00099024113 DEP.DE CHEQ.AJENOS,RET.DE CAM.,CONCEPTO: DEVOLUCION DE SALDOS PROYECTOS CON UPRE,DEP.: GOBIERNO AUTONOMO MUNICIPAL DE CAIROMA , PROCEDENCIA: BANCO UNION S.A., CHEQUE: 3921, FECHA DE EMISION:28/12/2017</t>
  </si>
  <si>
    <t>00290054101 DEPOSITO DE EFECTIVO, DEPOSITANTE: CRISTIHAN MANUEL CASTRO CANDIA, CONCEPTO: REVERSION AL C-31 290, CUENTA DE DEPOSITO: CUENTA UNICA DEL TESORO</t>
  </si>
  <si>
    <t>00099021001 DEPOSITO DE EFECTIVO, DEPOSITANTE: WILLIAM MACEDA CRUZ, CONCEPTO: DOBLE PERCEPCION, CUENTA DE DEPOSITO: CUENTA UNICA DEL TESORO</t>
  </si>
  <si>
    <t>00099021001 DEPOSITO DE EFECTIVO, DEPOSITANTE: NANCY VDA. DE PINTO, CONCEPTO: DEVOLUCION SEGUN LIBRETA N°00099021001, CUENTA DE DEPOSITO: CUENTA UNICA DEL TESORO</t>
  </si>
  <si>
    <t>00099021001 DEPOSITO DE EFECTIVO, DEPOSITANTE: AIDA M. VDA. DE ROSSO, CONCEPTO: CONVENIO DE PAGO 00916, CUENTA DE DEPOSITO: CUENTA UNICA DEL TESORO</t>
  </si>
  <si>
    <t>00046024204 DEPOSITO DE EFECTIVO, DEPOSITANTE: JHOVANA HUANCA QUISPE - MINISTERIO DE SALUD, CONCEPTO: REVERSION SALDO NO EJECUTADO EN VIATICOS, CUENTA DE DEPOSITO: CUENTA UNICA DEL TESORO</t>
  </si>
  <si>
    <t>00099021001 DEPOSITO DE EFECTIVO, DEPOSITANTE: CAMARA SENADORES -SENADORA MONICA COPA MURGA, CONCEPTO: RESTITUCION CAMARA SENADORES, CUENTA DE DEPOSITO: CUENTA UNICA DEL TESORO</t>
  </si>
  <si>
    <t>00099021001 DEPOSITO DE EFECTIVO, DEPOSITANTE: CAMARA DE DIPUTADOS, CONCEPTO: PREV. 2058/2017 DEVOLUCION DE RECURSOS, CUENTA DE DEPOSITO: CUENTA UNICA DEL TESORO</t>
  </si>
  <si>
    <t>00099021001 DEPOSITO DE EFECTIVO, DEPOSITANTE: SONIA EUGENIA AGUILERA ALCON, CONCEPTO: DOBLE PERCEPCION, CUENTA DE DEPOSITO: CUENTA UNICA DEL TESORO</t>
  </si>
  <si>
    <t>00020031101 DEPOSITO DE EFECTIVO, DEPOSITANTE: ERICK LEOPOLDO PINO AYALA, CONCEPTO: VIATICOS, CUENTA DE DEPOSITO: CUENTA UNICA DEL TESORO</t>
  </si>
  <si>
    <t>00099021001 DEPOSITO DE EFECTIVO, DEPOSITANTE: EPIFANIA CERRUTO, CONCEPTO: COBRO INDEBIDO POR PAGO DE P.R.A. EN CONFORMIDAD A LO DISPUESTO POR EL D.S. 27066 DE FECHA 06/06/03, CUENTA DE DEPOSITO: CUENTA UNICA DEL TESORO</t>
  </si>
  <si>
    <t>00099021001 DEPOSITO DE EFECTIVO, DEPOSITANTE: RI - 5 CAMPERO, CONCEPTO: POR GASTOS NO EJECUTADOS EN LA COMPRA DE COMBUSTIBLE DICIEMBRE , CUENTA DE DEPOSITO: CUENTA UNICA DEL TESORO</t>
  </si>
  <si>
    <t>00016011101 DEPOSITO DE EFECTIVO, DEPOSITANTE: SUSANA MABEL POSTIGO DE SPADA, CONCEPTO: DEVOLUCION DE VIATICOS, CUENTA DE DEPOSITO: CUENTA UNICA DEL TESORO</t>
  </si>
  <si>
    <t>00015011108 DEPOSITO DE EFECTIVO, DEPOSITANTE: MAGALY ESPINOZA, CONCEPTO: EXCESO FALTANTE AGOSTO 2017, CUENTA DE DEPOSITO: CUENTA UNICA DEL TESORO</t>
  </si>
  <si>
    <t>00099021001 DEPOSITO DE EFECTIVO, DEPOSITANTE: EVE CARMEN MAMANI ROLDAN, CONCEPTO: DESCUENTOS POR DOS DIAS DE HABER, CUENTA DE DEPOSITO: CUENTA UNICA DEL TESORO</t>
  </si>
  <si>
    <t>00099021001 DEPOSITO DE EFECTIVO, DEPOSITANTE: MIN. DE DEPORTES - J. REYNALDO URIONA HIDALGO, CONCEPTO: DEVOLUCION DE SALDOS NO UTILIZADOS EN LA CARRERA PEDESTRE 10K "PRESIDENTE EVO" - TROPICO DE CBBA, CUENTA DE DEPOSITO: CUENTA UNICA DEL TESORO</t>
  </si>
  <si>
    <t>00099021001 DEPOSITO DE EFECTIVO, DEPOSITANTE: JOSEPH ABEL MAYTA COCA, CONCEPTO: DEVOLUCION VIATICOS VIAJE NO RALIZADO TRINIDAD, CUENTA DE DEPOSITO: CUENTA UNICA DEL TESORO</t>
  </si>
  <si>
    <t>00099021001 DEPOSITO DE EFECTIVO, DEPOSITANTE: NUEMY PLATA VDA DE LOPEZ, CONCEPTO: DEVOLUCION DE BENEFICIOS DE VIUDEZ, CUENTA DE DEPOSITO: CUENTA UNICA DEL TESORO</t>
  </si>
  <si>
    <t>00291012008 DEPOSITO DE EFECTIVO, DEPOSITANTE: INPOLA CONSULTORES SRL, CONCEPTO: ANALISIS MUESTRAS LABORATORIO ABC, CUENTA DE DEPOSITO: CUENTA UNICA DEL TESORO</t>
  </si>
  <si>
    <t>00099021001 DEPOSITO DE EFECTIVO, DEPOSITANTE: SR. HUGO ALRAMIRANO IBARRA CI 34568267 SCZ, CONCEPTO: CUMPLIMIENTO DE COMPROMISO DE DEVOLUCION DE DINERO, CUENTA DE DEPOSITO: CUENTA UNICA DEL TESORO</t>
  </si>
  <si>
    <t>00099021001 DEPOSITO DE EFECTIVO, DEPOSITANTE: MELISA VIVIANA BRESS VIRGOS, CONCEPTO: PAGO EXCEDENTES POR SERV.DE LLAMADAS TELEFONO MOVIL(FEB,MARZ,ABRIL,JUNIO,JULIO AGOSTO SEP Y OCT.2017, CUENTA DE DEPOSITO: CUENTA UNICA DEL TESORO</t>
  </si>
  <si>
    <t>00099021001 DEPOSITO DE EFECTIVO, DEPOSITANTE: ROSIO RODRIGUEZ GOITIA, CONCEPTO: PAGO EXCEDENTES SERV.DE LLAMADAS AL TELEFONO MOVIL(ENER,FEBR,MAYO,JUNIO,JULIO,AGOST,SEPT Y OCT.2017, CUENTA DE DEPOSITO: CUENTA UNICA DEL TESORO</t>
  </si>
  <si>
    <t>00099021001 DEPOSITO DE EFECTIVO, DEPOSITANTE: ANDREA FRIAS BENITEZ, CONCEPTO: DEVOLUCION REFRIGERIO, CUENTA DE DEPOSITO: CUENTA UNICA DEL TESORO</t>
  </si>
  <si>
    <t>00046024204 DEPOSITO DE EFECTIVO, DEPOSITANTE: ROLANDO IVAN AYAVIRI CABERO, CONCEPTO: PAGO DE EXCEDENTE POR SERVICIO DE LLAMADAS A TELEFONIA MOVIL, CUENTA DE DEPOSITO: CUENTA UNICA DEL TESORO</t>
  </si>
  <si>
    <t>00099021001 DEP.DE CHEQ.AJENOS,RET.DE CAM.,CONCEPTO: PAGO DEVOLUCION DE BOLETOS,DEP.: VICTORIA TRAVEL , PROCEDENCIA: BANCO MERCANTIL SANTA CRUZ SA., CHEQUE: 2044, FECHA DE EMISION:05/01/2018</t>
  </si>
  <si>
    <t>00099021001 DEP.DE CHEQ.AJENOS,RET.DE CAM.,CONCEPTO: PAGO INCAPACIDAD TEMPORAL DEL PERSONAL SEGIP CORRESPONDIENTE MES OCTUBRE 2017,DEP.: CAJA DE SALUD DE CAMINOS Y RA , PROCEDENCIA: BANCO UNION S.A., CHEQUE: 8584, FECHA DE EMISION:28/12/2017</t>
  </si>
  <si>
    <t>00099021001 DEP.DE CHEQ.AJENOS,RET.DE CAM.,CONCEPTO: PAGO INCAPACIDAD TEMPORAL DEL PERSONAL ABC CORRESPONDIENTE MES NOVIEMBRE 2017,DEP.: CAJA DE SALUD DE CAMINOS Y RA , PROCEDENCIA: BANCO UNION S.A., CHEQUE: 8708, FECHA DE EMISION:27/12/2017</t>
  </si>
  <si>
    <t>00574012002 DEPOSITO DE EFECTIVO, DEPOSITANTE: JUAN CARLOS CHIPANA QUISPE CI:6856085, CONCEPTO: DEVOLUCION DE FONDOS NO UTILIZADOS LACTEOSBOL, CUENTA DE DEPOSITO: CUENTA UNICA DEL TESORO</t>
  </si>
  <si>
    <t>00574012002 DEPOSITO DE EFECTIVO, DEPOSITANTE: BENARDINO CALLE MAMANI, CONCEPTO: DEVOLUCION DE FONDOS EN AVANCE VALLE SACTA LACTEOSBOL, CUENTA DE DEPOSITO: CUENTA UNICA DEL TESORO</t>
  </si>
  <si>
    <t>00099021001 DEPOSITO DE EFECTIVO, DEPOSITANTE: LOURDES ALIAGA ZAPATA, CONCEPTO: DEVOLUCION DE COBRO INDEBIDO, CUENTA DE DEPOSITO: CUENTA UNICA DEL TESORO</t>
  </si>
  <si>
    <t>00015011108 DEPOSITO DE EFECTIVO, DEPOSITANTE: JULIO JHONATHAN COLQUE ALCON, CONCEPTO: EXCESOS, CUENTA DE DEPOSITO: CUENTA UNICA DEL TESORO</t>
  </si>
  <si>
    <t>00015011108 DEPOSITO DE EFECTIVO, DEPOSITANTE: SAMUEL VILLEGAS, CONCEPTO: EXCESOS, CUENTA DE DEPOSITO: CUENTA UNICA DEL TESORO</t>
  </si>
  <si>
    <t>00099021001 DEPOSITO DE EFECTIVO, DEPOSITANTE: MERY MAMANI ARANDA, CONCEPTO: DEVOLUCION POR COBRO DE DOBLE PERCEPCION, CUENTA DE DEPOSITO: CUENTA UNICA DEL TESORO</t>
  </si>
  <si>
    <t>00099021001 DEPOSITO DE EFECTIVO, DEPOSITANTE: LIZETH LIDIA YUJRA GABINCHA, CONCEPTO: DEVOLUCION DE REFRIGERIOS DE 4 DIA POR EL MES DE DICIEMBRE 2017, CUENTA DE DEPOSITO: CUENTA UNICA DEL TESORO</t>
  </si>
  <si>
    <t>00099021001 DEPOSITO DE EFECTIVO, DEPOSITANTE: ALBARO MENDOZA ASQUICHO, CONCEPTO: REVERCION POR CONCEPTO DE ADQUISICION DE TASAS (PEAJES) PREVENTIVO N° 7700, CUENTA DE DEPOSITO: CUENTA UNICA DEL TESORO</t>
  </si>
  <si>
    <t>00016011101 DEPOSITO DE EFECTIVO, DEPOSITANTE: MIN.DE EDUCACION - LOURDES MACHICADO URQUIZO, CONCEPTO: DEVOLUCION DE SALDO PASAJES Y VIATICOS, CUENTA DE DEPOSITO: CUENTA UNICA DEL TESORO</t>
  </si>
  <si>
    <t>00099021001 DEPOSITO DE EFECTIVO, DEPOSITANTE: RS 1 "TTE. GRAL GERMAN BUSCH", CONCEPTO: DEVOLUCION GASTOS NO EJECUTADOS POR CONCEPTO DE COMBUSTIBLE, CUENTA DE DEPOSITO: CUENTA UNICA DEL TESORO</t>
  </si>
  <si>
    <t>00020011103 DEPOSITO DE EFECTIVO, DEPOSITANTE: EDGAR PEÑA MOJICA, CONCEPTO: RETENCION 13% PARTIDA PRESUPUESTARIA 22210 VIATICOS AL INTERIOR DEL PAIS, CUENTA DE DEPOSITO: CUENTA UNICA DEL TESORO</t>
  </si>
  <si>
    <t>00020011103 DEPOSITO DE EFECTIVO, DEPOSITANTE: MARIO ELGIN MONROY PACHECO, CONCEPTO: RETENCION 13% PARTIDA PRESUPUESTARIA 22210 VIATICOS AL INTERIOR DEL PAIS, CUENTA DE DEPOSITO: CUENTA UNICA DEL TESORO</t>
  </si>
  <si>
    <t>00020011103 DEPOSITO DE EFECTIVO, DEPOSITANTE: MINISTERIO DE DEFENSA, CONCEPTO: REVERSION ESCUDO BOL. EN PELTRE PREVENTIVO N 3028, CUENTA DE DEPOSITO: CUENTA UNICA DEL TESORO</t>
  </si>
  <si>
    <t>00099021001 DEPOSITO DE EFECTIVO, DEPOSITANTE: CAMARA DE DIPUTADOS, CONCEPTO: PREV/1821 DEVOLUCION DE RECURSOS NO UTILIZADOS/CON AFECTACION AL 29/12/2017, CUENTA DE DEPOSITO: CUENTA UNICA DEL TESORO</t>
  </si>
  <si>
    <t>00099021001 DEPOSITO DE EFECTIVO, DEPOSITANTE: ERNESTO FLORES, CONCEPTO: DEVOLUCION, CUENTA DE DEPOSITO: CUENTA UNICA DEL TESORO</t>
  </si>
  <si>
    <t>00099021001 DEPOSITO DE EFECTIVO, DEPOSITANTE: MTEPS, CONCEPTO: DEVOLUCION DE SALDO DE APOYO SINDICAL GESTION 2016, CUENTA DE DEPOSITO: CUENTA UNICA DEL TESORO</t>
  </si>
  <si>
    <t>00099021001 DEPOSITO DE EFECTIVO, DEPOSITANTE: ADOLFO CHURA-ASFI, CONCEPTO: DEVOLUCION FONDOS EN AVANCE, CUENTA DE DEPOSITO: CUENTA UNICA DEL TESORO</t>
  </si>
  <si>
    <t>00099021001 DEPOSITO DE EFECTIVO, DEPOSITANTE: FRANZ RENE MONROY BARRON, CONCEPTO: DEVOLUCION POR DOBLE PERCEPCION, CUENTA DE DEPOSITO: CUENTA UNICA DEL TESORO</t>
  </si>
  <si>
    <t>00099021001 DEPOSITO DE EFECTIVO, DEPOSITANTE: M J T I, CONCEPTO: DEVOLUCION DE AGUINALDO 2017 DUODECIMA - MINISTERIO DE JUSTICIA Y TRANSPARENCIA INSTITUCIONAL, CUENTA DE DEPOSITO: CUENTA UNICA DEL TESORO</t>
  </si>
  <si>
    <t>00099021001 DEPOSITO DE EFECTIVO, DEPOSITANTE: OSWALDO DAVID NINA CORRALES, CONCEPTO: DEVOLUCION DE VIATICOS POR VIAJE A LA CIUDAD DE ORURO, CUENTA DE DEPOSITO: CUENTA UNICA DEL TESORO</t>
  </si>
  <si>
    <t>00099021001 DEPOSITO DE EFECTIVO, DEPOSITANTE: MARIA JESUS HOYOS CASTRO, CONCEPTO: PAGO POR COBRO INDEBIDO POR SEGUNDAS NUPCIAS, CUENTA DE DEPOSITO: CUENTA UNICA DEL TESORO</t>
  </si>
  <si>
    <t>00099021001 DEPOSITO DE EFECTIVO, DEPOSITANTE: CARLOS ALBERTO DIAZ AGUILAR, CONCEPTO: DEVOLUCION POR DOBLE PERCEPCION, CUENTA DE DEPOSITO: CUENTA UNICA DEL TESORO</t>
  </si>
  <si>
    <t>00574012001 DEPOSITO DE EFECTIVO, DEPOSITANTE: LACTEOSBOL - SEDEM, CONCEPTO: DEVOLUCION E PASAJES ASIGNADOS, CUENTA DE DEPOSITO: CUENTA UNICA DEL TESORO</t>
  </si>
  <si>
    <t>00574012001 DEPOSITO DE EFECTIVO, DEPOSITANTE: LACTEOSBOL - SEDEM, CONCEPTO: DEVOLUCION DE PASAJES ASIGNADOS, CUENTA DE DEPOSITO: CUENTA UNICA DEL TESORO</t>
  </si>
  <si>
    <t>00099021001 DEPOSITO DE EFECTIVO, DEPOSITANTE: ANAVELA SUSANA PEÑARANDA GOMEZ, CONCEPTO: DEP. DUODECIMA DE AGUINALDO, CUENTA DE DEPOSITO: CUENTA UNICA DEL TESORO</t>
  </si>
  <si>
    <t>00099021001 DEPOSITO DE EFECTIVO, DEPOSITANTE: JOSE LUIS BEGAZO AMPUERO, CONCEPTO: REVERSION PASAJES AL EXTERIOR PREVENTIVO 7537, CUENTA DE DEPOSITO: CUENTA UNICA DEL TESORO</t>
  </si>
  <si>
    <t>00099021001 DEPOSITO DE EFECTIVO, DEPOSITANTE: LUIS FERNANDO DELFIN ARDAYA, CONCEPTO: REVERSION PASAJES AL EXTERIOR PREVENTIVO 7357, CUENTA DE DEPOSITO: CUENTA UNICA DEL TESORO</t>
  </si>
  <si>
    <t>00015011108 DEPOSITO DE EFECTIVO, DEPOSITANTE: CARLOS APARICIO VEDIA, CONCEPTO: EXCESOS, CUENTA DE DEPOSITO: CUENTA UNICA DEL TESORO</t>
  </si>
  <si>
    <t>00015011108 DEPOSITO DE EFECTIVO, DEPOSITANTE: ADRIAN MAGUEÑO, CONCEPTO: EXCESOS, CUENTA DE DEPOSITO: CUENTA UNICA DEL TESORO</t>
  </si>
  <si>
    <t>00099021001 DEPOSITO DE EFECTIVO, DEPOSITANTE: VICTORIA CARMEN RIVAS, CONCEPTO: COBROS INDEBIDOS POR NUEVAS NUPCIAS, CUENTA DE DEPOSITO: CUENTA UNICA DEL TESORO</t>
  </si>
  <si>
    <t>00099021001 DEPOSITO DE EFECTIVO, DEPOSITANTE: SERGIO PAITA SILES, CONCEPTO: DEVOLUCION DE PASAJES, CUENTA DE DEPOSITO: CUENTA UNICA DEL TESORO</t>
  </si>
  <si>
    <t>00015011108 DEP.DE CHEQ.AJENOS,RET.DE CAM.,CONCEPTO: DEVOLUCION DE FONDOS,DEP.: MIN. GOBIERNO , PROCEDENCIA: BANCO UNION S.A., CHEQUE: 51007, FECHA DE EMISION:29/12/2017</t>
  </si>
  <si>
    <t>00592012001 DEP.DE CHEQ.AJENOS,RET.DE CAM.,CONCEPTO: TRANSFERENCIA DE RECURSOS DEL 01 AL 28 DE DICIEMBRE,DEP.: IVAN GONZALES RAMIREZ , PROCEDENCIA: BANCO UNION S.A., CHEQUE: 634, FECHA DE EMISION:09/01/2018</t>
  </si>
  <si>
    <t>00086011102 DEP.DE CHEQ.AJENOS,RET.DE CAM.,CONCEPTO: PAGO MULTA POR CONTRAVERSIONES A LEY DE MEDIO AMBIENTE,DEP.: YPFB LOGISTICA S.A. , PROCEDENCIA: BANCO DE CREDITO DE BOLIVIA S.A., CHEQUE: 46269, FECHA DE EMISION:04/01/2018</t>
  </si>
  <si>
    <t>00099021001 DEP.DE CHEQ.AJENOS,RET.DE CAM.,CONCEPTO: REVERSION FRACCION NUAS-3053431 Y 100297641,DEP.: SEGUROS PROVIDA S.A. , PROCEDENCIA: BANCO NACIONAL DE BOLIVIA S.A., CHEQUE: 2312754, FECHA DE EMISION:09/01/2018</t>
  </si>
  <si>
    <t>00086031101 DEP.DE CHEQ.AJENOS,RET.DE CAM.,CONCEPTO: DEP. CORRESPONDIENTE A COBRO DE TURISTAS SISCO-AMBORO,DEP.: SERNAP-AMBORO , PROCEDENCIA: BANCO UNION S.A., CHEQUE: 1053, FECHA DE EMISION:31/12/2017</t>
  </si>
  <si>
    <t>00291012005 DEP.DE CHEQ.AJENOS,RET.DE CAM.,CONCEPTO: PAGO ESPACIO PIBLICITARIO TRAMO AUTOPISTA LA PAZ EL ALTO,DEP.: ENTEL S.A. , PROCEDENCIA: BANCO MERCANTIL SANTA CRUZ SA., CHEQUE: 207673, FECHA DE EMISION:08/01/2018</t>
  </si>
  <si>
    <t>00099021001 DEPOSITO DE EFECTIVO, DEPOSITANTE: MARIA ROXANA URDANIVIA MACHICADO, CONCEPTO: DUODECIMA DE AGUINALDO, CUENTA DE DEPOSITO: CUENTA UNICA DEL TESORO</t>
  </si>
  <si>
    <t>00099021001 DEPOSITO DE EFECTIVO, DEPOSITANTE: MARIA ROXANA URDANIVIA MACHICADO, CONCEPTO: DUODECIMAS DE AGUINALDO, CUENTA DE DEPOSITO: CUENTA UNICA DEL TESORO</t>
  </si>
  <si>
    <t>00099021001 DEPOSITO DE EFECTIVO, DEPOSITANTE: GLADYS JOSEFINA LARICO PAREDES, CONCEPTO: DUODECIMAS DE AGUINALDO, CUENTA DE DEPOSITO: CUENTA UNICA DEL TESORO</t>
  </si>
  <si>
    <t>00099021001 DEPOSITO DE EFECTIVO, DEPOSITANTE: FREDY CALLISAYA HUARAS C.I. 49073670 L.P., CONCEPTO: DEVOLUCION DE VISTICOS HACIA EL INTERIOR DEL PAIZ AL MUNICIPIO DE LA ISLA DEL SOL, CUENTA DE DEPOSITO: CUENTA UNICA DEL TESORO</t>
  </si>
  <si>
    <t>00020011103 DEPOSITO DE EFECTIVO, DEPOSITANTE: ISRAEL GUZMAN JIMENEZ, CONCEPTO: RETENCION 13% PARTIDA PRESUPUESTARIA 22210 VIATICOS, CUENTA DE DEPOSITO: CUENTA UNICA DEL TESORO</t>
  </si>
  <si>
    <t>00020011103 DEPOSITO DE EFECTIVO, DEPOSITANTE: EDGAR PEÑA MOJICA, CONCEPTO: RETENCION 13% PARTIDA PRESUPUESTARIA 22210 VIATICOS, CUENTA DE DEPOSITO: CUENTA UNICA DEL TESORO</t>
  </si>
  <si>
    <t>00020011103 DEPOSITO DE EFECTIVO, DEPOSITANTE: EDGAR PEÑA MOJICA, CONCEPTO: RETENCION PARTIDA PRESUPUESTARIA 22110 PASAJES AL INTERIOR DEL PAIS, CUENTA DE DEPOSITO: CUENTA UNICA DEL TESORO</t>
  </si>
  <si>
    <t>00086031101 DEPOSITO DE EFECTIVO, DEPOSITANTE: SERNAP-NOEL KEMPF, CONCEPTO: DEP. POR REVERSION DE FONDOS, CUENTA DE DEPOSITO: CUENTA UNICA DEL TESORO</t>
  </si>
  <si>
    <t>00086038007 DEPOSITO DE EFECTIVO, DEPOSITANTE: SERNAP-NOEL KEMPF, CONCEPTO: DEP. POR REVERSION DE FONDOS, CUENTA DE DEPOSITO: CUENTA UNICA DEL TESORO</t>
  </si>
  <si>
    <t>00086038007 DEPOSITO DE EFECTIVO, DEPOSITANTE: IDDTIC, CONCEPTO: DEP POR DEVOLUCION DE PAGO EN DEMASIA, CUENTA DE DEPOSITO: CUENTA UNICA DEL TESORO</t>
  </si>
  <si>
    <t>00099021001 DEPOSITO DE EFECTIVO, DEPOSITANTE: NOLBERTA ALBERTO BAUTISTA, CONCEPTO: DEPOSITAR UNA DUODESIMA DE AGUINALDO, CUENTA DE DEPOSITO: CUENTA UNICA DEL TESORO</t>
  </si>
  <si>
    <t>00099021001 DEPOSITO DE EFECTIVO, DEPOSITANTE: CARLA MARIANA CABALLERO-ABEN, CONCEPTO: REVERSION C-31 N° 547, CUENTA DE DEPOSITO: CUENTA UNICA DEL TESORO</t>
  </si>
  <si>
    <t>00290012001 DEPOSITO DE EFECTIVO, DEPOSITANTE: SERVICIO DE IMPUESTOS NACIONALES, CONCEPTO: DEVOLUCION DE VIATICOS, CUENTA DE DEPOSITO: CUENTA UNICA DEL TESORO</t>
  </si>
  <si>
    <t>00099021001 DEPOSITO DE EFECTIVO, DEPOSITANTE: EUFRACIA ALBERTO COLQUE, CONCEPTO: CANCELACION DE DEUDA, CUENTA DE DEPOSITO: CUENTA UNICA DEL TESORO</t>
  </si>
  <si>
    <t>00099021001 DEPOSITO DE EFECTIVO, DEPOSITANTE: ROSARIO POMA, CONCEPTO: DEVOLUCION, CUENTA DE DEPOSITO: CUENTA UNICA DEL TESORO</t>
  </si>
  <si>
    <t>00016011101 DEPOSITO DE EFECTIVO, DEPOSITANTE: ROSARIO POMA, CONCEPTO: DEVOLUCION, CUENTA DE DEPOSITO: CUENTA UNICA DEL TESORO</t>
  </si>
  <si>
    <t>00035031101 DEPOSITO DE EFECTIVO, DEPOSITANTE: LUIS ALBERTO CUELLAR MAMANI, CONCEPTO: DEVOLUCION DE REFRIGERIO, CUENTA DE DEPOSITO: CUENTA UNICA DEL TESORO</t>
  </si>
  <si>
    <t>00035031101 DEPOSITO DE EFECTIVO, DEPOSITANTE: LUIS ALBERTO CUELLAR MAMANI, CONCEPTO: DEVOLUCION E 5 DIAS DE SALARIO, CUENTA DE DEPOSITO: CUENTA UNICA DEL TESORO</t>
  </si>
  <si>
    <t>00099021001 DEPOSITO DE EFECTIVO, DEPOSITANTE: LUIS EDMUNDO ALCOREZA GUARAZ, CONCEPTO: DEVOLUCION DE AGUINALDO DE LA GESTION 2017 A LA UNIVERSIDAD PUBLICA DE EL ALTO, CUENTA DE DEPOSITO: CUENTA UNICA DEL TESORO</t>
  </si>
  <si>
    <t>00035031101 DEPOSITO DE EFECTIVO, DEPOSITANTE: LUIS ALBERTO CUELLAR MAMANI, CONCEPTO: DEVOLUCION DE APORTES PATRONALES, CUENTA DE DEPOSITO: CUENTA UNICA DEL TESORO</t>
  </si>
  <si>
    <t>00099021001 DEPOSITO DE EFECTIVO, DEPOSITANTE: CIRO FELIPE ZABALA CANEDO, CONCEPTO: PAGO EXCEDENTE DE TELEFONIA FIJA, CUENTA DE DEPOSITO: CUENTA UNICA DEL TESORO</t>
  </si>
  <si>
    <t>00099021001 DEPOSITO DE EFECTIVO, DEPOSITANTE: MIRIAM COLQUE CHALLAPA, CONCEPTO: DEP. UNA DUODECIMA DE AGUINALDO, CUENTA DE DEPOSITO: CUENTA UNICA DEL TESORO</t>
  </si>
  <si>
    <t>00099021001 DEPOSITO DE EFECTIVO, DEPOSITANTE: LUCY MONASTERIOS QUISPE, CONCEPTO: DEVOLUCION POR ASIGNACION DE FONDOS EN AVANCE, CUENTA DE DEPOSITO: CUENTA UNICA DEL TESORO</t>
  </si>
  <si>
    <t>00099021001 DEP.DE CHEQ.AJENOS,RET.DE CAM.,CONCEPTO: DEVOLUCION DE CONSUMO ENERGIA ELECTRICA EMPRESA CONSTRUCTORA SERRANO - COMPONENTE II UNASUR,DEP.: EMPRESA CONSTRUCTORA "SERRANO" , PROCEDENCIA: BANCO UNION S.A., CHEQUE: 1159, FECHA DE EMISION:09/01/2018</t>
  </si>
  <si>
    <t>00010011101 DEP.DE CHEQ.AJENOS,RET.DE CAM.,CONCEPTO: REEMBOLSO DE SUBSIDIO DE INCAPACIDAD TEMPORAL OCTUBRE 2017,DEP.: CAJA BANCARIA ESTATAL DE SALUD , PROCEDENCIA: BANCO UNION S.A., CHEQUE: 25214, FECHA DE EMISION:13/12/2017</t>
  </si>
  <si>
    <t>00010011101 DEP.DE CHEQ.AJENOS,RET.DE CAM.,CONCEPTO: DEP. EN DEMASIA - FONDO ROTATIVO 2017,DEP.: MINISTERIO DE RELACIONES EXTERIORES , PROCEDENCIA: BANCO UNION S.A., CHEQUE: 1160, FECHA DE EMISION:09/01/2018</t>
  </si>
  <si>
    <t>00582012001 DEP.DE CHEQ.AJENOS,RET.DE CAM.,CONCEPTO: DEVOLUCION DE FONDOS S/COMP 5501 JULIO CESAR ARANDO,DEP.: EBA , PROCEDENCIA: BANCO UNION S.A., CHEQUE: 4756, FECHA DE EMISION:28/12/2017</t>
  </si>
  <si>
    <t>00099021001 DEP.DE CHEQ.AJENOS,RET.DE CAM.,CONCEPTO: FRACCION COMPLEMENTARIA MENSUAL,DEP.: FUTURO DE BOLIVIA S.A. AFP , PROCEDENCIA: BANCO DE CREDITO DE BOLIVIA S.A., CHEQUE: 52014, FECHA DE EMISION:10/01/2018</t>
  </si>
  <si>
    <t>00099021001 DEP.DE CHEQ.AJENOS,RET.DE CAM.,CONCEPTO: COMPENSACION MENSUAL COTIZACION,DEP.: FUTURO DE BOLIVIA S.A. AFP , PROCEDENCIA: BANCO DE CREDITO DE BOLIVIA S.A., CHEQUE: 52013, FECHA DE EMISION:10/01/2018</t>
  </si>
  <si>
    <t>00086031101 DEP.DE CHEQ.AJENOS,RET.DE CAM.,CONCEPTO: MMAA SERVICIO NACIONAL DE AREAS PROTEGIDAS (5500-032550) POR CONCEPTO DE MULTA,DEP.: SERNAP - COTAPATA , PROCEDENCIA: BANCO UNION S.A., CHEQUE: 1010, FECHA DE EMISION:09/01/2018</t>
  </si>
  <si>
    <t>00099021001 DEP.DE CHEQ.AJENOS,RET.DE CAM.,CONCEPTO: DEVOLUCION PASAJES AEREOS NO ULITIZADOS BOLTUR DE AMAZONAS GESTION 2016,DEP.: MINISTERIO DE MINERIA Y METALURGIA , PROCEDENCIA: BANCO UNION S.A., CHEQUE: 3143, FECHA DE EMISION:29/12/2017</t>
  </si>
  <si>
    <t>00099021001 DEPOSITO DE EFECTIVO, DEPOSITANTE: PATRICIA CRISTINA JEMIO MALAGA, CONCEPTO: DEP DE DUODECIMAS DE AGUINALDO, CUENTA DE DEPOSITO: CUENTA UNICA DEL TESORO</t>
  </si>
  <si>
    <t>00099021001 DEPOSITO DE EFECTIVO, DEPOSITANTE: ANGEL GUTIERREZ TORREZ, CONCEPTO: DOBLE PERCEPCION, CUENTA DE DEPOSITO: CUENTA UNICA DEL TESORO</t>
  </si>
  <si>
    <t>00099021001 DEPOSITO DE EFECTIVO, DEPOSITANTE: RCM-5 "LANZA", CONCEPTO: DEVOLUCION COMBUSTIBLE CUMBRE HIDROCARBUROS, CUENTA DE DEPOSITO: CUENTA UNICA DEL TESORO</t>
  </si>
  <si>
    <t>00015011108 DEPOSITO DE EFECTIVO, DEPOSITANTE: ROCIO QUIPILDOR RAMIREZ, CONCEPTO: EXCESOS, CUENTA DE DEPOSITO: CUENTA UNICA DEL TESORO</t>
  </si>
  <si>
    <t>00099021001 DEPOSITO DE EFECTIVO, DEPOSITANTE: FERNANDO VALENZUELA BILLEWICZ - CAMARA DE DIP, CONCEPTO: PREV/1439 DEVOLUCION DE RECURSOS NO UTILIZADOS CON AFECTACION AL 29 DE DIC DE 2017, CUENTA DE DEPOSITO: CUENTA UNICA DEL TESORO</t>
  </si>
  <si>
    <t>00099021001 DEPOSITO DE EFECTIVO, DEPOSITANTE: ELIZABETH MARILU ANTONIO DE ARANIBAR, CONCEPTO: DEPOSITÓ UNA DUODECIMA DE AGUINALDO, CUENTA DE DEPOSITO: CUENTA UNICA DEL TESORO</t>
  </si>
  <si>
    <t>00099021001 DEPOSITO DE EFECTIVO, DEPOSITANTE: RCM-5 LANZA, CONCEPTO: DEVOLUCION MARISCALERIA, CUENTA DE DEPOSITO: CUENTA UNICA DEL TESORO</t>
  </si>
  <si>
    <t>00099021001 DEPOSITO DE EFECTIVO, DEPOSITANTE: JOSE LUIS ACEVEDO, CONCEPTO: PAGO POR EXCEDENTES SERVICIO DE LLAMADAS AL TELEFONO MOVIL POR LOS MESES SEPTIEMBRE Y OCTUBRE 2017, CUENTA DE DEPOSITO: CUENTA UNICA DEL TESORO</t>
  </si>
  <si>
    <t>00099021001 DEPOSITO DE EFECTIVO, DEPOSITANTE: YERKO CAMACHO GUZMAN, CONCEPTO: DEVOLUCION DE PASAJES, CUENTA DE DEPOSITO: CUENTA UNICA DEL TESORO</t>
  </si>
  <si>
    <t>00099021001 DEPOSITO DE EFECTIVO, DEPOSITANTE: RC-7 "CHICHAS", CONCEPTO: DEVOLUCION POR COMBUSTIBLE, CUENTA DE DEPOSITO: CUENTA UNICA DEL TESORO</t>
  </si>
  <si>
    <t>00099021001 DEPOSITO DE EFECTIVO, DEPOSITANTE: LEOPOLDO CONDORI SURCO, CONCEPTO: DEVOLUCION PASAJES, CUENTA DE DEPOSITO: CUENTA UNICA DEL TESORO</t>
  </si>
  <si>
    <t>00099021001 DEPOSITO DE EFECTIVO, DEPOSITANTE: RENE VILELO MONTALVO, CONCEPTO: DEVOLUCION PASAJES, CUENTA DE DEPOSITO: CUENTA UNICA DEL TESORO</t>
  </si>
  <si>
    <t>00099021001 DEPOSITO DE EFECTIVO, DEPOSITANTE: HUGO DAVID NOGALES QUISPE, CONCEPTO: DEV.DE DEUDA POR DOBLE PERCEPCION DE OCTUBRE A DICIEMBRE MAS DUODECIMAS DE AGUINALDO, CUENTA DE DEPOSITO: CUENTA UNICA DEL TESORO</t>
  </si>
  <si>
    <t>00099021001 DEPOSITO DE EFECTIVO, DEPOSITANTE: HEINZ FRITZ ABRAHAM GERL MERCADO, CONCEPTO: REVERSION POR PASAJES AL INTERIOR DEL PAIS PREV 3756, CUENTA DE DEPOSITO: CUENTA UNICA DEL TESORO</t>
  </si>
  <si>
    <t>00099021001 DEPOSITO DE EFECTIVO, DEPOSITANTE: ESTER TORRICO PEÑA, CONCEPTO: DEVOLUCION DE MEDIO DIA DE VIATICO, CUENTA DE DEPOSITO: CUENTA UNICA DEL TESORO</t>
  </si>
  <si>
    <t>00099021001 DEPOSITO DE EFECTIVO, DEPOSITANTE: MARIA MONICA ENRIQUE DE TORREZ, CONCEPTO: DOBLE PERCEPCION, CUENTA DE DEPOSITO: CUENTA UNICA DEL TESORO</t>
  </si>
  <si>
    <t>00020031101 DEPOSITO DE EFECTIVO, DEPOSITANTE: EJERCITO DE BOLIVIA, CONCEPTO: RETENCION, CUENTA DE DEPOSITO: CUENTA UNICA DEL TESORO</t>
  </si>
  <si>
    <t>00591012001 DEPOSITO DE EFECTIVO, DEPOSITANTE: DIMELSA ZACARIAS SANDALIO, CONCEPTO: SERVICIOS BASICOS, CUENTA DE DEPOSITO: CUENTA UNICA DEL TESORO</t>
  </si>
  <si>
    <t>00512012001 DEPOSITO DE EFECTIVO, DEPOSITANTE: JENNY CLAURE - A.A.S.A.N.A., CONCEPTO: DEVOLUCION, CUENTA DE DEPOSITO: CUENTA UNICA DEL TESORO</t>
  </si>
  <si>
    <t>00099021001 DEPOSITO DE EFECTIVO, DEPOSITANTE: MINISTERIO DE GOBIERNO, CONCEPTO: DEP. DE DUODECIMA DE AGUINALDO, CUENTA DE DEPOSITO: CUENTA UNICA DEL TESORO</t>
  </si>
  <si>
    <t>00099021001 DEP.DE CHEQ.AJENOS,RET.DE CAM.,CONCEPTO: DEVOLUCION PAGO EXCESIVO REFRIGERIOS DICIEMBRE 2017 C-31 N° 3563,DEP.: SEGIP OF. NACIONAL , PROCEDENCIA: BANCO UNION S.A., CHEQUE: 11731, FECHA DE EMISION:29/12/2017</t>
  </si>
  <si>
    <t>00099021001 DEP.DE CHEQ.AJENOS,RET.DE CAM.,CONCEPTO: DEVOLUCION PAGO EXCESIVO DE REFRIGERIOS MAYO 2017 C-31 N° 3106 GESTION 2017,DEP.: SEGIP OF. NACIONAL , PROCEDENCIA: BANCO UNION S.A., CHEQUE: 11729, FECHA DE EMISION:29/12/2017</t>
  </si>
  <si>
    <t>00099021001 DEP.DE CHEQ.AJENOS,RET.DE CAM.,CONCEPTO: REPOSICION DE 1 CREDENCIAL EXTRAVIADO C-31 N° 1721 GESTION 2016,DEP.: SEGIP OF. NACIONAL , PROCEDENCIA: BANCO UNION S.A., CHEQUE: 11728, FECHA DE EMISION:29/12/2017</t>
  </si>
  <si>
    <t>00592012001 DEP.DE CHEQ.AJENOS,RET.DE CAM.,CONCEPTO: TRANSFERENCIA DE RECURSOS DE 28 AL 29 DE DICIEMBRE,DEP.: IVAN GONZALES RAMIREZ , PROCEDENCIA: BANCO UNION S.A., CHEQUE: 635, FECHA DE EMISION:10/01/2018</t>
  </si>
  <si>
    <t>00099021001 DEPOSITO DE EFECTIVO, DEPOSITANTE: HILARION COPA CRUZ, CONCEPTO: DEVOLUCION COBRO INDEBIDO, CUENTA DE DEPOSITO: CUENTA UNICA DEL TESORO</t>
  </si>
  <si>
    <t>00099021001 DEPOSITO DE EFECTIVO, DEPOSITANTE: ROSE MARY APAZA SUXO 3412620 LP, CONCEPTO: REVERSION DE BOLETA DE HABER MENSUAL, CUENTA DE DEPOSITO: CUENTA UNICA DEL TESORO</t>
  </si>
  <si>
    <t>00099021001 DEPOSITO DE EFECTIVO, DEPOSITANTE: ROSE MARY APAZA SUXO 3412620LP, CONCEPTO: REVERSION DE BOLETA DE HABER MENSUAL, CUENTA DE DEPOSITO: CUENTA UNICA DEL TESORO</t>
  </si>
  <si>
    <t>00086084202 DEPOSITO DE EFECTIVO, DEPOSITANTE: FREDDY VICTOR ARANO BARRIENTOS, CONCEPTO: DEVOLUCION DE FONDOS EN AVANCE C31-402, CUENTA DE DEPOSITO: CUENTA UNICA DEL TESORO</t>
  </si>
  <si>
    <t>00020031101 DEPOSITO DE EFECTIVO, DEPOSITANTE: ALVARO ARMANDO ALARCON ANTEZANA, CONCEPTO: REVERSION POR GASTOS NO EJECUTADOS DEL (P.M.S.) MAXAN-FANEXA, CUENTA DE DEPOSITO: CUENTA UNICA DEL TESORO</t>
  </si>
  <si>
    <t>00099021001 DEPOSITO DE EFECTIVO, DEPOSITANTE: MANUEL FERNANDO QUILLE FLORES, CONCEPTO: PAGO DE LA LUZ, CUENTA DE DEPOSITO: CUENTA UNICA DEL TESORO</t>
  </si>
  <si>
    <t>00099021001 DEPOSITO DE EFECTIVO, DEPOSITANTE: ABC - OFICINA CENTRAL, CONCEPTO: DEVOLUCION DE SALDO DE VIATICOS, CUENTA DE DEPOSITO: CUENTA UNICA DEL TESORO</t>
  </si>
  <si>
    <t>00099021001 DEPOSITO DE EFECTIVO, DEPOSITANTE: JUAN JOSE IGNACIO FIGUEREDO, CONCEPTO: DEVOLUCION DE RECURSOS - PREVENTIVO 6142 ADQUISICION SOAT - 2018 MINISTERIO DE COMUNICACION, CUENTA DE DEPOSITO: CUENTA UNICA DEL TESORO</t>
  </si>
  <si>
    <t>00099021001 DEPOSITO DE EFECTIVO, DEPOSITANTE: GLADYS DEL CARMEN VARGAS RAMIREZ, CONCEPTO: DEVOLUCION DOBLE PERCEPCION, CUENTA DE DEPOSITO: CUENTA UNICA DEL TESORO</t>
  </si>
  <si>
    <t>00099021001 DEPOSITO DE EFECTIVO, DEPOSITANTE: VICTOR ALEX CHURQUI MEAVE, CONCEPTO: DEVOLUCION CREDENCIAL CONSTITUCIONAL - PGE, CUENTA DE DEPOSITO: CUENTA UNICA DEL TESORO</t>
  </si>
  <si>
    <t>00099021001 DEPOSITO DE EFECTIVO, DEPOSITANTE: UNIDAD DE INVESTIGACIONES FINANCIERAS, CONCEPTO: DEVOLUCION POR EXCEDENTE EN USO DEL SERVICIO DE INTERNET, CUENTA DE DEPOSITO: CUENTA UNICA DEL TESORO</t>
  </si>
  <si>
    <t>00099021001 DEPOSITO DE EFECTIVO, DEPOSITANTE: HERNAN MAMANI LLOJILLA, CONCEPTO: DEVOLUCION DE HABERES OCTUBRE Y NOVIEMBRE 2017, CUENTA DE DEPOSITO: CUENTA UNICA DEL TESORO</t>
  </si>
  <si>
    <t>00132052001 DEPOSITO DE EFECTIVO, DEPOSITANTE: ISRAEL ROJAS Y ROSMERY MAMANI, CONCEPTO: REVERSION PAGO, CUENTA DE DEPOSITO: CUENTA UNICA DEL TESORO</t>
  </si>
  <si>
    <t>00099021001 DEPOSITO DE EFECTIVO, DEPOSITANTE: TERESA MORALES OLIVERA, CONCEPTO: PRE. 682/2017 DEVOLUCION DE RECURSOS NO UTILIZADOS AL 29-12-2017, CUENTA DE DEPOSITO: CUENTA UNICA DEL TESORO</t>
  </si>
  <si>
    <t>00099021001 DEPOSITO DE EFECTIVO, DEPOSITANTE: FRANCISCO TICONA VEGAMONTE, CONCEPTO: REVERSION PASAJES, CUENTA DE DEPOSITO: CUENTA UNICA DEL TESORO</t>
  </si>
  <si>
    <t>00099021001 DEPOSITO DE EFECTIVO, DEPOSITANTE: JAVIER RODY ARRATIA CACERES, CONCEPTO: REVERSION POR PASAJES, CUENTA DE DEPOSITO: CUENTA UNICA DEL TESORO</t>
  </si>
  <si>
    <t>00099021001 DEPOSITO DE EFECTIVO, DEPOSITANTE: BRAULIA CONDORI, CONCEPTO: REVERSION C-31 1654, CUENTA DE DEPOSITO: CUENTA UNICA DEL TESORO</t>
  </si>
  <si>
    <t>00099021001 DEPOSITO DE EFECTIVO, DEPOSITANTE: ELIODORO LUNA VILLCA, CONCEPTO: DEPOSITÓ UNA DUODECIMA DE AGUINALDO, CUENTA DE DEPOSITO: CUENTA UNICA DEL TESORO</t>
  </si>
  <si>
    <t>00099021001 DEPOSITO DE EFECTIVO, DEPOSITANTE: MARY FRANCISCA MARCA PACO, CONCEPTO: DEVOLUCION POR DOBLE PERCEPCION, CUENTA DE DEPOSITO: CUENTA UNICA DEL TESORO</t>
  </si>
  <si>
    <t>00574012002 DEPOSITO DE EFECTIVO, DEPOSITANTE: ESTHER LLANQUE, CONCEPTO: DEVOLUCION DE FONDOS EN AVANCE, CUENTA DE DEPOSITO: CUENTA UNICA DEL TESORO</t>
  </si>
  <si>
    <t>00099021001 DEPOSITO DE EFECTIVO, DEPOSITANTE: LILLY GABRIELA MONTAÑO VIAÑA, CONCEPTO: DEVOLUCION DE RECURSOS NO UTILIZADOS, CUENTA DE DEPOSITO: CUENTA UNICA DEL TESORO</t>
  </si>
  <si>
    <t>00099021001 DEPOSITO DE EFECTIVO, DEPOSITANTE: CELSO ANTONIO SERRUDO SALAZAR, CONCEPTO: DEVOLUCION DE PASAJES, CUENTA DE DEPOSITO: CUENTA UNICA DEL TESORO</t>
  </si>
  <si>
    <t>00099021001 DEPOSITO DE EFECTIVO, DEPOSITANTE: MARIO CHOQUE CONDORI, CONCEPTO: DEVOLUCION DE DOBLE PERCEPCION, CUENTA DE DEPOSITO: CUENTA UNICA DEL TESORO</t>
  </si>
  <si>
    <t>00099021001 DEPOSITO DE EFECTIVO, DEPOSITANTE: HILARION PUSARICO QUISPE, CONCEPTO: DOBLE PERCEPCION, CUENTA DE DEPOSITO: CUENTA UNICA DEL TESORO</t>
  </si>
  <si>
    <t>00099021001 DEPOSITO DE EFECTIVO, DEPOSITANTE: PEDRO MONTES GONZALES, CONCEPTO: PAGO POR DEVOLUCION DE EXEDENTES DE TELEFONIAS FIJAS 2158748-2158794 DEL MES DE SEP 2017, CUENTA DE DEPOSITO: CUENTA UNICA DEL TESORO</t>
  </si>
  <si>
    <t>00099021001 DEPOSITO DE EFECTIVO, DEPOSITANTE: WILLIAM MACEDA CRUZ, CONCEPTO: DEVOLUCION SALDO SUELDO NOV/2017, CUENTA DE DEPOSITO: CUENTA UNICA DEL TESORO</t>
  </si>
  <si>
    <t>00099021001 DEPOSITO DE EFECTIVO, DEPOSITANTE: MARIA ROXANA PEREZ HIDALGO, CONCEPTO: DEVOLUCION POR DOBLE PERCEPCION, CUENTA DE DEPOSITO: CUENTA UNICA DEL TESORO</t>
  </si>
  <si>
    <t>00291012009 DEP.DE CHEQ.AJENOS,RET.DE CAM.,CONCEPTO: REVERSION DE SALDO,DEP.: ABC. REGIONAL SANTA CRUZ , PROCEDENCIA: BANCO UNION S.A., CHEQUE: 4554, FECHA DE EMISION:29/12/2017</t>
  </si>
  <si>
    <t>00099021001 DEP.DE CHEQ.AJENOS,RET.DE CAM.,CONCEPTO: PREV 2058-2107-1821/2017 DEP DEVOLUCION DE SALDOS NO UTILIZADOS, VARIOS PREVENTIVOS S/G DETALLE ADJU,DEP.: CAMARA DE DIPUTADOS , PROCEDENCIA: BANCO UNION S.A., CHEQUE: 16467, FECHA DE EMISION:27/12/2017</t>
  </si>
  <si>
    <t>00291012002 DEP.DE CHEQ.AJENOS,RET.DE CAM.,CONCEPTO: PAGO DEUDA GESTIONES ANTERIORES,DEP.: EMPRESA CONSTRUCTORA PAVCO (AGUSTIN CORTÉS , PROCEDENCIA: BANCO UNION S.A., CHEQUE: 12766, FECHA DE EMISION:15/01/2018</t>
  </si>
  <si>
    <t>00572012003 DEP.DE CHEQ.AJENOS,RET.DE CAM.,CONCEPTO: TRASPASO,DEP.: EMAPA , PROCEDENCIA: BANCO UNION S.A., CHEQUE: 21612, FECHA DE EMISION:10/01/2018</t>
  </si>
  <si>
    <t>00099021001 DEPOSITO DE EFECTIVO, DEPOSITANTE: DIGCOIN, CONCEPTO: DEVOLUCION E FONDOS DE AVANCE DE DIGCOIN LA PAZ SR. VICENTE MANCACHI, CUENTA DE DEPOSITO: CUENTA UNICA DEL TESORO</t>
  </si>
  <si>
    <t>00099021001 DEPOSITO DE EFECTIVO, DEPOSITANTE: DIGCOIN, CONCEPTO: DEVOLUCION DE FONDOS EN AVANCE DE DIGCOIN LA PAZ DEL SR. VICENTE MANCACHI, CUENTA DE DEPOSITO: CUENTA UNICA DEL TESORO</t>
  </si>
  <si>
    <t>00099021001 DEPOSITO DE EFECTIVO, DEPOSITANTE: ANTONIO TURPO QUISPE, CONCEPTO: DEP. DOBLE PERSEPCION, CUENTA DE DEPOSITO: CUENTA UNICA DEL TESORO</t>
  </si>
  <si>
    <t>00020031101 DEPOSITO DE EFECTIVO, DEPOSITANTE: RI-27 ANTOFAGASTA, CONCEPTO: DEPOSITÓ POR RETENCION DEL 8% DE GASTOS OPERATIVOS RENTA DIGNIDAD CORRESPONDIENTE AL 3ER DESEMBOL, CUENTA DE DEPOSITO: CUENTA UNICA DEL TESORO</t>
  </si>
  <si>
    <t>00099021001 DEPOSITO DE EFECTIVO, DEPOSITANTE: KARLA LIGIA VIDAURRE DONAIRE, CONCEPTO: POR DEVOLUCION DE UNA DUODECIMA DE AGUINALDO, CUENTA DE DEPOSITO: CUENTA UNICA DEL TESORO</t>
  </si>
  <si>
    <t>00099021001 DEPOSITO DE EFECTIVO, DEPOSITANTE: CAMARA DE SENADORES, CONCEPTO: DE VIATICOS A INTERIOR DEL PAIS, CUENTA DE DEPOSITO: CUENTA UNICA DEL TESORO</t>
  </si>
  <si>
    <t>00099021001 DEPOSITO DE EFECTIVO, DEPOSITANTE: ORLANDO TITO FLORES, CONCEPTO: DEVOLUCION DE VIATICO, CUENTA DE DEPOSITO: CUENTA UNICA DEL TESORO</t>
  </si>
  <si>
    <t>00020031101 DEPOSITO DE EFECTIVO, DEPOSITANTE: JORGE PASTOR MENDIETA FERRUFINO, CONCEPTO: REVERSION POR CONCEPTO DE PASAJES PERIODO VESTIBULAR, CUENTA DE DEPOSITO: CUENTA UNICA DEL TESORO</t>
  </si>
  <si>
    <t>00020031101 DEPOSITO DE EFECTIVO, DEPOSITANTE: JORGE PASTOR MENDIETA FERRUFINO, CONCEPTO: REVERSION POR CONCEPTO DE VIATICOS PERIODO VESTIBULAR, CUENTA DE DEPOSITO: CUENTA UNICA DEL TESORO</t>
  </si>
  <si>
    <t>00020031101 DEPOSITO DE EFECTIVO, DEPOSITANTE: RENE ROQUE CONDORI, CONCEPTO: REVERSION DE PASAJES, CUENTA DE DEPOSITO: CUENTA UNICA DEL TESORO</t>
  </si>
  <si>
    <t>00099021001 DEPOSITO DE EFECTIVO, DEPOSITANTE: JUAN MAMANI PACO, CONCEPTO: PAGO DE MULTA SIN - EX. DUF., CUENTA DE DEPOSITO: CUENTA UNICA DEL TESORO</t>
  </si>
  <si>
    <t>00099021001 DEP.DE CHEQ.AJENOS,RET.DE CAM.,CONCEPTO: DEVOL DE RECURSOS 2017 PROYECTO INCREMENTO DEL VOLUMEN DE PROD APICOLA ECOLOGICO MUN PALOS BLANCOS,DEP.: GOBIERNO AUTONOMO MCPAL DE PALOS BLANCOS</t>
  </si>
  <si>
    <t>00099021001 DEP.DE CHEQ.AJENOS,RET.DE CAM.,CONCEPTO: RECUPERACION DIAS NO TRABAJADOS AGOSTO 2017, TRIBUNAL SUPREMO, CARLA CORTEZ,DEP.: ORGANO JUDICIAL - DAF NACIONAL , PROCEDENCIA: BANCO UNION S.A., CHEQUE: 2387, FECHA DE EMISION:09/01/2018</t>
  </si>
  <si>
    <t>00253014204 DEP.DE CHEQ.AJENOS,RET.DE CAM.,CONCEPTO: VEZA DORADO RODRIGO EDUARDO,DEP.: BANCO UNION S.A. , PROCEDENCIA: BANCO UNION S.A., CHEQUE: 150708, FECHA DE EMISION:16/01/2018</t>
  </si>
  <si>
    <t>00253014204 DEP.DE CHEQ.AJENOS,RET.DE CAM.,CONCEPTO: VEZA DORADO RODRIGO EDUARDO,DEP.: BANCO UNION S.A. , PROCEDENCIA: BANCO UNION S.A., CHEQUE: 150709, FECHA DE EMISION:16/01/2018</t>
  </si>
  <si>
    <t>00099021001 DEP.DE CHEQ.AJENOS,RET.DE CAM.,CONCEPTO: GABRIEL GOMEZ GUTIERREZ,DEP.: BANCO UNION S.A. , PROCEDENCIA: BANCO UNION S.A., CHEQUE: 150710, FECHA DE EMISION:16/01/2018</t>
  </si>
  <si>
    <t>00099021001 DEP.DE CHEQ.AJENOS,RET.DE CAM.,CONCEPTO: DEV. RET. IMPOSITIVA RC-IVA 13% CORRESP. DICIEMBRE/2017 POR DEV. VIATICOS,DEP.: CAMARA DE SENADORES , PROCEDENCIA: BANCO UNION S.A., CHEQUE: 6797, FECHA DE EMISION:15/01/2018</t>
  </si>
  <si>
    <t>00099021001 DEPOSITO DE EFECTIVO, DEPOSITANTE: CELSO ANTERO DELGADO JURADO, CONCEPTO: DEVOLUCION DOBLE PERCEPCION, CUENTA DE DEPOSITO: CUENTA UNICA DEL TESORO</t>
  </si>
  <si>
    <t>00015011108 DEPOSITO DE EFECTIVO, DEPOSITANTE: OSCAR FERNANDO VILLARROEL ARCE, CONCEPTO: CANCELACION POR EXCESO EN CONSUMO DE TELEFONOS CELULARES, CUENTA DE DEPOSITO: CUENTA UNICA DEL TESORO</t>
  </si>
  <si>
    <t>00020031101 DEPOSITO DE EFECTIVO, DEPOSITANTE: EDSSON HERMES ARISPE PEDRAZA, CONCEPTO: DEVOLUCION DE VIATICOS, CUENTA DE DEPOSITO: CUENTA UNICA DEL TESORO</t>
  </si>
  <si>
    <t>00099021001 DEPOSITO DE EFECTIVO, DEPOSITANTE: FREDDY BERSATTI TUDELA, CONCEPTO: GASTOS QUE NO SE ENCUENTRAN DEBIDAMENTE RESPALDADOS, CUENTA DE DEPOSITO: CUENTA UNICA DEL TESORO</t>
  </si>
  <si>
    <t>00099021001 DEPOSITO DE EFECTIVO, DEPOSITANTE: ANAHI VALLEJOS ACOSTA PNP, CONCEPTO: DEVOLUCION DE SALDOS NO EJECUTADOS, CUENTA DE DEPOSITO: CUENTA UNICA DEL TESORO</t>
  </si>
  <si>
    <t>00099021001 DEPOSITO DE EFECTIVO, DEPOSITANTE: GABRIELA MARTINEZ SALINAS PNP, CONCEPTO: DEVOLUCION DE SALDOS NO EJECUTADOS, CUENTA DE DEPOSITO: CUENTA UNICA DEL TESORO</t>
  </si>
  <si>
    <t>00041018003 DEPOSITO DE EFECTIVO, DEPOSITANTE: MDPYEP - ANIBAL ABEL AGUILAR GOMEZ, CONCEPTO: DEVOLUCION DE MULTAS DEL 1ER Y 2DO PRODUCTO CONSULTORIA POR PRODUCTO, CUENTA DE DEPOSITO: CUENTA UNICA DEL TESORO</t>
  </si>
  <si>
    <t>00574012002 DEPOSITO DE EFECTIVO, DEPOSITANTE: LACTEOSBOL-VERONICA PRIMAVERA MAMANI POMA, CONCEPTO: DEVOLUCION DE UN DIA DE VIATICOS, CUENTA DE DEPOSITO: CUENTA UNICA DEL TESORO</t>
  </si>
  <si>
    <t>00099021001 DEPOSITO DE EFECTIVO, DEPOSITANTE: ARMADA BOLIVIANA- LUIS GUSTAVO CLAVIJO GUILLEN, CONCEPTO: DEVOLUCION DE PEAJES, CUENTA DE DEPOSITO: CUENTA UNICA DEL TESORO</t>
  </si>
  <si>
    <t>00099021001 DEPOSITO DE EFECTIVO, DEPOSITANTE: LUCIA ZENOBIA CALLISAYA CANCARI, CONCEPTO: DEVOLUCION DE AGUINALDO, CUENTA DE DEPOSITO: CUENTA UNICA DEL TESORO</t>
  </si>
  <si>
    <t>00099021001 DEPOSITO DE EFECTIVO, DEPOSITANTE: ROGELIO HUANCA BAUTISTA, CONCEPTO: DEVOLUCION DE PASAJES, CUENTA DE DEPOSITO: CUENTA UNICA DEL TESORO</t>
  </si>
  <si>
    <t>00099021001 DEPOSITO DE EFECTIVO, DEPOSITANTE: CARMEN COOPER-BRIGADA PARLAMENTARIA DE ORURO, CONCEPTO: DEV. DE RECURSOS POR MANTENIMIENTO DE CTA FISCAL MESES SEPTIEMBRE Y OCTUBRE 2017, CUENTA DE DEPOSITO: CUENTA UNICA DEL TESORO</t>
  </si>
  <si>
    <t>00099021001 DEPOSITO DE EFECTIVO, DEPOSITANTE: DAMIANA LUCRECIA LAURA ALANOCA, CONCEPTO: DEPÓSITO DE SALDO DUODECIMA DE AGUINALDO, CUENTA DE DEPOSITO: CUENTA UNICA DEL TESORO</t>
  </si>
  <si>
    <t>00099021001 DEPOSITO DE EFECTIVO, DEPOSITANTE: KARIDUEN VILLAFUERTE ALFARO, CONCEPTO: DEVOLUCION DE PASAJE AEREO LA PAZ- SCZ LA PAZ N° 930-5998816909, CUENTA DE DEPOSITO: CUENTA UNICA DEL TESORO</t>
  </si>
  <si>
    <t>00592012001 DEPOSITO DE EFECTIVO, DEPOSITANTE: MARIELA APAZA, CONCEPTO: ND 57888/2015, CUENTA DE DEPOSITO: CUENTA UNICA DEL TESORO</t>
  </si>
  <si>
    <t>00099021001 DEPOSITO DE EFECTIVO, DEPOSITANTE: FABIOLA LUISA QUISPE PARISACA, CONCEPTO: DEP DE UNA DUODECIMA DE AGUINALDO DE TEODORO QUISPE CONDORI, CUENTA DE DEPOSITO: CUENTA UNICA DEL TESORO</t>
  </si>
  <si>
    <t>00099021001 DEP.DE CHEQ.AJENOS,RET.DE CAM.,CONCEPTO: DEVOLUCION POR CONCEPTO DE CAPACITACION PERSONAL MILITAR EJTO. PASAJES Y VIATICOS 2017,DEP.: EJERCITO DE BOLIVIA , PROCEDENCIA: BANCO UNION S.A., CHEQUE: 32386, FECHA DE EMISION:16/01/2018</t>
  </si>
  <si>
    <t>00099021001 DEP.DE CHEQ.AJENOS,RET.DE CAM.,CONCEPTO: DEVOLUCION POR CONCEPTO DE ALIMENTACION Y COMBUSTIBLE PARADA MILITAR ACHACACHI 2017,DEP.: EJERCITO DE BOLIVIA , PROCEDENCIA: BANCO UNION S.A., CHEQUE: 32387, FECHA DE EMISION:16/01/2018</t>
  </si>
  <si>
    <t>00593012001 DEP.DE CHEQ.AJENOS,RET.DE CAM.,CONCEPTO: VENTA DE TOP,DEP.: EMPRESA ESTATAL YACANA , PROCEDENCIA: BANCO UNION S.A., CHEQUE: 208, FECHA DE EMISION:17/01/2018</t>
  </si>
  <si>
    <t>00593012001 DEP.DE CHEQ.AJENOS,RET.DE CAM.,CONCEPTO: VENTA DE TOP,DEP.: EMPRESA ESTATAL YACANA , PROCEDENCIA: BANCO UNION S.A., CHEQUE: 207, FECHA DE EMISION:17/01/2018</t>
  </si>
  <si>
    <t>00099021001 DEP.DE CHEQ.AJENOS,RET.DE CAM.,CONCEPTO: TRIBUNAL CONSTITUCIONAL - DEL. INCAPACIDAD TEMPORAL - SUCRE,DEP.: CAJA PETROLERA DE SALUD SUCRE , PROCEDENCIA: BANCO UNION S.A., CHEQUE: 17858, FECHA DE EMISION:04/01/2018</t>
  </si>
  <si>
    <t>00099021001 DEPOSITO DE EFECTIVO, DEPOSITANTE: JUAN JIMENEZ GUTIERREZ, CONCEPTO: DEVOLUCION POR EXTRAVIO DE CREDENCIAL, CUENTA DE DEPOSITO: CUENTA UNICA DEL TESORO</t>
  </si>
  <si>
    <t>00020021102 DEPOSITO DE EFECTIVO, DEPOSITANTE: ALBERTINA JULIA LOPEZ RODRIGUEZ CI 3396533LP, CONCEPTO: DEVOLUCION DE SALDO POR PAGO DE SERVICIOS BASICOS, CUENTA DE DEPOSITO: CUENTA UNICA DEL TESORO</t>
  </si>
  <si>
    <t>00099021001 DEPOSITO DE EFECTIVO, DEPOSITANTE: SERNAP-OTUQUIS, CONCEPTO: DEP POR REVERSION DE FONDOS, CUENTA DE DEPOSITO: CUENTA UNICA DEL TESORO</t>
  </si>
  <si>
    <t>00099021001 DEPOSITO DE EFECTIVO, DEPOSITANTE: ADRIANA DANIELA CUENTAS LLANQUE INSA, CONCEPTO: REVERSION, CUENTA DE DEPOSITO: CUENTA UNICA DEL TESORO</t>
  </si>
  <si>
    <t>00099021001 DEPOSITO DE EFECTIVO, DEPOSITANTE: JOSE M. QUISBERT PAUCARA INSA, CONCEPTO: DEVOLUCION DE PASAJES, CUENTA DE DEPOSITO: CUENTA UNICA DEL TESORO</t>
  </si>
  <si>
    <t>00099021001 DEPOSITO DE EFECTIVO, DEPOSITANTE: AGENCIA NACIONAL DE HIDROCARBUROS, CONCEPTO: DEVOLUCION DE RECURSOS, CUENTA DE DEPOSITO: CUENTA UNICA DEL TESORO</t>
  </si>
  <si>
    <t>00099021001 DEPOSITO DE EFECTIVO, DEPOSITANTE: JEANETTE OLMOS SOTO, CONCEPTO: DEVOLUCION POR DOBLE APORTACION, CUENTA DE DEPOSITO: CUENTA UNICA DEL TESORO</t>
  </si>
  <si>
    <t>00020031101 DEPOSITO DE EFECTIVO, DEPOSITANTE: JESUS ALEJANDRO DELGADILLO CESPEDES, CONCEPTO: DEVOLUCION VIATICOS, CUENTA DE DEPOSITO: CUENTA UNICA DEL TESORO</t>
  </si>
  <si>
    <t>00078014207 DEPOSITO DE EFECTIVO, DEPOSITANTE: MINISTERIO DE HIDROCARBUROS, CONCEPTO: DEVOLUCION SALDOS REFRIGERIO MES NOVIEMBRE 2017, CUENTA DE DEPOSITO: CUENTA UNICA DEL TESORO</t>
  </si>
  <si>
    <t>00099021001 DEPOSITO DE EFECTIVO, DEPOSITANTE: MAX NINA-INSA, CONCEPTO: REVERSION, CUENTA DE DEPOSITO: CUENTA UNICA DEL TESORO</t>
  </si>
  <si>
    <t>00099021001 DEPOSITO DE EFECTIVO, DEPOSITANTE: JHONNY QUINTANILLA-INSA, CONCEPTO: REVERSION, CUENTA DE DEPOSITO: CUENTA UNICA DEL TESORO</t>
  </si>
  <si>
    <t>00099021001 DEPOSITO DE EFECTIVO, DEPOSITANTE: FAUSTO CINCKO-INSA, CONCEPTO: REVERSION, CUENTA DE DEPOSITO: CUENTA UNICA DEL TESORO</t>
  </si>
  <si>
    <t>00099021001 DEPOSITO DE EFECTIVO, DEPOSITANTE: JHONNY CHAMBI-INSA, CONCEPTO: REVERSION, CUENTA DE DEPOSITO: CUENTA UNICA DEL TESORO</t>
  </si>
  <si>
    <t>00099021001 DEPOSITO DE EFECTIVO, DEPOSITANTE: RODOLFO HUARACHI-INSA, CONCEPTO: REVERSION, CUENTA DE DEPOSITO: CUENTA UNICA DEL TESORO</t>
  </si>
  <si>
    <t>00099021001 DEPOSITO DE EFECTIVO, DEPOSITANTE: MARCOS RIOS VACAFLOR, CONCEPTO: PAGO POR EXCEDENTES DE SERVICIOS DE LLAMADAS AL TELEFONO MOVIL, CUENTA DE DEPOSITO: CUENTA UNICA DEL TESORO</t>
  </si>
  <si>
    <t>00099021001 DEPOSITO DE EFECTIVO, DEPOSITANTE: EMPRESA ESTATAL BOLIVIANA DE TURISMO, CONCEPTO: DEVOLUCION POR PAGO EN DEMASIA, CUENTA DE DEPOSITO: CUENTA UNICA DEL TESORO</t>
  </si>
  <si>
    <t>00099021001 DEP.DE CHEQ.AJENOS,RET.DE CAM.,CONCEPTO: SANCHEZ ARIAS MERY,DEP.: BANCO UNION S.A. , PROCEDENCIA: BANCO UNION S.A., CHEQUE: 150713, FECHA DE EMISION:18/01/2018</t>
  </si>
  <si>
    <t>00099021001 DEP.DE CHEQ.AJENOS,RET.DE CAM.,CONCEPTO: VARGAS DORADO ALEX,DEP.: BANCO UNION S.A. , PROCEDENCIA: BANCO UNION S.A., CHEQUE: 150711, FECHA DE EMISION:18/01/2018</t>
  </si>
  <si>
    <t>00099021001 DEPOSITO DE EFECTIVO, DEPOSITANTE: REDI MICHAEL JORGE VILLCA, CONCEPTO: DEVOLUCION DE PASAJES AL INTERIOR DEL PAIS, CUENTA DE DEPOSITO: CUENTA UNICA DEL TESORO</t>
  </si>
  <si>
    <t>00099021001 DEPOSITO DE EFECTIVO, DEPOSITANTE: FRANC MAYTA NOSA, CONCEPTO: DEVOLUCION DE FONDOS, CUENTA DE DEPOSITO: CUENTA UNICA DEL TESORO</t>
  </si>
  <si>
    <t>00099021001 DEPOSITO DE EFECTIVO, DEPOSITANTE: ROLAND HERLAN LLADO VISCARRA, CONCEPTO: DEVOLUCION DE PASAJES, CUENTA DE DEPOSITO: CUENTA UNICA DEL TESORO</t>
  </si>
  <si>
    <t>00099021001 DEPOSITO DE EFECTIVO, DEPOSITANTE: CAMARA DE SENADORES, CONCEPTO: PAGO EXCEDENTE DE TELEFONIA FIJA, CUENTA DE DEPOSITO: CUENTA UNICA DEL TESORO</t>
  </si>
  <si>
    <t>00099021001 DEPOSITO DE EFECTIVO, DEPOSITANTE: HEINZ FRITZ ABRAHAM GERL MERCADO, CONCEPTO: REVERSION POR PASAJES AL INTERIOR DEL PAIS PREV. 3756, CUENTA DE DEPOSITO: CUENTA UNICA DEL TESORO</t>
  </si>
  <si>
    <t>00099021001 DEPOSITO DE EFECTIVO, DEPOSITANTE: FREDDY VARAS SANGUEZA, CONCEPTO: DEVOLUCION DE SUELDO, CUENTA DE DEPOSITO: CUENTA UNICA DEL TESORO</t>
  </si>
  <si>
    <t>00099021001 DEPOSITO DE EFECTIVO, DEPOSITANTE: JOHN ANTONIO PARDO SALAS, CONCEPTO: PAGO EXCEDENTE POR SERVICIO DE LLAMADAS A TELEFONIA MOVIL MES DE DICIEMBRE DE 2017, CUENTA DE DEPOSITO: CUENTA UNICA DEL TESORO</t>
  </si>
  <si>
    <t>00020031101 DEPOSITO DE EFECTIVO, DEPOSITANTE: GERMAN FERNANDEZ RAMIREZ, CONCEPTO: CUMBRE DEL GAS REVERSION DE FONDOS, CUENTA DE DEPOSITO: CUENTA UNICA DEL TESORO</t>
  </si>
  <si>
    <t>00099021001 DEPOSITO DE EFECTIVO, DEPOSITANTE: EDWIN V. VISCARRA ALARCON, CONCEPTO: DEVOLUCION DE SALDOS NO UTILIZADOS, CUENTA DE DEPOSITO: CUENTA UNICA DEL TESORO</t>
  </si>
  <si>
    <t>00010011101 DEPOSITO DE EFECTIVO, DEPOSITANTE: SANTIAGO LOPEZ, CONCEPTO: DEP. PARA LA CARATULA, CUENTA DE DEPOSITO: CUENTA UNICA DEL TESORO</t>
  </si>
  <si>
    <t>00099021001 DEPOSITO DE EFECTIVO, DEPOSITANTE: XIMENA MACHICADO, CONCEPTO: REVERSION RENDICION DE CUENTAS AL PREV. 8836, CUENTA DE DEPOSITO: CUENTA UNICA DEL TESORO</t>
  </si>
  <si>
    <t>00222012001 DEP.DE CHEQ.AJENOS,RET.DE CAM.,CONCEPTO: PAGO INCAPACIDAD TEMPORAL DEL PERSONAL INIAF CORRESPONDIENTE MES DE NOVIEMBRE 2017,DEP.: CAJA DE SALUD DE CAMINOS YRA , PROCEDENCIA: BANCO UNION S.A., CHEQUE: 8785, FECHA DE EMISION:11/01/2018</t>
  </si>
  <si>
    <t>00099021001 DEP.DE CHEQ.AJENOS,RET.DE CAM.,CONCEPTO: H.C. SENADORES-DEVOL INCAPACIDAD TEMP. NOV/2017,DEP.: CAJA PETROLERA DE SALUD , PROCEDENCIA: BANCO UNION S.A., CHEQUE: 12569, FECHA DE EMISION:19/01/2018</t>
  </si>
  <si>
    <t>00099021001 DEP.DE CHEQ.AJENOS,RET.DE CAM.,CONCEPTO: MIN COMUNICACION-DEVOL INCAPACIDAD TEMP.-NOV/2017,DEP.: CAJA PETROLERA DE SALUD , PROCEDENCIA: BANCO UNION S.A., CHEQUE: 12575, FECHA DE EMISION:19/01/2018</t>
  </si>
  <si>
    <t>00099021001 DEPOSITO DE EFECTIVO, DEPOSITANTE: ALAIN ERICK CAMBEROS SALAZAR, CONCEPTO: DEVOLUCION DE PASAJES, CUENTA DE DEPOSITO: CUENTA UNICA DEL TESORO</t>
  </si>
  <si>
    <t>00020031101 DEPOSITO DE EFECTIVO, DEPOSITANTE: EJERCITO DE BOLIVIA, CONCEPTO: RETENSION, CUENTA DE DEPOSITO: CUENTA UNICA DEL TESORO</t>
  </si>
  <si>
    <t>00133012001 DEPOSITO DE EFECTIVO, DEPOSITANTE: LOTERIA NACIONAL DE B Y S, CONCEPTO: C-31 1736 DEVOLUCION VIATICOS VIAJE NO REALIZADO A ORURO DE WILTON CAMPOS, CUENTA DE DEPOSITO: CUENTA UNICA DEL TESORO</t>
  </si>
  <si>
    <t>00020031101 DEPOSITO DE EFECTIVO, DEPOSITANTE: JUAN DE DIOS GONZALES GUTIERREZ CI/4884391LP, CONCEPTO: DEPÓSITO DE DEVOLUCION, CUENTA DE DEPOSITO: CUENTA UNICA DEL TESORO</t>
  </si>
  <si>
    <t>00099021001 DEPOSITO DE EFECTIVO, DEPOSITANTE: ORLANDO LUIS ALANOCA CONDORI, CONCEPTO: DEPOSITÓ DE DUODECIMAS DE AGUINALDO, CUENTA DE DEPOSITO: CUENTA UNICA DEL TESORO</t>
  </si>
  <si>
    <t>00099021001 DEPOSITO DE EFECTIVO, DEPOSITANTE: JUDITH S. GOMEZ CHOQUE, CONCEPTO: DEVOLUCION SALDO NO EJECUTADO, CUENTA DE DEPOSITO: CUENTA UNICA DEL TESORO</t>
  </si>
  <si>
    <t>00099021001 DEPOSITO DE EFECTIVO, DEPOSITANTE: MARIA ELENA PONCE FUENTES, CONCEPTO: DEVOLUCION DE DOBLE PERCEPCION, CUENTA DE DEPOSITO: CUENTA UNICA DEL TESORO</t>
  </si>
  <si>
    <t>00099024113 DEPOSITO DE EFECTIVO, DEPOSITANTE: GOBIERNO AUTONOMO MUNICIPAL DE SORACACHI, CONCEPTO: SALDOS DE GESTIONES ANTE. PROGRAMA BOLIVIA CAMBIA EVO CUMPLE POR DIFERENCIA DE CENTAVOS, CUENTA DE DEPOSITO: CUENTA UNICA DEL TESORO</t>
  </si>
  <si>
    <t>00099021001 DEPOSITO DE EFECTIVO, DEPOSITANTE: NANCY ELISABETH BLANCO COAQUIRA, CONCEPTO: DEVOLUCION DE VIATICOS, CUENTA DE DEPOSITO: CUENTA UNICA DEL TESORO</t>
  </si>
  <si>
    <t>00099021001 DEPOSITO DE EFECTIVO, DEPOSITANTE: GERMAN MAMANI HUALLPA, CONCEPTO: DEPOSITÓ DE REVERSION, CUENTA DE DEPOSITO: CUENTA UNICA DEL TESORO</t>
  </si>
  <si>
    <t>00020031101 DEPOSITO DE EFECTIVO, DEPOSITANTE: FABIOLA RAMOS PONCE, CONCEPTO: DEVOLUCION DE VIATICO PASAJE, CUENTA DE DEPOSITO: CUENTA UNICA DEL TESORO</t>
  </si>
  <si>
    <t>00020031101 DEPOSITO DE EFECTIVO, DEPOSITANTE: BATALLON DE PRODUCCION DEL EJERCITO, CONCEPTO: REVERSION ADQ. DE SEMILLAS, CUENTA DE DEPOSITO: CUENTA UNICA DEL TESORO</t>
  </si>
  <si>
    <t>00099021001 DEPOSITO DE EFECTIVO, DEPOSITANTE: IGNACIO FLORES CRUZ, CONCEPTO: POR CONCEPTO DE CAMBIO DE BENEFICIO, CUENTA DE DEPOSITO: CUENTA UNICA DEL TESORO</t>
  </si>
  <si>
    <t>00099021001 DEPOSITO DE EFECTIVO, DEPOSITANTE: VLADIMIR LUPA SALAMANCA, CONCEPTO: REVERSION POR PASAJES, CUENTA DE DEPOSITO: CUENTA UNICA DEL TESORO</t>
  </si>
  <si>
    <t>00099021001 DEPOSITO DE EFECTIVO, DEPOSITANTE: MARCO ANTONIO ALVAREZ HERBAS, CONCEPTO: REVERSION POR PASAJES, CUENTA DE DEPOSITO: CUENTA UNICA DEL TESORO</t>
  </si>
  <si>
    <t>00099021001 DEPOSITO DE EFECTIVO, DEPOSITANTE: IVAN BLANCO VARGAS, CONCEPTO: REVERSION POR PASAJES, CUENTA DE DEPOSITO: CUENTA UNICA DEL TESORO</t>
  </si>
  <si>
    <t>00099021001 DEPOSITO DE EFECTIVO, DEPOSITANTE: GEOVANY BALTAZAR MAYGUA CHAVEZ, CONCEPTO: REVERSION POR PASAJES, CUENTA DE DEPOSITO: CUENTA UNICA DEL TESORO</t>
  </si>
  <si>
    <t>00099021001 DEPOSITO DE EFECTIVO, DEPOSITANTE: RICHARD AYALA RIVAMONTAN, CONCEPTO: REVERSION POR PASAJES, CUENTA DE DEPOSITO: CUENTA UNICA DEL TESORO</t>
  </si>
  <si>
    <t>00099021001 DEPOSITO DE EFECTIVO, DEPOSITANTE: JUAN PABLO RICALDE TORREZ, CONCEPTO: REVERSION POR PASAJES, CUENTA DE DEPOSITO: CUENTA UNICA DEL TESORO</t>
  </si>
  <si>
    <t>00099021001 DEPOSITO DE EFECTIVO, DEPOSITANTE: HAROLD JHEISON ARGOTE SOLIZ, CONCEPTO: REVERSION POR PASAJES, CUENTA DE DEPOSITO: CUENTA UNICA DEL TESORO</t>
  </si>
  <si>
    <t>00099021001 DEPOSITO DE EFECTIVO, DEPOSITANTE: FRITZ JUNIORS GIRONDA AQUIZE, CONCEPTO: REVERSION POR PASAJES, CUENTA DE DEPOSITO: CUENTA UNICA DEL TESORO</t>
  </si>
  <si>
    <t>00099021001 DEPOSITO DE EFECTIVO, DEPOSITANTE: WILSON LUPA BERNAL, CONCEPTO: REVERSION POR PASAJES, CUENTA DE DEPOSITO: CUENTA UNICA DEL TESORO</t>
  </si>
  <si>
    <t>00099021001 DEPOSITO DE EFECTIVO, DEPOSITANTE: JIMMY ALDO USMAYO APAZA, CONCEPTO: REVERSION POR PASAJES, CUENTA DE DEPOSITO: CUENTA UNICA DEL TESORO</t>
  </si>
  <si>
    <t>00099021001 DEPOSITO DE EFECTIVO, DEPOSITANTE: ALVARO BARRIENTOS MELGAREJO, CONCEPTO: REVERSION POR PASAJES, CUENTA DE DEPOSITO: CUENTA UNICA DEL TESORO</t>
  </si>
  <si>
    <t>00099021001 DEPOSITO DE EFECTIVO, DEPOSITANTE: FAUD SANTIAGO RAMOS MESA, CONCEPTO: REVERSION POR PASAJES, CUENTA DE DEPOSITO: CUENTA UNICA DEL TESORO</t>
  </si>
  <si>
    <t>00099021001 DEPOSITO DE EFECTIVO, DEPOSITANTE: ELMER CAYLLANTE RODRIGUEZ, CONCEPTO: REVERSION POR PASAJES, CUENTA DE DEPOSITO: CUENTA UNICA DEL TESORO</t>
  </si>
  <si>
    <t>00099021001 DEPOSITO DE EFECTIVO, DEPOSITANTE: JUAN DIEGO BALTAZAR MONTAÑO, CONCEPTO: REVERSION POR PASAJES, CUENTA DE DEPOSITO: CUENTA UNICA DEL TESORO</t>
  </si>
  <si>
    <t>00099021001 DEPOSITO DE EFECTIVO, DEPOSITANTE: JHONNY WILSON JIMENEZ ESPADA, CONCEPTO: REVERSION POR PASAJES, CUENTA DE DEPOSITO: CUENTA UNICA DEL TESORO</t>
  </si>
  <si>
    <t>00099021001 DEPOSITO DE EFECTIVO, DEPOSITANTE: DAVID ANTONIO CRUZ MAMANI, CONCEPTO: REVERSION POR PASAJES, CUENTA DE DEPOSITO: CUENTA UNICA DEL TESORO</t>
  </si>
  <si>
    <t>00099021001 DEPOSITO DE EFECTIVO, DEPOSITANTE: ALEX AYALA PANIAGUA, CONCEPTO: REVERSION POR PASAJES, CUENTA DE DEPOSITO: CUENTA UNICA DEL TESORO</t>
  </si>
  <si>
    <t>00099021001 DEPOSITO DE EFECTIVO, DEPOSITANTE: LEONARDO ANGELO VEGA ESCOBAR, CONCEPTO: REVERSION POR PASAJES, CUENTA DE DEPOSITO: CUENTA UNICA DEL TESORO</t>
  </si>
  <si>
    <t>00099021001 DEPOSITO DE EFECTIVO, DEPOSITANTE: ROLY MAMANI ACHOCALLA, CONCEPTO: REVERSION POR PASAJES, CUENTA DE DEPOSITO: CUENTA UNICA DEL TESORO</t>
  </si>
  <si>
    <t>00099021001 DEPOSITO DE EFECTIVO, DEPOSITANTE: DANNY JAIR COLQUE BALDERAS, CONCEPTO: REVERSION POR PASAJES, CUENTA DE DEPOSITO: CUENTA UNICA DEL TESORO</t>
  </si>
  <si>
    <t>00099021001 DEPOSITO DE EFECTIVO, DEPOSITANTE: CRISTIAN JOZUE QUINTEROS MAMANI, CONCEPTO: REVERSION POR PASAJES, CUENTA DE DEPOSITO: CUENTA UNICA DEL TESORO</t>
  </si>
  <si>
    <t>00099021001 DEPOSITO DE EFECTIVO, DEPOSITANTE: GUERY IPORRE ALVIS, CONCEPTO: REVERSION POR PASAJES, CUENTA DE DEPOSITO: CUENTA UNICA DEL TESORO</t>
  </si>
  <si>
    <t>00099021001 DEPOSITO DE EFECTIVO, DEPOSITANTE: NORAH TEREZA VDA. DE GONZALEZ, CONCEPTO: CONVENIO ENTRE EL SENASIR Y LA SRA. NORAH TEREZA VDA DE GONZALEZ, CUENTA DE DEPOSITO: CUENTA UNICA DEL TESORO</t>
  </si>
  <si>
    <t>00099021001 DEPOSITO DE EFECTIVO, DEPOSITANTE: FERNANDO VIADEZ VILLCA, CONCEPTO: REVERSION POR PASAJES, CUENTA DE DEPOSITO: CUENTA UNICA DEL TESORO</t>
  </si>
  <si>
    <t>00099021001 DEPOSITO DE EFECTIVO, DEPOSITANTE: ALDO OMAR IQUISE ROJAS, CONCEPTO: REVERSION POR PASAJES, CUENTA DE DEPOSITO: CUENTA UNICA DEL TESORO</t>
  </si>
  <si>
    <t>00099021001 DEPOSITO DE EFECTIVO, DEPOSITANTE: RENE PEDRO QUINO MAYTA, CONCEPTO: REVERSION POR PASAJES, CUENTA DE DEPOSITO: CUENTA UNICA DEL TESORO</t>
  </si>
  <si>
    <t>00099021001 DEPOSITO DE EFECTIVO, DEPOSITANTE: OSCAR BLADIMIR LIMACHI HUANCA, CONCEPTO: REVERSION POR PASAJES, CUENTA DE DEPOSITO: CUENTA UNICA DEL TESORO</t>
  </si>
  <si>
    <t>00099021001 DEPOSITO DE EFECTIVO, DEPOSITANTE: ALVARO MAURICIO OJALVO MONTAÑO, CONCEPTO: REVERSION POR PASAJES, CUENTA DE DEPOSITO: CUENTA UNICA DEL TESORO</t>
  </si>
  <si>
    <t>00099021001 DEPOSITO DE EFECTIVO, DEPOSITANTE: VLADIMIR NEIZON ZURITA ARNEZ, CONCEPTO: REVERSION POR PASAJES, CUENTA DE DEPOSITO: CUENTA UNICA DEL TESORO</t>
  </si>
  <si>
    <t>00099021001 DEPOSITO DE EFECTIVO, DEPOSITANTE: JHONNY ALMENDRAS GARCIA, CONCEPTO: REVERSION POR PASAJES, CUENTA DE DEPOSITO: CUENTA UNICA DEL TESORO</t>
  </si>
  <si>
    <t>00099021001 DEPOSITO DE EFECTIVO, DEPOSITANTE: LUIS FERNANDO MAYGUA CHAVEZ, CONCEPTO: REVERSION POR PASAJES, CUENTA DE DEPOSITO: CUENTA UNICA DEL TESORO</t>
  </si>
  <si>
    <t>00099021001 DEPOSITO DE EFECTIVO, DEPOSITANTE: GONZALO ANTONIO BLANCO GUARACHI, CONCEPTO: REVERSION POR PASAJES, CUENTA DE DEPOSITO: CUENTA UNICA DEL TESORO</t>
  </si>
  <si>
    <t>00099021001 DEPOSITO DE EFECTIVO, DEPOSITANTE: MARIO CRISTIAN DEL CARPIO JIMENEZ, CONCEPTO: REVERSION POR PASAJES, CUENTA DE DEPOSITO: CUENTA UNICA DEL TESORO</t>
  </si>
  <si>
    <t>00099021001 DEPOSITO DE EFECTIVO, DEPOSITANTE: LUIS ALBERTO AREBALO GARCIA, CONCEPTO: REVERSION POR PASAJES, CUENTA DE DEPOSITO: CUENTA UNICA DEL TESORO</t>
  </si>
  <si>
    <t>00099021001 DEPOSITO DE EFECTIVO, DEPOSITANTE: FRANZ QUINTEROS MAMANI, CONCEPTO: REVERSION POR PASAJES, CUENTA DE DEPOSITO: CUENTA UNICA DEL TESORO</t>
  </si>
  <si>
    <t>00099021001 DEPOSITO DE EFECTIVO, DEPOSITANTE: JULIO CESAR LAURA MAMANI, CONCEPTO: REVERSION POR PASAJES, CUENTA DE DEPOSITO: CUENTA UNICA DEL TESORO</t>
  </si>
  <si>
    <t>00099021001 DEPOSITO DE EFECTIVO, DEPOSITANTE: EDSON OSCAR SUAREZ AGREDA, CONCEPTO: REVERSION POR PASAJES, CUENTA DE DEPOSITO: CUENTA UNICA DEL TESORO</t>
  </si>
  <si>
    <t>00099021001 DEPOSITO DE EFECTIVO, DEPOSITANTE: EDWIN ROMAN MEJIA CHOQUE, CONCEPTO: REVERSION POR PASAJES, CUENTA DE DEPOSITO: CUENTA UNICA DEL TESORO</t>
  </si>
  <si>
    <t>00099021001 DEPOSITO DE EFECTIVO, DEPOSITANTE: ARIEL CALLE LOPEZ, CONCEPTO: REVERSION POR PASAJES, CUENTA DE DEPOSITO: CUENTA UNICA DEL TESORO</t>
  </si>
  <si>
    <t>00099021001 DEPOSITO DE EFECTIVO, DEPOSITANTE: DIEGO GUSTAVO BARRIENTOS RICO, CONCEPTO: REVERSION POR PASAJES, CUENTA DE DEPOSITO: CUENTA UNICA DEL TESORO</t>
  </si>
  <si>
    <t>00099021001 DEPOSITO DE EFECTIVO, DEPOSITANTE: JOSUE CESPEDES ZURITA, CONCEPTO: REVERSION POR PASAJES, CUENTA DE DEPOSITO: CUENTA UNICA DEL TESORO</t>
  </si>
  <si>
    <t>00099021001 DEPOSITO DE EFECTIVO, DEPOSITANTE: FRANKLIN ALFREDO MANCILLA AGUILAR, CONCEPTO: REVERSION POR PASAJES, CUENTA DE DEPOSITO: CUENTA UNICA DEL TESORO</t>
  </si>
  <si>
    <t>00099021001 DEPOSITO DE EFECTIVO, DEPOSITANTE: ABRAHAM MAMANI MAMANI, CONCEPTO: REVERSION POR PASAJES, CUENTA DE DEPOSITO: CUENTA UNICA DEL TESORO</t>
  </si>
  <si>
    <t>00099021001 DEPOSITO DE EFECTIVO, DEPOSITANTE: ERICK KANTUTA LARUTA, CONCEPTO: REVERSION POR PASAJES, CUENTA DE DEPOSITO: CUENTA UNICA DEL TESORO</t>
  </si>
  <si>
    <t>00099021001 DEPOSITO DE EFECTIVO, DEPOSITANTE: JOSE LUIS RODRIGUEZ TORREZ, CONCEPTO: REVERSION POR PASAJES, CUENTA DE DEPOSITO: CUENTA UNICA DEL TESORO</t>
  </si>
  <si>
    <t>00099021001 DEPOSITO DE EFECTIVO, DEPOSITANTE: FRANCISCO HERRERA ROCHA, CONCEPTO: REVERSION POR PASAJES, CUENTA DE DEPOSITO: CUENTA UNICA DEL TESORO</t>
  </si>
  <si>
    <t>00099021001 DEPOSITO DE EFECTIVO, DEPOSITANTE: MICHAEL SEJAS MEJIA, CONCEPTO: REVERSION POR PASAJES, CUENTA DE DEPOSITO: CUENTA UNICA DEL TESORO</t>
  </si>
  <si>
    <t>00099021001 DEPOSITO DE EFECTIVO, DEPOSITANTE: SERGIO EMANUEL FLORES CORIA, CONCEPTO: REVERSION POR PASAJES, CUENTA DE DEPOSITO: CUENTA UNICA DEL TESORO</t>
  </si>
  <si>
    <t>00099021001 DEPOSITO DE EFECTIVO, DEPOSITANTE: JOSE LUIS JIMENEZ ALVAREZ, CONCEPTO: REVERSION POR PASAJES, CUENTA DE DEPOSITO: CUENTA UNICA DEL TESORO</t>
  </si>
  <si>
    <t>00099021001 DEPOSITO DE EFECTIVO, DEPOSITANTE: RUDDY SANCHEZ HUANCA, CONCEPTO: REVERSION POR PASAJES, CUENTA DE DEPOSITO: CUENTA UNICA DEL TESORO</t>
  </si>
  <si>
    <t>00099021001 DEPOSITO DE EFECTIVO, DEPOSITANTE: JUAN JOSE PATZI AQUINO, CONCEPTO: REVERSION POR PASAJES, CUENTA DE DEPOSITO: CUENTA UNICA DEL TESORO</t>
  </si>
  <si>
    <t>00099021001 DEPOSITO DE EFECTIVO, DEPOSITANTE: KEVIN PABLO GARNICA CRUZ, CONCEPTO: REVERSION POR PASAJES, CUENTA DE DEPOSITO: CUENTA UNICA DEL TESORO</t>
  </si>
  <si>
    <t>00099021001 DEPOSITO DE EFECTIVO, DEPOSITANTE: ALEX COLQUE QUILO, CONCEPTO: REVERSION POR PASAJES, CUENTA DE DEPOSITO: CUENTA UNICA DEL TESORO</t>
  </si>
  <si>
    <t>00099021001 DEPOSITO DE EFECTIVO, DEPOSITANTE: JOSE QUISPE GUTIERREZ, CONCEPTO: REVERSION POR PASAJES, CUENTA DE DEPOSITO: CUENTA UNICA DEL TESORO</t>
  </si>
  <si>
    <t>00099021001 DEPOSITO DE EFECTIVO, DEPOSITANTE: EUSEBIO AGUSTIN FLORES NINA, CONCEPTO: REVERSION POR PASAJES, CUENTA DE DEPOSITO: CUENTA UNICA DEL TESORO</t>
  </si>
  <si>
    <t>00099021001 DEPOSITO DE EFECTIVO, DEPOSITANTE: ABIGAIL DANIELA ZENTENO HUAGAMA, CONCEPTO: REVERSION POR PASAJES, CUENTA DE DEPOSITO: CUENTA UNICA DEL TESORO</t>
  </si>
  <si>
    <t>00099021001 DEPOSITO DE EFECTIVO, DEPOSITANTE: LUIS ENRIQUE OJALVO PIZARRO, CONCEPTO: REVERSION POR PASAJES, CUENTA DE DEPOSITO: CUENTA UNICA DEL TESORO</t>
  </si>
  <si>
    <t>00574012002 DEPOSITO DE EFECTIVO, DEPOSITANTE: DILMA ISNADO CHAVEZ, CONCEPTO: DEVOLUCION DE FONDOS NO UTILIZADOS, CUENTA DE DEPOSITO: CUENTA UNICA DEL TESORO</t>
  </si>
  <si>
    <t>00099021001 DEPOSITO DE EFECTIVO, DEPOSITANTE: SANTOS BALTAZAR DIAS, CONCEPTO: DEVOLUCION DE VIATICOS, CUENTA DE DEPOSITO: CUENTA UNICA DEL TESORO</t>
  </si>
  <si>
    <t>00099021001 DEPOSITO DE EFECTIVO, DEPOSITANTE: JUSTO ERLAND HERRERA TOLA, CONCEPTO: DEVOLUCION DE VIATICOS, CUENTA DE DEPOSITO: CUENTA UNICA DEL TESORO</t>
  </si>
  <si>
    <t>00099021001 DEPOSITO DE EFECTIVO, DEPOSITANTE: LUIS ALBERTO SANCHEZ, CONCEPTO: DEVOLUCION VIATICOS Y GASTOS DE REPRESENTACION DE LUIS ALBERTO SANCHEZ N 955 C-312440 DEL 19-09-17, CUENTA DE DEPOSITO: CUENTA UNICA DEL TESORO</t>
  </si>
  <si>
    <t>00099021001 DEPOSITO DE EFECTIVO, DEPOSITANTE: ALEJANDRO QUIROGA, CONCEPTO: DEVOLUCION DE HABERES MES DICIEMBRE 2017, CUENTA DE DEPOSITO: CUENTA UNICA DEL TESORO</t>
  </si>
  <si>
    <t>00099021001 DEPOSITO DE EFECTIVO, DEPOSITANTE: CAROLYN ORDOÑEZ, CONCEPTO: DEVOLUCION DE HABERES MES DICIEMBRE 2017, CUENTA DE DEPOSITO: CUENTA UNICA DEL TESORO</t>
  </si>
  <si>
    <t>00099021001 DEPOSITO DE EFECTIVO, DEPOSITANTE: LUIS CESPEDES, CONCEPTO: DEVOLUCION DE HABERES MES DICIEMBRE 2017, CUENTA DE DEPOSITO: CUENTA UNICA DEL TESORO</t>
  </si>
  <si>
    <t>00099021001 DEPOSITO DE EFECTIVO, DEPOSITANTE: ANA AGREDA, CONCEPTO: DEVOLUCION DE HABERES MES DICIEMBRE 2017, CUENTA DE DEPOSITO: CUENTA UNICA DEL TESORO</t>
  </si>
  <si>
    <t>00099021001 DEPOSITO DE EFECTIVO, DEPOSITANTE: PAMELA MONTOYA, CONCEPTO: REVERSION, CUENTA DE DEPOSITO: CUENTA UNICA DEL TESORO</t>
  </si>
  <si>
    <t>00582012001 DEPOSITO DE EFECTIVO, DEPOSITANTE: FRANKLIN MENDIETA AGUILERA, CONCEPTO: DEVOLUCION DE FONDOS POR PAGO DE REFRIGERIOS DICIEMBRE 2017, CUENTA DE DEPOSITO: CUENTA UNICA DEL TESORO</t>
  </si>
  <si>
    <t>00099021001 DEP.DE CHEQ.AJENOS,RET.DE CAM.,CONCEPTO: MEJIA ARREDONDO SOLEDAD,DEP.: BANCO UNION S.A. , PROCEDENCIA: BANCO UNION S.A., CHEQUE: 150714, FECHA DE EMISION:23/01/2018</t>
  </si>
  <si>
    <t>00099021001 DEPOSITO DE EFECTIVO, DEPOSITANTE: SANTIAGO DELGADILLO VILLALPANDO, CONCEPTO: DEP.POR CONCEPTO DE DEV.DEL PASAJE N°9305998684218 DE TROPICAL TOURS NO UTILIZADO GESTION 2017, CUENTA DE DEPOSITO: CUENTA UNICA DEL TESORO</t>
  </si>
  <si>
    <t>00099021001 DEPOSITO DE EFECTIVO, DEPOSITANTE: SANTIAGO DELGADILLO VILLALPANDO, CONCEPTO: DEP.POR CONCEPTO DE DEV. DE PASAJE N° 4645957659655 DE TROPICAL TOURS NO UTILIZADO GESTION 2017, CUENTA DE DEPOSITO: CUENTA UNICA DEL TESORO</t>
  </si>
  <si>
    <t>00099021001 DEPOSITO DE EFECTIVO, DEPOSITANTE: SANTIAGO DELGADILLO VILLALPANDO, CONCEPTO: DEP.POR CONCEPTO DE DEV. DE PASAJE N° 9305699231246 EMITIDO TROPICAL TOURS NO UTILIZADO GESTION 2017, CUENTA DE DEPOSITO: CUENTA UNICA DEL TESORO</t>
  </si>
  <si>
    <t>00099021001 DEPOSITO DE EFECTIVO, DEPOSITANTE: SANTIAGO DELGADILLO VILLALPANDO, CONCEPTO: DEP.POR CONCEPTO DE DEV. DE PASAJE N° 9305699182557 EMITIDO TROPICAL TOURS NO UTILIZADO GESTION 2017, CUENTA DE DEPOSITO: CUENTA UNICA DEL TESORO</t>
  </si>
  <si>
    <t>00099021001 DEPOSITO DE EFECTIVO, DEPOSITANTE: SANTIAGO DELGADILLO VILLALPANDO, CONCEPTO: DEP.POR CONCEPTO DE DEV. DE PASAJE N°9304978839701 EMITIDO TROPICAL TOURS NO UTILIZADO GESTION 2017, CUENTA DE DEPOSITO: CUENTA UNICA DEL TESORO</t>
  </si>
  <si>
    <t>00099021001 DEPOSITO DE EFECTIVO, DEPOSITANTE: JHON FLAVIO MAMANI LAURA, CONCEPTO: REVERSION SIGMA, CUENTA DE DEPOSITO: CUENTA UNICA DEL TESORO</t>
  </si>
  <si>
    <t>00099021001 DEPOSITO DE EFECTIVO, DEPOSITANTE: RENE ACARAPI GUTIERREZ, CONCEPTO: DEVOLUCION DE VIATICOS, CUENTA DE DEPOSITO: CUENTA UNICA DEL TESORO</t>
  </si>
  <si>
    <t>00099021001 DEPOSITO DE EFECTIVO, DEPOSITANTE: JORGE JAVIER LEAÑO OLIVO, CONCEPTO: DEVOLUCION DUODECIMA DE AGUINALDO, CUENTA DE DEPOSITO: CUENTA UNICA DEL TESORO</t>
  </si>
  <si>
    <t>00099021001 DEPOSITO DE EFECTIVO, DEPOSITANTE: HANS WILMER CHOQUE GUTIERREZ, CONCEPTO: MINISTERIO DE CULTURAS Y TURISMO, CUENTA DE DEPOSITO: CUENTA UNICA DEL TESORO</t>
  </si>
  <si>
    <t>00099021001 DEPOSITO DE EFECTIVO, DEPOSITANTE: JORGE FERNANDO BURGOS IPORRE, CONCEPTO: DEVOLUCION COSTO CURSO DE AYMARA, CUENTA DE DEPOSITO: CUENTA UNICA DEL TESORO</t>
  </si>
  <si>
    <t>00099021001 DEPOSITO DE EFECTIVO, DEPOSITANTE: OMAR EMILIO ROCHA OLIVIO, CONCEPTO: DEVOLUCION COSTO CURSO DE AYMARA, CUENTA DE DEPOSITO: CUENTA UNICA DEL TESORO</t>
  </si>
  <si>
    <t>00099021001 DEPOSITO DE EFECTIVO, DEPOSITANTE: SARA LINDA MAMANI VEGA, CONCEPTO: DEP DE DEVOLUCION, CUENTA DE DEPOSITO: CUENTA UNICA DEL TESORO</t>
  </si>
  <si>
    <t>00099021001 DEPOSITO DE EFECTIVO, DEPOSITANTE: ELEUTERIO RENJIFO CONDORI, CONCEPTO: DEPOSITÓ DOBLE PERCEPCION, CUENTA DE DEPOSITO: CUENTA UNICA DEL TESORO</t>
  </si>
  <si>
    <t>00099021001 DEPOSITO DE EFECTIVO, DEPOSITANTE: VICEMIN. DE DEFENSA SOCIAL Y SUST. CONTROLADAS, CONCEPTO: DEP. POR LICENCIA SIN GOCE DE HABERES, CUENTA DE DEPOSITO: CUENTA UNICA DEL TESORO</t>
  </si>
  <si>
    <t>00099021001 DEPOSITO DE EFECTIVO, DEPOSITANTE: SGTO. JORGE A. SANCHEZ CONDORI, CONCEPTO: DEVOLUCION DE PASAJES, CUENTA DE DEPOSITO: CUENTA UNICA DEL TESORO</t>
  </si>
  <si>
    <t>00099021001 DEPOSITO DE EFECTIVO, DEPOSITANTE: JUANA JANCO PIZARRO - EJERCITO DE BOLIVIA, CONCEPTO: REVERSION SALDO NO EJECUTADO MALESCALERIA, CUENTA DE DEPOSITO: CUENTA UNICA DEL TESORO</t>
  </si>
  <si>
    <t>00020031101 DEPOSITO DE EFECTIVO, DEPOSITANTE: REYMUNDO PEREZ MEDRANO C.I. 6504664 CBBA, CONCEPTO: DEVOLUCION DE PASAJE, CUENTA DE DEPOSITO: CUENTA UNICA DEL TESORO</t>
  </si>
  <si>
    <t>00099021001 DEPOSITO DE EFECTIVO, DEPOSITANTE: LUIS OROZCO, CONCEPTO: DEVOLUCION SALDO DE MEDIO DIA DE FECHA, CUENTA DE DEPOSITO: CUENTA UNICA DEL TESORO</t>
  </si>
  <si>
    <t>00099021001 DEPOSITO DE EFECTIVO, DEPOSITANTE: GUALBERTO FLORES PEÑA, CONCEPTO: REVERSION DE PASAJES, CUENTA DE DEPOSITO: CUENTA UNICA DEL TESORO</t>
  </si>
  <si>
    <t>00099021001 DEPOSITO DE EFECTIVO, DEPOSITANTE: RAMIRO POLO, CONCEPTO: DEVOLUCION SALDO DE 93° CARRERA INTERNACIONAL DE SAN SILVESTRE, CUENTA DE DEPOSITO: CUENTA UNICA DEL TESORO</t>
  </si>
  <si>
    <t>00099021001 DEPOSITO DE EFECTIVO, DEPOSITANTE: SERGIO DAVID CALZADA CASTELLON, CONCEPTO: REVERSION DE PASAJES, CUENTA DE DEPOSITO: CUENTA UNICA DEL TESORO</t>
  </si>
  <si>
    <t>00099021001 DEPOSITO DE EFECTIVO, DEPOSITANTE: RUBEN VICENTE QUINTEROS, CONCEPTO: DEP. POR CONCEPTO DE DEVOLUCION DE PASAJE N° 9301388973948 TROPICAL TOURS NO UTILIZADO GESTION 2017, CUENTA DE DEPOSITO: CUENTA UNICA DEL TESORO</t>
  </si>
  <si>
    <t>00099021001 DEPOSITO DE EFECTIVO, DEPOSITANTE: PAULA ESTEFANE VASQUEZ BAUER, CONCEPTO: REVERSION AL PREVENTIVO N° 842/2016 (DEVOLUCION DE PASAJES), CUENTA DE DEPOSITO: CUENTA UNICA DEL TESORO</t>
  </si>
  <si>
    <t>00099021001 DEPOSITO DE EFECTIVO, DEPOSITANTE: PAULA ESTEFANE VASQUEZ BAUER, CONCEPTO: REVERSION AL PREVENTIVO N° 621/2016 (DEVOLUCION DE PASAJES), CUENTA DE DEPOSITO: CUENTA UNICA DEL TESORO</t>
  </si>
  <si>
    <t>00099021001 DEPOSITO DE EFECTIVO, DEPOSITANTE: PAULA ESTEFANE VASQUEZ BAUER, CONCEPTO: REVERSION AL PREVENTIVO N° 1934/2017, CUENTA DE DEPOSITO: CUENTA UNICA DEL TESORO</t>
  </si>
  <si>
    <t>00099021001 DEPOSITO DE EFECTIVO, DEPOSITANTE: BAUTISTA HUALLPARA BERTHA FELICIDAD, CONCEPTO: DEVOLUCION BONO DE ANTIGUEDAD, CUENTA DE DEPOSITO: CUENTA UNICA DEL TESORO</t>
  </si>
  <si>
    <t>00099021001 DEPOSITO DE EFECTIVO, DEPOSITANTE: U.P.E.A., CONCEPTO: DEVOLUCION DE AGUINALDO, CUENTA DE DEPOSITO: CUENTA UNICA DEL TESORO</t>
  </si>
  <si>
    <t>00099021001 DEPOSITO DE EFECTIVO, DEPOSITANTE: GUSTAVO ALIAGA PALMA, CONCEPTO: DEVOLUCION CURSOS AYMARA, CUENTA DE DEPOSITO: CUENTA UNICA DEL TESORO</t>
  </si>
  <si>
    <t>00099021001 DEP.DE CHEQ.AJENOS,RET.DE CAM.,CONCEPTO: FLORES BAPTISTA EDWIN,DEP.: BANCO UNION S.A. , PROCEDENCIA: BANCO UNION S.A., CHEQUE: 150715, FECHA DE EMISION:24/01/2018</t>
  </si>
  <si>
    <t>00099021001 DEPOSITO DE EFECTIVO, DEPOSITANTE: INSA-ALVARO ELOY CASTRO NUÑEZ, CONCEPTO: DEVOLUCION DE PASAJES, CUENTA DE DEPOSITO: CUENTA UNICA DEL TESORO</t>
  </si>
  <si>
    <t>00099021001 DEPOSITO DE EFECTIVO, DEPOSITANTE: INSTITUTO DEL SEGURO AGRARIO, CONCEPTO: DEVOLUCION DE PASAJES, CUENTA DE DEPOSITO: CUENTA UNICA DEL TESORO</t>
  </si>
  <si>
    <t>00099021001 DEPOSITO DE EFECTIVO, DEPOSITANTE: VICAR MOTOR VILLARES, CONCEPTO: REVERSION AL PREVENTIVO N°2245/2017 POR DEVOLUCION DE PGO DE VICAR MOTOR VILLARES, CUENTA DE DEPOSITO: CUENTA UNICA DEL TESORO</t>
  </si>
  <si>
    <t>00099021001 DEPOSITO DE EFECTIVO, DEPOSITANTE: JUAN EMILIO ORIHUELA TRISTAN, CONCEPTO: DEVOLUCION DE PAGO, CUENTA DE DEPOSITO: CUENTA UNICA DEL TESORO</t>
  </si>
  <si>
    <t>00099021001 DEPOSITO DE EFECTIVO, DEPOSITANTE: ALVARO M. ANTONIO CABA OLIVAREZ CI/ 2377522, CONCEPTO: CITE: MEFP/VTCP/DEPOT/UAIS-CPJ/N°030/2016 REGULARIZACION :JULIO -AGOST 2017, CUENTA DE DEPOSITO: CUENTA UNICA DEL TESORO</t>
  </si>
  <si>
    <t>00099021001 DEPOSITO DE EFECTIVO, DEPOSITANTE: GASTON RAMIRO PEÑALOZA ESCALERA, CONCEPTO: DEVOLUCION DE VIATICOS DE LA IV CUMBRE FORO PAISES EXPORTADORES DE GAS, CUENTA DE DEPOSITO: CUENTA UNICA DEL TESORO</t>
  </si>
  <si>
    <t>00099021001 DEPOSITO DE EFECTIVO, DEPOSITANTE: LUIS FERNANDO VALVERDE FERRUFINO, CONCEPTO: DEVOLUCION DE VIATICOS DE LA IV CUMBRE FORO PAISES EXPORTADORES DE GAS, CUENTA DE DEPOSITO: CUENTA UNICA DEL TESORO</t>
  </si>
  <si>
    <t>00291012002 DEP.DE CHEQ.AJENOS,RET.DE CAM.,CONCEPTO: PAGO DEUDA GESTIONES ANTERIORES,DEP.: EMPRESA CONSTRUCTORA MARISCAL SUCRE LTDA , PROCEDENCIA: BANCO NACIONAL DE BOLIVIA S.A., CHEQUE: 1024165, FECHA DE EMISION:25/01/2018</t>
  </si>
  <si>
    <t>00099021001 DEPOSITO DE EFECTIVO, DEPOSITANTE: SERGIO SANCHEZ, CONCEPTO: DEVOLUCION POR PAGO EN DEMASIA (DEVENGADO GESTION 2017), CUENTA DE DEPOSITO: CUENTA UNICA DEL TESORO</t>
  </si>
  <si>
    <t>00016011101 DEPOSITO DE EFECTIVO, DEPOSITANTE: MILENA PACHECO PAREDES, CONCEPTO: DEVOLUCION DE PASAJES, CUENTA DE DEPOSITO: CUENTA UNICA DEL TESORO</t>
  </si>
  <si>
    <t>00592012001 DEPOSITO DE EFECTIVO, DEPOSITANTE: MARISOL CONDORI GIL, CONCEPTO: ND 2043-UAGS/GESTION 2015, CUENTA DE DEPOSITO: CUENTA UNICA DEL TESORO</t>
  </si>
  <si>
    <t>00099021001 DEP.DE CHEQ.AJENOS,RET.DE CAM.,CONCEPTO: DEV. DE RECURSOS POR USO DEL TELEFONO CORPORATIVO DIC/2017 FELIX LEONARDO GUARACHI,DEP.: CAMARA DE SENADORES , PROCEDENCIA: BANCO UNION S.A., CHEQUE: 6813, FECHA DE EMISION:25/01/2018</t>
  </si>
  <si>
    <t>00099021001 DEP.DE CHEQ.AJENOS,RET.DE CAM.,CONCEPTO: DEV. DE RECURSOS POR EXTRAVIO DE CREDENCIAL 2017 FELIX LEONARDO GUARACHI,DEP.: CAMARA DE SENADORES , PROCEDENCIA: BANCO UNION S.A., CHEQUE: 6814, FECHA DE EMISION:25/01/2018</t>
  </si>
  <si>
    <t>00099021001 DEP.DE CHEQ.AJENOS,RET.DE CAM.,CONCEPTO: DESCUENTO A ESTELA SABIA POR INCUMPLIMIENTO DE USO DE PASAJES EMITIDOS C-31 1755,DEP.: MINISTERIO DE COMUNICACION , PROCEDENCIA: BANCO UNION S.A., CHEQUE: 9386, FECHA DE EMISION:19/01/2018</t>
  </si>
  <si>
    <t>00099021001 DEP.DE CHEQ.AJENOS,RET.DE CAM.,CONCEPTO: DESCUENTO EDUARDO LOHNHOFF BRUNO POR INCUMPLIMIENTO DE USO DE PASAJES EMITIDOS C-31 5498,DEP.: MINISTERIO DE COMUNICACION , PROCEDENCIA: BANCO UNION S.A., CHEQUE: 9385, FECHA DE EMISION:19/01/2018</t>
  </si>
  <si>
    <t>00099021001 DEP.DE CHEQ.AJENOS,RET.DE CAM.,CONCEPTO: DESCUENTO A EDUARDO LOHNHOFF BRUNO POR INCUMPLIMIENTO DE PRESENTACION DE DESCARGO VIATICOS C-31 4701,DEP.: MINISTERIO DE COMUNICACION</t>
  </si>
  <si>
    <t>00099021001 DEP.DE CHEQ.AJENOS,RET.DE CAM.,CONCEPTO: DEVOLUCION POR SUBSIDIO DE INCAPACIDAD TEMPORAL,DEP.: CAJA DE SALUD DE LA BANCA PRIVADA , PROCEDENCIA: BANCO NACIONAL DE BOLIVIA S.A., CHEQUE: 5987367, FECHA DE EMISION:11/01/2018</t>
  </si>
  <si>
    <t>00099021001 DEP.DE CHEQ.AJENOS,RET.DE CAM.,CONCEPTO: H.C. DIPUTADOS - DEVOL. INCAPACIDAD TEMP. - NOV/2017,DEP.: CAJA PETROLERA DE SALUD , PROCEDENCIA: BANCO UNION S.A., CHEQUE: 12594, FECHA DE EMISION:26/01/2018</t>
  </si>
  <si>
    <t>00099021001 DEP.DE CHEQ.AJENOS,RET.DE CAM.,CONCEPTO: FRACCIONAMIENTO DE NOTA DE CREDITO FISCAL N°90515562,DEP.: INSUMOS BOLIVIA , PROCEDENCIA: BANCO UNION S.A., CHEQUE: 568, FECHA DE EMISION:26/01/2018</t>
  </si>
  <si>
    <t>00254014101 DEPOSITO DE EFECTIVO, DEPOSITANTE: FAUSTO CINCKO-INSA, CONCEPTO: REVERSION, CUENTA DE DEPOSITO: CUENTA UNICA DEL TESORO</t>
  </si>
  <si>
    <t>00099021001 DEPOSITO DE EFECTIVO, DEPOSITANTE: GASTON HERRERA-INSA, CONCEPTO: REVERSION, CUENTA DE DEPOSITO: CUENTA UNICA DEL TESORO</t>
  </si>
  <si>
    <t>00099021001 DEPOSITO DE EFECTIVO, DEPOSITANTE: JUAN CARLOS VIDAURRE-INSA, CONCEPTO: REVERSION, CUENTA DE DEPOSITO: CUENTA UNICA DEL TESORO</t>
  </si>
  <si>
    <t>00099021001 DEPOSITO DE EFECTIVO, DEPOSITANTE: NELSON GONZALES, CONCEPTO: REVERSION, CUENTA DE DEPOSITO: CUENTA UNICA DEL TESORO</t>
  </si>
  <si>
    <t>00099021001 DEPOSITO DE EFECTIVO, DEPOSITANTE: ALEX GOMEZ-INSA, CONCEPTO: REVERSION, CUENTA DE DEPOSITO: CUENTA UNICA DEL TESORO</t>
  </si>
  <si>
    <t>00099021001 DEPOSITO DE EFECTIVO, DEPOSITANTE: MIGUEL AMARU CHIQUIPA, CONCEPTO: PAGO POR DOBLE PERCEPCION, CUENTA DE DEPOSITO: CUENTA UNICA DEL TESORO</t>
  </si>
  <si>
    <t>00099021001 DEPOSITO DE EFECTIVO, DEPOSITANTE: ROSE MARY APAZA SUXO CI 3412620 L.P., CONCEPTO: REVERSION DE BOLETA DE PAGO DE REINTEGRO DEL MES DE ABRIL, CUENTA DE DEPOSITO: CUENTA UNICA DEL TESORO</t>
  </si>
  <si>
    <t>00099021001 DEPOSITO DE EFECTIVO, DEPOSITANTE: EDWIN BALBOA CHURA, CONCEPTO: DEVOLUCION VACACIONES, CUENTA DE DEPOSITO: CUENTA UNICA DEL TESORO</t>
  </si>
  <si>
    <t>00020031101 DEPOSITO DE EFECTIVO, DEPOSITANTE: BATALLON DE PRODUCCION DEL EJERCITO IV "V EDUARDO", CONCEPTO: REVERSION DE MATERIAL ELECTRICO Y DE CONSTRUCCION, CUENTA DE DEPOSITO: CUENTA UNICA DEL TESORO</t>
  </si>
  <si>
    <t>00291012006 DEPOSITO DE EFECTIVO, DEPOSITANTE: SURTIDOR KAIPI GAS SRL, CONCEPTO: USO DE DERECHO DE VIA, CUENTA DE DEPOSITO: CUENTA UNICA DEL TESORO</t>
  </si>
  <si>
    <t>00099021001 DEPOSITO DE EFECTIVO, DEPOSITANTE: IBEER FLORES MORALES, CONCEPTO: REVERSION POR PASAJES, CUENTA DE DEPOSITO: CUENTA UNICA DEL TESORO</t>
  </si>
  <si>
    <t>00290012001 DEPOSITO DE EFECTIVO, DEPOSITANTE: LUIS PINTO SILVA, CONCEPTO: TASA DE AEROPUERTO (SABSA), CUENTA DE DEPOSITO: CUENTA UNICA DEL TESORO</t>
  </si>
  <si>
    <t>00099021001 DEPOSITO DE EFECTIVO, DEPOSITANTE: SANTIAGO GREGORIO ARIAS MAMANI, CONCEPTO: DEP. DOS DUODECIMAS DE AGUINALDO, CUENTA DE DEPOSITO: CUENTA UNICA DEL TESORO</t>
  </si>
  <si>
    <t>00099021001 DEPOSITO DE EFECTIVO, DEPOSITANTE: JUAN PABLO RIVERO CORTES, CONCEPTO: DEVOLUCION DE VIATICOS, CUENTA DE DEPOSITO: CUENTA UNICA DEL TESORO</t>
  </si>
  <si>
    <t>00099021001 DEPOSITO DE EFECTIVO, DEPOSITANTE: FRANKLIN VALDIVIA LEIGUE, CONCEPTO: DEVOLUCION DE PASAJE, CUENTA DE DEPOSITO: CUENTA UNICA DEL TESORO</t>
  </si>
  <si>
    <t>00099021001 DEPOSITO DE EFECTIVO, DEPOSITANTE: CONSTANCIA QUIRUCHI HUARAYO, CONCEPTO: DEVOLUCION PASAJE AEREO NO UTILIZADO-AMASZONAS GESTION 2016, CUENTA DE DEPOSITO: CUENTA UNICA DEL TESORO</t>
  </si>
  <si>
    <t>00030018008 DEPOSITO DE EFECTIVO, DEPOSITANTE: JAVIER SALGUERO ARAMAYO, CONCEPTO: DEVOLUCION POR PASAJES SEGUN C-31 4273, CUENTA DE DEPOSITO: CUENTA UNICA DEL TESORO</t>
  </si>
  <si>
    <t>00099021001 DEPOSITO DE EFECTIVO, DEPOSITANTE: EVANS PINTO - MINISTERIO DE DEPORTES, CONCEPTO: DEV. FONDOS EN AVANCE 3RA VERSION CAMPEONATO DE FUTBOL SUB-18 COPA ESTADO PLURINACIONAL, CUENTA DE DEPOSITO: CUENTA UNICA DEL TESORO</t>
  </si>
  <si>
    <t>00099021001 DEPOSITO DE EFECTIVO, DEPOSITANTE: MARIO DURAN - MINISTERIO DE CULTURAS Y TURISMO, CONCEPTO: DEVOLUCION DE RECURSOS, CUENTA DE DEPOSITO: CUENTA UNICA DEL TESORO</t>
  </si>
  <si>
    <t>00099021001 DEPOSITO DE EFECTIVO, DEPOSITANTE: RUBEN PRADO ARISPE, CONCEPTO: DEVOLUCION DE HABERES DE ACUERDO A INF. N° EX/EP13, CUENTA DE DEPOSITO: CUENTA UNICA DEL TESORO</t>
  </si>
  <si>
    <t>00099021001 DEP.DE CHEQ.AJENOS,RET.DE CAM.,CONCEPTO: QUISPE JAQUI ROMAN,DEP.: BANCO UNION S.A. , PROCEDENCIA: BANCO UNION S.A., CHEQUE: 150720, FECHA DE EMISION:29/01/2018</t>
  </si>
  <si>
    <t>00099021001 DEP.DE CHEQ.AJENOS,RET.DE CAM.,CONCEPTO: CABRAL ALVAREZ ADELITA,DEP.: BANCO UNION S.A. , PROCEDENCIA: BANCO UNION S.A., CHEQUE: 150718, FECHA DE EMISION:29/01/2018</t>
  </si>
  <si>
    <t>00099021001 DEPOSITO DE EFECTIVO, DEPOSITANTE: RENE MIGUEL TORRICO CASTILLO, CONCEPTO: REVERSION AL PREVENTIVO N° 2085/2017 (EXCESO DE CONSUMO DE TELEFONIA MOVIL NOVIEMBRE/2017), CUENTA DE DEPOSITO: CUENTA UNICA DEL TESORO</t>
  </si>
  <si>
    <t>00099021001 DEPOSITO DE EFECTIVO, DEPOSITANTE: PAUL ANTONIO COCA SUAREZ ARANA, CONCEPTO: REVERSION PASAJES PREV. 167/18 N° DE CARGO DE CUENTA, CUENTA DE DEPOSITO: CUENTA UNICA DEL TESORO</t>
  </si>
  <si>
    <t>00099021001 DEPOSITO DE EFECTIVO, DEPOSITANTE: GASPAR AVELINO GUZMAN VARGAS, CONCEPTO: DEP. DOS DUODECIMAS AGUINALDO, CUENTA DE DEPOSITO: CUENTA UNICA DEL TESORO</t>
  </si>
  <si>
    <t>00099021001 DEPOSITO DE EFECTIVO, DEPOSITANTE: JOSE E. SANDOVAL SARAVIA, CONCEPTO: DEVOLUCION DE RECURSOS NO EJECUTADOS, CUENTA DE DEPOSITO: CUENTA UNICA DEL TESORO</t>
  </si>
  <si>
    <t>00099021001 DEPOSITO DE EFECTIVO, DEPOSITANTE: EDUARDO FREDDY ECHEVERRIA VARGAS, CONCEPTO: DEVOLUCION DE SALDOS DE FONDOS EN AVANCE PREV. 964, CUENTA DE DEPOSITO: CUENTA UNICA DEL TESORO</t>
  </si>
  <si>
    <t>00099021001 DEPOSITO DE EFECTIVO, DEPOSITANTE: DAVID JOB ACUÑA RODRIGUEZ, CONCEPTO: REVERSION VIATICOS POR PASAJES, CUENTA DE DEPOSITO: CUENTA UNICA DEL TESORO</t>
  </si>
  <si>
    <t>00099021001 DEPOSITO DE EFECTIVO, DEPOSITANTE: LUIS FERNANDO IBARRA GUZMAN, CONCEPTO: REVERSION VIATICOS POR PASAJES, CUENTA DE DEPOSITO: CUENTA UNICA DEL TESORO</t>
  </si>
  <si>
    <t>00099021001 DEPOSITO DE EFECTIVO, DEPOSITANTE: BORIS DANIEL JIMENEZ PEÑA, CONCEPTO: REVERSION VIATICOS POR PASAJES, CUENTA DE DEPOSITO: CUENTA UNICA DEL TESORO</t>
  </si>
  <si>
    <t>00099021001 DEPOSITO DE EFECTIVO, DEPOSITANTE: EDUARDO FREDDY ECHEVERRIA VARGAS, CONCEPTO: DEVOLUCION DE SALDOS DE FONDOS EN AVANCE PREV. 962, CUENTA DE DEPOSITO: CUENTA UNICA DEL TESORO</t>
  </si>
  <si>
    <t>00099021001 DEPOSITO DE EFECTIVO, DEPOSITANTE: PERIODICO EL CAMBIO, CONCEPTO: DEVOLUCION SALDO POR PUBLICIDAD, CUENTA DE DEPOSITO: CUENTA UNICA DEL TESORO</t>
  </si>
  <si>
    <t>00099021001 DEPOSITO DE EFECTIVO, DEPOSITANTE: EDUARDO FREDDY ECHEVERRIA VARGAS, CONCEPTO: DEVOLUCION DE SALDOS DE FONDOS EN AVANCE PREV 959, CUENTA DE DEPOSITO: CUENTA UNICA DEL TESORO</t>
  </si>
  <si>
    <t>00020051101 DEPOSITO DE EFECTIVO, DEPOSITANTE: JAVIER EDUARDO AYLLON VARGAS, CONCEPTO: DEP. DE REVERSION, CUENTA DE DEPOSITO: CUENTA UNICA DEL TESORO</t>
  </si>
  <si>
    <t>00099021001 DEPOSITO DE EFECTIVO, DEPOSITANTE: SERGIO RAFAEL MONTECINOS PEREZ CI 3363872 LP, CONCEPTO: REVERSION DE VIATICOS POR PASAJES, CUENTA DE DEPOSITO: CUENTA UNICA DEL TESORO</t>
  </si>
  <si>
    <t>00344018001 DEPOSITO DE EFECTIVO, DEPOSITANTE: EDILBERTA A QUISPE CONDE, CONCEPTO: SALDO COMPRA Y ENTREGA MATERIAL ESCRITORIO Y COMBUSTIBLE NACION ARAONA DEL 15 AL 17 NOV 17, CUENTA DE DEPOSITO: CUENTA UNICA DEL TESORO</t>
  </si>
  <si>
    <t>00099021001 DEPOSITO DE EFECTIVO, DEPOSITANTE: MARIELA PEREZ SEJAS, CONCEPTO: CUMPLIMIENTO PARCIAL DE RECONOCIMIENTO DE OBLIGACION POR PAGO A LA CNS DE BS, 27016,19, CUENTA DE DEPOSITO: CUENTA UNICA DEL TESORO</t>
  </si>
  <si>
    <t>00099021001 DEPOSITO DE EFECTIVO, DEPOSITANTE: ENDE - ANDREA ELIZABET VARGAS ZEBALLOS, CONCEPTO: CUMPL. DS 3034 RENUMERACION MAX DIC717 - WILFREDO OVANDO ROJAS, CUENTA DE DEPOSITO: CUENTA UNICA DEL TESORO</t>
  </si>
  <si>
    <t>00099021004 DEPOSITO DE EFECTIVO, DEPOSITANTE: MINISTERIO DE DEPORTES, CONCEPTO: DEVOLUCION EXCEDENTE TELEFONIA CELULAR MES DE NOVIEMBRE 2017, CUENTA DE DEPOSITO: CUENTA UNICA DEL TESORO</t>
  </si>
  <si>
    <t>00099021001 DEP.DE CHEQ.AJENOS,RET.DE CAM.,CONCEPTO: TRANSFERENCIA DEL DEP. DE CYNTHIA CISNEROS POR DEVOLUCION DEL COSTO DE CREENCIAL INSTITUCIONAL,DEP.: DEFENSORIA DEL PUEBLO , PROCEDENCIA: BANCO UNION S.A., CHEQUE: 975, FECHA DE EMISION:26/01/2018</t>
  </si>
  <si>
    <t>00099021001 DEP.DE CHEQ.AJENOS,RET.DE CAM.,CONCEPTO: TRANSFERRENCIA DEL DEP. REALIZADO POR LA SRA. VALERIA AGUILAR MARQUEZ,DEP.: DEFENSORIA DEL PUEBLO , PROCEDENCIA: BANCO UNION S.A., CHEQUE: 974, FECHA DE EMISION:25/01/2018</t>
  </si>
  <si>
    <t>00099021001 DEP.DE CHEQ.AJENOS,RET.DE CAM.,CONCEPTO: DEVOLUCION DE SALDOS NO EJECUTADOS (FONADIN) PROYECTO CAFE Y CONSTRUCCION DE AULAS VILLA KHORA,DEP.: GOBIERNO AUTONOMO MUNICIPAL DE CAJUATA</t>
  </si>
  <si>
    <t>00099021001 DEP.DE CHEQ.AJENOS,RET.DE CAM.,CONCEPTO: DEVOLUCION DE SALDO NO UTILIZADO PARA PAGO REFRIGERIOS DICIEMBRE 2017 DEFENSORIA DEL PUEBLO,DEP.: DEFENSORIA DEL PUEBLO , PROCEDENCIA: BANCO UNION S.A., CHEQUE: 964, FECHA DE EMISION:24/01/2018</t>
  </si>
  <si>
    <t>00593012001 DEP.DE CHEQ.AJENOS,RET.DE CAM.,CONCEPTO: VENTA DE TOP,DEP.: EMPRESA ESTATAL YACANA , PROCEDENCIA: BANCO UNION S.A., CHEQUE: 211, FECHA DE EMISION:30/01/2018</t>
  </si>
  <si>
    <t>00099021001 DEP.DE CHEQ.AJENOS,RET.DE CAM.,CONCEPTO: DEV. DE RETENCION IMPOSITIVA RC-IVA DIC/2017 POR DEV. DE VIATICOS ORLANDO TITO F.,DEP.: CAMARA DE SENADORES , PROCEDENCIA: BANCO UNION S.A., CHEQUE: 6816, FECHA DE EMISION:29/01/2018</t>
  </si>
  <si>
    <t>00593012001 DEP.DE CHEQ.AJENOS,RET.DE CAM.,CONCEPTO: VENTA DE TOP,DEP.: EMPRESA ESTATAL DE YACANA , PROCEDENCIA: BANCO UNION S.A., CHEQUE: 210, FECHA DE EMISION:30/01/2018</t>
  </si>
  <si>
    <t>00099021001 DEP.DE CHEQ.AJENOS,RET.DE CAM.,CONCEPTO: DEV. DE RETENCION IMPOSITIVA RC-IVA DIC/2017 POR DEV. DE VIATICOS ADELA CUSSI C.,DEP.: CAMARA DE SENADORES , PROCEDENCIA: BANCO UNION S.A., CHEQUE: 6817, FECHA DE EMISION:29/01/2018</t>
  </si>
  <si>
    <t>00099021001 DEPOSITO DE EFECTIVO, DEPOSITANTE: CESAR AUGUSTO QUISPE YUJRA, CONCEPTO: REVERSION POR PASAJES, CUENTA DE DEPOSITO: CUENTA UNICA DEL TESORO</t>
  </si>
  <si>
    <t>00099021001 DEPOSITO DE EFECTIVO, DEPOSITANTE: FREDDY FELIX ARUQUIPA QUISPE, CONCEPTO: REVERSION POR PASAJES, CUENTA DE DEPOSITO: CUENTA UNICA DEL TESORO</t>
  </si>
  <si>
    <t>00099021001 DEPOSITO DE EFECTIVO, DEPOSITANTE: DAVID ALFREDO GUTIERREZ BOLIVAR, CONCEPTO: DEP. POR DOBLE PERSEPCION, CUENTA DE DEPOSITO: CUENTA UNICA DEL TESORO</t>
  </si>
  <si>
    <t>00099021001 DEPOSITO DE EFECTIVO, DEPOSITANTE: NIXON EMILIANO VARGAS MAMANI, CONCEPTO: DEVOLUCION CORRESPONDIENTE MES OCTUBRE (LEY FINANCIAL), CUENTA DE DEPOSITO: CUENTA UNICA DEL TESORO</t>
  </si>
  <si>
    <t>00099021001 DEPOSITO DE EFECTIVO, DEPOSITANTE: NIXON EMILIANO VARGAS MAMANI, CONCEPTO: DEVOLUCION CORRESPONDIENTE MES NOVIEMBRE (LEY FINANCIAL), CUENTA DE DEPOSITO: CUENTA UNICA DEL TESORO</t>
  </si>
  <si>
    <t>00099021001 DEPOSITO DE EFECTIVO, DEPOSITANTE: FELICIANO HUANCA LAURA, CONCEPTO: DEPÓSITO DE DEVOLUCION, CUENTA DE DEPOSITO: CUENTA UNICA DEL TESORO</t>
  </si>
  <si>
    <t>00099021001 DEPOSITO DE EFECTIVO, DEPOSITANTE: GABRIEL RAMON MENDOZA BLANCO CI/ 5998067, CONCEPTO: DEPÓSITO DE REVERSION DE VIATICOS POR PASAJES, CUENTA DE DEPOSITO: CUENTA UNICA DEL TESORO</t>
  </si>
  <si>
    <t>00099021001 DEPOSITO DE EFECTIVO, DEPOSITANTE: JHOVANA HUANCA HUANCA, CONCEPTO: DEVOLUCION DEL DESCUENTO MES AGOSTO, CUENTA DE DEPOSITO: CUENTA UNICA DEL TESORO</t>
  </si>
  <si>
    <t>00099021001 DEPOSITO DE EFECTIVO, DEPOSITANTE: JHOVANA HUANCA HUANCA, CONCEPTO: DEVOLUCION DEL DESCUENTO MES SEPTIEMBRE, CUENTA DE DEPOSITO: CUENTA UNICA DEL TESORO</t>
  </si>
  <si>
    <t>00099021001 DEPOSITO DE EFECTIVO, DEPOSITANTE: JHOVANA HUANCA HUANCA, CONCEPTO: DEVOLUCION DE SUELDO DEL MES DE AGOSTO, CUENTA DE DEPOSITO: CUENTA UNICA DEL TESORO</t>
  </si>
  <si>
    <t>00099021001 DEPOSITO DE EFECTIVO, DEPOSITANTE: JHOVANA HUANCA HUANCA, CONCEPTO: DEVOLUCION DE SUELDO DEL MES SEPTIEMBRE, CUENTA DE DEPOSITO: CUENTA UNICA DEL TESORO</t>
  </si>
  <si>
    <t>00099021001 DEPOSITO DE EFECTIVO, DEPOSITANTE: OSCAR GARCIA M., CONCEPTO: DEVOLUCION DE SALDO NO UTILIZADO PARA PAGO DE REFRIGEIOS DICIEMBRE 2017, CUENTA DE DEPOSITO: CUENTA UNICA DEL TESORO</t>
  </si>
  <si>
    <t>00099021001 DEPOSITO DE EFECTIVO, DEPOSITANTE: MARCO PADILLA, CONCEPTO: DEVOLUCION DE PUBLICIDAD, CUENTA DE DEPOSITO: CUENTA UNICA DEL TESORO</t>
  </si>
  <si>
    <t>00592012001 DEPOSITO DE EFECTIVO, DEPOSITANTE: RAYZA DELIA VILLCA, CONCEPTO: ND 164476 GESTION 2015, CUENTA DE DEPOSITO: CUENTA UNICA DEL TESORO</t>
  </si>
  <si>
    <t>00030014201 DEPOSITO DE EFECTIVO, DEPOSITANTE: NELSON MAMANI, CONCEPTO: DEVOLUCION DE C-31 4196, CUENTA DE DEPOSITO: CUENTA UNICA DEL TESORO</t>
  </si>
  <si>
    <t>00020031101 DEPOSITO DE EFECTIVO, DEPOSITANTE: FAVIO OMAR CHOQUE QUISPE, CONCEPTO: DEVOLUCION, CUENTA DE DEPOSITO: CUENTA UNICA DEL TESORO</t>
  </si>
  <si>
    <t>00020031101 DEPOSITO DE EFECTIVO, DEPOSITANTE: HAYRAN SHAID SALAS FUENTES, CONCEPTO: DEVOLUCION, CUENTA DE DEPOSITO: CUENTA UNICA DEL TESORO</t>
  </si>
  <si>
    <t>00099021001 DEPOSITO DE EFECTIVO, DEPOSITANTE: LUCY ESTHER SANCHEZ HERRERA, CONCEPTO: DEVOLUCION PAGO EN DEMASIA SERVICIOS DE LIMPIEZA DICIEMBRE 2017, CUENTA DE DEPOSITO: CUENTA UNICA DEL TESORO</t>
  </si>
  <si>
    <t>00099021001 DEPOSITO DE EFECTIVO, DEPOSITANTE: OMAR FERNANDO RAMIREZ SANCHEZ, CONCEPTO: REVERSION DE VIATICOS POR PASAJES, CUENTA DE DEPOSITO: CUENTA UNICA DEL TESORO</t>
  </si>
  <si>
    <t>00020031101 DEPOSITO DE EFECTIVO, DEPOSITANTE: CESAR EDGAR CUELLAR FERNANDEZ 9496569 CBBA, CONCEPTO: DEVOLUCION DE PASAJES, CUENTA DE DEPOSITO: CUENTA UNICA DEL TESORO</t>
  </si>
  <si>
    <t>00099021001 DEPOSITO DE EFECTIVO, DEPOSITANTE: MARIANELA CORITZA CALVIMONTES, CONCEPTO: DEP. DE UNA DUODECIMA DE AGUINALDO, CUENTA DE DEPOSITO: CUENTA UNICA DEL TESORO</t>
  </si>
  <si>
    <t>00287102001 DEPOSITO DE EFECTIVO, DEPOSITANTE: FPS OFICINA CENTRAL, CONCEPTO: REVERSION DE REFRIGERIOS 2017 OFICINA CENTRAL, CUENTA DE DEPOSITO: CUENTA UNICA DEL TESORO</t>
  </si>
  <si>
    <t>00099021001 DEPOSITO DE EFECTIVO, DEPOSITANTE: RODOLFO DANIEL DORADO SUBIETA-ATT, CONCEPTO: DEVOLUCION DE VIATICOS NO UTILIZADOS DEL VIAJE A UYUNI-TUPIZA-TARIJA(DAKAR 2018), CUENTA DE DEPOSITO: CUENTA UNICA DEL TESORO</t>
  </si>
  <si>
    <t>00099021001 DEPOSITO DE EFECTIVO, DEPOSITANTE: VICTOR MERCADO GARNICA, CONCEPTO: PAGO DE EXCEDENTE DE TELEFONIA FIJA MES DE MAYO 2017, CUENTA DE DEPOSITO: CUENTA UNICA DEL TESORO</t>
  </si>
  <si>
    <t>00099021001 DEPOSITO DE EFECTIVO, DEPOSITANTE: ERNESTO LENIZ QUICHU, CONCEPTO: DEVOLUCION , PAGO EN DEMASIA SERVICIO DE LIMPIEZA DICIEMBRE 2017 EDIFICIO VICTOR, CUENTA DE DEPOSITO: CUENTA UNICA DEL TESORO</t>
  </si>
  <si>
    <t>00099021001 DEPOSITO DE EFECTIVO, DEPOSITANTE: HUGO SILVA ALANOCA, CONCEPTO: DEV DE EXCEDENTES DE TELEFONIA FIJA MAYO 2017, CUENTA DE DEPOSITO: CUENTA UNICA DEL TESORO</t>
  </si>
  <si>
    <t>00099021001 DEPOSITO DE EFECTIVO, DEPOSITANTE: EVELIN AVILES MALDONADO, CONCEPTO: DEV DE EXCEDENTES DE TELEFONIA FIJA MAYO 2017, CUENTA DE DEPOSITO: CUENTA UNICA DEL TESORO</t>
  </si>
  <si>
    <t>00099021001 DEPOSITO DE EFECTIVO, DEPOSITANTE: JORGE D. VARGAS HERNANDEZ, CONCEPTO: DEV DE EXCEDENTES DE TELEFONIA FIJA MAYO 2017, CUENTA DE DEPOSITO: CUENTA UNICA DEL TESORO</t>
  </si>
  <si>
    <t>00592012001 DEPOSITO DE EFECTIVO, DEPOSITANTE: KAREN LIA DURAN ACARAPI, CONCEPTO: PAGO DE NOTAS DE DEBITO N 58674-58677 GESTION 2016, CUENTA DE DEPOSITO: CUENTA UNICA DEL TESORO</t>
  </si>
  <si>
    <t>00592012001 DEPOSITO DE EFECTIVO, DEPOSITANTE: KAREN LIA DURAN ACARAPI, CONCEPTO: PAGO DE NOTA DE DEBITO N 72732 GESTION 2016, CUENTA DE DEPOSITO: CUENTA UNICA DEL TESORO</t>
  </si>
  <si>
    <t>00592012001 DEPOSITO DE EFECTIVO, DEPOSITANTE: KAREN LIA DURAN ACARAPI, CONCEPTO: PAGO DE NOTA DE DEBITO N 60479 GESTION 2016, CUENTA DE DEPOSITO: CUENTA UNICA DEL TESORO</t>
  </si>
  <si>
    <t>00254014101 DEPOSITO DE EFECTIVO, DEPOSITANTE: EVER MUÑOZ - INSA, CONCEPTO: REVERSION, CUENTA DE DEPOSITO: CUENTA UNICA DEL TESORO</t>
  </si>
  <si>
    <t>00254014101 DEPOSITO DE EFECTIVO, DEPOSITANTE: JORGE FERNANDO CHEVEZ BERNAL, CONCEPTO: DEVOLUCION DE VIATICOS Y PASAJES, CUENTA DE DEPOSITO: CUENTA UNICA DEL TESORO</t>
  </si>
  <si>
    <t>00099021001 DEPOSITO DE EFECTIVO, DEPOSITANTE: JORGE FERNANDO CHAVEZ BERNAL, CONCEPTO: DEVOLUCION DE PASAJES TERRESTRES, CUENTA DE DEPOSITO: CUENTA UNICA DEL TESORO</t>
  </si>
  <si>
    <t>00099021001 DEPOSITO DE EFECTIVO, DEPOSITANTE: SANDRO GUTIERREZ - MIN DE DEPORTES, CONCEPTO: DEV. FONDOS EN AVANCE CARRERA PEDESTRE 10 KM COCHABAMBA 2017, CUENTA DE DEPOSITO: CUENTA UNICA DEL TESORO</t>
  </si>
  <si>
    <t>00099021001 DEPOSITO DE EFECTIVO, DEPOSITANTE: PATRICIA PONCE CAMBEROS, CONCEPTO: DEVOLUCION SALDOS ASIGNADOS, CUENTA DE DEPOSITO: CUENTA UNICA DEL TESORO</t>
  </si>
  <si>
    <t>00099021001 DEP.DE CHEQ.AJENOS,RET.DE CAM.,CONCEPTO: REVERSION FRACCION NUA 3053431,DEP.: SEGUROS PROVIDA SA , PROCEDENCIA: BANCO NACIONAL DE BOLIVIA S.A., CHEQUE: 2312755, FECHA DE EMISION:29/01/2018</t>
  </si>
  <si>
    <t>00290012001 DEP.DE CHEQ.AJENOS,RET.DE CAM.,CONCEPTO: DEP. POR SEGUROS Y REASEGUROS CREDINFORM POR INDEMINIZACION DAÑOS FOTOCOPIADORA KONICA MINOLTA,DEP.: SERVICIO DE IMPUESTOS NACIONALES</t>
  </si>
  <si>
    <t>00291012006 DEP.DE CHEQ.AJENOS,RET.DE CAM.,CONCEPTO: PAGO ABC - PAGO USO DERECHO DE VIA,DEP.: YPFB CHACO SA , PROCEDENCIA: BANCO UNION S.A., CHEQUE: 4872, FECHA DE EMISION:30/01/2018</t>
  </si>
  <si>
    <t>00291012006 DEP.DE CHEQ.AJENOS,RET.DE CAM.,CONCEPTO: PAGO ABC - PAGO USO DERECHO DE VIA,DEP.: YPFB CHACO SA , PROCEDENCIA: BANCO UNION S.A., CHEQUE: 4871, FECHA DE EMISION:30/01/2018</t>
  </si>
  <si>
    <t>00099021001 DEP.DE CHEQ.AJENOS,RET.DE CAM.,CONCEPTO: SEDES DEVOL. INCAPACIDAD TEMPORAL NOV/2017,DEP.: CAJA PETROLERA DE SALUD , PROCEDENCIA: BANCO UNION S.A., CHEQUE: 12667, FECHA DE EMISION:31/01/2018</t>
  </si>
  <si>
    <t>00099021001 DEP.DE CHEQ.AJENOS,RET.DE CAM.,CONCEPTO: DEVOLUCION DE RECURSOS,DEP.: AGENCIA NACIONAL DE HIDROCARBUROS , PROCEDENCIA: BANCO UNION S.A., CHEQUE: 4876, FECHA DE EMISION:26/01/2018</t>
  </si>
  <si>
    <t>00099021001 DEP.DE CHEQ.AJENOS,RET.DE CAM.,CONCEPTO: DEVOLUCION DE RECURSOS,DEP.: AGENCIA NACIONAL DE HIDROCARBUROS , PROCEDENCIA: BANCO UNION S.A., CHEQUE: 4879, FECHA DE EMISION:30/01/2018</t>
  </si>
  <si>
    <t>00099021001 DEP.DE CHEQ.AJENOS,RET.DE CAM.,CONCEPTO: REVERSION A LA CUT POR CHEQUES NO COBRADOS DURANTE LAS GESTIONES 2015 Y 2016,DEP.: VICEPRESIDENCIA DEL ESTADO , PROCEDENCIA: BANCO UNION S.A., CHEQUE: 14339, FECHA DE EMISION:31/01/2018</t>
  </si>
  <si>
    <t>00099021001 DEPOSITO DE EFECTIVO, DEPOSITANTE: MARCO WILFREDO GUARDIA TORREZ, CONCEPTO: REVERSION VIATICOS POR PASAJES, CUENTA DE DEPOSITO: CUENTA UNICA DEL TESORO</t>
  </si>
  <si>
    <t>00099021001 DEPOSITO DE EFECTIVO, DEPOSITANTE: LEONCIO ROJAS ROSAS, CONCEPTO: REVERSION VIATICOS POR PASAJES, CUENTA DE DEPOSITO: CUENTA UNICA DEL TESORO</t>
  </si>
  <si>
    <t>00099021001 DEPOSITO DE EFECTIVO, DEPOSITANTE: MIN DE DESARROLLO PRODUCT. Y ECONOMIA PLURAL, CONCEPTO: DEP. COMPLEMENTARIO A LA REVERSION DE SALARIO DE RUDY VILLARROEL SALGUEIRO, CUENTA DE DEPOSITO: CUENTA UNICA DEL TESORO</t>
  </si>
  <si>
    <t>00099021001 DEPOSITO DE EFECTIVO, DEPOSITANTE: MIN DE DESARROLLO PRODUCT. Y ECONOMIA PLURAL, CONCEPTO: DEP. COMPLEMENTARIO A LA REVERSION DEL SALARIO SIRLEY KARINE PACHECO ZEBALLOS, CUENTA DE DEPOSITO: CUENTA UNICA DEL TESORO</t>
  </si>
  <si>
    <t>00099021001 DEPOSITO DE EFECTIVO, DEPOSITANTE: JUDITH REVOLLO VALDA, CONCEPTO: EXCEDENTE EN CONSUMO DE TELEFONIA, CUENTA DE DEPOSITO: CUENTA UNICA DEL TESORO</t>
  </si>
  <si>
    <t>00099021001 DEPOSITO DE EFECTIVO, DEPOSITANTE: MIGUEL ANGEL SANDOVAL NAVA, CONCEPTO: EXCEDENTE EN CONSUMO DE TELEFONIA, CUENTA DE DEPOSITO: CUENTA UNICA DEL TESORO</t>
  </si>
  <si>
    <t>00099021001 DEPOSITO DE EFECTIVO, DEPOSITANTE: CARLOS EDSON JIMENEZ ORTUÑO, CONCEPTO: REVERSION PASAJES, CUENTA DE DEPOSITO: CUENTA UNICA DEL TESORO</t>
  </si>
  <si>
    <t>00099021001 DEPOSITO DE EFECTIVO, DEPOSITANTE: JUAN MANUEL BORDA, CONCEPTO: REVERSION, CUENTA DE DEPOSITO: CUENTA UNICA DEL TESORO</t>
  </si>
  <si>
    <t>00099021001 DEPOSITO DE EFECTIVO, DEPOSITANTE: MINISTERIO DE OBRAS PUBLICAS SERVICIOS Y VIVIENDA, CONCEPTO: DEVOLUCION DE FONDOS, CUENTA DE DEPOSITO: CUENTA UNICA DEL TESORO</t>
  </si>
  <si>
    <t>PAGO A CAF PRÉSTAMO CFA007894 VCTO. 03-01-2018 SEGÚN NOTA MEFP/VTCP/DGCP/UODP-009/2018 DE FECHA 02/01/2018 POR CUENTA DE TGN , NTI. 010211 VALOR 03-01-2018 CAPITAL USD 641.703,15 INTERESES USD 209.122,38 CTA. 5970 CUENTA UNICA DEL TESORO DOLARES AMERICANOS LIBRETA 00099021001</t>
  </si>
  <si>
    <t>AJUSTE COMPLEMENTARIO POR REVALORIZACION SALDOS DE ACTIVOS DE RESERVA Y OBLIGACIONES MONEDA EXTRANJERA (DOLARES) Saldo MO = -1002760439.62 ;Bs/Mo: 6.86000000000 ;Saldo Bs: -6878936615.80</t>
  </si>
  <si>
    <t>PAGO A CAF PRÉSTAMO CFA008606 VCTO. 08-ene-2018 POR CUENTA DE TGN , NTI. 010212 VALOR 08-ene-2018 INTERESES USD 413.810,16 COMISIONES USD 78.923,07 CTA. 5970 CUENTA UNICA DEL TESORO DOLARES AMERICANOS LIB. 00099021001</t>
  </si>
  <si>
    <t>PAGO A CAF PRÉSTAMO CFA008604 VCTO. 08-ene-2018 POR CUENTA DE TGN , NTI. 010232 VALOR 08-ene-2018 INTERESES USD 955.376,70 COMISIONES USD 139.552,79 CTA. 5970 CUENTA UNICA DEL TESORO DOLARES AMERICANOS LIB. 00099021001</t>
  </si>
  <si>
    <t>TRANSFERENCIA RECIBIDA DEL EXTERIOR SEGÚN MENSAJES SWIFT Nos. 00520-00521 (REM.EXT.) DE FECHA 11-01-2018 POR DESEMBOLSO DE FONPLATA PRÉSTAMO BOL-26/2015 GAF BOL 008 2018 DESEMB.NRO.1 LIBRETA N° 00291014368 ABC-BOL 26/2015 USD PROY.DOB.VIA MONTERO -CRISTALMAYU TR.PTE.CHIM.KM15</t>
  </si>
  <si>
    <t>AJUSTE COMPLEMENTARIO POR REVALORIZACION SALDOS DE ACTIVOS DE RESERVA Y OBLIGACIONES MONEDA EXTRANJERA (DOLARES) Saldo MO = -1002030908.56 ;Bs/Mo: 6.86000000000 ;Saldo Bs: -6873932032.71</t>
  </si>
  <si>
    <t>||TRANSFERENCIA DE FONDOS S/G. CITE: MEFP/VTCP/DGCP/UODP-65/2018 DE LA FECHA, DEL MIN.DE ECONOMIA Y FINANZAS PUBLICAS.(HRE-TSO-404), PAGO CUOTA PARTE DEL CREDITO IDA 3507-BO A CARGO DE FONDO NACIONAL DE DESARROLLO REGIONAL (FNDR) VENC.15-01-2018. ABONO A LA LIBRETA N° 00099021001 TGN-RECURSOS ORDINARIOS -DOLARES AMERICANOS.</t>
  </si>
  <si>
    <t>AJUSTE COMPLEMENTARIO POR REVALORIZACION SALDOS DE ACTIVOS DE RESERVA Y OBLIGACIONES MONEDA EXTRANJERA (DOLARES) Saldo MO = -998807212.57 ;Bs/Mo: 6.86000000000 ;Saldo Bs: -6851817478.22</t>
  </si>
  <si>
    <t>PAGO PRÉSTAMO BID 611-SF-BO VCTO. 16-01-2018 POR CUENTA DE TRANSREDES S.A. SEGÚN NOTA TSC 007/2018 DE FECHA 08-01-2018, VALOR 16-01-2018 INTERESES USD 3,137 LIBRETA N° 00099021001 "TGN RECURSOS ORDINARIOS-DOLARES AMERICANOS (5970) - MDRI</t>
  </si>
  <si>
    <t>PAGO PRÉSTAMO BID 611-SF-BO VCTO. 16-01-2018 POR CUENTA DE TRANSREDES S.A. SEGÚN NOTA TSC 007/2018 DE FECHA 08-01-2018, VALOR 16-01-2018 CAPITAL USD 77.262,37 INTERESES USD 13.415,46 LIBRETA N° 00099021001 "TGN RECURSOS ORDINARIOS-DOLARES AMERICANOS (5970) - MDRI</t>
  </si>
  <si>
    <t>PAGO A BIRF PRÉSTAMO 8552-BO VCTO. 15-ene-2018 POR CUENTA DE TGN , NTI. 010257 VALOR 16-ene-2018 INTERESES USD 6.382,60 COMISIONES USD 208.619,62 CTA. 5970 CUENTA UNICA DEL TESORO DOLARES AMERICANOS LIB. 00099021001</t>
  </si>
  <si>
    <t>PAGO A OPEP PRÉSTAMO 1653-P VCTO. 15-ene-2018 POR CUENTA DE TGN , NTI. 010281 VALOR 16-ene-2018 INTERESES USD 158.437,35 CTA. 5970 CUENTA UNICA DEL TESORO DOLARES AMERICANOS LIB. 00099021001</t>
  </si>
  <si>
    <t>PAGO A BID PRÉSTAMO 3536/BL-BO VCTO. 15-ene-2018 POR CUENTA DE TGN , NTI. 010300 VALOR 16-ene-2018 INTERESES USD 43.057,90 COMISIONES USD 115.653,04 CTA. 5970 CUENTA UNICA DEL TESORO DOLARES AMERICANOS LIB. 00099021001</t>
  </si>
  <si>
    <t>PAGO A BID PRÉSTAMO 3536/BL-BO VCTO. 15-ene-2018 POR CUENTA DE TGN , NTI. 010301 VALOR 16-ene-2018 INTERESES USD 1.170,77 CTA. 5970 CUENTA UNICA DEL TESORO DOLARES AMERICANOS LIB. 00099021001</t>
  </si>
  <si>
    <t>PAGO A BID PRÉSTAMO 3797/BL-BO VCTO. 15-ene-2018 POR CUENTA DE TGN , NTI. 010252 VALOR 16-ene-2018 INTERESES USD 3.076,56 COMISIONES USD 52.901,43 CTA. 5970 CUENTA UNICA DEL TESORO DOLARES AMERICANOS LIB. 00099021001</t>
  </si>
  <si>
    <t>PAGO A BID PRÉSTAMO 3797/BL-BO VCTO. 15-ene-2018 POR CUENTA DE TGN , NTI. 010249 VALOR 16-ene-2018 INTERESES USD 58,25 CTA. 5970 CUENTA UNICA DEL TESORO DOLARES AMERICANOS LIB. 00099021001</t>
  </si>
  <si>
    <t>PAGO A IDA PRÉSTAMO 5004-BO VCTO. 15-ene-2018 POR CUENTA DE TGN , NTI. 010225 VALOR 16-ene-2018 CAPITAL USD 582.837,75 INTERESES USD 354.992,98 CTA. 5970 CUENTA UNICA DEL TESORO DOLARES AMERICANOS LIB. 00099021001</t>
  </si>
  <si>
    <t>PAGO A IDA PRÉSTAMO 5592-BO VCTO. 15-ene-2018 POR CUENTA DE TGN , NTI. 010244 VALOR 16-ene-2018 INTERESES USD 944.594,09 CTA. 5970 CUENTA UNICA DEL TESORO DOLARES AMERICANOS LIB. 00099021001</t>
  </si>
  <si>
    <t>PAGO A IDA PRÉSTAMO 5591-BO VCTO. 15-ene-2018 POR CUENTA DE TGN , NTI. 010243 VALOR 16-ene-2018 INTERESES USD 59.169,72 CTA. 5970 CUENTA UNICA DEL TESORO DOLARES AMERICANOS LIB. 00099021001</t>
  </si>
  <si>
    <t>PAGO A IDA PRÉSTAMO 5712-BO VCTO. 15-ene-2018 POR CUENTA DE TGN , NTI. 010245 VALOR 16-ene-2018 INTERESES USD 28.468,24 CTA. 5970 CUENTA UNICA DEL TESORO DOLARES AMERICANOS LIB. 00099021001</t>
  </si>
  <si>
    <t>NUMERO DE LIBRETACUT: 05850102001 OPERACIÓN E46 TRANSFERENCIA DEL SISTEMA FINANCIERO POR CUENTA DE TERCEROS A LA CUT EN DOLARES AMERICANOS PAGO DE GASTOS DE SERVICIOS Y-O MATERIALES RELACIONADOS A LAS OPERACIONES PROPIAS DE LA EMPRESA A SOLICITUD DE YPFB TRANSPORTE SA</t>
  </si>
  <si>
    <t>RETIRO TOTAL DE RECURSOS CAPTADOS EN LA FECHA LIBRETA 00513012002</t>
  </si>
  <si>
    <t>PAGO A EXIMBANK CHINA POPUL PRÉSTAMO PBC 2016 (38) 426 VCTO. 21-ene-2018 POR CUENTA DE TGN , NTI. 010439 VALOR 23-ene-2018 INTERESES USD 150.920,57 COMISIONES USD 900.492,70 CTA. 5970 CUENTA UNICA DEL TESORO DOLARES AMERICANOS LIB. 00099021001</t>
  </si>
  <si>
    <t>||COMPLEMENTO A NUESTRO COMPROBANTE G-0647290 DE LA FECHA POR PAGO AL EXIMBANK CHINA, PRÉSTAMO PBC 2016 (38) 426 POR CUENTA DEL TGN, COBRO DE COMISIONES DEL BANQUERO USD 10.- CORRESPONDIENTE AL PAGO DE LA COMISIÓN DE ADMINISTRACIÓN POR USD 1.051.413,27 LIBRETA. 00099021001 TGN RECURSOS ORDINARIOS - DOLARES AMERICANOS</t>
  </si>
  <si>
    <t>||COMPLEMENTO A NUESTRO COMPROBANTE G-0647289 DE LA FECHA POR PAGO AL EXIMBANK CHINA, PRÉSTAMO PBC 2015 (8) 350 POR CUENTA DEL TGN, COBRO DE COMISIONES DEL BANQUERO USD 10.- CORRESPONDIENTE AL PAGO DE LA COMISIÓN DE ADMINISTRACIÓN POR USD 2.578.795,30 LIBRETA 00099021001 TGN RECURSOS ORDINARIOS - DOLARES AMERICANOS</t>
  </si>
  <si>
    <t>PAGO A EXIMBANK CHINA POPUL PRÉSTAMO PBC 2016 (22) 410 VCTO. 21-ene-2018 POR CUENTA DE TGN , NTI. 010298 VALOR 23-ene-2018 COMISIONES USD 459.968,06 CTA. 5970 CUENTA UNICA DEL TESORO DOLARES AMERICANOS LIB. 00099021001</t>
  </si>
  <si>
    <t>||COMPLEMENTO A NUESTRO COMPROBANTE G-0647288 DE LA FECHA POR PAGO AL EXIMBANK CHINA, PRÉSTAMO PBC 2016 (22) 410 POR CUENTA DEL TGN, COBRO DE COMISIONES DEL BANQUERO USD 10.- CORRESPONDIENTE AL PAGO DE LA COMISIÓN DE ADMINISTRACIÓN POR USD 459.968,06 LIBRETA 00099021001 TGN RECURSOS ORDINARIOS - DOLARES AMERICANOS</t>
  </si>
  <si>
    <t>AJUSTE COMPLEMENTARIO POR REVALORIZACION SALDOS DE ACTIVOS DE RESERVA Y OBLIGACIONES MONEDA EXTRANJERA (DOLARES) Saldo MO = -994039614.76 ;Bs/Mo: 6.86000000000 ;Saldo Bs: -6819111757.26</t>
  </si>
  <si>
    <t>'TRANSFERENCIA DE FONDOS||S/G. CITE: MEFP/VTCP/DGCP/UF-63/2018 DE LA FECHA, DEL MIN.DE ECONOMIA Y FINANZAS PUBLICAS.(HRE-TSO-481), RECURSOS FIDEICOMISO INCENTIVOS A LAS EXPORTACIONES-CCF. DEBITO DE LA LIBRETA N° 00099021001 RECURSOS ORDINARIOS M/E.</t>
  </si>
  <si>
    <t>||REGULARIZACION DE NUESTRO COMPROBANTE S-0910948 DEL 12/01/2018 POR COBRO DE COMISIONES EFECTUADO POR EL BANK OF TOKIO-MITSUBISHI UFJ. LTD. POR DESEMBOSLSO DE FECHA 12/01/2017 DEL PTMO. BV-P5, SEGUN NOTA MEFP/VTCP/DGCP/UODP-124/2018 DE FECHA 26/01/2018 LIB. N° 00099021001 TGN RECURSOS ORDINARIOS - DOLARES AMERICANOS</t>
  </si>
  <si>
    <t>PAGO A BID PRÉSTAMO 3060/BL-BO VCTO. 28-ene-2018 POR CUENTA DE TGN , NTI. 010302 VALOR 29-ene-2018 INTERESES USD 639.620,25 COMISIONES USD 13.523,70 CTA. 5970 CUENTA UNICA DEL TESORO DOLARES AMERICANOS LIB. 00099021001</t>
  </si>
  <si>
    <t>NUMERO DE LIBRETACUT: 00099021001 OPERACIÓN E46 TRANSFERENCIA DEL SISTEMA FINANCIERO POR CUENTA DE TERCEROS A LA CUT EN DOLARES AMERICANOS Restitucion de Recursos Fideicomiso PROFOP por parte del BDP SAM, en respuesta a carta MEFP VTCP DGCP UF 674 2017</t>
  </si>
  <si>
    <t>AJUSTE COMPLEMENTARIO POR REVALORIZACION SALDOS DE ACTIVOS DE RESERVA Y OBLIGACIONES MONEDA EXTRANJERA (DOLARES) Saldo MO = -988764160.67 ;Bs/Mo: 6.86000000000 ;Saldo Bs: -6782922142.21</t>
  </si>
  <si>
    <t>08</t>
  </si>
  <si>
    <t>26/01/2018</t>
  </si>
  <si>
    <t>00132039201</t>
  </si>
  <si>
    <t>De: 00132039201 A:00513102001 Débito Automático a requerimiento de YPFB, con nota CITE:YPFB/PRS-GAFC-247/18 y CITE: SEDEM/GAF/18-022 del SEDEM, inf. Téc.GAFC-005 DFC 0013 URPR-08/18 de YPFB e Inf. Legal YPFB/GLC No.041DGAJ 002 ULAR 009/18</t>
  </si>
  <si>
    <t>29/01/2018</t>
  </si>
  <si>
    <t>00076011101</t>
  </si>
  <si>
    <t>De: 00076011101 A:00099021001 Débito Automático según nota CITE: MEFP/VTCP/DGCP/UF-65/2018, informe Técnico MEFP/VTCP/DGCP/UF-56/2017 de la Dir. Gral. de Crédito Público, Inf. Legal MEFP/DGAJ/UAJ/No.168/2017 de la Dir. Gral. Asuntos Jurídi</t>
  </si>
  <si>
    <t>00076014201</t>
  </si>
  <si>
    <t>De: 00076014201 A:00099021001 Débito Automático según nota CITE: MEFP/VTCP/DGCP/UF-65/2018, informe Técnico MEFP/VTCP/DGCP/UF-56/2017 de la Dir. Gral. de Crédito Público, Inf. Legal MEFP/DGAJ/UAJ/No.168/2017 de la Dir. Gral. Asuntos Jurídi</t>
  </si>
  <si>
    <t>00513102001</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</si>
  <si>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</si>
  <si>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</si>
  <si>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</si>
  <si>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</si>
  <si>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G06558750002</t>
  </si>
  <si>
    <t>G06562320002</t>
  </si>
  <si>
    <t>G06562340002</t>
  </si>
  <si>
    <t>G06562360002</t>
  </si>
  <si>
    <t>G06562420002</t>
  </si>
  <si>
    <t>G06562480002</t>
  </si>
  <si>
    <t>G06563200002</t>
  </si>
  <si>
    <t>G06564020002</t>
  </si>
  <si>
    <t>J03357500002</t>
  </si>
  <si>
    <t>Q09371270002</t>
  </si>
  <si>
    <t>Q09371290002</t>
  </si>
  <si>
    <t>Q09372260002</t>
  </si>
  <si>
    <t>S09127050002</t>
  </si>
  <si>
    <t>S09127160002</t>
  </si>
  <si>
    <t>G06558760004</t>
  </si>
  <si>
    <t>G06558770004</t>
  </si>
  <si>
    <t>G06558780004</t>
  </si>
  <si>
    <t>J03356980001</t>
  </si>
  <si>
    <t>G06568100002</t>
  </si>
  <si>
    <t>G06568140002</t>
  </si>
  <si>
    <t>G06571380002</t>
  </si>
  <si>
    <t>G06571400002</t>
  </si>
  <si>
    <t>G06571470002</t>
  </si>
  <si>
    <t>G06574180002</t>
  </si>
  <si>
    <t>J03357950002</t>
  </si>
  <si>
    <t>Q09377020002</t>
  </si>
  <si>
    <t>S09127780002</t>
  </si>
  <si>
    <t>S09127850002</t>
  </si>
  <si>
    <t>G06568020004</t>
  </si>
  <si>
    <t>G06568160004</t>
  </si>
  <si>
    <t>G06568170004</t>
  </si>
  <si>
    <t>G06568180004</t>
  </si>
  <si>
    <t>G06570290004</t>
  </si>
  <si>
    <t>G06570300004</t>
  </si>
  <si>
    <t>G06571300004</t>
  </si>
  <si>
    <t>G06571310004</t>
  </si>
  <si>
    <t>G06571320004</t>
  </si>
  <si>
    <t>G06571330004</t>
  </si>
  <si>
    <t>G06571340004</t>
  </si>
  <si>
    <t>G06571350004</t>
  </si>
  <si>
    <t>G06571530004</t>
  </si>
  <si>
    <t>G06571540004</t>
  </si>
  <si>
    <t>G06571570004</t>
  </si>
  <si>
    <t>G06571590004</t>
  </si>
  <si>
    <t>G06572730003</t>
  </si>
  <si>
    <t>G06579720002</t>
  </si>
  <si>
    <t>G06581790002</t>
  </si>
  <si>
    <t>G06586680002</t>
  </si>
  <si>
    <t>G06586840002</t>
  </si>
  <si>
    <t>Q09384860002</t>
  </si>
  <si>
    <t>S09129010002</t>
  </si>
  <si>
    <t>S09128750001</t>
  </si>
  <si>
    <t>G06579710003</t>
  </si>
  <si>
    <t>G06579770003</t>
  </si>
  <si>
    <t>G06585190004</t>
  </si>
  <si>
    <t>G06585200004</t>
  </si>
  <si>
    <t>G06596840002</t>
  </si>
  <si>
    <t>G06599470002</t>
  </si>
  <si>
    <t>G06599490002</t>
  </si>
  <si>
    <t>G06599550002</t>
  </si>
  <si>
    <t>G06599570002</t>
  </si>
  <si>
    <t>G06599590002</t>
  </si>
  <si>
    <t>G06599610002</t>
  </si>
  <si>
    <t>G06600230002</t>
  </si>
  <si>
    <t>Q09387140002</t>
  </si>
  <si>
    <t>G06593760004</t>
  </si>
  <si>
    <t>G06593770007</t>
  </si>
  <si>
    <t>G06598080003</t>
  </si>
  <si>
    <t>G06599380001</t>
  </si>
  <si>
    <t>G06600270004</t>
  </si>
  <si>
    <t>G06604300002</t>
  </si>
  <si>
    <t>G06604320002</t>
  </si>
  <si>
    <t>G06604340002</t>
  </si>
  <si>
    <t>G06610540002</t>
  </si>
  <si>
    <t>G06611950002</t>
  </si>
  <si>
    <t>G06608290004</t>
  </si>
  <si>
    <t>G06614490002</t>
  </si>
  <si>
    <t>G06614510002</t>
  </si>
  <si>
    <t>G06614530002</t>
  </si>
  <si>
    <t>G06614570002</t>
  </si>
  <si>
    <t>G06621890002</t>
  </si>
  <si>
    <t>J03359930002</t>
  </si>
  <si>
    <t>J03359940002</t>
  </si>
  <si>
    <t>Q09399120002</t>
  </si>
  <si>
    <t>Q09399160002</t>
  </si>
  <si>
    <t>S09133970003</t>
  </si>
  <si>
    <t>S09134020001</t>
  </si>
  <si>
    <t>G06614660003</t>
  </si>
  <si>
    <t>G06621870001</t>
  </si>
  <si>
    <t>G06621950001</t>
  </si>
  <si>
    <t>G06627300002</t>
  </si>
  <si>
    <t>Q09401080002</t>
  </si>
  <si>
    <t>S09134260002</t>
  </si>
  <si>
    <t>S09134800002</t>
  </si>
  <si>
    <t>G06625910004</t>
  </si>
  <si>
    <t>G06625910005</t>
  </si>
  <si>
    <t>G06627320004</t>
  </si>
  <si>
    <t>G06627330004</t>
  </si>
  <si>
    <t>G06637110002</t>
  </si>
  <si>
    <t>G06637190002</t>
  </si>
  <si>
    <t>G06637230002</t>
  </si>
  <si>
    <t>G06637250002</t>
  </si>
  <si>
    <t>G06637320002</t>
  </si>
  <si>
    <t>G06637440002</t>
  </si>
  <si>
    <t>G06637570002</t>
  </si>
  <si>
    <t>G06637590002</t>
  </si>
  <si>
    <t>G06637760002</t>
  </si>
  <si>
    <t>G06637780002</t>
  </si>
  <si>
    <t>G06637950002</t>
  </si>
  <si>
    <t>Q09404580002</t>
  </si>
  <si>
    <t>Q09410040002</t>
  </si>
  <si>
    <t>G06637540004</t>
  </si>
  <si>
    <t>G06641540002</t>
  </si>
  <si>
    <t>G06641720002</t>
  </si>
  <si>
    <t>G06645950002</t>
  </si>
  <si>
    <t>G06647210002</t>
  </si>
  <si>
    <t>G06647250002</t>
  </si>
  <si>
    <t>G06647270002</t>
  </si>
  <si>
    <t>Q09416590002</t>
  </si>
  <si>
    <t>Q09416620002</t>
  </si>
  <si>
    <t>S09136200002</t>
  </si>
  <si>
    <t>J03361470001</t>
  </si>
  <si>
    <t>J03361480001</t>
  </si>
  <si>
    <t>S09135860001</t>
  </si>
  <si>
    <t>S09136200003</t>
  </si>
  <si>
    <t>S09136510004</t>
  </si>
  <si>
    <t>S09136530001</t>
  </si>
  <si>
    <t>G06641380003</t>
  </si>
  <si>
    <t>G06641390003</t>
  </si>
  <si>
    <t>G06645860003</t>
  </si>
  <si>
    <t>G06651960002</t>
  </si>
  <si>
    <t>G06658350002</t>
  </si>
  <si>
    <t>J03361790002</t>
  </si>
  <si>
    <t>Q09421560002</t>
  </si>
  <si>
    <t>Q09421790002</t>
  </si>
  <si>
    <t>S09137270002</t>
  </si>
  <si>
    <t>S09137230001</t>
  </si>
  <si>
    <t>S09137280001</t>
  </si>
  <si>
    <t>S09137330001</t>
  </si>
  <si>
    <t>S09137370003</t>
  </si>
  <si>
    <t>G06656500003</t>
  </si>
  <si>
    <t>G06659670003</t>
  </si>
  <si>
    <t>J03361680001</t>
  </si>
  <si>
    <t>J03361690001</t>
  </si>
  <si>
    <t>J03361700001</t>
  </si>
  <si>
    <t>J03361710001</t>
  </si>
  <si>
    <t>J03361720001</t>
  </si>
  <si>
    <t>J03361730001</t>
  </si>
  <si>
    <t>J03361740001</t>
  </si>
  <si>
    <t>J03361750001</t>
  </si>
  <si>
    <t>J03361760001</t>
  </si>
  <si>
    <t>J03361770001</t>
  </si>
  <si>
    <t>J03361780001</t>
  </si>
  <si>
    <t>J03361910001</t>
  </si>
  <si>
    <t>J03361920001</t>
  </si>
  <si>
    <t>J03362220002</t>
  </si>
  <si>
    <t>Q09426800002</t>
  </si>
  <si>
    <t>S09137680001</t>
  </si>
  <si>
    <t>S09137680003</t>
  </si>
  <si>
    <t>G06677480002</t>
  </si>
  <si>
    <t>G06677500002</t>
  </si>
  <si>
    <t>G06677540002</t>
  </si>
  <si>
    <t>G06677560002</t>
  </si>
  <si>
    <t>G06677580002</t>
  </si>
  <si>
    <t>G06681970002</t>
  </si>
  <si>
    <t>G06682550002</t>
  </si>
  <si>
    <t>J03362920002</t>
  </si>
  <si>
    <t>Q09429060002</t>
  </si>
  <si>
    <t>G06674970003</t>
  </si>
  <si>
    <t>G06680880001</t>
  </si>
  <si>
    <t>J03362540001</t>
  </si>
  <si>
    <t>G06674960003</t>
  </si>
  <si>
    <t>G06687750002</t>
  </si>
  <si>
    <t>G06687770002</t>
  </si>
  <si>
    <t>G06687790002</t>
  </si>
  <si>
    <t>G06687810002</t>
  </si>
  <si>
    <t>G06687830002</t>
  </si>
  <si>
    <t>G06687850002</t>
  </si>
  <si>
    <t>I00743370002</t>
  </si>
  <si>
    <t>J03363300002</t>
  </si>
  <si>
    <t>S09140270002</t>
  </si>
  <si>
    <t>S09138900001</t>
  </si>
  <si>
    <t>G06688970004</t>
  </si>
  <si>
    <t>G06698460002</t>
  </si>
  <si>
    <t>G06703410002</t>
  </si>
  <si>
    <t>J03363900002</t>
  </si>
  <si>
    <t>Q09441890002</t>
  </si>
  <si>
    <t>S09141890004</t>
  </si>
  <si>
    <t>J03363750001</t>
  </si>
  <si>
    <t>J03363920001</t>
  </si>
  <si>
    <t>J03363930001</t>
  </si>
  <si>
    <t>J03363940001</t>
  </si>
  <si>
    <t>S09140870001</t>
  </si>
  <si>
    <t>S09141890001</t>
  </si>
  <si>
    <t>G06713490002</t>
  </si>
  <si>
    <t>G06713510002</t>
  </si>
  <si>
    <t>G06713530002</t>
  </si>
  <si>
    <t>G06716780002</t>
  </si>
  <si>
    <t>G06716820002</t>
  </si>
  <si>
    <t>G06716840002</t>
  </si>
  <si>
    <t>S09143410002</t>
  </si>
  <si>
    <t>S09144100002</t>
  </si>
  <si>
    <t>G06713290008</t>
  </si>
  <si>
    <t>G06722500002</t>
  </si>
  <si>
    <t>Q09452010002</t>
  </si>
  <si>
    <t>Q09452090002</t>
  </si>
  <si>
    <t>Q09452320002</t>
  </si>
  <si>
    <t>G06725870003</t>
  </si>
  <si>
    <t>S09146230003</t>
  </si>
  <si>
    <t>G06733450002</t>
  </si>
  <si>
    <t>G06733480002</t>
  </si>
  <si>
    <t>G06733600002</t>
  </si>
  <si>
    <t>G06733620002</t>
  </si>
  <si>
    <t>S09148220003</t>
  </si>
  <si>
    <t>G06735860004</t>
  </si>
  <si>
    <t>G06735870004</t>
  </si>
  <si>
    <t>G06735880004</t>
  </si>
  <si>
    <t>G06735910004</t>
  </si>
  <si>
    <t>G06735920004</t>
  </si>
  <si>
    <t>J03365000001</t>
  </si>
  <si>
    <t>S09147760003</t>
  </si>
  <si>
    <t>S09148220001</t>
  </si>
  <si>
    <t>G06731590003</t>
  </si>
  <si>
    <t>G06744170002</t>
  </si>
  <si>
    <t>G06744440002</t>
  </si>
  <si>
    <t>G06744460002</t>
  </si>
  <si>
    <t>G06744490002</t>
  </si>
  <si>
    <t>G06744510002</t>
  </si>
  <si>
    <t>G06744580002</t>
  </si>
  <si>
    <t>G06750370002</t>
  </si>
  <si>
    <t>G06751840002</t>
  </si>
  <si>
    <t>J03365300002</t>
  </si>
  <si>
    <t>J03365310002</t>
  </si>
  <si>
    <t>J03365320002</t>
  </si>
  <si>
    <t>J03365330002</t>
  </si>
  <si>
    <t>J03365340002</t>
  </si>
  <si>
    <t>J03365520002</t>
  </si>
  <si>
    <t>J03365730002</t>
  </si>
  <si>
    <t>Q09463390002</t>
  </si>
  <si>
    <t>T03797140001</t>
  </si>
  <si>
    <t>T03797160001</t>
  </si>
  <si>
    <t>T03797180001</t>
  </si>
  <si>
    <t>T03797200001</t>
  </si>
  <si>
    <t>T03797220001</t>
  </si>
  <si>
    <t>T03797240001</t>
  </si>
  <si>
    <t>T03797260001</t>
  </si>
  <si>
    <t>T03797280001</t>
  </si>
  <si>
    <t>T03797300001</t>
  </si>
  <si>
    <t>T03797320001</t>
  </si>
  <si>
    <t>T03797340001</t>
  </si>
  <si>
    <t>T03797360001</t>
  </si>
  <si>
    <t>T03797380001</t>
  </si>
  <si>
    <t>T03797400001</t>
  </si>
  <si>
    <t>T03797420001</t>
  </si>
  <si>
    <t>T03797440001</t>
  </si>
  <si>
    <t>T03797460001</t>
  </si>
  <si>
    <t>T03797480001</t>
  </si>
  <si>
    <t>T03797500001</t>
  </si>
  <si>
    <t>T03797520001</t>
  </si>
  <si>
    <t>T03797540001</t>
  </si>
  <si>
    <t>T03797560001</t>
  </si>
  <si>
    <t>T03797580001</t>
  </si>
  <si>
    <t>T03797600001</t>
  </si>
  <si>
    <t>T03797620001</t>
  </si>
  <si>
    <t>T03797640001</t>
  </si>
  <si>
    <t>T03797660001</t>
  </si>
  <si>
    <t>T03797680001</t>
  </si>
  <si>
    <t>T03797700001</t>
  </si>
  <si>
    <t>T03797720001</t>
  </si>
  <si>
    <t>T03797740001</t>
  </si>
  <si>
    <t>T03797760001</t>
  </si>
  <si>
    <t>T03797780001</t>
  </si>
  <si>
    <t>T03797800001</t>
  </si>
  <si>
    <t>T03797820001</t>
  </si>
  <si>
    <t>T03797840001</t>
  </si>
  <si>
    <t>T03797860001</t>
  </si>
  <si>
    <t>T03797880001</t>
  </si>
  <si>
    <t>T03797900001</t>
  </si>
  <si>
    <t>T03797920001</t>
  </si>
  <si>
    <t>T03797940001</t>
  </si>
  <si>
    <t>T03797960001</t>
  </si>
  <si>
    <t>T03797980001</t>
  </si>
  <si>
    <t>T03798000001</t>
  </si>
  <si>
    <t>T03798020001</t>
  </si>
  <si>
    <t>T03798040001</t>
  </si>
  <si>
    <t>T03798060001</t>
  </si>
  <si>
    <t>T03798080001</t>
  </si>
  <si>
    <t>T03798100001</t>
  </si>
  <si>
    <t>T03798120001</t>
  </si>
  <si>
    <t>T03798140001</t>
  </si>
  <si>
    <t>T03798160001</t>
  </si>
  <si>
    <t>T03798180001</t>
  </si>
  <si>
    <t>T03798200001</t>
  </si>
  <si>
    <t>T03798220001</t>
  </si>
  <si>
    <t>T03798240001</t>
  </si>
  <si>
    <t>T03798260001</t>
  </si>
  <si>
    <t>S09149940001</t>
  </si>
  <si>
    <t>S09149980001</t>
  </si>
  <si>
    <t>S09150260004</t>
  </si>
  <si>
    <t>T03796180001</t>
  </si>
  <si>
    <t>T03796200001</t>
  </si>
  <si>
    <t>T03796220001</t>
  </si>
  <si>
    <t>T03796240001</t>
  </si>
  <si>
    <t>T03796260001</t>
  </si>
  <si>
    <t>T03796280001</t>
  </si>
  <si>
    <t>T03796300001</t>
  </si>
  <si>
    <t>T03796320001</t>
  </si>
  <si>
    <t>T03796340001</t>
  </si>
  <si>
    <t>T03796360001</t>
  </si>
  <si>
    <t>T03796380001</t>
  </si>
  <si>
    <t>T03796400001</t>
  </si>
  <si>
    <t>T03796420001</t>
  </si>
  <si>
    <t>T03796440001</t>
  </si>
  <si>
    <t>T03796460001</t>
  </si>
  <si>
    <t>T03796480001</t>
  </si>
  <si>
    <t>T03796500001</t>
  </si>
  <si>
    <t>T03796520001</t>
  </si>
  <si>
    <t>T03796540001</t>
  </si>
  <si>
    <t>T03796560001</t>
  </si>
  <si>
    <t>T03796580001</t>
  </si>
  <si>
    <t>T03796600001</t>
  </si>
  <si>
    <t>T03796620001</t>
  </si>
  <si>
    <t>T03796640001</t>
  </si>
  <si>
    <t>T03796660001</t>
  </si>
  <si>
    <t>T03796680001</t>
  </si>
  <si>
    <t>T03796700001</t>
  </si>
  <si>
    <t>T03796720001</t>
  </si>
  <si>
    <t>T03796740001</t>
  </si>
  <si>
    <t>T03796760001</t>
  </si>
  <si>
    <t>T03796780001</t>
  </si>
  <si>
    <t>T03796800001</t>
  </si>
  <si>
    <t>T03796820001</t>
  </si>
  <si>
    <t>T03796840001</t>
  </si>
  <si>
    <t>T03796860001</t>
  </si>
  <si>
    <t>T03796880001</t>
  </si>
  <si>
    <t>T03796900001</t>
  </si>
  <si>
    <t>T03796920001</t>
  </si>
  <si>
    <t>T03796940001</t>
  </si>
  <si>
    <t>T03796960001</t>
  </si>
  <si>
    <t>T03796980001</t>
  </si>
  <si>
    <t>T03797000001</t>
  </si>
  <si>
    <t>T03797020001</t>
  </si>
  <si>
    <t>T03797040001</t>
  </si>
  <si>
    <t>T03797060001</t>
  </si>
  <si>
    <t>T03797080001</t>
  </si>
  <si>
    <t>T03797100001</t>
  </si>
  <si>
    <t>T03797120001</t>
  </si>
  <si>
    <t>G06742900003</t>
  </si>
  <si>
    <t>G06748890003</t>
  </si>
  <si>
    <t>G06750380001</t>
  </si>
  <si>
    <t>B15936410002</t>
  </si>
  <si>
    <t>B15936430002</t>
  </si>
  <si>
    <t>B15936450002</t>
  </si>
  <si>
    <t>B15936560002</t>
  </si>
  <si>
    <t>O15935760002</t>
  </si>
  <si>
    <t>O15936220002</t>
  </si>
  <si>
    <t>O15936250002</t>
  </si>
  <si>
    <t>O15936340002</t>
  </si>
  <si>
    <t>O15936350002</t>
  </si>
  <si>
    <t>O15936380002</t>
  </si>
  <si>
    <t>O15936710002</t>
  </si>
  <si>
    <t>O15936820002</t>
  </si>
  <si>
    <t>O15936950002</t>
  </si>
  <si>
    <t>O15936970002</t>
  </si>
  <si>
    <t>O15936980002</t>
  </si>
  <si>
    <t>O15936990002</t>
  </si>
  <si>
    <t>O15937020002</t>
  </si>
  <si>
    <t>O15937160002</t>
  </si>
  <si>
    <t>O15937220002</t>
  </si>
  <si>
    <t>O15937400002</t>
  </si>
  <si>
    <t>O15937690002</t>
  </si>
  <si>
    <t>O15937700002</t>
  </si>
  <si>
    <t>O15937720002</t>
  </si>
  <si>
    <t>O15937730002</t>
  </si>
  <si>
    <t>O15937740002</t>
  </si>
  <si>
    <t>O15937750002</t>
  </si>
  <si>
    <t>O15937760002</t>
  </si>
  <si>
    <t>O15937780002</t>
  </si>
  <si>
    <t>O15938100002</t>
  </si>
  <si>
    <t>O15938200002</t>
  </si>
  <si>
    <t>B15939800002</t>
  </si>
  <si>
    <t>B15939840002</t>
  </si>
  <si>
    <t>B15941140002</t>
  </si>
  <si>
    <t>O15939730002</t>
  </si>
  <si>
    <t>O15939740002</t>
  </si>
  <si>
    <t>O15939810002</t>
  </si>
  <si>
    <t>O15939880002</t>
  </si>
  <si>
    <t>O15939890002</t>
  </si>
  <si>
    <t>O15939910002</t>
  </si>
  <si>
    <t>O15940010002</t>
  </si>
  <si>
    <t>O15940030002</t>
  </si>
  <si>
    <t>O15940060002</t>
  </si>
  <si>
    <t>O15940080002</t>
  </si>
  <si>
    <t>O15940090002</t>
  </si>
  <si>
    <t>O15940100002</t>
  </si>
  <si>
    <t>O15940110002</t>
  </si>
  <si>
    <t>O15940120002</t>
  </si>
  <si>
    <t>O15940130002</t>
  </si>
  <si>
    <t>O15940150002</t>
  </si>
  <si>
    <t>O15940160002</t>
  </si>
  <si>
    <t>O15940180002</t>
  </si>
  <si>
    <t>O15940200002</t>
  </si>
  <si>
    <t>O15940210002</t>
  </si>
  <si>
    <t>O15940220002</t>
  </si>
  <si>
    <t>O15940240002</t>
  </si>
  <si>
    <t>O15940250002</t>
  </si>
  <si>
    <t>O15940260002</t>
  </si>
  <si>
    <t>O15940280002</t>
  </si>
  <si>
    <t>O15940290002</t>
  </si>
  <si>
    <t>O15940310002</t>
  </si>
  <si>
    <t>O15940720002</t>
  </si>
  <si>
    <t>O15941060002</t>
  </si>
  <si>
    <t>O15941070002</t>
  </si>
  <si>
    <t>O15941090002</t>
  </si>
  <si>
    <t>O15941260002</t>
  </si>
  <si>
    <t>O15941370002</t>
  </si>
  <si>
    <t>O15941580002</t>
  </si>
  <si>
    <t>O15941610002</t>
  </si>
  <si>
    <t>O15941620002</t>
  </si>
  <si>
    <t>O15941630002</t>
  </si>
  <si>
    <t>O15941640002</t>
  </si>
  <si>
    <t>O15941660002</t>
  </si>
  <si>
    <t>O15941670002</t>
  </si>
  <si>
    <t>O15941770002</t>
  </si>
  <si>
    <t>O15942050002</t>
  </si>
  <si>
    <t>O15942230002</t>
  </si>
  <si>
    <t>O15942340002</t>
  </si>
  <si>
    <t>O15942350002</t>
  </si>
  <si>
    <t>O15942740002</t>
  </si>
  <si>
    <t>O15942760002</t>
  </si>
  <si>
    <t>B15945400002</t>
  </si>
  <si>
    <t>B15945710002</t>
  </si>
  <si>
    <t>B15946120002</t>
  </si>
  <si>
    <t>O15944810002</t>
  </si>
  <si>
    <t>O15944820002</t>
  </si>
  <si>
    <t>O15944830002</t>
  </si>
  <si>
    <t>O15944840002</t>
  </si>
  <si>
    <t>O15944860002</t>
  </si>
  <si>
    <t>O15944900002</t>
  </si>
  <si>
    <t>O15945010002</t>
  </si>
  <si>
    <t>O15945130002</t>
  </si>
  <si>
    <t>O15945140002</t>
  </si>
  <si>
    <t>O15945280002</t>
  </si>
  <si>
    <t>O15945310002</t>
  </si>
  <si>
    <t>O15945820002</t>
  </si>
  <si>
    <t>O15945830002</t>
  </si>
  <si>
    <t>O15945840002</t>
  </si>
  <si>
    <t>O15945960002</t>
  </si>
  <si>
    <t>O15946000002</t>
  </si>
  <si>
    <t>O15946010002</t>
  </si>
  <si>
    <t>O15946020002</t>
  </si>
  <si>
    <t>O15946280002</t>
  </si>
  <si>
    <t>O15946290002</t>
  </si>
  <si>
    <t>O15946350002</t>
  </si>
  <si>
    <t>O15946500002</t>
  </si>
  <si>
    <t>O15947160002</t>
  </si>
  <si>
    <t>O15947290002</t>
  </si>
  <si>
    <t>B15948810002</t>
  </si>
  <si>
    <t>B15949850002</t>
  </si>
  <si>
    <t>B15950020002</t>
  </si>
  <si>
    <t>B15950040002</t>
  </si>
  <si>
    <t>O15949010002</t>
  </si>
  <si>
    <t>O15949020002</t>
  </si>
  <si>
    <t>O15949110002</t>
  </si>
  <si>
    <t>O15949330002</t>
  </si>
  <si>
    <t>O15949600002</t>
  </si>
  <si>
    <t>O15949620002</t>
  </si>
  <si>
    <t>O15949630002</t>
  </si>
  <si>
    <t>O15949650002</t>
  </si>
  <si>
    <t>O15949670002</t>
  </si>
  <si>
    <t>O15949680002</t>
  </si>
  <si>
    <t>O15949700002</t>
  </si>
  <si>
    <t>O15949720002</t>
  </si>
  <si>
    <t>O15950130002</t>
  </si>
  <si>
    <t>O15950140002</t>
  </si>
  <si>
    <t>O15950150002</t>
  </si>
  <si>
    <t>O15950170002</t>
  </si>
  <si>
    <t>O15950230002</t>
  </si>
  <si>
    <t>O15950380002</t>
  </si>
  <si>
    <t>O15950440002</t>
  </si>
  <si>
    <t>O15951040002</t>
  </si>
  <si>
    <t>O15951070002</t>
  </si>
  <si>
    <t>O15951210002</t>
  </si>
  <si>
    <t>O15951230002</t>
  </si>
  <si>
    <t>O15951410002</t>
  </si>
  <si>
    <t>O15951560002</t>
  </si>
  <si>
    <t>O15951600002</t>
  </si>
  <si>
    <t>O15951610002</t>
  </si>
  <si>
    <t>O15951640002</t>
  </si>
  <si>
    <t>B15953490002</t>
  </si>
  <si>
    <t>B15953570002</t>
  </si>
  <si>
    <t>B15953620002</t>
  </si>
  <si>
    <t>B15953650002</t>
  </si>
  <si>
    <t>B15954170002</t>
  </si>
  <si>
    <t>B15954190002</t>
  </si>
  <si>
    <t>B15954200002</t>
  </si>
  <si>
    <t>B15954220002</t>
  </si>
  <si>
    <t>B15954230002</t>
  </si>
  <si>
    <t>B15954280002</t>
  </si>
  <si>
    <t>O15953640002</t>
  </si>
  <si>
    <t>O15953900002</t>
  </si>
  <si>
    <t>O15953910002</t>
  </si>
  <si>
    <t>O15953930002</t>
  </si>
  <si>
    <t>O15953940002</t>
  </si>
  <si>
    <t>O15953950002</t>
  </si>
  <si>
    <t>O15953960002</t>
  </si>
  <si>
    <t>O15953970002</t>
  </si>
  <si>
    <t>O15953980002</t>
  </si>
  <si>
    <t>O15953990002</t>
  </si>
  <si>
    <t>O15954010002</t>
  </si>
  <si>
    <t>O15954030002</t>
  </si>
  <si>
    <t>O15954080002</t>
  </si>
  <si>
    <t>O15954730002</t>
  </si>
  <si>
    <t>O15954770002</t>
  </si>
  <si>
    <t>O15954790002</t>
  </si>
  <si>
    <t>O15954800002</t>
  </si>
  <si>
    <t>O15954820002</t>
  </si>
  <si>
    <t>O15954970002</t>
  </si>
  <si>
    <t>O15954980002</t>
  </si>
  <si>
    <t>O15954990002</t>
  </si>
  <si>
    <t>O15955010002</t>
  </si>
  <si>
    <t>O15955020002</t>
  </si>
  <si>
    <t>O15955060002</t>
  </si>
  <si>
    <t>O15955070002</t>
  </si>
  <si>
    <t>O15955080002</t>
  </si>
  <si>
    <t>O15955270002</t>
  </si>
  <si>
    <t>O15955280002</t>
  </si>
  <si>
    <t>O15955290002</t>
  </si>
  <si>
    <t>O15955300002</t>
  </si>
  <si>
    <t>O15955310002</t>
  </si>
  <si>
    <t>O15955320002</t>
  </si>
  <si>
    <t>O15955330002</t>
  </si>
  <si>
    <t>O15955350002</t>
  </si>
  <si>
    <t>O15955370002</t>
  </si>
  <si>
    <t>O15955390002</t>
  </si>
  <si>
    <t>O15955400002</t>
  </si>
  <si>
    <t>B15956930002</t>
  </si>
  <si>
    <t>B15957280002</t>
  </si>
  <si>
    <t>B15957950002</t>
  </si>
  <si>
    <t>B15957970002</t>
  </si>
  <si>
    <t>B15957980002</t>
  </si>
  <si>
    <t>B15958610002</t>
  </si>
  <si>
    <t>O15956990002</t>
  </si>
  <si>
    <t>O15957070002</t>
  </si>
  <si>
    <t>O15957150002</t>
  </si>
  <si>
    <t>O15957300002</t>
  </si>
  <si>
    <t>O15957710002</t>
  </si>
  <si>
    <t>O15957870002</t>
  </si>
  <si>
    <t>O15958100002</t>
  </si>
  <si>
    <t>O15958140002</t>
  </si>
  <si>
    <t>O15958270002</t>
  </si>
  <si>
    <t>O15958280002</t>
  </si>
  <si>
    <t>O15958290002</t>
  </si>
  <si>
    <t>O15958300002</t>
  </si>
  <si>
    <t>O15958320002</t>
  </si>
  <si>
    <t>O15958330002</t>
  </si>
  <si>
    <t>O15958340002</t>
  </si>
  <si>
    <t>O15958350002</t>
  </si>
  <si>
    <t>O15958360002</t>
  </si>
  <si>
    <t>O15958390002</t>
  </si>
  <si>
    <t>O15958410002</t>
  </si>
  <si>
    <t>O15958440002</t>
  </si>
  <si>
    <t>O15958470002</t>
  </si>
  <si>
    <t>O15958630002</t>
  </si>
  <si>
    <t>O15958800002</t>
  </si>
  <si>
    <t>O15958870002</t>
  </si>
  <si>
    <t>O15958880002</t>
  </si>
  <si>
    <t>O15958930002</t>
  </si>
  <si>
    <t>O15958940002</t>
  </si>
  <si>
    <t>O15958970002</t>
  </si>
  <si>
    <t>O15958980002</t>
  </si>
  <si>
    <t>O15959000002</t>
  </si>
  <si>
    <t>O15959020002</t>
  </si>
  <si>
    <t>O15959030002</t>
  </si>
  <si>
    <t>O15959040002</t>
  </si>
  <si>
    <t>O15959060002</t>
  </si>
  <si>
    <t>O15959070002</t>
  </si>
  <si>
    <t>O15959160002</t>
  </si>
  <si>
    <t>O15959220002</t>
  </si>
  <si>
    <t>O15959490002</t>
  </si>
  <si>
    <t>O15959620002</t>
  </si>
  <si>
    <t>O15959730002</t>
  </si>
  <si>
    <t>O15959750002</t>
  </si>
  <si>
    <t>O15959770002</t>
  </si>
  <si>
    <t>O15959820002</t>
  </si>
  <si>
    <t>B15961940002</t>
  </si>
  <si>
    <t>B15961970002</t>
  </si>
  <si>
    <t>B15962060002</t>
  </si>
  <si>
    <t>B15962250002</t>
  </si>
  <si>
    <t>B15962260002</t>
  </si>
  <si>
    <t>B15962280002</t>
  </si>
  <si>
    <t>B15962290002</t>
  </si>
  <si>
    <t>O15961960002</t>
  </si>
  <si>
    <t>O15962600002</t>
  </si>
  <si>
    <t>O15962620002</t>
  </si>
  <si>
    <t>O15962810002</t>
  </si>
  <si>
    <t>O15962950002</t>
  </si>
  <si>
    <t>O15962990002</t>
  </si>
  <si>
    <t>O15963360002</t>
  </si>
  <si>
    <t>O15963510002</t>
  </si>
  <si>
    <t>O15964060002</t>
  </si>
  <si>
    <t>O15964090002</t>
  </si>
  <si>
    <t>O15964170002</t>
  </si>
  <si>
    <t>B15965830002</t>
  </si>
  <si>
    <t>O15965560002</t>
  </si>
  <si>
    <t>O15965680002</t>
  </si>
  <si>
    <t>O15965870002</t>
  </si>
  <si>
    <t>O15965940002</t>
  </si>
  <si>
    <t>O15965970002</t>
  </si>
  <si>
    <t>O15966040002</t>
  </si>
  <si>
    <t>O15966050002</t>
  </si>
  <si>
    <t>O15966080002</t>
  </si>
  <si>
    <t>O15966640002</t>
  </si>
  <si>
    <t>O15967190002</t>
  </si>
  <si>
    <t>O15967780002</t>
  </si>
  <si>
    <t>O15967870002</t>
  </si>
  <si>
    <t>O15967900002</t>
  </si>
  <si>
    <t>O15967930002</t>
  </si>
  <si>
    <t>B15969870002</t>
  </si>
  <si>
    <t>B15969890002</t>
  </si>
  <si>
    <t>B15970140002</t>
  </si>
  <si>
    <t>B15970340002</t>
  </si>
  <si>
    <t>B15970370002</t>
  </si>
  <si>
    <t>B15971070002</t>
  </si>
  <si>
    <t>O15969830002</t>
  </si>
  <si>
    <t>O15970010002</t>
  </si>
  <si>
    <t>O15970060002</t>
  </si>
  <si>
    <t>O15970070002</t>
  </si>
  <si>
    <t>O15970090002</t>
  </si>
  <si>
    <t>O15970950002</t>
  </si>
  <si>
    <t>O15970960002</t>
  </si>
  <si>
    <t>O15971290002</t>
  </si>
  <si>
    <t>O15971310002</t>
  </si>
  <si>
    <t>O15971420002</t>
  </si>
  <si>
    <t>O15971430002</t>
  </si>
  <si>
    <t>O15971440002</t>
  </si>
  <si>
    <t>O15971980002</t>
  </si>
  <si>
    <t>O15972200002</t>
  </si>
  <si>
    <t>O15972300002</t>
  </si>
  <si>
    <t>O15972510002</t>
  </si>
  <si>
    <t>O15972530002</t>
  </si>
  <si>
    <t>O15972550002</t>
  </si>
  <si>
    <t>O15972650002</t>
  </si>
  <si>
    <t>O15972680002</t>
  </si>
  <si>
    <t>O15972790002</t>
  </si>
  <si>
    <t>B15974360002</t>
  </si>
  <si>
    <t>B15974840002</t>
  </si>
  <si>
    <t>B15974860002</t>
  </si>
  <si>
    <t>B15974890002</t>
  </si>
  <si>
    <t>B15974910002</t>
  </si>
  <si>
    <t>B15974980002</t>
  </si>
  <si>
    <t>B15975040002</t>
  </si>
  <si>
    <t>B15975130002</t>
  </si>
  <si>
    <t>B15975140002</t>
  </si>
  <si>
    <t>B15975320002</t>
  </si>
  <si>
    <t>O15974080002</t>
  </si>
  <si>
    <t>O15974090002</t>
  </si>
  <si>
    <t>O15974100002</t>
  </si>
  <si>
    <t>O15974110002</t>
  </si>
  <si>
    <t>O15974790002</t>
  </si>
  <si>
    <t>O15974930002</t>
  </si>
  <si>
    <t>O15975340002</t>
  </si>
  <si>
    <t>O15975610002</t>
  </si>
  <si>
    <t>O15975640002</t>
  </si>
  <si>
    <t>O15975690002</t>
  </si>
  <si>
    <t>O15975720002</t>
  </si>
  <si>
    <t>O15975880002</t>
  </si>
  <si>
    <t>O15975930002</t>
  </si>
  <si>
    <t>O15975940002</t>
  </si>
  <si>
    <t>O15975950002</t>
  </si>
  <si>
    <t>O15976070002</t>
  </si>
  <si>
    <t>O15976580002</t>
  </si>
  <si>
    <t>O15976900002</t>
  </si>
  <si>
    <t>O15977040002</t>
  </si>
  <si>
    <t>O15977570002</t>
  </si>
  <si>
    <t>B15980030002</t>
  </si>
  <si>
    <t>B15980040002</t>
  </si>
  <si>
    <t>O15978770002</t>
  </si>
  <si>
    <t>O15978950002</t>
  </si>
  <si>
    <t>O15979110002</t>
  </si>
  <si>
    <t>O15979140002</t>
  </si>
  <si>
    <t>O15979230002</t>
  </si>
  <si>
    <t>O15980380002</t>
  </si>
  <si>
    <t>O15980440002</t>
  </si>
  <si>
    <t>O15980730002</t>
  </si>
  <si>
    <t>O15980750002</t>
  </si>
  <si>
    <t>O15980930002</t>
  </si>
  <si>
    <t>O15981090002</t>
  </si>
  <si>
    <t>O15981610002</t>
  </si>
  <si>
    <t>O15981750002</t>
  </si>
  <si>
    <t>O15981850002</t>
  </si>
  <si>
    <t>O15981930002</t>
  </si>
  <si>
    <t>B15983270002</t>
  </si>
  <si>
    <t>O15983210002</t>
  </si>
  <si>
    <t>O15983240002</t>
  </si>
  <si>
    <t>O15983360002</t>
  </si>
  <si>
    <t>O15983490002</t>
  </si>
  <si>
    <t>O15983520002</t>
  </si>
  <si>
    <t>O15983560002</t>
  </si>
  <si>
    <t>O15983790002</t>
  </si>
  <si>
    <t>O15984340002</t>
  </si>
  <si>
    <t>O15984370002</t>
  </si>
  <si>
    <t>O15984380002</t>
  </si>
  <si>
    <t>O15984640002</t>
  </si>
  <si>
    <t>O15984670002</t>
  </si>
  <si>
    <t>O15984690002</t>
  </si>
  <si>
    <t>O15984760002</t>
  </si>
  <si>
    <t>O15984810002</t>
  </si>
  <si>
    <t>O15984860002</t>
  </si>
  <si>
    <t>O15984870002</t>
  </si>
  <si>
    <t>O15984890002</t>
  </si>
  <si>
    <t>O15984920002</t>
  </si>
  <si>
    <t>O15984930002</t>
  </si>
  <si>
    <t>O15984970002</t>
  </si>
  <si>
    <t>O15985240002</t>
  </si>
  <si>
    <t>O15985250002</t>
  </si>
  <si>
    <t>O15985260002</t>
  </si>
  <si>
    <t>O15985270002</t>
  </si>
  <si>
    <t>O15985280002</t>
  </si>
  <si>
    <t>O15985290002</t>
  </si>
  <si>
    <t>O15985300002</t>
  </si>
  <si>
    <t>O15985320002</t>
  </si>
  <si>
    <t>O15985330002</t>
  </si>
  <si>
    <t>O15985350002</t>
  </si>
  <si>
    <t>O15985360002</t>
  </si>
  <si>
    <t>O15985380002</t>
  </si>
  <si>
    <t>O15985390002</t>
  </si>
  <si>
    <t>O15985450002</t>
  </si>
  <si>
    <t>O15985890002</t>
  </si>
  <si>
    <t>B15987460002</t>
  </si>
  <si>
    <t>B15987820002</t>
  </si>
  <si>
    <t>B15987940002</t>
  </si>
  <si>
    <t>O15987680002</t>
  </si>
  <si>
    <t>O15988580002</t>
  </si>
  <si>
    <t>O15988610002</t>
  </si>
  <si>
    <t>B15990590002</t>
  </si>
  <si>
    <t>B15990720002</t>
  </si>
  <si>
    <t>B15991100002</t>
  </si>
  <si>
    <t>O15990100002</t>
  </si>
  <si>
    <t>O15990480002</t>
  </si>
  <si>
    <t>O15990570002</t>
  </si>
  <si>
    <t>O15990850002</t>
  </si>
  <si>
    <t>O15990870002</t>
  </si>
  <si>
    <t>O15991000002</t>
  </si>
  <si>
    <t>O15991120002</t>
  </si>
  <si>
    <t>O15991530002</t>
  </si>
  <si>
    <t>O15991540002</t>
  </si>
  <si>
    <t>O15991550002</t>
  </si>
  <si>
    <t>O15991560002</t>
  </si>
  <si>
    <t>O15991570002</t>
  </si>
  <si>
    <t>O15991580002</t>
  </si>
  <si>
    <t>O15991760002</t>
  </si>
  <si>
    <t>O15992360002</t>
  </si>
  <si>
    <t>O15992540002</t>
  </si>
  <si>
    <t>O15992550002</t>
  </si>
  <si>
    <t>O15993150002</t>
  </si>
  <si>
    <t>B15995360002</t>
  </si>
  <si>
    <t>B15995380002</t>
  </si>
  <si>
    <t>B15995390002</t>
  </si>
  <si>
    <t>O15994790002</t>
  </si>
  <si>
    <t>O15995260002</t>
  </si>
  <si>
    <t>O15995320002</t>
  </si>
  <si>
    <t>O15995420002</t>
  </si>
  <si>
    <t>O15995890002</t>
  </si>
  <si>
    <t>O15996070002</t>
  </si>
  <si>
    <t>O15996080002</t>
  </si>
  <si>
    <t>O15996090002</t>
  </si>
  <si>
    <t>O15996150002</t>
  </si>
  <si>
    <t>O15996550002</t>
  </si>
  <si>
    <t>O15996570002</t>
  </si>
  <si>
    <t>O15996580002</t>
  </si>
  <si>
    <t>O15996590002</t>
  </si>
  <si>
    <t>O15996600002</t>
  </si>
  <si>
    <t>O15996610002</t>
  </si>
  <si>
    <t>O15996620002</t>
  </si>
  <si>
    <t>O15996660002</t>
  </si>
  <si>
    <t>O15996670002</t>
  </si>
  <si>
    <t>O15997000002</t>
  </si>
  <si>
    <t>O15997080002</t>
  </si>
  <si>
    <t>O15997100002</t>
  </si>
  <si>
    <t>O15997280002</t>
  </si>
  <si>
    <t>O15997330002</t>
  </si>
  <si>
    <t>O15997520002</t>
  </si>
  <si>
    <t>B15999780002</t>
  </si>
  <si>
    <t>B16000070002</t>
  </si>
  <si>
    <t>B16000080002</t>
  </si>
  <si>
    <t>B16000220002</t>
  </si>
  <si>
    <t>B16000230002</t>
  </si>
  <si>
    <t>B16000570002</t>
  </si>
  <si>
    <t>O15999320002</t>
  </si>
  <si>
    <t>O15999840002</t>
  </si>
  <si>
    <t>O16000580002</t>
  </si>
  <si>
    <t>O16000730002</t>
  </si>
  <si>
    <t>O16000740002</t>
  </si>
  <si>
    <t>O16000770002</t>
  </si>
  <si>
    <t>O16000780002</t>
  </si>
  <si>
    <t>O16000790002</t>
  </si>
  <si>
    <t>O16000800002</t>
  </si>
  <si>
    <t>O16000810002</t>
  </si>
  <si>
    <t>O16000820002</t>
  </si>
  <si>
    <t>O16000830002</t>
  </si>
  <si>
    <t>O16000840002</t>
  </si>
  <si>
    <t>O16000980002</t>
  </si>
  <si>
    <t>O16001530002</t>
  </si>
  <si>
    <t>O16001680002</t>
  </si>
  <si>
    <t>O16001970002</t>
  </si>
  <si>
    <t>B16003430002</t>
  </si>
  <si>
    <t>B16003440002</t>
  </si>
  <si>
    <t>B16003620002</t>
  </si>
  <si>
    <t>B16003710002</t>
  </si>
  <si>
    <t>B16003890002</t>
  </si>
  <si>
    <t>B16003920002</t>
  </si>
  <si>
    <t>B16003950002</t>
  </si>
  <si>
    <t>B16004280002</t>
  </si>
  <si>
    <t>B16004310002</t>
  </si>
  <si>
    <t>B16004360002</t>
  </si>
  <si>
    <t>B16004380002</t>
  </si>
  <si>
    <t>O16003330002</t>
  </si>
  <si>
    <t>O16003390002</t>
  </si>
  <si>
    <t>O16003530002</t>
  </si>
  <si>
    <t>O16003550002</t>
  </si>
  <si>
    <t>O16003590002</t>
  </si>
  <si>
    <t>O16004480002</t>
  </si>
  <si>
    <t>O16005370002</t>
  </si>
  <si>
    <t>O16005650002</t>
  </si>
  <si>
    <t>O16006030002</t>
  </si>
  <si>
    <t>O16006060002</t>
  </si>
  <si>
    <t>B16007570002</t>
  </si>
  <si>
    <t>B16007580002</t>
  </si>
  <si>
    <t>B16007590002</t>
  </si>
  <si>
    <t>B16007600002</t>
  </si>
  <si>
    <t>B16007620002</t>
  </si>
  <si>
    <t>B16007650002</t>
  </si>
  <si>
    <t>B16007670002</t>
  </si>
  <si>
    <t>B16007700002</t>
  </si>
  <si>
    <t>B16007760002</t>
  </si>
  <si>
    <t>B16007800002</t>
  </si>
  <si>
    <t>B16007830002</t>
  </si>
  <si>
    <t>B16007850002</t>
  </si>
  <si>
    <t>B16007880002</t>
  </si>
  <si>
    <t>B16007950002</t>
  </si>
  <si>
    <t>B16008170002</t>
  </si>
  <si>
    <t>B16008200002</t>
  </si>
  <si>
    <t>B16008230002</t>
  </si>
  <si>
    <t>O16007550002</t>
  </si>
  <si>
    <t>O16007740002</t>
  </si>
  <si>
    <t>O16008190002</t>
  </si>
  <si>
    <t>O16008250002</t>
  </si>
  <si>
    <t>O16008550002</t>
  </si>
  <si>
    <t>O16008890002</t>
  </si>
  <si>
    <t>O16008910002</t>
  </si>
  <si>
    <t>O16009000002</t>
  </si>
  <si>
    <t>O16009020002</t>
  </si>
  <si>
    <t>O16009610002</t>
  </si>
  <si>
    <t>O16009930002</t>
  </si>
  <si>
    <t>Empresa Pública Nacional Estratégica de Yacimientos de Litio Bolivianos</t>
  </si>
  <si>
    <t>Ministerio de Energias</t>
  </si>
  <si>
    <t>PAGO PRÉSTAMO IDA 2134-BO VCTO. 01-02-2018 POR CUENTA DE BANCO DE DESARROLLO , VALOR 01-02-2018 CAPITAL BS 524.823,23 INTERESES BS 131.205,83 LIBRETA N° 00099021001 TGN RECURSOS ORDINARIOS (3987) ALIVIO MDRI</t>
  </si>
  <si>
    <t>TRANSFERENCIA DEL EXTERIOR SEGUN SWIFT 01505 DE FECHA 01/02/2018 ORDENANTE: CONSULADO DE BOLIVIA EN MURCIA REF.: DEVOLUCION SALDO 2017 LIB. 00099021001 TGN-RECURSOS ORDINARIOS (3987)</t>
  </si>
  <si>
    <t>TRANSFERENCIA DEL EXTERIOR SEGUN SWIFT 01506 DE FECHA 01/02/2018 ORDENANTE: CONSULADO DE BOLIVIA EN IQUIQUE CL REF.: DEVOLUCION SALDOS-GESTION 2017 GASTOS DE FUNCIONAMIENTO LIB. 00099021001 TGN-RECURSOS ORDINARIOS (3987)</t>
  </si>
  <si>
    <t>TRANSFERENCIA DEL EXTERIOR SEGUN SWIFT 01508 DE FECHA 01/02/2018 ORDENANTE: CONSULADO GENERAL DE BOLIVIA LOS ANGELES CA REF.: SALDOS GASTOS DE FUNCIONAMIENTO LIB. 00099021001 TGN-RECURSOS ORDINARIOS (3987)</t>
  </si>
  <si>
    <t>TRANSFERENCIA DEL EXTERIOR SEGUN SWIFT 01500 DE FECHA 01/02/2018 ORDENANTE: CONSULADO GENERAL DE BOLIVIA EN WASHINGTON, DC REF.: DEVOLUCION SALDOS-CUENTA EMIPAS LIB. 00099021001 TGN-RECURSOS ORDINARIOS (3987)</t>
  </si>
  <si>
    <t>TRANSFERENCIA DEL EXTERIOR SEGUN SWIFT 01551-01550 DE FECHA 01/02/2018 ORDENANTE: EMBAJADA DE BOLIVIA PAISES BAJOS REF.: DEVOLUCION DE SALDOS GASTOS DE FUNCIONAMIENTO LIB. 00099021001 TGN-RECURSOS ORDINARIOS (3987)</t>
  </si>
  <si>
    <t>TRANSFERENCIA DEL EXTERIOR SEGUN SWIFT 01569-01570 DE FECHA 01/02/2018 ORDENANTE: CONSULADO GENERAL DE BOLIVIA-BUENOS AIRES AR. LIB. 00099021001 TGN-RECURSOS ORDINARIOS (3987)</t>
  </si>
  <si>
    <t>TRANSFERENCIA DEL EXTERIOR SEGUN SWIFT 01550 DE FECHA 01/02/2018 ORDENANTE: CONSULADO DE BOLIVIA EN LA QUIACA AR REF.: PROGRAMA Y RECURSOS ADICIONALES, DEVOLUCION SALDOS NO EJECUTADOS 2017 GASTOS DE FUNCIONAMIENTO LIB. 00099021001 TGN-RECURSOS ORDINARIOS (3987)</t>
  </si>
  <si>
    <t>A:00099021001 TRANSFERENCIA DE RECUPERACIONES SEGUN NOTA GEF-LIN-MCM-0051-NOT/18 PARA PAGO DE INTERESES DE ACUERDO A CONTRATO DE FIDEICOMISO ACCESOS SEGUROS VIVIR BIEN CORRESPONDIENTE AL GAD CHUQUISACA</t>
  </si>
  <si>
    <t>NUMERO DE LIBRETA CUT: 00099021001 OPERACIÓN E18 TRANSFERENCIA DEL SISTEMA FINANCIERO POR CUENTA DE TERCEROS A LA CUT A SOLICITUD DEL MINISTERIO DE SALUD PROGRAMA BONO JUANA AZURDUY SEGUN NOTA CITE MS BJA CE 5 2018</t>
  </si>
  <si>
    <t>NUMERO DE LIBRETA CUT: 00099021001 OPERACIÓN E18 TRANSFERENCIA DEL SISTEMA FINANCIERO POR CUENTA DE TERCEROS A LA CUT DEVOLUCION DEL SALDO REMANENTE POR PAGOS NO EFECTUADOS DEL BONO JUANA AZURDUY GESTION 2017</t>
  </si>
  <si>
    <t>NÚMERO DE LIBRETA CUT: 99031009.00 OPERACIÓN T01 TRANSFERENCIA DE FONDOS A LA CUT - TESORO DIRECTO DE BANCO UNION S.A. A CUENTA UNICA DEL TESORO CON NUMERO DE SOLICITUD = 2493314 Y NUMERO CORRELATIVO = 91320001022018678 TRANSFERENCIA POR OPERACIONES DE VENTA BONSO BTX</t>
  </si>
  <si>
    <t>||TRANSFERENCIA DE FONDOS S/G NOTA CITE: BUN/CF051/18 DE LA FECHA (HRE-TSO-555), DEVOLUCION DE RECURSOS NO EJECUTADOS EN LA GESTION 2017 PROY. "CONST.SISTEMA DE RIEGO VILLA ASUNCION DE CORPAPUTO". A SOLICITUD GOB.AUT.DPTAL.LA PAZ, LIBRETA N°00099017002 PL-480 GESTION 1997; BUN.</t>
  </si>
  <si>
    <t>||TRANSFERENCIA DE FONDOS S/G. NOTA CITE:BUN/CF050/18 DE LA FECHA (HRE-TSO-554).POR RECUR.NO EJECUTADOS EN LA GESTION 2017 PROY."CONST.SISTEMA DE RIEGO KHELLU PELECHUCO". A SOLIC.DEL GOB.AUT.DPTAL.DE LA PAZ, LIBRETA N°00099018012 PAR-VIPFE-RECON-DONACIÓN JAPON XXII;BUN.</t>
  </si>
  <si>
    <t>De: 00099024113 Transferencia en cumplimiento al DS N0913 de 15/06/2011 y el Convenio Intergubernativo de Financiamiento UPRE-CIF-IG 180/2017, suscrito entre la UPRE y el GAM de Nueva Esperanza proyecto Const. Tinglado Metalico y Polifuncional con Graderia U.E. General Federico Roman Municipio Nuev</t>
  </si>
  <si>
    <t>VENTA DE DIVISAS CON TRANSFERENCIA DE FONDOS A SOLICITUD DE MINISTERIO DE LA PRESIDENCIA SEGUN SOLICITUD 4264 REF: DIVISAS USD 272.70 PAGO A GOGO BUSINESS AVIATION POR SERVICIO TELEFONO SATELITAL DE AERONAVE FAB-002 DICIEMBRE 2017 Y ENERO 2018, TRANSFERENCIA AL BANCO US BANK CUENTA 103690172665. LIB. 00099021001 TGN-RECURSOS ORDINARIOS (3987)</t>
  </si>
  <si>
    <t>VENTA DE DIVISAS CON TRANSFERENCIA DE FONDOS A SOLICITUD DE MINISTERIO DE LA PRESIDENCIA SEGUN SOLICITUD 4263 REF: DIVISAS USD 34,719.78 PAGO A HONEYWELL POR SERVICIO MANTENIMIENTO MSP AERONAVE FAB 002 MES DICIEMBRE 2017, TRANSFERENCIA A JPMORGAN BANK, CUENTA 9102597771. LIB. 00099021001 TGN-RECURSOS ORDINARIOS (3987)</t>
  </si>
  <si>
    <t>VENTA DE DIVISAS CON TRANSFERENCIA DE FONDOS A SOLICITUD DE MINISTERIO DE LA PRESIDENCIA SEGUN SOLICITUD 4262 REF: DIVISAS USD 8,441.00 PAGO A ROYAL FBO SERVICE S.A POR SERVICIOS PRESTADOS A AERONAVE FAB 001 EN VIAJE OFICIAL A BRASILIA EL 20 Y 21 DICIEMBRE 2017, TRANSFERENCIA A BANCO BBVA PARAGUAY S LIB. 00099021001 TGN-RECURSOS ORDINARIOS (3987)</t>
  </si>
  <si>
    <t>De: 00682018002 TRANSFERENCIA DEL SALDO DE LA LIBRETA N000682018002 DEFENSORIA DEL PUEBLO DERECHOS HUMANOS (SAVE THE CHILDREN) POR CONCLUSION DEL CONVENIO, PARA QUE LOS RECURSOS SEAN CONSOLIDADOS A FAVOR DEL TESORO POR TRATARSE DE SALDO GENERADO EN GESTIONES ANTERIORES.</t>
  </si>
  <si>
    <t>TRANSFERENCIA DEL EXTERIOR SEGUN SWIFT 01596 DE FECHA 02/02/2018 ORDENANTE: EMB. DE BOLIVIA REINO UNIDO GRAN BRETAÑA REF.: DEVOLUCION SALDOS PROG. DE DOCUMENTACION LIB. 00099021001 TGN-RECURSOS ORDINARIOS (3987)</t>
  </si>
  <si>
    <t>TRANSFERENCIA DEL EXTERIOR SEGUN SWIFT 01591 DE FECHA 02/02/2018 ORDENANTE: EMBAJADA DE BOLIVIA EN ALEMANIA REF.: DEV. SALDOS GASTOS DE FUNCIONAMIENTO PROG. DOC . LIB. 00099021001 TGN-RECURSOS ORDINARIOS (3987)</t>
  </si>
  <si>
    <t>TRANSFERENCIA DEL EXTERIOR SEGUN SWIFT 01593 DE FECHA 02/02/2018 ORDENANTE: CONSULADO DE BOLIVIA EN VALENCIA LIB. 00099021001 TGN-RECURSOS ORDINARIOS (3987)</t>
  </si>
  <si>
    <t>TRANSFERENCIA DEL EXTERIOR SEGUN SWIFT 01595 DE FECHA 02/02/2018 ORDENANTE: EMBAJADA DEL ESTADO PLURINACIONAL DE BOLIVIA EN MADRID LIB. 00099021001 TGN-RECURSOS ORDINARIOS (3987)</t>
  </si>
  <si>
    <t>TRANSFERENCIA DEL EXTERIOR SEGUN SWIFT 01597 DE FECHA 02/02/2018 ORDENANTE: EMBAJADA DE BOLIVIA EN LONDRES LIB. 00099021001 TGN-RECURSOS ORDINARIOS (3987)</t>
  </si>
  <si>
    <t>TRANSFERENCIA DEL EXTERIOR SEGUN SWIFT 12505,64 DE FECHA 02/02/2018 ORDENANTE: EMBAJADA DE BOLIVIA EN MOSCU-RUSIA LIB. 00099021001 TGN-RECURSOS ORDINARIOS (3987)</t>
  </si>
  <si>
    <t>A:00099021001 TRANSFERENCIA DE RECUPERACIONES SEGUN NOTA GEF-LIN-MCM-0051-NOT/18 PARA PAGO DE INTERESES DE ACUERDO A CONTRATO DE FIDEICOMISO ACCESOS SEGUROS VIVIR BIEN CORRESPONDIENTE AL GAD COCHABAMBA</t>
  </si>
  <si>
    <t>NÚMERO DE LIBRETA CUT: 99031009.00 OPERACIÓN T01 TRANSFERENCIA DE FONDOS A LA CUT - TESORO DIRECTO DE BANCO UNION S.A. A CUENTA UNICA DEL TESORO CON NUMERO DE SOLICITUD = 2496964 Y NUMERO CORRELATIVO = 91320002022018741 TRANSFERENCIA POR OPERACIONES DE VENTA BONOS BTX</t>
  </si>
  <si>
    <t>||TRANSFERENCIA DE FONDOS S/G. FORMULARIO, CITE' BUN/CF055/18 DE LA FECHA (HRE-TSO-577).SALDOS NO EJECUTADOS EN LA GESTION 2017 DEL PROYECTO ESTUDIO DE DISEÑO TECNICO DE PREINVERSION "MANEJO INTEGRAL DE LA CUENCA EN LA ISLA SURIQUI". A SOLICITUD DEL G.A.M. DE PUERTO PEREZ; LIBRETA 00099021001 RECURSOS ORDINARIOS; BUN.</t>
  </si>
  <si>
    <t>||TRANSFERENCIA DE FONDOS S/G. FORMULARIO CITE: BUN/CF054/18 DE LA FECHA.(HRE-TSO-576), DEVOLUCION SALDOS NO EJECUTADOS EN LA GESTION/2017 PROYECTO MANEJO INTEGRAL DE LA MICROCUENCA LAGO MENOR COHANA-MCPIO.PUERTO PEREZ. A SOLICITUD GOB.AUT.MCPAL.PUERTO PEREZ, LIBRETA N° 00099021001 TGN-RECURSOS ORDINARIOS; BUN.</t>
  </si>
  <si>
    <t>VENTA DE DIVISAS CON TRANSFERENCIA DE FONDOS A SOLICITUD DE CENTRAL DE ABASTECIMIENTO Y SUMINISTROS DE SALUD-CEASS SEGUN SOLICITUD 4268 REF: TRANSFERENCIA POR CONCEPTO DE IMPORTACION DE MEDICAMENTOS Y MATERIALES A TECNO SUMA UMELISA TSH, PKU, AFP, 17OH, HC6. PSA, GLUCOMETROS Y TIRAS REACTIVAS, SEGUN LIB. 00249012001 LBP-CEASS-CENTRAL DE ABASTECIMIENTO Y SUMINISTROS DE SALUD POR DIFERENCIAL CAMBIARIO</t>
  </si>
  <si>
    <t>VENTA DE DIVISAS CON TRANSFERENCIA DE FONDOS A SOLICITUD DE MINISTERIO DE DEFENSA SEGUN SOLICITUD 4281 REF: PAGO A XS AVIATION POR ADQUISICION DE MATERIAL CONSUMIBLE DE AERONAVE PARA TRANSPORTE AEREO MILITAR LIB. 00020011103 MINISTERIO DE DEFENSA - INGRESOS VARIOS</t>
  </si>
  <si>
    <t>VENTA DE DIVISAS CON TRANSFERENCIA DE FONDOS A SOLICITUD DE MINISTERIO DE LA PRESIDENCIA SEGUN SOLICITUD 4282 REF: DIVISAS USD 26,753.68 INVOICE 17 004485 PAGO A DASSAULT FALCONJET WILMINGTON POR MANTENIMIENTO AERONAVE FAB 001 REALIZADO EN SEPTIEMBRE 2017, PAGO A CITIBANK N.A, CUENTA 30442598. LIB. 00099021001 TGN-RECURSOS ORDINARIOS (3987)</t>
  </si>
  <si>
    <t>VENTA DE DIVISAS CON TRANSFERENCIA DE FONDOS A SOLICITUD DE MINISTERIO DE DEFENSA SEGUN SOLICITUD 4280 REF: PAGO A BAE SYSTEMS POR LA ADQUISICION DE KIT DE OPERACIONES DE ALTURA PARA AERONAVE DE TRANSPORTE AEREO MILITAR LIB. 00020011103 MINISTERIO DE DEFENSA - INGRESOS VARIOS</t>
  </si>
  <si>
    <t>VENTA DE DIVISAS CON TRANSFERENCIA DE FONDOS A SOLICITUD DE MINISTERIO DE DEFENSA SEGUN SOLICITUD 4290 REF: PAGO POR ADQUISICION DE TURBO OIL DE EMPRESA CARIBE PARA AERONAVES DE TRANSPORTE AEREO MILITAR LIB. 00020011103 MINISTERIO DE DEFENSA - INGRESOS VARIOS</t>
  </si>
  <si>
    <t>VENTA DE DIVISAS CON TRANSFERENCIA DE FONDOS A SOLICITUD DE MINISTERIO DE DEFENSA SEGUN SOLICITUD 4289 REF: PAGO POR ADQUISICION DE LLANTAS A EMPRESA CARIBE AVIATION PARA AERONAVES DE TRANSPORTE AEREO MILITAR LIB. 00020011103 MINISTERIO DE DEFENSA - INGRESOS VARIOS</t>
  </si>
  <si>
    <t>VENTA DE DIVISAS CON TRANSFERENCIA DE FONDOS A SOLICITUD DE MINISTERIO DE DEFENSA SEGUN SOLICITUD 4288 REF: PAGO POR ADQUISICION DE LLANTAS A EMPRESA CARIBE AVIATION PARA AERONAVES DE TRANSPORTE AEREO MILITAR LIB. 00020011103 MINISTERIO DE DEFENSA - INGRESOS VARIOS</t>
  </si>
  <si>
    <t>VENTA DE DIVISAS CON TRANSFERENCIA DE FONDOS A SOLICITUD DE MINISTERIO DE DEFENSA SEGUN SOLICITUD 4287 REF: PAGO A XS AVIATION POR LA ADQUISICION DE UN STARTER ASSY PARA AERONAVE DE TRANSPORTE AEREO MILITAR LIB. 00020011103 MINISTERIO DE DEFENSA - INGRESOS VARIOS</t>
  </si>
  <si>
    <t>VENTA DE DIVISAS CON TRANSFERENCIA DE FONDOS A SOLICITUD DE MINISTERIO DE DEFENSA SEGUN SOLICITUD 4286 REF: PAGO A XS AVIATION POR SERVICIO OVH PARA TRENES DE AERONAVES PARA TRANSPORTE AEREO MILITAR LIB. 00020011103 MINISTERIO DE DEFENSA - INGRESOS VARIOS</t>
  </si>
  <si>
    <t>VENTA DE DIVISAS CON TRANSFERENCIA DE FONDOS A SOLICITUD DE MINISTERIO DE DEFENSA SEGUN SOLICITUD 4285 REF: PAGO A THINK HOLDINGS POR LA QUINTA CUOTA DE LA ADQUISICION DE AERONAVE PARA TRANSPORTE AEREO MILITAR LIB. 00020011103 MINISTERIO DE DEFENSA - INGRESOS VARIOS</t>
  </si>
  <si>
    <t>VENTA DE DIVISAS CON TRANSFERENCIA DE FONDOS A SOLICITUD DE MINISTERIO DE DEFENSA SEGUN SOLICITUD 4284 REF: PAGO A THINK HOLDINGS POR LA CUARTA CUOTA DE LA ADQUISICION DE AERONAVE PARA TRANSPORTE AEREO MILITAR LIB. 00020011103 MINISTERIO DE DEFENSA - INGRESOS VARIOS</t>
  </si>
  <si>
    <t>VENTA DE DIVISAS CON TRANSFERENCIA DE FONDOS A SOLICITUD DE MINISTERIO DE LA PRESIDENCIA SEGUN SOLICITUD 4283 REF: DIVISAS USD 15,113.50 INVOICE 17005948 PAGO A DASSAULT FALCONJET WILMINTONG POR MANTENIMIENTO AERONAVE FAB 001 EN FECHAS 3 AL 10 DICIEMBRE 2017, CITIBANK N.A CUENTA 30442598. LIB. 00099021001 TGN-RECURSOS ORDINARIOS (3987)</t>
  </si>
  <si>
    <t>VENTA DE DIVISAS CON TRANSFERENCIA DE FONDOS A SOLICITUD DE MINISTERIO DE DEFENSA SEGUN SOLICITUD 4279 REF: PAGO POR ADQUISICION DE LLANTAS A EMPRESA TEX AIR PARA AERONAVES DE TRANSPORTE AEREO MILITAR LIB. 00020011103 MINISTERIO DE DEFENSA - INGRESOS VARIOS</t>
  </si>
  <si>
    <t>VENTA DE DIVISAS CON TRANSFERENCIA DE FONDOS A SOLICITUD DE MINISTERIO DE DEFENSA SEGUN SOLICITUD 4278 REF: PAGO A THINKS HOLDINGS POR SERVICIOS DE ADECUACION DE AERONAVE PARA TRANSPORTE AEREO MILITAR LIB. 00020011103 MINISTERIO DE DEFENSA - INGRESOS VARIOS</t>
  </si>
  <si>
    <t>VENTA DE DIVISAS CON TRANSFERENCIA DE FONDOS A SOLICITUD DE EMPRESA PUBLICA PRODUCTIVA CARTONES DE BOLIVIA-CARTONBOL SEGUN SOLICITUD 4275 REF: TRANSFERENCIA DE RECURSOS AL BCB PARA LA EMPRESA MACARBOX POR LA COMPRA DE ELEMENTOS MECANICOS, ELECTRICOS Y CUCHILLAS SLOTTER, DEL PROCESO CB/RPCD/SE/140/20 LIB. 00576012001 CARTONBOL</t>
  </si>
  <si>
    <t>VENTA DE DIVISAS CON TRANSFERENCIA DE FONDOS A SOLICITUD DE EMPRESA PUBLICA PRODUCTIVA CARTONES DE BOLIVIA-CARTONBOL SEGUN SOLICITUD 4276 REF: TRANSFERENCIA DE RECURSOS AL BCB PARA LA EMPRESA INTERLOG CHILE POR LA COMPRA DE PAPEL WHITE TOP PRIMER LOTE, DEL PROCESO CB/RPCD/SE/003/2018, AUTORIZADO SEG LIB. 00576012001 CARTONBOL</t>
  </si>
  <si>
    <t>TRANSFERENCIA RECIBIDA DEL EXTERIOR SEGÚN MENSAJES SWIFT Nos. 01601-01604 (REM.EXT.) DE FECHA 02-02-2018 POR DESEMBOLSO DE CAF PRÉSTAMO CFA009344 PROG.MAS INV.P/ RIEGO FASE IV LIBRETA N° 00287102001 FPS-RECURSOS PROPIOS REF.: UTILES DE ESCRITORIO</t>
  </si>
  <si>
    <t>TRANSFERENCIA DEL EXTERIOR SEGUN SWIFT 01694 DE FECHA 05/02/2018 ORDENANTE: CONSULADO DE BOLIVIA EN SEVILLA LIB. 00099021001 TGN-RECURSOS ORDINARIOS (3987)</t>
  </si>
  <si>
    <t>TRANSFERENCIA DEL EXTERIOR SEGUN SWIFT 01695 DE FECHA 05/02/2018 ORDENANTE: CONSULADO DE BOLIVIA EN SEVILLA REF.: DEVOLUCION DE SALDOS DE PROGRAMA DOCUMENTACION GESTION 2017 LIB. 00099021001 TGN-RECURSOS ORDINARIOS (3987)</t>
  </si>
  <si>
    <t>REGULARIZACION DE TRANSFERENCIA DEL EXTERIOR SEGUN SWIFT 01507 DE FECHA 05/02/2018 ORDENANTE: CONSULADO DEL ESTADO PLURINACIONAL DE BOLIVIA SALVADOR MAZZA ARGENTINA LIB. 00099021001 TGN-RECURSOS ORDINARIOS (3987)</t>
  </si>
  <si>
    <t>REGULARIZACION DE TRANSFERENCIA DEL EXTERIOR SEGUN SWIFT 01567 DE FECHA 05/02/2018 ORDENANTE: COONSULADO GENERAL DE BOLIVIA EN SAO PAULO LIB. 00099021001 TGN-RECURSOS ORDINARIOS (3987)</t>
  </si>
  <si>
    <t>NUMERO DE LIBRETA CUT: Cuenta Unica del Tesoro OPERACIÓN E18 TRANSFERENCIA DEL SISTEMA FINANCIERO POR CUENTA DE TERCEROS A LA CUT Devolucion de aportes en exceso TGN</t>
  </si>
  <si>
    <t>NÚMERO DE LIBRETA CUT: 99031009.00 OPERACIÓN T01 TRANSFERENCIA DE FONDOS A LA CUT - TESORO DIRECTO DE BANCO UNION S.A. A CUENTA UNICA DEL TESORO CON NUMERO DE SOLICITUD = 2501058 Y NUMERO CORRELATIVO = 91320005022018799 TRANSFERENCIA POR OPERACIONES DE VENTA BONOS BTX</t>
  </si>
  <si>
    <t>||TRANSFERENCIA DE FONDOS S/G. FORMULARIO, CITE' BUN088/18 DE LA FECHA (HRE-TSO-595). DEVOLUCIÓN DE RECURSOS OTORGADOS A TRAVES DEL PROGRAMA BOLIVIA CMABIA NO EJECUTADOS AL CIERRE DE LA GESTION 2017. A SOLICITUD DEL G.A.M. DE POSTRERVALLE; LIBRETA 00099024113 BOLIVIA CAMBIA; BUN.</t>
  </si>
  <si>
    <t>'COBRO DE'||UTILES DE ESCRITORIO POR EL COMPROBANTE CONTABLE NRO. 0912874 DE LA FECHA, SEGÚN NOTA DEL SERVICIO NACIONAL TEXTIL, CITE' SENATEX/DGE/CAR/0306/2017 DE F. 21/07/2017. DEBITO DE LA LIBRETA 00378012002 SENATEX ADMINISTRACION CENTRAL.</t>
  </si>
  <si>
    <t>PAGO A CAF PRÉSTAMO CFA008814 VCTO. 05-02-2018 POR CUENTA DE TGN , NTI. 010438 VALOR 05-02-2018 INTERESES USD 181.278,18 COMISIONES USD 93.723,48 CTA. 3987 CUENTA UNICA DEL TESORO-3987 LIB. 00099021001 REF.: COMISIONES BANCARIAS</t>
  </si>
  <si>
    <t>PAGO A CAF PRÉSTAMO CFA008839 VCTO. 05-02-2018 POR CUENTA DE TGN , NTI. 010394 VALOR 05-02-2018 INTERESES USD 263.776,20 COMISIONES USD 9.182,14 CTA. 3987 CUENTA UNICA DEL TESORO-3987 LIB. 00099021001 REF.: COMISIONES BANCARIAS</t>
  </si>
  <si>
    <t>VENTA DE DIVISAS CON TRANSFERENCIA DE FONDOS A SOLICITUD DE MINISTERIO DE LA PRESIDENCIA SEGUN SOLICITUD 4315 REF: DIVISAS USD 59,575.67 PAGO A ROYAL FBO SERVICE S.A POR SERVICIOS PRESTADOS PROVISION COMBUSTIBLES A AERONAVE FAB 001 EN VIAJE A EUROPA, PAGO A BBVA PARAGUAY S.A CUENTA 0102351465 LIB. 00099021001 TGN-RECURSOS ORDINARIOS (3987)</t>
  </si>
  <si>
    <t>VENTA DE DIVISAS CON TRANSFERENCIA DE FONDOS A SOLICITUD DE MINISTERIO DE LA PRESIDENCIA SEGUN SOLICITUD 4313 REF: DIVISAS USD 7,309.80 PAGA A ROYAL FBO SERVICE S.A. POR SERVICIOS PRESTADOS A AERONAVE FAB 002 EN VIAJE OFICIAL A BRASILIA 4 Y 5 DICIEMBRE 2017, PAGO AL BANCO BBVA PARAGUAY S.A CUENTA 01 LIB. 00099021001 TGN-RECURSOS ORDINARIOS (3987)</t>
  </si>
  <si>
    <t>REGULARIZACION DE TRANSFERENCIA DEL EXTERIOR SEGUN SWIFT 01590 DE FECHA 06/02/2018 ORDENANTE: EMBAJADA DEL ESTADO PLURINACIONAL DE BOLIVIA EN MEXICO LIB. 00099021001 TGN-RECURSOS ORDINARIOS (3987)</t>
  </si>
  <si>
    <t>REGULARIZACION DE TRANSFERENCIA DEL EXTERIOR SEGUN SWIFT 01501 DE FECHA 06/02/2018 ORDENANTE: CONSULADO DEL ESTADO PLURINACIONAL DE BOLIVIA CORDOBA ARGENTINA LIB. 00099021001 TGN-RECURSOS ORDINARIOS (3987)</t>
  </si>
  <si>
    <t>REGULARIZACION DE TRANSFERENCIA DEL EXTERIOR SEGUN SWIFT 01502 DE FECHA 06/02/2018 ORDENANTE: CONSULADO DE BOLIVIA EN CORDOBA ARGENTINA LIB. 00099021001 TGN-RECURSOS ORDINARIOS (3987)</t>
  </si>
  <si>
    <t>REGULARIZACION DE TRANSFERENCIA DEL EXTERIOR SEGUN SWIFT 01504 DE FECHA 06/02/2018 ORDENANTE: EMBAJADA DE BOLIVIA EN PANAMA LIB. 00099021001 TGN-RECURSOS ORDINARIOS (3987)</t>
  </si>
  <si>
    <t>REGULARIZACION DE TRANSFERENCIA DEL EXTERIOR SEGUN SWIFT 01471 DE FECHA 06/02/2018 ORDENANTE: EMBAJADA DE BOLIVIA EN SEUL-COREA REF.: DEVOLUCION SALDO GASTOS DE FUNCIONAMIENTO 2017 LIB. 00099021001 TGN-RECURSOS ORDINARIOS (3987)</t>
  </si>
  <si>
    <t>REGULARIZACION DE TRANSFERENCIA DEL EXTERIOR SEGUN SWIFT 01732 DE FECHA 06/02/2018 ORDENANTE: CONSULADO GENERAL DE BOLIVIA EN BUENOS AIRES ARGENTINA REF.: DEVOLUCION SALDOS GASTOS DE FUNCIONAMIENTO LIB. 00099021001 TGN-RECURSOS ORDINARIOS (3987)</t>
  </si>
  <si>
    <t>TRANSFERENCIA DEL EXTERIOR SEGUN SWIFT 01812-01810 DE FECHA 06/02/2018 ORDENANTE: VICECONSULADO DEL ESTADO PLURINACIONAL DE BOLIVIA-SAN JUSTO,ARGENTINA LIB. 00099021001 TGN-RECURSOS ORDINARIOS (3987)</t>
  </si>
  <si>
    <t>TRANSFERENCIA DEL EXTERIOR SEGUN SWIFT 01824-01823 DE FECHA 06/02/2018 ORDENANTE: VICECONSULADO DEL ESTADO PLURINACINAL DE BOLIVIA-SAN JUSTO,ARGENTINA LIB. 00099021001 TGN-RECURSOS ORDINARIOS (3987)</t>
  </si>
  <si>
    <t>NUMERO DE LIBRETA CUT: 00099021001 OPERACIÓN E18 TRANSFERENCIA DEL SISTEMA FINANCIERO POR CUENTA DE TERCEROS A LA CUT TRANSFERENCIA POR PAGO DE MULTAS DEL MES DE DICIEMBRE 2DA QUINCENA 2017 SERVICIO RECAUDACION SEGIP</t>
  </si>
  <si>
    <t>VENTA DE DIVISAS CON TRANSFERENCIA DE FONDOS A SOLICITUD DE MINISTERIO DE DEFENSA SEGUN SOLICITUD 4319 REF: PAGO A EMPRESA ROYAL FBO, POR SERVICIO DE APOYO PARA TRASLADO DE AERONAVE RUTA RUMANIA BOLIVIA PARA TRANSPORTE AEREO MILITAR LIB. 00020011103 MINISTERIO DE DEFENSA - INGRESOS VARIOS</t>
  </si>
  <si>
    <t>VENTA DE DIVISAS CON TRANSFERENCIA DE FONDOS A SOLICITUD DE MINISTERIO DE DEFENSA SEGUN SOLICITUD 4320 REF: PAGO DE HABERES DICIEMBRE 2017 AL PERSONAL DE LAS FF.AA. DESTINADO EN MISION DIPLOMATICA EN EL EXTERIOR LIB. 00020011103 MINISTERIO DE DEFENSA - INGRESOS VARIOS</t>
  </si>
  <si>
    <t>TRANSFERENCIA RECIBIDA DEL EXTERIOR SEGÚN MENSAJES SWIFT Nos. 01818-01808 (REM.EXT.) DE FECHA 06-02-2018 POR DESEMBOLSO DE OPEP PRÉSTAMO 1653-P WA NO.7 LIBRETA N° 00291012002 ABC-RECURSOS PROPIOS REF.: UTILES DE ESCRITORIO</t>
  </si>
  <si>
    <t>COBRO COSTOS DE PAPELERIA SEGUN TRANSFERENCIA DEL EXTERIOR POR ORDEN DE CONSULADO DE BOLIVIA EN CALAMA CHILE REF.: RECAUDACIONES EXTERIOR CEDULA DE IDENTIDAD ENERO 2018 LIB. 00340012003 RECAUDACION EXTRANJERIA - C.I. -L.C.</t>
  </si>
  <si>
    <t>VENTA DE DIVISAS CON TRANSFERENCIA DE FONDOS A SOLICITUD DE CENTRAL DE ABASTECIMIENTO Y SUMINISTROS DE SALUD-CEASS SEGUN SOLICITUD 4269 REF: PAGO A CIMAB POR CONCEPTO DE IMPORTACIONES DE DOXORUBICINA, ERITROPOYEXINA, VINVRISTINA, FLUJOROURACILO, METOTREXATO 500MG, METOTREXATO 500MG SEGUN: HOJA DE RU LIB. 00249012001 LBP-CEASS-CENTRAL DE ABASTECIMIENTO Y SUMINISTROS DE SALUD POR DIFERENCIAL CAMBIARIO</t>
  </si>
  <si>
    <t>REGULARIZACION DE TRANSFERENCIA DEL EXTERIOR SEGUN SWIFT 01826 DE FECHA 07/02/2018 ORDENANTE: CONSULADO GENERAL DE BOLIVIA EN RIO DE JANEIRO-BRASIL LIB. 00099021001 TGN-RECURSOS ORDINARIOS (3987)</t>
  </si>
  <si>
    <t>REGULARIZACION DE TRANSFERENCIA DEL EXTERIOR SEGUN SWIFT 01418 DE FECHA 07/02/2018 ORDENANTE: VICECONSULADO DE BOLIVIA LA PLATA ARGENTINA LIB. 00099021001 TGN-RECURSOS ORDINARIOS (3987)</t>
  </si>
  <si>
    <t>REGULARIZACION DE TRANSFERENCIA DEL EXTERIOR SEGUN SWIFT 01415 DE FECHA 07/02/2018 ORDENANTE: VICECONSULADO DE BOLIVIA LA PALTA ARGENTINA LIB. 00099021001 TGN-RECURSOS ORDINARIOS (3987)</t>
  </si>
  <si>
    <t>TRANSFERENCIA DEL EXTERIOR SEGUN SWIFT 1874-1871 DE FECHA 07/02/2018 ORDENANTE: CONSULADO GENERAL DE BOLIVIA EN BUENOS AIRES LIB. 00099021001 TGN-RECURSOS ORDINARIOS (3987)</t>
  </si>
  <si>
    <t>TRANSFERENCIA DEL EXTERIOR SEGUN SWIFT NO.1889 DE FECHA 07/02/2018 ORDENANTE: EMBAJADA DEL PERU REF.: DEVOLUCION DE SALDOS GASTOS DE FUNCIONAMIENTO LIB. 00099021001 TGN-RECURSOS ORDINARIOS (3987)</t>
  </si>
  <si>
    <t>VENTA DE DIVISAS CON TRANSFERENCIA DE FONDOS A SOLICITUD DE EMPRESA BOLIVIANA DE ALMENDRA Y DERIVADOS SEGUN SOLICITUD 4338 REF: PAGO POR RENOVACION DE REGISTRO A ASSOCIATION FOOD INDUSTRIES (AFI) POR LA GESTION 2018 Y PAGO DE PUBLICIDAD POR 1/4 DE PAGINA A COLOR. LIB. 00582012001 EBA - RECURSOS ESPECIFICOS (4010709419)</t>
  </si>
  <si>
    <t>REGULARIZACION DE TRANSFERENCIA DEL EXTERIOR SEGUN SWIFT 01815 DE FECHA 08/02/2018 ORDENANTE: EMBAJADA DE BOLIVIA EN TOKYO-JAPON LIB. 00099021001 TGN-RECURSOS ORDINARIOS (3987)</t>
  </si>
  <si>
    <t>REGULARIZACION DE TRANSFERENCIA DEL EXTERIOR SEGUN SWIFT 01814 DE FECHA 08/02/2018 ORDENANTE: EMBAJADA DE BOLIVIA EN TOKYO-JAPON LIB. 00099021001 TGN-RECURSOS ORDINARIOS (3987)</t>
  </si>
  <si>
    <t>TRANSFERENCIA DEL EXTERIOR SEGUN SWIFT 01926 DE FECHA 08/02/2018 ORDENANTE: CONSULADO GENERAL DE BOLIVIA MIAMI REF.: RECAUDACIONES GESTORIA CONSULAR ENERO 2018 LIB. 00010011102 MIN.RELACIONES EXTERIORES - GESTORIA CONSULAR LEY Nº 3108</t>
  </si>
  <si>
    <t>TRANSFERENCIA DEL EXTERIOR SEGUN SWIFT 01921 DE FECHA 08/02/2018 ORDENANTE: EMBAJADA DE BOLIVIA LIMA PERU REF.: DEVOLUCION DE SALDOS GASTOS DE FUNCIONAMIENTO LIB. 00099021001 TGN-RECURSOS ORDINARIOS (3987)</t>
  </si>
  <si>
    <t>PAGO PRÉSTAMO BID 939-SF-BO VCTO. 08-02-2018 POR CUENTA DE BANCO DE DESARROLLO , VALOR 08-02-2018 CAPITAL BS 3.423.057,33 INTERESES BS 897.309,92 LIBRETA N° 00099021001 TGN RECURSOS ORDINARIOS (3987) ALIVIO MDRI</t>
  </si>
  <si>
    <t>A:00099021001 El concepto de la mencionada operacion corresponde a la transferencia de capital por el mes de enero/2018, de Cooperativa El Buen Samaritano al TGN.</t>
  </si>
  <si>
    <t>A:00099021001 El concepto de la mencionada operacion corresponde a la transferencia de capital por el mes de enero/2018, de Cooperativa Sudamerica al TGN.</t>
  </si>
  <si>
    <t>NÚMERO DE LIBRETA CUT: 99031009.00 OPERACIÓN T01 TRANSFERENCIA DE FONDOS A LA CUT - TESORO DIRECTO DE BANCO UNION S.A. A CUENTA UNICA DEL TESORO CON NUMERO DE SOLICITUD = 2511289 Y NUMERO CORRELATIVO = 91320008022018956 TRANSFERENCIA POR OPERACIONES DE VENTA BONOS BTX</t>
  </si>
  <si>
    <t>NUMERO DE LIBRETA CUT: Cuenta Unica del Tesoro OPERACIÓN E18 TRANSFERENCIA DEL SISTEMA FINANCIERO POR CUENTA DE TERCEROS A LA CUT Devolucion pagos en exceso Instituto Nacional de Salud Ocupacional</t>
  </si>
  <si>
    <t>||PAGO PRESTAMO BID 914-SF-BO VCTO. 08-02-2018 POR CUENTA DEL FNDR SEGUN COD. LIQ. 010412 DE FECHA 05-02-2018, VALOR 08-02-2018 CAPITAL USD 8.272,80 INTERESES USD 16.196,86 LIBRETA N° 00099021001 TGN-RECURSOS ORDINARIOS -3987-ALIVIO MDRI</t>
  </si>
  <si>
    <t>||RETIRO DE OPERACION NO. G 0661453 DE LA FECHA POR REGISTRO DE IMPORTE EN DEMASIA LIB. 00010011102 MIN. RELACIONES EXTERIORES-GESTORIA CONSULAR LEY NO. 3108</t>
  </si>
  <si>
    <t>PAGO A CAF PRÉSTAMO CFA008239 VCTO. 08-02-2018 POR CUENTA DE TGN , NTI. 010444 VALOR 08-02-2018 CAPITAL USD 2.062.101,77 INTERESES USD 586.114,93 COMISIONES USD 70.467,24 CTA. 3987 CUENTA UNICA DEL TESORO-3987 LIB. 00099021001 REF.: COMISIONES BANCARIAS</t>
  </si>
  <si>
    <t>COBRO COSTOS DE PAPELERIA SEGUN TRANSFERENCIA DEL EXTERIOR POR ORDEN DE SEGUROS GENERALES S.A. - SEGESA LIB. 00513012003 LBP-YPFB (2011349681373)</t>
  </si>
  <si>
    <t>REGULARIZACION DE TRANSFERENCIA DEL EXTERIOR SEGUN SWIFT 01731 DE FECHA 09/02/2018 ORDENANTE: CONSULADO GENERAL DE BOLIVIA-BUENOS AIRES AR. LIB. 00099021001 TGN-RECURSOS ORDINARIOS (3987)</t>
  </si>
  <si>
    <t>NUMERO DE LIBRETA CUT: 00099021001 OPERACIÓN E18 TRANSFERENCIA DEL SISTEMA FINANCIERO POR CUENTA DE TERCEROS A LA CUT TRANSFERENCIA RECURSOS FIDEICOMISO CONCLUSION PROYECTO CONSTRUCCION PLANTA DE FUNDICION AUSMELT VINTO</t>
  </si>
  <si>
    <t>||TRANSF. DE FONDOS SEGUN CITE: FSFADM003/18 DEL FONDO DE DESARROLLO DEL SISTEMA FINANCIERO Y DE APOYO AL SECTOR PRODUCTIVO FONDESIF, RECIBIDA EN LA FECHA REF: TRANSF. AL TGN LA AMORTIZACION DE CAPITAL DE COOP. PAULO VI DE DIC.2017 DEL PRPC TGN 9° (TRAM-TSO-871) ABONO EN LA LIBRETA N°00099021001 TGN-RECURSOS ORDINARIOS</t>
  </si>
  <si>
    <t>||TRANSFERENCIA A LA CUENTA UNICA DEL TESORO IMPORTE RETENIDO A WALTER ABRAHAM PEREZ ALANDIA POR REMUNERACIÓN MÁXIMA CORRESPONDIENTE AL MES DE ENERO/2018 - LIBRETA N° 00990201001, SEGÚN DOCUMENTOS ADJUNTOS Y "ROC" N° 93/2018 DEL DCR. TRANS. POR REMUNERACIÓN MÁXIMA WALTER ABRAHAM PEREZ ALANDIA - ENERO/2018 LIBRETA N° 00990201001</t>
  </si>
  <si>
    <t>VENTA DE DIVISAS CON TRANSFERENCIA DE FONDOS A SOLICITUD DE EMPRESA BOLIVIANA DE ALMENDRA Y DERIVADOS SEGUN SOLICITUD 4340 REF: TRANSFERENCIA PARA PAGO DE RENOVACION - APORTE AL CONSEJO INTERNACIONAL DE LAS NUECES (INTERNATIONAL NUT COUNCIL) 2018. EQUIVALENTES 1.103,13 USD LIB. 00582012001 EBA - RECURSOS ESPECIFICOS (4010709419) POR DIFERENCIAL CAMBIARIO</t>
  </si>
  <si>
    <t>VENTA DE DIVISAS CON TRANSFERENCIA DE FONDOS A SOLICITUD DE EMPRESA BOLIVIANA DE ALMENDRA Y DERIVADOS SEGUN SOLICITUD 4340 REF: TRANSFERENCIA PARA PAGO DE RENOVACION - APORTE AL CONSEJO INTERNACIONAL DE LAS NUECES (INTERNATIONAL NUT COUNCIL) 2018. EQUIVALENTES 1.103,13 USD LIB. 00582012001 EBA - RECURSOS ESPECIFICOS (4010709419)</t>
  </si>
  <si>
    <t>VENTA DE DIVISAS CON TRANSFERENCIA DE FONDOS A SOLICITUD DE YACIMIENTOS PETROLIFEROS FISCALES BOLIVIANOS SEGUN SOLICITUD 4341 REF: PAGO A EMPRESA SANDER GEOPHYSICS LIMITED, POR CONCEPTO DE PAGO FINAL DEL PROCESO ADQUISICION INTEGRAL AEROGRAVIMETRICA AEROMAGNETOMETRICA EN LA SUBCUENCA ROBORE. LIB. 00513022001 YPFB - "OPERACIONES"</t>
  </si>
  <si>
    <t>VENTA DE DIVISAS CON TRANSFERENCIA DE FONDOS A SOLICITUD DE MINISTERIO DE GOBIERNO SEGUN SOLICITUD 4343 REF: HABERES DE ADJUNTO A AGREGADO POLICIAL EN EL EXTERIOR CORRESPONDIENTE AL MES DE DICIEMBRE 2017 SEGUN PLANILLA ADJUNTA LIB. 00099021001 TGN-RECURSOS ORDINARIOS (3987)</t>
  </si>
  <si>
    <t>REGULARIZACION DE TRANSFERENCIA DEL EXTERIOR SEGUN SWIFT 01956 DE FECHA 14/02/2018 ORDENANTE: EMBAJADA DE BOLIVIA EN QUITO-ECUADOR LIB. 00099021001 TGN-RECURSOS ORDINARIOS (3987)</t>
  </si>
  <si>
    <t>REGULARIZACION DE TRANSFERENCIA DEL EXTERIOR SEGUN SWIFT 01957 DE FECHA 14/02/2018 ORDENANTE: EMBAJADA DE BOLIVIA QUITO ECUADOR LIB. 00099021001 TGN-RECURSOS ORDINARIOS (3987)</t>
  </si>
  <si>
    <t>REGULARIZACION DE TRANSFERENCIA DEL EXTERIOR SEGUN SWIFT 01662 DE FECHA 14/02/2018 ORDENANTE: CONSULADO GENERAL DE BOLIVIA EN SAO PAULO BR. LIB. 00099021001 TGN-RECURSOS ORDINARIOS (3987)</t>
  </si>
  <si>
    <t>REGULARIZACION DE TRANSFERENCIA DEL EXTERIOR SEGUN SWIFT 01663 DE FECHA 14/02/2018 ORDENANTE: CONSULADO GENERAL DE BOLIVIA EN SAO PAULO BR. LIB. 00099021001 TGN-RECURSOS ORDINARIOS (3987)</t>
  </si>
  <si>
    <t>TRANSFERENCIA DEL EXTERIOR SEGUN SWIFT NO.2049 DE FECHA 14/02/2018 ORDENANTE: EMBASSY OF BOLIVIA REF.: DEVOLUCION SALDOS GASTOS FUNCIONAMIENTO LIB. 00099021001 TGN-RECURSOS ORDINARIOS (3987)</t>
  </si>
  <si>
    <t>REGULARIZACION DE TRANSFERENCIA DEL EXTERIOR SEGUN SWIFT 01979 DE FECHA 14/02/2018 ORDENANTE: CONSULADO DE BOLIVIA EN CALAMA CL. LIB. 00099021001 TGN-RECURSOS ORDINARIOS (3987)</t>
  </si>
  <si>
    <t>REGULARIZACION DE TRANSFERENCIA DEL EXTERIOR SEGUN SWIFT 01562 DE FECHA 14/02/2018 ORDENANTE: EMBAJADA DE BOLIVIA EN PANAMA LIB. 00099021001 TGN-RECURSOS ORDINARIOS (3987)</t>
  </si>
  <si>
    <t>REGULARIZACION DE TRANSFERENCIA DEL EXTERIOR SEGUN SWIFT 01634 DE FECHA 14/02/2018 ORDENANTE: EMBAJADA DE BOLIVIA EN ITALIA LIB. 00099021001 TGN-RECURSOS ORDINARIOS (3987)</t>
  </si>
  <si>
    <t>REGULARIZACION DE TRANSFERENCIA DEL EXTERIOR SEGUN SWIFT 01878 DE FECHA 14/02/2018 ORDENANTE: VICECONSULADO DEL ESTADO PLURINACIONAL DE BOLIVIA EN PILAR ARG. LIB. 00099021001 TGN-RECURSOS ORDINARIOS (3987)</t>
  </si>
  <si>
    <t>REGULARIZACION DE TRANSFERENCIA DEL EXTERIOR SEGUN SWIFT 01891 DE FECHA 14/02/2018 ORDENANTE: EMBAJADA DE BOLIVIA EN CAPITAL FEDERAL ARG. LIB. 00099021001 TGN-RECURSOS ORDINARIOS (3987)</t>
  </si>
  <si>
    <t>REGULARIZACION DE TRANSFERENCIA DEL EXTERIOR SEGUN SWIFT 01879 DE FECHA 14/02/2018 ORDENANTE: VICECONSULADO DEL EST. PLURINACIONAL DE BOLIVIA EN PILAR ARGENTINA REF.: SERVICIOS DEL GOBIERNO LIB. 00099021001 TGN-RECURSOS ORDINARIOS (3987)</t>
  </si>
  <si>
    <t>NÚMERO DE LIBRETA CUT: 99031009.00 OPERACIÓN T01 TRANSFERENCIA DE FONDOS A LA CUT - TESORO DIRECTO DE BANCO UNION S.A. A CUENTA UNICA DEL TESORO CON NUMERO DE SOLICITUD = 2515687 Y NUMERO CORRELATIVO = 91320014022018033 TRANSFERENCIA POR OPERACIONES DE VENTA BONOS BTX</t>
  </si>
  <si>
    <t>NÚMERO DE LIBRETA CUT: 99031009.00 OPERACIÓN T01 TRANSFERENCIA DE FONDOS A LA CUT - TESORO DIRECTO DE BANCO UNION S.A. A CUENTA UNICA DEL TESORO CON NUMERO DE SOLICITUD = 2516791 Y NUMERO CORRELATIVO = 91320014022018083 TRANSFERENCIA POR OPERACIONES DE VENTA BONOS BTX</t>
  </si>
  <si>
    <t>VENTA DE DIVISAS CON TRANSFERENCIA DE FONDOS A SOLICITUD DE MINISTERIO DE LA PRESIDENCIA SEGUN SOLICITUD 4354 REF: DIVISAS USD 106,760.00 PAGO A CUENTA INVOICE 18000601 A DASSAULT FALCON JET WILMINGTON POR MANTENIMIENTO DE AERONAVE FAB 001, TRANSFERENCIA A CITIBANK NA CUENTA 30442598. LIB. 00099021001 TGN-RECURSOS ORDINARIOS (3987)</t>
  </si>
  <si>
    <t>REGULARIZACION DE TRANSFERENCIA DEL EXTERIOR SEGUN SWIFT 02041 DE FECHA 15/02/2018 ORDENANTE: CONSULADO GENERAL DE BOLIVIA EN RIO DE JANEIRO,BR. LIB. 00099021001 TGN-RECURSOS ORDINARIOS (3987)</t>
  </si>
  <si>
    <t>TRANSFERENCIA DEL EXTERIOR SEGUN SWIFT 02145 DE FECHA 15/02/2018 ORDENANTE: CONSULADO GENERAL DE BOLIVIA GINEBRA REF.: DEVOLUCION SALDOS PROGRAMA DOCUMENTACION AL 31.12.17 LIB. 00099021001 TGN-RECURSOS ORDINARIOS (3987)</t>
  </si>
  <si>
    <t>REGULARIZACION DE TRANSFERENCIA DEL EXTERIOR SEGUN SWIFT 01890 DE FECHA 15/02/2018 ORDENANTE: EMBAJADA DE BOLIVIA,CAPITAL FEDERAL-ARGENTINA LIB. 00099021001 TGN-RECURSOS ORDINARIOS (3987)</t>
  </si>
  <si>
    <t>TRANSFERENCIA DEL EXTERIOR SEGUN SWIFT 02144 DE FECHA 15/02/2018 ORDENANTE: CONSULADO GENERAL DE BOLIVIA SANTIAGO-CHILE REF.: DEVOLUCION SALDOS NO EJECUTADOS PROGRAMA DE DOCUMENTACION LIB. 00099021001 TGN-RECURSOS ORDINARIOS (3987)</t>
  </si>
  <si>
    <t>TRANSFERENCIA DEL EXTERIOR SEGUN SWIFT 02167 DE FECHA 15/02/2018 ORDENANTE: CONSULADO DE BOLIVIA EN MADRID ESPAÑA REF.: DEVOL. SALDOS GESTION 2017 CENTRO EMISOR PASAPORTES EMIPAS LIB. 00099021001 TGN-RECURSOS ORDINARIOS (3987)</t>
  </si>
  <si>
    <t>TRANSFERENCIA DEL EXTERIOR SEGUN SWIFT 02168 DE FECHA 15/02/2018 ORDENANTE: EMBAJADA DE BOLIVIA MONTEVIDEO URUGUAY REF.: DEVOLUCION SALDOS GASTOS DE FUNCIONAMIENTO LIB. 00099021001 TGN-RECURSOS ORDINARIOS (3987)</t>
  </si>
  <si>
    <t>NUMERO DE LIBRETA CUT: 00099021001 OPERACIÓN E18 TRANSFERENCIA DEL SISTEMA FINANCIERO POR CUENTA DE TERCEROS A LA CUT TRANSFERENCIA POR PAGO ADELANTADO P.R.A. - RP ENERO 2018</t>
  </si>
  <si>
    <t>NUMERO DE LIBRETA CUT: 00099021001 OPERACIÓN E18 TRANSFERENCIA DEL SISTEMA FINANCIERO POR CUENTA DE TERCEROS A LA CUT TRANSFERENCIA POR PAGO INDEBIDO RP ENERO 2018</t>
  </si>
  <si>
    <t>||REGISTRO TRANSFERENCIA DE FONDOS DEL EXTERIOR P/EJECUCION CARTA DE CREDITO STANBY P/C WALDNER LABOREINRICHTUNGEN GMBH &amp; CO.CG A/F CORPORACION MINERA DE BOLIVIA,S/G SWIFT NO.2169 DE LA FECHA Y DOCS.ADJ. LIB.00597012001 RECURSOS PROPIOS VENTAS REF.:SBLC LBW16GA902635</t>
  </si>
  <si>
    <t>De: 00513012004 A requerimiento de Yacimientos Petroliferos Fiscales Bolivianos, con nota CITE: YPFB/DFC - N 3898 URT-1938/2017, y en virtud a la nota interna CITE: MEFP/VPCF/ DGCF/UCCF N 157/2018 de la Direccion General de Contabilidad Fiscal del Ministerio de Economia y Finanzas Publicas, en la cu</t>
  </si>
  <si>
    <t>De: 00513012004 A requerimiento de Yacimientos Petroliferos Fiscales Bolivianos, con nota CITE: DFC - N 3897 URT-1937/2017, y en virtud a la nota interna CITE: MEFP/VPCF/ DGCF/UCCF N 153/2018 de la Direccion General de Contabilidad Fiscal del Ministerio de Economia y Finanzas Publicas, en la cual so</t>
  </si>
  <si>
    <t>De: 00099024113 Transferencia en cumplimiento al DS N0913 de 15/06/2011 y el Convenio Intergubernativo de Financiamiento UPRE-CIF-IG 145/2017, suscrito entre la UPRE y el GAM Bolpebra, Proyecto Const. Aulas y Viv. P/Maestros en U.E. Santa Lucia - Com. Litoral, correspondiente al pago de la planilla</t>
  </si>
  <si>
    <t>||REGISTRO COBRO COMISION AVISO ENMIENDA GARANTIA INTERNACIONAL BS220Y EMISION CBTE. CONTABLE BS50.- REF.: BKD2017LG00047 BCB: SB-R-2017-25 A/F MINISTERIO DE GOBIERNO CGO. LIB. N°00015011108 MINISTERIO DE GOBIERNO-OTROS INGRESOS REF.: COM. AVISO ENMIENDA SB-R-2017-25</t>
  </si>
  <si>
    <t>||REGISTRO TRANSFERENCIA DE FONDOS DEL EXTERIOR P/EJECUCION CARTA DE CREDITO STANBY P/C WALDNER LABOREINRICHTUNGEN GMBH &amp; CO.CG A/F CORPORACION MINERA DE BOLIVIA,S/G SWIFT NO.2169 DE LA FECHA Y DOCS.ADJ. LIB.00597012001 RECURSOS PROPIOS VENTAS REF.:EMIS.COMP.CONT. SBLC LBW16GA902635(BCB:SB-R-2016-45)</t>
  </si>
  <si>
    <t>||VENTA DE DIVISAS S/G NOTAS DGAF STRÍA. GRAL. Nº 572/17, DGAF STRÍA. GRAL. Nº 075/18 Y AUTORIZACION VTA DIV DEL MEFP COD 010367 4372 DEL 15/02/18, COM EMI LC 0.15% S/USD 171.750,37 POR 120 DIAS, REEM GTOS COM BS 220.- Y EMISION CBTE CONTABLE BS 50.- REF.: I-2018-03. CGO.LIB.N° 0020051101 MINDEF-ARMADA BOLIVIANA VARIOS REF.: COM EMISION LC I-2018-03</t>
  </si>
  <si>
    <t>COBRO DE||ÚTILES DE ESCRITORIO POR LA ELABORACIÓN DE 7 COMPROBANTES CONTABLES DE COBRO DE CAPITAL E INTERESES POR EL CRÉDITO DE EMERGENCIA AL TGN DE LA LIBRETA N° 00099021001 TGN RECURSOS ORDINARIOS M/N, COSTO ÚTILES DE ESCRITORIO</t>
  </si>
  <si>
    <t>PAGO A BID PRÉSTAMO 3599/BL-BO VCTO. 15-02-2018 POR CUENTA DE TGN , NTI. 010422 VALOR 15-02-2018 INTERESES USD 9.935,22 COMISIONES USD 122.904,13 CTA. 3987 CUENTA UNICA DEL TESORO-3987 LIB. 00099021001 REF.: COMISIONES BANCARIAS</t>
  </si>
  <si>
    <t>PAGO A BID PRÉSTAMO 3599/BL-BO VCTO. 15-02-2018 POR CUENTA DE TGN , NTI. 010423 VALOR 15-02-2018 INTERESES USD 264,38 CTA. 3987 CUENTA UNICA DEL TESORO-3987 LIB. 00099021001 REF.: COMISIONES BANCARIAS</t>
  </si>
  <si>
    <t>PAGO A IDA PRÉSTAMO 5170-BO VCTO. 15-02-2018 POR CUENTA DE TGN , NTI. 010355 VALOR 15-02-2018 CAPITAL USD 767.622,47 INTERESES USD 461.666,20 CTA. 3987 CUENTA UNICA DEL TESORO-3987 LIB. 00099021001 REF.: COMISIONES BANCARIAS</t>
  </si>
  <si>
    <t>REGULARIZACION DE TRANSFERENCIA DEL EXTERIOR SEGUN SWIFT 02128 DE FECHA 16/02/2018 ORDENANTE: CONSULADO GENERAL DE BOLIVIA EN GINEBRA LIB. 00099021001 TGN-RECURSOS ORDINARIOS (3987)</t>
  </si>
  <si>
    <t>TRANSFERENCIA DEL EXTERIOR SEGUN SWIFT 02264 DE FECHA 16/02/2018 ORDENANTE: CONSUALDO DE BOLIVIA CUZCO PERU REF.: DEVOLUCION DE SALDOS GASTOS DE FUNCIONAMIENTO PROGRAMA DOCUMENTACION LIB. 00099021001 TGN-RECURSOS ORDINARIOS (3987)</t>
  </si>
  <si>
    <t>A:00099021001 Debito Automatico segun nota CITE: MEFP/VTCP/DGCP/UF-65/2018, informe Tecnico MEFP/VTCP/DGCP/UF-56/2017 de la Dir. Gral. de Credito Publico, Inf. Legal MEFP/DGAJ/UAJ/No.168/2017 de la Dir. Gral. Asuntos Juridicos del MEFP que senala la procedencia, por concepto de incumplimiento al D.S</t>
  </si>
  <si>
    <t>NUMERO DE LIBRETA CUT: Cuenta Unica del Tesoro OPERACIÓN E18 TRANSFERENCIA DEL SISTEMA FINANCIERO POR CUENTA DE TERCEROS A LA CUT Pago correspondiente a febrero de 2018</t>
  </si>
  <si>
    <t>NÚMERO DE LIBRETA CUT: 99031009.00 OPERACIÓN T01 TRANSFERENCIA DE FONDOS A LA CUT - TESORO DIRECTO DE BANCO UNION S.A. A CUENTA UNICA DEL TESORO CON NUMERO DE SOLICITUD = 2523475 Y NUMERO CORRELATIVO = 91320016022018211 TRANSFERENCIA POR OPERACIONES DE VENTA BONOS BTX</t>
  </si>
  <si>
    <t>||TRANSFERENCIA DE FONDOS DE LA CUENTA 6009 OPERACIONES A APROPIAR TGN-SOSP A LA CUT. POR MALA APROPIACION DE CUENTA POT PARTE DEL TESORO.</t>
  </si>
  <si>
    <t>'COBRO DE UTILES DE ESCRITORIO POR´||BS50.- Y COBRO REEMBOLSO GASTOS DE COMUNICACION BS220.- REFERENCIA: CARTA DE CREDITO I-2017-036. CGO. LIB. N° 00132069201 - SEDEM - PROMIEL - FINPRO - CHUQUISACA REF.: LC I-2017-036</t>
  </si>
  <si>
    <t>||TRANSFERENCIA DE SALDOS DE LA CUT. PARA PAGO DE VENCIMIENTOS DE LA FECHA DE VALORES "C".</t>
  </si>
  <si>
    <t>||COMPLEMENTO A COBRO COMISIONES POR TRANSFERENCIA DE FDOS. AL EXTERIOR POR PAGO DE LC I-2016-023 LIB. 01320102003 SEDEM - ADM Y OPERACIONES PAPELBOL REF.: PAGO N°2 LC I-2016-023</t>
  </si>
  <si>
    <t>'TRANSFERENCIA'||TRANSFERENCIA RECIBIDA DEL EXTERIOR SEGÚN MENSAJES SWIFT NOS. 2267-2258 (REM.EXT.) DE FECHA 16-02-2018, VALOR 16-02-2018 AYUDA HUMANITARIA LIBRETA N° 00099021001 TGN-RECURSOS ORDINARIOS (3987) REF.: UTILES DE ESCRITORIO</t>
  </si>
  <si>
    <t>TRANSFERENCIA DE FONDOS AL EXTERIOR A SOLICITUD DE MINISTERIO DE SALUD SEGUN SOLICITUD 4377 REF: PAGO AL CONSORCIO PGI-ANTARES-CASA SOLO, FV17230090 Y FV17230091 POR CONCEPTO ENTREGA DE LOS PRODUCTOS MODULOS DE CAPACITACION INSTALACION DE EQUIPAMIENTO MEDICO Y MODULOS DE CAPACITACION EN DISENO DE LIB. 00046057007 MS-$US-BID 2822/BL-BO MEJORAMIENTO ACCESOS A SERVICIOS</t>
  </si>
  <si>
    <t>TRANSFERENCIA RECIBIDA DEL EXTERIOR SEGÚN MENSAJES SWIFT Nos. 2265-2256 (REM.EXT.) DE FECHA 16-02-2018 POR DESEMBOLSO DE FONPLATA PRÉSTAMO BOL 30/2017 INFRAESTRUCTURA URBANA DESEMB. NRO. 1 LIBRETA N° 00287102001 FPS-RECURSOS PROPIOS REF.: UTILES DE ESCRITORIO</t>
  </si>
  <si>
    <t>COBRO COSTOS DE PAPELERIA SEGUN TRANSFERENCIA DEL EXTERIOR POR ORDEN DE ENERGIA ARGENTINA S.A. LIB. 00513012007 YPFB - RECURSOS NACIONALIZACIÓN</t>
  </si>
  <si>
    <t>De: 00513012004 A requerimiento de Yacimientos Petroliferos Fiscales Bolivianos, con notas CITE: YPFB/DFC - Nos. 3803, 3804 y 3826 URT-1897, 1898 y 1916/2017, y en virtud a la nota interna CITE: MEFP/VPCF/ DGCF/UCCF N 156/2018 de la Direccion General de Contabilidad Fiscal del Ministerio de Economia</t>
  </si>
  <si>
    <t>De: 00513012004 A requerimiento de Yacimientos Petroliferos Fiscales Bolivianos, con notas CITE: YPFB/DFC - Nos. 3833, 3834 y 3835 URT-1923, 1924 y 1925/2017, y en virtud a la nota interna CITE: MEFP/VPCF/ DGCF/UCCF N 156/2018 de la Direccion General de Contabilidad Fiscal del Ministerio de Economia</t>
  </si>
  <si>
    <t>De: 00513012004 A requerimiento de Yacimientos Petroliferos Fiscales Bolivianos, con notas CITE: YPFB/DFC - N 3806 URT-1900/2017, y en virtud a la nota interna CITE: MEFP/VPCF/ DGCF/UCCF N 156/2018 de la Direccion General de Contabilidad Fiscal del Ministerio de Economia y Finanzas Publicas, en la c</t>
  </si>
  <si>
    <t>De: 00513012004 A requerimiento de Yacimientos Petroliferos Fiscales Bolivianos, con notas CITE: YPFB/DFC - Nos. 3888 y 3827 URT-1931 y 1917/2017, y en virtud a la nota interna CITE: MEFP/VPCF/ DGCF/UCCF N 156/2018 de la Direccion General de Contabilidad Fiscal del Ministerio de Economia y Finanzas</t>
  </si>
  <si>
    <t>De: 00513012004 A requerimiento de Yacimientos Petroliferos Fiscales Bolivianos, con nota CITE: YPFB/DFC - N 3828 y URT-1918/2017, y en virtud a la nota interna CITE: MEFP/VPCF/ DGCF/UCCF N 156/2018 de la Direccion General de Contabilidad Fiscal del Ministerio de Economia y Finanzas Publicas, en la</t>
  </si>
  <si>
    <t>De: 00513012004 A requerimiento de Yacimientos Petroliferos Fiscales Bolivianos, con notas CITE: YPFB/DFC - Nos. 3829 y 3830 URT-1919 y 1920/2017, y en virtud a la nota interna CITE: MEFP/VPCF/ DGCF/UCCF N 156/2018 de la Direccion General de Contabilidad Fiscal del Ministerio de Economia y Finanzas</t>
  </si>
  <si>
    <t>De: 00513012004 A requerimiento de Yacimientos Petroliferos Fiscales Bolivianos, con notas CITE: YPFB/DFC - Nos. 3885, 3886 y 3887 y URT-1828, 1829 y 1930/2017, y en virtud a la nota interna CITE: MEFP/VPCF/ DGCF/UCCF N 156/2018 de la Direccion General de Contabilidad Fiscal del Ministerio de Econom</t>
  </si>
  <si>
    <t>De: 00513012004 A requerimiento de Yacimientos Petroliferos Fiscales Bolivianos, con notas CITE: YPFB/DFC - Nos. 3889, 3890 y 3891 y URT-1932, 1933 y 1934/2017, y en virtud a la nota interna CITE: MEFP/VPCF/ DGCF/UCCF N 156/2018 de la Direccion General de Contabilidad Fiscal del Ministerio de Econo</t>
  </si>
  <si>
    <t>De: 00513012002 A requerimiento de Yacimientos Petroliferos Fiscales Bolivianos, con nota CITE: YPFB/DFC - N 3805 URT-1899/2017, y en virtud a la nota interna CITE: MEFP/VPCF/ DGCF/UCCF N 156/2018 de la Direccion General de Contabilidad Fiscal del Ministerio de Economia y Finanzas Publicas, en la cu</t>
  </si>
  <si>
    <t>De: 00513012004 A requerimiento de Yacimientos Petroliferos Fiscales Bolivianos, con nota CITE: YPFB/DFC-3832 y URT-1922/2017, y en virtud a la nota interna CITE: MEFP/VPCF/ DGCF/UCCF N 156/2018 de la Direccion General de Contabilidad Fiscal del Ministerio de Economia y Finanzas Publicas, en la cual</t>
  </si>
  <si>
    <t>De: 00513012004 A requerimiento de Yacimientos Petroliferos Fiscales Bolivianos, con nota CITE: YPFB/DFC - N 3836 y URT-1926/2017, y en virtud a la nota interna CITE: MEFP/VPCF/ DGCF/UCCF N 156/2018 de la Direccion General de Contabilidad Fiscal del Ministerio de Economia y Finanzas Publicas, en la</t>
  </si>
  <si>
    <t>De: 00513012002 A requerimiento de Yacimientos Petroliferos Fiscales Bolivianos, con nota CITE: DFC - N 3831 URT-1921/2017, y en virtud a la nota interna CITE: MEFP/VPCF/ DGCF/UCCF N 156/2018 de la Direccion General de Contabilidad Fiscal del Ministerio de Economia y Finanzas Publicas, en la cual so</t>
  </si>
  <si>
    <t>De: 00513012002 A requerimiento de Yacimientos Petroliferos Fiscales Bolivianos, con nota CITE: YPFB/DFC - N3892 y URT-1935/2017, y en virtud a la nota interna CITE: MEFP/VPCF/ DGCF/UCCF N 156/2018 de la Direccion General de Contabilidad Fiscal del Ministerio de Economia y Finanzas Publicas, en la c</t>
  </si>
  <si>
    <t>A:00099021001 Transferencia que efectuamos a requerimiento del Min. Planificacion del Desarrollo, segun notas CITE MPD/DGAA/URH/NE/46/18 y CITE:MPD/DGAJ/EXT-357/17, informe Tecnico MDP/DGAA/URH/No.010/2018 Inf. Legal MPD/DGAJ/INF/N637/17, por concepto de reembolso de subsidios por incapacidad tempor</t>
  </si>
  <si>
    <t>NÚMERO DE LIBRETA CUT: 99031009.00 OPERACIÓN T01 TRANSFERENCIA DE FONDOS A LA CUT - TESORO DIRECTO DE BANCO UNION S.A. A CUENTA UNICA DEL TESORO CON NUMERO DE SOLICITUD = 2526210 Y NUMERO CORRELATIVO = 91320019022018271 TRANSFERENCIA POR OPERACIONES DE VENTA BONOS BTX</t>
  </si>
  <si>
    <t>'TRANSFERENCIA DE FONDOS||S/G. NOTA CITE: MEFP/VTCP/DGCP/UODP-183/2018 DE LA FECHA, DEL MIN.ECONOMIA Y FINANZAS PUBLICAS.(HRE-TSO-941), A FAVOR DEL GOBIERNO AUTONOMO MUNICIPAL DE SANTA CRUZ. DEBITO DE LA LIBRETA N°00099037003 PAR CAF 5544-BSGMSCZ SANEAMIENTO Y DRENAJE URBANO.</t>
  </si>
  <si>
    <t>'TRANSFERENCIA DE FONDOS||S/G. NOTA CITE: MEFP/VTCP/DGCP/UODP-183/2018 DE LA FECHA, DEL MIN.ECONOMIA Y FINANZAS PUBLICAS.(HRE-TSO-941), A FAVOR DEL GOBIERNO AUTONOMO MUNICIPAL DE SANTA CRUZ. DEBITO DE LA LIBRETA N° 00099021001, REPOSICION UTILES DE ESCRITORIO.</t>
  </si>
  <si>
    <t>TRANSFERENCIA DEL EXTERIOR SEGUN SWIFT 02417 DE FECHA 20/02/2018 ORDENANTE: CONSULADO DE BOLIVIA EN BILBAO REF.: DEV. PROG. DOCUMENT. LIB. 00099021001 TGN-RECURSOS ORDINARIOS (3987)</t>
  </si>
  <si>
    <t>TRANSFERENCIA DEL EXTERIOR SEGUN SWIFT 02416 DE FECHA 20/02/2018 ORDENANTE: CONSULADO DE BOLIVIA EN BILBAO REF.: DEV. PROG. DOCUMET. LIB. 00099021001 TGN-RECURSOS ORDINARIOS (3987)</t>
  </si>
  <si>
    <t>TRANSFERENCIA DEL EXTERIOR SEGUN SWIFT 02422 DE FECHA 20/02/2018 ORDENANTE: EMBAJADA DE BOLIVIA EN DINAMARCA LIB. 00099021001 TGN-RECURSOS ORDINARIOS (3987)</t>
  </si>
  <si>
    <t>TRANSFERENCIA DEL EXTERIOR SEGUN SWIFT 02414 DE FECHA 20/02/2018 ORDENANTE: DELEGACIION BOLIVIA ANTE LA UNESCO REF.: DEVOLUCION SALDOS GASTOS DE FUNCIONAMIENTO LIB. 00099021001 TGN-RECURSOS ORDINARIOS (3987)</t>
  </si>
  <si>
    <t>TRANSFERENCIA DEL EXTERIOR SEGUN SWIFT 02423 DE FECHA 20/02/2018 ORDENANTE: EMBAJADA DE BOLIVIA EN DINAMARCA LIB. 00099021001 TGN-RECURSOS ORDINARIOS (3987)</t>
  </si>
  <si>
    <t>TRANSFERENCIA DEL EXTERIOR SEGUN SWIFT 02410-02407 DE FECHA 20/02/2018 ORDENANTE: EMB DA REP DA BOLIVIA BRASIL REF.: DEVOLUCION SALDOS GASTOS DE FUNCIONAMIENTO GESTION 2017 LIB. 00099021001 TGN-RECURSOS ORDINARIOS (3987)</t>
  </si>
  <si>
    <t>TRANSFERENCIA DEL EXTERIOR SEGUN SWIFT 02412-02409 DE FECHA 20/02/2018 ORDENANTE: CONSULADO GENERAL DE BOLIVIA EN MILAN REF.: DEVOLUCION DE SALDOS GESTION 2017 CUENTA DE PROGRAMA DE DOCUMENTACION LIB. 00099021001 TGN-RECURSOS ORDINARIOS (3987)</t>
  </si>
  <si>
    <t>A:00099021001 El concepto de la mencionada operacion corresponde a la transferencia de capital al TGN, por el mes de Enero de 2018 del Fideicomiso Programa de Reconversion Productiva y Comercial TGN 9.</t>
  </si>
  <si>
    <t>NUMERO DE LIBRETA CUT: Cuenta Unica del Tesoro OPERACIÓN E18 TRANSFERENCIA DEL SISTEMA FINANCIERO POR CUENTA DE TERCEROS A LA CUT Devolucion de pagos CC no cobrados por afiliados civiles y militares correspondiente al periodo de octubre 2017</t>
  </si>
  <si>
    <t>PAGO A JICA PRÉSTAMO BV-P5 VCTO. 20-02-2018 POR CUENTA DE TGN , NTI. 010424 VALOR 20-02-2018 INTERESES JPY 7.262,00 COMISIONES JPY 1.185.105,00 CTA. 3987 CUENTA UNICA DEL TESORO-3987 LIB. 00099021001 REF.: COMISIONES BANCARIAS</t>
  </si>
  <si>
    <t>COBRO COSTOS DE PAPELERIA SEGUN TRANSFERENCIA DEL EXTERIOR POR ORDEN DE CONSULADO GENERAL DE BOLIVIA EN WASHINGTON DC REF.: SEGIP RECAUDACIONES ENERO 18 LIB. 00340012003 RECAUDACION EXTRANJERIA - C.I. -L.C.</t>
  </si>
  <si>
    <t>De: 00035011106 Transferencia que efectuamos a requerimiento de la Direccion General de Asuntos Administrativos segun nota CITE: MEFP/DGAA/UF/No.57/2018 y en virtud a la nota interna CITE: MEFP/VPCF/DGCF/UCCF No.181/2018 de la Direccion General de Contabilidad Fiscal de esta cartera de Estado y de a</t>
  </si>
  <si>
    <t>PAGO A CAF PRÉSTAMO CFA009277 VCTO. 20-02-2018 POR CUENTA DE TGN , NTI. 010453 VALOR 20-02-2018 INTERESES USD 576.835,42 COMISIONES USD 250.647,83 CTA. 3987 CUENTA UNICA DEL TESORO-3987 LIB. 00099021001 REF.: COMISIONES BANCARIAS</t>
  </si>
  <si>
    <t>REGULARIZACION DE TRANSFERENCIA DEL EXTERIOR SEGUN SWIFT 02281 DE FECHA 21/02/2018 ORDENANTE: EMBAJADA DEL ESTADO PLURINACIONAL DE BOLIVIA-MANAGUA-NICARAGUA LIB. 00099021001 TGN-RECURSOS ORDINARIOS (3987)</t>
  </si>
  <si>
    <t>TRANSFERENCIA DEL EXTERIOR SEGUN SWIFT NO.2493 DE FECHA 21/02/2018 ORDENANTE: CONSULATE GENERAL OF BOLIVIA EN LOS ANGELES REF.: DEVOLUCION DE SALDOS PROG DOCUMENTACION LIB. 00099021001 TGN-RECURSOS ORDINARIOS (3987)</t>
  </si>
  <si>
    <t>TRANSFERENCIA DEL EXTERIOR SEGUN SWIFT NO.2492 DE FECHA 21/02/2018 ORDENANTE: CONSULATE GENL OF THE PLURINATIONAL STATE OF BOLIVIA REF.: DEVOLUCION DE SALDOS REMESA ADICIONAL LIB. 00099021001 TGN-RECURSOS ORDINARIOS (3987)</t>
  </si>
  <si>
    <t>TRANSFERENCIA DEL EXTERIOR SEGUN SWIFT NO.2491 DE FECHA 21/02/2018 ORDENANTE: CONSULATE GENL OF THE PLURINATIONAL STATE OF BOLIVIA REF.: DEVOL.SALDOS PROGRAMA DOC 2017 LIB. 00099021001 TGN-RECURSOS ORDINARIOS (3987)</t>
  </si>
  <si>
    <t>TRANSFERENCIA DEL EXTERIOR SEGUN SWIFT NO.2490 DE FECHA 21/02/2018 ORDENANTE: CONSULATE GENL OF THE PLURINATIONAL STATE OF BOLIVIA REF.: DEVOL.SALDOS GASTOS DE FUNCIONAMIENTO 2017 LIB. 00099021001 TGN-RECURSOS ORDINARIOS (3987)</t>
  </si>
  <si>
    <t>TRANSFERENCIA DEL EXTERIOR SEGUN SWIFT NO.2489 DE FECHA 21/02/2018 ORDENANTE: CONSULATE GENL OF THE PLURINATIONAL STATE OF BOLIVIA REF.: DEVOL.SALDOS PROGRAMA DOC 2016 LIB. 00099021001 TGN-RECURSOS ORDINARIOS (3987)</t>
  </si>
  <si>
    <t>TRANSFERENCIA AUTOMATICA SEGUN INSTRUCCION DEL MINISTERIO DE ECONOMIA Y FINANZAS PUBLICAS LIBRETA 00291068001</t>
  </si>
  <si>
    <t>A:00099021001 A requerimiento de la Unidad de Administracion e Informacion Salarial (UAIS), con notas internas CITE: MEFP/VTCP/DGPOT/UAIS/Nos. 514 y 513/2018, en la cual solicita la reversion definitiva de las boletas de pagos solicitados por SENASIR, consignadas en los Comprobantes de Pago Nos. 715</t>
  </si>
  <si>
    <t>'TRANSFERENCIA DE FONDOS DE DPTOS.DE ENCAJE LEGAL DEL SISTEMA FINANCIERO A DPTOS.CTES.DEL SECTOR PUBLICO S/G CITE' BUN.CA/P.CORP/037||2018; DE LA FECHA (HRE-TSO-968). REEMBOLSAR GASTOS A LA CUT POR GASTOS DEL MINEDU. A SOLIC.BDP-SAM FIDEICOMISO BONO JUANCITO PINTO GEST.2017;LIBR.00099021001 TGN-RECURSOS ORDINARIOS.</t>
  </si>
  <si>
    <t>||COMISION TRANSFERENCIA FDOS.AL EXTERIOR 0,10% S/USD495.000.-,REEMB.GSTS.COMUNICACION BS220.-Y EMISION COMP.CONTABLE BS50.-REF.:PAGO 1 LC I-2017-053 P/C ENVIBOL-SEDEM A/F TIAMA,EN COMPL.A COMP.913889 ADJ.DE LA FECHA. LIB.00132079201 SEDEM PLANTA ENVASES DE VIDRIO CH.MUN.ZUDAÑEZ REF.:COMISIONES PAGO 1 LC I-2017-053</t>
  </si>
  <si>
    <t>VENTA DE DIVISAS CON TRANSFERENCIA DE FONDOS A SOLICITUD DE EMPRESA PUBLICA PRODUCTIVA CARTONES DE BOLIVIA-CARTONBOL SEGUN SOLICITUD 4390 REF: TRANSFERENCIA DE RECURSOS AL BCB PARA LA EMPRESA CRIPACK, POR LA COMPRA DE TROQUELES PARA LA EMPRESA FABOCE, DEL PROCESO CB/RPCD/SE/009/2018, AUTORIZADO SEGU LIB. 00576012001 CARTONBOL</t>
  </si>
  <si>
    <t>De: 00099024113 Transferencia en cumplimiento al DS N0913 de 15/06/2011 y el Convenio Intergubernativo de Financiamiento UPRE-CIF-IG 863/2017, suscrito entre la UPRE y el GAM Cuatro Canadas, Proyecto Const. Bloque Emergencia, Laboratorio y Cocina Comedor Hospital Municipal Cuatro Canada, correspondi</t>
  </si>
  <si>
    <t>TRANSFERENCIA DEL EXTERIOR SEGUN SWIFT 02544 DE FECHA 22/02/2018 ORDENANTE: CONSULADO DE BOLIVIA ANTOFAGASTA REF.: DEVOLUCION SALDOS GASTOS DE PROGRAMA DE DOC. LIB. 00099021001 TGN-RECURSOS ORDINARIOS (3987)</t>
  </si>
  <si>
    <t>REGULARIZACION DE TRANSFERENCIA DEL EXTERIOR SEGUN SWIFT 02450 DE FECHA 22/02/2018 ORDENANTE: EMBAJADA DE BOLIVIA EN LA INDIA LIB. 00099021001 TGN-RECURSOS ORDINARIOS (3987)</t>
  </si>
  <si>
    <t>A:00099021001 A requerimiento de la Unidad de Administracion e Informacion Salarial (UAIS), con notas internas CITE: MEFP/VTCP/DGPOT/UAIS/Nos. 944 y 943/2018, en la cual solicita la reversion definitiva de las boletas de pagos solicitados por el SENASIR, consignadas en los Comprobantes de Pago Nos.</t>
  </si>
  <si>
    <t>NÚMERO DE LIBRETA CUT: 99031009.00 OPERACIÓN T01 TRANSFERENCIA DE FONDOS A LA CUT - TESORO DIRECTO DE BANCO UNION S.A. A CUENTA UNICA DEL TESORO CON NUMERO DE SOLICITUD = 2536974 Y NUMERO CORRELATIVO = 91320022022018440 TRANSFERENCIA POR OPEACIONES DE VENTA BONOS BTX</t>
  </si>
  <si>
    <t>||RESPUESTA A DEBITO DEL BANQUERO SEG.SWIFT 02583 DE LA FECHA. REF.: COBRO COMISION EUR 41,22 POR TRANSF. DE EUR 640.131,33 VALOR 18/01/2018 SEG. SOLICITUD 009675 DEL MINISTERIO DE SALUD LIBRETA 00046024204 MS-5% ENTES GESTORES PROGRAMAS PREVENC.Y PROYECTOS NALES.</t>
  </si>
  <si>
    <t>De: 00513012004 Transferencia que realizamos a solicitud de Yacimientos Petroliferos Fiscales Bolivianos mediante nota CITE: YPFB/DFC-0287 URT-0122/2018 H.R. 6-3659-R y en virtud a la nota interna CITE: MEFP/VPCF/DGCF/UCCF No 208/2018 de la Direccion General de Contabilidad Fiscal, para la devolucio</t>
  </si>
  <si>
    <t>De: 00513012004 A requerimiento de Yacimientos Petroliferos Fiscales Bolivianos, con nota CITE: YPFB/DFC -0255 URT-0109/2018, en la cual solicita la devolucion de deposito erroneo, de la CUT Libreta N00513012004 a la CCF N 10000006024800, y en virtud a la nota interna CITE: MEFP/VPCF/ DGCF/UCCF N 20</t>
  </si>
  <si>
    <t>De: 00035011106 TRANSFERENCIA DE RECURSOS SEGUN PROCEDIMIENTO COTE: MEFP/VPCF/DGCF/UCCF N190/2018 A SOLICITUD DEL MINISTERIO DE ECONOMIA Y FINANZAS PUBLICAS MEDIANTE NOTA CITE: MEFP/DGAA/UF/N64/2018 PARA DEVOLVER EL DEPOSITO ERRONEO REGISTRADO CON C-21 SIP 77. H.R. 6-34245-R</t>
  </si>
  <si>
    <t>De: 00035011105 TRANSFERENCIA DE RECURSOS SEGUN PROCEDIMIENTO COTE: MEFP/VPCF/DGCF/UCCF N190/2018 A SOLICITUD DEL MINISTERIO DE ECONOMIA Y FINANZAS PUBLICAS MEDIANTE NOTA CITE: MEFP/DGAA/UF/N65/2018 PARA DEVOLVER EL DEPOSITO ERRONEO REGISTRADO CON C-21 SIP 76. H.R. 45-1957-D</t>
  </si>
  <si>
    <t>'COBRO POR´||COMISION TRANSFERENCIA AL EXTERIOR 0.10% S/USD 196.340.- REEMBOLSO GASTOS DE COMUNICACION BS220.- Y EMISION CBTE CONTABLE BS50.- EN COMPLEMENTO A CBTE S-0914077 ADJUNTO DE LA FECHA. CGO.LIB.N° 00132069201 SEDEM - PROMIEL FINPRO CHUQUISACA REF.: CGOS PAGO N°3 LC I-2017-036</t>
  </si>
  <si>
    <t>||RESPUESTA A DEBITO DEL BANQUERO SEG.SWIFT 02583 DE LA FECHA. REF.: COBRO COMISION EUR 41,22 POR TRANSF. DE EUR 640.131,33 VALOR 18/01/2018 SEG. SOLICITUD 009675 DEL MINISTERIO DE SALUD LIBRETA 00046024207 MS-INASES BECAS DE ESPECIALIDAD PROFESIONAL</t>
  </si>
  <si>
    <t>REGULARIZACION DE TRANSFERENCIA DEL EXTERIOR SEGUN SWIFT 2231 DE FECHA 23/02/2018 ORDENANTE: EMBAJADA DE BOLIVIA EN LA INDIA LIB. 00099021001 TGN-RECURSOS ORDINARIOS (3987)</t>
  </si>
  <si>
    <t>REGULARIZACION DE TRANSFERENCIA DEL EXTERIOR SEGUN SWIFT 02419 DE FECHA 23/02/2018 ORDENANTE: EMBAJADA DE BOLIVIA EN EGIPTO LIB. 00099021001 TGN-RECURSOS ORDINARIOS (3987)</t>
  </si>
  <si>
    <t>REGULARIZACION DE TRANSFERENCIA DEL EXTERIOR SEGUN SWIFT 02420 DE FECHA 23/02/2018 ORDENANTE: EMBAJADA DE BOLIVIA EN EGIPTO LIB. 00099021001 TGN-RECURSOS ORDINARIOS (3987)</t>
  </si>
  <si>
    <t>TRANSFERENCIA DEL EXTERIOR SEGUN SWIFT 02702 DE FECHA 23/02/2018 ORDENANTE: CONSULADO DE BOLIVIA EN TACNA PERU REF.: DEVOLUCION DE SALDOS GASTOS DE FUNCIONAMIENTO LIB. 00099021001 TGN-RECURSOS ORDINARIOS (3987)</t>
  </si>
  <si>
    <t>REGULARIZACION DE TRANSFERENCIA DEL EXTERIOR SEGUN SWIFT 02186 DE FECHA 23/02/2018 ORDENANTE: CONSULADO DE BOLIVIA EN ROSARIO-ARGENTINA LIB. 00099021001 TGN-RECURSOS ORDINARIOS (3987)</t>
  </si>
  <si>
    <t>REGULARIZACION DE TRANSFERENCIA DEL EXTERIOR SEGUN SWIFT 02185 DE FECHA 23/02/2018 ORDENANTE: CONSULADO DE BOLIVIA EN ROSARIO-ARGENTINA LIB. 00099021001 TGN-RECURSOS ORDINARIOS (3987)</t>
  </si>
  <si>
    <t>||TRANSFERENCIA DE FONDOS SEGUN NOTA DEL FONDESIF CITE: FSFADM 005/18 RECIBIDA EN LA FECHA (TRAM-TSO-980) REF: TRANSFERENCIA AL TGN LA AMORTIZACION DE CAPITAL DE COOP.PAULO VI DE ENERO 2018 DEL PRPC TGN 9° ABONO EN LA LIBRETA N° 00099021001 TGN RECURSOS ORDINARIOS</t>
  </si>
  <si>
    <t>||TRANSF.FDOS.SG.NOTA DEL MMAYA CITE:105 RECIBIDA EN LA F.(TRAM-TSO-995) REF: TRANSF.FDOS.PARA FASE IMPLEMENTACION OPERACION Y MANTENIMIENTO DEL PROY. APOYO EN EXPERTICIA,ESTUDIOS Y ASISTENCIA TEC.AL SECTOR AGUA Y MEDIO AMBIENTE-PAERE UTIL.ESCRIT.CANCELADOS EN EFECTIVO ABONO EN LA LIBRETA N° 00086018051 MMAYA-BS FORT. INST. APOYO EXPERTICIA ASISTENCIA</t>
  </si>
  <si>
    <t>VENTA DE DIVISAS CON TRANSFERENCIA DE FONDOS A SOLICITUD DE MINISTERIO DE GOBIERNO SEGUN SOLICITUD 4407 REF: HABERES DE AGREGADOS Y ADJUNTOS A AGREGADOS POLICIALES EN EL EXTERIOR CUENTAS EXTRANJERAS LIB. 00099021001 TGN-RECURSOS ORDINARIOS (3987)</t>
  </si>
  <si>
    <t>REGULARIZACION DE TRANSFERENCIA DEL EXTERIOR SEGUN SWIFT 02421 DE FECHA 26/02/2018 ORDENANTE: CONSULADO GENERAL DE BOLIVIA EN MILAN LIB. 00099021001 TGN-RECURSOS ORDINARIOS (3987)</t>
  </si>
  <si>
    <t>NÚMERO DE LIBRETA CUT: 99031009.00 OPERACIÓN T01 TRANSFERENCIA DE FONDOS A LA CUT - TESORO DIRECTO DE BANCO UNION S.A. A CUENTA UNICA DEL TESORO CON NUMERO DE SOLICITUD = 2544148 Y NUMERO CORRELATIVO = 91320026022018560 TRANSFERENCIA POR OPERACIONES DE VENTA BONOS BTX</t>
  </si>
  <si>
    <t>PAGO A FONPLATA PRÉSTAMO BOL 22/2014 VCTO. 24-02-2018 POR CUENTA DE TGN , NTI. 010360 VALOR 26-02-2018 CAPITAL USD 467.712,82 INTERESES USD 101.974,31 COMISIONES USD 11.728,13 CTA. 3987 CUENTA UNICA DEL TESORO-3987 LIB. 00099021001 REF.: COMISIONES BANCARIAS</t>
  </si>
  <si>
    <t>'TRANSFERENCIA DE FONDOS||S/G. NOTA CITE: MEFP/VTCP/DGPOT/UPCFTGN/TR-509/2018 DE LA FECHA, DEL MIN.DE ECONOMIA Y FINANZAS PUBLICAS(HRE-TSO-1011), DEVOLUCION DE RECURSOS AL BANCO BISA POR TRANSFERENCIA ERRONEA EFECTUADO EL 25-09-2017 MEDIANTE EL SISTEMA LIP BCB. DEBITO DE LA LIBRETA N° 00099021001, REPOSICION UTILES DE ESCRITORIO.</t>
  </si>
  <si>
    <t>REGULARIZACION DE TRANSFERENCIA DEL EXTERIOR SEGUN SWIFT 02792 DE FECHA 27/02/2018 ORDENANTE: CONSULADO GENERAL DE BOLIVIA EN SAO PAULO BR. LIB. 00099021001 TGN-RECURSOS ORDINARIOS (3987)</t>
  </si>
  <si>
    <t>REGULARIZACION DE TRANSFERENCIA DEL EXTERIOR SEGUN SWIFT 02793 DE FECHA 27/02/2018 ORDENANTE: CONSULADO GENERAL DE BOLIVIA EN SAO PAULO BR. LIB. 00099021001 TGN-RECURSOS ORDINARIOS (3987)</t>
  </si>
  <si>
    <t>REGULARIZACION DE TRANSFERENCIA DEL EXTERIOR SEGUN SWIFT 02700 DE FECHA 27/02/2018 ORDENANTE: CONSULADO GENERAL DE BOLIVIA EN SAO PAULO BR. LIB. 00099021001 TGN-RECURSOS ORDINARIOS (3987)</t>
  </si>
  <si>
    <t>REGULARIZACION DE TRANSFERENCIA DEL EXTERIOR SEGUN SWIFT 02701 DE FECHA 27/02/2018 ORDENANTE: CONSULADO GENERAL DE BOLIVIA EN SAO PAULO BR. LIB. 00099021001 TGN-RECURSOS ORDINARIOS (3987)</t>
  </si>
  <si>
    <t>'TRANSFERENCIA DE FONDOS||S/G. NOTA CITE: MEFP/VTCP/DGCP/UF-131/2018 DE LA FECHA, DEL MIN.DE ECONOMIA Y FINANZAS PUBLICAS(HRE-TSO-1026), RECURSOS FIDEICOMISO INCENTIVOS A LAS EXPORTACIONES-CCF. DEBITO DE LA LIBRETA N° 00099021001, REPOSICION UTILES DE ESCRITORIO.</t>
  </si>
  <si>
    <t>VENTA DE DIVISAS CON TRANSFERENCIA DE FONDOS A SOLICITUD DE MINISTERIO DE DEFENSA SEGUN SOLICITUD 4416 REF: PAGO A THINK HOLDINGS POR LA TERCERA CUOTA DE LA ADQUISICION DE AERONAVE PARA TRANSPORTE AEREO MILITAR LIB. 00020011103 MINISTERIO DE DEFENSA - INGRESOS VARIOS</t>
  </si>
  <si>
    <t>VENTA DE DIVISAS CON TRANSFERENCIA DE FONDOS A SOLICITUD DE MINISTERIO DE DEFENSA SEGUN SOLICITUD 4415 REF: DESEMBOLSO A EMPRESA THINK HOLDINGS POR EL SEGUNDO PAGO DE AERONAVE PARA TRANSPORTE AEREO MILITAR LIB. 00020011103 MINISTERIO DE DEFENSA - INGRESOS VARIOS</t>
  </si>
  <si>
    <t>VENTA DE DIVISAS CON TRANSFERENCIA DE FONDOS A SOLICITUD DE MINISTERIO DE DEFENSA SEGUN SOLICITUD 4414 REF: PAGO A THINK HOLDINGS POR LA PRIMERA CUOTA DE LA ADQUISICION DE AERONAVE PARA TRANSPORTE AEREO MILITAR LIB. 00020011103 MINISTERIO DE DEFENSA - INGRESOS VARIOS</t>
  </si>
  <si>
    <t>VENTA DE DIVISAS CON TRANSFERENCIA DE FONDOS A SOLICITUD DE MINISTERIO DE DEFENSA SEGUN SOLICITUD 4417 REF: PAGO A THINK HOLDINGS POR LA SEGUNDA CUOTA DE LA ADQUISICION DE AERONAVE PARA TRANSPORTE AEREO MILITAR LIB. 00020011103 MINISTERIO DE DEFENSA - INGRESOS VARIOS</t>
  </si>
  <si>
    <t>VENTA DE DIVISAS CON TRANSFERENCIA DE FONDOS A SOLICITUD DE MINISTERIO DE LA PRESIDENCIA SEGUN SOLICITUD 4418 REF: DIVISAS USD 8506.01 PAGO A HONEYWELL INTERNATIONAL INVOICE 71408772 POR SERVICIO MANTENIMIENTO MSP ENERO 2018 DE AERONAVE FAB 002, TRANSFERENCIA A JP MORGAN CHASE BANK, CUENTA 910259777 LIB. 00099021001 TGN-RECURSOS ORDINARIOS (3987)</t>
  </si>
  <si>
    <t>De: 00513012004 A requerimiento de Yacimientos Petroliferos Fiscales Bolivianos, con nota CITE: YPFB/DFC -0166 URT-0066/2018, y en virtud a la nota interna CITE: MEFP/VPCF/ DGCF/UCCF N 219/2018 de la Direccion General de Contabilidad Fiscal del Ministerio de Economia y Finanzas Publicas, en la cual</t>
  </si>
  <si>
    <t>||TRANSFERERNCIA DE FONDOS S/G. MENSAJES SWIFT NROS. 02810 - 02800 DE LA FECHA Y CORREO ELECTRONICO DEL INIAF. (SECTOR PÚBLICO). DE LA LIBR.00222018014 INIAF-CIMMYT PLATAF.FENOTIPADO CAMPO PARA PYRICULARIA;COBRO UTILES ESCRITORIO</t>
  </si>
  <si>
    <t>'TRANSFERENCIA DE FONDOS||S/G. NOTA CITE: MEFP/VTCP/DGCP/UF-131/2018 DE LA FECHA, DEL MIN.DE ECONOMIA Y FINANZAS PUBLICAS(HRE-TSO-1026), RECURSOS FIDEICOMISO INCENTIVOS A LAS EXPORTACIONES-CCF. DEBITO DE LA LIBRETA N° 00099021001 RECURSOS ORDINARIOS-MN, RESTITUCION GASTOS JUDICIALES.</t>
  </si>
  <si>
    <t>PROVISION DE FONDOS A SOLICITUD DE YACIMIENTOS PETROLIFEROS FISCALES BOLIVIANOS SEGUN SOLICITUD YPFB-0047-2018 REF: PAGO REGALIAS DEPT NOVIEMBRE 2017 TGN LIB. 00099021001 TGN YPFB PARTICIPACION 6% PRODUCCIÓN BRUTA DE HIDROCARBUROS BOCA DE POZO</t>
  </si>
  <si>
    <t>REGULARIZACION DE TRANSFERENCIA DEL EXTERIOR SEGUN SWIFT 02486 DE FECHA 28/02/2018 ORDENANTE: EMBAJADA DE BOLIVIA EN ASUNCION-PARAGUAY LIB. 00099021001 TGN-RECURSOS ORDINARIOS (3987)</t>
  </si>
  <si>
    <t>TRANSFERENCIA DEL EXTERIOR SEGUN SWIFT NO.2862 DE FECHA 28/02/2018 ORDENANTE: CONSULADO GENERAL DE BOLIVIA -BARCELONA REF:DEVOL.DE SALDOS GTOS DE FUNC./17 LIB. 00099021001 TGN-RECURSOS ORDINARIOS (3987)</t>
  </si>
  <si>
    <t>TRANSFERENCIA DEL EXTERIOR SEGUN SWIFT NO.2860 DE FECHA 28/02/2018 ORDENANTE: CONSULADO GENERAL DE BOLIVIA -BARCELONA REF:DEVOL.DE SALDOS PROG.2016 LIB. 00099021001 TGN-RECURSOS ORDINARIOS (3987)</t>
  </si>
  <si>
    <t>REGULARIZACION DE TRANSFERENCIA DEL EXTERIOR SEGUN SWIFT 02672 DE FECHA 28/02/2018 ORDENANTE: CONSULADO GENERAL DE BOLIVIA LIMA PERU LIB. 00099021001 TGN-RECURSOS ORDINARIOS (3987)</t>
  </si>
  <si>
    <t>REGULARIZACION DE TRANSFERENCIA DEL EXTERIOR SEGUN SWIFT 02671 DE FECHA 28/02/2018 ORDENANTE: CONSULADO GENERAL DE BOLIVIA LIMA PERU LIB. 00099021001 TGN-RECURSOS ORDINARIOS (3987)</t>
  </si>
  <si>
    <t>TRANSFERENCIA DEL EXTERIOR SEGUN SWIFT 02859 DE FECHA 28/02/2018 ORDENANTE: CONSULADO DE BOLIVIA NEW YORK REF.: DEV. OTROS INGRESOS NO ESPECIFICADOS LIB. 00099021001 TGN-RECURSOS ORDINARIOS (3987)</t>
  </si>
  <si>
    <t>TRANSFERENCIA DEL EXTERIOR SEGUN SWIFT NO.2869 DE FECHA 28/02/2018 ORDENANTE: MINISTRY OF FOREIGN AFFAIRS OF DENMARK-DONACION LIB. 00312014401 ABT-MANEJO SUSTENTABLE RECURSOS NATURALES CAMBIO CLIMATICO</t>
  </si>
  <si>
    <t>TRANSFERENCIA DEL EXTERIOR SEGUN SWIFT 02895 DE FECHA 28/02/2018 ORDENANTE: EMBAJADA DEL ESTADO PLURINACIONAL DE BOLIVIA EN WASHINGTON LIB. 00099021001 TGN-RECURSOS ORDINARIOS (3987)</t>
  </si>
  <si>
    <t>A:00099021001 DEVOLUCION RETENCION DE DESCUENTOS EFECTUADOS POR CONVENIOS DE COMPENSACION DE COTIZACIONES CON FUTURO DE BOLIVIA AFP S.A., CORRESPONDIENTE AL MES DE DICIEMBRE/2017 Y AGUINALDO 2011 AL 2017. S/G. CITE SENASIR UAF-TTES N 0012/2018, DE FECHA 27/02/2018.</t>
  </si>
  <si>
    <t>A:00099021001 DEVOLUCION RETENCION DE DESCUENTOS EFECTUADOS POR CONVENIOS DE COMPENSACION DE COTIZACIONES CON LA VITALICIA SEGUROS Y REASEGUROS DE VIDA S.A., CORRESPONDIENTE AL MES DE DICIEMBRE/2017 Y AGUINALDO/2017. S/G. CITE SENASIR UAF-TTES N 0011/2018, DE FECHA 27/02/2018.</t>
  </si>
  <si>
    <t>A:00099021001 DEVOLUCION RETENCION DE DESCUENTOS EFECTUADOS POR CONVENIOS DE COMPENSACION DE COTIZACIONES CON SEGUROS PROVIDA S.A., CORRESPONDIENTE AL MES DE DICIEMBRE/2017 Y AGUINALDO/2017. S/G. CITE SENASIR UAF-TTES N 0010/2018, DE FECHA 27/02/2018.</t>
  </si>
  <si>
    <t>A:00099021001 DEVOLUCION RETENCION DE DESCUENTES EFECTUADOS POR COBROS Y PAGOS INDEBIDOS, CORRESPONDIENTE AL MES DE ENERO/2018. S/G. CITE SENASIR UAF-TTES N0014/2018, DE FECHA 27/02/2018.</t>
  </si>
  <si>
    <t>A:00099021001 DEVOLUCION RETENCION DE DESCUENTOS EFECTUADOS POR CONVENIOS DE COMPENSACION DE COTIZACIONES CON BBVA PREVISION S.A. AFP, CORRESPONDIENTE AL MES DE DICIEMBRE/2017 Y AGUINALDO 2010 AL 2017. S/G. CITE SENASIR UAF-TTES N 0013/2018, DE FECHA 27/02/2018.</t>
  </si>
  <si>
    <t>A:00099021001 DEVOLUCION RETENCION DE DESCUENTES EFECTUADOS POR RECUPERACION DEL P.R.A. (PAGO DE REPARTO ANTICIPADO), CORRESPONDIENTE AL MES DE ENERO/2018. S/G. CITE SENASIR UAF-TTES N0015/2018, DE FECHA 27/02/2018.</t>
  </si>
  <si>
    <t>NÚMERO DE LIBRETA CUT: 99031009.00 OPERACIÓN T01 TRANSFERENCIA DE FONDOS A LA CUT - TESORO DIRECTO DE BANCO UNION S.A. A CUENTA UNICA DEL TESORO CON NUMERO DE SOLICITUD = 2551768 Y NUMERO CORRELATIVO = 91320028022018695 TRANSFERENCIA POR OPERACIONES DE VENTA BONOS BTX</t>
  </si>
  <si>
    <t>COBRO DE||ÚTILES DE ESCRITORIO POR LA ELABORACIÓN DE 3 COMPROBANTES CONTABLES DE COBRO DE CAPITAL E INTERESES REF: VENCIMIENTO EN FECHA 28.02.18 CRÉDITO AL MEFP - TELEFÉRICO DE LA LIBRETA N° 00099021001 TGN - RECURSOS ORDINARIOS M/N, COSTO ÚTILES DE ESCRITORIO</t>
  </si>
  <si>
    <t>'COBRO DE'||UTILES DE ESCRITORIO POR EL COMPROBANTE CONTABLE NRO. 0914995 DE LA FECHA SEGÚN CORREO ELECTRÓNICO DE YPFB DE F. 23/01/2018. DEBITO DE LA LIBRETA 00513022001 YPFB - OPERACIONES.</t>
  </si>
  <si>
    <t>'TRANSFERENCIA DE FONDOS||S/G. NOTA CITE: MH/VTCP/DGT/UO/OB NO.1844/2008 DE F.21-10-2008 DEL MIN.DE HACIENDA S/G. DETALLE ADJUNTO. DEBITO DE LA LIBRETA N° 00990201001, REPOSICION UTILES DE ESCRITORIO.</t>
  </si>
  <si>
    <t>TRANSFERENCIA RECIBIDA DEL EXTERIOR SEGÚN MENSAJES SWIFT Nos. 2857-2855 (REM.EXT.) DE FECHA 28-02-2018 POR DESEMBOLSO DE CAF PRÉSTAMO CFA008785 PROGRAMA MI RIEGO LIBRETA N° 00287102001 FPS-RECURSOS PROPIOS REF.: UTILES DE ESCRITORIO</t>
  </si>
  <si>
    <t>TRANSFERENCIA DE FONDOS AL EXTERIOR A SOLICITUD DE TESORO GENERAL DE LA NACION SEGUN SOLICITUD 4421 REF: PAGO DE APORTE DE CAPITAL A FAVOR DEL BANCO INTERNACIONAL DE RECONSTRUCCION Y FOMENTO (BIRF), SEGUN NOTA CITE:MPD/VIPFE/DGGFE/UOF.003441/2017, D.S.N2476 DE 5/08/2015, INSTRUMENTO DE SUSCRIPCION D LIB. 00099021001 TGN-RECURSOS ORDINARIOS (3987)</t>
  </si>
  <si>
    <t>COBRO COSTOS DE PAPELERIA SEGUN TRANSFERENCIA DEL EXTERIOR POR ORDEN DE MINISTRY OF FOREIGN AFFAIRS OF DENMARK-DONACION LIB. 00312014401 ABT-MANEJO SUSTENTABLE RECURSOS NATURALES CAMBIO CLIMATICO</t>
  </si>
  <si>
    <t>De: 00099024113 Transferencia en cumplimiento al DS N0913 de 15/06/2011 y el Convenio Intergubernativo de Financiamiento UPRE-CIF-IG 070/2017, suscrito entre la UPRE y el GAM Tarija, Proyecto Construccion Centro de Salud Ambulatorio Barrio 15 de Noviembre Ciudad de Tarija, correspondiente al pago de</t>
  </si>
  <si>
    <t>00099021001 DEP.DE CHEQ.AJENOS,RET.DE CAM.,CONCEPTO: DEVOLUCION DE PASAJES AEREOS ECOJET,DEP.: MINISTERIO DE EDUCACION , PROCEDENCIA: BANCO UNION S.A., CHEQUE: 21615, FECHA DE EMISION:31/01/2018</t>
  </si>
  <si>
    <t>00099021001 DEP.DE CHEQ.AJENOS,RET.DE CAM.,CONCEPTO: DEVOLUCION PASA JES AEREOA BOA,DEP.: MINISTERIO DE EDUCACION , PROCEDENCIA: BANCO UNION S.A., CHEQUE: 21616, FECHA DE EMISION:31/01/2018</t>
  </si>
  <si>
    <t>00099021001 DEP.DE CHEQ.AJENOS,RET.DE CAM.,CONCEPTO: REVERSION COMPROBANTE C-31 PAGO BOLTUR,DEP.: MINISTERIO DE EDUCACION , PROCEDENCIA: BANCO UNION S.A., CHEQUE: 21614, FECHA DE EMISION:31/01/2018</t>
  </si>
  <si>
    <t>00099021001 DEP.DE CHEQ.AJENOS,RET.DE CAM.,CONCEPTO: ZAMORA MARQUEZ KATHIA MERCEDES,DEP.: BANCO UNION S.A. , PROCEDENCIA: BANCO UNION S.A., CHEQUE: 154414, FECHA DE EMISION:01/02/2018</t>
  </si>
  <si>
    <t>00099021001 DEPOSITO DE EFECTIVO, DEPOSITANTE: RAUL ARCE GARCIA, CONCEPTO: DEVOLUCION DEL PAGO - PREVENTIVO N° 578 / 2017 FONADIN, CUENTA DE DEPOSITO: CUENTA UNICA DEL TESORO</t>
  </si>
  <si>
    <t>00099021001 DEPOSITO DE EFECTIVO, DEPOSITANTE: ERIBERTO SURCO POMA, CONCEPTO: REVERSION PASAJES, CUENTA DE DEPOSITO: CUENTA UNICA DEL TESORO</t>
  </si>
  <si>
    <t>00099021001 DEPOSITO DE EFECTIVO, DEPOSITANTE: JORGE MILTON GARECA BOHORQUEZ, CONCEPTO: REVERSION PASAJES, CUENTA DE DEPOSITO: CUENTA UNICA DEL TESORO</t>
  </si>
  <si>
    <t>00099021001 DEPOSITO DE EFECTIVO, DEPOSITANTE: FELIX FERNANDEZ MENA, CONCEPTO: DEP. DE REVERSION DE VIATICOS POR PASAJES, CUENTA DE DEPOSITO: CUENTA UNICA DEL TESORO</t>
  </si>
  <si>
    <t>00099021001 DEPOSITO DE EFECTIVO, DEPOSITANTE: MAURICIO ANDRES NUÑEZ CHAVEZ, CONCEPTO: DEP. DE REVERSION DE VIATICOS POR PASAJES, CUENTA DE DEPOSITO: CUENTA UNICA DEL TESORO</t>
  </si>
  <si>
    <t>00099021001 DEPOSITO DE EFECTIVO, DEPOSITANTE: OLIVER ORLANDO MONTALVO PAREDES, CONCEPTO: DEP. DE REVERSION DE VIATICOS POR PASAJES, CUENTA DE DEPOSITO: CUENTA UNICA DEL TESORO</t>
  </si>
  <si>
    <t>00291012008 DEPOSITO DE EFECTIVO, DEPOSITANTE: CYPLA SRL NIT 1002377022, CONCEPTO: SERVICIO DE LABORATORIO, CUENTA DE DEPOSITO: CUENTA UNICA DEL TESORO</t>
  </si>
  <si>
    <t>00099021001 DEPOSITO DE EFECTIVO, DEPOSITANTE: EJERCITO, CONCEPTO: REVERSION DE PASAJES, CUENTA DE DEPOSITO: CUENTA UNICA DEL TESORO</t>
  </si>
  <si>
    <t>00099021001 DEPOSITO DE EFECTIVO, DEPOSITANTE: ERICK HERNRRY GUTIERREZ FLORES, CONCEPTO: REVERSION DE PASAJES, CUENTA DE DEPOSITO: CUENTA UNICA DEL TESORO</t>
  </si>
  <si>
    <t>00099021001 DEPOSITO DE EFECTIVO, DEPOSITANTE: VICTOR ALFONSO ROJAS GUTIERREZ, CONCEPTO: REVERSION DE PASAJES, CUENTA DE DEPOSITO: CUENTA UNICA DEL TESORO</t>
  </si>
  <si>
    <t>00099021001 DEPOSITO DE EFECTIVO, DEPOSITANTE: RAFAEL LARRAZABAL TERRAZAS, CONCEPTO: REVERSION DE PASAJES, CUENTA DE DEPOSITO: CUENTA UNICA DEL TESORO</t>
  </si>
  <si>
    <t>00099021001 DEPOSITO DE EFECTIVO, DEPOSITANTE: SEN. MAXIMA APAZA MILLARES, CONCEPTO: PAGO DE EXCEDENTE DE LA TELEFONIA FIJA, CUENTA DE DEPOSITO: CUENTA UNICA DEL TESORO</t>
  </si>
  <si>
    <t>00099021001 DEPOSITO DE EFECTIVO, DEPOSITANTE: JOSE LUIS RAMOS LARICO, CONCEPTO: REVERSION PASAJES, CUENTA DE DEPOSITO: CUENTA UNICA DEL TESORO</t>
  </si>
  <si>
    <t>00099021001 DEPOSITO DE EFECTIVO, DEPOSITANTE: IRMA MENESES VDA ALDUNATE, CONCEPTO: DEVOLUCION A SENASIR, CUENTA DE DEPOSITO: CUENTA UNICA DEL TESORO</t>
  </si>
  <si>
    <t>00099021001 DEPOSITO DE EFECTIVO, DEPOSITANTE: RAIMUNDO ANGEL FERRUFINO AEDUARDO, CONCEPTO: DEVOLUCION, CUENTA DE DEPOSITO: CUENTA UNICA DEL TESORO</t>
  </si>
  <si>
    <t>00099021001 DEPOSITO DE EFECTIVO, DEPOSITANTE: CARLOS ROLANDO ALANEZ SORIA, CONCEPTO: REVERSION PASAJES PREV. N°369/2018 N° DE CARGO DE CUENTA, CUENTA DE DEPOSITO: CUENTA UNICA DEL TESORO</t>
  </si>
  <si>
    <t>00099021001 DEPOSITO DE EFECTIVO, DEPOSITANTE: MAXIMILIANO RAMIRO MOLLERICONA PAJARITO, CONCEPTO: PAGO POR EXCEDENTE EN CONSUMO DE TELEFONIA FIJA MESES DE MAYO Y SEPTIEMBRE GESTION 2017, CUENTA DE DEPOSITO: CUENTA UNICA DEL TESORO</t>
  </si>
  <si>
    <t>00190012003 DEPOSITO DE EFECTIVO, DEPOSITANTE: BORIS FERNANDO ORTIZ LOAYZA, CONCEPTO: DEVOLUCION DE VIATICOS POR VIAJE AL MUNICIPIO INQUISIVI DEL 8 AL 9 E NOVIEMBRE DEL 2017, CUENTA DE DEPOSITO: CUENTA UNICA DEL TESORO</t>
  </si>
  <si>
    <t>00190012003 DEPOSITO DE EFECTIVO, DEPOSITANTE: RHINDA ELIZABETH CALLA GUTIERREZ, CONCEPTO: DEVOLUCION DE VIATICOS POR VIAJE AL EX CANTON ESMORACA DEL 30 AL 31 DE OCTUBRE DEL 2017, CUENTA DE DEPOSITO: CUENTA UNICA DEL TESORO</t>
  </si>
  <si>
    <t>00190012003 DEPOSITO DE EFECTIVO, DEPOSITANTE: JAIR GONZALES DELGADILLO, CONCEPTO: DEVOLUCION DE VIATICOS POR VIAJE A LOS MUNICIPIOS AUCAPATA Y TACACOMA DEL 8 AL 10 DE NOV DEL 2017, CUENTA DE DEPOSITO: CUENTA UNICA DEL TESORO</t>
  </si>
  <si>
    <t>00190012003 DEPOSITO DE EFECTIVO, DEPOSITANTE: BORIS FERNANDO ORTIZ LOAYZA, CONCEPTO: DEVOLUCION DE VIATICOS POR VIAJE AL MINICIPIO INQUISIVI DEL 15 AL 17 DE NOVIEMBRE DEL 2017, CUENTA DE DEPOSITO: CUENTA UNICA DEL TESORO</t>
  </si>
  <si>
    <t>00190012003 DEPOSITO DE EFECTIVO, DEPOSITANTE: GONZALO GUTIERREZ VEGA, CONCEPTO: DEVOLUCION DE VIATICOS POR VAIJE AL MUNICIPIO CAIZA DEL 16 DE NOVIEMBRE DEL 2017, CUENTA DE DEPOSITO: CUENTA UNICA DEL TESORO</t>
  </si>
  <si>
    <t>00190012003 DEPOSITO DE EFECTIVO, DEPOSITANTE: ADRIAN MICHEL TICONA FLORES, CONCEPTO: DEVOLUCION DE VIATICOS POR VIAJE A LOS MUNICIPIOS AYO AYO Y PATACAMAYA EL 20 DE NOV. DE 2017, CUENTA DE DEPOSITO: CUENTA UNICA DEL TESORO</t>
  </si>
  <si>
    <t>00190012003 DEPOSITO DE EFECTIVO, DEPOSITANTE: JAIR GONZALES DELGADILLO, CONCEPTO: DEVOLUCION DE VIATICOS POR VIAJE AL MUNICIPIO VIACHA EL 25 DE NOVIEMBRE DEL 2017, CUENTA DE DEPOSITO: CUENTA UNICA DEL TESORO</t>
  </si>
  <si>
    <t>00099021001 DEPOSITO DE EFECTIVO, DEPOSITANTE: EDWIN ORTIZ VASQUEZ, CONCEPTO: REVERSION, CUENTA DE DEPOSITO: CUENTA UNICA DEL TESORO</t>
  </si>
  <si>
    <t>00099021001 DEPOSITO DE EFECTIVO, DEPOSITANTE: UNIDAD DE COORDINACION DE PROGRAMAS Y PROYECTOS, CONCEPTO: DEVOLUCION POR COMPRA DE GASOLINA PARA LOS VEHICULOS OFICIALES DE LA U.C.P.P.(C-31 - 16 ), CUENTA DE DEPOSITO: CUENTA UNICA DEL TESORO</t>
  </si>
  <si>
    <t>00130012002 DEP.DE CHEQ.AJENOS,RET.DE CAM.,CONCEPTO: PAGO INTERESES FOFIM CUOTA N° 96,DEP.: FONDO DE FINANCIAMIENTO PARA LA MINERIA-FOFIM , PROCEDENCIA: BANCO MERCANTIL SANTA CRUZ SA., CHEQUE: 7888, FECHA DE EMISION:31/01/2018</t>
  </si>
  <si>
    <t>00130012001 DEP.DE CHEQ.AJENOS,RET.DE CAM.,CONCEPTO: AMORTIZACION CAPITAL CUOTA N° 96,DEP.: FONDO DE FINANCIAMIENTO PARA LA MINERIA-FOFIM , PROCEDENCIA: BANCO MERCANTIL SANTA CRUZ SA., CHEQUE: 7887, FECHA DE EMISION:31/01/2018</t>
  </si>
  <si>
    <t>00099021001 DEP.DE CHEQ.AJENOS,RET.DE CAM.,CONCEPTO: DESCARGO DE REFACCION DE INFRAESTRUCTURA SINDICAL FDTFLP,DEP.: MTEPS , PROCEDENCIA: BANCO UNION S.A., CHEQUE: 164, FECHA DE EMISION:30/01/2018</t>
  </si>
  <si>
    <t>00099021001 DEPOSITO DE EFECTIVO, DEPOSITANTE: E.A.A. Y TEC, CONCEPTO: PASAJES AL INTERIOR DEL PAIS, CUENTA DE DEPOSITO: CUENTA UNICA DEL TESORO</t>
  </si>
  <si>
    <t>00099021001 DEPOSITO DE EFECTIVO, DEPOSITANTE: JHONNY WILDER GONZALES ACHA, CONCEPTO: DEVOLUCION DE PASAJE, CUENTA DE DEPOSITO: CUENTA UNICA DEL TESORO</t>
  </si>
  <si>
    <t>00099021001 DEPOSITO DE EFECTIVO, DEPOSITANTE: RI-22 MEJILLONES, CONCEPTO: DEVOLUCION DE SERVICIOS BASICOS CONSUMO DE AGUA POTABLE, CUENTA DE DEPOSITO: CUENTA UNICA DEL TESORO</t>
  </si>
  <si>
    <t>00099021001 DEPOSITO DE EFECTIVO, DEPOSITANTE: NANCY VDA. DE PINTO, CONCEPTO: DEVOLUCION SEGUN LIBRETA N° 00099021001, CUENTA DE DEPOSITO: CUENTA UNICA DEL TESORO</t>
  </si>
  <si>
    <t>00099021001 DEPOSITO DE EFECTIVO, DEPOSITANTE: MARIO FERNANDO SALAZAR AROCA - E.A.A. - TEC, CONCEPTO: PASAJES AL INTERIOR DEL PAIS, CUENTA DE DEPOSITO: CUENTA UNICA DEL TESORO</t>
  </si>
  <si>
    <t>00099021001 DEPOSITO DE EFECTIVO, DEPOSITANTE: GONZALO ARISPE BERNABE - E.A.A. Y TEC, CONCEPTO: PASAJES AL INTERIOR DEL PAIS, CUENTA DE DEPOSITO: CUENTA UNICA DEL TESORO</t>
  </si>
  <si>
    <t>00099021001 DEPOSITO DE EFECTIVO, DEPOSITANTE: JAVIER BONIFACIO ZEBALLOS - E.A.A Y TEC, CONCEPTO: PASAJES AL INTERIOR DEL PAIS, CUENTA DE DEPOSITO: CUENTA UNICA DEL TESORO</t>
  </si>
  <si>
    <t>00099021001 DEPOSITO DE EFECTIVO, DEPOSITANTE: NOE BALDERRAMA COSIO - E.A.A. Y TEC, CONCEPTO: PASAJES AL INTERIOR DEL PAIS, CUENTA DE DEPOSITO: CUENTA UNICA DEL TESORO</t>
  </si>
  <si>
    <t>00099021001 DEPOSITO DE EFECTIVO, DEPOSITANTE: ELIAS RAMIRO MAIGUA CACERES, CONCEPTO: PASAJES AL INTERIOR DEL PAIS, CUENTA DE DEPOSITO: CUENTA UNICA DEL TESORO</t>
  </si>
  <si>
    <t>00099021001 DEPOSITO DE EFECTIVO, DEPOSITANTE: JOSE LUIS PEREZ CUSSI - E.A.A. Y TEC, CONCEPTO: PASAJES AL INTERIO DEL PAIS, CUENTA DE DEPOSITO: CUENTA UNICA DEL TESORO</t>
  </si>
  <si>
    <t>00099021001 DEPOSITO DE EFECTIVO, DEPOSITANTE: VICEPRESIDENCIA DEL ESTADO, CONCEPTO: REVERSION AL PREV. N°2258 POR DEVOLUCION DE PAGO RESTAURANTE 7 PASOS AL PALACIO, CUENTA DE DEPOSITO: CUENTA UNICA DEL TESORO</t>
  </si>
  <si>
    <t>00099021001 DEPOSITO DE EFECTIVO, DEPOSITANTE: EMIE-MIGUEL ANTONIO GONZALES BARRERA CI 5964219LP, CONCEPTO: PASAJES AL INTERIOR DEL PAIS, CUENTA DE DEPOSITO: CUENTA UNICA DEL TESORO</t>
  </si>
  <si>
    <t>00099021001 DEPOSITO DE EFECTIVO, DEPOSITANTE: DAVID TORRICO PATIÑO E.A.A. Y TEC, CONCEPTO: PASAJES AL INTERIOR DEL PAIS, CUENTA DE DEPOSITO: CUENTA UNICA DEL TESORO</t>
  </si>
  <si>
    <t>00099021001 DEPOSITO DE EFECTIVO, DEPOSITANTE: ESTEVAN CANAVIRI PILLCO - E.A.A. Y TEC, CONCEPTO: PASAJES AL INTERIOR DEL PAIS, CUENTA DE DEPOSITO: CUENTA UNICA DEL TESORO</t>
  </si>
  <si>
    <t>00099021001 DEPOSITO DE EFECTIVO, DEPOSITANTE: EMIE-CRISTIAN FLORES BENAVIDES CI 4105426 CH, CONCEPTO: PASAJES AL INTERIOR DEL PAIS, CUENTA DE DEPOSITO: CUENTA UNICA DEL TESORO</t>
  </si>
  <si>
    <t>00099021001 DEPOSITO DE EFECTIVO, DEPOSITANTE: EDWIN VLADIMIR VARGAS PILLCO - E.A.A. Y TEC, CONCEPTO: PASAJES AL INTERIOR DEL PAIS, CUENTA DE DEPOSITO: CUENTA UNICA DEL TESORO</t>
  </si>
  <si>
    <t>00099021001 DEPOSITO DE EFECTIVO, DEPOSITANTE: EMIE-TATIANA ESPADA SOLIZ CI 7466785 CH, CONCEPTO: PASAJES AL INTERIOR DEL PAIS, CUENTA DE DEPOSITO: CUENTA UNICA DEL TESORO</t>
  </si>
  <si>
    <t>00099021001 DEPOSITO DE EFECTIVO, DEPOSITANTE: DANIEL OSVALSO GONZALES ANTEZANA - E.A.A. Y TEC, CONCEPTO: PASAJES AL INTERIOR DEL PAIS, CUENTA DE DEPOSITO: CUENTA UNICA DEL TESORO</t>
  </si>
  <si>
    <t>00099021001 DEPOSITO DE EFECTIVO, DEPOSITANTE: RENE ANGEL CRESPO - E.A.A. Y TEC, CONCEPTO: PASAJES AL INTERIOR DEL PAIS, CUENTA DE DEPOSITO: CUENTA UNICA DEL TESORO</t>
  </si>
  <si>
    <t>00099021001 DEPOSITO DE EFECTIVO, DEPOSITANTE: DANTON PECHO QUIROZ - E.A.A. Y TEC, CONCEPTO: PASAJES AL INTERIOR DEL PAIS, CUENTA DE DEPOSITO: CUENTA UNICA DEL TESORO</t>
  </si>
  <si>
    <t>00099021001 DEPOSITO DE EFECTIVO, DEPOSITANTE: CARLOS ROMERO SANDOVAL - E.A.A. Y TEC, CONCEPTO: PASAJES AL INTERIOR DEL PAIS, CUENTA DE DEPOSITO: CUENTA UNICA DEL TESORO</t>
  </si>
  <si>
    <t>00099021001 DEPOSITO DE EFECTIVO, DEPOSITANTE: MARIZABEL TORRICO MENDOZA - E.A.A. Y TEC, CONCEPTO: PASAJES AL INTERIOR DEL PAIS, CUENTA DE DEPOSITO: CUENTA UNICA DEL TESORO</t>
  </si>
  <si>
    <t>00099021001 DEPOSITO DE EFECTIVO, DEPOSITANTE: MARIO PABLO SOTO SANCHEZ - E.A.A. Y TEC, CONCEPTO: PASAJES AL INTERIOR DL PAIS, CUENTA DE DEPOSITO: CUENTA UNICA DEL TESORO</t>
  </si>
  <si>
    <t>00099021001 DEPOSITO DE EFECTIVO, DEPOSITANTE: CARLOS EDUARDO FLORES HIDALGO E.A.A. Y TEC, CONCEPTO: PASAJES AL INTERIOR DEL PAIS, CUENTA DE DEPOSITO: CUENTA UNICA DEL TESORO</t>
  </si>
  <si>
    <t>00099021001 DEPOSITO DE EFECTIVO, DEPOSITANTE: LIMBERT RICARDO APATA CARDENAS - E.A.A. Y TEC, CONCEPTO: PASAJES AL INTERIOR DEL PAIS, CUENTA DE DEPOSITO: CUENTA UNICA DEL TESORO</t>
  </si>
  <si>
    <t>00099021001 DEPOSITO DE EFECTIVO, DEPOSITANTE: LIMBERTH CRESPO ROMERO, CONCEPTO: REVERSION VIATICOS POR PASAJES, CUENTA DE DEPOSITO: CUENTA UNICA DEL TESORO</t>
  </si>
  <si>
    <t>00099021001 DEPOSITO DE EFECTIVO, DEPOSITANTE: EMMA F. DECORMIS BALDIVIEZO, CONCEPTO: DEVOLUCIONA A SENASIR, CUENTA DE DEPOSITO: CUENTA UNICA DEL TESORO</t>
  </si>
  <si>
    <t>00099021001 DEPOSITO DE EFECTIVO, DEPOSITANTE: ORLANDO MENDOZA ADRIAN, CONCEPTO: REVERSION DE PASAJES, CUENTA DE DEPOSITO: CUENTA UNICA DEL TESORO</t>
  </si>
  <si>
    <t>00580012001 DEPOSITO DE EFECTIVO, DEPOSITANTE: XIMENA ANGULO, CONCEPTO: DEVOLUCION DE FONDOS POR REFRIGERIOS CONSULTORES, CUENTA DE DEPOSITO: CUENTA UNICA DEL TESORO</t>
  </si>
  <si>
    <t>00099021001 DEPOSITO DE EFECTIVO, DEPOSITANTE: SATUCH PAXI CONDORI, CONCEPTO: DEVOLUCION DE PASAJES, CUENTA DE DEPOSITO: CUENTA UNICA DEL TESORO</t>
  </si>
  <si>
    <t>00099021001 DEPOSITO DE EFECTIVO, DEPOSITANTE: DAVID CONDORI MORALES, CONCEPTO: DEVOLUCION DE PASAJES, CUENTA DE DEPOSITO: CUENTA UNICA DEL TESORO</t>
  </si>
  <si>
    <t>00099021001 DEPOSITO DE EFECTIVO, DEPOSITANTE: ERASMO CHAVEZ CALCINA, CONCEPTO: DEVOLUCION DE PASAJES, CUENTA DE DEPOSITO: CUENTA UNICA DEL TESORO</t>
  </si>
  <si>
    <t>00099021001 DEPOSITO DE EFECTIVO, DEPOSITANTE: NILTON CACERES GUTIERREZ, CONCEPTO: DEVOLUCION DE PASAJES, CUENTA DE DEPOSITO: CUENTA UNICA DEL TESORO</t>
  </si>
  <si>
    <t>00099021001 DEPOSITO DE EFECTIVO, DEPOSITANTE: ROGER MENESES FERNANDEZ, CONCEPTO: DEVOLUCION DE PASAJES, CUENTA DE DEPOSITO: CUENTA UNICA DEL TESORO</t>
  </si>
  <si>
    <t>00099021001 DEPOSITO DE EFECTIVO, DEPOSITANTE: HECTOR HEREDIA MUÑOZ, CONCEPTO: DEVOLUCION DE PASAJES, CUENTA DE DEPOSITO: CUENTA UNICA DEL TESORO</t>
  </si>
  <si>
    <t>00099021001 DEPOSITO DE EFECTIVO, DEPOSITANTE: GERONIMO MAYTA ROMERO, CONCEPTO: CONVENIO DE PAGO N° 029.17, CUENTA DE DEPOSITO: CUENTA UNICA DEL TESORO</t>
  </si>
  <si>
    <t>00099021001 DEPOSITO DE EFECTIVO, DEPOSITANTE: RCB-2 "TARAPACA", CONCEPTO: GASTOS - DAKAR 2018, CUENTA DE DEPOSITO: CUENTA UNICA DEL TESORO</t>
  </si>
  <si>
    <t>00099021001 DEPOSITO DE EFECTIVO, DEPOSITANTE: JUAN CARLOS VISCARRA ARRATIA, CONCEPTO: DEVOLUCION DE DUODECIMAS DE AGUINALDO POR PAGO EN EXCESO DE LA GESTION 2017, CUENTA DE DEPOSITO: CUENTA UNICA DEL TESORO</t>
  </si>
  <si>
    <t>00574012002 DEPOSITO DE EFECTIVO, DEPOSITANTE: LACTEOSBOL DIONICIO ARCANI RAMOS, CONCEPTO: DEVOLUCION DE FONDOS NO UTILIZADOS, CUENTA DE DEPOSITO: CUENTA UNICA DEL TESORO</t>
  </si>
  <si>
    <t>00099021001 DEPOSITO DE EFECTIVO, DEPOSITANTE: SAMUEL ERICK FERNANDEZ BUSTAMANTE, CONCEPTO: REVERSION REFERENTE A LA CUMBRE DE GAS EN LA CIUDAD DE SANTA CRUZ, CUENTA DE DEPOSITO: CUENTA UNICA DEL TESORO</t>
  </si>
  <si>
    <t>00099021001 DEPOSITO DE EFECTIVO, DEPOSITANTE: GUALY EULATE CHOQUE, CONCEPTO: PAGO DEL 20% EL SALARIO BASICO MENSUAL POR SANCION DE PROCESO ADMINISTRATIVO, CUENTA DE DEPOSITO: CUENTA UNICA DEL TESORO</t>
  </si>
  <si>
    <t>00099024113 DEP.DE CHEQ.AJENOS,RET.DE CAM.,CONCEPTO: EJECUCION GARANTIA CORRECTA INVERSION DE ANTICIPO PROYECTO CONST UNIDAD EDUCATIVA SANTA ROSA DE LIMA,DEP.: MINISTERIO DE LA PRESIDENCIA UPRE</t>
  </si>
  <si>
    <t>00572012003 DEP.DE CHEQ.AJENOS,RET.DE CAM.,CONCEPTO: TRASPASO,DEP.: EMAPA , PROCEDENCIA: BANCO UNION S.A., CHEQUE: 21614, FECHA DE EMISION:25/01/2018</t>
  </si>
  <si>
    <t>00099021001 DEP.DE CHEQ.AJENOS,RET.DE CAM.,CONCEPTO: DEVOLUCION DE CC NO COBRADA OCTUBRE 2017,DEP.: LA VITALICIA SEGUROS Y REASEGUROS DE VIDA S.A. , PROCEDENCIA: BANCO BISA S.A., CHEQUE: 46078, FECHA DE EMISION:05/02/2018</t>
  </si>
  <si>
    <t>00099021001 DEPOSITO DE EFECTIVO, DEPOSITANTE: RICHAR RIVERO MORALES, CONCEPTO: POR DEVOL DE LA RESOL ADM SUMARIO 002/2017 DEL SERVICIO DE ALIMENTACION GESTION 2014 VICEP DEL ESTAD, CUENTA DE DEPOSITO: CUENTA UNICA DEL TESORO</t>
  </si>
  <si>
    <t>00041011101 DEPOSITO DE EFECTIVO, DEPOSITANTE: MDPYED - RENE FERNANDO PEÑARRIETA LORIA, CONCEPTO: DEVOLUCION DE VIATICOS, CUENTA DE DEPOSITO: CUENTA UNICA DEL TESORO</t>
  </si>
  <si>
    <t>00099021001 DEPOSITO DE EFECTIVO, DEPOSITANTE: AIDA M. VDA DE ROSSO, CONCEPTO: CONVENIO DE PAGO 009136, CUENTA DE DEPOSITO: CUENTA UNICA DEL TESORO</t>
  </si>
  <si>
    <t>00099021001 DEPOSITO DE EFECTIVO, DEPOSITANTE: ERWIN JOSE PAZ HANDAL C.I. 4814117 LP., CONCEPTO: REVERSION DE VIATICOS POR PASAJES, CUENTA DE DEPOSITO: CUENTA UNICA DEL TESORO</t>
  </si>
  <si>
    <t>00099021001 DEPOSITO DE EFECTIVO, DEPOSITANTE: MARTIN YAHUASI MAMANI, CONCEPTO: ACUERDO PLAN DE PAGOS SENASIR, CUENTA DE DEPOSITO: CUENTA UNICA DEL TESORO</t>
  </si>
  <si>
    <t>00099021001 DEPOSITO DE EFECTIVO, DEPOSITANTE: EBER MONTAÑO ARISPE CI 5300013 CB, CONCEPTO: REVERTIR PASAJE, CUENTA DE DEPOSITO: CUENTA UNICA DEL TESORO</t>
  </si>
  <si>
    <t>00099021001 DEPOSITO DE EFECTIVO, DEPOSITANTE: WILDER MONTAÑO ARISPE CI 4538423 CB, CONCEPTO: REVERTIR PASAJE, CUENTA DE DEPOSITO: CUENTA UNICA DEL TESORO</t>
  </si>
  <si>
    <t>00099021001 DEPOSITO DE EFECTIVO, DEPOSITANTE: NELSON F. MORALES MITA, CONCEPTO: DEVOLUCION POR COBRO INDEBIDO, CUENTA DE DEPOSITO: CUENTA UNICA DEL TESORO</t>
  </si>
  <si>
    <t>00099021001 DEPOSITO DE EFECTIVO, DEPOSITANTE: LOURDES MONICA CARRASCO MEJIA, CONCEPTO: DEVOLUCION, CUENTA DE DEPOSITO: CUENTA UNICA DEL TESORO</t>
  </si>
  <si>
    <t>00099021001 DEPOSITO DE EFECTIVO, DEPOSITANTE: RAMIRO ZAPATA HUAYLLANI, CONCEPTO: DEVOLUCION DE PASAJES, CUENTA DE DEPOSITO: CUENTA UNICA DEL TESORO</t>
  </si>
  <si>
    <t>00099021001 DEPOSITO DE EFECTIVO, DEPOSITANTE: JOAQUIN ORELLANA MENDIETA, CONCEPTO: DEVOLUCION DE PASAJES, CUENTA DE DEPOSITO: CUENTA UNICA DEL TESORO</t>
  </si>
  <si>
    <t>00099021001 DEPOSITO DE EFECTIVO, DEPOSITANTE: SOREN YECID YUGAR TORREZ, CONCEPTO: DEVOLUCION DE PASAJES, CUENTA DE DEPOSITO: CUENTA UNICA DEL TESORO</t>
  </si>
  <si>
    <t>00099021001 DEPOSITO DE EFECTIVO, DEPOSITANTE: JAVIER E. PAREDES ROJAS, CONCEPTO: DEVOLUCION DE PASAJES, CUENTA DE DEPOSITO: CUENTA UNICA DEL TESORO</t>
  </si>
  <si>
    <t>00099021001 DEPOSITO DE EFECTIVO, DEPOSITANTE: WILMER MAMANI AJLLAHUANCA, CONCEPTO: DEVOLUCION DE PASAJES, CUENTA DE DEPOSITO: CUENTA UNICA DEL TESORO</t>
  </si>
  <si>
    <t>00099021001 DEPOSITO DE EFECTIVO, DEPOSITANTE: MARTIN ESCOBAR FLORES, CONCEPTO: DEVOLUCION - GAS DOMICILIARIO DICIEMBRE / 2017 S/G C31 - 2093/17, CUENTA DE DEPOSITO: CUENTA UNICA DEL TESORO</t>
  </si>
  <si>
    <t>00099021001 DEPOSITO DE EFECTIVO, DEPOSITANTE: ELENA MONTSERRAT ARZE VILLARROEL, CONCEPTO: PAGO POR EXTRAVIO CREDENCIAL INSTITUCIONAL, CUENTA DE DEPOSITO: CUENTA UNICA DEL TESORO</t>
  </si>
  <si>
    <t>00099021001 DEPOSITO DE EFECTIVO, DEPOSITANTE: EDUARDO RODRIGUEZ SEJAS, CONCEPTO: REVERSION DE PASAJES, CUENTA DE DEPOSITO: CUENTA UNICA DEL TESORO</t>
  </si>
  <si>
    <t>00099021001 DEP.DE CHEQ.AJENOS,RET.DE CAM.,CONCEPTO: REEMBOLSO POR BAJAS MEDICAS DE INCAPACIDAD TEMPORAL,DEP.: MINISTERIO DE SALUD , PROCEDENCIA: BANCO UNION S.A., CHEQUE: 26135, FECHA DE EMISION:01/02/2018</t>
  </si>
  <si>
    <t>00513212001 DEP.DE CHEQ.AJENOS,RET.DE CAM.,CONCEPTO: REVERSION DIFERENCIA DEVENGADOS,DEP.: YPFB , PROCEDENCIA: BANCO UNION S.A., CHEQUE: 1480, FECHA DE EMISION:31/01/2018</t>
  </si>
  <si>
    <t>00099021001 DEP.DE CHEQ.AJENOS,RET.DE CAM.,CONCEPTO: DEVOLUCION DE SALDO COMPROBANTE C-31 N°3564 REFRIGERIO DIC 2017 FUENTE 41,DEP.: SEGIP OFICINA NACIONAL , PROCEDENCIA: BANCO UNION S.A., CHEQUE: 11786, FECHA DE EMISION:05/02/2018</t>
  </si>
  <si>
    <t>00099021001 DEP.DE CHEQ.AJENOS,RET.DE CAM.,CONCEPTO: DEVOL DE RECURSOS POR MANTENIMIENTO DE VEICULO PLACA 2444 UUK C-31 N° 1517 GESTION 2016,DEP.: SEGIP OF NACIONAL , PROCEDENCIA: BANCO UNION S.A., CHEQUE: 11743, FECHA DE EMISION:26/01/2018</t>
  </si>
  <si>
    <t>00099021001 DEPOSITO DE EFECTIVO, DEPOSITANTE: PINTO CRUZ JIMENA, CONCEPTO: DEVOLUCION SUELDOS DICIEMBRE/2017, CUENTA DE DEPOSITO: CUENTA UNICA DEL TESORO</t>
  </si>
  <si>
    <t>00099021001 DEPOSITO DE EFECTIVO, DEPOSITANTE: FLORES GONZALES ANA ANGELICA, CONCEPTO: DEVOLUCION SUELDOS DICIEMBRE/2017, CUENTA DE DEPOSITO: CUENTA UNICA DEL TESORO</t>
  </si>
  <si>
    <t>00099021001 DEPOSITO DE EFECTIVO, DEPOSITANTE: MOISES CABRERA PINEDO, CONCEPTO: DEVOLUCION POR VIATICOS VIAJE A LA CIUDAD DE SANTA CRUZ, CUENTA DE DEPOSITO: CUENTA UNICA DEL TESORO</t>
  </si>
  <si>
    <t>00099021001 DEPOSITO DE EFECTIVO, DEPOSITANTE: VILMA BRACAMONTE VDA. DE ALIAGA, CONCEPTO: DEVOLUCION POR EL ABONO INDEVIDO - FALLECIMIENTO, CUENTA DE DEPOSITO: CUENTA UNICA DEL TESORO</t>
  </si>
  <si>
    <t>00099021001 DEPOSITO DE EFECTIVO, DEPOSITANTE: MIGUEL GARCIA GUARACHI, CONCEPTO: REVERSION PASAJES PREV. N° 2862/17 N° DE CARGO DE CUENTA, CUENTA DE DEPOSITO: CUENTA UNICA DEL TESORO</t>
  </si>
  <si>
    <t>00099021001 DEPOSITO DE EFECTIVO, DEPOSITANTE: REMBERTO MARTINEZ ARIAS, CONCEPTO: REVERSION PASAJES PREV. N° 2862/17 N° DE CARGO DE CUENTA, CUENTA DE DEPOSITO: CUENTA UNICA DEL TESORO</t>
  </si>
  <si>
    <t>00099021001 DEPOSITO DE EFECTIVO, DEPOSITANTE: MARTHA ADELA LLANOS VARGAS, CONCEPTO: REVERSION PASAJES PREV. N° 2862/17 N° DE CARGO DE CUENTA, CUENTA DE DEPOSITO: CUENTA UNICA DEL TESORO</t>
  </si>
  <si>
    <t>00099021001 DEPOSITO DE EFECTIVO, DEPOSITANTE: GUIDO FLORES GORRITI, CONCEPTO: REVERSION PASAJES PREV. N° 2862/17 N° DE CARGO DE CUENTA, CUENTA DE DEPOSITO: CUENTA UNICA DEL TESORO</t>
  </si>
  <si>
    <t>00099021001 DEPOSITO DE EFECTIVO, DEPOSITANTE: RICARDO ALARCON TERRAZAS, CONCEPTO: REVERSION PASAJES PREV. N° 2862/17 N° DE CARGO DE CUENTA, CUENTA DE DEPOSITO: CUENTA UNICA DEL TESORO</t>
  </si>
  <si>
    <t>00099021001 DEPOSITO DE EFECTIVO, DEPOSITANTE: RUBEN JUAN ANGULO SIÑANI, CONCEPTO: REVERSION PASAJES PREV. N° 2862/17 N° DE CARGO DE CUENTA, CUENTA DE DEPOSITO: CUENTA UNICA DEL TESORO</t>
  </si>
  <si>
    <t>00099021001 DEPOSITO DE EFECTIVO, DEPOSITANTE: ALEJANDRO CHAVEZ PANIAGUA, CONCEPTO: REVERSION PASAJES PREV. N° 2862/17 N° DE CARGO DE CUENTA, CUENTA DE DEPOSITO: CUENTA UNICA DEL TESORO</t>
  </si>
  <si>
    <t>00099021001 DEPOSITO DE EFECTIVO, DEPOSITANTE: JAIME QUEVEDO GUZMAN, CONCEPTO: REVERSION PASAJES PREV. N° 2862/17 N° DE CARGO DE CUENTA, CUENTA DE DEPOSITO: CUENTA UNICA DEL TESORO</t>
  </si>
  <si>
    <t>00099021001 DEPOSITO DE EFECTIVO, DEPOSITANTE: JAVIER MIGUEL ZELAYA, CONCEPTO: REVERSION VIATICOS POR PASAJES, CUENTA DE DEPOSITO: CUENTA UNICA DEL TESORO</t>
  </si>
  <si>
    <t>00099021001 DEPOSITO DE EFECTIVO, DEPOSITANTE: RENE ALBERTO CABEZAS SORIA, CONCEPTO: REVERSION VIATICOS POR PASAJES, CUENTA DE DEPOSITO: CUENTA UNICA DEL TESORO</t>
  </si>
  <si>
    <t>00099021001 DEPOSITO DE EFECTIVO, DEPOSITANTE: HERLAN ESCALANTE CRUZ, CONCEPTO: REVERSION VIATICOS POR PASAJES, CUENTA DE DEPOSITO: CUENTA UNICA DEL TESORO</t>
  </si>
  <si>
    <t>00099021001 DEPOSITO DE EFECTIVO, DEPOSITANTE: WALTER ADAM FIGUEROA BRAVO, CONCEPTO: REVERSION VIATICOS POR PASAJES, CUENTA DE DEPOSITO: CUENTA UNICA DEL TESORO</t>
  </si>
  <si>
    <t>00580012001 DEPOSITO DE EFECTIVO, DEPOSITANTE: EVELIN PALACIOS OVANDO, CONCEPTO: DEVOLUCION 13% POR PAGO VIATICOS, CUENTA DE DEPOSITO: CUENTA UNICA DEL TESORO</t>
  </si>
  <si>
    <t>00020051101 DEPOSITO DE EFECTIVO, DEPOSITANTE: JANCO APAZA JIMMY FRANZ, CONCEPTO: DEVOLUCION DE VIATICOS, CUENTA DE DEPOSITO: CUENTA UNICA DEL TESORO</t>
  </si>
  <si>
    <t>00099021001 DEPOSITO DE EFECTIVO, DEPOSITANTE: GERMAN LOZA N., CONCEPTO: INCORRECTA DECLARACION DE OBLIGACIONES TRIBUTARIAS Y FALTA DE INFORMACION A IMPUESTOS NACIONALES, CUENTA DE DEPOSITO: CUENTA UNICA DEL TESORO</t>
  </si>
  <si>
    <t>00099021001 DEPOSITO DE EFECTIVO, DEPOSITANTE: MIGUEL FERNANDO IRIARTE SANDOVAL CI. 5974671 LP, CONCEPTO: REVISION VIATICOS POR PASAJES, CUENTA DE DEPOSITO: CUENTA UNICA DEL TESORO</t>
  </si>
  <si>
    <t>00099021001 DEPOSITO DE EFECTIVO, DEPOSITANTE: PABLO ARMANDO CORRAL DAVEZIES, CONCEPTO: DEVOLUCION POR 1 DIA DE VIATICO, CUENTA DE DEPOSITO: CUENTA UNICA DEL TESORO</t>
  </si>
  <si>
    <t>00099021001 DEPOSITO DE EFECTIVO, DEPOSITANTE: CECILIA FLORES DE CEÑI, CONCEPTO: COBRO INDEBIDO SENASIR, CUENTA DE DEPOSITO: CUENTA UNICA DEL TESORO</t>
  </si>
  <si>
    <t>00099021001 DEPOSITO DE EFECTIVO, DEPOSITANTE: JORGE ARMANDO GONZALEZ SANGUEZA, CONCEPTO: DEVOLCUION DE FONDOS EN AVANCE, CUENTA DE DEPOSITO: CUENTA UNICA DEL TESORO</t>
  </si>
  <si>
    <t>00099021001 DEPOSITO DE EFECTIVO, DEPOSITANTE: ROGER PACOHUANCA ALARCON, CONCEPTO: REVERSION DE VIATICOS POR PASAJES, CUENTA DE DEPOSITO: CUENTA UNICA DEL TESORO</t>
  </si>
  <si>
    <t>00099021001 DEPOSITO DE EFECTIVO, DEPOSITANTE: REMBERTO RIVERA GUMUCIO, CONCEPTO: DEV.DE RECURSOS GASTOS DE FUNCIONAMIENTO CONSULADO DE BOLIVIA, CUENTA DE DEPOSITO: CUENTA UNICA DEL TESORO</t>
  </si>
  <si>
    <t>00099021001 DEPOSITO DE EFECTIVO, DEPOSITANTE: REMBERTO RIVERA GUMUCIO, CONCEPTO: DEV.DE RECURSOS NO EJECUTADOS,GASTOS DE PROGRAMA DE DOCUMENTACION CONSULADO DE BOLIVIA, CUENTA DE DEPOSITO: CUENTA UNICA DEL TESORO</t>
  </si>
  <si>
    <t>00099021001 DEPOSITO DE EFECTIVO, DEPOSITANTE: REMBERTO RIVERA GUMUCIO, CONCEPTO: DEV.DE RECURSOS NO EJECUTADOS GASTOS DE PROGRAMA DE DOCUMENTACION CONSULADO DE BOLIVIA, CUENTA DE DEPOSITO: CUENTA UNICA DEL TESORO</t>
  </si>
  <si>
    <t>00099021001 DEP.DE CHEQ.AJENOS,RET.DE CAM.,CONCEPTO: REEMBOLSO SUBSIDIO POR INCAPACIDAD TEMPORAL CBBA NOVIEMBRE/2017,DEP.: CONTRALORIA GENERAL DEL ESTADO , PROCEDENCIA: BANCO NACIONAL DE BOLIVIA S.A., CHEQUE: 6615251, FECHA DE EMISION:15/01/2018</t>
  </si>
  <si>
    <t>00099021001 DEP.DE CHEQ.AJENOS,RET.DE CAM.,CONCEPTO: DEVOLUCION DE RECURSOS POR EXTRAVIO DE CREDENCIAL,DEP.: CAMARA DE SENADORES , PROCEDENCIA: BANCO UNION S.A., CHEQUE: 6820, FECHA DE EMISION:06/02/2018</t>
  </si>
  <si>
    <t>00099021001 DEP.DE CHEQ.AJENOS,RET.DE CAM.,CONCEPTO: DEVOLUCION DE RECURSOS POR EXTRAVIO DE CREDENCIALES,DEP.: CAMARA DE SENADORES , PROCEDENCIA: BANCO UNION S.A., CHEQUE: 6821, FECHA DE EMISION:06/02/2018</t>
  </si>
  <si>
    <t>00290012001 DEP.DE CHEQ.AJENOS,RET.DE CAM.,CONCEPTO: DEPOSITÓ POR DEVOLUCION DE PASAJES Y VIATICOS DE SERGIO AVILA,DEP.: SERVICIO DE IMPUESTOS NACIONALES , PROCEDENCIA: BANCO UNION S.A., CHEQUE: 4728, FECHA DE EMISION:30/01/2018</t>
  </si>
  <si>
    <t>00287100009 DEP.DE CHEQ.AJENOS,RET.DE CAM.,CONCEPTO: DEP. DEL GAM SAN JOSE S/G INF JGCB/020/2017,DEP.: FPS-CENTRAL , PROCEDENCIA: BANCO UNION S.A., CHEQUE: 408, FECHA DE EMISION:06/02/2018</t>
  </si>
  <si>
    <t>00099021001 DEP.DE CHEQ.AJENOS,RET.DE CAM.,CONCEPTO: REV. PARCIAL C-31 N° 193/2015 GESTION 2015 DA-3,DEP.: FPS-CENTRAL , PROCEDENCIA: BANCO UNION S.A., CHEQUE: 208, FECHA DE EMISION:30/01/2018</t>
  </si>
  <si>
    <t>00287102001 DEP.DE CHEQ.AJENOS,RET.DE CAM.,CONCEPTO: REV. C-31 GESTION 2012 S/G INF CONTAB. N° 004/2017 SCZ,DEP.: FPS-CENTRAL , PROCEDENCIA: BANCO UNION S.A., CHEQUE: 410, FECHA DE EMISION:06/02/2018</t>
  </si>
  <si>
    <t>00287102007 DEP.DE CHEQ.AJENOS,RET.DE CAM.,CONCEPTO: DEP. NO IDENTIFICADOS GAM CHAYANTA S/G INF JGCB/020/2017,DEP.: FPS-CENTRAL , PROCEDENCIA: BANCO UNION S.A., CHEQUE: 168, FECHA DE EMISION:31/01/2018</t>
  </si>
  <si>
    <t>00287102001 DEP.DE CHEQ.AJENOS,RET.DE CAM.,CONCEPTO: OTROS INGRESOS S/G INF CONTAB. N° 004/2017 SCZ,DEP.: FPS-CENTRAL , PROCEDENCIA: BANCO UNION S.A., CHEQUE: 409, FECHA DE EMISION:06/02/2018</t>
  </si>
  <si>
    <t>00099021001 DEP.DE CHEQ.AJENOS,RET.DE CAM.,CONCEPTO: DESEMBOLSO DEL VALOR CAUCIONADO EN FAVOR DEL BENEFICIARIO,DEP.: CREDINFORM INTERNATIONAL S.A. , PROCEDENCIA: BANCO MERCANTIL SANTA CRUZ SA., CHEQUE: 111740, FECHA DE EMISION:05/02/2018</t>
  </si>
  <si>
    <t>00593012001 DEPOSITO DE EFECTIVO, DEPOSITANTE: CINTHIA CECILIA RENATA MICHEL SEMPERTEGUI, CONCEPTO: PAGO DE FIBRA DE ALPACA, CUENTA DE DEPOSITO: CUENTA UNICA DEL TESORO</t>
  </si>
  <si>
    <t>00099021001 DEPOSITO DE EFECTIVO, DEPOSITANTE: BARRIOS VILLA ALFONSO CI. 1253043, CONCEPTO: DEVOLUCION DE SALARIO EXCEDENTE DEL PRESIDENTE DICIEMBRE 2017, CUENTA DE DEPOSITO: CUENTA UNICA DEL TESORO</t>
  </si>
  <si>
    <t>00099021001 DEPOSITO DE EFECTIVO, DEPOSITANTE: GUERRA AROZAMEN ANTONIO CI. 1255809, CONCEPTO: DEVOLUCION DE PAGO POR EXCESO DEL SALARIO MAYOR AL DEL PRESIDENTE DICIEMBRE 2017, CUENTA DE DEPOSITO: CUENTA UNICA DEL TESORO</t>
  </si>
  <si>
    <t>00099021001 DEPOSITO DE EFECTIVO, DEPOSITANTE: GOYTIA MORALES JOSE CI. 1271669, CONCEPTO: DEVOLUCION DE PAGO EN EXCESO DEL SALARIO MAYOR AL DEL PRESIDENTE DICIEMBRE 2017, CUENTA DE DEPOSITO: CUENTA UNICA DEL TESORO</t>
  </si>
  <si>
    <t>00099021001 DEPOSITO DE EFECTIVO, DEPOSITANTE: FUERTES CALLAPINO BERNARDINO CI. 1283979, CONCEPTO: DEVOLUCION DE PAGO EN EXCESO DEL SALARIO MAYOR AL DEL PRESIDENTE DICIEMBRE 2017, CUENTA DE DEPOSITO: CUENTA UNICA DEL TESORO</t>
  </si>
  <si>
    <t>00099021001 DEPOSITO DE EFECTIVO, DEPOSITANTE: CALLE ARACENA JOSE MANUEL CI. 1284098, CONCEPTO: DEVOLUCION DE PAGO EN EXCESO DEL SALARIO MAYOR AL DEL PRESIDENTE DICIEMBRE 2017, CUENTA DE DEPOSITO: CUENTA UNICA DEL TESORO</t>
  </si>
  <si>
    <t>00099021001 DEPOSITO DE EFECTIVO, DEPOSITANTE: TIRADO ENCINAS JOSE FRANCISCO CI. 1328741, CONCEPTO: DEVOLUCION DE PAGO EN EXCESO DEL SALARIO MAYOR AL DEL PRESIDENTE DICIEMBRE 2017, CUENTA DE DEPOSITO: CUENTA UNICA DEL TESORO</t>
  </si>
  <si>
    <t>00099021001 DEPOSITO DE EFECTIVO, DEPOSITANTE: AGUIRRE HAUG ROSA CI. 1616147, CONCEPTO: DEVOLUCION DE PAGO EN EXCESO DEL SALARIO MAYOR AL DEL PRESIDENTE DICIEMBRE 2017, CUENTA DE DEPOSITO: CUENTA UNICA DEL TESORO</t>
  </si>
  <si>
    <t>00099021001 DEPOSITO DE EFECTIVO, DEPOSITANTE: MORA FERAUDI RUBEN CI. 2216655, CONCEPTO: DEVOLUCION DE PAGO EN EXCESO DEL SALARIO MAYOR AL DEL PRESIDENTE DICIEMBRE 2017, CUENTA DE DEPOSITO: CUENTA UNICA DEL TESORO</t>
  </si>
  <si>
    <t>00099021001 DEPOSITO DE EFECTIVO, DEPOSITANTE: VENEGAS RAMOS HERNAN CI. 3663639, CONCEPTO: DEVOLUCION DE PAGO EN EXCESO DEL SALARIO MAYOR AL DEL PRESIDENTE DICIEMBRE 2017, CUENTA DE DEPOSITO: CUENTA UNICA DEL TESORO</t>
  </si>
  <si>
    <t>00099021001 DEPOSITO DE EFECTIVO, DEPOSITANTE: SECKO GONZALES HUGO CI. 3682597, CONCEPTO: DEVOLUCION DE PAGO EN EXCESO DEL SALARIO MAYOR AL DEL PRESIDENTE DICIEMBRE 2017, CUENTA DE DEPOSITO: CUENTA UNICA DEL TESORO</t>
  </si>
  <si>
    <t>00099021001 DEPOSITO DE EFECTIVO, DEPOSITANTE: BRACAMONTE ALANIZ HUMBERTO CI. 5567062, CONCEPTO: DEVOLUCION DE PAGO EN EXCESO DEL SALARIO MAYOR AL DEL PRESIDENTE DICIEMBRE 2017, CUENTA DE DEPOSITO: CUENTA UNICA DEL TESORO</t>
  </si>
  <si>
    <t>00190012003 DEPOSITO DE EFECTIVO, DEPOSITANTE: ARIEL ALVAREZ CONTRERAS, CONCEPTO: DEVOLUCION DE VIATICOS POR VIAJE AL MUNICIPIO URUBICHA DEL 30/11 AL 01/12 DEL 2017, CUENTA DE DEPOSITO: CUENTA UNICA DEL TESORO</t>
  </si>
  <si>
    <t>00190012003 DEPOSITO DE EFECTIVO, DEPOSITANTE: RHINDA CALLA GUTIERREZ, CONCEPTO: DEVOLUCION DE VIATICOS POR VIAJE A EX CANTON QUIRIZA Y MOCHARA DEL 27 AL 29 DE NOVIEMBRE 2017, CUENTA DE DEPOSITO: CUENTA UNICA DEL TESORO</t>
  </si>
  <si>
    <t>00190012003 DEPOSITO DE EFECTIVO, DEPOSITANTE: ANA SOFIA CAMEO TORREZ, CONCEPTO: DEVOLUCION DE VIATICOS POR VIAJE ALA COMUNIDAD VILLA INGENIO EL 30 DE NOVIEMNRE, CUENTA DE DEPOSITO: CUENTA UNICA DEL TESORO</t>
  </si>
  <si>
    <t>00190012003 DEPOSITO DE EFECTIVO, DEPOSITANTE: LUIS MENDOZA GARCIA, CONCEPTO: DEVOLUCION DE VIATICOS POR VIAJE AL MUNICIPIO TAPACARI EL 11 DE DICIEMBRE, CUENTA DE DEPOSITO: CUENTA UNICA DEL TESORO</t>
  </si>
  <si>
    <t>00190012003 DEPOSITO DE EFECTIVO, DEPOSITANTE: JAIR GONZALES DELGADILLO, CONCEPTO: DEVOLUCION DE VIATICOS POR VIAJE AL MUNICIPIO GUANAY EL 12 DE DICIEMBRE, CUENTA DE DEPOSITO: CUENTA UNICA DEL TESORO</t>
  </si>
  <si>
    <t>00099021001 DEPOSITO DE EFECTIVO, DEPOSITANTE: ANGEL ARIEL CAPRIROLO OLMOS, CONCEPTO: DEVOLUCION DE PASAJES, CUENTA DE DEPOSITO: CUENTA UNICA DEL TESORO</t>
  </si>
  <si>
    <t>00099021001 DEPOSITO DE EFECTIVO, DEPOSITANTE: REYNALDO QUISPE LIMACHI, CONCEPTO: DEVOLUCION DE PASAJES, CUENTA DE DEPOSITO: CUENTA UNICA DEL TESORO</t>
  </si>
  <si>
    <t>00099021001 DEPOSITO DE EFECTIVO, DEPOSITANTE: ROLANDO TEODORO APAZA YLARI, CONCEPTO: DEVOLUCION DE PASAJES, CUENTA DE DEPOSITO: CUENTA UNICA DEL TESORO</t>
  </si>
  <si>
    <t>00099021001 DEPOSITO DE EFECTIVO, DEPOSITANTE: ISAAC ALEJANDRO PACHECO BOHORQUEZ, CONCEPTO: DEVOLUCION DE PASAJES, CUENTA DE DEPOSITO: CUENTA UNICA DEL TESORO</t>
  </si>
  <si>
    <t>00099021001 DEPOSITO DE EFECTIVO, DEPOSITANTE: OSCAR MAURICIO SANCHEZ CESPEDES, CONCEPTO: DEVOLUCION DE PASAJES, CUENTA DE DEPOSITO: CUENTA UNICA DEL TESORO</t>
  </si>
  <si>
    <t>00099021001 DEPOSITO DE EFECTIVO, DEPOSITANTE: SEVERO SIRPA MAMANI, CONCEPTO: DEVOLUCION DE PASAJES, CUENTA DE DEPOSITO: CUENTA UNICA DEL TESORO</t>
  </si>
  <si>
    <t>00099021001 DEPOSITO DE EFECTIVO, DEPOSITANTE: DENNYS ONTIVEROS SOLIS, CONCEPTO: DEVOLUCION DE PASAJES, CUENTA DE DEPOSITO: CUENTA UNICA DEL TESORO</t>
  </si>
  <si>
    <t>00099021001 DEPOSITO DE EFECTIVO, DEPOSITANTE: CHRISTIAN RUDOLF STRAUSS ESCALANTE, CONCEPTO: DEVOLUCION DE PASAJES, CUENTA DE DEPOSITO: CUENTA UNICA DEL TESORO</t>
  </si>
  <si>
    <t>00099021001 DEPOSITO DE EFECTIVO, DEPOSITANTE: BRACAMONTE ALANIZ HUMBERTO CI: 5567062, CONCEPTO: DEVOLUCION DE PAGO EN EXCESO MAYOR AL SALRIO DEL PRESIDENTE ENERO 2018, CUENTA DE DEPOSITO: CUENTA UNICA DEL TESORO</t>
  </si>
  <si>
    <t>00099021001 DEPOSITO DE EFECTIVO, DEPOSITANTE: SECKO GONZALES HUGO CI: 3682597, CONCEPTO: DEVOLUCION DE PAGO EN EXCESO MAYOR AL SALRIO DEL PRESIDENTE ENERO 2018, CUENTA DE DEPOSITO: CUENTA UNICA DEL TESORO</t>
  </si>
  <si>
    <t>00099021001 DEPOSITO DE EFECTIVO, DEPOSITANTE: VENEGAS RAMOS HERNAN CI:3663639, CONCEPTO: DEVOLUCION DE PAGO EN EXCESO MAYOR AL SALRIO DEL PRESIDENTE ENERO 2018, CUENTA DE DEPOSITO: CUENTA UNICA DEL TESORO</t>
  </si>
  <si>
    <t>00099021001 DEPOSITO DE EFECTIVO, DEPOSITANTE: MORA FERAUDI RUBEN CI: 2216655, CONCEPTO: DEVOLUCION DE PAGO EN EXCESO MAYOR AL SALRIO DEL PRESIDENTE ENERO 2018, CUENTA DE DEPOSITO: CUENTA UNICA DEL TESORO</t>
  </si>
  <si>
    <t>00099021001 DEPOSITO DE EFECTIVO, DEPOSITANTE: AGUIRRE HAUG ROSA CI:1616147, CONCEPTO: DEVOLUCION DE PAGO EN EXCESO MAYOR AL SALARIO DEL PRESIDENTE ENERO 2018, CUENTA DE DEPOSITO: CUENTA UNICA DEL TESORO</t>
  </si>
  <si>
    <t>00099021001 DEPOSITO DE EFECTIVO, DEPOSITANTE: TIRADO ENCINAS JOSE FRANCISCO CI: 1328741, CONCEPTO: DEVOLUCION DE PAGO EN EXCESO MAYOR AL SALARIO DEL PRESIDENTE ENERO 2018, CUENTA DE DEPOSITO: CUENTA UNICA DEL TESORO</t>
  </si>
  <si>
    <t>00099021001 DEPOSITO DE EFECTIVO, DEPOSITANTE: CALLE ARACENA JOSE MANUEL CI: 1284098, CONCEPTO: DEVOLUCION DE PAGO EN EXCESO MAYOR AL SALARIO DEL PRESIDENTE ENERO 2018, CUENTA DE DEPOSITO: CUENTA UNICA DEL TESORO</t>
  </si>
  <si>
    <t>00099021001 DEPOSITO DE EFECTIVO, DEPOSITANTE: FUERTES CALLAPINO BERNARDINO CI: 1283979, CONCEPTO: DEVOLUCION DE PAGO EN EXCESO MAYOR AL SALARIO DEL PRESIDENTE ENERO 2018, CUENTA DE DEPOSITO: CUENTA UNICA DEL TESORO</t>
  </si>
  <si>
    <t>00099021001 DEPOSITO DE EFECTIVO, DEPOSITANTE: GOYTIA MORALES JOSE CI: 1271669, CONCEPTO: DEVOLUCION DE PAGO EN EXCESO MAYOR AL SALARIO DEL PRESIDENTE ENERO 2018, CUENTA DE DEPOSITO: CUENTA UNICA DEL TESORO</t>
  </si>
  <si>
    <t>00099021001 DEPOSITO DE EFECTIVO, DEPOSITANTE: GUERRA AROZAMEN ANTONIO CI: 1255809, CONCEPTO: DEVOLUCION DE PAGO EN EXCESO MAYOR AL SALARIO DEL PRESIDENTE ENERO 2018, CUENTA DE DEPOSITO: CUENTA UNICA DEL TESORO</t>
  </si>
  <si>
    <t>00099021001 DEPOSITO DE EFECTIVO, DEPOSITANTE: BARRIOS VILLA ALFONSO CI: 1253043, CONCEPTO: DEVOLUCION DE PAGO EN EXCESO MAYOR AL SALARIO DEL PRESIDENTE ENERO 2018, CUENTA DE DEPOSITO: CUENTA UNICA DEL TESORO</t>
  </si>
  <si>
    <t>00574012002 DEP.DE CHEQ.AJENOS,RET.DE CAM.,CONCEPTO: UNAPO COMPENSACION DE OBLIGACIONES PENDIENTES,DEP.: LACTEOSBOL , PROCEDENCIA: BANCO UNION S.A., CHEQUE: 4677, FECHA DE EMISION:07/02/2018</t>
  </si>
  <si>
    <t>00290012001 DEP.DE CHEQ.AJENOS,RET.DE CAM.,CONCEPTO: DEPOSITÓ POR REFRIGERIO A CONSULTORES OFICINA CENTRAL DE DICIEMBRE /2017,DEP.: SERVICIO DE IMPUESTOS NACIONALES , PROCEDENCIA: BANCO UNION S.A., CHEQUE: 4751, FECHA DE EMISION:05/02/2018</t>
  </si>
  <si>
    <t>00099021001 DEP.DE CHEQ.AJENOS,RET.DE CAM.,CONCEPTO: DEP DEL DESCUENTO AL SR CRISTIAN MAYTA OLIVERA POR PASAJE AEREO DE LA GESTION 2017,DEP.: DEFENSORIA DEL PUEBLO , PROCEDENCIA: BANCO UNION S.A., CHEQUE: 993, FECHA DE EMISION:31/01/2018</t>
  </si>
  <si>
    <t>00099021001 DEP.DE CHEQ.AJENOS,RET.DE CAM.,CONCEPTO: DEVOLUCION PAGO EN DEMASIA ENERGIA ELECTRICA COORD REG CHAPARE,DEP.: DEFENSORIA DEL PUEBLO , PROCEDENCIA: BANCO UNION S.A., CHEQUE: 1003, FECHA DE EMISION:07/02/2018</t>
  </si>
  <si>
    <t>00592012001 DEP.DE CHEQ.AJENOS,RET.DE CAM.,CONCEPTO: TRANSFERENCIA DE RECURSOS DEL 01 AL 31 DE ENERO 2018,DEP.: IVAN GONZALES , PROCEDENCIA: BANCO UNION S.A., CHEQUE: 638, FECHA DE EMISION:08/02/2018</t>
  </si>
  <si>
    <t>00291012005 DEP.DE CHEQ.AJENOS,RET.DE CAM.,CONCEPTO: PAGO PUBLICIDAD ESPACIO PUBLICITARIO TRAMO AUTOPISTA LA PAZ - EL ALTO,DEP.: ENTEL S.A. , PROCEDENCIA: BANCO MERCANTIL SANTA CRUZ SA., CHEQUE: 207736, FECHA DE EMISION:06/02/2018</t>
  </si>
  <si>
    <t>00099021001 DEPOSITO DE EFECTIVO, DEPOSITANTE: SANDRO MARTINES LUQUE, CONCEPTO: REVERSION DE VIAITCOS POR PASAJES, CUENTA DE DEPOSITO: CUENTA UNICA DEL TESORO</t>
  </si>
  <si>
    <t>00047347001 DEPOSITO DE EFECTIVO, DEPOSITANTE: CREDINFORM INTERNATIONAL S.A., CONCEPTO: POR DEVOLUCION DE DIFERENCIA EN TIPO DE CAMBIO POR ADQUISICION DE SEGUROS A PROGRAMA CRIAR II, CUENTA DE DEPOSITO: CUENTA UNICA DEL TESORO</t>
  </si>
  <si>
    <t>00099021001 DEPOSITO DE EFECTIVO, DEPOSITANTE: XIMENA PATRICIA LOZANO VARGAS ATT, CONCEPTO: REEMBOLSO DEL MONTO POR CAPACITACION NO APROBADO DEL CURSO POLITICAS PUBLICAS, CUENTA DE DEPOSITO: CUENTA UNICA DEL TESORO</t>
  </si>
  <si>
    <t>00099021001 DEPOSITO DE EFECTIVO, DEPOSITANTE: JORGE ANTONIO ERICK SAINZ CARDONA, CONCEPTO: DEVOLUCION SALARIOS, CUENTA DE DEPOSITO: CUENTA UNICA DEL TESORO</t>
  </si>
  <si>
    <t>00099021001 DEPOSITO DE EFECTIVO, DEPOSITANTE: BONIFACIA ESCOBAR VDA. DE JIMENEZ, CONCEPTO: DEVOLUCION UNA DUODECIMA DE AGUINALDO, CUENTA DE DEPOSITO: CUENTA UNICA DEL TESORO</t>
  </si>
  <si>
    <t>00592012001 DEPOSITO DE EFECTIVO, DEPOSITANTE: PAOLA CATACORA FLORERO, CONCEPTO: PAGO DE LA PRIMERA CUOTA ND 155260 GESTION 2017, CUENTA DE DEPOSITO: CUENTA UNICA DEL TESORO</t>
  </si>
  <si>
    <t>00099021001 DEPOSITO DE EFECTIVO, DEPOSITANTE: MARCOS AURELIO MEJIA QUIROZ, CONCEPTO: DEVOLUCION DE PASAJES, CUENTA DE DEPOSITO: CUENTA UNICA DEL TESORO</t>
  </si>
  <si>
    <t>00099021001 DEPOSITO DE EFECTIVO, DEPOSITANTE: ANGEL RAMIRO SILVESTRE ORTIZ, CONCEPTO: DEVOLUCION DE PASAJES, CUENTA DE DEPOSITO: CUENTA UNICA DEL TESORO</t>
  </si>
  <si>
    <t>00099021001 DEPOSITO DE EFECTIVO, DEPOSITANTE: EDGAR JULIO CONDORI MENDOZA, CONCEPTO: DEVOLUCION DE PASAJES, CUENTA DE DEPOSITO: CUENTA UNICA DEL TESORO</t>
  </si>
  <si>
    <t>00099021001 DEPOSITO DE EFECTIVO, DEPOSITANTE: VIDAL VILLEGAS VARELA, CONCEPTO: DEVOLUCION DE PASAJES, CUENTA DE DEPOSITO: CUENTA UNICA DEL TESORO</t>
  </si>
  <si>
    <t>00099021001 DEPOSITO DE EFECTIVO, DEPOSITANTE: HUMBERTO PORFIRIO LAURA CANQUI, CONCEPTO: DEVOLUCION DE PASAJES, CUENTA DE DEPOSITO: CUENTA UNICA DEL TESORO</t>
  </si>
  <si>
    <t>00099021001 DEPOSITO DE EFECTIVO, DEPOSITANTE: JULIO RUBEN ALI YUCRA, CONCEPTO: DEVOLUCION DE PASAJES, CUENTA DE DEPOSITO: CUENTA UNICA DEL TESORO</t>
  </si>
  <si>
    <t>00099021001 DEPOSITO DE EFECTIVO, DEPOSITANTE: WILLY HUGO BASUALDO VARGAS, CONCEPTO: DEVOLUCION DE PASAJES, CUENTA DE DEPOSITO: CUENTA UNICA DEL TESORO</t>
  </si>
  <si>
    <t>00099021001 DEPOSITO DE EFECTIVO, DEPOSITANTE: JOSE GONZALO HINOJOSA LEDEZMA, CONCEPTO: DEVOLUCION DE PASAJES, CUENTA DE DEPOSITO: CUENTA UNICA DEL TESORO</t>
  </si>
  <si>
    <t>00099021001 DEPOSITO DE EFECTIVO, DEPOSITANTE: LUCIO TRUJILLO CESPEDES, CONCEPTO: DEVOLUCION DE PASAJES, CUENTA DE DEPOSITO: CUENTA UNICA DEL TESORO</t>
  </si>
  <si>
    <t>00099021001 DEPOSITO DE EFECTIVO, DEPOSITANTE: ROSS ALBERT MORENO GUAMAN, CONCEPTO: DEVOLUCION DE PASAJES, CUENTA DE DEPOSITO: CUENTA UNICA DEL TESORO</t>
  </si>
  <si>
    <t>00099021001 DEPOSITO DE EFECTIVO, DEPOSITANTE: ARIEL ROJAS SOLIS, CONCEPTO: DEVOLUCION DE PASAJES, CUENTA DE DEPOSITO: CUENTA UNICA DEL TESORO</t>
  </si>
  <si>
    <t>00099021001 DEPOSITO DE EFECTIVO, DEPOSITANTE: MIGUEL DITO ALAVI LLANOS, CONCEPTO: DEVOLUCION DE PASAJES, CUENTA DE DEPOSITO: CUENTA UNICA DEL TESORO</t>
  </si>
  <si>
    <t>00099021001 DEPOSITO DE EFECTIVO, DEPOSITANTE: LUIS FERNANDO ROCHA MAMANI, CONCEPTO: DEVOLUCION DE PASAJES, CUENTA DE DEPOSITO: CUENTA UNICA DEL TESORO</t>
  </si>
  <si>
    <t>00099021001 DEPOSITO DE EFECTIVO, DEPOSITANTE: EFRAIN CHAMBI COPA - CAMARA DE SENADORES, CONCEPTO: PAGO POR EXCESO DE CONSUMO DE SERVICIO TELEFONICO DEL CNPIOC DE LA CAMARA DE SENADORES, CUENTA DE DEPOSITO: CUENTA UNICA DEL TESORO</t>
  </si>
  <si>
    <t>00099021001 DEPOSITO DE EFECTIVO, DEPOSITANTE: GROVERT IRIARTE CLAURE, CONCEPTO: REVERSION DE VIATICOS Y PASAJES, CUENTA DE DEPOSITO: CUENTA UNICA DEL TESORO</t>
  </si>
  <si>
    <t>00099021001 DEPOSITO DE EFECTIVO, DEPOSITANTE: LAUREANA QUISPE VDA DE CANAVIRI, CONCEPTO: COBRO INDEBIDO, CUENTA DE DEPOSITO: CUENTA UNICA DEL TESORO</t>
  </si>
  <si>
    <t>00099021001 DEPOSITO DE EFECTIVO, DEPOSITANTE: FABIOLA LIA ZUBIETA TERRAZAS, CONCEPTO: DEVOLUCION DE SUELDOS OCTUBRE NOVIEMBRE Y DUODECIMAS AGUINALDO 2017, CUENTA DE DEPOSITO: CUENTA UNICA DEL TESORO</t>
  </si>
  <si>
    <t>00574012003 DEPOSITO DE EFECTIVO, DEPOSITANTE: JUAN CARLOS CHIPANA QUISPE, CONCEPTO: DEVOLUCION DE FONDOS NO UTILIZADOS, CUENTA DE DEPOSITO: CUENTA UNICA DEL TESORO</t>
  </si>
  <si>
    <t>00574012003 DEPOSITO DE EFECTIVO, DEPOSITANTE: DAYNOR ALCIDES IRRAZABAL GUERRA, CONCEPTO: DEVOLUCION DE VIATICOS FONDOS NO UTILIZADOS, CUENTA DE DEPOSITO: CUENTA UNICA DEL TESORO</t>
  </si>
  <si>
    <t>00099021001 DEPOSITO DE EFECTIVO, DEPOSITANTE: RAUL MAMANI MORALES, CONCEPTO: DEVOLUCION DE PASAJES, CUENTA DE DEPOSITO: CUENTA UNICA DEL TESORO</t>
  </si>
  <si>
    <t>00099021001 DEPOSITO DE EFECTIVO, DEPOSITANTE: OVIDIO BENJO CRUZ RIVA, CONCEPTO: DEVOLUCION DE PASAJES, CUENTA DE DEPOSITO: CUENTA UNICA DEL TESORO</t>
  </si>
  <si>
    <t>00099021001 DEPOSITO DE EFECTIVO, DEPOSITANTE: RODRIGO A. REYES ORTIZ, CONCEPTO: DEVOLUCION DE PASAJES, CUENTA DE DEPOSITO: CUENTA UNICA DEL TESORO</t>
  </si>
  <si>
    <t>00099021001 DEPOSITO DE EFECTIVO, DEPOSITANTE: PEDRO M. MONTERO RAMIREZ, CONCEPTO: DEVOLUCION DE PASAJES, CUENTA DE DEPOSITO: CUENTA UNICA DEL TESORO</t>
  </si>
  <si>
    <t>00099021001 DEPOSITO DE EFECTIVO, DEPOSITANTE: CESAR MELGAREJO TORREZ, CONCEPTO: DEVOLUCION DE PASAJES, CUENTA DE DEPOSITO: CUENTA UNICA DEL TESORO</t>
  </si>
  <si>
    <t>00099021001 DEPOSITO DE EFECTIVO, DEPOSITANTE: ALEX ESPINOZA CALLEJAS, CONCEPTO: DEVOLUCION DE PASAJES, CUENTA DE DEPOSITO: CUENTA UNICA DEL TESORO</t>
  </si>
  <si>
    <t>00099021001 DEPOSITO DE EFECTIVO, DEPOSITANTE: FREDDY E. LUJAN TICONA, CONCEPTO: DEVOLUCION DE PASAJES, CUENTA DE DEPOSITO: CUENTA UNICA DEL TESORO</t>
  </si>
  <si>
    <t>00099021001 DEPOSITO DE EFECTIVO, DEPOSITANTE: JAVIER QUINA LLAVES, CONCEPTO: DEVOLUCION DE PASAJES, CUENTA DE DEPOSITO: CUENTA UNICA DEL TESORO</t>
  </si>
  <si>
    <t>00099021001 DEPOSITO DE EFECTIVO, DEPOSITANTE: ABENOR HERNAN ALFARO ORDOÑEZ, CONCEPTO: DEVOLUCION CURSO DE AYMARA, CUENTA DE DEPOSITO: CUENTA UNICA DEL TESORO</t>
  </si>
  <si>
    <t>00099021001 DEPOSITO DE EFECTIVO, DEPOSITANTE: MARQUEZ PINTO SEVERO ROLANDO, CONCEPTO: DEVOLUCION DE REFRIGERIO, CUENTA DE DEPOSITO: CUENTA UNICA DEL TESORO</t>
  </si>
  <si>
    <t>00020031101 DEPOSITO DE EFECTIVO, DEPOSITANTE: OMAR AUGUSTO CARMONA MALDONADO CI. 9334377 CB., CONCEPTO: DEPOSITÓ DE DEVOLUCION, CUENTA DE DEPOSITO: CUENTA UNICA DEL TESORO</t>
  </si>
  <si>
    <t>00099021001 DEPOSITO DE EFECTIVO, DEPOSITANTE: RAUL RUBIN DE CELIS RUBIN DE CELIS, CONCEPTO: REVERSION PASAJES CUMBRE DEL GAS GESTION 2017 SEGUN LIBRETA, CUENTA DE DEPOSITO: CUENTA UNICA DEL TESORO</t>
  </si>
  <si>
    <t>00099021001 DEPOSITO DE EFECTIVO, DEPOSITANTE: GERMAN POMA MENDOZA, CONCEPTO: PASAJES AL INTERIOR DEL PAIS, CUENTA DE DEPOSITO: CUENTA UNICA DEL TESORO</t>
  </si>
  <si>
    <t>00099021001 DEPOSITO DE EFECTIVO, DEPOSITANTE: DAVID ANGEL BELTRAN MAMANI, CONCEPTO: PASAJES AL INTERIOR DEL PAIS, CUENTA DE DEPOSITO: CUENTA UNICA DEL TESORO</t>
  </si>
  <si>
    <t>00099021001 DEPOSITO DE EFECTIVO, DEPOSITANTE: ELOY VILLANUEVA JAITA, CONCEPTO: PASAJES AL INTERIOR DEL PAIS, CUENTA DE DEPOSITO: CUENTA UNICA DEL TESORO</t>
  </si>
  <si>
    <t>00099021001 DEPOSITO DE EFECTIVO, DEPOSITANTE: IVER HUGO RENGIFO TARIFA, CONCEPTO: DEVOLUCION DE PASAJES, CUENTA DE DEPOSITO: CUENTA UNICA DEL TESORO</t>
  </si>
  <si>
    <t>00099021001 DEP.DE CHEQ.AJENOS,RET.DE CAM.,CONCEPTO: DEV DE SALDOS NO EJECUTADOS PROY MEJ RENOVACION Y AMP. DE CAFE Y PALTA EN COMUN DE MUN YANACACHI,DEP.: GOBIERNO AUTONOMO MUNICIPAL DE YANACACHI</t>
  </si>
  <si>
    <t>00099021001 DEP.DE CHEQ.AJENOS,RET.DE CAM.,CONCEPTO: DEV DE SALDOS NO EJE PROY MEJ INCREMENTO DE LA COMERCIALIZACION DE MIEL EN EL MUN DE YANACACHI,DEP.: GOBIERNO AUTONOMO MUNICIPAL DE YANACACHI</t>
  </si>
  <si>
    <t>00597012001 DEP.DE CHEQ.AJENOS,RET.DE CAM.,CONCEPTO: SUELDOS,DEP.: YACIMIENTOS DE LITIO BOLIVIANOS , PROCEDENCIA: BANCO UNION S.A., CHEQUE: 60, FECHA DE EMISION:08/02/2018</t>
  </si>
  <si>
    <t>00099021001 DEP.DE CHEQ.AJENOS,RET.DE CAM.,CONCEPTO: DEVOLUCION DE PASAJES AEREOS, PREVENTIVO 10 COMPROMISO 3 GESTION 2016,DEP.: ADEMAF-CLAUDIA NAVARRO , PROCEDENCIA: BANCO UNION S.A., CHEQUE: 1230, FECHA DE EMISION:05/02/2018</t>
  </si>
  <si>
    <t>00099021001 DEP.DE CHEQ.AJENOS,RET.DE CAM.,CONCEPTO: DEVOLUCION DE PASAJES AEREOS, PREVENTIVO 2, COMPROMISO 8 GESTION 2017,DEP.: ADEMAF-CLAUDIA NAVARRO , PROCEDENCIA: BANCO UNION S.A., CHEQUE: 1229, FECHA DE EMISION:05/02/2018</t>
  </si>
  <si>
    <t>00099021001 DEP.DE CHEQ.AJENOS,RET.DE CAM.,CONCEPTO: FRACCION CC TGN CONCILIACION OCT / 2017,DEP.: NINO SUAREZ - SEGUROS PROVIDA S.A. , PROCEDENCIA: BANCO NACIONAL DE BOLIVIA S.A., CHEQUE: 4350256, FECHA DE EMISION:07/02/2018</t>
  </si>
  <si>
    <t>00099021001 DEP.DE CHEQ.AJENOS,RET.DE CAM.,CONCEPTO: DEVOLUCION POR CONCEPTO DE PASAJES AEREOS, PREVENTIVO 10 COMPROMISO 23, GESTION 2016,DEP.: ADEMAF-CLAUDIA NAVARRO , PROCEDENCIA: BANCO UNION S.A., CHEQUE: 1228, FECHA DE EMISION:05/02/2018</t>
  </si>
  <si>
    <t>00132062001 DEPOSITO DE EFECTIVO, DEPOSITANTE: SAMUEL WILLAMS MALAGA ARTEAGA, CONCEPTO: REPOSICION DE GASTOS NO EJECUTADOS, CUENTA DE DEPOSITO: CUENTA UNICA DEL TESORO</t>
  </si>
  <si>
    <t>00099021001 DEPOSITO DE EFECTIVO, DEPOSITANTE: ANA MARIA FLORES DE AQUINO, CONCEPTO: PARA DEPARTAMENTO DE SENASIR, CUENTA DE DEPOSITO: CUENTA UNICA DEL TESORO</t>
  </si>
  <si>
    <t>00099021001 DEPOSITO DE EFECTIVO, DEPOSITANTE: EJERCITO OMAR RENGEL SILVA CI 6136997 LP, CONCEPTO: DEVOLUCION DE VIATICOS, CUENTA DE DEPOSITO: CUENTA UNICA DEL TESORO</t>
  </si>
  <si>
    <t>00099021001 DEPOSITO DE EFECTIVO, DEPOSITANTE: LOURDES ALIAGA ZAPATA, CONCEPTO: DEVOLUCION DE PAGO DE RENTA, CUENTA DE DEPOSITO: CUENTA UNICA DEL TESORO</t>
  </si>
  <si>
    <t>00099021001 DEPOSITO DE EFECTIVO, DEPOSITANTE: GOBIERNO AUTONOMO MUNICIPAL DE PUCARANI, CONCEPTO: DEV.REC.POR CIERRE CONV. MINIST.MEDIO AMBIENTE Y EL G.A.M. PUCARANI, CUENTA DE DEPOSITO: CUENTA UNICA DEL TESORO</t>
  </si>
  <si>
    <t>00099021001 DEPOSITO DE EFECTIVO, DEPOSITANTE: JAVIER ALEJANDRO OSSIO CALDERON, CONCEPTO: DEVOLUCION RECURSOS SEGUN INF PGE-UAI N° 07/2017 UNIDAD AUDITORIA INTERNA, CUENTA DE DEPOSITO: CUENTA UNICA DEL TESORO</t>
  </si>
  <si>
    <t>00592012001 DEPOSITO DE EFECTIVO, DEPOSITANTE: MARISOL CONDORI, CONCEPTO: ND 2043 GESTION 2015. MIN PRESIDENCIA UAGS, CUENTA DE DEPOSITO: CUENTA UNICA DEL TESORO</t>
  </si>
  <si>
    <t>00016011101 DEPOSITO DE EFECTIVO, DEPOSITANTE: MINISTERIO DE EDUCACION, CONCEPTO: DEVOLUCION DE MULTAS, CUENTA DE DEPOSITO: CUENTA UNICA DEL TESORO</t>
  </si>
  <si>
    <t>00099021001 DEPOSITO DE EFECTIVO, DEPOSITANTE: WALDO HUMEREZ VILLALOBOS, CONCEPTO: DEVOLUCION DE VIATICOS VIAJE SANTA CRUZ, CUENTA DE DEPOSITO: CUENTA UNICA DEL TESORO</t>
  </si>
  <si>
    <t>00099021001 DEPOSITO DE EFECTIVO, DEPOSITANTE: GRACE STEFFANI CORICO HUAYTA, CONCEPTO: DEVOLUCION VIATICOS, CUENTA DE DEPOSITO: CUENTA UNICA DEL TESORO</t>
  </si>
  <si>
    <t>00099021001 DEPOSITO DE EFECTIVO, DEPOSITANTE: JUANA PAOLA OCHOA URQUIOLA CI. 4270168 LP., CONCEPTO: DEPOSITÓ UNA DUODECIMA DE AGUINALDO, CUENTA DE DEPOSITO: CUENTA UNICA DEL TESORO</t>
  </si>
  <si>
    <t>00099021001 DEP.DE CHEQ.AJENOS,RET.DE CAM.,CONCEPTO: DEVOLUCION DE VIATICOS,DEP.: CONTRALORIA GENERAL DEL ESTADO , PROCEDENCIA: BANCO UNION S.A., CHEQUE: 5524, FECHA DE EMISION:06/02/2018</t>
  </si>
  <si>
    <t>00099021001 DEPOSITO DE EFECTIVO, DEPOSITANTE: JAVIER ANTONIO GOZALVEZ LAH, CONCEPTO: PAGO POR FALLECIMIENTO SENASIR DUODECIMAS DE AGUINALDO, CUENTA DE DEPOSITO: CUENTA UNICA DEL TESORO</t>
  </si>
  <si>
    <t>00099021001 DEPOSITO DE EFECTIVO, DEPOSITANTE: VICTORIA CARMEN RIVAS VDA DE COCHI, CONCEPTO: COBROS INDEVIDOS POR NUEVAS NUPCIAS, CUENTA DE DEPOSITO: CUENTA UNICA DEL TESORO</t>
  </si>
  <si>
    <t>00099021001 DEPOSITO DE EFECTIVO, DEPOSITANTE: OLGA PAIVA CRISPIN, CONCEPTO: CREDENCIAL INSTITUCIONAL-PGE, CUENTA DE DEPOSITO: CUENTA UNICA DEL TESORO</t>
  </si>
  <si>
    <t>00099021001 DEPOSITO DE EFECTIVO, DEPOSITANTE: DEMIS HENRY LINARES ALARCON CI 6087355LP, CONCEPTO: REVERSION DE VIATICOS POR PASAJES, CUENTA DE DEPOSITO: CUENTA UNICA DEL TESORO</t>
  </si>
  <si>
    <t>00099021001 DEPOSITO DE EFECTIVO, DEPOSITANTE: JAVIER OSCAR JEMIO URIA CI 4871438L.P, CONCEPTO: REVERSION DE VIATICOS POR PASAJES, CUENTA DE DEPOSITO: CUENTA UNICA DEL TESORO</t>
  </si>
  <si>
    <t>00099021001 DEPOSITO DE EFECTIVO, DEPOSITANTE: EDGAR ORLANDO NAVARRO OQUENDO, CONCEPTO: DEVOLUCION POR PERCIBIR HABERES INDEVIDOS, CUENTA DE DEPOSITO: CUENTA UNICA DEL TESORO</t>
  </si>
  <si>
    <t>00099021001 DEPOSITO DE EFECTIVO, DEPOSITANTE: LIMBERT QUISPE GUTIERREZ, CONCEPTO: DANDO CUMPLIMIENTO A AUTO FINAL N° 092/17 DJFAB 07-IBA, CUENTA DE DEPOSITO: CUENTA UNICA DEL TESORO</t>
  </si>
  <si>
    <t>00099021001 DEPOSITO DE EFECTIVO, DEPOSITANTE: ROBERTO ALMENDRAS ROCHA JEMIO, CONCEPTO: DEVOLUCION VIATICOS, CUENTA DE DEPOSITO: CUENTA UNICA DEL TESORO</t>
  </si>
  <si>
    <t>00099021001 DEPOSITO DE EFECTIVO, DEPOSITANTE: ANTONIO FERNANDO QUIROGA VELIZ, CONCEPTO: REVERSION DE CUENTA DE PASAJES AL IV FORO DE PAISES EXPORTADORES DE GAS, CUENTA DE DEPOSITO: CUENTA UNICA DEL TESORO</t>
  </si>
  <si>
    <t>00099021001 DEPOSITO DE EFECTIVO, DEPOSITANTE: WALDIR MAMANI HIDALGO, CONCEPTO: DEVOLUCION DE PASAJES, CUENTA DE DEPOSITO: CUENTA UNICA DEL TESORO</t>
  </si>
  <si>
    <t>00099021001 DEPOSITO DE EFECTIVO, DEPOSITANTE: LEONEL ELIO SANJINES RADA, CONCEPTO: DEVOLUCION DE PASAJES, CUENTA DE DEPOSITO: CUENTA UNICA DEL TESORO</t>
  </si>
  <si>
    <t>00099021001 DEPOSITO DE EFECTIVO, DEPOSITANTE: ERICK JHON MONTAÑO PANTOJA C.I. 6134376 LP, CONCEPTO: DEP. DE REVERSION DE VIATICOS POR PASAJES, CUENTA DE DEPOSITO: CUENTA UNICA DEL TESORO</t>
  </si>
  <si>
    <t>00597012001 DEP.DE CHEQ.AJENOS,RET.DE CAM.,CONCEPTO: PAGO DE ENERGIA,DEP.: YACIMIENTOS DE LITIO BOLIVIANOS , PROCEDENCIA: BANCO UNION S.A., CHEQUE: 61, FECHA DE EMISION:14/02/2018</t>
  </si>
  <si>
    <t>00099021001 DEP.DE CHEQ.AJENOS,RET.DE CAM.,CONCEPTO: REEMBOLSO DE SUBSIDIOS POR INCAPACIDAD TEMPORAL MES DE NOVIEMBRE/2017 BS. 42002,73,DEP.: MINISTERIO DE ECONOMIA Y FINANZAS PUBLICAS</t>
  </si>
  <si>
    <t>00099021001 DEP.DE CHEQ.AJENOS,RET.DE CAM.,CONCEPTO: CARDOZO URIBE AIDEE LOURDES,DEP.: BANCO UNION S.A. , PROCEDENCIA: BANCO UNION S.A., CHEQUE: 154422, FECHA DE EMISION:15/02/2018</t>
  </si>
  <si>
    <t>00099021001 DEP.DE CHEQ.AJENOS,RET.DE CAM.,CONCEPTO: DEV. DE RECURSOS POR EXTRAVIO DE CREDENCIALES,DEP.: CAMARA DE SENADORES , PROCEDENCIA: BANCO UNION S.A., CHEQUE: 6825, FECHA DE EMISION:15/02/2018</t>
  </si>
  <si>
    <t>00099021001 DEP.DE CHEQ.AJENOS,RET.DE CAM.,CONCEPTO: DEV. DE RECURSOS POR EXTRAVIO DE CREDENCIALES,DEP.: CAMARA DE SENADORES , PROCEDENCIA: BANCO UNION S.A., CHEQUE: 6824, FECHA DE EMISION:15/02/2018</t>
  </si>
  <si>
    <t>00099021001 DEP.DE CHEQ.AJENOS,RET.DE CAM.,CONCEPTO: COMPENSACION MENSUAL DE COTIZACIONES,DEP.: FUTURO DE BOLIVIA S.A. AFP , PROCEDENCIA: BANCO DE CREDITO DE BOLIVIA S.A., CHEQUE: 52522, FECHA DE EMISION:15/02/2018</t>
  </si>
  <si>
    <t>00130012002 DEPOSITO DE EFECTIVO, DEPOSITANTE: LUIS FEDERICO MARTINEZ RETAMOZO, CONCEPTO: DEVOLUCION POR GASTOS DE PEAJE, CUENTA DE DEPOSITO: CUENTA UNICA DEL TESORO</t>
  </si>
  <si>
    <t>00099021001 DEPOSITO DE EFECTIVO, DEPOSITANTE: GLADYS DEL CARMEN VARGAS RAMIREZ, CONCEPTO: DEVOLUCION DEUDA, CUENTA DE DEPOSITO: CUENTA UNICA DEL TESORO</t>
  </si>
  <si>
    <t>00099021001 DEPOSITO DE EFECTIVO, DEPOSITANTE: JHONNY QUISPE ARRATIA, CONCEPTO: DEVOLUCION DE VIATICOS, CUENTA DE DEPOSITO: CUENTA UNICA DEL TESORO</t>
  </si>
  <si>
    <t>00099021001 DEPOSITO DE EFECTIVO, DEPOSITANTE: ONAN MACHICADO JENYAN, CONCEPTO: DEVOLUCION DE SUBSIDIO PRENATAL DEL MES DE JULIO DE 2017, CUENTA DE DEPOSITO: CUENTA UNICA DEL TESORO</t>
  </si>
  <si>
    <t>00099021001 DEPOSITO DE EFECTIVO, DEPOSITANTE: REYMI LUIS FERREIRA JUSTINIANO, CONCEPTO: DEV DE HABERES POR REMUNERACION MAXIMA CORRESP AL PERIODO DE ENERO2018 DEL SR REYMI FERREIRA PREV665, CUENTA DE DEPOSITO: CUENTA UNICA DEL TESORO</t>
  </si>
  <si>
    <t>00099021001 DEPOSITO DE EFECTIVO, DEPOSITANTE: RICARDO MATEO TINTAYA ALVAREZ, CONCEPTO: DEPOSITÓ POR DEVOLUCION DE VIATICOS, CUENTA DE DEPOSITO: CUENTA UNICA DEL TESORO</t>
  </si>
  <si>
    <t>00099021001 DEPOSITO DE EFECTIVO, DEPOSITANTE: EJERCITO: CONDORI LIPE VICTORIANO CI 6004608 LP, CONCEPTO: DEVOLUCION DE VIATICOS, CUENTA DE DEPOSITO: CUENTA UNICA DEL TESORO</t>
  </si>
  <si>
    <t>00035031101 DEPOSITO DE EFECTIVO, DEPOSITANTE: ROGELIO DAVID AGUILAR SANCHEZ DE LOZADA, CONCEPTO: DEVOLUCION CORRESPONDIENTE A UN DIA DE HABER, CUENTA DE DEPOSITO: CUENTA UNICA DEL TESORO</t>
  </si>
  <si>
    <t>00099021001 DEPOSITO DE EFECTIVO, DEPOSITANTE: MIGUEL MEJIA VASQUEZ, CONCEPTO: PRIMER DEPÓSITO EXTRAJUDICIAL MINISTERIO DE PLANIFICAION DEL DESARROLLO, CUENTA DE DEPOSITO: CUENTA UNICA DEL TESORO</t>
  </si>
  <si>
    <t>00099021001 DEPOSITO DE EFECTIVO, DEPOSITANTE: ELIO VEGA SEJAS, CONCEPTO: DEVOLUCION DE PASAJES, CUENTA DE DEPOSITO: CUENTA UNICA DEL TESORO</t>
  </si>
  <si>
    <t>00099021001 DEPOSITO DE EFECTIVO, DEPOSITANTE: PAULO C. HELGUERO SIMONS, CONCEPTO: DEVOLUCION DE PASAJES, CUENTA DE DEPOSITO: CUENTA UNICA DEL TESORO</t>
  </si>
  <si>
    <t>00099021001 DEPOSITO DE EFECTIVO, DEPOSITANTE: JORGE CRISTIAN MAMANI, CONCEPTO: DEVOLUCION DE PASAJES, CUENTA DE DEPOSITO: CUENTA UNICA DEL TESORO</t>
  </si>
  <si>
    <t>00099021001 DEPOSITO DE EFECTIVO, DEPOSITANTE: EDGAR JOSE TORREZ MOSQUEIRA, CONCEPTO: DOBLE PERCEPCION, CUENTA DE DEPOSITO: CUENTA UNICA DEL TESORO</t>
  </si>
  <si>
    <t>00099021001 DEPOSITO DE EFECTIVO, DEPOSITANTE: JUAN CARLOS OCTAVIO PINTO QUINTANILLA, CONCEPTO: REPOSICION AL PREVENTIVO N° ( 1565 ) ( X CONCEPTO DE DEVOLUCION 1 DIA DE VIATICO ), CUENTA DE DEPOSITO: CUENTA UNICA DEL TESORO</t>
  </si>
  <si>
    <t>00099021001 DEPOSITO DE EFECTIVO, DEPOSITANTE: EJERCITO-ROLANDO M. PORTUGAL BARBINI, CONCEPTO: DEVOLUCION DE VIATICOS, CUENTA DE DEPOSITO: CUENTA UNICA DEL TESORO</t>
  </si>
  <si>
    <t>00099021001 DEPOSITO DE EFECTIVO, DEPOSITANTE: JOSE MIGUEL HINOJOSA CI 5424694 SC, CONCEPTO: REVERSION POR VIAJE AL INTERIOR DEL PAIS, CUENTA DE DEPOSITO: CUENTA UNICA DEL TESORO</t>
  </si>
  <si>
    <t>00099021001 DEPOSITO DE EFECTIVO, DEPOSITANTE: SAMUEL GUTIERREZ PAZ CI 5417439 SC, CONCEPTO: REVERSION POR VIAJE AL INTERIOR DEL PAIS, CUENTA DE DEPOSITO: CUENTA UNICA DEL TESORO</t>
  </si>
  <si>
    <t>00099021001 DEPOSITO DE EFECTIVO, DEPOSITANTE: MIGUEL CAMPOS ECHALAR CI 5958910LP, CONCEPTO: REVERSION POR VIAJE AL INTERIOR DEL PAIS, CUENTA DE DEPOSITO: CUENTA UNICA DEL TESORO</t>
  </si>
  <si>
    <t>00099021001 DEPOSITO DE EFECTIVO, DEPOSITANTE: JORGE ALBERTO COSSIO ROCHA, CONCEPTO: REVERSION DE BONO DE SEGURIDAD CIUDADANA, CUENTA DE DEPOSITO: CUENTA UNICA DEL TESORO</t>
  </si>
  <si>
    <t>00099021001 DEPOSITO DE EFECTIVO, DEPOSITANTE: JORGE ALBERTO COSSIO ROCHA, CONCEPTO: REVERSION SUELDO OCTUBRE 2016, CUENTA DE DEPOSITO: CUENTA UNICA DEL TESORO</t>
  </si>
  <si>
    <t>00342012001 DEPOSITO DE EFECTIVO, DEPOSITANTE: SRA. TEODORA CUELA MARQUEZ CI. 4310379, CONCEPTO: EXCESO DE LLAMADAS, CUENTA DE DEPOSITO: CUENTA UNICA DEL TESORO</t>
  </si>
  <si>
    <t>00099024113 DEP.DE CHEQ.AJENOS,RET.DE CAM.,CONCEPTO: DEVOLUCION DE RECURSOS NO EJECUTADOS GESTION 2017,DEP.: GOBIERNO AUTONOMO MUNICIPAL DE HUMANATA , PROCEDENCIA: BANCO UNION S.A., CHEQUE: 1299, FECHA DE EMISION:14/02/2018</t>
  </si>
  <si>
    <t>00099021001 DEP.DE CHEQ.AJENOS,RET.DE CAM.,CONCEPTO: AGUILERA BARBOSA CESAR,DEP.: BANCO UNION S.A. , PROCEDENCIA: BANCO UNION S.A., CHEQUE: 154423, FECHA DE EMISION:16/02/2018</t>
  </si>
  <si>
    <t>00099021001 DEP.DE CHEQ.AJENOS,RET.DE CAM.,CONCEPTO: ROCHA REYNAGA NEIDA LILIAN,DEP.: BANCO UNION S.A. , PROCEDENCIA: BANCO UNION S.A., CHEQUE: 154424, FECHA DE EMISION:16/02/2018</t>
  </si>
  <si>
    <t>00099021001 DEP.DE CHEQ.AJENOS,RET.DE CAM.,CONCEPTO: ROCHA REYNAGA NEIDA LILIAN,DEP.: BANCO UNION S.A. , PROCEDENCIA: BANCO UNION S.A., CHEQUE: 154425, FECHA DE EMISION:16/02/2018</t>
  </si>
  <si>
    <t>00099021001 DEP.DE CHEQ.AJENOS,RET.DE CAM.,CONCEPTO: ROCHA REYNAGA NEIDA LILIAN,DEP.: BANCO UNION S.A. , PROCEDENCIA: BANCO UNION S.A., CHEQUE: 154426, FECHA DE EMISION:16/02/2018</t>
  </si>
  <si>
    <t>00290012001 DEP.DE CHEQ.AJENOS,RET.DE CAM.,CONCEPTO: DEP POR LIQUIDACION MENSUAL DE APORTES NOVIEMBRE /2017 CAJA PETROLERA DE SALUD,DEP.: SERVICIO DE IMPUESTOS NACIONALES , PROCEDENCIA: BANCO UNION S.A., CHEQUE: 4759, FECHA DE EMISION:14/02/2018</t>
  </si>
  <si>
    <t>00290012001 DEP.DE CHEQ.AJENOS,RET.DE CAM.,CONCEPTO: DEP POR DEVOLUCION DE DIFERENCIA EN EL PAGO DEL C-31 N° 103/2017 GERENCIA DISTRITAL EL ALTO,DEP.: SERVICIO DE IMPUESTOS NACIONALES</t>
  </si>
  <si>
    <t>00099021001 DEP.DE CHEQ.AJENOS,RET.DE CAM.,CONCEPTO: DEP POR REVERSION DE SALDOS NO EJECUTADOS,DEP.: INE , PROCEDENCIA: BANCO UNION S.A., CHEQUE: 4555, FECHA DE EMISION:08/02/2018</t>
  </si>
  <si>
    <t>00099021001 DEP.DE CHEQ.AJENOS,RET.DE CAM.,CONCEPTO: DEP POT REVERSIONES DE SALDOS NO EJECUTADOS,DEP.: INE , PROCEDENCIA: BANCO UNION S.A., CHEQUE: 4554, FECHA DE EMISION:08/02/2018</t>
  </si>
  <si>
    <t>00099021001 DEP.DE CHEQ.AJENOS,RET.DE CAM.,CONCEPTO: DEVOLUCION DE RECURSOS AL TESORO GENERAL POR VIATICOS NO UTILIZADOS DE IVAN AJHUACHO LOPEZ,DEP.: MARIA ANGELICA TARIFA BORDA -ATT , PROCEDENCIA: BANCO UNION S.A., CHEQUE: 5302, FECHA DE EMISION:14/02/2018</t>
  </si>
  <si>
    <t>00099021001 DEPOSITO DE EFECTIVO, DEPOSITANTE: GONZALO CORTEZ INCHAUSTI, CONCEPTO: REVERSION POR PASAJES, CUENTA DE DEPOSITO: CUENTA UNICA DEL TESORO</t>
  </si>
  <si>
    <t>00099021001 DEPOSITO DE EFECTIVO, DEPOSITANTE: JOHN MOISES ORELLANA VELASQUEZ, CONCEPTO: REVERSION DE PASAJES, CUENTA DE DEPOSITO: CUENTA UNICA DEL TESORO</t>
  </si>
  <si>
    <t>00099021001 DEPOSITO DE EFECTIVO, DEPOSITANTE: BLADIMIR REMMY ZELADA CARVAJAL, CONCEPTO: REVERSION DE PASAJES, CUENTA DE DEPOSITO: CUENTA UNICA DEL TESORO</t>
  </si>
  <si>
    <t>00099021001 DEPOSITO DE EFECTIVO, DEPOSITANTE: EDSON SEJAS VILTE, CONCEPTO: REVERSION DE PASAJES, CUENTA DE DEPOSITO: CUENTA UNICA DEL TESORO</t>
  </si>
  <si>
    <t>00099021001 DEPOSITO DE EFECTIVO, DEPOSITANTE: EINAR MARIO PEREZ ARISPE, CONCEPTO: REVERSION DE PASAJES, CUENTA DE DEPOSITO: CUENTA UNICA DEL TESORO</t>
  </si>
  <si>
    <t>00099021001 DEPOSITO DE EFECTIVO, DEPOSITANTE: ANASTACIA SOTO GONZALES, CONCEPTO: DEVOLUCION PASAJES NO UTILIZADOS GESTION 2016, CUENTA DE DEPOSITO: CUENTA UNICA DEL TESORO</t>
  </si>
  <si>
    <t>00099021001 DEPOSITO DE EFECTIVO, DEPOSITANTE: MARIA ANGELICA TARIFA BORDA -ATT, CONCEPTO: REEMBOLSO DEL MONTO POR CAPACITACION NO APROBADO DEL CURSO POLITICAS PUBLICAS CAPACITACION PAGADA, CUENTA DE DEPOSITO: CUENTA UNICA DEL TESORO</t>
  </si>
  <si>
    <t>00099021001 DEPOSITO DE EFECTIVO, DEPOSITANTE: RAMIRO POLO CRUZ - MINISTERIO DE DEPORTES, CONCEPTO: SALDO NO EJECUTADO COPA SUB 18 , 2017, CUENTA DE DEPOSITO: CUENTA UNICA DEL TESORO</t>
  </si>
  <si>
    <t>00099021001 DEPOSITO DE EFECTIVO, DEPOSITANTE: RAMIRO POLO CRUZ, CONCEPTO: DEVOLUCION DE VIATICOS, CUENTA DE DEPOSITO: CUENTA UNICA DEL TESORO</t>
  </si>
  <si>
    <t>00099021001 DEPOSITO DE EFECTIVO, DEPOSITANTE: JEANETTE OLMOS SOTO, CONCEPTO: DEVOLUCION DOBLE PERCEPCION, CUENTA DE DEPOSITO: CUENTA UNICA DEL TESORO</t>
  </si>
  <si>
    <t>00099021001 DEPOSITO DE EFECTIVO, DEPOSITANTE: JUAN MAMANI PACO, CONCEPTO: PAGO DE MULTAS - SIN - EX DUF, CUENTA DE DEPOSITO: CUENTA UNICA DEL TESORO</t>
  </si>
  <si>
    <t>00099021001 DEPOSITO DE EFECTIVO, DEPOSITANTE: ERNESTO ROSSELL A PROCURADURIA GRAL DEL ESTADO, CONCEPTO: DUPLICADO CREDENCIAL, CUENTA DE DEPOSITO: CUENTA UNICA DEL TESORO</t>
  </si>
  <si>
    <t>00099021001 DEPOSITO DE EFECTIVO, DEPOSITANTE: MARCO ANTONIO VARGAS BERNAL, CONCEPTO: REVERSION DE PASAJES FORO DEL GAS, CUENTA DE DEPOSITO: CUENTA UNICA DEL TESORO</t>
  </si>
  <si>
    <t>00099021001 DEPOSITO DE EFECTIVO, DEPOSITANTE: RAUL BORDA ROMAY, CONCEPTO: REVERSION DE PASAJES FORO DEL GAS, CUENTA DE DEPOSITO: CUENTA UNICA DEL TESORO</t>
  </si>
  <si>
    <t>00099021001 DEPOSITO DE EFECTIVO, DEPOSITANTE: RAMIRO VILLCA FERNANDEZ, CONCEPTO: REVERSION DE PASAJES FORO DEL GAS, CUENTA DE DEPOSITO: CUENTA UNICA DEL TESORO</t>
  </si>
  <si>
    <t>00099021001 DEPOSITO DE EFECTIVO, DEPOSITANTE: MINISTERIO DE CULTURAS Y TURISMO, CONCEPTO: DEVOLUCION DE DINERO, CUENTA DE DEPOSITO: CUENTA UNICA DEL TESORO</t>
  </si>
  <si>
    <t>00099021001 DEPOSITO DE EFECTIVO, DEPOSITANTE: GERARDO RAMOS TARQUI, CONCEPTO: DEVOLUCION, CUENTA DE DEPOSITO: CUENTA UNICA DEL TESORO</t>
  </si>
  <si>
    <t>00020031101 DEPOSITO DE EFECTIVO, DEPOSITANTE: ORMAR AUGUSTO CARMONA MALDONADO CI 9334377 CB, CONCEPTO: DEPÓSITO DE DEVOLUCION, CUENTA DE DEPOSITO: CUENTA UNICA DEL TESORO</t>
  </si>
  <si>
    <t>00099021001 DEPOSITO DE EFECTIVO, DEPOSITANTE: FRIDA GLORIA PEREDO MARTINEZ, CONCEPTO: DEVOLUCION HABERES (DOBLE PERCEPCION), CUENTA DE DEPOSITO: CUENTA UNICA DEL TESORO</t>
  </si>
  <si>
    <t>00047274202 DEPOSITO DE EFECTIVO, DEPOSITANTE: DAVID JUVENAL CORDERO APAZA, CONCEPTO: DEVOLUCION FONDOS DE AVANCE, CUENTA DE DEPOSITO: CUENTA UNICA DEL TESORO</t>
  </si>
  <si>
    <t>00099021001 DEP.DE CHEQ.AJENOS,RET.DE CAM.,CONCEPTO: DEP. POR DEVOLUCION,DEP.: INE , PROCEDENCIA: BANCO UNION S.A., CHEQUE: 4566, FECHA DE EMISION:16/02/2018</t>
  </si>
  <si>
    <t>00099021001 DEP.DE CHEQ.AJENOS,RET.DE CAM.,CONCEPTO: DEP. POR DEVOLUCION,DEP.: INE , PROCEDENCIA: BANCO UNION S.A., CHEQUE: 4565, FECHA DE EMISION:16/02/2018</t>
  </si>
  <si>
    <t>00099021001 DEPOSITO DE EFECTIVO, DEPOSITANTE: ANASTACIA SOTO GONZALES, CONCEPTO: DEVOLUCION RECURSOS PASAJES NO UTILIZADOS GESTION 2017, CUENTA DE DEPOSITO: CUENTA UNICA DEL TESORO</t>
  </si>
  <si>
    <t>00099021001 DEPOSITO DE EFECTIVO, DEPOSITANTE: ALEJANDRO ACOCHIRI VARGAS, CONCEPTO: DEVOLUCION DE DEUDA, CUENTA DE DEPOSITO: CUENTA UNICA DEL TESORO</t>
  </si>
  <si>
    <t>00099021001 DEPOSITO DE EFECTIVO, DEPOSITANTE: ALVARO PUENTE BUSTOS, CONCEPTO: REVERSION PASAJES, CUENTA DE DEPOSITO: CUENTA UNICA DEL TESORO</t>
  </si>
  <si>
    <t>00020031101 DEPOSITO DE EFECTIVO, DEPOSITANTE: RS. 1 "TTE GRAL GERMAN BUSCH", CONCEPTO: ALIMENTACION RC-IVA, CUENTA DE DEPOSITO: CUENTA UNICA DEL TESORO</t>
  </si>
  <si>
    <t>00099021001 DEPOSITO DE EFECTIVO, DEPOSITANTE: CESAR DARWIN ZABALA CANO, CONCEPTO: REVERSION DE PASAJES, CUENTA DE DEPOSITO: CUENTA UNICA DEL TESORO</t>
  </si>
  <si>
    <t>00099021001 DEPOSITO DE EFECTIVO, DEPOSITANTE: GROVER LUNA MOYA, CONCEPTO: DEVOLUCION FONDOS EN AVANCE COPA ESTADO PLURINACIONAL DE BOLIVIA SUB 18, CUENTA DE DEPOSITO: CUENTA UNICA DEL TESORO</t>
  </si>
  <si>
    <t>00099021001 DEPOSITO DE EFECTIVO, DEPOSITANTE: IVAN MAURICIO PARI ROJAS, CONCEPTO: REVERSION PASAJES, CUENTA DE DEPOSITO: CUENTA UNICA DEL TESORO</t>
  </si>
  <si>
    <t>00099021001 DEPOSITO DE EFECTIVO, DEPOSITANTE: JOBE LIBORIO ROBLES MAMANI, CONCEPTO: DEVOLUCION POR PERCEPCION INDEBIDA, CUENTA DE DEPOSITO: CUENTA UNICA DEL TESORO</t>
  </si>
  <si>
    <t>00099021001 DEPOSITO DE EFECTIVO, DEPOSITANTE: HUGO SAUL GUTIERREZ LEON, CONCEPTO: REVERSION PAGO DE SUELDOS PREVENTIVO N° 69, CUENTA DE DEPOSITO: CUENTA UNICA DEL TESORO</t>
  </si>
  <si>
    <t>00099021001 DEPOSITO DE EFECTIVO, DEPOSITANTE: ANGEL REYNALDO JAUREGUI URQUIOLA, CONCEPTO: LIQUIDACION DE DOBLE PERCEPCION, CUENTA DE DEPOSITO: CUENTA UNICA DEL TESORO</t>
  </si>
  <si>
    <t>00099021001 DEPOSITO DE EFECTIVO, DEPOSITANTE: MINISTERIO DE DEPORTES-LUIS OROZCO ROMERO, CONCEPTO: DEVOL SALDOS NO EJECUTADOS FONDOS EN AVANCE COPA ESTADO PLURINACIONAL SUB 18 3RA VERSION DIC 2017, CUENTA DE DEPOSITO: CUENTA UNICA DEL TESORO</t>
  </si>
  <si>
    <t>00099021001 DEPOSITO DE EFECTIVO, DEPOSITANTE: MIN.DE DEPORTES-JUAN MARCELO SEGURONDO TORRICO, CONCEPTO: DEVOLUCION SALDOS FONDOS EN AVANCE COPA ESTADO PLURINACIONAL DE BOLIVIA SUB 18, CUENTA DE DEPOSITO: CUENTA UNICA DEL TESORO</t>
  </si>
  <si>
    <t>00047274202 DEPOSITO DE EFECTIVO, DEPOSITANTE: DAVID JUVENAL CORDERO APAZA, CONCEPTO: DEVOLUCION DE FONDOS DE AVANCE, CUENTA DE DEPOSITO: CUENTA UNICA DEL TESORO</t>
  </si>
  <si>
    <t>00099021001 DEPOSITO DE EFECTIVO, DEPOSITANTE: HUGO EDUARDO SAENZ GARCIA, CONCEPTO: DEVOLUCION SALDO FONDOS EN AVANCE COPA ESTADO PLURINACIONAL DE BOLIVIA SUB 18, CUENTA DE DEPOSITO: CUENTA UNICA DEL TESORO</t>
  </si>
  <si>
    <t>00099021001 DEP.DE CHEQ.AJENOS,RET.DE CAM.,CONCEPTO: NAVARRO TABOADA GASTON PABLO,DEP.: BANCO UNION S.A. , PROCEDENCIA: BANCO UNION S.A., CHEQUE: 154432, FECHA DE EMISION:20/02/2018</t>
  </si>
  <si>
    <t>00099021001 DEPOSITO DE EFECTIVO, DEPOSITANTE: DIONICIO JULIAN PACHECO, CONCEPTO: DEV. DOBLE PERCEPCION DE DICIEMBRE 2017 A ENERO 2018 MAS LAS DUODECIMAS DE AGUINALDO, CUENTA DE DEPOSITO: CUENTA UNICA DEL TESORO</t>
  </si>
  <si>
    <t>00266022001 DEPOSITO DE EFECTIVO, DEPOSITANTE: HERNAN PABLO QUISPE QUISPE, CONCEPTO: DEVOLUCION DE REFRIGERIO DE 9 DIAS LABORALES DEL 22 DE JULIO AL 3 DE AGOSTO, CUENTA DE DEPOSITO: CUENTA UNICA DEL TESORO</t>
  </si>
  <si>
    <t>00020031101 DEPOSITO DE EFECTIVO, DEPOSITANTE: EJERCITO DE BOLIVIA, CONCEPTO: DIFERENCIA DE GASTOS, CUENTA DE DEPOSITO: CUENTA UNICA DEL TESORO</t>
  </si>
  <si>
    <t>00099021001 DEPOSITO DE EFECTIVO, DEPOSITANTE: ZULMA CABEZAS SALAZAR, CONCEPTO: CONCEPTO DE DEVOLUCION PAGO DE HEBERES ENERO 2018, CUENTA DE DEPOSITO: CUENTA UNICA DEL TESORO</t>
  </si>
  <si>
    <t>00099021001 DEPOSITO DE EFECTIVO, DEPOSITANTE: MARIA ADRIANA MARISCAL RAMOS, CONCEPTO: DEVOLUCION MINISTERIO DE SALUD Y DEPORTES, CUENTA DE DEPOSITO: CUENTA UNICA DEL TESORO</t>
  </si>
  <si>
    <t>00582012002 DEPOSITO DE EFECTIVO, DEPOSITANTE: ROCIO RAQUEL PAZ TAPIA, CONCEPTO: DEVOLUCION DE RECURSOS NO UTILIZADOS REFRIGERIO DICIEMBRE 2017 DISTRIBUIDORA SOPOCACHI PREV 5703, CUENTA DE DEPOSITO: CUENTA UNICA DEL TESORO</t>
  </si>
  <si>
    <t>00291012002 DEPOSITO DE EFECTIVO, DEPOSITANTE: ADMINISTRADORA BOLIVIANA DE CARRETERAS(REG ORURO), CONCEPTO: REPOSICION POR EXTRAVIO DE CREDENCIALES, CUENTA DE DEPOSITO: CUENTA UNICA DEL TESORO</t>
  </si>
  <si>
    <t>00099021001 DEPOSITO DE EFECTIVO, DEPOSITANTE: PONCIANO LEON LEON, CONCEPTO: REVERSION TOTAL PASAJES VIATICOS Y FLETES, CUENTA DE DEPOSITO: CUENTA UNICA DEL TESORO</t>
  </si>
  <si>
    <t>00592012001 DEPOSITO DE EFECTIVO, DEPOSITANTE: BOLTUR, CONCEPTO: CORRESPONDE A LA NOTA DE DEBITO 109739 DE LA GESTION 2017, CUENTA DE DEPOSITO: CUENTA UNICA DEL TESORO</t>
  </si>
  <si>
    <t>00099021001 DEPOSITO DE EFECTIVO, DEPOSITANTE: JUAN CARLOS LIMACHE, CONCEPTO: DEVOLUCION DE FONDOS PORA PASAJES PARTIDA 221,10 DEL PREVENTIVO N° 126, CUENTA DE DEPOSITO: CUENTA UNICA DEL TESORO</t>
  </si>
  <si>
    <t>00099021001 DEPOSITO DE EFECTIVO, DEPOSITANTE: BANCO BISA S.A., CONCEPTO: UTILES DE ESCRITORIO, CUENTA DE DEPOSITO: CUENTA UNICA DEL TESORO</t>
  </si>
  <si>
    <t>00099021001 DEPOSITO DE EFECTIVO, DEPOSITANTE: LIMBERTH ROJAS NOGALES, CONCEPTO: DEVOLUCION DE PASAJES, CUENTA DE DEPOSITO: CUENTA UNICA DEL TESORO</t>
  </si>
  <si>
    <t>00099021001 DEPOSITO DE EFECTIVO, DEPOSITANTE: NORAH TEREZA BOHORQUEZ VDA DE GONZALES, CONCEPTO: PAGP POR CONVENIO ENTRE LA SRA NORAH TEREZA BOHORQUEZ VDA DE GONZALES Y EL SENASIR, CUENTA DE DEPOSITO: CUENTA UNICA DEL TESORO</t>
  </si>
  <si>
    <t>00099021001 DEPOSITO DE EFECTIVO, DEPOSITANTE: ARTURO M. ECHALAR RIVERA, CONCEPTO: REEMBOLSO DE FONDOS DE ACUERDO A INFORME OBSERVADO DE CARGOS DE CUENTA, CUENTA DE DEPOSITO: CUENTA UNICA DEL TESORO</t>
  </si>
  <si>
    <t>00099021001 DEPOSITO DE EFECTIVO, DEPOSITANTE: ARTURO M. ECHALAR RIVERA, CONCEPTO: REEMBOLSO DE FONDOS DE ACUERDO A INFORME OBSERVADO DA CARGOS DE CUENTA, CUENTA DE DEPOSITO: CUENTA UNICA DEL TESORO</t>
  </si>
  <si>
    <t>00099021001 DEPOSITO DE EFECTIVO, DEPOSITANTE: HERNAN RIGOBERTO OSINAGA REGUERIN, CONCEPTO: REVERSION POR VIAJE AL INTERIOR DEL PAIS, CUENTA DE DEPOSITO: CUENTA UNICA DEL TESORO</t>
  </si>
  <si>
    <t>00099021001 DEPOSITO DE EFECTIVO, DEPOSITANTE: ENDE EMPRESA NACIONAL DE ELECTRICIDAD, CONCEPTO: CUMPL DS 3448 REMUNERACION ENERO/18-WILFREDO OVANDO ROJAS, CUENTA DE DEPOSITO: CUENTA UNICA DEL TESORO</t>
  </si>
  <si>
    <t>00099021001 DEPOSITO DE EFECTIVO, DEPOSITANTE: ROBER SEJAS BERNAL - INSA, CONCEPTO: REVERSION, CUENTA DE DEPOSITO: CUENTA UNICA DEL TESORO</t>
  </si>
  <si>
    <t>00099021001 DEPOSITO DE EFECTIVO, DEPOSITANTE: GASTON HERRERA LOZADA - INSA, CONCEPTO: REVERSION, CUENTA DE DEPOSITO: CUENTA UNICA DEL TESORO</t>
  </si>
  <si>
    <t>00099021001 DEPOSITO DE EFECTIVO, DEPOSITANTE: ALEX GOMEZ CLAROS - INSA, CONCEPTO: REVERSION, CUENTA DE DEPOSITO: CUENTA UNICA DEL TESORO</t>
  </si>
  <si>
    <t>00132062001 DEPOSITO DE EFECTIVO, DEPOSITANTE: JUAN CARLOS GUZMAN MEDINA, CONCEPTO: DEVOLUCION SALDOS DE FONDOS EN AVANCE, CUENTA DE DEPOSITO: CUENTA UNICA DEL TESORO</t>
  </si>
  <si>
    <t>00099021001 DEPOSITO DE EFECTIVO, DEPOSITANTE: IRENE BALLADARES VELASQUEZ, CONCEPTO: DEVOLUCION AL SENASIR ( COACTIVO SOCIAL ), CUENTA DE DEPOSITO: CUENTA UNICA DEL TESORO</t>
  </si>
  <si>
    <t>00290012001 DEP.DE CHEQ.AJENOS,RET.DE CAM.,CONCEPTO: REFRIGERIOS NO PAGADOS DEL 2006 AL 2012 PARA REGISTRAR COMO RESULTADOS GESTIONES ANTERIORES OF.CENTR,DEP.: SERVICIO DE IMPUESTOS NACIONALES</t>
  </si>
  <si>
    <t>00099021001 DEP.DE CHEQ.AJENOS,RET.DE CAM.,CONCEPTO: DEV.DE RECURSOS POR EXTRAVIO DE CREDENCIALES DE LAS SRAS.DANIELA ZEBALLOS Y ELVIRA CONDORI,DEP.: CAMARA DE SENADORES , PROCEDENCIA: BANCO UNION S.A., CHEQUE: 6832, FECHA DE EMISION:21/02/2018</t>
  </si>
  <si>
    <t>00099021001 DEP.DE CHEQ.AJENOS,RET.DE CAM.,CONCEPTO: TRIBUNAL CONSTITUCIONAL - DEVOL INCAPACIDAD TEMPORAL - NOV/2017,DEP.: CAJA PETROLERA DE SALUD (SUCRE) , PROCEDENCIA: BANCO UNION S.A., CHEQUE: 17972, FECHA DE EMISION:07/02/2018</t>
  </si>
  <si>
    <t>00099021001 DEPOSITO DE EFECTIVO, DEPOSITANTE: CODESUR, CONCEPTO: DEVOLUCION DE MONTO NO EJECUTADO POR LA COMPRA DE REFRIGERIO PARA REUNIONES CON DELEGADOS, CUENTA DE DEPOSITO: CUENTA UNICA DEL TESORO</t>
  </si>
  <si>
    <t>00099021001 DEPOSITO DE EFECTIVO, DEPOSITANTE: MARISABEL ZUBIETA SALAS, CONCEPTO: PAGO DE FONDO EN AVANCE, CUENTA DE DEPOSITO: CUENTA UNICA DEL TESORO</t>
  </si>
  <si>
    <t>00099021001 DEPOSITO DE EFECTIVO, DEPOSITANTE: RUBEN MISAEL MUÑOZ RAMIREZ, CONCEPTO: DEVOLUCION DE PASAJES, CUENTA DE DEPOSITO: CUENTA UNICA DEL TESORO</t>
  </si>
  <si>
    <t>00290012001 DEP.DE CHEQ.AJENOS,RET.DE CAM.,CONCEPTO: DEP. POR CONCEPTO DE SALDOS NO UTILIZADOS EN EL PAGO DE REFRIGERIOS DE DIC/2017 A FUNCIONARIOS,DEP.: SERVICIO DE IMPUESTOS NACIONALES</t>
  </si>
  <si>
    <t>00099021001 DEP.DE CHEQ.AJENOS,RET.DE CAM.,CONCEPTO: GIRO: MEJIA IVONNE MARLENE JORDAN DE,DEP.: BANCO UNION S.A. , PROCEDENCIA: BANCO UNION S.A., CHEQUE: 154434, FECHA DE EMISION:22/02/2018</t>
  </si>
  <si>
    <t>00291014345 DEP.DE CHEQ.AJENOS,RET.DE CAM.,CONCEPTO: DEVOLUCION SALDO,DEP.: ADMINISTRADORA BOLIVIANA DE CARRETERAS , PROCEDENCIA: BANCO DE CREDITO DE BOLIVIA S.A., CHEQUE: 2861, FECHA DE EMISION:15/02/2018</t>
  </si>
  <si>
    <t>00078014207 DEPOSITO DE EFECTIVO, DEPOSITANTE: MINISTERIO DE HIDROCARBUROS, CONCEPTO: DEVOLUCION SALDOS REFRIGERIO PERSONAL DE PLANTA MES DE DICIEMBRE 2017, CUENTA DE DEPOSITO: CUENTA UNICA DEL TESORO</t>
  </si>
  <si>
    <t>00099021001 DEPOSITO DE EFECTIVO, DEPOSITANTE: MARINA LOZADA VDA DE MICHEL, CONCEPTO: ABONO INDEBIDO ROMULO MICHEL HERVAS, CUENTA DE DEPOSITO: CUENTA UNICA DEL TESORO</t>
  </si>
  <si>
    <t>00099021001 DEPOSITO DE EFECTIVO, DEPOSITANTE: LUCIA HOYOS MERCADO, CONCEPTO: DEVOLUCION IMPORTE PASAJE AEREO LA PAZ-SANTA CRUZ, CUENTA DE DEPOSITO: CUENTA UNICA DEL TESORO</t>
  </si>
  <si>
    <t>00099021001 DEPOSITO DE EFECTIVO, DEPOSITANTE: DAVID BALBOA MAMANI, CONCEPTO: DEVOLUCION DOBLE PERCEPCION DEL MES FEBRERO, CUENTA DE DEPOSITO: CUENTA UNICA DEL TESORO</t>
  </si>
  <si>
    <t>00099021001 DEPOSITO DE EFECTIVO, DEPOSITANTE: JAVIER CHURA GUTIERREZ, CONCEPTO: DEVOLUCION DE PASAJES, CUENTA DE DEPOSITO: CUENTA UNICA DEL TESORO</t>
  </si>
  <si>
    <t>00099021001 DEPOSITO DE EFECTIVO, DEPOSITANTE: DAVID CHAMBI FLORES, CONCEPTO: REVERSION DE COMBUSTIBLE, CUENTA DE DEPOSITO: CUENTA UNICA DEL TESORO</t>
  </si>
  <si>
    <t>00020031101 DEPOSITO DE EFECTIVO, DEPOSITANTE: BARRIENTOS LIZON DEREK MARCELO, CONCEPTO: REVERSION DE VIATICOS - FUENTE 11 TGN (C-31 SIGEP), CUENTA DE DEPOSITO: CUENTA UNICA DEL TESORO</t>
  </si>
  <si>
    <t>00099021001 DEPOSITO DE EFECTIVO, DEPOSITANTE: JUAN MARCELO ENCINAS TEDESQUI, CONCEPTO: DEVOLUCION DE PASAJES, CUENTA DE DEPOSITO: CUENTA UNICA DEL TESORO</t>
  </si>
  <si>
    <t>00099021001 DEPOSITO DE EFECTIVO, DEPOSITANTE: JUAN MARTINEZ YELMA, CONCEPTO: DEVOLUCION DE PASAJES, CUENTA DE DEPOSITO: CUENTA UNICA DEL TESORO</t>
  </si>
  <si>
    <t>00099021001 DEPOSITO DE EFECTIVO, DEPOSITANTE: OSCAR FERNANDO QUIROGA CAYALO, CONCEPTO: DEVOLUCION DE PASAJES, CUENTA DE DEPOSITO: CUENTA UNICA DEL TESORO</t>
  </si>
  <si>
    <t>00099021001 DEPOSITO DE EFECTIVO, DEPOSITANTE: GILMAR RAFAEL ROMERO CAMACHO, CONCEPTO: DEVOLUCION DE PASAJES, CUENTA DE DEPOSITO: CUENTA UNICA DEL TESORO</t>
  </si>
  <si>
    <t>00099021001 DEPOSITO DE EFECTIVO, DEPOSITANTE: JOSE DORYAN CUEVAS CUEVAS, CONCEPTO: DEVOLUCION DE PASAJES, CUENTA DE DEPOSITO: CUENTA UNICA DEL TESORO</t>
  </si>
  <si>
    <t>00099021001 DEPOSITO DE EFECTIVO, DEPOSITANTE: RICHARD AREGON CLAURE, CONCEPTO: DEVOLUCION DE PASAJES, CUENTA DE DEPOSITO: CUENTA UNICA DEL TESORO</t>
  </si>
  <si>
    <t>00099021001 DEPOSITO DE EFECTIVO, DEPOSITANTE: JAVIER JHONNY AYMAYA MAMANI, CONCEPTO: DEVOLUCION POR CONCEPTO DE PASAJES, IV CUMBRE FORO DE GAS EN SANTA CRUZ 2017, CUENTA DE DEPOSITO: CUENTA UNICA DEL TESORO</t>
  </si>
  <si>
    <t>00099021001 DEPOSITO DE EFECTIVO, DEPOSITANTE: EDUARDO FERNANDEZ FLORES, CONCEPTO: DEVOLUCION DE PASAJES, CUENTA DE DEPOSITO: CUENTA UNICA DEL TESORO</t>
  </si>
  <si>
    <t>00099021001 DEPOSITO DE EFECTIVO, DEPOSITANTE: YOLANDA LILIANA GONZALES RIOS, CONCEPTO: DEVOLUCION DE HABERES MES ENERO 2018, CUENTA DE DEPOSITO: CUENTA UNICA DEL TESORO</t>
  </si>
  <si>
    <t>00099021001 DEPOSITO DE EFECTIVO, DEPOSITANTE: YOLANDA LILIANA GONZALES RIOS, CONCEPTO: DEVOLUCION DE HABERES MES DICIEMBRE 2017, CUENTA DE DEPOSITO: CUENTA UNICA DEL TESORO</t>
  </si>
  <si>
    <t>00099021001 DEPOSITO DE EFECTIVO, DEPOSITANTE: ADALID CHOQUE LEYVA, CONCEPTO: DEVOLUCION DE TRANSPORTE TERRESTRE, CUENTA DE DEPOSITO: CUENTA UNICA DEL TESORO</t>
  </si>
  <si>
    <t>00099021001 DEP.DE CHEQ.AJENOS,RET.DE CAM.,CONCEPTO: DEV.RECURSOS POR RECUP.DE LA DIF. POR PAGO DE PASAJES AEREOS NO UTILIZADOS T. TOMICIC GESTION 2013,DEP.: CAMARA DE SENADORES , PROCEDENCIA: BANCO UNION S.A., CHEQUE: 6835, FECHA DE EMISION:23/02/2018</t>
  </si>
  <si>
    <t>00099021001 DEP.DE CHEQ.AJENOS,RET.DE CAM.,CONCEPTO: DEVOLUCION DE RECURSOS,DEP.: AGENCIA NACIONAL DE HIDROCARBUROS , PROCEDENCIA: BANCO UNION S.A., CHEQUE: 4920, FECHA DE EMISION:21/02/2018</t>
  </si>
  <si>
    <t>00099021001 DEP.DE CHEQ.AJENOS,RET.DE CAM.,CONCEPTO: DEVOLUCION DE RECURSOS,DEP.: AGENCIA NACIONAL DE HIDROCARBUROS , PROCEDENCIA: BANCO UNION S.A., CHEQUE: 4918, FECHA DE EMISION:19/02/2018</t>
  </si>
  <si>
    <t>00020031101 DEPOSITO DE EFECTIVO, DEPOSITANTE: BAT. PROD. IV " E. VICTOR ", CONCEPTO: REVERSION POR MATERIAL, CUENTA DE DEPOSITO: CUENTA UNICA DEL TESORO</t>
  </si>
  <si>
    <t>00099021001 DEPOSITO DE EFECTIVO, DEPOSITANTE: OMAR ANTONIO VISCARRA TORREZ, CONCEPTO: LLAMADAS MAYORES A CINCO MINUTOS, CUENTA DE DEPOSITO: CUENTA UNICA DEL TESORO</t>
  </si>
  <si>
    <t>00099021001 DEPOSITO DE EFECTIVO, DEPOSITANTE: NICOLAS ROJAS FLORES, CONCEPTO: DOBLE PERCEPCION, OCTUBRE 2017 A FEBRERO 2018 MAS DUODECIMAS DE AGUINALDO, CUENTA DE DEPOSITO: CUENTA UNICA DEL TESORO</t>
  </si>
  <si>
    <t>00099021001 DEPOSITO DE EFECTIVO, DEPOSITANTE: RIGOBERTO APAZA ALARCON, CONCEPTO: DEVOLUCION DE MONTO PARA COMBUSTIBLE, CUENTA DE DEPOSITO: CUENTA UNICA DEL TESORO</t>
  </si>
  <si>
    <t>00099021001 DEPOSITO DE EFECTIVO, DEPOSITANTE: ROSENDO MENDOZA CUSICANQUI, CONCEPTO: COMPROMISO DE DEVOLUCION DE DEUDA POR DOBLE PERCEPCION, CUENTA DE DEPOSITO: CUENTA UNICA DEL TESORO</t>
  </si>
  <si>
    <t>00190012003 DEPOSITO DE EFECTIVO, DEPOSITANTE: LUIS ALBERTO MENDOZA GARCIA, CONCEPTO: DEVOLUCION VIATICOS POR VIAJE AL MUNICIPIO CAPINOTA EL 22 DE DICIEMBRE/2017, CUENTA DE DEPOSITO: CUENTA UNICA DEL TESORO</t>
  </si>
  <si>
    <t>00020011103 DEPOSITO DE EFECTIVO, DEPOSITANTE: ROMULO MAMANI TIÑINI, CONCEPTO: REVERSION PASAJES PREV 8274 CARGO CTA, CUENTA DE DEPOSITO: CUENTA UNICA DEL TESORO</t>
  </si>
  <si>
    <t>00190012003 DEPOSITO DE EFECTIVO, DEPOSITANTE: NICOLAS MENA ARIAS, CONCEPTO: DEVOLUCION DE VIATICOS POR VIAJE A LA PAZ EL 29 DE DICIEMBRE / 2017, CUENTA DE DEPOSITO: CUENTA UNICA DEL TESORO</t>
  </si>
  <si>
    <t>00099021001 DEPOSITO DE EFECTIVO, DEPOSITANTE: RITA PAULINA JIMENEZ HUANCOLLO, CONCEPTO: COBRO INDEBIDO NUEVAS NUPCIAS, CUENTA DE DEPOSITO: CUENTA UNICA DEL TESORO</t>
  </si>
  <si>
    <t>00099021001 DEPOSITO DE EFECTIVO, DEPOSITANTE: ALFONSO VALENCIA CESPEDES, CONCEPTO: REVERSION, CUENTA DE DEPOSITO: CUENTA UNICA DEL TESORO</t>
  </si>
  <si>
    <t>00132062001 DEPOSITO DE EFECTIVO, DEPOSITANTE: JUAN CARLOS GUZMAN MEDINA, CONCEPTO: DEVOLUCION SALDOS DE FONDO EN AVANCE, CUENTA DE DEPOSITO: CUENTA UNICA DEL TESORO</t>
  </si>
  <si>
    <t>00099021001 DEPOSITO DE EFECTIVO, DEPOSITANTE: JUAN ISRAEL FLORES HIDALGO, CONCEPTO: DEVOLUCION DE PASAJES, CUENTA DE DEPOSITO: CUENTA UNICA DEL TESORO</t>
  </si>
  <si>
    <t>00099021001 DEPOSITO DE EFECTIVO, DEPOSITANTE: MINISTERIO PUBLICO, CONCEPTO: DEVOLUCION DE VIATICOS POR EL SR. IVAN CARLOS CABALLERO BARRERO, CUENTA DE DEPOSITO: CUENTA UNICA DEL TESORO</t>
  </si>
  <si>
    <t>00099021001 DEPOSITO DE EFECTIVO, DEPOSITANTE: ARIEL AUGUSTO ZUBIETA OCSA, CONCEPTO: DEVOLUCION DE PASAJES, CUENTA DE DEPOSITO: CUENTA UNICA DEL TESORO</t>
  </si>
  <si>
    <t>00099021001 DEPOSITO DE EFECTIVO, DEPOSITANTE: JESUS REYNALDO LIMA MAMANI CI. 6800126LP, CONCEPTO: REVERSION BONO AL CARGO NOVIEMBRE 2017, CUENTA DE DEPOSITO: CUENTA UNICA DEL TESORO</t>
  </si>
  <si>
    <t>00099021001 DEPOSITO DE EFECTIVO, DEPOSITANTE: LUIS MENCIAS SURCO, CONCEPTO: DEVOLUCION DE DOBLE PERCEPCION, CUENTA DE DEPOSITO: CUENTA UNICA DEL TESORO</t>
  </si>
  <si>
    <t>00035031101 DEPOSITO DE EFECTIVO, DEPOSITANTE: RENE FERNANDO GONZALEZ MICHEL, CONCEPTO: DEVOLUCION A MEDIO DIA DE HABER, CUENTA DE DEPOSITO: CUENTA UNICA DEL TESORO</t>
  </si>
  <si>
    <t>00582012001 DEPOSITO DE EFECTIVO, DEPOSITANTE: EBA-LUIS GUTIERREZ IBAÑEZ, CONCEPTO: DEVOLUCION DE RECURSOS PREV -85, CUENTA DE DEPOSITO: CUENTA UNICA DEL TESORO</t>
  </si>
  <si>
    <t>00099021001 DEP.DE CHEQ.AJENOS,RET.DE CAM.,CONCEPTO: PAGO INCAPACIDADES TEMPORALES REEMBOLSO MIN DE ECONOMIA Y FIANZAS PUBLICAS,DEP.: CAJA NACIONAL DE SALUD , PROCEDENCIA: BANCO UNION S.A., CHEQUE: 14910, FECHA DE EMISION:26/02/2018</t>
  </si>
  <si>
    <t>00099021001 DEP.DE CHEQ.AJENOS,RET.DE CAM.,CONCEPTO: PAGO INCAPACIDAD TEMPORAL DEL PERSONAL ABC CORRESPONDIENTE MES DIC 2017,DEP.: CAJA DE SALUD DE CAMINOS Y RA , PROCEDENCIA: BANCO UNION S.A., CHEQUE: 8842, FECHA DE EMISION:31/01/2018</t>
  </si>
  <si>
    <t>00292012001 DEP.DE CHEQ.AJENOS,RET.DE CAM.,CONCEPTO: PAGO INCAPACIDAD TEMPORAL DEL PERSONAL VIAS BOLIVIA CORRESPONDIENTE MES NOV 2017,DEP.: CAJA DE SALUD DE CAMINOS Y RA , PROCEDENCIA: BANCO UNION S.A., CHEQUE: 8841, FECHA DE EMISION:31/01/2018</t>
  </si>
  <si>
    <t>00086011102 DEP.DE CHEQ.AJENOS,RET.DE CAM.,CONCEPTO: SANCION ADMINISTRATIVA,DEP.: ORGANO JUDICIAL JAVIER T. GUTIERREZ VERASTEGUI , PROCEDENCIA: BANCO UNION S.A., CHEQUE: 10080, FECHA DE EMISION:14/02/2018</t>
  </si>
  <si>
    <t>00099021001 DEP.DE CHEQ.AJENOS,RET.DE CAM.,CONCEPTO: DEV. POR INTIMACIONES PAGO POR MULTAS INTERESES Y DEMAS RECARGOS DE LA AFP GES. 2000,2002 Y 2003,DEP.: CAMARA DE SENADORES , PROCEDENCIA: BANCO UNION S.A., CHEQUE: 6837, FECHA DE EMISION:26/02/2018</t>
  </si>
  <si>
    <t>00099021001 DEP.DE CHEQ.AJENOS,RET.DE CAM.,CONCEPTO: DEVOLUCION POR CAMBIO DE RUTA DE PASAJE AEREO PREVENTIVO N° 2 COMPROMISO N°10 GESTION N° 2017,DEP.: ADEMAF-CLAUDIA NAVARRO , PROCEDENCIA: BANCO UNION S.A., CHEQUE: 1232, FECHA DE EMISION:22/02/2018</t>
  </si>
  <si>
    <t>00099021001 DEPOSITO DE EFECTIVO, DEPOSITANTE: OSCAR VLADIMIR REYES, CONCEPTO: DEPOSITÓ REVERSION PASAJES PREVENTIVO N° 8653 / 17 N° DE CARGO DE CUENTA, CUENTA DE DEPOSITO: CUENTA UNICA DEL TESORO</t>
  </si>
  <si>
    <t>00099021001 DEPOSITO DE EFECTIVO, DEPOSITANTE: CARLA A. MONTAÑO RIVERA, CONCEPTO: DEVOLUCION DE FONDOS EN AVANCE, CUENTA DE DEPOSITO: CUENTA UNICA DEL TESORO</t>
  </si>
  <si>
    <t>00099021001 DEPOSITO DE EFECTIVO, DEPOSITANTE: CHRISTIAN MARCELO DIAZ TOLEDO, CONCEPTO: DEVOLUCION POR PAGO EN EXCESO DE HONORARIOS, CUENTA DE DEPOSITO: CUENTA UNICA DEL TESORO</t>
  </si>
  <si>
    <t>00099021001 DEPOSITO DE EFECTIVO, DEPOSITANTE: CLAUDIA ALEJANDRA NAVARRO DURAN, CONCEPTO: EXCEDENTE DE TELEFONIA FIJA CORRESPONDIENTE AL MES DE MAYO 2017, CUENTA DE DEPOSITO: CUENTA UNICA DEL TESORO</t>
  </si>
  <si>
    <t>00099021001 DEPOSITO DE EFECTIVO, DEPOSITANTE: MELBA VALERIA CEPCEL MENDOZA, CONCEPTO: REVERSION DE PASAJES FORO DEL GAS, CUENTA DE DEPOSITO: CUENTA UNICA DEL TESORO</t>
  </si>
  <si>
    <t>00099021001 DEPOSITO DE EFECTIVO, DEPOSITANTE: RC - 2 BALLIVIAN, CONCEPTO: RETENCION AGUA POTABLE P - 458, CUENTA DE DEPOSITO: CUENTA UNICA DEL TESORO</t>
  </si>
  <si>
    <t>00099021001 DEPOSITO DE EFECTIVO, DEPOSITANTE: MARIO ALBERTO SAPIENCIA ARRIETA, CONCEPTO: DEVOLUCION PAGO EXCEDENTE TELEFONIA FIJA MARIO ALBERTO SAPIENCIA ARRIETA, CUENTA DE DEPOSITO: CUENTA UNICA DEL TESORO</t>
  </si>
  <si>
    <t>00099021001 DEPOSITO DE EFECTIVO, DEPOSITANTE: ESPINOZA VACA R. ORLANDO, CONCEPTO: DEVOLUCION DE PASAJES, CUENTA DE DEPOSITO: CUENTA UNICA DEL TESORO</t>
  </si>
  <si>
    <t>00099021001 DEPOSITO DE EFECTIVO, DEPOSITANTE: OVANDO CANDIA JOSE ANTONIO, CONCEPTO: DEVOLUCION DE PASAJES, CUENTA DE DEPOSITO: CUENTA UNICA DEL TESORO</t>
  </si>
  <si>
    <t>00099021001 DEPOSITO DE EFECTIVO, DEPOSITANTE: MARTINEZ MONTOYA JUAN MANUEL, CONCEPTO: DEVOLUCION DE PASAJES, CUENTA DE DEPOSITO: CUENTA UNICA DEL TESORO</t>
  </si>
  <si>
    <t>00099021001 DEPOSITO DE EFECTIVO, DEPOSITANTE: PORFIRIO APAZA ROQUE, CONCEPTO: DEVOLUCION DE PASAJES, CUENTA DE DEPOSITO: CUENTA UNICA DEL TESORO</t>
  </si>
  <si>
    <t>00099021001 DEPOSITO DE EFECTIVO, DEPOSITANTE: HUGO VACA JULIO, CONCEPTO: DEVOLUCION DE PASAJES, CUENTA DE DEPOSITO: CUENTA UNICA DEL TESORO</t>
  </si>
  <si>
    <t>00099021001 DEPOSITO DE EFECTIVO, DEPOSITANTE: JAIME L. QUISBERT FLORES, CONCEPTO: DEVOLUCION DE PASAJES, CUENTA DE DEPOSITO: CUENTA UNICA DEL TESORO</t>
  </si>
  <si>
    <t>00099021001 DEPOSITO DE EFECTIVO, DEPOSITANTE: HERVERD R. RAFAEL ARCE, CONCEPTO: DEVOLUCION DE PASAJES, CUENTA DE DEPOSITO: CUENTA UNICA DEL TESORO</t>
  </si>
  <si>
    <t>00099021001 DEPOSITO DE EFECTIVO, DEPOSITANTE: ALDO FABIANY CAMACHO ALVIZ, CONCEPTO: DEVOLUCION DE VIATICOS, CUENTA DE DEPOSITO: CUENTA UNICA DEL TESORO</t>
  </si>
  <si>
    <t>00099021001 DEPOSITO DE EFECTIVO, DEPOSITANTE: TCNL CESAR DAVID FERNANDEZ SUAREZ, CONCEPTO: REVERSION PASAJES PREV N° 2862/17 CARGO DE CUENTA, CUENTA DE DEPOSITO: CUENTA UNICA DEL TESORO</t>
  </si>
  <si>
    <t>00212012001 DEPOSITO DE EFECTIVO, DEPOSITANTE: INRA - VIRGILIO QUIROZ MATTA, CONCEPTO: DEVOLUCION POR MOTIVO DE GASTOS OPERATIVOS, CUENTA DE DEPOSITO: CUENTA UNICA DEL TESORO</t>
  </si>
  <si>
    <t>00099021001 DEPOSITO DE EFECTIVO, DEPOSITANTE: RUBEN PRADO ARISPE, CONCEPTO: DEVOLUCION DE HABERES DE ACUERDO A INF N° EX/EP 13, CUENTA DE DEPOSITO: CUENTA UNICA DEL TESORO</t>
  </si>
  <si>
    <t>00099021001 DEP.DE CHEQ.AJENOS,RET.DE CAM.,CONCEPTO: DEV POR INTIMACION VALOR RESIDUAL DEL EQUIPO CEL. SAMSUNG GALAXY -S5 MINI GESTION 2015(KATYA CHAVEZ),DEP.: CAMARA DE SENADORES , PROCEDENCIA: BANCO UNION S.A., CHEQUE: 6838, FECHA DE EMISION:27/02/2018</t>
  </si>
  <si>
    <t>00099021001 DEP.DE CHEQ.AJENOS,RET.DE CAM.,CONCEPTO: DEV. RECURSOS POR EXTRAVIO DE CREDENCIAL (JUAN CARLOS PEREZ),DEP.: CAMARA DE SENADORES , PROCEDENCIA: BANCO UNION S.A., CHEQUE: 6839, FECHA DE EMISION:27/02/2018</t>
  </si>
  <si>
    <t>00099021001 DEP.DE CHEQ.AJENOS,RET.DE CAM.,CONCEPTO: PERALTA CABALLERO JOSE MAURICIO ENRIQUE,DEP.: BANCO UNION S.A. , PROCEDENCIA: BANCO UNION S.A., CHEQUE: 154440, FECHA DE EMISION:27/02/2018</t>
  </si>
  <si>
    <t>00081077001 DEP.DE CHEQ.AJENOS,RET.DE CAM.,CONCEPTO: REPOSICION DE DEBITOS POR COMISIONES BANCARIAS DE LA LIBRETA 00081077001,DEP.: MINISTERIO DE OBRAS PUBLICAS SERVICIOS Y VIVIENDA , PROCEDENCIA: BANCO UNION S.A., CHEQUE: 2332, FECHA DE EMISION:26/02/2018</t>
  </si>
  <si>
    <t>00010011101 DEP.DE CHEQ.AJENOS,RET.DE CAM.,CONCEPTO: REEMBOLSO DE SUBSIDIO DE INCAPACIDAD TEMPORAL NOV-2017,DEP.: CAJA BANCARIA ESTATAL DE SALUD , PROCEDENCIA: BANCO UNION S.A., CHEQUE: 26138, FECHA DE EMISION:01/02/2018</t>
  </si>
  <si>
    <t>00086038003 DEP.DE CHEQ.AJENOS,RET.DE CAM.,CONCEPTO: DEPOSITÓ PARA CUBRIR SUELDOS FUNDESNAP,DEP.: SERNAP -REA , PROCEDENCIA: BANCO UNION S.A., CHEQUE: 3066, FECHA DE EMISION:26/02/2018</t>
  </si>
  <si>
    <t>00099021001 DEP.DE CHEQ.AJENOS,RET.DE CAM.,CONCEPTO: REEMBOLSO DEL SUBSIDIO POR INCAPACIDAD TEMPORAL DEL MES DE DICIEMBRE 2017,DEP.: MINISTERIO DE ECONOMIA Y FINANZAS PUBLICAS , PROCEDENCIA: BANCO UNION S.A., CHEQUE: 26301, FECHA DE EMISION:16/02/2018</t>
  </si>
  <si>
    <t>00290012001 DEP.DE CHEQ.AJENOS,RET.DE CAM.,CONCEPTO: EJECUCION RETENCION 7% DE GARANTIA Y MULTAS POR INCUMPLIMIENTO DISTRITAL TARIJA,DEP.: SERVICIO DE IMPUESTOS NACIONALES , PROCEDENCIA: BANCO UNION S.A., CHEQUE: 4711, FECHA DE EMISION:27/02/2018</t>
  </si>
  <si>
    <t>00290012001 DEP.DE CHEQ.AJENOS,RET.DE CAM.,CONCEPTO: DEP POR CAJA PETROLERA DE SALUD LIQUIDACION DE APORTES OCTUBRE/2017,DEP.: SERVICIO DE IMPUESTOS NACIONALES , PROCEDENCIA: BANCO UNION S.A., CHEQUE: 4721, FECHA DE EMISION:27/02/2018</t>
  </si>
  <si>
    <t>00290012001 DEP.DE CHEQ.AJENOS,RET.DE CAM.,CONCEPTO: DEP POR SALDO NO EJECUTADO AL BCB POR REFRIGERIO DE SERVIDORES PUBLICOS DE LA OF CENTRAL DIC/2017,DEP.: SERVICIO DE IMPUESTOS NACIONALES</t>
  </si>
  <si>
    <t>00290012001 DEP.DE CHEQ.AJENOS,RET.DE CAM.,CONCEPTO: DEP POR SEGUROS Y REASEGUROS CREDINFORM POR INDEMINIZACION DAÑOS Y DESTRUCTORA DE PARED,DEP.: SERVICIO DE IMPUESTOS NACIONALES , PROCEDENCIA: BANCO UNION S.A., CHEQUE: 4723, FECHA DE EMISION:27/02/2018</t>
  </si>
  <si>
    <t>00099021001 DEPOSITO DE EFECTIVO, DEPOSITANTE: ARTURO CORDOVA PATTZY, CONCEPTO: DEVOLUCION DE PASAJES, CUENTA DE DEPOSITO: CUENTA UNICA DEL TESORO</t>
  </si>
  <si>
    <t>00099021001 DEPOSITO DE EFECTIVO, DEPOSITANTE: RODO ROJAS GUZMAN, CONCEPTO: DEP. DE UNA (DUODECIMA) DE AGUINALDO, CUENTA DE DEPOSITO: CUENTA UNICA DEL TESORO</t>
  </si>
  <si>
    <t>00512012001 DEPOSITO DE EFECTIVO, DEPOSITANTE: OCTAVIO RIVEROS CORNEJO, CONCEPTO: DEVOLUCION DE DIFERENCIA PASAJES COMISION MONTEAGUDO 20/02/18, CUENTA DE DEPOSITO: CUENTA UNICA DEL TESORO</t>
  </si>
  <si>
    <t>00512012001 DEPOSITO DE EFECTIVO, DEPOSITANTE: OCTAVIO RIVEROS CORNEJO, CONCEPTO: DEVOLUCION DIFERENCIA PASAJES COMISION COPACABANA 10/02/18, CUENTA DE DEPOSITO: CUENTA UNICA DEL TESORO</t>
  </si>
  <si>
    <t>00593019201 DEPOSITO DE EFECTIVO, DEPOSITANTE: EMPRESA ESTATAL YACANA, CONCEPTO: DEVOLUCION PAGO EN DEMASIA AGUINALDO GESTION 2017 JERRY EYZAGUIRRE, CUENTA DE DEPOSITO: CUENTA UNICA DEL TESORO</t>
  </si>
  <si>
    <t>00099021001 DEPOSITO DE EFECTIVO, DEPOSITANTE: LUIS FERNANDO ZABALA FLORES, CONCEPTO: DEVOLUCION HABERES DIC./2017 LUIS FERNANDO ZABALA FLORES PLANILLA 207 C-31 N° 1209, CUENTA DE DEPOSITO: CUENTA UNICA DEL TESORO</t>
  </si>
  <si>
    <t>00212082001 DEPOSITO DE EFECTIVO, DEPOSITANTE: JUAN CARLOS QUISPE CHAMBI, CONCEPTO: DEVOLUCION DE GASTOS OPERATIVOS, CUENTA DE DEPOSITO: CUENTA UNICA DEL TESORO</t>
  </si>
  <si>
    <t>00221012001 DEPOSITO DE EFECTIVO, DEPOSITANTE: SENARECOM, CONCEPTO: DEVOLUCION SALDO C-31 32/18, CUENTA DE DEPOSITO: CUENTA UNICA DEL TESORO</t>
  </si>
  <si>
    <t>00099021001 DEPOSITO DE EFECTIVO, DEPOSITANTE: JUAN JAVIER QUISBERT MURILLO, CONCEPTO: DEVOLUCION DE SALARIO DE DIAS DEL MES DE FEBRERO 2017, CUENTA DE DEPOSITO: CUENTA UNICA DEL TESORO</t>
  </si>
  <si>
    <t>00117012001 DEPOSITO DE EFECTIVO, DEPOSITANTE: SIN - TRIBUTOS FISCALES, CONCEPTO: REVERSION PARCIAL CBTE 271/18, CUENTA DE DEPOSITO: CUENTA UNICA DEL TESORO</t>
  </si>
  <si>
    <t>00593019201 DEP.DE CHEQ.AJENOS,RET.DE CAM.,CONCEPTO: REEMBOLSO POR BAJAS MEDICAS DE LA CAJA DE SALUD CORDES A LA EMP. ESTATAL YACANA,DEP.: CAJA DE SALUD CORDES , PROCEDENCIA: BANCO UNION S.A., CHEQUE: 7147, FECHA DE EMISION:22/02/2018</t>
  </si>
  <si>
    <t>00099021001 DEP.DE CHEQ.AJENOS,RET.DE CAM.,CONCEPTO: REEMBOLSO POR BAJAS MEDICAS DE LA CAJA DE SALUD CORDES A LA EMP. MIN.DE OBRAS PUBLICAS SERV.Y VIVI,DEP.: CAJA DE SALUD CORDES , PROCEDENCIA: BANCO UNION S.A., CHEQUE: 7148, FECHA DE EMISION:22/02/2018</t>
  </si>
  <si>
    <t>00099021001 DEP.DE CHEQ.AJENOS,RET.DE CAM.,CONCEPTO: REEMBOLSO POR BAJAS MEDICAS DE LA CAJA DE SALUD CORDES AL MINISTERIO DE ENERGIAS,DEP.: CAJA DE SALUD CORDES , PROCEDENCIA: BANCO UNION S.A., CHEQUE: 7149, FECHA DE EMISION:22/02/2018</t>
  </si>
  <si>
    <t>00099021001 DEP.DE CHEQ.AJENOS,RET.DE CAM.,CONCEPTO: REEMBOLSO POR BAJAS MEDICAS DE LA CAJA DE SALUD CORDES AL MIN.DE MEDIO AMBIENTE Y AGUA,DEP.: CAJA DE SALUD CORDES , PROCEDENCIA: BANCO UNION S.A., CHEQUE: 7146, FECHA DE EMISION:22/02/2018</t>
  </si>
  <si>
    <t>00099021001 DEP.DE CHEQ.AJENOS,RET.DE CAM.,CONCEPTO: REEMBOLSO POR BAJAS MEDICAS DE LA CAJA DE SALUD CORDES AL SERV. PARA LA PREVENCION DE TORTURA-SEPRET,DEP.: CAJA DE SALUD CORDES , PROCEDENCIA: BANCO UNION S.A., CHEQUE: 7145, FECHA DE EMISION:22/02/2018</t>
  </si>
  <si>
    <t>00099021001 DEP.DE CHEQ.AJENOS,RET.DE CAM.,CONCEPTO: REEMBOLSO POR BAJAS MEDICAS DE LA CAJA DE SALUD CORDES A LA AGENCIA BOLIVIANA DE ENERGIA NUCLEAR,DEP.: CAJA DE SALUD CORDES , PROCEDENCIA: BANCO UNION S.A., CHEQUE: 7144, FECHA DE EMISION:22/02/2018</t>
  </si>
  <si>
    <t>00099021001 DEP.DE CHEQ.AJENOS,RET.DE CAM.,CONCEPTO: REEMBOLSO BAJAS MEDICAS CAJA DE SALUD CORDES A LA AUT. DE REG.Y FISC.DE TELECOMUNICACIONES Y TRANSP.,DEP.: CAJA DE SALUD CORDES , PROCEDENCIA: BANCO UNION S.A., CHEQUE: 7156, FECHA DE EMISION:22/02/2018</t>
  </si>
  <si>
    <t>00099021001 DEP.DE CHEQ.AJENOS,RET.DE CAM.,CONCEPTO: REEMBOLSO POR BAJAS MEDICAS DE LA CAJA DE SALUD CORDES AL MINISTERIO DE DEPORTES,DEP.: CAJA DE SALUD CORDES , PROCEDENCIA: BANCO UNION S.A., CHEQUE: 7135, FECHA DE EMISION:22/02/2018</t>
  </si>
  <si>
    <t>00099021001 DEP.DE CHEQ.AJENOS,RET.DE CAM.,CONCEPTO: DEVOLUCION PASAJES NACIONALES S/G PGE/DGAA N° 014 / 18,DEP.: BOA - OFICINA REGIONAL LA PAZ , PROCEDENCIA: BANCO UNION S.A., CHEQUE: 8580, FECHA DE EMISION:16/02/2018</t>
  </si>
  <si>
    <t>00047277002 DEP.DE CHEQ.AJENOS,RET.DE CAM.,CONCEPTO: DEVOLUCION DE SALDO PROYECTO PRODUCCION DE MIEL A.P.G. SANTA CRUZ,DEP.: RENE GOMEZ C. - DAVID CORDERO A. , PROCEDENCIA: BANCO UNION S.A., CHEQUE: 11, FECHA DE EMISION:19/02/2018</t>
  </si>
  <si>
    <t>00047277002 DEP.DE CHEQ.AJENOS,RET.DE CAM.,CONCEPTO: DEVOLUCION DE SALDO PROYECTO DE GANADO BOVINO ÑUFLO CHAVEZ SANTA CRUZ,DEP.: ELMAR MASAY S. - DAVID CORDERO A. , PROCEDENCIA: BANCO UNION S.A., CHEQUE: 24, FECHA DE EMISION:16/02/2018</t>
  </si>
  <si>
    <t>00047277002 DEP.DE CHEQ.AJENOS,RET.DE CAM.,CONCEPTO: DEVOLUCION DE SALDO PROYECTO PRODUCCION DE GANADO BOVINO A.P.G. SANTA CRUZ,DEP.: RONAL ANDRES C. - DAVID CORDERO A. , PROCEDENCIA: BANCO UNION S.A., CHEQUE: 22, FECHA DE EMISION:16/02/2018</t>
  </si>
  <si>
    <t>00099024113 DEP.DE CHEQ.AJENOS,RET.DE CAM.,CONCEPTO: DEVOL RECURSOS OTORGADOS A TRAVES DEL PROG BOLIVIA CAMBIA NO EJECUTADOS AL CIERRE DE GESTION 2017,DEP.: GOBIERNO AUTONOMO MUNICIPAL DE PALOS BLANCOS</t>
  </si>
  <si>
    <t>00253014114 DEP.DE CHEQ.AJENOS,RET.DE CAM.,CONCEPTO: AGUA POTABLE ARRUMANI Y SISTE MA SUR CBBA,DEP.: GAD-CBBA , PROCEDENCIA: BANCO UNION S.A., CHEQUE: 1202, FECHA DE EMISION:27/02/2018</t>
  </si>
  <si>
    <t>00099021001 DEP.DE CHEQ.AJENOS,RET.DE CAM.,CONCEPTO: DEVOLUCION DE RECURSOS,DEP.: AGENCIA NACIONAL DE HIDROCARBUROS , PROCEDENCIA: BANCO UNION S.A., CHEQUE: 4925, FECHA DE EMISION:26/02/2018</t>
  </si>
  <si>
    <t>00099021001 DEP.DE CHEQ.AJENOS,RET.DE CAM.,CONCEPTO: DEVOLUCION DE RECURSOS,DEP.: AGENCIA NACIONAL DE HIDROCARBUROS , PROCEDENCIA: BANCO UNION S.A., CHEQUE: 4923, FECHA DE EMISION:26/02/2018</t>
  </si>
  <si>
    <t>00099021001 DEP.DE CHEQ.AJENOS,RET.DE CAM.,CONCEPTO: DEVOLUCION DE RECURSOS,DEP.: AGENCIA NACIONAL DE HIDROCARBUROS , PROCEDENCIA: BANCO UNION S.A., CHEQUE: 4924, FECHA DE EMISION:26/02/2018</t>
  </si>
  <si>
    <t>00099021001 DEPOSITO DE EFECTIVO, DEPOSITANTE: MARIA JESUS HOYOS CASTRO, CONCEPTO: COBRO INDEBIDO POR SEGUNDAS NUPCIAS, CUENTA DE DEPOSITO: CUENTA UNICA DEL TESORO</t>
  </si>
  <si>
    <t>00041014101 DEPOSITO DE EFECTIVO, DEPOSITANTE: LUCAS ARGOTE CHOQUE-G.A.M.DE SANTIVAÑEZ, CONCEPTO: DEPOSITÓ PARA EQUIPOS DE COMPUTACION KUAAS QUIPUS, CUENTA DE DEPOSITO: CUENTA UNICA DEL TESORO</t>
  </si>
  <si>
    <t>00099021001 DEPOSITO DE EFECTIVO, DEPOSITANTE: ELISEO ROJAS PINTO, CONCEPTO: DEVOLUCION 1 DIA DE REFRIGERIO, CUENTA DE DEPOSITO: CUENTA UNICA DEL TESORO</t>
  </si>
  <si>
    <t>00291012006 DEPOSITO DE EFECTIVO, DEPOSITANTE: OFICINA CENTRAL ABC, CONCEPTO: DEVOLUCION DE SALDO VIATICOS, CUENTA DE DEPOSITO: CUENTA UNICA DEL TESORO</t>
  </si>
  <si>
    <t>00099021001 DEPOSITO DE EFECTIVO, DEPOSITANTE: RENE CLEMENTE ALARCON AYALA, CONCEPTO: COMPROMISO DE DEVOLUCION DE DEUDA, CUENTA DE DEPOSITO: CUENTA UNICA DEL TESORO</t>
  </si>
  <si>
    <t>00130012002 DEPOSITO DE EFECTIVO, DEPOSITANTE: ELIZABETH GLADYS CHAVEZ VALDEZ, CONCEPTO: DEVOLUCION POR GASTOS, CUENTA DE DEPOSITO: CUENTA UNICA DEL TESORO</t>
  </si>
  <si>
    <t>00099021001 DEPOSITO DE EFECTIVO, DEPOSITANTE: MIN. DE JUSTICIA Y TRANSPARENCIA INSTITUCIONAL, CONCEPTO: DEVOLUCION REFRIGERIO ENERO 2018 DE ALBERTO PACHECO, CUENTA DE DEPOSITO: CUENTA UNICA DEL TESORO</t>
  </si>
  <si>
    <t>00099021001 DEPOSITO DE EFECTIVO, DEPOSITANTE: EDWIN MAMANI BERRIOS, CONCEPTO: REVERSION DE PASAJES FORO DE GAS, CUENTA DE DEPOSITO: CUENTA UNICA DEL TESORO</t>
  </si>
  <si>
    <t>00099021001 DEPOSITO DE EFECTIVO, DEPOSITANTE: ROLANDO ANGEL CHARCA QUISPE, CONCEPTO: REVERSION DE PASAJES FORO DE GAS, CUENTA DE DEPOSITO: CUENTA UNICA DEL TESORO</t>
  </si>
  <si>
    <t>00099021001 DEPOSITO DE EFECTIVO, DEPOSITANTE: DAVID BERNABE CALLISAYA QUISPE, CONCEPTO: SANCION CON LA SUSP DE FUNC SIN GOCE DE HABERES DE 15 DIAS (RES. N° 034/2014 EN GRADO DE REVISION), CUENTA DE DEPOSITO: CUENTA UNICA DEL TESORO</t>
  </si>
  <si>
    <t>00086077004 DEPOSITO DE EFECTIVO, DEPOSITANTE: UCEP - MMAYA, CONCEPTO: DEV.RECURSOS NO EJECUTADOS DESTINADOS AL PAGO DE REFRIGERIO DE FEBRERO 2018 DE LA UCEP - MMAYA, CUENTA DE DEPOSITO: CUENTA UNICA DEL TESORO</t>
  </si>
  <si>
    <t>CONCILIADO_PARCIAL</t>
  </si>
  <si>
    <t>TRANSFERENCIA RECIBIDA DEL EXTERIOR SEGÚN MENSAJES SWIFT Nos. 01601-01604 (REM.EXT.) DE FECHA 02-02-2018 POR DESEMBOLSO DE CAF PRÉSTAMO CFA009344 PROG.MAS INV.P/ RIEGO FASE IV LIBRETA N° 00287104316 FPS-USD-MIAGUA CAF FASE IV</t>
  </si>
  <si>
    <t>'TRANSFERENCIA'||RECIBIDA DEL EXTERIOR SEGUN MENSAJES SWIFT N°01602-01605 (REM. EXT.) DE FECHA 02-02-2018 POR DESEMBOLSO DE CAF PRESTAMO CFA005544 PROG. AGUA SANEAMIENTO Y DRENAJE. LIBRETA N° 00086017004 MMAYA USD VRHR CAF 5544 PROG.AGUA SANEAMIENTO Y DRENAJE</t>
  </si>
  <si>
    <t>TRANSFERENCIA RECIBIDA DEL EXTERIOR SEGÚN MENSAJES SWIFT Nos. 01600-01603 (REM.EXT.) DE FECHA 02-02-2018 POR DESEMBOLSO DE CAF PRÉSTAMO CFA005544 PROG.AGUA, SANEAMIENTO Y DRENA LIBRETA N° 00990307011 PAR CAF 5544-$US GMSCZ SANEAMIENTO Y DRENAJE URBANO</t>
  </si>
  <si>
    <t>'TRANSFERENCIA'||RECIBIDA DEL EXTERIOR SEGUN MENSAJES SWIFT N°01602-01605 (REM. EXT.) DE FECHA 02-02-2018 POR DESEMBOLSO DE CAF PRESTAMO CFA005544 PROG. AGUA SANEAMIENTO Y DRENAJE. LIBRETA N° 00086017004 MMAYA USD VRHR CAF5544 PROG.AGUA SANEAMIENTO Y DRENAJE (UTILES DE ESCRITORIO)</t>
  </si>
  <si>
    <t>PAGO A CAF PRÉSTAMO CFA008814 VCTO. 05-02-2018 POR CUENTA DE TGN , NTI. 010438 VALOR 05-02-2018 INTERESES USD 181.278,18 COMISIONES USD 93.723,48 CTA. 5970 CUENTA UNICA DEL TESORO DOLARES AMERICANOS LIB. 00099021001</t>
  </si>
  <si>
    <t>PAGO A CAF PRÉSTAMO CFA008839 VCTO. 05-02-2018 POR CUENTA DE TGN , NTI. 010394 VALOR 05-02-2018 INTERESES USD 263.776,20 COMISIONES USD 9.182,14 CTA. 5970 CUENTA UNICA DEL TESORO DOLARES AMERICANOS LIB. 00099021001</t>
  </si>
  <si>
    <t>AJUSTE COMPLEMENTARIO POR REVALORIZACION SALDOS DE ACTIVOS DE RESERVA Y OBLIGACIONES MONEDA EXTRANJERA (DOLARES) Saldo MO = -995481747.34 ;Bs/Mo: 6.86000000000 ;Saldo Bs: -6829004786.74</t>
  </si>
  <si>
    <t>TRANSFERENCIA RECIBIDA DEL EXTERIOR SEGÚN MENSAJES SWIFT Nos. 01818-01808 (REM.EXT.) DE FECHA 06-02-2018 POR DESEMBOLSO DE OPEP PRÉSTAMO 1653-P WA NO.7 LIBRETA N° 00291014361 ABC- USD OFID 1653P CARRETERA VILLA GRANADO PTE TAPERAS LA PALIZADA</t>
  </si>
  <si>
    <t>AJUSTE COMPLEMENTARIO POR REVALORIZACION SALDOS DE ACTIVOS DE RESERVA Y OBLIGACIONES MONEDA EXTRANJERA (DOLARES) Saldo MO = -994424207.58 ;Bs/Mo: 6.86000000000 ;Saldo Bs: -6821750063.99</t>
  </si>
  <si>
    <t>PAGO PRÉSTAMO BID 939-SF-BO VCTO. 08-02-2018 POR CUENTA DE BANCO DE DESARROLLO , VALOR 08-02-2018 CAPITAL USD 651.382,87 INTERESES USD 170.751,54 LIBRETA N° 00099021001 TGN RECURSOS ORDINARIOS DOLARES AMERICANOS ALIVIO MDRI</t>
  </si>
  <si>
    <t>PAGO A CAF PRÉSTAMO CFA008239 VCTO. 08-02-2018 POR CUENTA DE TGN , NTI. 010444 VALOR 08-02-2018 CAPITAL USD 2.062.101,77 INTERESES USD 586.114,93 COMISIONES USD 70.467,24 CTA. 5970 CUENTA UNICA DEL TESORO DOLARES AMERICANOS LIB. 00099021001</t>
  </si>
  <si>
    <t>'TRANSFERENCIA DE FONDOS DE DPTOS.DE ENCAJE LEGAL DEL SISTEMA FINANCIERO A DPTOS.CTES.DEL SECTOR PUBLICO S/G CITE' BUN.CA/P.CORP/030/||2018; DE LA FECHA (HRE-TSO-882). DEVOLUCIÓN DE RECURSOS POR CIERRE FIDEICOMISO ATPDEA. A SOLICITUD DE FIDEICOMISO ATPDEA - BDP SAM; LIBRETA 00099021001 TGN RECURSOS ORDINARIOS; BUN.</t>
  </si>
  <si>
    <t>AJUSTE COMPLEMENTARIO POR REVALORIZACION SALDOS DE ACTIVOS DE RESERVA Y OBLIGACIONES MONEDA EXTRANJERA (DOLARES) Saldo MO = -961721867.72 ;Bs/Mo: 6.86000000000 ;Saldo Bs: -6597412012.55</t>
  </si>
  <si>
    <t>PAGO A IDA PRÉSTAMO 5170-BO VCTO. 15-02-2018 POR CUENTA DE TGN , NTI. 010355 VALOR 15-02-2018 CAPITAL USD 767.622,47 INTERESES USD 461.666,20 CTA. 5970 CUENTA UNICA DEL TESORO DOLARES AMERICANOS LIB. 00099021001</t>
  </si>
  <si>
    <t>PAGO A BID PRÉSTAMO 3599/BL-BO VCTO. 15-02-2018 POR CUENTA DE TGN , NTI. 010423 VALOR 15-02-2018 INTERESES USD 264,38 CTA. 5970 CUENTA UNICA DEL TESORO DOLARES AMERICANOS LIB. 00099021001</t>
  </si>
  <si>
    <t>PAGO A BID PRÉSTAMO 3599/BL-BO VCTO. 15-02-2018 POR CUENTA DE TGN , NTI. 010422 VALOR 15-02-2018 INTERESES USD 9.935,22 COMISIONES USD 122.904,13 CTA. 5970 CUENTA UNICA DEL TESORO DOLARES AMERICANOS LIB. 00099021001</t>
  </si>
  <si>
    <t>'TRANSFERENCIA'||TRANSFERENCIA RECIBIDA DEL EXTERIOR SEGÚN MENSAJES SWIFT NOS. 2267-2258 (REM.EXT.) DE FECHA 16-02-2018, VALOR 16-02-2018 AYUDA HUMANITARIA LIBRETA N° 00099021001 TGN-RECURSOS ORDINARIOS-DOLARES (5970)</t>
  </si>
  <si>
    <t>TRANSFERENCIA RECIBIDA DEL EXTERIOR SEGÚN MENSAJES SWIFT Nos. 2265-2256 (REM.EXT.) DE FECHA 16-02-2018 POR DESEMBOLSO DE FONPLATA PRÉSTAMO BOL 30/2017 INFRAESTRUCTURA URBANA DESEMB. NRO. 1 LIBRETA N° 00287104320 FPS-USD-BOL 30 - PIU - 180</t>
  </si>
  <si>
    <t>AJUSTE COMPLEMENTARIO POR REVALORIZACION SALDOS DE ACTIVOS DE RESERVA Y OBLIGACIONES MONEDA EXTRANJERA (DOLARES) Saldo MO = -960590167.56 ;Bs/Mo: 6.86000000000 ;Saldo Bs: -6589648549.47</t>
  </si>
  <si>
    <t>AJUSTE COMPLEMENTARIO POR REVALORIZACION SALDOS DE ACTIVOS DE RESERVA Y OBLIGACIONES MONEDA EXTRANJERA (DOLARES) Saldo MO = -954959523.96 ;Bs/Mo: 6.86000000000 ;Saldo Bs: -6551022334.35</t>
  </si>
  <si>
    <t>00099037019 DEPOSITO DE EFECTIVO, DEPOSITANTE: TITO BERROCAL CASTILLO, CONCEPTO: REPOSICION UTILES DE ESCRITORIO, CUENTA DE DEPOSITO: CUENTA UNICA DEL TESORO EN DOLARES AMERICANOS</t>
  </si>
  <si>
    <t>||COBRO DE COMISIONES QUE EFECTUA EL BANK OF TOKIO - MITSUBISHI UFJ. LTD POR PAGO DEL PRESTAMO BV-P5 VCTO. 02/02/2018, SEGUN MENSAJE SWIFT NRO.2434 DE LA FECHA LIBRETA NRO. 00099021001 TGN RECURSOS ORDINARIOS DOLARES AMERICANOS REF.: COMISIONES BANCARIAS</t>
  </si>
  <si>
    <t>PAGO A JICA PRÉSTAMO BV-P5 VCTO. 20-02-2018 POR CUENTA DE TGN , NTI. 010424 VALOR 20-02-2018 INTERESES JPY 7.262,00 COMISIONES JPY 1.185.105,00 CTA. 5970 CUENTA UNICA DEL TESORO DOLARES AMERICANOS LIB. 00099021001</t>
  </si>
  <si>
    <t>||COBRO DE COMISIONES QUE EFECTUA EL KEB HANA BANK POR PAGO DEL PRESTAMO EDCF BOL NO. 2 VCTO. 20/02/2018 LIBRETA NRO. 00099021001 TGN RECURSOS ORDINARIOS DOLARES AMERICANOS REF.: COMISIONES BANCARIAS</t>
  </si>
  <si>
    <t>PAGO A CAF PRÉSTAMO CFA009277 VCTO. 20-02-2018 POR CUENTA DE TGN , NTI. 010453 VALOR 20-02-2018 INTERESES USD 576.835,42 COMISIONES USD 250.647,83 CTA. 5970 CUENTA UNICA DEL TESORO DOLARES AMERICANOS LIB. 00099021001</t>
  </si>
  <si>
    <t>||DEVOLUCION DE FONDOS POR EL EXIMBANK COREA POR PAGO EN DEMASIA POR VARIACIÓN CAMBIARIA DEL PRESTAMO EDCF BOL NO. 2 DEL VENCIMIENTO DE FECHA 20/02/2018 POR USD 84,32 LIBRETA NRO. 00099021001 TGN RECURSOS ORDINARIOS - DOLARES AMERICANOS</t>
  </si>
  <si>
    <t>AJUSTE COMPLEMENTARIO POR REVALORIZACION SALDOS DE ACTIVOS DE RESERVA Y OBLIGACIONES MONEDA EXTRANJERA (DOLARES) Saldo MO = -921173344.87 ;Bs/Mo: 6.86000000000 ;Saldo Bs: -6319249145.82</t>
  </si>
  <si>
    <t>NUMERO DE LIBRETACUT: 00291012001 OPERACIÓN E46 TRANSFERENCIA DEL SISTEMA FINANCIERO POR CUENTA DE TERCEROS A LA CUT EN DOLARES AMERICANOS ABONAR AL BCB CUENTA UNICA DEL TESORO EN DOLARES NRO.5970034001 LIBRETA 00291012001 CON LA DENOMINACION US ABC OTROS RECURSOS ESPECIFICOS DE ACUERDO A SOLICITUD</t>
  </si>
  <si>
    <t>00099021001 DEP.DE CHEQ.AJENOS,RET.DE CAM.,CONCEPTO: DEVOLUCION ASISTENCIA TECNICA-FONDESIF,DEP.: FUNDACION SARTAWI , PROCEDENCIA: BANCO UNION S.A., CHEQUE: 182, FECHA DE EMISION:22/02/2018</t>
  </si>
  <si>
    <t>AJUSTE COMPLEMENTARIO POR REVALORIZACION SALDOS DE ACTIVOS DE RESERVA Y OBLIGACIONES MONEDA EXTRANJERA (DOLARES) Saldo MO = -929548752.48 ;Bs/Mo: 6.86000000000 ;Saldo Bs: -6376704442.02</t>
  </si>
  <si>
    <t>PAGO A FONPLATA PRÉSTAMO BOL 22/2014 VCTO. 24-02-2018 POR CUENTA DE TGN , NTI. 010360 VALOR 26-02-2018 CAPITAL USD 467.712,82 INTERESES USD 101.974,31 COMISIONES USD 11.728,13 CTA. 5970 CUENTA UNICA DEL TESORO DOLARES AMERICANOS LIB. 00099021001</t>
  </si>
  <si>
    <t>TRANSFERENCIA RECIBIDA DEL EXTERIOR SEGÚN MENSAJES SWIFT Nos. 2857-2855 (REM.EXT.) DE FECHA 28-02-2018 POR DESEMBOLSO DE CAF PRÉSTAMO CFA008785 PROGRAMA MI RIEGO LIBRETA N° 00287104314 FPS - U$ - MI RIEGO CAF</t>
  </si>
  <si>
    <t>AJUSTE COMPLEMENTARIO POR REVALORIZACION SALDOS DE ACTIVOS DE RESERVA Y OBLIGACIONES MONEDA EXTRANJERA (DOLARES) Saldo MO = -924361817.26 ;Bs/Mo: 6.86000000000 ;Saldo Bs: -6341122066.38</t>
  </si>
  <si>
    <t>TRANSFERENCIA DE FONDOS S/G CITE N°||FSF ADM 007/18 DEL FONDESIF RECIBIDA EN LA FECHA (TRAM-TSO-1029) REF: TRANSFERENCIA DE FONDOS POR DEVOLUCION A LA CUT DE SALDOS NO UTILIZADOS POR GASTOS DE PROTOCOLIZACION DEL TGN VII ABONO EN LA LIB. N° 00099021001 TGN RECURSOS ORDINARIOS DOLARES AMERICANOS</t>
  </si>
  <si>
    <t>TRANSFERENCIA RECIBIDA DEL EXTERIOR SEGÚN MENSAJES SWIFT Nos. 02858-02856 (REM.EXT.) DE FECHA 28-02-2018 POR DESEMBOLSO DE IDA PRÉSTAMO 5454-BO 001 10 LIBRETA N° 00085027001 ME-USD-PROY. IDTR II - TGN-PEVD-CONVENIO 5454-BO</t>
  </si>
  <si>
    <t>9/01/2018</t>
  </si>
  <si>
    <t>De: 00099021001 A:00288012001 DEVOLUCIÓN DE RECURSOS A SOLICITUD DEL SENARI SG NOTA CITE: SENARI Nº683/2017 Y REGISTROS REALIZADOS POR LA DGCF C-21 SIP Nros. 6362, 6363, 6364, 6365, 6366 Y 6367 EN LA GESTION 2015, PROCEDIMIENTO MEFP/VPCF/D</t>
  </si>
  <si>
    <t>16/02/2018</t>
  </si>
  <si>
    <t>De: 00153012001 A:00099021001 TRASPASO A SOLICITUD DEL OBSERVATORIO PLURINACIONAL DE CALIDAD EDUCATIVA S/G CITE: NE.:/OPCE/DE 016/2018 EN EL MARCO DE LA NOTA CITE: MEFP/VPCF/DGCF/UCCF/Nº043/2018, 6-3286-R.</t>
  </si>
  <si>
    <t>De: 00153018001 A:00099021001 TRASPASO A SOLICITUD DEL OBSERVATORIO PLURINACIONAL DE CALIDAD EDUCATIVA S/G CITE: NE.:/OPCE/DE 016/2018 EN EL MARCO DE LA NOTA CITE: MEFP/VPCF/DGCF/UCCF/Nº043/2018, HR 6-3286-R.</t>
  </si>
  <si>
    <t>21/02/2018</t>
  </si>
  <si>
    <t>00225024301</t>
  </si>
  <si>
    <t>De: 00225024301 A:00099021001 Traspaso de la Libreta N°00225024301 SENASBA-BS. PROGRAMA RURAL -BID 2597 a solicitud del SENASBA según Cite: SENASBA/DGE/NE/N°148/2018, en virtud al cierre del préstamo BID-2597/BL-BO"PROGRAMA DE AGUA POTABLE</t>
  </si>
  <si>
    <t>00582012001</t>
  </si>
  <si>
    <t>15/02/2018</t>
  </si>
  <si>
    <t>00099018040</t>
  </si>
  <si>
    <t>28/02/2018</t>
  </si>
  <si>
    <t>Dirección General de Administración y Finanzas Territoriales</t>
  </si>
  <si>
    <t>Empresa Pública Nacional Estratégica Lácteos de Bolivia</t>
  </si>
  <si>
    <t>B16011480002</t>
  </si>
  <si>
    <t>00574012003 DEP.DE CHEQ.AJENOS,RET.DE CAM.,CONCEPTO: REPOSICION DE FONDOS,DEP.: LACTEOSBOL , PROCEDENCIA: BANCO UNION S.A., CHEQUE: 4680, FECHA DE EMISION:26/02/2018</t>
  </si>
  <si>
    <t>B16012040002</t>
  </si>
  <si>
    <t>00016014201 DEP.DE CHEQ.AJENOS,RET.DE CAM.,CONCEPTO: TRANSFERENCIA A LA GOBERNACION DE ORURO,DEP.: MINISTERIO DE EDUCACION , PROCEDENCIA: BANCO UNION S.A., CHEQUE: 21670, FECHA DE EMISION:28/02/2018</t>
  </si>
  <si>
    <t>B16012480002</t>
  </si>
  <si>
    <t>00253014207 DEP.DE CHEQ.AJENOS,RET.DE CAM.,CONCEPTO: TRATAMIENTO DE AGUA POTABLE CHUQUIAGUILLO LA PAZ,DEP.: EPSAS , PROCEDENCIA: BANCO UNION S.A., CHEQUE: 1206, FECHA DE EMISION:28/02/2018</t>
  </si>
  <si>
    <t>B16012500002</t>
  </si>
  <si>
    <t>00253014207 DEP.DE CHEQ.AJENOS,RET.DE CAM.,CONCEPTO: GASTOS ADMINISTRATIVOS PROAR PRESUP 2017,DEP.: GAD-POTOSI , PROCEDENCIA: BANCO UNION S.A., CHEQUE: 1199, FECHA DE EMISION:27/02/2018</t>
  </si>
  <si>
    <t>B16012510002</t>
  </si>
  <si>
    <t>00253014207 DEP.DE CHEQ.AJENOS,RET.DE CAM.,CONCEPTO: SISTEMA DE RIEGO SAN BENITO AGUIRRE SACABA,DEP.: GAD-SACABA , PROCEDENCIA: BANCO UNION S.A., CHEQUE: 1205, FECHA DE EMISION:28/02/2018</t>
  </si>
  <si>
    <t>B16012690002</t>
  </si>
  <si>
    <t>00574012002 DEP.DE CHEQ.AJENOS,RET.DE CAM.,CONCEPTO: LACTEOSBOL - DEVOL.INCAPACIDAD TEMP.- DIC./17,DEP.: CAJA PETROLERA DE SALUD , PROCEDENCIA: BANCO UNION S.A., CHEQUE: 12857, FECHA DE EMISION:01/03/2018</t>
  </si>
  <si>
    <t>B16012700002</t>
  </si>
  <si>
    <t>00099021001 DEP.DE CHEQ.AJENOS,RET.DE CAM.,CONCEPTO: MIN.COMUNICACION - DEVOL. INCAPACIDAD TEMP. - DIC. / 17,DEP.: CAJA PETROLERA DE SALUD , PROCEDENCIA: BANCO UNION S.A., CHEQUE: 12858, FECHA DE EMISION:01/03/2018</t>
  </si>
  <si>
    <t>B16012730002</t>
  </si>
  <si>
    <t>00099021001 DEP.DE CHEQ.AJENOS,RET.DE CAM.,CONCEPTO: H.C. DIPUTADOS - DEVOL. INCAPACIDAD TEMP. - DIC. / 2017,DEP.: CAJA PETROLERA DE SALUD , PROCEDENCIA: BANCO UNION S.A., CHEQUE: 12855, FECHA DE EMISION:01/03/2018</t>
  </si>
  <si>
    <t>B16012750002</t>
  </si>
  <si>
    <t>00099021001 DEP.DE CHEQ.AJENOS,RET.DE CAM.,CONCEPTO: AUT.IMPUG.TRIBUTARIA - DEVOL. INCAPACIDAD TEMP.-DIC. / 17,DEP.: CAJA PETROLERA DE SALUD , PROCEDENCIA: BANCO UNION S.A., CHEQUE: 12842, FECHA DE EMISION:01/03/2018</t>
  </si>
  <si>
    <t>B16012760002</t>
  </si>
  <si>
    <t>00099021001 DEP.DE CHEQ.AJENOS,RET.DE CAM.,CONCEPTO: SEDES - DEVOLUCION INCAPACIDAD TEMP. - DIC / 17,DEP.: CAJA PETROLERA DE SALUD , PROCEDENCIA: BANCO UNION S.A., CHEQUE: 12865, FECHA DE EMISION:01/03/2018</t>
  </si>
  <si>
    <t>B16012770002</t>
  </si>
  <si>
    <t>00597012001 DEP.DE CHEQ.AJENOS,RET.DE CAM.,CONCEPTO: PAGO DE SUELDOS,DEP.: YACIMIENTOS DE LITIO BOLIVIANOS , PROCEDENCIA: BANCO UNION S.A., CHEQUE: 62, FECHA DE EMISION:01/03/2018</t>
  </si>
  <si>
    <t>O16011470002</t>
  </si>
  <si>
    <t>00099021001 DEPOSITO DE EFECTIVO, DEPOSITANTE: CYNTIA GUTIERREZ VALDIVIA, CONCEPTO: PARA EL COBRO DE SUELDO DEL MAGISTERIO, CUENTA DE DEPOSITO: CUENTA UNICA DEL TESORO</t>
  </si>
  <si>
    <t>O16011490002</t>
  </si>
  <si>
    <t>00099021001 DEPOSITO DE EFECTIVO, DEPOSITANTE: AUTORIDAD DE FISCALIZACION DEL JUEGO, CONCEPTO: POR INCAPACIDAD TEMPORAL NOVIEMBRE 2017, CUENTA DE DEPOSITO: CUENTA UNICA DEL TESORO</t>
  </si>
  <si>
    <t>O16011800002</t>
  </si>
  <si>
    <t>O16011820002</t>
  </si>
  <si>
    <t>O16011910002</t>
  </si>
  <si>
    <t>00099021001 DEPOSITO DE EFECTIVO, DEPOSITANTE: MARIA DEL CARMEN CAMACHO ALDANA, CONCEPTO: DEVOLUCION POR DOBLE PERCEPCION, CUENTA DE DEPOSITO: CUENTA UNICA DEL TESORO</t>
  </si>
  <si>
    <t>O16012080002</t>
  </si>
  <si>
    <t>00099021001 DEPOSITO DE EFECTIVO, DEPOSITANTE: JUSTO RONQUILLO CHOQUE, CONCEPTO: DEVOLUCION DE HABERES, CUENTA DE DEPOSITO: CUENTA UNICA DEL TESORO</t>
  </si>
  <si>
    <t>O16012420002</t>
  </si>
  <si>
    <t>O16012470002</t>
  </si>
  <si>
    <t>O16012490002</t>
  </si>
  <si>
    <t>O16012860002</t>
  </si>
  <si>
    <t>00099021001 DEPOSITO DE EFECTIVO, DEPOSITANTE: RUDY ROBERTO MAMANI QUISBERT, CONCEPTO: DEVOLUCION DE AGUINALDO 2017 UPEA, CUENTA DE DEPOSITO: CUENTA UNICA DEL TESORO</t>
  </si>
  <si>
    <t>O16013110002</t>
  </si>
  <si>
    <t>O16013210002</t>
  </si>
  <si>
    <t>00225014303 DEPOSITO DE EFECTIVO, DEPOSITANTE: JEOVANA FELICIDAD ZABALA, CONCEPTO: PAGO CONSULTORIA, CUENTA DE DEPOSITO: CUENTA UNICA DEL TESORO</t>
  </si>
  <si>
    <t>B16015840002</t>
  </si>
  <si>
    <t>00287102001 DEP.DE CHEQ.AJENOS,RET.DE CAM.,CONCEPTO: REVERSION C-31 N° 21 SCZ,DEP.: F.P.S. - OFICINA CENTRAL , PROCEDENCIA: BANCO UNION S.A., CHEQUE: 768, FECHA DE EMISION:28/02/2018</t>
  </si>
  <si>
    <t>B16016260002</t>
  </si>
  <si>
    <t>00130012002 DEP.DE CHEQ.AJENOS,RET.DE CAM.,CONCEPTO: PAGO INTERES A FOFIM CUOTA N° 97,DEP.: FONDO DE FINANCIAMIENTO PARA LA MINERIA-FOFIM , PROCEDENCIA: BANCO MERCANTIL SANTA CRUZ SA., CHEQUE: 7939, FECHA DE EMISION:01/03/2018</t>
  </si>
  <si>
    <t>B16016360002</t>
  </si>
  <si>
    <t>00290012001 DEP.DE CHEQ.AJENOS,RET.DE CAM.,CONCEPTO: DEP.POR DEV.DE PASAJES AEREOS DE YOLA RADA VELASCO PARA DAR DE BAJA DE CXC A BOA DICIEMBRE/2017,DEP.: SERVICIO DE IMPUESTOS NACIONALES</t>
  </si>
  <si>
    <t>B16016370002</t>
  </si>
  <si>
    <t>00290012001 DEP.DE CHEQ.AJENOS,RET.DE CAM.,CONCEPTO: DEP. POR MULTAS Y ATRASOS DE CONSULTORES DE LINEA DE LA GGCBBA DE DIC. / 2017,DEP.: SERVICIO DE IMPUESTOS NACIONALES , PROCEDENCIA: BANCO UNION S.A., CHEQUE: 4776, FECHA DE EMISION:28/02/2018</t>
  </si>
  <si>
    <t>B16016390002</t>
  </si>
  <si>
    <t>00290012001 DEP.DE CHEQ.AJENOS,RET.DE CAM.,CONCEPTO: DEP.POR MULTAS Y ATRASOS DE CONSULTORES DE LINEA DICIEMBRE/2017 DE LA OF. CENTRAL C-31 SIP N° 51,DEP.: SERVICIO DE IMPUESTOS NACIONALES</t>
  </si>
  <si>
    <t>B16016830002</t>
  </si>
  <si>
    <t>00099021001 DEP.DE CHEQ.AJENOS,RET.DE CAM.,CONCEPTO: DEVOLUCION DE RECURSOS,DEP.: AGENCIA NACIONAL DE HIDROCARBUROS , PROCEDENCIA: BANCO UNION S.A., CHEQUE: 4929, FECHA DE EMISION:28/02/2018</t>
  </si>
  <si>
    <t>B16016870002</t>
  </si>
  <si>
    <t>00099021001 DEP.DE CHEQ.AJENOS,RET.DE CAM.,CONCEPTO: DEVOLUCION DE RECURSOS,DEP.: AGENCIA NACIONAL DE HIDROCARBUROS , PROCEDENCIA: BANCO UNION S.A., CHEQUE: 4928, FECHA DE EMISION:28/02/2018</t>
  </si>
  <si>
    <t>B16016980002</t>
  </si>
  <si>
    <t>00099021001 DEP.DE CHEQ.AJENOS,RET.DE CAM.,CONCEPTO: PAGO DE SINIESTRO,DEP.: CIA DE SEGUROS FORTALEZA S.A. , PROCEDENCIA: BANCO FORTALEZA SOCIEDAD ANONIMA (BANCO FORTALEZA S.A.), CHEQUE: 6572, FECHA DE EMISIO</t>
  </si>
  <si>
    <t>O16015590002</t>
  </si>
  <si>
    <t>00099021001 DEPOSITO DE EFECTIVO, DEPOSITANTE: LOURDES ALIAGA ZAPATA, CONCEPTO: DOBLE PERCEPCION DEL MES, CUENTA DE DEPOSITO: CUENTA UNICA DEL TESORO</t>
  </si>
  <si>
    <t>O16016090002</t>
  </si>
  <si>
    <t>00099021001 DEPOSITO DE EFECTIVO, DEPOSITANTE: NANCY VDA DE PINTO, CONCEPTO: DEVOLUCION, CUENTA DE DEPOSITO: CUENTA UNICA DEL TESORO</t>
  </si>
  <si>
    <t>O16016500002</t>
  </si>
  <si>
    <t>00512012001 DEPOSITO DE EFECTIVO, DEPOSITANTE: MARTHA CAMPOS - A.A.S.A.N.A., CONCEPTO: DEVOLUCION, CUENTA DE DEPOSITO: CUENTA UNICA DEL TESORO</t>
  </si>
  <si>
    <t>O16016530002</t>
  </si>
  <si>
    <t>00099021001 DEPOSITO DE EFECTIVO, DEPOSITANTE: WALDO FLORENTINO YAPU MACHICADO, CONCEPTO: DEVOLUCION DE DEUDA, CUENTA DE DEPOSITO: CUENTA UNICA DEL TESORO</t>
  </si>
  <si>
    <t>O16016990002</t>
  </si>
  <si>
    <t>00099021001 DEPOSITO DE EFECTIVO, DEPOSITANTE: HILARION YAPUCHURA HUMEREZ, CONCEPTO: DEVOLUCION DE HABERES, CUENTA DE DEPOSITO: CUENTA UNICA DEL TESORO</t>
  </si>
  <si>
    <t>O16017000002</t>
  </si>
  <si>
    <t>00099021001 DEPOSITO DE EFECTIVO, DEPOSITANTE: JUAN CARLOS QUISBERT COLQUE, CONCEPTO: DEVOLUCION DE HABERES, CUENTA DE DEPOSITO: CUENTA UNICA DEL TESORO</t>
  </si>
  <si>
    <t>O16017040002</t>
  </si>
  <si>
    <t>00099021001 DEPOSITO DE EFECTIVO, DEPOSITANTE: DENNIS VINO CARRILLO ATT, CONCEPTO: DEVOLUCION INACISTENCIA CURSO CENCAP, CUENTA DE DEPOSITO: CUENTA UNICA DEL TESORO</t>
  </si>
  <si>
    <t>O16017340002</t>
  </si>
  <si>
    <t>00099021001 DEPOSITO DE EFECTIVO, DEPOSITANTE: GERONIMO MAYTA ROMERO, CONCEPTO: CONVENIO DE PAGO `POR COBRO INDEVIDO N 029-17, CUENTA DE DEPOSITO: CUENTA UNICA DEL TESORO</t>
  </si>
  <si>
    <t>O16017350002</t>
  </si>
  <si>
    <t>O16017370002</t>
  </si>
  <si>
    <t>00099021001 DEPOSITO DE EFECTIVO, DEPOSITANTE: MIGUEL MEJIA VASQUEZ, CONCEPTO: SEGUNDO DEPOSITÓ EXTRAJUDICIAL MIN DE PLANIFICACION DEL DESARROLLO, CUENTA DE DEPOSITO: CUENTA UNICA DEL TESORO</t>
  </si>
  <si>
    <t>O16017470002</t>
  </si>
  <si>
    <t>00133012001 DEPOSITO DE EFECTIVO, DEPOSITANTE: LOTERIA NACIONAL DE B Y S, CONCEPTO: VC SALDO PAGO PREMIOS NAVIDAD PARA TODOS, CUENTA DE DEPOSITO: CUENTA UNICA DEL TESORO</t>
  </si>
  <si>
    <t>O16018310002</t>
  </si>
  <si>
    <t>00099021001 DEPOSITO DE EFECTIVO, DEPOSITANTE: ANDREA ISABEL GUZMAN ARROYO, CONCEPTO: PAGO EXCEDENTES SERVICIO DE LLAMADAS TELEFONIA MOVIL AGOSTO,SEPTIEMBRE, DICIEMBRE 2017 Y ENERO 2018, CUENTA DE DEPOSITO: CUENTA UNICA DEL TESORO</t>
  </si>
  <si>
    <t>O16018450002</t>
  </si>
  <si>
    <t>00291012002 DEPOSITO DE EFECTIVO, DEPOSITANTE: CONSTRUCTORA NAVLA LTDA, CONCEPTO: 4 MANUALES AMBIENTALES VOLUMEN V,VOLUMEN VI,VII,IX, CUENTA DE DEPOSITO: CUENTA UNICA DEL TESORO</t>
  </si>
  <si>
    <t>O16018780002</t>
  </si>
  <si>
    <t>00592012001 DEPOSITO DE EFECTIVO, DEPOSITANTE: ANA WENDY MAMANI YUJRA, CONCEPTO: MINISTERIO DE DESARROLLO RURAL Y TIERRAS GESTION 2017 N° 164190 N° 164217, CUENTA DE DEPOSITO: CUENTA UNICA DEL TESORO</t>
  </si>
  <si>
    <t>O16018810002</t>
  </si>
  <si>
    <t>00592012001 DEPOSITO DE EFECTIVO, DEPOSITANTE: ANA WENDY MAMANI YUJRA, CONCEPTO: ND 107283 ADUANA NACIONAL GESTION 2017, CUENTA DE DEPOSITO: CUENTA UNICA DEL TESORO</t>
  </si>
  <si>
    <t>O16018830002</t>
  </si>
  <si>
    <t>00592012001 DEPOSITO DE EFECTIVO, DEPOSITANTE: ANA WENDY MAMANI YUJRA, CONCEPTO: ND 102039 - EMAPA GESTION 2017, CUENTA DE DEPOSITO: CUENTA UNICA DEL TESORO</t>
  </si>
  <si>
    <t>B16020470002</t>
  </si>
  <si>
    <t>00099021001 DEP.DE CHEQ.AJENOS,RET.DE CAM.,CONCEPTO: REEMBOLSO POR BAJAS MEDICAS DE INCAPACIDAD TEMPORAL,DEP.: MINISTERIO DE SALUD , PROCEDENCIA: BANCO UNION S.A., CHEQUE: 26433, FECHA DE EMISION:23/02/2018</t>
  </si>
  <si>
    <t>B16021130002</t>
  </si>
  <si>
    <t>00340012003 DEP.DE CHEQ.AJENOS,RET.DE CAM.,CONCEPTO: PAGO INCAPACIDAD TEMPORAL DEL PERSONAL SEGIP CORRESPONDIENTE MESES NOV-DIC 2017,DEP.: CAJA DE SALUD DE CAMINOS Y RA , PROCEDENCIA: BANCO UNION S.A., CHEQUE: 8883, FECHA DE EMISION:21/02/2018</t>
  </si>
  <si>
    <t>B16021200002</t>
  </si>
  <si>
    <t>00099021001 DEP.DE CHEQ.AJENOS,RET.DE CAM.,CONCEPTO: PAGO INCAPACIDAD TEMPORAL DEL PERSONAL SEGIP CORRESPONDIENTE MESES NOV Y DIC 2017,DEP.: CAJA DE SALUD DE CAMINOS Y RA , PROCEDENCIA: BANCO UNION S.A., CHEQUE: 8884, FECHA DE EMISION:21/02/2018</t>
  </si>
  <si>
    <t>B16021400002</t>
  </si>
  <si>
    <t>00099021001 DEP.DE CHEQ.AJENOS,RET.DE CAM.,CONCEPTO: RESTITUCION AL BCB EJECUCION DE BOLETA DE GARANTIA POR INCUMPLIMIENTO DE CONTRATO,DEP.: MINISTERIO DE GOBIERNO UELICN , PROCEDENCIA: BANCO UNION S.A., CHEQUE: 7801, FECHA DE EMISION:28/02/2018</t>
  </si>
  <si>
    <t>B16021510002</t>
  </si>
  <si>
    <t>00086031110 DEP.DE CHEQ.AJENOS,RET.DE CAM.,CONCEPTO: DEPÓSITO POR INGRESO MES FEBRERO 2018,DEP.: SERNAP- AMBORO , PROCEDENCIA: BANCO UNION S.A., CHEQUE: 1068, FECHA DE EMISION:27/02/2018</t>
  </si>
  <si>
    <t>B16021540002</t>
  </si>
  <si>
    <t>00086031110 DEP.DE CHEQ.AJENOS,RET.DE CAM.,CONCEPTO: DEPÓSITO POR INGRESOS SISCO MES ENERO 2018,DEP.: SERNAP -A MBORO , PROCEDENCIA: BANCO UNION S.A., CHEQUE: 1054, FECHA DE EMISION:06/02/2018</t>
  </si>
  <si>
    <t>B16021630002</t>
  </si>
  <si>
    <t>00086038003 DEP.DE CHEQ.AJENOS,RET.DE CAM.,CONCEPTO: DEPÓSITO POR REVERSION DE FONDOS NO UTILIZADOS GESTION 2017,DEP.: SERNAP TORO TORO , PROCEDENCIA: BANCO UNION S.A., CHEQUE: 893, FECHA DE EMISION:15/02/2018</t>
  </si>
  <si>
    <t>B16021640002</t>
  </si>
  <si>
    <t>00086038003 DEP.DE CHEQ.AJENOS,RET.DE CAM.,CONCEPTO: DEPÓSITO POR REVERSION DE FONDOS NO UTILIZADOS GESTION 2017,DEP.: SERNAP - TORO TORO , PROCEDENCIA: BANCO UNION S.A., CHEQUE: 891, FECHA DE EMISION:15/02/2018</t>
  </si>
  <si>
    <t>B16021670002</t>
  </si>
  <si>
    <t>00086038003 DEP.DE CHEQ.AJENOS,RET.DE CAM.,CONCEPTO: DEPÓSITO POR REVERSION DE FONDOS GESTION 2017,DEP.: SERNAP - TORO TORO , PROCEDENCIA: BANCO UNION S.A., CHEQUE: 892, FECHA DE EMISION:15/02/2018</t>
  </si>
  <si>
    <t>B16021690002</t>
  </si>
  <si>
    <t>00099021001 DEP.DE CHEQ.AJENOS,RET.DE CAM.,CONCEPTO: DEV. DE RECURSOS POR EXTRAVIO DE CREDENCIAL SR GROVER CONDORI BELTRAN,DEP.: CAMARA DE SENADORES , PROCEDENCIA: BANCO UNION S.A., CHEQUE: 6841, FECHA DE EMISION:05/03/2018</t>
  </si>
  <si>
    <t>B16021970002</t>
  </si>
  <si>
    <t>00099021001 DEP.DE CHEQ.AJENOS,RET.DE CAM.,CONCEPTO: DEVOLUCION DE SALDOS DE GESTION DE 2017-PROYECTO MEJ PRODUCCION APICOLA-COROICO,DEP.: GOBIERNO AUTONOMO MUNICIPAL DE COROICO , PROCEDENCIA: BANCO UNION S.A., CHEQUE: 8322, FECHA DE EMISION:02/03/2018</t>
  </si>
  <si>
    <t>B16022010002</t>
  </si>
  <si>
    <t>00099021001 DEP.DE CHEQ.AJENOS,RET.DE CAM.,CONCEPTO: DEVOLUCION DE SALDOS DE GESTION 2017-PROYECTO FORTAL PRODUCCION DE CAFE-COROICO,DEP.: GOBIERNO AUTONOMO MUNICIPAL DE COROICO , PROCEDENCIA: BANCO UNION S.A., CHEQUE: 8321, FECHA DE EMISION:02/03/2018</t>
  </si>
  <si>
    <t>B16022020002</t>
  </si>
  <si>
    <t>00253014104 DEP.DE CHEQ.AJENOS,RET.DE CAM.,CONCEPTO: APORTE LOCAL SISTEMA AGUA POTABLE YUCUMO,DEP.: MUNICIPIO SAN BORJA , PROCEDENCIA: BANCO UNION S.A., CHEQUE: 1209, FECHA DE EMISION:05/03/2018</t>
  </si>
  <si>
    <t>B16022030002</t>
  </si>
  <si>
    <t>00099021001 DEP.DE CHEQ.AJENOS,RET.DE CAM.,CONCEPTO: REVERSION AL PREVENTIVO N° 497/16 POR EXCESO DE TELEFONIA MOVIL,DEP.: VICEPRESIDENCIA DEL ESTADO , PROCEDENCIA: BANCO UNION S.A., CHEQUE: 14385, FECHA DE EMISION:05/03/2018</t>
  </si>
  <si>
    <t>B16022050002</t>
  </si>
  <si>
    <t>00253014407 DEP.DE CHEQ.AJENOS,RET.DE CAM.,CONCEPTO: AMPLIACION SISTEMA AGUA POTABLE VILLAZON,DEP.: GAM VILLAZON , PROCEDENCIA: BANCO UNION S.A., CHEQUE: 1210, FECHA DE EMISION:05/03/2018</t>
  </si>
  <si>
    <t>O16020300002</t>
  </si>
  <si>
    <t>O16020350002</t>
  </si>
  <si>
    <t>O16020440002</t>
  </si>
  <si>
    <t>00099021001 DEPOSITO DE EFECTIVO, DEPOSITANTE: AIDA M. VDA DE ROSSO, CONCEPTO: CONVENIO DE PAGO 00916, CUENTA DE DEPOSITO: CUENTA UNICA DEL TESORO</t>
  </si>
  <si>
    <t>O16020730002</t>
  </si>
  <si>
    <t>00099021001 DEPOSITO DE EFECTIVO, DEPOSITANTE: BLADIMIR UVER MENDOZA POCOACA, CONCEPTO: REVERSION PASAJES, CUENTA DE DEPOSITO: CUENTA UNICA DEL TESORO</t>
  </si>
  <si>
    <t>O16020910002</t>
  </si>
  <si>
    <t>O16021120002</t>
  </si>
  <si>
    <t>O16021320002</t>
  </si>
  <si>
    <t>00099021001 DEPOSITO DE EFECTIVO, DEPOSITANTE: JANNET VILLARROEL RIVERA, CONCEPTO: REVERSION REFRIGERIO PREV. 968/18, CUENTA DE DEPOSITO: CUENTA UNICA DEL TESORO</t>
  </si>
  <si>
    <t>O16021360002</t>
  </si>
  <si>
    <t>00099021001 DEPOSITO DE EFECTIVO, DEPOSITANTE: CECILIA FLORES DE CEÑI, CONCEPTO: COBRO INDEBIDO DE SENASIR DEL MES DE MARZO, CUENTA DE DEPOSITO: CUENTA UNICA DEL TESORO</t>
  </si>
  <si>
    <t>O16021380002</t>
  </si>
  <si>
    <t>00099021001 DEPOSITO DE EFECTIVO, DEPOSITANTE: ANTONIO PACORICONA QUISPE, CONCEPTO: POR DOBLE COBRO PERCEPCION FPS, CUENTA DE DEPOSITO: CUENTA UNICA DEL TESORO</t>
  </si>
  <si>
    <t>O16021410002</t>
  </si>
  <si>
    <t>00099021001 DEPOSITO DE EFECTIVO, DEPOSITANTE: ALVARO RODRIGO FERNHOLZ JEMIO, CONCEPTO: DEVOLUCION DEL BONO DE ANTIGUEDAD AGUINALDO Y SEGUNDO AGUINALDO GESTION 2015, CUENTA DE DEPOSITO: CUENTA UNICA DEL TESORO</t>
  </si>
  <si>
    <t>O16021450002</t>
  </si>
  <si>
    <t>O16021680002</t>
  </si>
  <si>
    <t>00086031101 DEPOSITO DE EFECTIVO, DEPOSITANTE: SERNAP - AMBORO, CONCEPTO: DEPÓSITO POR REVERSION FONDOS, CUENTA DE DEPOSITO: CUENTA UNICA DEL TESORO</t>
  </si>
  <si>
    <t>O16021710002</t>
  </si>
  <si>
    <t>00086031106 DEPOSITO DE EFECTIVO, DEPOSITANTE: JUNA CARLOS ECHEVERRIA SANABRIA, CONCEPTO: DEPÓSITO POR REVERSION DE FONDOS EN AVANCE, CUENTA DE DEPOSITO: CUENTA UNICA DEL TESORO</t>
  </si>
  <si>
    <t>O16021730002</t>
  </si>
  <si>
    <t>00086031106 DEPOSITO DE EFECTIVO, DEPOSITANTE: JUAN CARLOS ECHEVERRIA SANABRIA, CONCEPTO: DEPÓSITO POR REVERSION DE FONDOS EN AVANCE, CUENTA DE DEPOSITO: CUENTA UNICA DEL TESORO</t>
  </si>
  <si>
    <t>O16021890002</t>
  </si>
  <si>
    <t>O16021960002</t>
  </si>
  <si>
    <t>00099021001 DEPOSITO DE EFECTIVO, DEPOSITANTE: REYNALDO LAURA MAMANI, CONCEPTO: POR CONCEPTO DE DEVOLUCION, CUENTA DE DEPOSITO: CUENTA UNICA DEL TESORO</t>
  </si>
  <si>
    <t>O16022200002</t>
  </si>
  <si>
    <t>00117012001 DEPOSITO DE EFECTIVO, DEPOSITANTE: RUHT ALVAREZ PINTO, CONCEPTO: REVERSION PARCIAL C-31 = 18, CUENTA DE DEPOSITO: CUENTA UNICA DEL TESORO</t>
  </si>
  <si>
    <t>O16022650002</t>
  </si>
  <si>
    <t>00099021001 DEPOSITO DE EFECTIVO, DEPOSITANTE: ENRIQUE AUGUSTO TORRICO ARAUJO, CONCEPTO: REPOSICION DE LLAMADAS, CUENTA DE DEPOSITO: CUENTA UNICA DEL TESORO</t>
  </si>
  <si>
    <t>O16022800002</t>
  </si>
  <si>
    <t>00099021001 DEPOSITO DE EFECTIVO, DEPOSITANTE: CEFERINA CELIA PEREZ CHUCA, CONCEPTO: DEVOLUCION POR EL COBRO INDEBIDO, CUENTA DE DEPOSITO: CUENTA UNICA DEL TESORO</t>
  </si>
  <si>
    <t>O16022860002</t>
  </si>
  <si>
    <t>00099021001 DEPOSITO DE EFECTIVO, DEPOSITANTE: WILMER JUAN QUISPE CHOQUE, CONCEPTO: REVERSION PASAJES, CUENTA DE DEPOSITO: CUENTA UNICA DEL TESORO</t>
  </si>
  <si>
    <t>O16022910002</t>
  </si>
  <si>
    <t>00291012002 DEPOSITO DE EFECTIVO, DEPOSITANTE: DAVID GONZALO MERCADO JUANES, CONCEPTO: DEUDA TELEFONICA, CUENTA DE DEPOSITO: CUENTA UNICA DEL TESORO</t>
  </si>
  <si>
    <t>O16023110002</t>
  </si>
  <si>
    <t>00099021001 DEPOSITO DE EFECTIVO, DEPOSITANTE: FLORA RODRIGUEZ SIRPA, CONCEPTO: DEVOLUCION COBRO INDEBIDO, CUENTA DE DEPOSITO: CUENTA UNICA DEL TESORO</t>
  </si>
  <si>
    <t>O16023360002</t>
  </si>
  <si>
    <t>O16023530002</t>
  </si>
  <si>
    <t>B16025940002</t>
  </si>
  <si>
    <t>00099024113 DEP.DE CHEQ.AJENOS,RET.DE CAM.,CONCEPTO: DEVOLUCION DE DINERO,DEP.: MUNICIPIO PTO GONZALO MORENO , PROCEDENCIA: BANCO UNION S.A., CHEQUE: 844, FECHA DE EMISION:01/03/2018</t>
  </si>
  <si>
    <t>B16026050002</t>
  </si>
  <si>
    <t>00099021001 DEP.DE CHEQ.AJENOS,RET.DE CAM.,CONCEPTO: PAGO POR DESCUENTO MONTOS EXCEDENTES POR DOBLE PERCEPCION DE RECURSOS PUBLICOS,DEP.: CAJA NACIONAL DE SALUD , PROCEDENCIA: BANCO UNION S.A., CHEQUE: 34436, FECHA DE EMISION:05/03/2018</t>
  </si>
  <si>
    <t>B16026210002</t>
  </si>
  <si>
    <t>00046181101 DEP.DE CHEQ.AJENOS,RET.DE CAM.,CONCEPTO: REVERSION DE FONDOS,DEP.: MINISTERIO DE SALUD , PROCEDENCIA: BANCO UNION S.A., CHEQUE: 12491, FECHA DE EMISION:28/02/2018</t>
  </si>
  <si>
    <t>B16026390002</t>
  </si>
  <si>
    <t>00099021001 DEP.DE CHEQ.AJENOS,RET.DE CAM.,CONCEPTO: RECURSOS NO EJECUTADOS FONADIN,DEP.: GOBIERNO AUTONOMO DEPARTAMENTAL DE COCHABAMBA , PROCEDENCIA: BANCO UNION S.A., CHEQUE: 110431, FECHA DE EMISION:27/02/2018</t>
  </si>
  <si>
    <t>B16026450002</t>
  </si>
  <si>
    <t>00206018012 DEP.DE CHEQ.AJENOS,RET.DE CAM.,CONCEPTO: DEP POR DONACION,DEP.: INE , PROCEDENCIA: BANCO UNION S.A., CHEQUE: 4579, FECHA DE EMISION:06/03/2018</t>
  </si>
  <si>
    <t>B16026570002</t>
  </si>
  <si>
    <t>00099021001 DEP.DE CHEQ.AJENOS,RET.DE CAM.,CONCEPTO: DEVOLUCION DE CC NO COBRADA NOVIEMBRE Y AGUINALDO 2017,DEP.: LA VITALICIA SEGUROS Y REASEGUROS DE VIDA S.A. , PROCEDENCIA: BANCO BISA S.A., CHEQUE: 46177, FECHA DE EMISION:06/03/2018</t>
  </si>
  <si>
    <t>O16025010002</t>
  </si>
  <si>
    <t>00099021001 DEPOSITO DE EFECTIVO, DEPOSITANTE: RI-33 "CNL LADISLAO CABRERA", CONCEPTO: DE RETENCION DE IMPUESTOS (IUE-IT), POR CONSUMO DE AGUA POTABLE CORRESP AL MES DE ENERO DE 2018, CUENTA DE DEPOSITO: CUENTA UNICA DEL TESORO</t>
  </si>
  <si>
    <t>O16025660002</t>
  </si>
  <si>
    <t>00047297001 DEPOSITO DE EFECTIVO, DEPOSITANTE: JUAN JOSE APARICIO PORRES, CONCEPTO: DEVOLUCION DE DOS DIAS DE HABER MAR / 17, CUENTA DE DEPOSITO: CUENTA UNICA DEL TESORO</t>
  </si>
  <si>
    <t>O16025780002</t>
  </si>
  <si>
    <t>00099021001 DEPOSITO DE EFECTIVO, DEPOSITANTE: RCM-4 INGAVI, CONCEPTO: REVERSION DEL RCM-4 INGAVI, CUENTA DE DEPOSITO: CUENTA UNICA DEL TESORO</t>
  </si>
  <si>
    <t>O16025860002</t>
  </si>
  <si>
    <t>00099021001 DEPOSITO DE EFECTIVO, DEPOSITANTE: OFEP, CONCEPTO: PAGO CONSUMO DE AGUA POTABLE CORRESPONDIENTE A LOS MESES DE ENERO Y FEBRERO DE 2018, CUENTA DE DEPOSITO: CUENTA UNICA DEL TESORO</t>
  </si>
  <si>
    <t>O16026030002</t>
  </si>
  <si>
    <t>00132079201 DEPOSITO DE EFECTIVO, DEPOSITANTE: VLADIMIR CHACON MAMANI, CONCEPTO: DEVOLUCION DE FONDOS NO UTILIZADOS, CUENTA DE DEPOSITO: CUENTA UNICA DEL TESORO</t>
  </si>
  <si>
    <t>O16026350002</t>
  </si>
  <si>
    <t>00099021001 DEPOSITO DE EFECTIVO, DEPOSITANTE: CARLOS JAVIER VALVERDE FERRUFINO RI-22 MEJILLONES, CONCEPTO: DEVOLUCION DE SERVICIOS BASICOS AGUA POTABLE, CUENTA DE DEPOSITO: CUENTA UNICA DEL TESORO</t>
  </si>
  <si>
    <t>O16026380002</t>
  </si>
  <si>
    <t>O16026540002</t>
  </si>
  <si>
    <t>00086038007 DEPOSITO DE EFECTIVO, DEPOSITANTE: LINA CARMELA CABRERA M., CONCEPTO: DEVOLUCION POR PAGO 50% PAGO DE AGUA MES FEBRERO 2018, CUENTA DE DEPOSITO: CUENTA UNICA DEL TESORO</t>
  </si>
  <si>
    <t>O16026600002</t>
  </si>
  <si>
    <t>00099021001 DEPOSITO DE EFECTIVO, DEPOSITANTE: OSCAR ENRIQUE CONDO CHOQUE, CONCEPTO: DEVOLUCION DE PASAJES, CUENTA DE DEPOSITO: CUENTA UNICA DEL TESORO</t>
  </si>
  <si>
    <t>O16026670002</t>
  </si>
  <si>
    <t>00099021001 DEPOSITO DE EFECTIVO, DEPOSITANTE: SENDER TERRAZAS GUZMAN, CONCEPTO: DEVOLUCION DE MONTO NO EJECUTADO POR LA COMPRA DE COMBUSTIBLE PARA VIAJE A VILLA TUNARI, CUENTA DE DEPOSITO: CUENTA UNICA DEL TESORO</t>
  </si>
  <si>
    <t>O16027370002</t>
  </si>
  <si>
    <t>00099021001 DEPOSITO DE EFECTIVO, DEPOSITANTE: SEDES LA PAZ, CONCEPTO: DEVOLUCION POR DOBLE PERCEPCION DE HABERES, CUENTA DE DEPOSITO: CUENTA UNICA DEL TESORO</t>
  </si>
  <si>
    <t>O16027390002</t>
  </si>
  <si>
    <t>00099021001 DEPOSITO DE EFECTIVO, DEPOSITANTE: MIGUEL ANGEL YANAPA CHAPI, CONCEPTO: DEV.SALDO A FAVOR ANH SEGUN CONCILIACION POR PAGO PARCIAL DICIEMBRE 2017, CUENTA DE DEPOSITO: CUENTA UNICA DEL TESORO</t>
  </si>
  <si>
    <t>O16027400002</t>
  </si>
  <si>
    <t>O16027550002</t>
  </si>
  <si>
    <t>00212014306 DEPOSITO DE EFECTIVO, DEPOSITANTE: LUIS HORACIO PLAZA CHUQUIMIA CI. 4744604 LP., CONCEPTO: DEVOLUCION DE HABERES GESTION 2017, CUENTA DE DEPOSITO: CUENTA UNICA DEL TESORO</t>
  </si>
  <si>
    <t>O16027870002</t>
  </si>
  <si>
    <t>O16028020002</t>
  </si>
  <si>
    <t>00099021001 DEPOSITO DE EFECTIVO, DEPOSITANTE: GERMAN MAMANI HUALLPA, CONCEPTO: PAGO A LA CUT EXCEDENTES SERV.DE LLAMADAS TELEFONIA MOVIL OCTUBRE 2017 Y ENERO 2018, CUENTA DE DEPOSITO: CUENTA UNICA DEL TESORO</t>
  </si>
  <si>
    <t>B16029480002</t>
  </si>
  <si>
    <t>00099021001 DEP.DE CHEQ.AJENOS,RET.DE CAM.,CONCEPTO: DEVOLUCION DEL BOLETO AEREO INTERNACIONAL AEROLINEA AVIANCA DEL VIAJE A WASHINGTON,DEP.: CAMARA DE SENADORES , PROCEDENCIA: BANCO UNION S.A., CHEQUE: 6842, FECHA DE EMISION:06/03/2018</t>
  </si>
  <si>
    <t>B16030270002</t>
  </si>
  <si>
    <t>00099021001 DEP.DE CHEQ.AJENOS,RET.DE CAM.,CONCEPTO: DEVOLUCION DE DUODECIMAS AGUINALDO,DEP.: CONTRALORIA GENERAL DEL ESTADO , PROCEDENCIA: BANCO UNION S.A., CHEQUE: 5545, FECHA DE EMISION:05/03/2018</t>
  </si>
  <si>
    <t>B16030300002</t>
  </si>
  <si>
    <t>00099021001 DEP.DE CHEQ.AJENOS,RET.DE CAM.,CONCEPTO: REMBOLSO SUBSIDIO INCAPACIDAD TEMPORAL CSBP,DEP.: CONTRALORIA GENERAL DEL ESTADO , PROCEDENCIA: BANCO UNION S.A., CHEQUE: 5544, FECHA DE EMISION:05/03/2018</t>
  </si>
  <si>
    <t>B16030330002</t>
  </si>
  <si>
    <t>00099021001 DEP.DE CHEQ.AJENOS,RET.DE CAM.,CONCEPTO: REMBOLSO SUBSIDIO INCAPACIDAD TEMPORAL CSBP,DEP.: CONTRALORIA GENERAL DEL ESTADO , PROCEDENCIA: BANCO UNION S.A., CHEQUE: 5542, FECHA DE EMISION:05/03/2018</t>
  </si>
  <si>
    <t>B16030360002</t>
  </si>
  <si>
    <t>00099021001 DEP.DE CHEQ.AJENOS,RET.DE CAM.,CONCEPTO: REMBOLSO SUBSIDIO INCAPACIDAD TEMPORAL CSBP,DEP.: CONTRALORIA GENERAL DEL ESTADO , PROCEDENCIA: BANCO UNION S.A., CHEQUE: 5540, FECHA DE EMISION:05/03/2018</t>
  </si>
  <si>
    <t>B16030390002</t>
  </si>
  <si>
    <t>00099021001 DEP.DE CHEQ.AJENOS,RET.DE CAM.,CONCEPTO: REMBOLSO SUBSIDIO INCAPACIDAD TEMPORAL CSBP,DEP.: CONTRALORIA GENERAL DEL ESTADO , PROCEDENCIA: BANCO UNION S.A., CHEQUE: 5537, FECHA DE EMISION:05/03/2018</t>
  </si>
  <si>
    <t>B16030420002</t>
  </si>
  <si>
    <t>00099021001 DEP.DE CHEQ.AJENOS,RET.DE CAM.,CONCEPTO: REMBOLSO SUBSIDIO INCAPACIDAD TEMPORAL CSBP,DEP.: CONTRALORIA GENERAL DEL ESTADO , PROCEDENCIA: BANCO UNION S.A., CHEQUE: 5539, FECHA DE EMISION:05/03/2018</t>
  </si>
  <si>
    <t>B16030500002</t>
  </si>
  <si>
    <t>00099021001 DEP.DE CHEQ.AJENOS,RET.DE CAM.,CONCEPTO: REPOSICION DE DOS CREDENCIALES C-31 N° 1721 GESTION 2016,DEP.: SEGIP OF. NACIONAL , PROCEDENCIA: BANCO UNION S.A., CHEQUE: 11876, FECHA DE EMISION:26/02/2018</t>
  </si>
  <si>
    <t>B16030590002</t>
  </si>
  <si>
    <t>00582012002 DEP.DE CHEQ.AJENOS,RET.DE CAM.,CONCEPTO: DEVOLUCION DE RECURSOS NO ENTREGADOS,DEP.: EBA-EMPRESA BOLIVIANA DE ALMENDRA Y DERIVADOS , PROCEDENCIA: BANCO UNION S.A., CHEQUE: 4776, FECHA DE EMISION:02/03/2018</t>
  </si>
  <si>
    <t>B16030760002</t>
  </si>
  <si>
    <t>00099021001 DEP.DE CHEQ.AJENOS,RET.DE CAM.,CONCEPTO: TRANSFERENCIA DE DEPOSITÓS EN DEMASIA,DEP.: DEFENSORIA DEL PUEBLO , PROCEDENCIA: BANCO UNION S.A., CHEQUE: 1017, FECHA DE EMISION:28/02/2018</t>
  </si>
  <si>
    <t>B16030890002</t>
  </si>
  <si>
    <t>00291012005 DEP.DE CHEQ.AJENOS,RET.DE CAM.,CONCEPTO: PAGO ESPACIO PUBLICITARIO TRAMO AUTOPISTA LA PAZ EL ALTO,DEP.: ENTEL S.A. , PROCEDENCIA: BANCO MERCANTIL SANTA CRUZ SA., CHEQUE: 207994, FECHA DE EMISION:05/03/2018</t>
  </si>
  <si>
    <t>O16029290002</t>
  </si>
  <si>
    <t>00099021001 DEPOSITO DE EFECTIVO, DEPOSITANTE: FREDDY HUMBERTO VASQUEZ SANDOVAL, CONCEPTO: DEVOLUCION DE DEUDA SENASIR, CUENTA DE DEPOSITO: CUENTA UNICA DEL TESORO</t>
  </si>
  <si>
    <t>O16029530002</t>
  </si>
  <si>
    <t>O16029760002</t>
  </si>
  <si>
    <t>00291012002 DEPOSITO DE EFECTIVO, DEPOSITANTE: SERGIO RODRIGO QUISBERT CHOQUEHUANCA, CONCEPTO: EXCESO DETALLE DE LLAMADAS, CUENTA DE DEPOSITO: CUENTA UNICA DEL TESORO</t>
  </si>
  <si>
    <t>O16029780002</t>
  </si>
  <si>
    <t>00292032001 DEPOSITO DE EFECTIVO, DEPOSITANTE: ESTACION DE SERVICIOS VOLCAN SRL, CONCEPTO: DEVOLUCION DEL SALDO PAGADO EN DEMASIA EN 31/01/2018, CUENTA DE DEPOSITO: CUENTA UNICA DEL TESORO</t>
  </si>
  <si>
    <t>O16030480002</t>
  </si>
  <si>
    <t>00099021001 DEPOSITO DE EFECTIVO, DEPOSITANTE: OFICINA CENTRAL ABC, CONCEPTO: DEVOLUCION DE SALDO VIATICOS, CUENTA DE DEPOSITO: CUENTA UNICA DEL TESORO</t>
  </si>
  <si>
    <t>O16030670002</t>
  </si>
  <si>
    <t>00099021001 DEPOSITO DE EFECTIVO, DEPOSITANTE: AMELIA APAZA DE APAZA, CONCEPTO: DEVOLUCION POR CONCEPTO ""SENASIR"", CUENTA DE DEPOSITO: CUENTA UNICA DEL TESORO</t>
  </si>
  <si>
    <t>O16030870002</t>
  </si>
  <si>
    <t>00587012001 DEPOSITO DE EFECTIVO, DEPOSITANTE: YOLANDA VARGAS, CONCEPTO: DEVOLUCION DE FONDOS, CUENTA DE DEPOSITO: CUENTA UNICA DEL TESORO</t>
  </si>
  <si>
    <t>O16030930002</t>
  </si>
  <si>
    <t>00574012002 DEPOSITO DE EFECTIVO, DEPOSITANTE: DIONICIO ARCANI RAMOS, CONCEPTO: DEVOLUCION DE FONDOS NO UTILIZADOS, CUENTA DE DEPOSITO: CUENTA UNICA DEL TESORO</t>
  </si>
  <si>
    <t>O16030950002</t>
  </si>
  <si>
    <t>00574012002 DEPOSITO DE EFECTIVO, DEPOSITANTE: DIONICIO ARCANI RAMOS, CONCEPTO: DEVOLUCION DE FONDOS, CUENTA DE DEPOSITO: CUENTA UNICA DEL TESORO</t>
  </si>
  <si>
    <t>O16031240002</t>
  </si>
  <si>
    <t>00081014202 DEPOSITO DE EFECTIVO, DEPOSITANTE: EDWIN TAPIA CABALLERO, CONCEPTO: DEVOLUCION DE VIATICOS NO UTILIZADOS, CUENTA DE DEPOSITO: CUENTA UNICA DEL TESORO</t>
  </si>
  <si>
    <t>B16034410002</t>
  </si>
  <si>
    <t>00592012001 DEP.DE CHEQ.AJENOS,RET.DE CAM.,CONCEPTO: DEVOLUCION BOLETO 930-5957671975 ND 149720 GESTION 2017,DEP.: BOLIVIANA DE AVIACION , PROCEDENCIA: BANCO UNION S.A., CHEQUE: 8599, FECHA DE EMISION:23/02/2018</t>
  </si>
  <si>
    <t>O16033520002</t>
  </si>
  <si>
    <t>00099021001 DEPOSITO DE EFECTIVO, DEPOSITANTE: COOPERATIVA DE AHORRO Y CREDITO INCAHUASI LTDA., CONCEPTO: UTILES DE ESCRITORIO, CUENTA DE DEPOSITO: CUENTA UNICA DEL TESORO</t>
  </si>
  <si>
    <t>O16033790002</t>
  </si>
  <si>
    <t>00117012001 DEPOSITO DE EFECTIVO, DEPOSITANTE: RUHT ALVAREZ PINTO, CONCEPTO: REVERSION PARCIAL C-31 18, CUENTA DE DEPOSITO: CUENTA UNICA DEL TESORO</t>
  </si>
  <si>
    <t>O16033870002</t>
  </si>
  <si>
    <t>00099021001 DEPOSITO DE EFECTIVO, DEPOSITANTE: CARLOS FERNANDO TAPIA CASTILLO, CONCEPTO: DEVOLUCION DEUDA, CUENTA DE DEPOSITO: CUENTA UNICA DEL TESORO</t>
  </si>
  <si>
    <t>O16034030002</t>
  </si>
  <si>
    <t>O16034120002</t>
  </si>
  <si>
    <t>00099021001 DEPOSITO DE EFECTIVO, DEPOSITANTE: MARTHA CLOTILDE ARANDA MERCADO, CONCEPTO: DEVOLUCION, CUENTA DE DEPOSITO: CUENTA UNICA DEL TESORO</t>
  </si>
  <si>
    <t>O16034390002</t>
  </si>
  <si>
    <t>O16034440002</t>
  </si>
  <si>
    <t>00592012001 DEPOSITO DE EFECTIVO, DEPOSITANTE: PAOLA CATACORA, CONCEPTO: ND 155260-GESTION 2017, CUENTA DE DEPOSITO: CUENTA UNICA DEL TESORO</t>
  </si>
  <si>
    <t>O16034540002</t>
  </si>
  <si>
    <t>00512012001 DEPOSITO DE EFECTIVO, DEPOSITANTE: ANDREA RUBIN DE CELIS SORIA GALVARRO - AASANA, CONCEPTO: DEVOLUCION, CUENTA DE DEPOSITO: CUENTA UNICA DEL TESORO</t>
  </si>
  <si>
    <t>O16034630002</t>
  </si>
  <si>
    <t>00099021001 DEPOSITO DE EFECTIVO, DEPOSITANTE: BAT.ECO. - 1 MARTIN CARDENAS, CONCEPTO: COMBUSTIBLE, CUENTA DE DEPOSITO: CUENTA UNICA DEL TESORO</t>
  </si>
  <si>
    <t>O16035210002</t>
  </si>
  <si>
    <t>00212082004 DEPOSITO DE EFECTIVO, DEPOSITANTE: FRANKLIN PEDRO ARGANDOÑA COARITI, CONCEPTO: DEVOLUCION DE VIATICOS, CUENTA DE DEPOSITO: CUENTA UNICA DEL TESORO</t>
  </si>
  <si>
    <t>O16035230002</t>
  </si>
  <si>
    <t>B16037230002</t>
  </si>
  <si>
    <t>00046181101 DEP.DE CHEQ.AJENOS,RET.DE CAM.,CONCEPTO: REVERSION DE FONDOS,DEP.: MINISTERIO DE SALUD , PROCEDENCIA: BANCO UNION S.A., CHEQUE: 12503, FECHA DE EMISION:06/03/2018</t>
  </si>
  <si>
    <t>B16037360002</t>
  </si>
  <si>
    <t>00099021001 DEP.DE CHEQ.AJENOS,RET.DE CAM.,CONCEPTO: AYDDE MAMANI COLQUE,DEP.: BANCO UNION S.A. , PROCEDENCIA: BANCO UNION S.A., CHEQUE: 154447, FECHA DE EMISION:09/03/2018</t>
  </si>
  <si>
    <t>O16037370002</t>
  </si>
  <si>
    <t>00099021001 DEPOSITO DE EFECTIVO, DEPOSITANTE: JULIA ROSALIA TICONIPA CHEJE, CONCEPTO: DOBLE PERCEPCION, CUENTA DE DEPOSITO: CUENTA UNICA DEL TESORO</t>
  </si>
  <si>
    <t>O16037770002</t>
  </si>
  <si>
    <t>00212082001 DEPOSITO DE EFECTIVO, DEPOSITANTE: JIMMY GASPAR CORDOVA CHOQUE, CONCEPTO: DEVOLUCION DE VIATICOS, CUENTA DE DEPOSITO: CUENTA UNICA DEL TESORO</t>
  </si>
  <si>
    <t>O16037780002</t>
  </si>
  <si>
    <t>00130012002 DEPOSITO DE EFECTIVO, DEPOSITANTE: CARLOS FAUSTO ALIAGA LIMA, CONCEPTO: DEVOLUCION SUELDO PARA REGULARIZAR ENERO 2018, CUENTA DE DEPOSITO: CUENTA UNICA DEL TESORO</t>
  </si>
  <si>
    <t>O16037790002</t>
  </si>
  <si>
    <t>00212082001 DEPOSITO DE EFECTIVO, DEPOSITANTE: GROVER CHACHAHUAYNA LIPA, CONCEPTO: DEVOLUCION DE VIATICOS, CUENTA DE DEPOSITO: CUENTA UNICA DEL TESORO</t>
  </si>
  <si>
    <t>O16038030002</t>
  </si>
  <si>
    <t>00099021001 DEPOSITO DE EFECTIVO, DEPOSITANTE: CARLA MONTAÑO RIVERA, CONCEPTO: DEVOLUCION DE FONDOS EN AVANCE, CUENTA DE DEPOSITO: CUENTA UNICA DEL TESORO</t>
  </si>
  <si>
    <t>O16038110002</t>
  </si>
  <si>
    <t>00592012001 DEPOSITO DE EFECTIVO, DEPOSITANTE: MARISOL CONDORI, CONCEPTO: ND 2043 GESTION 2015-MIN PRESIDENCIA UAGS, CUENTA DE DEPOSITO: CUENTA UNICA DEL TESORO</t>
  </si>
  <si>
    <t>O16038170002</t>
  </si>
  <si>
    <t>00099021001 DEPOSITO DE EFECTIVO, DEPOSITANTE: JAVIER ALEJANDRO OSSIO CALDERON, CONCEPTO: DEVOLUCION RECURSOS SEGUN INF DGE - UAI N° 07/2017 UNIDAD AUDITORIA INTERNA, CUENTA DE DEPOSITO: CUENTA UNICA DEL TESORO</t>
  </si>
  <si>
    <t>O16038200002</t>
  </si>
  <si>
    <t>00086031101 DEPOSITO DE EFECTIVO, DEPOSITANTE: SERNAP COTAPATA, CONCEPTO: POR INGRESOS DE SERVICIOS HIGIENICOS DEL MES DE FEBRERO DE 2018, CUENTA DE DEPOSITO: CUENTA UNICA DEL TESORO</t>
  </si>
  <si>
    <t>O16038230002</t>
  </si>
  <si>
    <t>00086031101 DEPOSITO DE EFECTIVO, DEPOSITANTE: SERNAP COTAPATA, CONCEPTO: POR INGRESOS DE SERVICIOS HIGIENICOS DEL MES DE ENERO DE 2018, CUENTA DE DEPOSITO: CUENTA UNICA DEL TESORO</t>
  </si>
  <si>
    <t>O16038570002</t>
  </si>
  <si>
    <t>00212082001 DEPOSITO DE EFECTIVO, DEPOSITANTE: ALEJANDRO JUVENAL CHOQUETARQUI QUENTA, CONCEPTO: DEVOLUCION DE VIATICOS, CUENTA DE DEPOSITO: CUENTA UNICA DEL TESORO</t>
  </si>
  <si>
    <t>O16038780002</t>
  </si>
  <si>
    <t>00020031101 DEPOSITO DE EFECTIVO, DEPOSITANTE: CARLOS JAVIER VALVERDE FERRUFINO, CONCEPTO: DEVOLUCION DE ALIMENTACION SEGURIDAD FISICA, CUENTA DE DEPOSITO: CUENTA UNICA DEL TESORO</t>
  </si>
  <si>
    <t>O16039270002</t>
  </si>
  <si>
    <t>00099021001 DEPOSITO DE EFECTIVO, DEPOSITANTE: SARAH RAFAEL ANTEZANA, CONCEPTO: POR COBRO INDEBIDO - MAGISTERIO, CUENTA DE DEPOSITO: CUENTA UNICA DEL TESORO</t>
  </si>
  <si>
    <t>O16039310002</t>
  </si>
  <si>
    <t>00081011101 DEPOSITO DE EFECTIVO, DEPOSITANTE: UNIDAD LIQUIDACION ECOBOL, CONCEPTO: PAGO APORTES PARA AFP´S, CUENTA DE DEPOSITO: CUENTA UNICA DEL TESORO</t>
  </si>
  <si>
    <t>B16040820002</t>
  </si>
  <si>
    <t>00099021001 DEP.DE CHEQ.AJENOS,RET.DE CAM.,CONCEPTO: TRIBUNAL CONSTITUCIONAL-DEVOLUCION INCAPACIDADTEMPORAL,DEP.: CAJA PETROLERA DE SALUD (SUCRE) , PROCEDENCIA: BANCO UNION S.A., CHEQUE: 18065, FECHA DE EMISION:06/03/2018</t>
  </si>
  <si>
    <t>B16040900002</t>
  </si>
  <si>
    <t>00086038003 DEP.DE CHEQ.AJENOS,RET.DE CAM.,CONCEPTO: DEP POR 1ER DESEMBOLSO PERTENECIENTE A LA FIDUCIARIA FUNDESNAP GESTION 2018,DEP.: FUNDESNAP , PROCEDENCIA: BANCO UNION S.A., CHEQUE: 920, FECHA DE EMISION:09/03/2018</t>
  </si>
  <si>
    <t>B16040940002</t>
  </si>
  <si>
    <t>00086038003 DEP.DE CHEQ.AJENOS,RET.DE CAM.,CONCEPTO: DEP POR 1ER DESEMBOLSO PERTENECIENTE A LA FIDUCIARIA FENDESNAP GESTION 2018,DEP.: FUNDESNAP , PROCEDENCIA: BANCO UNION S.A., CHEQUE: 165, FECHA DE EMISION:09/03/2018</t>
  </si>
  <si>
    <t>B16041120002</t>
  </si>
  <si>
    <t>00099021001 DEP.DE CHEQ.AJENOS,RET.DE CAM.,CONCEPTO: REVERSION DE C-31 N° 303 DA9,DEP.: FPS-CENTRAL , PROCEDENCIA: BANCO UNION S.A., CHEQUE: 158, FECHA DE EMISION:06/03/2018</t>
  </si>
  <si>
    <t>B16041210002</t>
  </si>
  <si>
    <t>00099021001 DEP.DE CHEQ.AJENOS,RET.DE CAM.,CONCEPTO: DEV.POR EXCEDENTE TELEFONIA FIJA Y MOVIL MESES ABRIL,JUNIO,JULIO,AGOSTO,SEPT. GESTION 2006,DEP.: CAMARA DE SENADORES , PROCEDENCIA: BANCO UNION S.A., CHEQUE: 6847, FECHA DE EMISION:12/03/2018</t>
  </si>
  <si>
    <t>B16041240002</t>
  </si>
  <si>
    <t>00099021001 DEP.DE CHEQ.AJENOS,RET.DE CAM.,CONCEPTO: DEVOLUCION DE VIATICOS,DEP.: CONTRALORIA GENERAL DE ESTADO , PROCEDENCIA: BANCO UNION S.A., CHEQUE: 5550, FECHA DE EMISION:08/03/2018</t>
  </si>
  <si>
    <t>B16041260002</t>
  </si>
  <si>
    <t>00099021001 DEP.DE CHEQ.AJENOS,RET.DE CAM.,CONCEPTO: DEV.POR EXTRAVIO DE CREDENCIALES ( M. QUISBERT - S. GARABITO,DEP.: CAMARA DE SENADORES , PROCEDENCIA: BANCO UNION S.A., CHEQUE: 6848, FECHA DE EMISION:12/03/2018</t>
  </si>
  <si>
    <t>B16041440002</t>
  </si>
  <si>
    <t>00514010012 DEP.DE CHEQ.AJENOS,RET.DE CAM.,CONCEPTO: TRANSFERENCIA DE FONDOS PARA PAGOS AL EXTERIOR,DEP.: EMPRESA NACIONAL DE ELECTRICIDAD , PROCEDENCIA: BANCO UNION S.A., CHEQUE: 17018, FECHA DE EMISION:09/03/2018</t>
  </si>
  <si>
    <t>O16040280002</t>
  </si>
  <si>
    <t>O16040350002</t>
  </si>
  <si>
    <t>00070011102 DEPOSITO DE EFECTIVO, DEPOSITANTE: RENE ARTURO MIRANDA SARAVIA, CONCEPTO: DEVOLUCION PAGO EN EXCESO AGOSTO 2013, CUENTA DE DEPOSITO: CUENTA UNICA DEL TESORO</t>
  </si>
  <si>
    <t>O16040530002</t>
  </si>
  <si>
    <t>00212082001 DEPOSITO DE EFECTIVO, DEPOSITANTE: EUSTAQUIO HUMIRI CALLISAYA, CONCEPTO: DEVOLUCION DE VIATICOS, CUENTA DE DEPOSITO: CUENTA UNICA DEL TESORO</t>
  </si>
  <si>
    <t>O16040840002</t>
  </si>
  <si>
    <t>00099021001 DEPOSITO DE EFECTIVO, DEPOSITANTE: GILBERTO TOLEDO LLUPANQUI, CONCEPTO: DOBLE PERCEPCION, CUENTA DE DEPOSITO: CUENTA UNICA DEL TESORO</t>
  </si>
  <si>
    <t>O16041130002</t>
  </si>
  <si>
    <t>00099021001 DEPOSITO DE EFECTIVO, DEPOSITANTE: CATALINA CAROLINA SALAZAR MIRANDA, CONCEPTO: DOBLE PERCEPCION, CUENTA DE DEPOSITO: CUENTA UNICA DEL TESORO</t>
  </si>
  <si>
    <t>O16041650002</t>
  </si>
  <si>
    <t>00099021001 DEPOSITO DE EFECTIVO, DEPOSITANTE: EDDERGLEY DURAN REBOUCA, CONCEPTO: DEVOLUCION DE PASAJES, CUENTA DE DEPOSITO: CUENTA UNICA DEL TESORO</t>
  </si>
  <si>
    <t>O16041880002</t>
  </si>
  <si>
    <t>00378012002 DEPOSITO DE EFECTIVO, DEPOSITANTE: PEREZ YUJRA FLORENTINO ISRAEL, CONCEPTO: DEVOLUCION PREVENTIVO N 109, CUENTA DE DEPOSITO: CUENTA UNICA DEL TESORO</t>
  </si>
  <si>
    <t>O16041940002</t>
  </si>
  <si>
    <t>00099021001 DEPOSITO DE EFECTIVO, DEPOSITANTE: PEDRO HUGO QUISPE FERNANDEZ, CONCEPTO: DEVOLUCION DE HABERES, CUENTA DE DEPOSITO: CUENTA UNICA DEL TESORO</t>
  </si>
  <si>
    <t>O16041960002</t>
  </si>
  <si>
    <t>00099021001 DEPOSITO DE EFECTIVO, DEPOSITANTE: SERGIO ALEX AGUILAR MAMANI, CONCEPTO: REVERSION DE PASAJES, CUENTA DE DEPOSITO: CUENTA UNICA DEL TESORO</t>
  </si>
  <si>
    <t>O16042340002</t>
  </si>
  <si>
    <t>00099021001 DEPOSITO DE EFECTIVO, DEPOSITANTE: MARIO CHOQUE CONDORI, CONCEPTO: DEVOLUCION DOBLE PERCEPCION, CUENTA DE DEPOSITO: CUENTA UNICA DEL TESORO</t>
  </si>
  <si>
    <t>O16042420002</t>
  </si>
  <si>
    <t>00099021001 DEPOSITO DE EFECTIVO, DEPOSITANTE: DAVID BALBOA MAMANI, CONCEPTO: DEVOLUCION DOBLE PERCEPCION DEL MES DE MARZO 2016, CUENTA DE DEPOSITO: CUENTA UNICA DEL TESORO</t>
  </si>
  <si>
    <t>O16042520002</t>
  </si>
  <si>
    <t>00292012001 DEPOSITO DE EFECTIVO, DEPOSITANTE: EBER MAMANI TINCUTA, CONCEPTO: CONVENIO ENTRE VIAS BOLIVIA Y FEDERACION 1RO MAYO, CUENTA DE DEPOSITO: CUENTA UNICA DEL TESORO</t>
  </si>
  <si>
    <t>O16042600002</t>
  </si>
  <si>
    <t>O16042610002</t>
  </si>
  <si>
    <t>00099021001 DEPOSITO DE EFECTIVO, DEPOSITANTE: AGUIRRE FUENTES CARLOS ALBERTO, CONCEPTO: POR DEVOLUCION DE RECURSOS S/G C-31 735, CUENTA DE DEPOSITO: CUENTA UNICA DEL TESORO</t>
  </si>
  <si>
    <t>O16042660002</t>
  </si>
  <si>
    <t>O16042680002</t>
  </si>
  <si>
    <t>00099021001 DEPOSITO DE EFECTIVO, DEPOSITANTE: JAIME ZAMBRANA DAZA, CONCEPTO: DEP POR RETENCION DE AGUA MES ENERO 2018 DEL RA-4 "BULLAIN", CUENTA DE DEPOSITO: CUENTA UNICA DEL TESORO</t>
  </si>
  <si>
    <t>O16042690002</t>
  </si>
  <si>
    <t>00292012001 DEPOSITO DE EFECTIVO, DEPOSITANTE: EBER MAMANI TINCUTA, CONCEPTO: CONVENIO ENTRE VIAS BOLIVIA Y FEDERACION 1RO DE MAYO, CUENTA DE DEPOSITO: CUENTA UNICA DEL TESORO</t>
  </si>
  <si>
    <t>O16042700002</t>
  </si>
  <si>
    <t>O16042730002</t>
  </si>
  <si>
    <t>O16042780002</t>
  </si>
  <si>
    <t>O16042830002</t>
  </si>
  <si>
    <t>O16042840002</t>
  </si>
  <si>
    <t>O16042850002</t>
  </si>
  <si>
    <t>O16042870002</t>
  </si>
  <si>
    <t>O16042890002</t>
  </si>
  <si>
    <t>O16042900002</t>
  </si>
  <si>
    <t>O16042910002</t>
  </si>
  <si>
    <t>00593012001 DEPOSITO DE EFECTIVO, DEPOSITANTE: EDGAR EDUARDO MEJIA DAVILA, CONCEPTO: DEVOLUCION DINERO MANTENIMIENTO VEHICULO, CUENTA DE DEPOSITO: CUENTA UNICA DEL TESORO</t>
  </si>
  <si>
    <t>O16042920002</t>
  </si>
  <si>
    <t>O16042940002</t>
  </si>
  <si>
    <t>O16042960002</t>
  </si>
  <si>
    <t>00099021001 DEPOSITO DE EFECTIVO, DEPOSITANTE: JORGE ALBERTO COSSIO ROCHA, CONCEPTO: REVERCION SUELDO OCTUBRE 2016, CUENTA DE DEPOSITO: CUENTA UNICA DEL TESORO</t>
  </si>
  <si>
    <t>O16042970002</t>
  </si>
  <si>
    <t>O16042980002</t>
  </si>
  <si>
    <t>O16043000002</t>
  </si>
  <si>
    <t>O16043010002</t>
  </si>
  <si>
    <t>00099021001 DEPOSITO DE EFECTIVO, DEPOSITANTE: JORGE ALBERTO COSSIO ROCHA, CONCEPTO: REVERCION DE SUELDO NOVIEMBRE 2016, CUENTA DE DEPOSITO: CUENTA UNICA DEL TESORO</t>
  </si>
  <si>
    <t>O16043030002</t>
  </si>
  <si>
    <t>O16043050002</t>
  </si>
  <si>
    <t>O16043080002</t>
  </si>
  <si>
    <t>O16043110002</t>
  </si>
  <si>
    <t>O16043140002</t>
  </si>
  <si>
    <t>O16043170002</t>
  </si>
  <si>
    <t>O16043180002</t>
  </si>
  <si>
    <t>00212082004 DEPOSITO DE EFECTIVO, DEPOSITANTE: PEDRO LEON CLARES, CONCEPTO: REGISTRO DE REEMBOLSO VIATICOS DE VIAJE A ARASAYA-ACHACACHI CON EL OBJETIVO DE REALIZAR RELEVAMIENTO, CUENTA DE DEPOSITO: CUENTA UNICA DEL TESORO</t>
  </si>
  <si>
    <t>O16043190002</t>
  </si>
  <si>
    <t>O16043200002</t>
  </si>
  <si>
    <t>B16046290002</t>
  </si>
  <si>
    <t>00290012001 DEP.DE CHEQ.AJENOS,RET.DE CAM.,CONCEPTO: DEP. POR MULTAS Y ATRASOS CONSULTORES DE LINEA GGLP SEGUN INFORME PRELIMINAR DE AUDITORIA 2017,DEP.: SERVICIO DE IMPUESTOS NACIONALES</t>
  </si>
  <si>
    <t>B16046310002</t>
  </si>
  <si>
    <t>00290012001 DEP.DE CHEQ.AJENOS,RET.DE CAM.,CONCEPTO: DEP POR CUMPLIMIENTO DE CONTRATO DE CREDIMFORM INTERNATIONAL SA GESTION 2017 CON C-31 SIP N 56,DEP.: SERVICIO DE IMPUESTOS NACIONALES</t>
  </si>
  <si>
    <t>B16046330002</t>
  </si>
  <si>
    <t>00290012001 DEP.DE CHEQ.AJENOS,RET.DE CAM.,CONCEPTO: DEP POR MULTAS Y ATRASOS DE CONSULTORES DE LA GGLP POR EL M,ES DE DICIEMBRE 2017 C-31 SIP N 58,DEP.: SERVICIO DE IMPUESTOS NACIONALES</t>
  </si>
  <si>
    <t>B16046370002</t>
  </si>
  <si>
    <t>00099021001 DEP.DE CHEQ.AJENOS,RET.DE CAM.,CONCEPTO: DEPOSITÓS POR REPOSICION DE CREDENCIALES DEV A LA CUT PREV 4314/2017,DEP.: MINISTERIO DE COMUNICACION , PROCEDENCIA: BANCO UNION S.A., CHEQUE: 9486, FECHA DE EMISION:09/03/2018</t>
  </si>
  <si>
    <t>B16046380002</t>
  </si>
  <si>
    <t>00099021001 DEP.DE CHEQ.AJENOS,RET.DE CAM.,CONCEPTO: COMPENSACION MENSUAL DE COTIZACION,DEP.: FUTURO DE BOLIVIA S.A. AFP , PROCEDENCIA: BANCO DE CREDITO DE BOLIVIA S.A., CHEQUE: 52829, FECHA DE EMISION:13/03/2018</t>
  </si>
  <si>
    <t>B16046390002</t>
  </si>
  <si>
    <t>00099021001 DEP.DE CHEQ.AJENOS,RET.DE CAM.,CONCEPTO: DEVOLUCION FONDOS SENASIR CONCILIACION NOV/2017,DEP.: SEGUROS PROVIDA SA , PROCEDENCIA: BANCO NACIONAL DE BOLIVIA S.A., CHEQUE: 4350259, FECHA DE EMISION:09/03/2018</t>
  </si>
  <si>
    <t>B16046410002</t>
  </si>
  <si>
    <t>00099021001 DEP.DE CHEQ.AJENOS,RET.DE CAM.,CONCEPTO: FRACCION COMPLEMENTARIA MENSUAL,DEP.: FUTURO DE BOLIVIA S.A. AFP , PROCEDENCIA: BANCO DE CREDITO DE BOLIVIA S.A., CHEQUE: 52830, FECHA DE EMISION:13/03/2018</t>
  </si>
  <si>
    <t>B16046430002</t>
  </si>
  <si>
    <t>00099021001 DEP.DE CHEQ.AJENOS,RET.DE CAM.,CONCEPTO: DEVOLUCION FONDOS CASO PASCUALA VILLCA QUISPE,DEP.: SEGUROS PROVIDA SA , PROCEDENCIA: BANCO NACIONAL DE BOLIVIA S.A., CHEQUE: 2312756, FECHA DE EMISION:09/03/2018</t>
  </si>
  <si>
    <t>B16046680002</t>
  </si>
  <si>
    <t>00047257001 DEP.DE CHEQ.AJENOS,RET.DE CAM.,CONCEPTO: REVERSION DEL EEP ISQUILLANI-PATACAMAYA,DEP.: UEP-ACCESOS UOL PATACAMAYA , PROCEDENCIA: BANCO UNION S.A., CHEQUE: 2724, FECHA DE EMISION:28/02/2018</t>
  </si>
  <si>
    <t>B16046720002</t>
  </si>
  <si>
    <t>00099021001 DEP.DE CHEQ.AJENOS,RET.DE CAM.,CONCEPTO: DEVOLUCION DE CC NO COBRADA NOVIEMBRE Y AGUINALDO 2017,DEP.: LA VITALICIA SEGUROS Y REASEGUROS DE VIDA S.A. , PROCEDENCIA: BANCO BISA S.A., CHEQUE: 46191, FECHA DE EMISION:13/03/2018</t>
  </si>
  <si>
    <t>B16046770002</t>
  </si>
  <si>
    <t>00086054201 DEP.DE CHEQ.AJENOS,RET.DE CAM.,CONCEPTO: TRANSFERENCIA APORTE LOCAL G.A.DE POTOSI,DEP.: GOBIERNO AUTONOMO DEPTAL.DE POTOSI , PROCEDENCIA: BANCO UNION S.A., CHEQUE: 78882, FECHA DE EMISION:05/03/2018</t>
  </si>
  <si>
    <t>O16045420002</t>
  </si>
  <si>
    <t>00099021001 DEPOSITO DE EFECTIVO, DEPOSITANTE: JORGE ARMANDO VINCHENTTY CHAVARRIA, CONCEPTO: RETENCION RC-IVA 13% CAMBIO DE DESTINO VIATICOS, CUENTA DE DEPOSITO: CUENTA UNICA DEL TESORO</t>
  </si>
  <si>
    <t>O16045480002</t>
  </si>
  <si>
    <t>00099021001 DEPOSITO DE EFECTIVO, DEPOSITANTE: OSCAR CANAVIRI HUACANI, CONCEPTO: RETENCION RC-IVA 13 % CAMBIO DE DESTINO VIATICOS, CUENTA DE DEPOSITO: CUENTA UNICA DEL TESORO</t>
  </si>
  <si>
    <t>O16045710002</t>
  </si>
  <si>
    <t>00132079201 DEPOSITO DE EFECTIVO, DEPOSITANTE: CARLA MIRIAM PAZ ROSAS, CONCEPTO: VIATICOS NO UTILIZADOS (DEVOLUCION), CUENTA DE DEPOSITO: CUENTA UNICA DEL TESORO</t>
  </si>
  <si>
    <t>O16045720002</t>
  </si>
  <si>
    <t>00099021001 DEPOSITO DE EFECTIVO, DEPOSITANTE: GLADYS DEL CARMEN VARGAS RAMIREZ, CONCEPTO: DEVOLUCION DE DEUDA, CUENTA DE DEPOSITO: CUENTA UNICA DEL TESORO</t>
  </si>
  <si>
    <t>O16045790002</t>
  </si>
  <si>
    <t>00099021001 DEPOSITO DE EFECTIVO, DEPOSITANTE: FRANKLIN ALEGRIA CRUZ, CONCEPTO: DEVOLUCION FONDOS EN AVANCE, CUENTA DE DEPOSITO: CUENTA UNICA DEL TESORO</t>
  </si>
  <si>
    <t>O16045900002</t>
  </si>
  <si>
    <t>00099021001 DEPOSITO DE EFECTIVO, DEPOSITANTE: NELLY ROSARIO ALIAGA ARANDA, CONCEPTO: DOBLE PERCEPCION, CUENTA DE DEPOSITO: CUENTA UNICA DEL TESORO</t>
  </si>
  <si>
    <t>O16046090002</t>
  </si>
  <si>
    <t>00099021001 DEPOSITO DE EFECTIVO, DEPOSITANTE: IGNACIO SIÑANI QUISPE, CONCEPTO: REVERSION COMBUSTIBLE, CUENTA DE DEPOSITO: CUENTA UNICA DEL TESORO</t>
  </si>
  <si>
    <t>O16046160002</t>
  </si>
  <si>
    <t>00099021001 DEPOSITO DE EFECTIVO, DEPOSITANTE: WALDO FLORENTINO YAPU MACHICADO, CONCEPTO: DEVOLUCION DE DEUDAD POR DOBLE PERCEPCION, CUENTA DE DEPOSITO: CUENTA UNICA DEL TESORO</t>
  </si>
  <si>
    <t>O16046230002</t>
  </si>
  <si>
    <t>00099021001 DEPOSITO DE EFECTIVO, DEPOSITANTE: ROSARIO SANCHEZ CARRILLO, CONCEPTO: DOBLE PERCEPCION, CUENTA DE DEPOSITO: CUENTA UNICA DEL TESORO</t>
  </si>
  <si>
    <t>O16046280002</t>
  </si>
  <si>
    <t>00020051101 DEPOSITO DE EFECTIVO, DEPOSITANTE: IGNACIO SIÑANI QUISPE, CONCEPTO: REVERSION TASAS, CUENTA DE DEPOSITO: CUENTA UNICA DEL TESORO</t>
  </si>
  <si>
    <t>O16046300002</t>
  </si>
  <si>
    <t>00099021001 DEPOSITO DE EFECTIVO, DEPOSITANTE: EDWIN VALERIO CHANA SILVESTRE, CONCEPTO: REVERSION COMBUSTIBLE, CUENTA DE DEPOSITO: CUENTA UNICA DEL TESORO</t>
  </si>
  <si>
    <t>O16046540002</t>
  </si>
  <si>
    <t>00099021001 DEPOSITO DE EFECTIVO, DEPOSITANTE: JESUS HENRY CALZADA JUSTO, CONCEPTO: REVERSION PASAJES PREV. N 8684/17 N CARGO DE CUENTA, CUENTA DE DEPOSITO: CUENTA UNICA DEL TESORO</t>
  </si>
  <si>
    <t>O16046580002</t>
  </si>
  <si>
    <t>00099021001 DEPOSITO DE EFECTIVO, DEPOSITANTE: ASFI-FERRARI ISA ALEIDA, CONCEPTO: DEVOLUCION FONDOS POR COSTO PASAJES AEREOS, CUENTA DE DEPOSITO: CUENTA UNICA DEL TESORO</t>
  </si>
  <si>
    <t>O16046650002</t>
  </si>
  <si>
    <t>00099021001 DEPOSITO DE EFECTIVO, DEPOSITANTE: POLICIA BOLIVIANA-LUIS A. CORDOVA CARDOZO, CONCEPTO: REVERSION DE HABERES ENERO 2018, CUENTA DE DEPOSITO: CUENTA UNICA DEL TESORO</t>
  </si>
  <si>
    <t>O16046710002</t>
  </si>
  <si>
    <t>00249012001 DEPOSITO DE EFECTIVO, DEPOSITANTE: CASIANO GUARACHI CONDORI, CONCEPTO: DESCARGO DE COMBUSTIBLE DE VIAJE EN COMISION COCHABAMBA SANTA CRUZ Y TRINIDAD, CUENTA DE DEPOSITO: CUENTA UNICA DEL TESORO</t>
  </si>
  <si>
    <t>O16047050002</t>
  </si>
  <si>
    <t>00020011103 DEPOSITO DE EFECTIVO, DEPOSITANTE: CARMEN GALARZA ORDOÑEZ, CONCEPTO: GASTOS POR ALIMENTACION N° PREV/171/18 FUENTE N° 11, CUENTA DE DEPOSITO: CUENTA UNICA DEL TESORO</t>
  </si>
  <si>
    <t>O16047070002</t>
  </si>
  <si>
    <t>00099021001 DEPOSITO DE EFECTIVO, DEPOSITANTE: CARMEN GALARZA ORDOÑEZ, CONCEPTO: GASTOS POR VIATICOS N° PREV169/18 FUENTE 10, CUENTA DE DEPOSITO: CUENTA UNICA DEL TESORO</t>
  </si>
  <si>
    <t>O16047540002</t>
  </si>
  <si>
    <t>00132069202 DEPOSITO DE EFECTIVO, DEPOSITANTE: SAMUEL WILLAMS MALAGA ARTEAGA, CONCEPTO: REVERSION DE GASTOS NO EFECTUADOS, CUENTA DE DEPOSITO: CUENTA UNICA DEL TESORO</t>
  </si>
  <si>
    <t>O16047640002</t>
  </si>
  <si>
    <t>00099021001 DEPOSITO DE EFECTIVO, DEPOSITANTE: ROBERTO RAMIREZ MAMANI, CONCEPTO: DEVOLUCION POR EXCEDENTE DE PAGO-SERVICIO-COTEL-16 (C-31 7240), CUENTA DE DEPOSITO: CUENTA UNICA DEL TESORO</t>
  </si>
  <si>
    <t>O16047650002</t>
  </si>
  <si>
    <t>00099021001 DEPOSITO DE EFECTIVO, DEPOSITANTE: JUAN GERARDO QUELCA MEDINA, CONCEPTO: REVERSION DEFINITIVA, CUENTA DE DEPOSITO: CUENTA UNICA DEL TESORO</t>
  </si>
  <si>
    <t>O16047680002</t>
  </si>
  <si>
    <t>00099021001 DEPOSITO DE EFECTIVO, DEPOSITANTE: RENE ALEJO PUCHO - MIN. DE LA PRESIEDENCIA, CONCEPTO: DEVOLUCION DE COMBUSTIBLE, CUENTA DE DEPOSITO: CUENTA UNICA DEL TESORO</t>
  </si>
  <si>
    <t>O16047970002</t>
  </si>
  <si>
    <t>00592012001 DEPOSITO DE EFECTIVO, DEPOSITANTE: MARIELA APAZA, CONCEPTO: NOTA DE DEBITO-143087 MINISTERIO DE EDUCACION GESTION 2017, CUENTA DE DEPOSITO: CUENTA UNICA DEL TESORO</t>
  </si>
  <si>
    <t>O16047990002</t>
  </si>
  <si>
    <t>00592012001 DEPOSITO DE EFECTIVO, DEPOSITANTE: ELIAS VIDAURRE, CONCEPTO: NOTA DE DEBITO-100952 MINISTERIO DE LA PRESIDENCIA-FNSE GESTION 2016, CUENTA DE DEPOSITO: CUENTA UNICA DEL TESORO</t>
  </si>
  <si>
    <t>B16050030002</t>
  </si>
  <si>
    <t>00290012001 DEP.DE CHEQ.AJENOS,RET.DE CAM.,CONCEPTO: DEVOLUCION (REFRIGERIOS PROYECTADOS),DEP.: SIN - GERENCIA GRACO LA PAZ , PROCEDENCIA: BANCO UNION S.A., CHEQUE: 1450, FECHA DE EMISION:14/03/2018</t>
  </si>
  <si>
    <t>B16050060002</t>
  </si>
  <si>
    <t>00290012001 DEP.DE CHEQ.AJENOS,RET.DE CAM.,CONCEPTO: DEVOLUCION (REFRIGERIOS PROYECTADOS),DEP.: SIN - GERENCIA GRACO LA PAZ , PROCEDENCIA: BANCO UNION S.A., CHEQUE: 1447, FECHA DE EMISION:14/03/2018</t>
  </si>
  <si>
    <t>B16050330002</t>
  </si>
  <si>
    <t>00290012001 DEP.DE CHEQ.AJENOS,RET.DE CAM.,CONCEPTO: DEP MULTAS ATRASOS DE CONSULTORES DE LA GDMTR/2018 MESES DIC MARZO A AGOSTO 2017 S/G C-31 SIP N°60,DEP.: SERVICIO DE IMPUESTOS NACIONALES</t>
  </si>
  <si>
    <t>B16050360002</t>
  </si>
  <si>
    <t>00290012001 DEP.DE CHEQ.AJENOS,RET.DE CAM.,CONCEPTO: DEP POR BAJA DE CXC DICIEMBRE/2017 CAJA PETROLERA DE SALUD S/G C-31 SIP N° 55,DEP.: SERVICIO DE IMPUESTOS NACIONALES , PROCEDENCIA: BANCO UNION S.A., CHEQUE: 4782, FECHA DE EMISION:05/03/2018</t>
  </si>
  <si>
    <t>B16050590002</t>
  </si>
  <si>
    <t>00574012003 DEP.DE CHEQ.AJENOS,RET.DE CAM.,CONCEPTO: PAGO INCAPACIDAD TEMPORAL DEL PERSONAL LACTEOBOL SEDEM CORRESPONDIENTE MES DICIEMBRE 2017,DEP.: CAJA DE SALUD DE CAMINOS Y RA , PROCEDENCIA: BANCO UNION S.A., CHEQUE: 8912, FECHA DE EMISION:28/02/2018</t>
  </si>
  <si>
    <t>B16050670002</t>
  </si>
  <si>
    <t>00574012002 DEP.DE CHEQ.AJENOS,RET.DE CAM.,CONCEPTO: PAGO INCAPACIDAD TEMPORAL DEL PERSONAL LASTEOSBOL SEDEM CORRESPONDIENTE DICIEMBRE 2017,DEP.: CAJA DE SALUD DE CAMINOS Y RA , PROCEDENCIA: BANCO UNION S.A., CHEQUE: 8911, FECHA DE EMISION:28/02/2018</t>
  </si>
  <si>
    <t>B16050700002</t>
  </si>
  <si>
    <t>00514010012 DEP.DE CHEQ.AJENOS,RET.DE CAM.,CONCEPTO: TRANSFERENCIA DE FONDOS PARA PAGOS AL EXTERIOR,DEP.: EMPRESA NACIONAL DE ELECTRICIDAD , PROCEDENCIA: BANCO UNION S.A., CHEQUE: 488, FECHA DE EMISION:13/03/2018</t>
  </si>
  <si>
    <t>O16049910002</t>
  </si>
  <si>
    <t>00212082004 DEPOSITO DE EFECTIVO, DEPOSITANTE: PEDRO MAYDANA FLORES, CONCEPTO: DEVOLUCION DE VIATICOS, CUENTA DE DEPOSITO: CUENTA UNICA DEL TESORO</t>
  </si>
  <si>
    <t>O16049990002</t>
  </si>
  <si>
    <t>00099021001 DEPOSITO DE EFECTIVO, DEPOSITANTE: MERCEDEZ ANA GOMEZ FERNANDEZ, CONCEPTO: DOBLE PERCEPCION, CUENTA DE DEPOSITO: CUENTA UNICA DEL TESORO</t>
  </si>
  <si>
    <t>O16050320002</t>
  </si>
  <si>
    <t>00099021001 DEPOSITO DE EFECTIVO, DEPOSITANTE: BLANCA PILAR CHAMBILLA LUNA, CONCEPTO: REVERSION DE BOLETA A MONTO CERO POR NO CORRESPONDER MI PAGO DE FEBRERO 2018, CUENTA DE DEPOSITO: CUENTA UNICA DEL TESORO</t>
  </si>
  <si>
    <t>O16050730002</t>
  </si>
  <si>
    <t>00099021001 DEPOSITO DE EFECTIVO, DEPOSITANTE: JUAN MAMANI PACO, CONCEPTO: PAGO DE MULTA SIN - EX DUF, CUENTA DE DEPOSITO: CUENTA UNICA DEL TESORO</t>
  </si>
  <si>
    <t>O16051560002</t>
  </si>
  <si>
    <t>00099021001 DEPOSITO DE EFECTIVO, DEPOSITANTE: SEDES-FERNANDO LUIS MALDONADO TIÑINI, CONCEPTO: DEVOLUCION BONO DE FRONTERA DIC/2017, CUENTA DE DEPOSITO: CUENTA UNICA DEL TESORO</t>
  </si>
  <si>
    <t>O16051570002</t>
  </si>
  <si>
    <t>00099021001 DEPOSITO DE EFECTIVO, DEPOSITANTE: SEDES-FERNANDO LUIS MALDONADO TIÑINI, CONCEPTO: DEVOLUCION BONO FRONTERA FEBRERO 2018, CUENTA DE DEPOSITO: CUENTA UNICA DEL TESORO</t>
  </si>
  <si>
    <t>O16051580002</t>
  </si>
  <si>
    <t>00099021001 DEPOSITO DE EFECTIVO, DEPOSITANTE: SEDES-FERNANDO LUIS MALDONADO TIÑINI, CONCEPTO: DEVOLUCION BONO DE FRONTERA ENERO/2018, CUENTA DE DEPOSITO: CUENTA UNICA DEL TESORO</t>
  </si>
  <si>
    <t>O16051590002</t>
  </si>
  <si>
    <t>00099021001 DEPOSITO DE EFECTIVO, DEPOSITANTE: CYNTHIA SILVA MATURANA-MMAYA, CONCEPTO: DEVOLUCION DE GASTOS DE REPRESENTACION POR VIAJE A "COSTA RICA Y SAN JOSE", CUENTA DE DEPOSITO: CUENTA UNICA DEL TESORO</t>
  </si>
  <si>
    <t>O16051600002</t>
  </si>
  <si>
    <t>00086011101 DEPOSITO DE EFECTIVO, DEPOSITANTE: CYNTHIA SILVA MATURANA-MMAYA, CONCEPTO: DEVOLUCION DE VIATICOS POR VIAJE AL EXTERIOR DEL PAIS "COSTA RICA,SAN JOSE", CUENTA DE DEPOSITO: CUENTA UNICA DEL TESORO</t>
  </si>
  <si>
    <t>O16051750002</t>
  </si>
  <si>
    <t>00344012001 DEPOSITO DE EFECTIVO, DEPOSITANTE: GLORIA HUANCA, CONCEPTO: DEVOLUCION CARGO A CUENTA, CUENTA DE DEPOSITO: CUENTA UNICA DEL TESORO</t>
  </si>
  <si>
    <t>O16052370002</t>
  </si>
  <si>
    <t>00593019201 DEPOSITO DE EFECTIVO, DEPOSITANTE: EMPRESA ESTATAL YACANA, CONCEPTO: REVERSION PREVENTIVO N° 2 / 2018, CUENTA DE DEPOSITO: CUENTA UNICA DEL TESORO</t>
  </si>
  <si>
    <t>O16052390002</t>
  </si>
  <si>
    <t>00593019201 DEPOSITO DE EFECTIVO, DEPOSITANTE: WILMER RAUL QUISPE SIES, CONCEPTO: REVERSION PREVENTIVO 411 Y 430 * 2017, CUENTA DE DEPOSITO: CUENTA UNICA DEL TESORO</t>
  </si>
  <si>
    <t>O16052410002</t>
  </si>
  <si>
    <t>00099021001 DEPOSITO DE EFECTIVO, DEPOSITANTE: ELIAS AROJA HUARACHI, CONCEPTO: DEVOLUCION VOLUNTARIA DE COBRO INDEBIDO REVERSION DEFINITIVA, CUENTA DE DEPOSITO: CUENTA UNICA DEL TESORO</t>
  </si>
  <si>
    <t>B16054070002</t>
  </si>
  <si>
    <t>00099021001 DEP.DE CHEQ.AJENOS,RET.DE CAM.,CONCEPTO: OLGA MAMANI COLQUE,DEP.: BANCO UNION S.A. , PROCEDENCIA: BANCO UNION S.A., CHEQUE: 154450, FECHA DE EMISION:15/03/2018</t>
  </si>
  <si>
    <t>B16054260002</t>
  </si>
  <si>
    <t>B16054300002</t>
  </si>
  <si>
    <t>B16054320002</t>
  </si>
  <si>
    <t>B16054410002</t>
  </si>
  <si>
    <t>00099024113 DEP.DE CHEQ.AJENOS,RET.DE CAM.,CONCEPTO: DEVOLUCION RECURSOS PROGRAMA UPRE PROY RECURSOS NO UTILIZADOS GESTIONES ANTERIORES-SAN BORJA,DEP.: GOBIERNO AUTONOMO MUNICIPAL DE SAN BORJA-BENI</t>
  </si>
  <si>
    <t>B16054790002</t>
  </si>
  <si>
    <t>00099021001 DEP.DE CHEQ.AJENOS,RET.DE CAM.,CONCEPTO: AUTORIDAD DE FISC Y CONTROL DE PENSIONES Y SEGUROS PAGO POR ENFERMEDAD COMUN, CORRESP A DIC 2017,DEP.: CAJA DE SALUD DE LA BANCA PRIVADA</t>
  </si>
  <si>
    <t>B16054820002</t>
  </si>
  <si>
    <t>00099021001 DEP.DE CHEQ.AJENOS,RET.DE CAM.,CONCEPTO: DEVOLUCION DE COTIZAC. EXCESO EMPLEADOR,DEP.: FUTURO DE BOLIVIA S.A. AFP , PROCEDENCIA: BANCO DE CREDITO DE BOLIVIA S.A., CHEQUE: 52948, FECHA DE EMISION:14/03/2018</t>
  </si>
  <si>
    <t>B16054990002</t>
  </si>
  <si>
    <t>00099021001 DEP.DE CHEQ.AJENOS,RET.DE CAM.,CONCEPTO: DEVOLUCION DE FONDOS POR PASAJES AEREOS NO UTILIZADOS EN LA GESTION 2017,DEP.: BOLIVIANA DE AVIACION , PROCEDENCIA: BANCO UNION S.A., CHEQUE: 8696, FECHA DE EMISION:14/03/2018</t>
  </si>
  <si>
    <t>B16055070002</t>
  </si>
  <si>
    <t>00010011101 DEP.DE CHEQ.AJENOS,RET.DE CAM.,CONCEPTO: REEMBOLSO DE SUBSIDIO DE INCAPACIDAD TEMPORAL DICIEMBRE - 2017,DEP.: CAJA BANCARIA ESTATAL DE SALUD , PROCEDENCIA: BANCO UNION S.A., CHEQUE: 26305, FECHA DE EMISION:16/02/2018</t>
  </si>
  <si>
    <t>O16053750002</t>
  </si>
  <si>
    <t>00099021001 DEPOSITO DE EFECTIVO, DEPOSITANTE: CASTA AMANDA INOFUENTES BURGOS, CONCEPTO: DOBLE PERCEPCION, CUENTA DE DEPOSITO: CUENTA UNICA DEL TESORO</t>
  </si>
  <si>
    <t>O16053800002</t>
  </si>
  <si>
    <t>00130012002 DEPOSITO DE EFECTIVO, DEPOSITANTE: LUIS FEDERICO MARTINEZ RETAMOZO, CONCEPTO: POR CONCEPTO DEVOLUCION GASTOS DE COMBUSTIBLE Y PEAJE, CUENTA DE DEPOSITO: CUENTA UNICA DEL TESORO</t>
  </si>
  <si>
    <t>O16053960002</t>
  </si>
  <si>
    <t>00099021001 DEPOSITO DE EFECTIVO, DEPOSITANTE: AGENCIA NACIONAL DE HIDROCARBUROS, CONCEPTO: REPOSICION DE LLAMADAS QUE FUERON REALIZADAS A TRAVES DEL CODIGO PIN ASIGNADO, CUENTA DE DEPOSITO: CUENTA UNICA DEL TESORO</t>
  </si>
  <si>
    <t>O16054590002</t>
  </si>
  <si>
    <t>00099021001 DEPOSITO DE EFECTIVO, DEPOSITANTE: EDWIN A. MACHICADO R. -UMSA PETAENG-DERECHO, CONCEPTO: DEVOLUCION EXCESO TOPE SALARIAL DIRECCION A.I. UMSA -PETAENG-DERECHO, CUENTA DE DEPOSITO: CUENTA UNICA DEL TESORO</t>
  </si>
  <si>
    <t>O16054640002</t>
  </si>
  <si>
    <t>00212082004 DEPOSITO DE EFECTIVO, DEPOSITANTE: INRA-DORA MAMANI HUANCA, CONCEPTO: DEVOLUCION DE VIATICOS, CUENTA DE DEPOSITO: CUENTA UNICA DEL TESORO</t>
  </si>
  <si>
    <t>O16054670002</t>
  </si>
  <si>
    <t>00512012001 DEPOSITO DE EFECTIVO, DEPOSITANTE: MAURICIO AREVALO CABRERA AASANA, CONCEPTO: DEVOLUCION, CUENTA DE DEPOSITO: CUENTA UNICA DEL TESORO</t>
  </si>
  <si>
    <t>O16054680002</t>
  </si>
  <si>
    <t>00099021001 DEPOSITO DE EFECTIVO, DEPOSITANTE: EDIFICIO CONAVI COOPROPIETARIOS, CONCEPTO: PAGO EPSAS SALDO ABRIL 2017, CUENTA DE DEPOSITO: CUENTA UNICA DEL TESORO</t>
  </si>
  <si>
    <t>O16054690002</t>
  </si>
  <si>
    <t>00099021001 DEPOSITO DE EFECTIVO, DEPOSITANTE: COOPROPIETARIOS EDIFICIO CONAVI, CONCEPTO: PAGO EPSAS AGOSTO/2017, CUENTA DE DEPOSITO: CUENTA UNICA DEL TESORO</t>
  </si>
  <si>
    <t>O16054700002</t>
  </si>
  <si>
    <t>00099021001 DEPOSITO DE EFECTIVO, DEPOSITANTE: COOPROPIETARIOS EDIFICIO CONAVI, CONCEPTO: PAGO EPSAS DICIEMBRE/2017, CUENTA DE DEPOSITO: CUENTA UNICA DEL TESORO</t>
  </si>
  <si>
    <t>O16054720002</t>
  </si>
  <si>
    <t>00099021001 DEPOSITO DE EFECTIVO, DEPOSITANTE: COOPROPIETARIOS EDIFICIO CONAVI, CONCEPTO: PAGO EPSAS ENERO/2018, CUENTA DE DEPOSITO: CUENTA UNICA DEL TESORO</t>
  </si>
  <si>
    <t>O16054730002</t>
  </si>
  <si>
    <t>00099021001 DEPOSITO DE EFECTIVO, DEPOSITANTE: COOPROPIETARIOS EDIFICIO CONAVI, CONCEPTO: PAGO EPSAS FEBRERO/2018, CUENTA DE DEPOSITO: CUENTA UNICA DEL TESORO</t>
  </si>
  <si>
    <t>O16054750002</t>
  </si>
  <si>
    <t>00099021001 DEPOSITO DE EFECTIVO, DEPOSITANTE: HILDA MERCADO PERALTA C.I. 2374005 LP, CONCEPTO: DOBLE PERCEPCION, CUENTA DE DEPOSITO: CUENTA UNICA DEL TESORO</t>
  </si>
  <si>
    <t>O16054930002</t>
  </si>
  <si>
    <t>00580012001 DEPOSITO DE EFECTIVO, DEPOSITANTE: JORGE YAÑEZ MEJIA, CONCEPTO: DEVOLUCION DE PASAJES NO UTILIZADOS ORURO, CUENTA DE DEPOSITO: CUENTA UNICA DEL TESORO</t>
  </si>
  <si>
    <t>O16054960002</t>
  </si>
  <si>
    <t>00099021001 DEPOSITO DE EFECTIVO, DEPOSITANTE: MARIA LUISA CORDERO RODRIGUEZ, CONCEPTO: DEVOLUCION DE HABERES, CUENTA DE DEPOSITO: CUENTA UNICA DEL TESORO</t>
  </si>
  <si>
    <t>O16055160002</t>
  </si>
  <si>
    <t>00099021001 DEPOSITO DE EFECTIVO, DEPOSITANTE: NELSON CONDORI CHOCATINY, CONCEPTO: DEVOLUCION DE PASAJES, CUENTA DE DEPOSITO: CUENTA UNICA DEL TESORO</t>
  </si>
  <si>
    <t>O16055190002</t>
  </si>
  <si>
    <t>00099021001 DEPOSITO DE EFECTIVO, DEPOSITANTE: JOSE LOPEZ FLORES, CONCEPTO: DEVOLUCION DE PASAJES, CUENTA DE DEPOSITO: CUENTA UNICA DEL TESORO</t>
  </si>
  <si>
    <t>O16055430002</t>
  </si>
  <si>
    <t>00212082004 DEPOSITO DE EFECTIVO, DEPOSITANTE: INSTITUTO NACIONAL DE LA REFORMA AGRARIA (INRA), CONCEPTO: DEVOLUCION DE VIATICOS, CUENTA DE DEPOSITO: CUENTA UNICA DEL TESORO</t>
  </si>
  <si>
    <t>O16055510002</t>
  </si>
  <si>
    <t>00086038007 DEPOSITO DE EFECTIVO, DEPOSITANTE: WALDO CAMPERO, CONCEPTO: DEPÓSITO POR REVERSION DE FONDOS EN AVANCE, CUENTA DE DEPOSITO: CUENTA UNICA DEL TESORO</t>
  </si>
  <si>
    <t>O16055530002</t>
  </si>
  <si>
    <t>00086038007 DEPOSITO DE EFECTIVO, DEPOSITANTE: LIMBERT TOMAS QUISBERT VARGAS, CONCEPTO: DEPÓSITO POR REVERSION DE FONDOS EN AVANCE, CUENTA DE DEPOSITO: CUENTA UNICA DEL TESORO</t>
  </si>
  <si>
    <t>O16055540002</t>
  </si>
  <si>
    <t>O16055720002</t>
  </si>
  <si>
    <t>00132062001 DEPOSITO DE EFECTIVO, DEPOSITANTE: JUAN CARLOS GUZMAN MEDINA, CONCEPTO: PAGO DE RETENCION DE IMPUESTOS, CUENTA DE DEPOSITO: CUENTA UNICA DEL TESORO</t>
  </si>
  <si>
    <t>O16055960002</t>
  </si>
  <si>
    <t>00513012003 DEPOSITO DE EFECTIVO, DEPOSITANTE: JOHN PANTOJA SERRANO, CONCEPTO: PLANILLA DE HABERES ENERO/2018 (DESCUENTOS), CUENTA DE DEPOSITO: CUENTA UNICA DEL TESORO</t>
  </si>
  <si>
    <t>O16055990002</t>
  </si>
  <si>
    <t>00099021001 DEPOSITO DE EFECTIVO, DEPOSITANTE: ENRIQUE BOTELLO MONTESINOS, CONCEPTO: DOBLE PERCEPCION, CUENTA DE DEPOSITO: CUENTA UNICA DEL TESORO</t>
  </si>
  <si>
    <t>O16056190002</t>
  </si>
  <si>
    <t>00099021001 DEPOSITO DE EFECTIVO, DEPOSITANTE: CARMEN VIRGINIA MERCADO FLORES CI 1081588 CH, CONCEPTO: DEVOLUCION HABERES EN DEMASIA, CUENTA DE DEPOSITO: CUENTA UNICA DEL TESORO</t>
  </si>
  <si>
    <t>O16056330002</t>
  </si>
  <si>
    <t>00099021001 DEPOSITO DE EFECTIVO, DEPOSITANTE: MIN DE DEPORTE-LIZZETTE ANDREA SAENZ GARCIA, CONCEPTO: DEVOLUCION : SALDO FONDOS EN AVANCE COPA ESTADO PLURINACIONAL DE BOLIVIA SUB 18, CUENTA DE DEPOSITO: CUENTA UNICA DEL TESORO</t>
  </si>
  <si>
    <t>B16057820002</t>
  </si>
  <si>
    <t>00660012006 DEP.DE CHEQ.AJENOS,RET.DE CAM.,CONCEPTO: RECUPERACION EXCEDENTE DE TELEFONO OCTUBRE NOVIEMBRE Y DICIEMBRE GESTION 2017,DEP.: ORGANO JUDICIAL DISTRITO SANTA CRUZ , PROCEDENCIA: BANCO UNION S.A., CHEQUE: 4108, FECHA DE EMISION:13/03/2018</t>
  </si>
  <si>
    <t>B16057860002</t>
  </si>
  <si>
    <t>00660012006 DEP.DE CHEQ.AJENOS,RET.DE CAM.,CONCEPTO: RECUPERACION POR DEVOLUCION DE VIATICOS 2017,DEP.: ORGANO JUDICIAL DISTRITO SANTA CRUZ , PROCEDENCIA: BANCO UNION S.A., CHEQUE: 4113, FECHA DE EMISION:13/03/2018</t>
  </si>
  <si>
    <t>B16058660002</t>
  </si>
  <si>
    <t>00099021001 DEP.DE CHEQ.AJENOS,RET.DE CAM.,CONCEPTO: DEVOLUCION POR CHEQUE NO COBRADO, C-31 N° 3368 GESTION 2017 FUENTE 41,DEP.: SEGIP-OFICINA NACIONAL , PROCEDENCIA: BANCO UNION S.A., CHEQUE: 6217, FECHA DE EMISION:23/02/2018</t>
  </si>
  <si>
    <t>B16059050002</t>
  </si>
  <si>
    <t>00046191101 DEP.DE CHEQ.AJENOS,RET.DE CAM.,CONCEPTO: REVERSION DE FONDOS,DEP.: MINISTERIO DE SALUD , PROCEDENCIA: BANCO UNION S.A., CHEQUE: 2926, FECHA DE EMISION:05/03/2018</t>
  </si>
  <si>
    <t>B16059070002</t>
  </si>
  <si>
    <t>00046191101 DEP.DE CHEQ.AJENOS,RET.DE CAM.,CONCEPTO: REVERSION DE FONDOS,DEP.: MINISTERIO DE SALUD , PROCEDENCIA: BANCO UNION S.A., CHEQUE: 2925, FECHA DE EMISION:15/03/2018</t>
  </si>
  <si>
    <t>O16057720002</t>
  </si>
  <si>
    <t>00099021001 DEPOSITO DE EFECTIVO, DEPOSITANTE: ASFI-MAX PABLO NINA PAYE, CONCEPTO: DEVOLUCION DE FONDOS ASIGNADOS, CUENTA DE DEPOSITO: CUENTA UNICA DEL TESORO</t>
  </si>
  <si>
    <t>O16057810002</t>
  </si>
  <si>
    <t>00099021001 DEPOSITO DE EFECTIVO, DEPOSITANTE: RCM-5 "LANZA", CONCEPTO: DEVOLUCION DE ALIMENTOS Y PRODUCTOD METALICOS, CUENTA DE DEPOSITO: CUENTA UNICA DEL TESORO</t>
  </si>
  <si>
    <t>O16057890002</t>
  </si>
  <si>
    <t>00099021001 DEPOSITO DE EFECTIVO, DEPOSITANTE: IRMA ORDOÑEZ POMA, CONCEPTO: REVERSION DE HABER, CUENTA DE DEPOSITO: CUENTA UNICA DEL TESORO</t>
  </si>
  <si>
    <t>O16058470002</t>
  </si>
  <si>
    <t>00099021001 DEPOSITO DE EFECTIVO, DEPOSITANTE: ELEUTERIO MAMANI LIMACHI, CONCEPTO: DEVOLUCION DE COBRO DE PAGO UNICO, CUENTA DE DEPOSITO: CUENTA UNICA DEL TESORO</t>
  </si>
  <si>
    <t>O16058500002</t>
  </si>
  <si>
    <t>00099021001 DEPOSITO DE EFECTIVO, DEPOSITANTE: RAMIRO FERNANDO PINILLA LIZARRAGA, CONCEPTO: D5 2242 REGULARIZACION ENERO 2017 A DICIEMBRE 2017, CUENTA DE DEPOSITO: CUENTA UNICA DEL TESORO</t>
  </si>
  <si>
    <t>O16058650002</t>
  </si>
  <si>
    <t>00099021001 DEPOSITO DE EFECTIVO, DEPOSITANTE: RODOLFO HUARACHI AJHUACHO, CONCEPTO: REVERSION POR COMBUSTIBLE, CUENTA DE DEPOSITO: CUENTA UNICA DEL TESORO</t>
  </si>
  <si>
    <t>O16059150002</t>
  </si>
  <si>
    <t>00099021001 DEPOSITO DE EFECTIVO, DEPOSITANTE: ALVARO MARCO ANTONIO CABA OLIVAREZ, CONCEPTO: CITE: MEFP/VTCP/DGPOT/UAIS-CPI/N° 030/2016 REGULARIZACION SEPTIEMBRE-OCTUBRE 2017, CUENTA DE DEPOSITO: CUENTA UNICA DEL TESORO</t>
  </si>
  <si>
    <t>O16059290002</t>
  </si>
  <si>
    <t>00212082004 DEPOSITO DE EFECTIVO, DEPOSITANTE: INRA-MAXIMO ARIAS SURCO, CONCEPTO: DEVOLUCION DE VIATICOS, CUENTA DE DEPOSITO: CUENTA UNICA DEL TESORO</t>
  </si>
  <si>
    <t>O16059330002</t>
  </si>
  <si>
    <t>00099021001 DEPOSITO DE EFECTIVO, DEPOSITANTE: DINA RAMIREZ CHUI VDA. DE NINA, CONCEPTO: REVERSION HABERES AGOSTO 2015, CUENTA DE DEPOSITO: CUENTA UNICA DEL TESORO</t>
  </si>
  <si>
    <t>O16059550002</t>
  </si>
  <si>
    <t>00574012002 DEPOSITO DE EFECTIVO, DEPOSITANTE: EMILIO GUILLERMO LOPEZ FERNANDEZ, CONCEPTO: DEVOLUCION DEL 13% POR PASES ABORDO NO DECLARADOS, CUENTA DE DEPOSITO: CUENTA UNICA DEL TESORO</t>
  </si>
  <si>
    <t>O16059590002</t>
  </si>
  <si>
    <t>00046024204 DEPOSITO DE EFECTIVO, DEPOSITANTE: MELINA LICETH CARPIO CORRALES, CONCEPTO: DEVOLUCION DE RECURSOS QUE CORRESPONDE A 371 BS, CUENTA DE DEPOSITO: CUENTA UNICA DEL TESORO</t>
  </si>
  <si>
    <t>O16059810002</t>
  </si>
  <si>
    <t>00099021001 DEPOSITO DE EFECTIVO, DEPOSITANTE: FUNDACION BRIGADA MEDICA CUBANA, CONCEPTO: DEVOLUCION POR CONCEPTO DE GAS LICUADO CORRESPONDIENTE AL MES DE FEBRERO, CUENTA DE DEPOSITO: CUENTA UNICA DEL TESORO</t>
  </si>
  <si>
    <t>O16059830002</t>
  </si>
  <si>
    <t>00099021001 DEPOSITO DE EFECTIVO, DEPOSITANTE: FUNDACION BRIGADA MEDICA CUBANA, CONCEPTO: DEVOLUCION POR CONCEPTO DE TASAS PEAJES CORRESPONDIENTE AL MES DE FEBRERO, CUENTA DE DEPOSITO: CUENTA UNICA DEL TESORO</t>
  </si>
  <si>
    <t>O16059840002</t>
  </si>
  <si>
    <t>00099021001 DEPOSITO DE EFECTIVO, DEPOSITANTE: FUNDACION BRIGADA MEDICA CUBANA, CONCEPTO: DEVOLUCION POR CONCEPTO DE ALIMENTOS CORRESPONDIENTE AL ME DE FEBRERO, CUENTA DE DEPOSITO: CUENTA UNICA DEL TESORO</t>
  </si>
  <si>
    <t>O16059850002</t>
  </si>
  <si>
    <t>00224012006 DEPOSITO DE EFECTIVO, DEPOSITANTE: GUIDO ALVARO BALLON MORALES, CONCEPTO: DEVOLUCION DE SALDO NO UTILIZADO EN FONDOS EN AVANCE, CUENTA DE DEPOSITO: CUENTA UNICA DEL TESORO</t>
  </si>
  <si>
    <t>O16059860002</t>
  </si>
  <si>
    <t>00099021001 DEPOSITO DE EFECTIVO, DEPOSITANTE: FUNDACION BRIGADA MEDICA CUBANA, CONCEPTO: DEVOLUCION POR CONCEPTO DE COMBUSTIBLE CORRESPONDIENTE AL MES DE FEBRERO, CUENTA DE DEPOSITO: CUENTA UNICA DEL TESORO</t>
  </si>
  <si>
    <t>O16059870002</t>
  </si>
  <si>
    <t>00099021001 DEPOSITO DE EFECTIVO, DEPOSITANTE: FUNDACION BRIGADA MEDICA CUBANA, CONCEPTO: DEVOLUCION POR CONCEPTO DE COMUNICACIONES CORRESPONDIENTE AL MES DE FEBRERO, CUENTA DE DEPOSITO: CUENTA UNICA DEL TESORO</t>
  </si>
  <si>
    <t>O16060010002</t>
  </si>
  <si>
    <t>00224012002 DEPOSITO DE EFECTIVO, DEPOSITANTE: MARCO ANTONIO PINTO CALIZAYA, CONCEPTO: DEVOLUCION DE SALDO NO UTILIZADO EN PASAJES, CUENTA DE DEPOSITO: CUENTA UNICA DEL TESORO</t>
  </si>
  <si>
    <t>O16060690002</t>
  </si>
  <si>
    <t>00099021001 DEPOSITO DE EFECTIVO, DEPOSITANTE: JEANETTE OLMOS SOTO, CONCEPTO: DOBLE PERCEPCION, CUENTA DE DEPOSITO: CUENTA UNICA DEL TESORO</t>
  </si>
  <si>
    <t>B16063100002</t>
  </si>
  <si>
    <t>00047257002 DEP.DE CHEQ.AJENOS,RET.DE CAM.,CONCEPTO: REVERSION,DEP.: UEP-ACCESOS UOL PATACAMAYA , PROCEDENCIA: BANCO UNION S.A., CHEQUE: 2693, FECHA DE EMISION:16/03/2018</t>
  </si>
  <si>
    <t>B16063120002</t>
  </si>
  <si>
    <t>00047257002 DEP.DE CHEQ.AJENOS,RET.DE CAM.,CONCEPTO: REVERSION,DEP.: UEP-ACCESOS UOL PATACAMAYA , PROCEDENCIA: BANCO UNION S.A., CHEQUE: 2740, FECHA DE EMISION:16/03/2018</t>
  </si>
  <si>
    <t>B16063150002</t>
  </si>
  <si>
    <t>00047257002 DEP.DE CHEQ.AJENOS,RET.DE CAM.,CONCEPTO: REVERSION,DEP.: UEP-ACCESOS UOL PATACAMAYA , PROCEDENCIA: BANCO UNION S.A., CHEQUE: 2739, FECHA DE EMISION:16/03/2018</t>
  </si>
  <si>
    <t>B16063170002</t>
  </si>
  <si>
    <t>00047257002 DEP.DE CHEQ.AJENOS,RET.DE CAM.,CONCEPTO: REVERSION,DEP.: UEP-ACCESOS UOL PATACAMAYA , PROCEDENCIA: BANCO UNION S.A., CHEQUE: 2738, FECHA DE EMISION:16/03/2018</t>
  </si>
  <si>
    <t>B16063190002</t>
  </si>
  <si>
    <t>00047257002 DEP.DE CHEQ.AJENOS,RET.DE CAM.,CONCEPTO: REVERSION,DEP.: UEP-ACCESOS UOL PATACAMAYA , PROCEDENCIA: BANCO UNION S.A., CHEQUE: 2737, FECHA DE EMISION:16/03/2018</t>
  </si>
  <si>
    <t>B16063200002</t>
  </si>
  <si>
    <t>00047257002 DEP.DE CHEQ.AJENOS,RET.DE CAM.,CONCEPTO: REVERSION,DEP.: UEP-ACCESOS UOL PATACAMAYA , PROCEDENCIA: BANCO UNION S.A., CHEQUE: 2736, FECHA DE EMISION:16/03/2018</t>
  </si>
  <si>
    <t>B16063210002</t>
  </si>
  <si>
    <t>00047257002 DEP.DE CHEQ.AJENOS,RET.DE CAM.,CONCEPTO: REVERSION,DEP.: UEP-ACCESOS UOL PATACAMAYA , PROCEDENCIA: BANCO UNION S.A., CHEQUE: 2734, FECHA DE EMISION:16/03/2018</t>
  </si>
  <si>
    <t>B16063680002</t>
  </si>
  <si>
    <t>00046181101 DEP.DE CHEQ.AJENOS,RET.DE CAM.,CONCEPTO: PAGO DE SUELDOS,DEP.: MINISTERIO DE SALUD , PROCEDENCIA: BANCO UNION S.A., CHEQUE: 12520, FECHA DE EMISION:16/03/2018</t>
  </si>
  <si>
    <t>O16062750002</t>
  </si>
  <si>
    <t>00099021001 DEPOSITO DE EFECTIVO, DEPOSITANTE: MARIA MARCELINA BUSTILLOS DE MERCADO, CONCEPTO: PAGO EXCEDENTE DE TELEFONIA FIJA, CUENTA DE DEPOSITO: CUENTA UNICA DEL TESORO</t>
  </si>
  <si>
    <t>O16063440002</t>
  </si>
  <si>
    <t>00099021001 DEPOSITO DE EFECTIVO, DEPOSITANTE: VIAS BOLIVIA MIGUEL ADRIAN CUELLAR QUINO, CONCEPTO: DEVOLUCION POR DOBLE PERCEPCION, CUENTA DE DEPOSITO: CUENTA UNICA DEL TESORO</t>
  </si>
  <si>
    <t>O16063670002</t>
  </si>
  <si>
    <t>00099021001 DEPOSITO DE EFECTIVO, DEPOSITANTE: EINAR MARIO PEREZ ARISPE, CONCEPTO: DEVOLUCION DE VIATICOS, CUENTA DE DEPOSITO: CUENTA UNICA DEL TESORO</t>
  </si>
  <si>
    <t>O16064070002</t>
  </si>
  <si>
    <t>O16064110002</t>
  </si>
  <si>
    <t>00099021001 DEPOSITO DE EFECTIVO, DEPOSITANTE: SEDES LA PAZ FLORA SIÑANI MOLLIZACA, CONCEPTO: DEVOLUCION DE BONO DE FRONTERA, CUENTA DE DEPOSITO: CUENTA UNICA DEL TESORO</t>
  </si>
  <si>
    <t>O16064530002</t>
  </si>
  <si>
    <t>O16064970002</t>
  </si>
  <si>
    <t>00099021001 DEPOSITO DE EFECTIVO, DEPOSITANTE: TATIANA VIRGINIA FLORES OROSCO, CONCEPTO: DEVOLUCION DEL SALDO RESTANTE DE LOS FONDOS EN AVANCE FIC CEPPC P.LOG N 005/2018-2019, CUENTA DE DEPOSITO: CUENTA UNICA DEL TESORO</t>
  </si>
  <si>
    <t>O16065170002</t>
  </si>
  <si>
    <t>00099021001 DEPOSITO DE EFECTIVO, DEPOSITANTE: MARIA ISABEL LOPEZ QUISPE, CONCEPTO: REVERSION P/ADQ. MAT. INSUMOS DEST MTTO DN3 MAMORE CN. CARLOS SILES, CUENTA DE DEPOSITO: CUENTA UNICA DEL TESORO</t>
  </si>
  <si>
    <t>B16066770002</t>
  </si>
  <si>
    <t>00016014201 DEP.DE CHEQ.AJENOS,RET.DE CAM.,CONCEPTO: DESEMBOLSO DE RECURSOS CORRESPONDIENTE DIPLOMAS BACHILLER GESTION 2018,DEP.: MINISTERIO DE EDUCACION , PROCEDENCIA: BANCO UNION S.A., CHEQUE: 21694, FECHA DE EMISION:14/03/2018</t>
  </si>
  <si>
    <t>B16066790002</t>
  </si>
  <si>
    <t>00016014201 DEP.DE CHEQ.AJENOS,RET.DE CAM.,CONCEPTO: DIPLOMAS DE BACHILLER GESTION 2018,DEP.: MINISTERIO DE EDUCACION , PROCEDENCIA: BANCO UNION S.A., CHEQUE: 21697, FECHA DE EMISION:14/03/2018</t>
  </si>
  <si>
    <t>B16066810002</t>
  </si>
  <si>
    <t>00016014201 DEP.DE CHEQ.AJENOS,RET.DE CAM.,CONCEPTO: DIPLOMAS DE BACHILLER GESTION 2018,DEP.: MINISTERIO DE EDUCACION , PROCEDENCIA: BANCO UNION S.A., CHEQUE: 21695, FECHA DE EMISION:14/03/2018</t>
  </si>
  <si>
    <t>B16066820002</t>
  </si>
  <si>
    <t>00016014101 DEP.DE CHEQ.AJENOS,RET.DE CAM.,CONCEPTO: DIPLOMAS BACHILLER GESTION 2018,DEP.: MINISTERIO DE EDUCACION , PROCEDENCIA: BANCO UNION S.A., CHEQUE: 21696, FECHA DE EMISION:14/03/2018</t>
  </si>
  <si>
    <t>B16066830002</t>
  </si>
  <si>
    <t>00016011101 DEP.DE CHEQ.AJENOS,RET.DE CAM.,CONCEPTO: DEVOLUCION DE PASAJES AEREOS,DEP.: MINISTERIO DE EDUCACION , PROCEDENCIA: BANCO UNION S.A., CHEQUE: 21693, FECHA DE EMISION:14/03/2018</t>
  </si>
  <si>
    <t>B16066930002</t>
  </si>
  <si>
    <t>00099021001 DEP.DE CHEQ.AJENOS,RET.DE CAM.,CONCEPTO: PAGO DE SINIESTRO,DEP.: ASEGURADORA FORTALEZA S.A , PROCEDENCIA: BANCO FORTALEZA SOCIEDAD ANONIMA (BANCO FORTALEZA S.A.), CHEQUE: 6772, FECHA DE EMISIO</t>
  </si>
  <si>
    <t>B16067100002</t>
  </si>
  <si>
    <t>00290012001 DEP.DE CHEQ.AJENOS,RET.DE CAM.,CONCEPTO: DEP. POR DEVPOR BOA DE PASAJES NO UTILIZADOS DE FUNCIONARIOS OFICINA NACIONAL*2017 S/ C-31 SIP N°64,DEP.: SERVICIO DE IMPUESTOS NACIONALES</t>
  </si>
  <si>
    <t>B16067110002</t>
  </si>
  <si>
    <t>00290012001 DEP.DE CHEQ.AJENOS,RET.DE CAM.,CONCEPTO: DEP. POR MULTAS Y ATRASOS DE CONSULTORES DE LA GAF DE ENERO/2018 SEGUN C-31 SIP N° 66,DEP.: SERVICIO DE IMPUESTOS NACIONALES , PROCEDENCIA: BANCO UNION S.A., CHEQUE: 4789, FECHA DE EMISION:14/03/2018</t>
  </si>
  <si>
    <t>B16067120002</t>
  </si>
  <si>
    <t>00290012001 DEP.DE CHEQ.AJENOS,RET.DE CAM.,CONCEPTO: DEP DE VICENTA PERALTA POR DEPÓSITO EN DEMASIA DE LA GDCH/2018 SEGUN C-31 SIP N° 67,DEP.: SERVICIO DE IMPUESTOS NACIONALES , PROCEDENCIA: BANCO UNION S.A., CHEQUE: 4790, FECHA DE EMISION:14/03/2018</t>
  </si>
  <si>
    <t>O16066470002</t>
  </si>
  <si>
    <t>00099021001 DEPOSITO DE EFECTIVO, DEPOSITANTE: GABRIEL MENDIETA MONTERO, CONCEPTO: REVERSION PASAJES, CUENTA DE DEPOSITO: CUENTA UNICA DEL TESORO</t>
  </si>
  <si>
    <t>O16066780002</t>
  </si>
  <si>
    <t>00099021001 DEPOSITO DE EFECTIVO, DEPOSITANTE: NORAH TEREZA BOHORQUEZ VDA DE GONZALES, CONCEPTO: COBRO INDEBIDO POR NUEVAS NUPCIAS, CUENTA DE DEPOSITO: CUENTA UNICA DEL TESORO</t>
  </si>
  <si>
    <t>O16066900002</t>
  </si>
  <si>
    <t>00099021001 DEPOSITO DE EFECTIVO, DEPOSITANTE: MARIA TERESA DURAN SUAREZ, CONCEPTO: DEVOLUCION POR DAÑO ECONOMICO INVOLUNTARIO, CUENTA DE DEPOSITO: CUENTA UNICA DEL TESORO</t>
  </si>
  <si>
    <t>O16067020002</t>
  </si>
  <si>
    <t>00574012002 DEPOSITO DE EFECTIVO, DEPOSITANTE: LACTEOSBOL, CONCEPTO: DEVOLUCION DE PAGO EN DEMACIA POLICIAS, CUENTA DE DEPOSITO: CUENTA UNICA DEL TESORO</t>
  </si>
  <si>
    <t>O16067030002</t>
  </si>
  <si>
    <t>O16067920002</t>
  </si>
  <si>
    <t>00099021001 DEPOSITO DE EFECTIVO, DEPOSITANTE: ABENOR ROBERTO ALFARO CASTILLO, CONCEPTO: DEVOLUCION POR COBRO DE DOBLE PERCEPCION MES FEBRERO, CUENTA DE DEPOSITO: CUENTA UNICA DEL TESORO</t>
  </si>
  <si>
    <t>O16068040002</t>
  </si>
  <si>
    <t>00046034201 DEPOSITO DE EFECTIVO, DEPOSITANTE: INLASA, CONCEPTO: DEVOLUCION DE SALDO C-31 N° 936, CUENTA DE DEPOSITO: CUENTA UNICA DEL TESORO</t>
  </si>
  <si>
    <t>B16070520002</t>
  </si>
  <si>
    <t>00015011108 DEP.DE CHEQ.AJENOS,RET.DE CAM.,CONCEPTO: DEVOLUCION DE FONDOS,DEP.: MIN. GOBIERNO , PROCEDENCIA: BANCO UNION S.A., CHEQUE: 51039, FECHA DE EMISION:13/03/2018</t>
  </si>
  <si>
    <t>B16070680002</t>
  </si>
  <si>
    <t>00015011108 DEP.DE CHEQ.AJENOS,RET.DE CAM.,CONCEPTO: DEVOLUCION DE FONDOS,DEP.: MIN. GOBIERNO , PROCEDENCIA: BANCO UNION S.A., CHEQUE: 51040, FECHA DE EMISION:13/03/2018</t>
  </si>
  <si>
    <t>O16070420002</t>
  </si>
  <si>
    <t>00099021001 DEPOSITO DE EFECTIVO, DEPOSITANTE: NATTY GINA HUARACHI RODRIGUEZ, CONCEPTO: DOBLE PERCEPCION, CUENTA DE DEPOSITO: CUENTA UNICA DEL TESORO</t>
  </si>
  <si>
    <t>O16070450002</t>
  </si>
  <si>
    <t>O16070580002</t>
  </si>
  <si>
    <t>00585012002 DEPOSITO DE EFECTIVO, DEPOSITANTE: AGENCIA BOLIVIANA ESPACIAL ABE FRANKLIN AYLLON, CONCEPTO: DEPOSITÓ 13% IVA FACT NO DECLARADA, CUENTA DE DEPOSITO: CUENTA UNICA DEL TESORO</t>
  </si>
  <si>
    <t>O16070620002</t>
  </si>
  <si>
    <t>00585012002 DEPOSITO DE EFECTIVO, DEPOSITANTE: AGENCIA BOLIVIANA ESPACIAL JORGE BUENO, CONCEPTO: DEVOLUCION DE VIATICOS NO UTILIZADOS, CUENTA DE DEPOSITO: CUENTA UNICA DEL TESORO</t>
  </si>
  <si>
    <t>O16070750002</t>
  </si>
  <si>
    <t>00099021001 DEPOSITO DE EFECTIVO, DEPOSITANTE: CONALPEDIS, CONCEPTO: REPOSICION DE FONDOS, CUENTA DE DEPOSITO: CUENTA UNICA DEL TESORO</t>
  </si>
  <si>
    <t>O16070760002</t>
  </si>
  <si>
    <t>O16070960002</t>
  </si>
  <si>
    <t>00099021001 DEPOSITO DE EFECTIVO, DEPOSITANTE: CAROLINA VICTORIA SAAVEDRA RONCAL, CONCEPTO: DOBLE PERCEPCION, CUENTA DE DEPOSITO: CUENTA UNICA DEL TESORO</t>
  </si>
  <si>
    <t>O16071050002</t>
  </si>
  <si>
    <t>00099021001 DEPOSITO DE EFECTIVO, DEPOSITANTE: OSCAR HUGO PAUCARA QUISPE, CONCEPTO: DEVOLUCION REFRIGERIO SEGURIDAD ENERO/18, CUENTA DE DEPOSITO: CUENTA UNICA DEL TESORO</t>
  </si>
  <si>
    <t>O16071090002</t>
  </si>
  <si>
    <t>00580012001 DEPOSITO DE EFECTIVO, DEPOSITANTE: RONALD ARRAYA VELIZ, CONCEPTO: DEVOLUCION DE PASAJES NO UTILIZADOS, CUENTA DE DEPOSITO: CUENTA UNICA DEL TESORO</t>
  </si>
  <si>
    <t>O16071350002</t>
  </si>
  <si>
    <t>00099021001 DEPOSITO DE EFECTIVO, DEPOSITANTE: ASFI-ROBERTO ALEJANDRO FERNANDEZ, CONCEPTO: DEVOLUCON DE VIATICOS, CUENTA DE DEPOSITO: CUENTA UNICA DEL TESORO</t>
  </si>
  <si>
    <t>O16071360002</t>
  </si>
  <si>
    <t>00099021001 DEPOSITO DE EFECTIVO, DEPOSITANTE: ASFI - FREDDY AUGUSTO LENZ ARDAYA, CONCEPTO: DEVOLUCION DE FONDOS SABSA, CUENTA DE DEPOSITO: CUENTA UNICA DEL TESORO</t>
  </si>
  <si>
    <t>O16071890002</t>
  </si>
  <si>
    <t>00099021001 DEPOSITO DE EFECTIVO, DEPOSITANTE: OSWALDO RENE LOPEZ RAYA, CONCEPTO: CUMPLIMIENTO PARCIAL DE RECONOCIMIENTO DE OBLIGACION A LA CNS BS.27,016,19 ( 2DA CUOTA ), CUENTA DE DEPOSITO: CUENTA UNICA DEL TESORO</t>
  </si>
  <si>
    <t>O16072090002</t>
  </si>
  <si>
    <t>00099021001 DEPOSITO DE EFECTIVO, DEPOSITANTE: SOCORRO MARAÑON CABRERA DE REQUE, CONCEPTO: DEVOLUCION DE DUODECIMAS DE AGUINALDO, CUENTA DE DEPOSITO: CUENTA UNICA DEL TESORO</t>
  </si>
  <si>
    <t>O16072630002</t>
  </si>
  <si>
    <t>00099021001 DEPOSITO DE EFECTIVO, DEPOSITANTE: EDILBERTO ARUQUIPA ALARCON, CONCEPTO: REVERSION CONSUMO DE AGUA DEL MES DE ENERO DEL 2018, CUENTA DE DEPOSITO: CUENTA UNICA DEL TESORO</t>
  </si>
  <si>
    <t>B16073890002</t>
  </si>
  <si>
    <t>00099021001 DEP.DE CHEQ.AJENOS,RET.DE CAM.,CONCEPTO: PAGO INCAPACIDADES TEMPORALES (REEMBOLSO) MINISTERIO DE ECONOMIA FINANZAS PUBLICAS,DEP.: CAJA NACIONAL DE SALUD , PROCEDENCIA: BANCO UNION S.A., CHEQUE: 15092, FECHA DE EMISION:22/03/2018</t>
  </si>
  <si>
    <t>B16073900002</t>
  </si>
  <si>
    <t>00099021001 DEP.DE CHEQ.AJENOS,RET.DE CAM.,CONCEPTO: DEPOSITÓ AL TGN POR CONCEPTO DE DEVOLUCION 10% CAPITAL CASA DE CAMBIO TRAVELEX,DEP.: ASFI-JFI , PROCEDENCIA: BANCO UNION S.A., CHEQUE: 2807, FECHA DE EMISION:16/03/2018</t>
  </si>
  <si>
    <t>B16073990002</t>
  </si>
  <si>
    <t>00290012001 DEP.DE CHEQ.AJENOS,RET.DE CAM.,CONCEPTO: DEP POR MULTAS Y ATRASOS DE LA GDQLLO-FEBRERO/2018 DE CONSULTORES DE LINEA S/G C31 SIP N° 71,DEP.: SERVICIO DE IMPUESTOS NACIONALES</t>
  </si>
  <si>
    <t>B16074020002</t>
  </si>
  <si>
    <t>00290012001 DEP.DE CHEQ.AJENOS,RET.DE CAM.,CONCEPTO: DEP POR DEVOL EFECTUADO POR LUIS ALBERTO BAUTISTA PALOMEQUE PAGO EN DEMASIA DEL CONT ADM N°73/2016,DEP.: SERVICIO DE IMPUESTOS NACIONALES</t>
  </si>
  <si>
    <t>B16074040002</t>
  </si>
  <si>
    <t>00290012001 DEP.DE CHEQ.AJENOS,RET.DE CAM.,CONCEPTO: DEP RETENCION RC-IVA PAGO POR SERV PUBLICOS DE LA GDEA/2018 POR SALDO NO EJECUTADO SG C31 SIP N°74,DEP.: SERVICIO DE IMPUESTOS NACIONALES</t>
  </si>
  <si>
    <t>B16074070002</t>
  </si>
  <si>
    <t>00290012001 DEP.DE CHEQ.AJENOS,RET.DE CAM.,CONCEPTO: DEP POR DEVOLUCIONES EN DEP EN DEMASIA GGLPZ SEGUN C31 SIP N° 68,DEP.: SERVICIO DE IMPUESTOS NACIONALES , PROCEDENCIA: BANCO UNION S.A., CHEQUE: 4797, FECHA DE EMISION:19/03/2018</t>
  </si>
  <si>
    <t>B16074140002</t>
  </si>
  <si>
    <t>00099021001 DEP.DE CHEQ.AJENOS,RET.DE CAM.,CONCEPTO: PELAGIA MARTINEZ CHUCA,DEP.: BANCO UNION S.A. , PROCEDENCIA: BANCO UNION S.A., CHEQUE: 154456, FECHA DE EMISION:22/03/2018</t>
  </si>
  <si>
    <t>B16074160002</t>
  </si>
  <si>
    <t>00099021001 DEP.DE CHEQ.AJENOS,RET.DE CAM.,CONCEPTO: ACOSTA CALLEJO WILMA,DEP.: BANCO UNION S.A. , PROCEDENCIA: BANCO UNION S.A., CHEQUE: 154457, FECHA DE EMISION:22/03/2018</t>
  </si>
  <si>
    <t>O16074000002</t>
  </si>
  <si>
    <t>00099021001 DEPOSITO DE EFECTIVO, DEPOSITANTE: OMAR DAVID RODRIGUEZ BERMUDEZ, CONCEPTO: RECUPERACION EXTRAJUDICIAL, CUENTA DE DEPOSITO: CUENTA UNICA DEL TESORO</t>
  </si>
  <si>
    <t>O16074010002</t>
  </si>
  <si>
    <t>00099021001 DEPOSITO DE EFECTIVO, DEPOSITANTE: JAVIER GUSTAVO PAREDES PORTUGAL, CONCEPTO: RECUPERACION EXTRAJUDICIAL, CUENTA DE DEPOSITO: CUENTA UNICA DEL TESORO</t>
  </si>
  <si>
    <t>O16074390002</t>
  </si>
  <si>
    <t>00099021001 DEPOSITO DE EFECTIVO, DEPOSITANTE: FERMIN CIPRIANO QUISPE MAMANI, CONCEPTO: DOBLE PERCEPCION, CUENTA DE DEPOSITO: CUENTA UNICA DEL TESORO</t>
  </si>
  <si>
    <t>O16074550002</t>
  </si>
  <si>
    <t>00132079201 DEPOSITO DE EFECTIVO, DEPOSITANTE: MIGUEL CALDERON MEDRANO, CONCEPTO: DEVOLUCION DE FONDOS NO UTILIZADOS, CUENTA DE DEPOSITO: CUENTA UNICA DEL TESORO</t>
  </si>
  <si>
    <t>O16074810002</t>
  </si>
  <si>
    <t>00099021001 DEPOSITO DE EFECTIVO, DEPOSITANTE: SUSY JANNETTE MOYA HOYOS, CONCEPTO: HABERES: NOVIEMBRE,DICIEMBRE-2017 ENERO,FEBRERO-2018, CUENTA DE DEPOSITO: CUENTA UNICA DEL TESORO</t>
  </si>
  <si>
    <t>O16074820002</t>
  </si>
  <si>
    <t>00292012001 DEPOSITO DE EFECTIVO, DEPOSITANTE: EBER MAMANI TINCUTA, CONCEPTO: CONVENIO ENTRE VIAS BOLIVIA Y FEDERACION 1 RO MAYO, CUENTA DE DEPOSITO: CUENTA UNICA DEL TESORO</t>
  </si>
  <si>
    <t>O16074830002</t>
  </si>
  <si>
    <t>O16074840002</t>
  </si>
  <si>
    <t>O16074850002</t>
  </si>
  <si>
    <t>O16074860002</t>
  </si>
  <si>
    <t>O16074880002</t>
  </si>
  <si>
    <t>O16074890002</t>
  </si>
  <si>
    <t>O16074910002</t>
  </si>
  <si>
    <t>O16074920002</t>
  </si>
  <si>
    <t>O16074930002</t>
  </si>
  <si>
    <t>O16074950002</t>
  </si>
  <si>
    <t>O16074970002</t>
  </si>
  <si>
    <t>O16074980002</t>
  </si>
  <si>
    <t>O16074990002</t>
  </si>
  <si>
    <t>O16075010002</t>
  </si>
  <si>
    <t>O16075030002</t>
  </si>
  <si>
    <t>O16075040002</t>
  </si>
  <si>
    <t>O16075050002</t>
  </si>
  <si>
    <t>O16075070002</t>
  </si>
  <si>
    <t>O16075080002</t>
  </si>
  <si>
    <t>O16075170002</t>
  </si>
  <si>
    <t>00099021001 DEPOSITO DE EFECTIVO, DEPOSITANTE: ALVARO ARANDIA ENCINAS CI 4074815 OR, CONCEPTO: REVERSION POR CONCEPTO DE PASAJES, CUENTA DE DEPOSITO: CUENTA UNICA DEL TESORO</t>
  </si>
  <si>
    <t>O16075500002</t>
  </si>
  <si>
    <t>00225032001 DEPOSITO DE EFECTIVO, DEPOSITANTE: TERESA MENDOZA INDARA, CONCEPTO: DEVOLUCION DE FONDOS EN AVANCE A CARGO DE RENDICION DE CUENTA, CUENTA DE DEPOSITO: CUENTA UNICA DEL TESORO</t>
  </si>
  <si>
    <t>O16075520002</t>
  </si>
  <si>
    <t>00225032001 DEPOSITO DE EFECTIVO, DEPOSITANTE: DANESKA PORTILLO SILVA, CONCEPTO: DEVOLUCION FONDOS EN AVANCE A CARGO DE RENDICION CUENTAS, CUENTA DE DEPOSITO: CUENTA UNICA DEL TESORO</t>
  </si>
  <si>
    <t>B16077520002</t>
  </si>
  <si>
    <t>00587012009 DEP.DE CHEQ.AJENOS,RET.DE CAM.,CONCEPTO: DEVOLUCION DE FONDOS,DEP.: BISMARCK CHINO , PROCEDENCIA: BANCO UNION S.A., CHEQUE: 1125, FECHA DE EMISION:21/03/2018</t>
  </si>
  <si>
    <t>B16077800002</t>
  </si>
  <si>
    <t>00099021001 DEP.DE CHEQ.AJENOS,RET.DE CAM.,CONCEPTO: PAGO INCAPACIDAD TEMPORAL DEL PERSONAL SEGIP CORRESPONDIENTE MES ENERO 2018,DEP.: CAJA DE SALUD DE CAMINOS Y R.A. , PROCEDENCIA: BANCO UNION S.A., CHEQUE: 8962, FECHA DE EMISION:14/03/2018</t>
  </si>
  <si>
    <t>B16077830002</t>
  </si>
  <si>
    <t>00582012001 DEP.DE CHEQ.AJENOS,RET.DE CAM.,CONCEPTO: PAGO INCAPACIDAD TEMPORAL DEL PERSONAL EBA SEDEM CORRESPONDIENTE MESES ENERO Y FEBRERO 2017,DEP.: CAJA DE SALUD DE CAMINOS Y R.A. , PROCEDENCIA: BANCO UNION S.A., CHEQUE: 8941, FECHA DE EMISION:06/03/2018</t>
  </si>
  <si>
    <t>B16077850002</t>
  </si>
  <si>
    <t>00340012003 DEP.DE CHEQ.AJENOS,RET.DE CAM.,CONCEPTO: PAGO INCAPACIDAD TEMPORAL DEL PERSONAL SEGIP CORRESPONDIENTE MES ENERO 2018,DEP.: CAJA DE SALUD DE CAMINOS Y R.A. , PROCEDENCIA: BANCO UNION S.A., CHEQUE: 8961, FECHA DE EMISION:14/03/2018</t>
  </si>
  <si>
    <t>B16077860002</t>
  </si>
  <si>
    <t>00099021001 DEP.DE CHEQ.AJENOS,RET.DE CAM.,CONCEPTO: PAGO INCAPACIDAD TEMPORAL DEL PERSONAL SEGIP CORRESPONDIENTE MES NOVIEMBRE 2017,DEP.: CAJA DE SALUD DE CAMINOS Y R.A. , PROCEDENCIA: BANCO UNION S.A., CHEQUE: 8968, FECHA DE EMISION:14/03/2018</t>
  </si>
  <si>
    <t>B16077870002</t>
  </si>
  <si>
    <t>00340012003 DEP.DE CHEQ.AJENOS,RET.DE CAM.,CONCEPTO: PAGO INCAPACIDAD TEMPORAL PERSONAL SEGIP CORRESPONDIENTE MES NOVIEMBRE 2017,DEP.: CAJA DE SALUD DE CAMINOS Y R.A. , PROCEDENCIA: BANCO UNION S.A., CHEQUE: 8967, FECHA DE EMISION:14/03/2018</t>
  </si>
  <si>
    <t>B16078050002</t>
  </si>
  <si>
    <t>00099021001 DEP.DE CHEQ.AJENOS,RET.DE CAM.,CONCEPTO: PAGO POR DESCUENTO MONTOS EXCEDENTES POR DOBLE PERCEPCION DE RECURSOS PUBLICOS,DEP.: CAJA NACIONAL DE SALUD , PROCEDENCIA: BANCO UNION S.A., CHEQUE: 34879, FECHA DE EMISION:19/03/2018</t>
  </si>
  <si>
    <t>B16078230002</t>
  </si>
  <si>
    <t>00099021001 DEP.DE CHEQ.AJENOS,RET.DE CAM.,CONCEPTO: REVERSION FRACCION CC TGN NUA 1432424,DEP.: SEGUROS PROVIDA S.A. , PROCEDENCIA: BANCO NACIONAL DE BOLIVIA S.A., CHEQUE: 2312757, FECHA DE EMISION:21/03/2018</t>
  </si>
  <si>
    <t>B16078430002</t>
  </si>
  <si>
    <t>00047257002 DEP.DE CHEQ.AJENOS,RET.DE CAM.,CONCEPTO: REVERSION,DEP.: UEP-ACCESOS UOL-PATACAMAYA , PROCEDENCIA: BANCO UNION S.A., CHEQUE: 2742, FECHA DE EMISION:16/03/2018</t>
  </si>
  <si>
    <t>O16077570002</t>
  </si>
  <si>
    <t>00099021001 DEPOSITO DE EFECTIVO, DEPOSITANTE: PAULINA RAMOS CALLISAYA, CONCEPTO: DEVOLUCION DE BONO DE FRONTERA ENERO, CUENTA DE DEPOSITO: CUENTA UNICA DEL TESORO</t>
  </si>
  <si>
    <t>O16077580002</t>
  </si>
  <si>
    <t>00099021001 DEPOSITO DE EFECTIVO, DEPOSITANTE: PAULINA RAMOS CALLISAYA, CONCEPTO: DEVOLUCION DE BONO DE FRONTERA FEBRERO, CUENTA DE DEPOSITO: CUENTA UNICA DEL TESORO</t>
  </si>
  <si>
    <t>O16077600002</t>
  </si>
  <si>
    <t>00099021001 DEPOSITO DE EFECTIVO, DEPOSITANTE: ENDE-RUBEN VARGAS, CONCEPTO: CUMPL. DS. 3034 REMUNERACION MAX. FEB/18 WILFREDO OVANDO ROJAS, CUENTA DE DEPOSITO: CUENTA UNICA DEL TESORO</t>
  </si>
  <si>
    <t>O16077640002</t>
  </si>
  <si>
    <t>00587012009 DEPOSITO DE EFECTIVO, DEPOSITANTE: BISMARCK CHINO, CONCEPTO: DEVOLUCION DE FONDOS, CUENTA DE DEPOSITO: CUENTA UNICA DEL TESORO</t>
  </si>
  <si>
    <t>O16077950002</t>
  </si>
  <si>
    <t>00099021001 DEPOSITO DE EFECTIVO, DEPOSITANTE: MILENCA BERNARDINA PINTO FLORES, CONCEPTO: SALDO DE FONDOS EN AVANCE, CUENTA DE DEPOSITO: CUENTA UNICA DEL TESORO</t>
  </si>
  <si>
    <t>O16078090002</t>
  </si>
  <si>
    <t>00099021001 DEPOSITO DE EFECTIVO, DEPOSITANTE: INSUFER, CONCEPTO: MULTA RETRASO DE ENTREGA DE MATERIAL A LA "ATT", CUENTA DE DEPOSITO: CUENTA UNICA DEL TESORO</t>
  </si>
  <si>
    <t>O16078780002</t>
  </si>
  <si>
    <t>00266022001 DEPOSITO DE EFECTIVO, DEPOSITANTE: YESSICA AMANDA ARCE PAREDES-DIR DEP. DE EDUC LP, CONCEPTO: REVERSION DE PAGO DE REFRIGERIO DDELPZ DEL MES DE ENERO 2018, CUENTA DE DEPOSITO: CUENTA UNICA DEL TESORO</t>
  </si>
  <si>
    <t>O16079050002</t>
  </si>
  <si>
    <t>00020041101 DEPOSITO DE EFECTIVO, DEPOSITANTE: VIVIANA CAMBARA FLORES, CONCEPTO: REVERSION PAGO RENUMERACIONES CONSULTORES DE LINEA PREV. N° 373, CUENTA DE DEPOSITO: CUENTA UNICA DEL TESORO</t>
  </si>
  <si>
    <t>O16079550002</t>
  </si>
  <si>
    <t>00212082001 DEPOSITO DE EFECTIVO, DEPOSITANTE: INRA-DDLP-ALCIDES ROBERTO TARQUINO CHOQUE, CONCEPTO: DEVOLUCION DE VIATICOS C-3 N° 159/2018, CUENTA DE DEPOSITO: CUENTA UNICA DEL TESORO</t>
  </si>
  <si>
    <t>O16080270002</t>
  </si>
  <si>
    <t>00099021001 DEPOSITO DE EFECTIVO, DEPOSITANTE: MINISTERIO PUBLICO, CONCEPTO: DEVOLUCION DE GASTOS DE INVESTIGACION POR EL DR. CARLOS ROBLES KUBBER, CUENTA DE DEPOSITO: CUENTA UNICA DEL TESORO</t>
  </si>
  <si>
    <t>B16081510002</t>
  </si>
  <si>
    <t>00099021001 DEP.DE CHEQ.AJENOS,RET.DE CAM.,CONCEPTO: DEVOLUCION DE RECURSOS POR EXTRAVIO DE CREDENCIALES,DEP.: CAMARA DE SENADORES , PROCEDENCIA: BANCO UNION S.A., CHEQUE: 6866, FECHA DE EMISION:26/03/2018</t>
  </si>
  <si>
    <t>B16081530002</t>
  </si>
  <si>
    <t>00099021001 DEP.DE CHEQ.AJENOS,RET.DE CAM.,CONCEPTO: DEVOLUCION DE RECURSOS POR EXTRAVIO DE CREDENCIALES,DEP.: CAMARA DE SENADORES , PROCEDENCIA: BANCO UNION S.A., CHEQUE: 6865, FECHA DE EMISION:26/03/2018</t>
  </si>
  <si>
    <t>B16081670002</t>
  </si>
  <si>
    <t>00099021001 DEP.DE CHEQ.AJENOS,RET.DE CAM.,CONCEPTO: DEVOLUCION SALDOS NO EJECUTADOS POR RESOLUCION DE CONTRATO MD-CE12/16,DEP.: MINISTERIO DE DEFENSA , PROCEDENCIA: BANCO UNION S.A., CHEQUE: 19421, FECHA DE EMISION:16/03/2018</t>
  </si>
  <si>
    <t>B16081690002</t>
  </si>
  <si>
    <t>00099021001 DEP.DE CHEQ.AJENOS,RET.DE CAM.,CONCEPTO: AUT. IMPUGNACION TRIBUTARIA - DEVOL INCAPACIDAD TEMPORAL - ENERO/2018,DEP.: CAJA PETROLERA DE SALUD , PROCEDENCIA: BANCO UNION S.A., CHEQUE: 13058, FECHA DE EMISION:26/03/2018</t>
  </si>
  <si>
    <t>B16081700002</t>
  </si>
  <si>
    <t>00099021001 DEP.DE CHEQ.AJENOS,RET.DE CAM.,CONCEPTO: REVERSION DE RECUSRSOS NO EJECUTADOS FUENTE 10 GESTIONES PASADAS (ALIMENTACION),DEP.: MINISTERIO DE DEFENSA , PROCEDENCIA: BANCO UNION S.A., CHEQUE: 127, FECHA DE EMISION:14/03/2018</t>
  </si>
  <si>
    <t>B16081730002</t>
  </si>
  <si>
    <t>00099021001 DEP.DE CHEQ.AJENOS,RET.DE CAM.,CONCEPTO: REVERSION DE RECURSOS NO EJECUTADOS FUENTE 10 SOCORROS GESTIONES PASADAS,DEP.: MINISTERIO DE DEFENSA , PROCEDENCIA: BANCO UNION S.A., CHEQUE: 99, FECHA DE EMISION:14/03/2018</t>
  </si>
  <si>
    <t>B16081740002</t>
  </si>
  <si>
    <t>00099021001 DEP.DE CHEQ.AJENOS,RET.DE CAM.,CONCEPTO: MIN COMUNICACION - DEVOL INCAPACIDAD TEMPORAL - ENERO/2018,DEP.: CAJA PETROLERA DE SALUD , PROCEDENCIA: BANCO UNION S.A., CHEQUE: 13060, FECHA DE EMISION:26/03/2018</t>
  </si>
  <si>
    <t>B16081760002</t>
  </si>
  <si>
    <t>00099021001 DEP.DE CHEQ.AJENOS,RET.DE CAM.,CONCEPTO: REVERSION DE RECURSOS NO EJECUTADOS SOCORROS FUENTE 10 GESTIONES PASADAS,DEP.: MINISTERIO DE DEFENSA , PROCEDENCIA: BANCO UNION S.A., CHEQUE: 100, FECHA DE EMISION:14/03/2018</t>
  </si>
  <si>
    <t>B16081800002</t>
  </si>
  <si>
    <t>00099021001 DEP.DE CHEQ.AJENOS,RET.DE CAM.,CONCEPTO: REVERSION DE RECURSOS NO EJECUTADOS ALIMENTACION FUENTE 10 GESTIONES PASADAS,DEP.: MINISTERIO DE DEFENSA , PROCEDENCIA: BANCO UNION S.A., CHEQUE: 126, FECHA DE EMISION:14/03/2018</t>
  </si>
  <si>
    <t>B16081840002</t>
  </si>
  <si>
    <t>00099021001 DEP.DE CHEQ.AJENOS,RET.DE CAM.,CONCEPTO: REVERSION DE RECURSOS NO EJECUTADOS ALIMENTACION FUENTE 10 GESTIONES PASADAS,DEP.: MINISTERIO DE DEFENSA , PROCEDENCIA: BANCO UNION S.A., CHEQUE: 125, FECHA DE EMISION:14/03/2018</t>
  </si>
  <si>
    <t>B16081860002</t>
  </si>
  <si>
    <t>00099021001 DEP.DE CHEQ.AJENOS,RET.DE CAM.,CONCEPTO: H.C. DIPUTADOS - DEVOLUCION INCAPACIDAD TEMP - ENERO/18,DEP.: CAJA PETROLERA DE SALUD , PROCEDENCIA: BANCO UNION S.A., CHEQUE: 13086, FECHA DE EMISION:26/03/2018</t>
  </si>
  <si>
    <t>B16081890002</t>
  </si>
  <si>
    <t>00099021001 DEP.DE CHEQ.AJENOS,RET.DE CAM.,CONCEPTO: REVERSION DE RECURSOS NO EJECUTADOS SOCORROS FUENTE 10 GESTIONES PASADAS,DEP.: MINISTERIO DE DEFENSA , PROCEDENCIA: BANCO UNION S.A., CHEQUE: 98, FECHA DE EMISION:14/03/2018</t>
  </si>
  <si>
    <t>O16081470002</t>
  </si>
  <si>
    <t>00099021001 DEPOSITO DE EFECTIVO, DEPOSITANTE: E.M. VILOCO, CONCEPTO: DEVOLUCION, CUENTA DE DEPOSITO: CUENTA UNICA DEL TESORO</t>
  </si>
  <si>
    <t>O16081560002</t>
  </si>
  <si>
    <t>00099021001 DEPOSITO DE EFECTIVO, DEPOSITANTE: IBEX EXPRESS LTDA, CONCEPTO: DEVOLUCION POR PAGO EXCEDENTE DE ATT POR SERVICIO COURIER MES DE DICIEMBRE 2017, CUENTA DE DEPOSITO: CUENTA UNICA DEL TESORO</t>
  </si>
  <si>
    <t>O16081790002</t>
  </si>
  <si>
    <t>00099021001 DEPOSITO DE EFECTIVO, DEPOSITANTE: AUT DE FISC. Y CONTROL SOCIAL DE ELECTRICIDAD, CONCEPTO: DEVOLUCION DE REFREIGERIO, CUENTA DE DEPOSITO: CUENTA UNICA DEL TESORO</t>
  </si>
  <si>
    <t>O16082040002</t>
  </si>
  <si>
    <t>00099021001 DEPOSITO DE EFECTIVO, DEPOSITANTE: MERCEDES AMPARO BOZO ABASTO, CONCEPTO: DEVOLUCION DE RENTA SENASIR DE FALLECIDO JOSE ANTONIO BOZO MEDINA, CUENTA DE DEPOSITO: CUENTA UNICA DEL TESORO</t>
  </si>
  <si>
    <t>O16082100002</t>
  </si>
  <si>
    <t>00574012002 DEPOSITO DE EFECTIVO, DEPOSITANTE: LACTEOSBOL, CONCEPTO: FONDO ROTATIVO LACTEOSBOL PAGO DEPOSITÓ 13% FACTURA LUZ, CUENTA DE DEPOSITO: CUENTA UNICA DEL TESORO</t>
  </si>
  <si>
    <t>O16082290002</t>
  </si>
  <si>
    <t>00099021001 DEPOSITO DE EFECTIVO, DEPOSITANTE: GROVER MARCO LOA SEGURA, CONCEPTO: DEVOLUCION DE PASAJES, CUENTA DE DEPOSITO: CUENTA UNICA DEL TESORO</t>
  </si>
  <si>
    <t>O16082670002</t>
  </si>
  <si>
    <t>00086038007 DEPOSITO DE EFECTIVO, DEPOSITANTE: JAVIER RUBEN QUISPE POMA, CONCEPTO: DEP POR REVERSION DE FONDOS EN AVANCE, CUENTA DE DEPOSITO: CUENTA UNICA DEL TESORO</t>
  </si>
  <si>
    <t>O16082700002</t>
  </si>
  <si>
    <t>00086031101 DEPOSITO DE EFECTIVO, DEPOSITANTE: ESDRAS FRANZ MANCILLA CONDORI, CONCEPTO: DEP POR REVERSION DE FONDOS EN AVANCE, CUENTA DE DEPOSITO: CUENTA UNICA DEL TESORO</t>
  </si>
  <si>
    <t>O16082780002</t>
  </si>
  <si>
    <t>00086051101 DEPOSITO DE EFECTIVO, DEPOSITANTE: ROXANA CUADIAY MONTENEGRO, CONCEPTO: DEVOLUCION DE GARANTIA, CUENTA DE DEPOSITO: CUENTA UNICA DEL TESORO</t>
  </si>
  <si>
    <t>O16082820002</t>
  </si>
  <si>
    <t>00291012002 DEPOSITO DE EFECTIVO, DEPOSITANTE: ADMINISTRADORA BOLIVIANA DE CARRETERAS, CONCEPTO: REPOSICION CREDENCIAL INSTITUCIONAL, CUENTA DE DEPOSITO: CUENTA UNICA DEL TESORO</t>
  </si>
  <si>
    <t>O16082840002</t>
  </si>
  <si>
    <t>00099021001 DEPOSITO DE EFECTIVO, DEPOSITANTE: WILMAN HURTADO LARA, CONCEPTO: DEP. DE REVERSION DE VIATICOS POR PASAJES, CUENTA DE DEPOSITO: CUENTA UNICA DEL TESORO</t>
  </si>
  <si>
    <t>O16082960002</t>
  </si>
  <si>
    <t>00099021001 DEPOSITO DE EFECTIVO, DEPOSITANTE: JACINTA MAMANI CANAVIRI-PROFESORA, CONCEPTO: DEVOLUCION DE SUELDO (MES DE ABRIL 2017), CUENTA DE DEPOSITO: CUENTA UNICA DEL TESORO</t>
  </si>
  <si>
    <t>O16083080002</t>
  </si>
  <si>
    <t>00099021001 DEPOSITO DE EFECTIVO, DEPOSITANTE: FIDEL DAVID SEMPERTEGUI HUARITA, CONCEPTO: DEVOLUCION POR EXCESO DE PAGO DE CONSULTORIA POR PRODUCTO, CUENTA DE DEPOSITO: CUENTA UNICA DEL TESORO</t>
  </si>
  <si>
    <t>O16083830002</t>
  </si>
  <si>
    <t>00086084202 DEPOSITO DE EFECTIVO, DEPOSITANTE: UNIDAD DESCONCENTRADA SUSTENTAR, CONCEPTO: DEVOLUCION DE GASTOS EN COMBUSTIBLE Y LUBRICATES Y OTROS ALQUILERES C-31 -17 / 2018, CUENTA DE DEPOSITO: CUENTA UNICA DEL TESORO</t>
  </si>
  <si>
    <t>O16083850002</t>
  </si>
  <si>
    <t>00086084202 DEPOSITO DE EFECTIVO, DEPOSITANTE: UNIDAD DESCONCENTRADA SUSTENTAR, CONCEPTO: DEVOLUCION DE GASTOS EN COMBUSTIBLE Y LUBRICANTES C-31 - 3 /2018, CUENTA DE DEPOSITO: CUENTA UNICA DEL TESORO</t>
  </si>
  <si>
    <t>O16083880002</t>
  </si>
  <si>
    <t>00099021001 DEPOSITO DE EFECTIVO, DEPOSITANTE: TATIANA TANIA CUELLAR GAVINCHA, CONCEPTO: REVERSION DE BOLETA MENSUAL DEL MES DE NOVIEMBRE DEL AÑO 2014, CUENTA DE DEPOSITO: CUENTA UNICA DEL TESORO</t>
  </si>
  <si>
    <t>O16083890002</t>
  </si>
  <si>
    <t>00020011103 DEPOSITO DE EFECTIVO, DEPOSITANTE: REGISTRO INTERNACIONAL BOLIVIANO DE BUQUES, CONCEPTO: REVERSION PASAJES A RURENABAQUE SEGUN PREV. 85161, CUENTA DE DEPOSITO: CUENTA UNICA DEL TESORO</t>
  </si>
  <si>
    <t>O16084000002</t>
  </si>
  <si>
    <t>00099021001 DEPOSITO DE EFECTIVO, DEPOSITANTE: GILBERTA CABANA CHIRINOS, CONCEPTO: DEVOLUCION DE HABERES FEBRERO, CUENTA DE DEPOSITO: CUENTA UNICA DEL TESORO</t>
  </si>
  <si>
    <t>O16084290002</t>
  </si>
  <si>
    <t>00099021001 DEPOSITO DE EFECTIVO, DEPOSITANTE: CELESTINA APAZA DE HINOJOSA, CONCEPTO: UNA DUODECIMA DE AGUINALDO, CUENTA DE DEPOSITO: CUENTA UNICA DEL TESORO</t>
  </si>
  <si>
    <t>O16084490002</t>
  </si>
  <si>
    <t>00099021001 DEPOSITO DE EFECTIVO, DEPOSITANTE: GRACIELA JUDITH GUTIERREZ TAPIA VDA. DE DEHEZA, CONCEPTO: DEVOLUCION POR COBROS INDEBIDAMENTE PERCIBIDOS, CUENTA DE DEPOSITO: CUENTA UNICA DEL TESORO</t>
  </si>
  <si>
    <t>B16085910002</t>
  </si>
  <si>
    <t>00099021001 DEP.DE CHEQ.AJENOS,RET.DE CAM.,CONCEPTO: DEVOLUCION DE RECURSOS CAJA PETROLERA DE SALUD,DEP.: ADEMAF MONICA VARGAS RUIZ , PROCEDENCIA: BANCO UNION S.A., CHEQUE: 1236, FECHA DE EMISION:26/03/2018</t>
  </si>
  <si>
    <t>B16086000002</t>
  </si>
  <si>
    <t>00513082001 DEP.DE CHEQ.AJENOS,RET.DE CAM.,CONCEPTO: REPOSICION PASE DE INGRESO,DEP.: YPFB REDES DE GAS LA PAZ , PROCEDENCIA: BANCO UNION S.A., CHEQUE: 846, FECHA DE EMISION:26/03/2018</t>
  </si>
  <si>
    <t>B16086010002</t>
  </si>
  <si>
    <t>00513082001 DEP.DE CHEQ.AJENOS,RET.DE CAM.,CONCEPTO: REPOSICION PASE DE INGRESO,DEP.: YPFB REDES DE GAS LA PAZ , PROCEDENCIA: BANCO UNION S.A., CHEQUE: 847, FECHA DE EMISION:26/03/2018</t>
  </si>
  <si>
    <t>B16086030002</t>
  </si>
  <si>
    <t>00513082001 DEP.DE CHEQ.AJENOS,RET.DE CAM.,CONCEPTO: REPOSICION PASE DE INGRESO,DEP.: YPFB REDES DE GAS LA PAZ , PROCEDENCIA: BANCO UNION S.A., CHEQUE: 848, FECHA DE EMISION:26/03/2018</t>
  </si>
  <si>
    <t>B16086270002</t>
  </si>
  <si>
    <t>00099021001 DEP.DE CHEQ.AJENOS,RET.DE CAM.,CONCEPTO: DEVOLUCION DEL IMPORTE NO UTILIZADO AL BCB-CUT,DEP.: MINISTERIO DE GOBIERNO-UELICN , PROCEDENCIA: BANCO UNION S.A., CHEQUE: 7814, FECHA DE EMISION:21/03/2018</t>
  </si>
  <si>
    <t>B16086300002</t>
  </si>
  <si>
    <t>00099021001 DEP.DE CHEQ.AJENOS,RET.DE CAM.,CONCEPTO: IMPORTE NO UTILIZADO AL BCB-CUT,DEP.: MINISTERIO DE GOBIERNO-UELICN , PROCEDENCIA: BANCO UNION S.A., CHEQUE: 7813, FECHA DE EMISION:21/03/2018</t>
  </si>
  <si>
    <t>B16086560002</t>
  </si>
  <si>
    <t>00593012001 DEP.DE CHEQ.AJENOS,RET.DE CAM.,CONCEPTO: VENTA DE TOPS , HILOS Y TELAS,DEP.: EMPRESA ESTATAL YACANA , PROCEDENCIA: BANCO UNION S.A., CHEQUE: 217, FECHA DE EMISION:23/03/2018</t>
  </si>
  <si>
    <t>B16086590002</t>
  </si>
  <si>
    <t>00593012001 DEP.DE CHEQ.AJENOS,RET.DE CAM.,CONCEPTO: VENTA DE TOPS, HILOS Y TELAS,DEP.: EMPRESA ESTATAL YACANA , PROCEDENCIA: BANCO UNION S.A., CHEQUE: 215, FECHA DE EMISION:23/03/2018</t>
  </si>
  <si>
    <t>B16086620002</t>
  </si>
  <si>
    <t>00593012001 DEP.DE CHEQ.AJENOS,RET.DE CAM.,CONCEPTO: VENTA DE TOPS, HILOS Y TELAS,DEP.: EMPRESA ESTATAL YACANA , PROCEDENCIA: BANCO UNION S.A., CHEQUE: 218, FECHA DE EMISION:23/03/2018</t>
  </si>
  <si>
    <t>B16086700002</t>
  </si>
  <si>
    <t>00592012001 DEP.DE CHEQ.AJENOS,RET.DE CAM.,CONCEPTO: DEVOLUCION TKT 9305998814653 NOTA DE DEBITO N 163653 POR CRESPO PARA BOLTUR,DEP.: MINISTERIO DE LA PRESIDENCIA , PROCEDENCIA: BANCO UNION S.A., CHEQUE: 8703, FECHA DE EMISION:15/03/2018</t>
  </si>
  <si>
    <t>B16087220002</t>
  </si>
  <si>
    <t>00099021001 DEP.DE CHEQ.AJENOS,RET.DE CAM.,CONCEPTO: A.G.E.T.I.C. - DEVOLUCION INCAPACIDAD TEMP ENERO/2018,DEP.: CAJA PETRLERA DE SALUD , PROCEDENCIA: BANCO UNION S.A., CHEQUE: 13057, FECHA DE EMISION:27/03/2018</t>
  </si>
  <si>
    <t>B16087230002</t>
  </si>
  <si>
    <t>00081011101 DEP.DE CHEQ.AJENOS,RET.DE CAM.,CONCEPTO: MIN OBRAS PUBLICAS - DEVOL. INCAPACIDAD TEMPORAL-ENERO /2018,DEP.: CAJA PETROLERA DE SALUD , PROCEDENCIA: BANCO UNION S.A., CHEQUE: 13059, FECHA DE EMISION:26/03/2018</t>
  </si>
  <si>
    <t>O16086320002</t>
  </si>
  <si>
    <t>00512012001 DEPOSITO DE EFECTIVO, DEPOSITANTE: EVELYN BERTHA VIVEROS RIOS, CONCEPTO: DEVOLUCION DE VIATICOS, CUENTA DE DEPOSITO: CUENTA UNICA DEL TESORO</t>
  </si>
  <si>
    <t>O16086450002</t>
  </si>
  <si>
    <t>00099021001 DEPOSITO DE EFECTIVO, DEPOSITANTE: ROLANDO SIMEON MUJICA PATON, CONCEPTO: DEVOLUCION DE PASAJES, CUENTA DE DEPOSITO: CUENTA UNICA DEL TESORO</t>
  </si>
  <si>
    <t>O16086470002</t>
  </si>
  <si>
    <t>00099021001 DEPOSITO DE EFECTIVO, DEPOSITANTE: ARMADA BOLIVIANA, CONCEPTO: REVERSION POR CONCEPTO DE COMBUSTIBLES LUBRICANTES Y DERIVADOS PARA CONSUMO, CUENTA DE DEPOSITO: CUENTA UNICA DEL TESORO</t>
  </si>
  <si>
    <t>O16086730002</t>
  </si>
  <si>
    <t>00099021001 DEPOSITO DE EFECTIVO, DEPOSITANTE: ARMING QUISPE MORALES, CONCEPTO: DEVOLUCION DE BONOS, CUENTA DE DEPOSITO: CUENTA UNICA DEL TESORO</t>
  </si>
  <si>
    <t>O16087410002</t>
  </si>
  <si>
    <t>00099021001 DEPOSITO DE EFECTIVO, DEPOSITANTE: ASFI MARIA RENE ROJAS CUTILI, CONCEPTO: DEVOLUCION FONDOS POR VIATICOS, CUENTA DE DEPOSITO: CUENTA UNICA DEL TESORO</t>
  </si>
  <si>
    <t>O16087520002</t>
  </si>
  <si>
    <t>00513012007 DEPOSITO DE EFECTIVO, DEPOSITANTE: YPFB PETROANDINA SAM, CONCEPTO: APORTES DE CAPITAL DEL SOCIO, CUENTA DE DEPOSITO: CUENTA UNICA DEL TESORO</t>
  </si>
  <si>
    <t>O16087740002</t>
  </si>
  <si>
    <t>00212082001 DEPOSITO DE EFECTIVO, DEPOSITANTE: INRA LA PAZ, CONCEPTO: DEVOLUCION DE GASTOS OPERATIVOS C-31 N° 158/2017, CUENTA DE DEPOSITO: CUENTA UNICA DEL TESORO</t>
  </si>
  <si>
    <t>O16088050002</t>
  </si>
  <si>
    <t>00099021001 DEPOSITO DE EFECTIVO, DEPOSITANTE: MARIA FLORES HINOJOSA, CONCEPTO: REVERSION DE HABER, CUENTA DE DEPOSITO: CUENTA UNICA DEL TESORO</t>
  </si>
  <si>
    <t>O16088350002</t>
  </si>
  <si>
    <t>00099021001 DEPOSITO DE EFECTIVO, DEPOSITANTE: MIN.DE DEPORTES-JUAN MARCELO SEGURONDO, CONCEPTO: DEV.SALDOS 2DO FONDO EN AVANCE COPA ESTADO PLURINACIONAL DE BOLIVIA SUB 18 (DAMAS Y VARONES), CUENTA DE DEPOSITO: CUENTA UNICA DEL TESORO</t>
  </si>
  <si>
    <t>O16088710002</t>
  </si>
  <si>
    <t>00212082001 DEPOSITO DE EFECTIVO, DEPOSITANTE: JUAN MAMANI COCASADA, CONCEPTO: DEVOLUCION DE GASTOS OPERATIVOS, CUENTA DE DEPOSITO: CUENTA UNICA DEL TESORO</t>
  </si>
  <si>
    <t>B16090930002</t>
  </si>
  <si>
    <t>00221012001 DEP.DE CHEQ.AJENOS,RET.DE CAM.,CONCEPTO: DEVOLUCION A C-31 N° 7/18,DEP.: SENARECOM , PROCEDENCIA: BANCO UNION S.A., CHEQUE: 1295, FECHA DE EMISION:28/03/2018</t>
  </si>
  <si>
    <t>B16091170002</t>
  </si>
  <si>
    <t>00099021001 DEP.DE CHEQ.AJENOS,RET.DE CAM.,CONCEPTO: DEV EJECUSION BOLETA DE GARANTIA A BANCO FORTALEZA S.A. DE CTTO CON CBI-CRIOTEC,DEP.: MINISTERIO DE COMUNICACION , PROCEDENCIA: BANCO UNION S.A., CHEQUE: 9513, FECHA DE EMISION:27/03/2018</t>
  </si>
  <si>
    <t>B16091180002</t>
  </si>
  <si>
    <t>00099021001 DEP.DE CHEQ.AJENOS,RET.DE CAM.,CONCEPTO: DEV EJECUCION BOLETA GARANTIA A BANCO NACIONAL DE BOLIVIA S.A. CTTO CON CBI-CRYOTEC,DEP.: MINISTERIO DE COMUNICACION , PROCEDENCIA: BANCO UNION S.A., CHEQUE: 9512, FECHA DE EMISION:27/03/2018</t>
  </si>
  <si>
    <t>O16090110002</t>
  </si>
  <si>
    <t>00130012002 DEPOSITO DE EFECTIVO, DEPOSITANTE: LUIS FEDERICO MARTINEZ RETAMOZO, CONCEPTO: DEVOLUCION POR CONCEPTO DE PEAJES, CUENTA DE DEPOSITO: CUENTA UNICA DEL TESORO</t>
  </si>
  <si>
    <t>O16090200002</t>
  </si>
  <si>
    <t>00099021001 DEPOSITO DE EFECTIVO, DEPOSITANTE: CARLA A. MONTAÑO RIVERA, CONCEPTO: DEVOLUCION DE FONDOS, CUENTA DE DEPOSITO: CUENTA UNICA DEL TESORO</t>
  </si>
  <si>
    <t>O16090230002</t>
  </si>
  <si>
    <t>O16090250002</t>
  </si>
  <si>
    <t>O16090270002</t>
  </si>
  <si>
    <t>O16090280002</t>
  </si>
  <si>
    <t>00099021001 DEPOSITO DE EFECTIVO, DEPOSITANTE: SENASIR GERLAN CHOQUE BLANCO, CONCEPTO: DEVOLUCION DOS DUODECIMAS DE AGUINALDO, CUENTA DE DEPOSITO: CUENTA UNICA DEL TESORO</t>
  </si>
  <si>
    <t>O16090310002</t>
  </si>
  <si>
    <t>00086018043 DEPOSITO DE EFECTIVO, DEPOSITANTE: CARLA A. MONTAÑO RIVERA, CONCEPTO: DEVOLUCION DE FONDOS, CUENTA DE DEPOSITO: CUENTA UNICA DEL TESORO</t>
  </si>
  <si>
    <t>O16090490002</t>
  </si>
  <si>
    <t>00099021001 DEPOSITO DE EFECTIVO, DEPOSITANTE: DANIN CHAVARRIA NUÑEZ, CONCEPTO: RECUPERACION EXTRAJUDICIAL, CUENTA DE DEPOSITO: CUENTA UNICA DEL TESORO</t>
  </si>
  <si>
    <t>O16090610002</t>
  </si>
  <si>
    <t>00099021001 DEPOSITO DE EFECTIVO, DEPOSITANTE: RUDDY WILBERT QUISPE FLORES CI 6059517 LP EJERCITO, CONCEPTO: DEVOLUCION DE VIATICOS, CUENTA DE DEPOSITO: CUENTA UNICA DEL TESORO</t>
  </si>
  <si>
    <t>O16090630002</t>
  </si>
  <si>
    <t>00099021001 DEPOSITO DE EFECTIVO, DEPOSITANTE: SIMON BARRIONUEVO CANAVIRI CI 6045960 LP EJERCITO, CONCEPTO: DEVOLUCION DE VIATICOS, CUENTA DE DEPOSITO: CUENTA UNICA DEL TESORO</t>
  </si>
  <si>
    <t>O16090650002</t>
  </si>
  <si>
    <t>00099021001 DEPOSITO DE EFECTIVO, DEPOSITANTE: LUIS FERNANDO LOMA ARAGONES, CONCEPTO: DEPOSITÓ POR DEVOLUCION DE FONDOS SEA, CUENTA DE DEPOSITO: CUENTA UNICA DEL TESORO</t>
  </si>
  <si>
    <t>O16091650002</t>
  </si>
  <si>
    <t>00099021001 DEPOSITO DE EFECTIVO, DEPOSITANTE: RENE MARTINEZ - MINISTERIO DE DEPORTES, CONCEPTO: DEVOLUCION CAMPAMENTO CHINA, CUENTA DE DEPOSITO: CUENTA UNICA DEL TESORO</t>
  </si>
  <si>
    <t>O16091770002</t>
  </si>
  <si>
    <t>00099021001 DEPOSITO DE EFECTIVO, DEPOSITANTE: JUAN ACHO COLQUE, CONCEPTO: DEVOLCION DE SUELDO, CUENTA DE DEPOSITO: CUENTA UNICA DEL TESORO</t>
  </si>
  <si>
    <t>O16091780002</t>
  </si>
  <si>
    <t>00099021001 DEPOSITO DE EFECTIVO, DEPOSITANTE: CONALPEDIS, CONCEPTO: DIFERENCIA EN PLANILLAS DEL MES DE AGOSTO GESTION 2017, CUENTA DE DEPOSITO: CUENTA UNICA DEL TESORO</t>
  </si>
  <si>
    <t>O16091950002</t>
  </si>
  <si>
    <t>00099021001 DEPOSITO DE EFECTIVO, DEPOSITANTE: ROSARIO SEMPERTEGUI MENA, CONCEPTO: DOBLE PERCEPCION (DEVOLUCION), CUENTA DE DEPOSITO: CUENTA UNICA DEL TESORO</t>
  </si>
  <si>
    <t>O16092030002</t>
  </si>
  <si>
    <t>00099021001 DEPOSITO DE EFECTIVO, DEPOSITANTE: WILFREDO MIGUEL MAMANI YUJRA, CONCEPTO: REVERSION DE PAGO DE SUELDO DEL MES DE FEBRERO POR PERCEPCION INDEBIDA, CUENTA DE DEPOSITO: CUENTA UNICA DEL TESORO</t>
  </si>
  <si>
    <t>O16092170002</t>
  </si>
  <si>
    <t>00234014202 DEPOSITO DE EFECTIVO, DEPOSITANTE: NANCY ARANO YUCRA, CONCEPTO: DEV. AL C-31 N° 279 PARTIDA 31110 REFRIGERIOS, CUENTA DE DEPOSITO: CUENTA UNICA DEL TESORO</t>
  </si>
  <si>
    <t>O16092370002</t>
  </si>
  <si>
    <t>O16092390002</t>
  </si>
  <si>
    <t>00513012003 DEPOSITO DE EFECTIVO, DEPOSITANTE: LINE HOUSE SERVICES SRL, CONCEPTO: DEVOLUCION PAGO DOBLE YPFB MES DICIEMBRE 2017, CUENTA DE DEPOSITO: CUENTA UNICA DEL TESORO</t>
  </si>
  <si>
    <t>B16094050002</t>
  </si>
  <si>
    <t>00130012002 DEP.DE CHEQ.AJENOS,RET.DE CAM.,CONCEPTO: PAGO INTERES A FOFIM CUOTA N° 98,DEP.: COMERMIN R.L. , PROCEDENCIA: BANCO MERCANTIL SANTA CRUZ SA., CHEQUE: 8000, FECHA DE EMISION:28/03/2018</t>
  </si>
  <si>
    <t>B16094250002</t>
  </si>
  <si>
    <t>00292062001 DEP.DE CHEQ.AJENOS,RET.DE CAM.,CONCEPTO: DEVOLUCION DE SALDOS NO EJECUTADOS POTOSI,DEP.: VIAS BOLIVIA , PROCEDENCIA: BANCO UNION S.A., CHEQUE: 912, FECHA DE EMISION:22/03/2018</t>
  </si>
  <si>
    <t>O16093800002</t>
  </si>
  <si>
    <t>00099021001 DEPOSITO DE EFECTIVO, DEPOSITANTE: IVAN PABLO ALTAMIRANO MENDOZA, CONCEPTO: DEVOLUCION DE HABER, CUENTA DE DEPOSITO: CUENTA UNICA DEL TESORO</t>
  </si>
  <si>
    <t>O16093810002</t>
  </si>
  <si>
    <t>O16094000002</t>
  </si>
  <si>
    <t>00249012001 DEPOSITO DE EFECTIVO, DEPOSITANTE: CENTRAL DE ABAST. Y SUMINISTROS DE SALUD-CEASS, CONCEPTO: DEVOLUCION DE SALDO POR FONDOS EXCEPCIONALES PARA GASTOS MENORES FEBRERO, CUENTA DE DEPOSITO: CUENTA UNICA DEL TESORO</t>
  </si>
  <si>
    <t>O16094780002</t>
  </si>
  <si>
    <t>00099021001 DEPOSITO DE EFECTIVO, DEPOSITANTE: MARIA JESUS HOYOS CASTRO, CONCEPTO: COBRO POR SEGUNDAS NUPCIAS, CUENTA DE DEPOSITO: CUENTA UNICA DEL TESORO</t>
  </si>
  <si>
    <t>O16094940002</t>
  </si>
  <si>
    <t>00099021001 DEPOSITO DE EFECTIVO, DEPOSITANTE: JOSE LUIS QUISBERT POMA, CONCEPTO: DEP DE FONDOS POR CONSUMO DE GAS CONCESIONARIA MPD, MES OCTUBRE/2017, CUENTA DE DEPOSITO: CUENTA UNICA DEL TESORO</t>
  </si>
  <si>
    <t>O16094960002</t>
  </si>
  <si>
    <t>00099021001 DEPOSITO DE EFECTIVO, DEPOSITANTE: JOSE LUIS QUISBERT POMA, CONCEPTO: DEP DE FONDOS POR CONSUMO DE GAS CONSESIONARIA MPD CORRESPONDIENTE MES NOVIEMBRE/2017, CUENTA DE DEPOSITO: CUENTA UNICA DEL TESORO</t>
  </si>
  <si>
    <t>O16094970002</t>
  </si>
  <si>
    <t>00099021001 DEPOSITO DE EFECTIVO, DEPOSITANTE: JOSE LUIS QUISBERT POMA, CONCEPTO: DEP DE FONDOS POR CONSUMO DE GAS CONCESIONARIA MPD MES DICIEMBRE/2017, CUENTA DE DEPOSITO: CUENTA UNICA DEL TESORO</t>
  </si>
  <si>
    <t>O16095480002</t>
  </si>
  <si>
    <t>00099021001 DEPOSITO DE EFECTIVO, DEPOSITANTE: JUAN CARLOS ARGANDOÑA PORCEL CI 1059746 CH, CONCEPTO: REVERSION, CUENTA DE DEPOSITO: CUENTA UNICA DEL TESORO</t>
  </si>
  <si>
    <t>O16095510002</t>
  </si>
  <si>
    <t>00099021001 DEPOSITO DE EFECTIVO, DEPOSITANTE: TERESA ROSARIO CARTAGENA ALIAGA, CONCEPTO: DEVOLUCION POR DOBLE PERCEPCION, CUENTA DE DEPOSITO: CUENTA UNICA DEL TESORO</t>
  </si>
  <si>
    <t>G06757870002</t>
  </si>
  <si>
    <t>TRANSFERENCIA DEL EXTERIOR SEGUN SWIFT NO.2924 DE FECHA 01/03/2018 ORDENANTE: PERMANENT MSSN OF BOLIVIA-NEW YORK REF:DEVOLUCION SALDOS LIB. 00099021001 TGN-RECURSOS ORDINARIOS (3987)</t>
  </si>
  <si>
    <t>G06763580002</t>
  </si>
  <si>
    <t>TRANSFERENCIA DEL EXTERIOR SEGUN SWIFT 02960 DE FECHA 01/03/2018 ORDENANTE: CONSULADO GENL DE BOLIVIA EN HOUSTON REF.: DEV. SALDOS GASTOS DE FUNCIONAMIENTO LIB. 00099021001 TGN-RECURSOS ORDINARIOS (3987)</t>
  </si>
  <si>
    <t>G06764900002</t>
  </si>
  <si>
    <t>REGULARIZACION DE TRANSFERENCIA DEL EXTERIOR SEGUN SWIFT 02675 DE FECHA 01/03/2018 ORDENANTE: CONSULADO DE BOLIVIA EN SALTA-ARGENTINA REF.: DEVOLUCION SALDOS NO EJECUTADOS CORRESP. A LA RECAUDACION DECRETO SUPREMO 741 GESTION 2017 LIB. 00099021001 TGN-RECURSOS ORDINARIOS (3987)</t>
  </si>
  <si>
    <t>Q09466290002</t>
  </si>
  <si>
    <t>NUMERO DE LIBRETA CUT: 00513052001 OPERACIÓN E18 TRANSFERENCIA DEL SISTEMA FINANCIERO POR CUENTA DE TERCEROS A LA CUT A SOL.IMATHIA CONSTRUCION SL SUC BOLIVIA</t>
  </si>
  <si>
    <t>Q09469090002</t>
  </si>
  <si>
    <t>S09151200002</t>
  </si>
  <si>
    <t>||TRANSFERENCIA DE FONDOS S/G. FORMULARIO, CITE' BUN133/18 DE LA FECHA (HRE-TSO-1051). DEVOLUCIÓN DE SALDO NO EJECUTADO POR FINALIZACIÓN DE VIGENCIA DE CONVENIO N°84 SUSCRITO ENTRE EL MMAYA, GAD DE SANTA CRUZ Y SEARPI. CONST. DE MEDIDAS NO ESTRUCTURALES EN RIOS. A SOLICITUD DE SEARPI ; LIBR.00086014302 MMAYA-BS CAF EMERGENCIAS RIO GRANDE 2; BUN.</t>
  </si>
  <si>
    <t>G06757800003</t>
  </si>
  <si>
    <t>TRANSFERENCIA DE FONDOS AL EXTERIOR A SOLICITUD DE TESORO GENERAL DE LA NACION SEGUN SOLICITUD 4441 REF: PAGO POR LA RECEPCION DE 15 QUINCE MIL PIEZAS DE LIBRETAS DE PASAPORTES DE LECTURA MECANICA LPLM A LA EMPRESA IN INTERNATIONAL IMPRIMERIE NATIONALE LIB. 00099021001 TGN-RECURSOS ORDINARIOS (3987)</t>
  </si>
  <si>
    <t>G06762080004</t>
  </si>
  <si>
    <t>VENTA DE DIVISAS CON TRANSFERENCIA DE FONDOS A SOLICITUD DE MINISTERIO DE DESARROLLO PRODUCTIVO Y ECONOMIA PLURAL SEGUN SOLICITUD 4443 REF: SOLICITUD DE DIVISAS PARA PAGO DE MEMBRESIA A LA INTER AMERICAN ACCREDITATION COOPERATION IACC POR LA GESTION 2018 LIB. 00041031107 MPM-INSTITUTO BOLIVIANO DE METROLOGIA</t>
  </si>
  <si>
    <t>G06762110004</t>
  </si>
  <si>
    <t>VENTA DE DIVISAS A SOLICITUD DE MINISTERIO DE LA PRESIDENCIA SEGUN SOLICITUD 4446 REF: DIVISAS USD 30,000 PARA VIAJES AL EXTERIOR QUE REALIZARA EL SR.PRESIDENTE DEL ESTADO PLURINACIONAL Y COMITIVA OFICIAL A VENEZUELA Y REPUBLICA DE CHILE. LOS FONDOS SERAN ENTREGADOS AL SR.OMAR ROBERTO CARY ROMANO LIB. 00099021001 TGN-RECURSOS ORDINARIOS (3987)</t>
  </si>
  <si>
    <t>G06773820002</t>
  </si>
  <si>
    <t>TRANSFERENCIA DEL EXTERIOR SEGUN SWIFT NOS.3027-3022 DE FECHA 02/03/2018 ORDENANTE: CONSULADO GENERAL DE BOLIVIA - BUENOS AIRES ARGENTINA REF:SERVICIOS DEL GOBIERNO LIB. 00340012005 SEGIP - RECAUDACION EXTERIOR - CEDULAS DE IDENTIDAD</t>
  </si>
  <si>
    <t>S09151740002</t>
  </si>
  <si>
    <t>||TRANSFERENCIA DE FONDOS S/G. FORMULARIO CITE: BUN135/17 DE LA FECHA.(HRE-TSO-1072), A FAVOR DE MIN.MEDIO AMBIENTE Y AGUA, DEVOLUCION DE RECURSOS PARA EJECUCION DEL PROYECTO DE IMPLEMENTACION SISTEMA DE MONITOREO DEL AGUA CUENCA RIO GUADALQUIVIR DPTO.TARIJA. A SOLICITUD OFICINA TECNICA NACIONAL RIO PILCOMAYO,LIBRETA00099021001 TGN-RECURSOS ORDINARIOS;BUN.</t>
  </si>
  <si>
    <t>G06766850004</t>
  </si>
  <si>
    <t>VENTA DE DIVISAS CON TRANSFERENCIA DE FONDOS A SOLICITUD DE MINISTERIO DE DESARROLLO PRODUCTIVO Y ECONOMIA PLURAL SEGUN SOLICITUD 4442 REF: SOLICITUD DE DIVISAS PARA PAGO DE MEMBRESIA A LA ORGANIZACION INTERNACIONAL DE METROLOGIA LEGAL OIML EQUIVALENTES 1.716,67 USD LIB. 00041031107 MPM-INSTITUTO BOLIVIANO DE METROLOGIA POR DIFERENCIAL CAMBIARIO</t>
  </si>
  <si>
    <t>G06766850005</t>
  </si>
  <si>
    <t>VENTA DE DIVISAS CON TRANSFERENCIA DE FONDOS A SOLICITUD DE MINISTERIO DE DESARROLLO PRODUCTIVO Y ECONOMIA PLURAL SEGUN SOLICITUD 4442 REF: SOLICITUD DE DIVISAS PARA PAGO DE MEMBRESIA A LA ORGANIZACION INTERNACIONAL DE METROLOGIA LEGAL OIML EQUIVALENTES 1.716,67 USD LIB. 00041031107 MPM-INSTITUTO BOLIVIANO DE METROLOGIA</t>
  </si>
  <si>
    <t>G06772610004</t>
  </si>
  <si>
    <t>VENTA DE DIVISAS CON TRANSFERENCIA DE FONDOS A SOLICITUD DE MINISTERIO DE DESARROLLO PRODUCTIVO Y ECONOMIA PLURAL SEGUN SOLICITUD 4453 REF: TRANSFERENCIA DE RECURSOS A KEYHOLE PERU SAC EL APORTE COMPROMETIDO POR PROMUEVE BOLIVIA PARA PARTICIPACION DE LA VII VERSION DEL ENCUENTRO EMPRESARIAL ANDINO A LIB. 00041051101 MPM - PROMUEVE BOLIVIA RECURSOS PROPIOS</t>
  </si>
  <si>
    <t>G06772620004</t>
  </si>
  <si>
    <t>VENTA DE DIVISAS CON TRANSFERENCIA DE FONDOS A SOLICITUD DE MINISTERIO DE DESARROLLO PRODUCTIVO Y ECONOMIA PLURAL SEGUN SOLICITUD 4452 REF: TRANSFERENCIA DE RECURSOS A KEYHOLE PERU SAC EL APORTE COMPROMETIDO POR PROMUEVE BOLIVIA PARA PARTICIPACION DE LA VII VERSION DEL ENCUENTRO EMPRESARIAL ANDINO A LIB. 00041051101 MPM - PROMUEVE BOLIVIA RECURSOS PROPIOS</t>
  </si>
  <si>
    <t>G06772630004</t>
  </si>
  <si>
    <t>VENTA DE DIVISAS CON TRANSFERENCIA DE FONDOS A SOLICITUD DE MINISTERIO DE LA PRESIDENCIA SEGUN SOLICITUD 4451 REF: DIVISAS USD 11,977.90 PAGO A AIRBUS HELICOPTERS CONO SUR S.A POR COMPRA DE REPUESTOS PARA AERONAVES FAB 003 Y CONSUMIBLES GESTION 2017, PAGO AL BANCO BBVA URUGUAY S.A, CUENTA 999011879. LIB. 00099021001 TGN-RECURSOS ORDINARIOS (3987)</t>
  </si>
  <si>
    <t>G06772640004</t>
  </si>
  <si>
    <t>VENTA DE DIVISAS CON TRANSFERENCIA DE FONDOS A SOLICITUD DE MINISTERIO DE LA PRESIDENCIA SEGUN SOLICITUD 4450 REF: DIVISAS USD 26,759.47 PAGO A DASSAULT FALCON JET CORP COMPRA REPUESTOS PARA AERONAVES FAC 001 Y FAB 002 INCLUYE COSTOS DE ENVIO, PAGO A BANK OF AMERICA CUENTA 381023401350. LIB. 00099021001 TGN-RECURSOS ORDINARIOS (3987)</t>
  </si>
  <si>
    <t>G06772650004</t>
  </si>
  <si>
    <t>VENTA DE DIVISAS CON TRANSFERENCIA DE FONDOS A SOLICITUD DE MINISTERIO DE LA PRESIDENCIA SEGUN SOLICITUD 4449 REF: DIVISAS USD 1,558.13 PAGO A SATCOM DIRECT INC INVOICE 2774107 POR SERVICIO TELEFONIA E INTERNET SATELITAL PARA AERONAVE FAB 001 NOV, DIC 2017 Y ENERO 2018, PAGO A WELLS FARGO BANK, CUEN LIB. 00099021001 TGN-RECURSOS ORDINARIOS (3987)</t>
  </si>
  <si>
    <t>G06772660004</t>
  </si>
  <si>
    <t>VENTA DE DIVISAS CON TRANSFERENCIA DE FONDOS A SOLICITUD DE MINISTERIO DE LA PRESIDENCIA SEGUN SOLICITUD 4448 REF: DIVISAS USD 7,605.00 PAGO A CUENTA A ROCKWELL COLLINS INC INVOICE 98669582 Y 98669793 POR SERVICIO DE ACTUALIZACION DE DATOS DE NAVEGACION PARA AERONAVE FAB 002, PAGO A BANK OF AMERICA, LIB. 00099021001 TGN-RECURSOS ORDINARIOS (3987)</t>
  </si>
  <si>
    <t>G06773830001</t>
  </si>
  <si>
    <t>COBRO COSTOS DE PAPELERIA SEGUN TRANSFERENCIA DEL EXTERIOR POR ORDEN DE CONSULADO GENERAL DE BOLIVIA - BUENOS AIRES ARGENTINA REF:SERVICIOS DEL GOBIERNO LIB. 00340012003 RECAUDACION EXTRANJERIA - C.I. -L.C.</t>
  </si>
  <si>
    <t>G06775210001</t>
  </si>
  <si>
    <t>G06780000002</t>
  </si>
  <si>
    <t>REGULARIZACION DE TRANSFERENCIA DEL EXTERIOR SEGUN SWIFT 02805 DE FECHA 05/03/2018 ORDENANTE: EMBAJADA DE BOLIVIA ASUNCION PARAGUAY REF.: DEVOLUCION SALDO DE GASTOS DE FUNCIONAMIENTO GESTION 2017 A FECHA 31 DE DICIEMBRE Y SALDO DE LA REMESA ADICIONAL SEGUN NOTA GM-DGAA-UFI LIB. 00099021001 TGN-RECURSOS ORDINARIOS (3987)</t>
  </si>
  <si>
    <t>G06780060002</t>
  </si>
  <si>
    <t>REGULARIZACION DE TRANSFERENCIA DEL EXTERIOR SEGUN SWIFT 02545 DE FECHA 05/03/2018 ORDENANTE: EMBAJADA DE BOLIVIA EN FRANCIA REF:: DEVOLUCION DE SALDOS DE GASTOS DE FUNCIONAMIENTO GESTION 2017 LIB. 00099021001 TGN-RECURSOS ORDINARIOS (3987)</t>
  </si>
  <si>
    <t>G06785750002</t>
  </si>
  <si>
    <t>REGULARIZACION DE TRANSFERENCIA DEL EXTERIOR SEGUN SWIFT 02673 DE FECHA 05/03/2018 ORDENANTE: CONSULADO GERAL DA BOLIVIA BR/SAO PAULO LIB. 00099021001 TGN-RECURSOS ORDINARIOS (3987)</t>
  </si>
  <si>
    <t>G06779990001</t>
  </si>
  <si>
    <t>COBRO COSTOS DE PAPELERIA POR REGULARIZACION DE TRANSFERENCIA DEL EXTERIOR POR ORDEN DE PETROLEOS PARAGUAYOS (PETROPAR) REF.: OPE 0/381519 LIB. 00513062001 YPFB-OPERACIONES PLANTA DE SEPARACION DE LIQUIDOS RIO GRANDE</t>
  </si>
  <si>
    <t>G06780050001</t>
  </si>
  <si>
    <t>COBRO COSTOS DE PAPELERIA POR REGULARIZACION DE TRANSFERENCIA DEL EXTERIOR POR ORDEN DE CONSULADO GERAL DA BOLIVIA BR SAO PAULO LIB. 00340012003 RECAUDACION EXTRANJERIA - C.I. -L.C.</t>
  </si>
  <si>
    <t>G06798010002</t>
  </si>
  <si>
    <t>REGULARIZACION DE TRANSFERENCIA DEL EXTERIOR SEGUN SWIFT NO.3069 DE FECHA 06/03/2018 ORDENANTE: CONSULADO DE BOLIVIA EN ARICA REF:DEVOLUCION SALDOS NO EJECUTADOS GASTOS DE FUNCIONAMIENTO. LIB. 00099021001 TGN-RECURSOS ORDINARIOS (3987)</t>
  </si>
  <si>
    <t>G06800760002</t>
  </si>
  <si>
    <t>TRANSFERENCIA DEL EXTERIOR SEGUN SWIFT NO.3168 DE FECHA 06/03/2018 ORDENANTE: TRANSPORTES AEREOS BOLIVIANOS REF:PAGO GASTOS OPERATIVOS Y ADMINISTRATIVOS SEGUN CARTA GCIA GRAL 03118 LIB. 00525012001 LBP-TRANSPORTES AEREOS BOLIVIANOS (4030001162)</t>
  </si>
  <si>
    <t>S09153370002</t>
  </si>
  <si>
    <t>||TRANSFERENCIA DE FONDOS S/G. FORMULARIO CITE: BUN142/18 DE LA FECHA.(HRE-TSO-1105), DEVOLUCION DE RECURSOS OTORGADOS A TRAVES DEL PROGRAMA BOLIVIA CAMBIA AL GOB.AUT.MCPAL.TOMAVE, NO EJECUTADOS POR LA UPRE EN VARIOS PROYECTOS. A SOLICITUD GOB.AUT.MCPAL.TOMAVE, LIBRETA N° 00990204115; BUN.</t>
  </si>
  <si>
    <t>G06792200003</t>
  </si>
  <si>
    <t>PROVISION DE FONDOS A SOLICITUD DE YACIMIENTOS PETROLIFEROS FISCALES BOLIVIANOS SEGUN SOLICITUD YPFB-0054-2018 REF: PAGO SERV DE TRANSPORTE DE GN ENERO 2018 A YPFB TRANSPORTE LIB. 00513012007 YPFB - RECURSOS NACIONALIZACIÓN</t>
  </si>
  <si>
    <t>G06792250003</t>
  </si>
  <si>
    <t>PROVISION DE FONDOS A SOLICITUD DE YACIMIENTOS PETROLIFEROS FISCALES BOLIVIANOS SEGUN SOLICITUD YPFB-0052-2018 REF: PAGO SERV FIRME DE TRANS DE GN ENERO 18 A YPFB TRANSIERRA SA LIB. 00513012007 YPFB - RECURSOS NACIONALIZACIÓN</t>
  </si>
  <si>
    <t>G06793660001</t>
  </si>
  <si>
    <t>COBRO COSTOS DE PAPELERIA SEGUN TRANSFERENCIA DEL EXTERIOR POR ORDEN DE HERCO COMBUSTIBLE S.A. REF.CONTRATO CONDENSADO DE GAS LIB. 00513062001 YPFB-OPERACIONES PLANTA DE SEPARACION DE LIQUIDOS RIO GRANDE</t>
  </si>
  <si>
    <t>G06796810004</t>
  </si>
  <si>
    <t>VENTA DE DIVISAS CON TRANSFERENCIA DE FONDOS A SOLICITUD DE MINISTERIO DE LA PRESIDENCIA SEGUN SOLICITUD 4462 REF: DIVISAS USD 235,000.00 SEGUNDO PAGO A DASSAULT FALCON JET WILMINGTON CORP. POR MANTENIMIENTO AERONAVE FAB 001 SEGUN PROGRESS INVOICE 18000826, PAGO CITIBANK N.A. CUENTA 30442598. LIB. 00099021001 TGN-RECURSOS ORDINARIOS (3987)</t>
  </si>
  <si>
    <t>J03367270001</t>
  </si>
  <si>
    <t>De: 00099024113 Transferencia en cumplimiento al DS N0913 de 15/06/2011 y el Convenio Intergubernativo de Financiamiento UPRE-CIF-IG 453/2015, suscrito entre la UPRE y el GAM Huacaraje, Proyecto Construccion de Tinglado Metalico en la Unidad Educativa 13 de Abril de Huacaraje, correspondiente al pag</t>
  </si>
  <si>
    <t>J03367280001</t>
  </si>
  <si>
    <t>De: 00099024113 Transferencia en cumplimiento al DS N0913 de 15/06/2011 y el Convenio Intergubernativo de Financiamiento UPRE-CIF-IG 536/2016, suscrito entre la UPRE y el GAM Entre Rios, Proyecto Construccion Puente Vehicular Chiquiaca Centro, correspondiente al pago de la planilla N6, segun la UPRE</t>
  </si>
  <si>
    <t>J03367290001</t>
  </si>
  <si>
    <t>De: 00099024113 Transferencia en cumplimiento al DS N0913 de 15/06/2011 y el Convenio Intergubernativo de Financiamiento UPRE-CIF-IG/470/2016, suscrito entre la UPRE y el GAM Cobija, Proyecto Const. U.E. Tecnico Humanistico Alberto Ovando Candia - Barrio 27 de Junio, correspondiente al pago de la pl</t>
  </si>
  <si>
    <t>J03367300001</t>
  </si>
  <si>
    <t>De: 00099024113 Transferencia en cumplimiento al DS N0913 de 15/06/2011 y el Convenio Intergubernativo de Financiamiento UPRE-CIF-IG-496/2016, suscrito entre la UPRE y el GAM Vinto, Proyecto Construccion Tecnologico Vinto, correspondiente al pago de la planilla N5, segun la UPRE.</t>
  </si>
  <si>
    <t>J03367310001</t>
  </si>
  <si>
    <t>De: 00099024113 Transferencia en cumplimiento al DS N0913 de 15/06/2011 y el Convenio Intergubernativo de Financiamiento UPRE-CIF-IG 332/2017, suscrito entre la UPRE y el GAM Escoma, Proyecto Construccion Seis Aulas Unidad Educativa 29 de Septiembre, correspondiente al pago de la planilla N2, segun</t>
  </si>
  <si>
    <t>J03367320001</t>
  </si>
  <si>
    <t>De: 00099024113 Transferencia en cumplimiento al DS N0913 de 15/06/2011 y el Convenio Intergubernativo de Financiamiento UPRE-CIF-IG 973/2017, suscrito entre la UPRE y el GAM Puna, Proyecto Construccion Tinglado y Graderias U.E. Litoral, correspondiente al pago de la planilla N2, segun la UPRE.</t>
  </si>
  <si>
    <t>J03367330001</t>
  </si>
  <si>
    <t>De: 00099024113 Transferencia en cumplimiento al DS N0913 de 15/06/2011 y el Convenio Intergubernativo de Financiamiento UPRE-CIF-IG 836/2017, suscrito entre la UPRE y el GAM San Miguel de Velasco, Proyecto Construccion de Tinglado y Graderias en la Unidad Educativa Monsenor Belisario Santiestevan -</t>
  </si>
  <si>
    <t>J03367340001</t>
  </si>
  <si>
    <t>De: 00099024113 Transferencia en cumplimiento al DS N0913 de 15/06/2011 y el Convenio Intergubernativo de Financiamiento UPRE-CIF-IG 031/2017, suscrito entre la UPRE y el GAM Vinto, Proyecto Construccion Unidad Educativa Evo Morales Ayma, correspondiente al pago de la planilla N5, segun la UPRE.</t>
  </si>
  <si>
    <t>J03367490001</t>
  </si>
  <si>
    <t>De: 00099024113 Transferencia en cumplimiento al DS N0913 de 15/06/2011 y el Convenio Interinstitucional de Financiamiento UPRE-CIF-IG/339/2016, suscrito entre la UPRE y el GAM Asunta, Proyecto Const. 15 Aulas y Tinglado U.E. Charia, correspondiente al pago de la planilla N4, segun la UPRE.</t>
  </si>
  <si>
    <t>J03367500001</t>
  </si>
  <si>
    <t>De: 00099024113 Transferencia en cumplimiento al DS N0913 de 15/06/2011 y el Convenio Interinstitucional de Financiamiento UPRE-CIF-IG/340/2016, suscrito entre la UPRE y el GAM Asunta, Proyecto Const. 15 Aulas y Tinglado U.E. Tecnico Humanistico Alvaro Garcia Linera-Copalani, correspondiente al pag</t>
  </si>
  <si>
    <t>J03367510001</t>
  </si>
  <si>
    <t>De: 00099024113 Transferencia en cumplimiento al DS N0913 de 15/06/2011 y el Convenio Interinstitucional de Financiamiento UPRE-CIF-IG/342/2016, suscrito entre la UPRE y el GAM Asunta, Proyecto Const. 15 Aulas y Tinglado U.E. Elizardo Perez, correspondiente al pago de la planilla N5, segun la UPRE.</t>
  </si>
  <si>
    <t>J03367520001</t>
  </si>
  <si>
    <t>De: 00099024113 Transferencia en cumplimiento al DS N0913 de 15/06/2011 y el Convenio Interinstitucional de Financiamiento UPRE-CIF-IG/341/2016, suscrito entre la UPRE y el GAM Asunta, Proyecto Const. 15 Aulas y Tinglado U.E. El Palmar, correspondiente al pago de la planilla N4, segun la UPRE.</t>
  </si>
  <si>
    <t>J03367530001</t>
  </si>
  <si>
    <t>De: 00099024113 Transferencia en cumplimiento al DS N0913 de 15/06/2011 y el Convenio Interinstitucional de Financiamiento UPRE-CIF-IG 066/2017, suscrito entre la UPRE y el GAM Entre Rios, Proyecto Construccion Tinglado U.E. Saican, correspondiente al pago de la planilla N3, segun la UPRE.</t>
  </si>
  <si>
    <t>J03367540001</t>
  </si>
  <si>
    <t>De: 00099024113 Transferencia en cumplimiento al DS N0913 de 15/06/2011 y el Convenio Interinstitucional de Financiamiento UPRE-CIF-IG 066/2017, suscrito entre la UPRE y el GAM Entre Rios, Proyecto Construccion Tinglado U.E. Saican, correspondiente al pago de la planilla N4, segun la UPRE.</t>
  </si>
  <si>
    <t>S09152920001</t>
  </si>
  <si>
    <t>||COBRO DE UTILES DE ESCRITORIO POR REG. DE COMP. S-914279 DEL 26/02/2018POR COBRO DE COMISIONES EFECTUADO POR EL BANK OF TOKIO-MITSUBISHI UFJ. LTD. POR DESEMBOLSO EFECTUADO EL 23/02/2018 DEL PTMO. BV-P5, SEGUN NOTA MEFP/VTCP/DGCP/UODP-244/2018 DEL 05/03/2018 LIB. 00099021001 TGN RECURSOS ORDINARIOS - (3987)</t>
  </si>
  <si>
    <t>S09153360001</t>
  </si>
  <si>
    <t>'COBRO DE'||UTILES DE ESCRITORIO POR EL COMPROBANTE CONTABLE NRO. 0915334 DE LA FECHA, S/G. CORREO ELECTRÓNICO DE YPFB DE F. 23/01/2018. DEBITO DE LA LIBRETA 00513022001 YPFB - OPERACIONES.</t>
  </si>
  <si>
    <t>G06805300001</t>
  </si>
  <si>
    <t>COBRO COSTOS DE PAPELERIA SEGUN TRANSFERENCIA DEL EXTERIOR POR ORDEN DE CONSULADO DE BOLIVIA EN CALAMA LIB. 00340012003 RECAUDACION EXTRANJERIA - C.I. -L.C.</t>
  </si>
  <si>
    <t>G06808410004</t>
  </si>
  <si>
    <t>VENTA DE DIVISAS CON TRANSFERENCIA DE FONDOS A SOLICITUD DE MINISTERIO DE DEFENSA SEGUN SOLICITUD 4470 REF: PAGO A BAE SYSTEMS POR ACTUALIZACION DE TIPO DE CAMBIO EN LA COMPRA DE KIT DE ALTURA DE LA AERONAVE PARA TRANSPORTE AEREO MILITAR LIB. 00020011103 MINISTERIO DE DEFENSA - INGRESOS VARIOS</t>
  </si>
  <si>
    <t>G06808420004</t>
  </si>
  <si>
    <t>VENTA DE DIVISAS CON TRANSFERENCIA DE FONDOS A SOLICITUD DE MINISTERIO DE DEFENSA SEGUN SOLICITUD 4471 REF: PAGO A THINK HOLDINGS POR LA SEXTA CUOTA DE LA ADQUISICION DE AERONAVE PARA TRANSPORTE AEREO MILITAR LIB. 00020011103 MINISTERIO DE DEFENSA - INGRESOS VARIOS</t>
  </si>
  <si>
    <t>G06808430004</t>
  </si>
  <si>
    <t>VENTA DE DIVISAS CON TRANSFERENCIA DE FONDOS A SOLICITUD DE MINISTERIO DE DEFENSA SEGUN SOLICITUD 4472 REF: PAGO A THINK HOLDINGS POR LA SEPTIMA CUOTA DE LA ADQUISICION DE AERONAVE PARA TRANSPORTE AEREO MILITAR LIB. 00020011103 MINISTERIO DE DEFENSA - INGRESOS VARIOS</t>
  </si>
  <si>
    <t>G06808470004</t>
  </si>
  <si>
    <t>VENTA DE DIVISAS CON TRANSFERENCIA DE FONDOS A SOLICITUD DE AUTORIDAD DE FISCALIZACION Y CONTROL DE PENSIONES Y SEGUROS SEGUN SOLICITUD 4480 REF: PAGO A LA ASOCIACION DE SUPERVISORES DE SEGUROS DE AMERICA LATINA ASSAL POR LA MEMBRESIA CORRESPONDIENTE A LA GESTION 2018 SEGUN NOTA DE SOLICITUD DE PA LIB. 00099021001 TGN-RECURSOS ORDINARIOS (3987)</t>
  </si>
  <si>
    <t>G06811960001</t>
  </si>
  <si>
    <t>COBRO COSTOS DE PAPELERIA SEGUN TRANSFERENCIA DEL EXTERIOR POR ORDEN DE CORPORACION PETROLERA S.A. REF.: PAGO SEGUN PRE FACTURA DE FECHA 07-03-2018 LIB. 00513062001 YPFB-OPERACIONES PLANTA DE SEPARACION DE LIQUIDOS RIO GRANDE</t>
  </si>
  <si>
    <t>Q09496640002</t>
  </si>
  <si>
    <t>NUMERO DE LIBRETA CUT: 00099021001 OPERACIÓN E18 TRANSFERENCIA DEL SISTEMA FINANCIERO POR CUENTA DE TERCEROS A LA CUT TRANSFERENCIA DE FONDOS POR PAGO INDEBIDO - RP FEBRERO 2018</t>
  </si>
  <si>
    <t>Q09496650002</t>
  </si>
  <si>
    <t>NUMERO DE LIBRETA CUT: 00099021001 OPERACIÓN E18 TRANSFERENCIA DEL SISTEMA FINANCIERO POR CUENTA DE TERCEROS A LA CUT TRANSFERENCIA DE FONDOS POR PAGO ADELANTADO P.R.A. - RP FEBRERO 2018</t>
  </si>
  <si>
    <t>G06813160003</t>
  </si>
  <si>
    <t>PAGO A CAF PRÉSTAMO CFA009759 VCTO. 08-03-2018 POR CUENTA DE TGN , NTI. 010527 VALOR 08-03-2018 INTERESES USD 10.861,98 COMISIONES USD 106.196,66 CTA. 3987 CUENTA UNICA DEL TESORO-3987 LIB. 00099021001 REF.: COMISIONES BANCARIAS</t>
  </si>
  <si>
    <t>G06813180003</t>
  </si>
  <si>
    <t>PAGO A CAF PRÉSTAMO CFA009757 VCTO. 08-03-2018 POR CUENTA DE TGN , NTI. 010522 VALOR 08-03-2018 INTERESES USD 11.658,28 COMISIONES USD 121.950,11 CTA. 3987 CUENTA UNICA DEL TESORO-3987 LIB. 00099021001 REF.: COMISIONES BANCARIAS</t>
  </si>
  <si>
    <t>G06816050004</t>
  </si>
  <si>
    <t>VENTA DE DIVISAS CON TRANSFERENCIA DE FONDOS A SOLICITUD DE MINISTERIO DE DESARROLLO PRODUCTIVO Y ECONOMIA PLURAL SEGUN SOLICITUD 4475 REF: VENTA DE DIVISAS PARA TRANSFERENCIA AL BIPM POR MEMBRESIA ANUAL POR LA GESTION 2018 EQUIVALENTES 14.779,59 USD LIB. 00041031107 MPM-INSTITUTO BOLIVIANO DE METROLOGIA POR DIFERENCIAL CAMBIARIO</t>
  </si>
  <si>
    <t>G06816050005</t>
  </si>
  <si>
    <t>VENTA DE DIVISAS CON TRANSFERENCIA DE FONDOS A SOLICITUD DE MINISTERIO DE DESARROLLO PRODUCTIVO Y ECONOMIA PLURAL SEGUN SOLICITUD 4475 REF: VENTA DE DIVISAS PARA TRANSFERENCIA AL BIPM POR MEMBRESIA ANUAL POR LA GESTION 2018 EQUIVALENTES 14.779,59 USD LIB. 00041031107 MPM-INSTITUTO BOLIVIANO DE METROLOGIA</t>
  </si>
  <si>
    <t>G06816060004</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</si>
  <si>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 POR DIFERENCIAL CAMBIARIO</t>
  </si>
  <si>
    <t>G06816060005</t>
  </si>
  <si>
    <t>VENTA DE DIVISAS CON TRANSFERENCIA DE FONDOS A SOLICITUD DE EMPRESA PUBLICA PRODUCTIVA CARTONES DE BOLIVIA-CARTONBOL SEGUN SOLICITUD 4476 REF: TRANSFERENCIA DE RECURSOS AL BCB, PARA LA EMPRESA TOOLS CORRUGATED S.L. POR LA ADQUISICION DE TROQUELES ROTATIVOS - JABA 9 PARA LABORATORIOS COFAR, CORRESPO LIB. 00576012001 CARTONBOL</t>
  </si>
  <si>
    <t>G06823390001</t>
  </si>
  <si>
    <t>COBRO COSTOS DE PAPELERIA SEGUN TRANSFERENCIA DEL EXTERIOR POR ORDEN DE GAS CORONA S.A.E.C.A. (ASUNCION PARAGUAY) REF.: ANTICIPO SEGUN CONTRATO YPFB DLG LIB. 00513062001 YPFB-OPERACIONES PLANTA DE SEPARACION DE LIQUIDOS RIO GRANDE</t>
  </si>
  <si>
    <t>J03367960001</t>
  </si>
  <si>
    <t>De: 00099024113 Transferencia en cumplimiento al DS N0913 de 15/06/2011 y el Convenio Interinstitucional de Financiamiento UPRE-CIF-0289/13, suscrito entre la UPRE y el GAM El Alto de La Paz, Proyecto Construccion Mercado Chijini Chico II D12 - El Alto, correspondiente al pago de la planilla N 2, se</t>
  </si>
  <si>
    <t>J03367970001</t>
  </si>
  <si>
    <t>De: 00099024113 Transferencia en cumplimiento al DS N0913 de 15/06/2011 y el Convenio Intergubernativo de Financiamiento UPRE-CIF-IG 495/2016, suscrito entre la UPRE y el GAM Tiquipaya, Proyecto Construccion Unidad Educativa Agrotecnica Chapisirca Tiquipaya , correspondiente al pago de la planilla N</t>
  </si>
  <si>
    <t>J03367980001</t>
  </si>
  <si>
    <t>De: 00099024113 Transferencia en cumplimiento al DS N0913 de 15/06/2011 y el Convenio Intergubernativo de Financiamiento UPRE-CIF-IG 124/2017, suscrito entre la UPRE y el GAM San Pablo de Huacareta, Proyecto Construccion Unidad Educativa Rafael Pabon Animbo , correspondiente al pago de la planilla N</t>
  </si>
  <si>
    <t>J03367990001</t>
  </si>
  <si>
    <t>De: 00099024113 Transferencia en cumplimiento al DS N0913 de 15/06/2011 y el Convenio Interinstitucional de Financiamiento UPRE-CIF-187/2015, suscrito entre la UPRE y el GAM Sacaba, Proyecto Construccion Unidad Educativa Hugo Chavez Frias, correspondiente al pago de la planilla N5, segun la UPRE.</t>
  </si>
  <si>
    <t>J03368000001</t>
  </si>
  <si>
    <t>De: 00099024113 Transferencia en cumplimiento al DS N0913 de 15/06/2011 y el Convenio Interinstitucional de Financiamiento UPRE-CIF-IG 567/2016, suscrito entre la UPRE y el GAM El Puente, Proyecto Construccion Unidad Educativa 12 de Abril Septapas-Face III, correspondiente al pago de la planilla N3</t>
  </si>
  <si>
    <t>J03368010001</t>
  </si>
  <si>
    <t>De: 00099024113 Transferencia en cumplimiento al DS N0913 de 15/06/2011 y el Convenio Intergubernativo de Financiamiento UPRE-CIF-IG 084/2017, suscrito entre la UPRE y el GAM Tarija, Proyecto Construccion Unidad Educ. Urb. Los Laureles de la Ciudad de Tarija, correspondiente al pago de la planilla N</t>
  </si>
  <si>
    <t>J03368020001</t>
  </si>
  <si>
    <t>De: 00099024113 Transferencia en cumplimiento al DS N0913 de 15/06/2011 y el Convenio Intergubernativo de Financiamiento UPRE-CIF-IG 016/2017, suscrito entre la UPRE y el GAD Oruro, Proyecto Construccion Unidad Educativa Bolivia de Vinto Primario, correspondiente al pago de la planilla N4, segun la</t>
  </si>
  <si>
    <t>J03368030001</t>
  </si>
  <si>
    <t>De: 00099024113 Transferencia en cumplimiento al DS N0913 de 15/06/2011 y el Convenio Intergubernativo de Financiamiento UPRE-CIF-IG 451/2017, suscrito entre la UPRE y el GAM Apolo, Proyecto Construccion Bloque de Aulas U.E. Apacheta, correspondiente al pago de la planilla N3, segun la UPRE.</t>
  </si>
  <si>
    <t>J03368040001</t>
  </si>
  <si>
    <t>De: 00099024113 Transferencia en cumplimiento al DS N0913 de 15/06/2011 y el Convenio Intergubernativo de Financiamiento UPRE-CIF-IG 189/2017, suscrito entre la UPRE y el GAM San Joaquin, Proyecto Const. Unidad Educativa Cap. Horacio Vasquez Sanchez Municipio de San Joaquin, correspondiente al pago</t>
  </si>
  <si>
    <t>J03368050001</t>
  </si>
  <si>
    <t>De: 00099024113 Transferencia en cumplimiento al DS N0913 de 15/06/2011 y el Convenio Intergubernativo de Financiamiento UPRE-CIF-IG 305/2017, suscrito entre la UPRE y el GAM Palca, Proyecto Construccion de 12 Aulas U.E. San Jeronimo de Uni, correspondiente al pago de la planilla N2, segun la UPRE.</t>
  </si>
  <si>
    <t>J03368060001</t>
  </si>
  <si>
    <t>De: 00099024113 Transferencia en cumplimiento al DS N0913 de 15/06/2011 y el Convenio Intergubernativo de Financiamiento UPRE-CIF-IG 837/2017, suscrito entre la UPRE y el GAM San Miguel de Velasco, Proyecto Construccion de Tinglado y Graderias en la Unidad Educativa Alta Mira - San Miguel de Velasco</t>
  </si>
  <si>
    <t>J03368070001</t>
  </si>
  <si>
    <t>De: 00099024113 Transferencia en cumplimiento al DS N0913 de 15/06/2011 y el Convenio Intergubernativo de Financiamiento UPRE-CIF-IG 902/2017, suscrito entre la UPRE y el GAM Cuevo, Proyecto Const. Tinglado y Graderia Cancha Polifuncional Unidad Educativa Itacuatia Municipio de Cuevo, correspondient</t>
  </si>
  <si>
    <t>J03368080001</t>
  </si>
  <si>
    <t>De: 00099024113 Transferencia en cumplimiento al DS N0913 de 15/06/2011 y el Convenio Intergubernativo de Financiamiento UPRE-CIF-IG/469/2016, suscrito entre la UPRE y el GAM Cobija, Proyecto Const. Unidad Educativa Cobija A Barrio Conavi, correspondiente al pago de la planilla N 3, segun la UPRE.</t>
  </si>
  <si>
    <t>J03368090001</t>
  </si>
  <si>
    <t>De: 00099024113 Transferencia en cumplimiento al DS N0913 de 15/06/2011 y el Convenio Intergubernativo de Financiamiento UPRE-CIF-IG 007/2016 y UPRE ADENDA-077/2017, suscrito entre la UPRE y el GAR del Gran Chaco, Proyecto Construccion Instituto Tecnologico Industrial Agropecuario Yacuiba, correspon</t>
  </si>
  <si>
    <t>J03368100001</t>
  </si>
  <si>
    <t>De: 00099024113 Transferencia en cumplimiento al DS N0913 de 15/06/2011 y el Convenio Interinstitucional de Financiamiento UPRE-CIF-IG 834/2017, suscrito entre la UPRE y el GAM San Miguel de Velasco, Proyecto Construccion de Tinglado y Graderias de la Unidad Educativa San Pablo A-San Miguel de Vela</t>
  </si>
  <si>
    <t>J03368110001</t>
  </si>
  <si>
    <t>De: 00099024113 Transferencia en cumplimiento al DS N0913 de 15/06/2011 y el Convenio Interinstitucional de Financiamiento UPRE-CIF-IG 334/2017, suscrito entre la UPRE y el GAM Escoma, Proyecto Construccion Seis Aulas Unidad Educativa Cala Cala, correspondiente al pago de la planilla N2, segun la</t>
  </si>
  <si>
    <t>J03368120001</t>
  </si>
  <si>
    <t>De: 00099024113 Transferencia en cumplimiento al DS N0913 de 15/06/2011 y el Convenio Interinstitucional de Financiamiento UPRE-CIF-IG 032/2017, suscrito entre la UPRE y el GAM Vinto, Proyecto Construccion Internado U.E. Elizardo Perez, correspondiente al pago de la planilla N5, segun la UPRE.</t>
  </si>
  <si>
    <t>J03368130001</t>
  </si>
  <si>
    <t>De: 00099024113 Transferencia en cumplimiento al DS N0913 de 15/06/2011 y el Convenio Interinstitucional de Financiamiento UPRE-CIF-IG/388/2015, suscrito entre la UPRE y el GAM Riberalta, Proyecto Construccion Tecnico Humanistico U.E. Evo Morales Ayma C.C. Las Palmeras D7, correspondiente al pago</t>
  </si>
  <si>
    <t>J03368140001</t>
  </si>
  <si>
    <t>De: 00099024113 Transferencia en cumplimiento al DS N0913 de 15/06/2011 y el Convenio Intergubernativo de Financiamiento UPRE-CIF-IG 017/2017, suscrito entre la UPRE y el GAM Oruro, Proyecto Construccion Unidad Educativa Jaime Escalante, correspondiente al pago de la planilla N 1, segun la UPRE.</t>
  </si>
  <si>
    <t>J03368150001</t>
  </si>
  <si>
    <t>De: 00099024113 Transferencia en cumplimiento al DS N0913 de 15/06/2011 y el Convenio Interinstitucional de Financiamiento UPRE-CIF-IG 450/2017, suscrito entre la UPRE y el GAM Apolo, Proyecto Construccion Bloque de Aulas U.E. Puchahui, correspondiente al pago de la planilla N3, segun la UPRE.</t>
  </si>
  <si>
    <t>J03368160001</t>
  </si>
  <si>
    <t>De: 00099024113 Transferencia en cumplimiento al DS N0913 de 15/06/2011 y el Convenio Interinstitucional de Financiamiento UPRE-CIF-IG 695/2017, suscrito entre la UPRE y el GAM Vila Vila, Proyecto Const. Fronton Municipal Vila Vila, correspondiente al pago de la planilla N2, segun la UPRE.</t>
  </si>
  <si>
    <t>J03368170001</t>
  </si>
  <si>
    <t>De: 00099024113 Transferencia en cumplimiento al DS N0913 de 15/06/2011 y el Convenio Intergubernativo de Financiamiento UPRE-CIF-IG 366/2017, suscrito entre la UPRE y el GAM Cairoma, Proyecto Construccion Tinglado Unidad Educativa German Busch Becerra Cairoma , correspondiente al pago de la planil</t>
  </si>
  <si>
    <t>J03368180001</t>
  </si>
  <si>
    <t>De: 00099024113 Transferencia en cumplimiento al DS N0913 de 15/06/2011 y el Convenio Interinstitucional de Financiamiento UPRE-CIF-IG 598/2017, suscrito entre la UPRE y el GAM Villamontes, Proyecto Construccion Puentes Vehiculares Villa Montes Calle Villa Nueva y Cochabamba, correspondiente al pag</t>
  </si>
  <si>
    <t>J03368190001</t>
  </si>
  <si>
    <t>De: 00099024113 Transferencia en cumplimiento al DS N0913 de 15/06/2011 y el Convenio Intergubernativo de Financiamiento UPRE-CIF-IG 268/2017, suscrito entre la UPRE y el GAM Santiago de Huata, Proyecto Construccion de 2 Aulas Unidad Educativa Tajocachi, correspondiente al pago de la planilla N 2, s</t>
  </si>
  <si>
    <t>G06832180002</t>
  </si>
  <si>
    <t>REGULARIZACION DE TRANSFERENCIA DEL EXTERIOR SEGUN SWIFT NO.3119 DE FECHA 09/03/2018 ORDENANTE: CONSULADO DE BOLIVIA EN ARICA-CHILE REF:DEVOLUCION SALDOS GASTOS DE FUNCIONAMIENTO GESTION 2017 LIB. 00099021001 TGN-RECURSOS ORDINARIOS (3987)</t>
  </si>
  <si>
    <t>J03368730002</t>
  </si>
  <si>
    <t>A:00099021001 DEVOLUCION DE RECURSOS POR PAGO DE SESION DE DERECHOS DE TELEVISION, RADIO INTERNET, COMERCIALIZACION MARKETING Y LICENCIA DE LOS XI JUEGOS SUDAMERICANOS COCHABAMBA 2018. C-31 N 316 GESTION 2016, DE ACUERDO A DOCUMENTACION ADJUNTA.</t>
  </si>
  <si>
    <t>J03369110002</t>
  </si>
  <si>
    <t>A:00099021001 Transferencia que efectuamos a requerimiento de la Unidad de Administracion e Informacion Salarial segun nota CITE: MEFP/VTCP/DGPOT/UAIS/No.1279/2018, por concepto de reversion definitiva correspondiente al Instituto Nacional de Estadistica, Ministerio de Obras Publicas y al Ministerio</t>
  </si>
  <si>
    <t>J03369120002</t>
  </si>
  <si>
    <t>A:00046058003 Transferencia que efectuamos a requerimiento de la Unidad de Administracion e Informacion Salarial segun nota CITE: MEFP/VTCP/DGPOT/UAIS/No.1279/2018, por concepto de reversion definitiva correspondiente al Ministerio de Salud, misma que se encuentra consignada en el comprobante de pa</t>
  </si>
  <si>
    <t>J03369130002</t>
  </si>
  <si>
    <t>A:00046054202 Transferencia que efectuamos a requerimiento de la Unidad de Administracion e Informacion Salarial segun nota CITE: MEFP/VTCP/DGPOT/UAIS/No.1279/2018, por concepto de reversion definitiva correspondiente al Ministerio de Salud, mismas que se encuentra consignada en el comprobante de p</t>
  </si>
  <si>
    <t>J03369170002</t>
  </si>
  <si>
    <t>A:00099021001 Transferencia que efectuamos a requerimiento de la Unidad de Administracion e Informacion Salarial segun notas CITE: MEFP/VTCP/DGPOT/UAIS/Nos.1171 y 1172/2018, por concepto de reversion definitiva correspondiente al SENASIR, misma que se encuentra consignada en los comprobantes de pago</t>
  </si>
  <si>
    <t>Q09500840002</t>
  </si>
  <si>
    <t>Q09500850002</t>
  </si>
  <si>
    <t>NUMERO DE LIBRETA CUT: Cuenta Unica del Tesoro OPERACIÓN E18 TRANSFERENCIA DEL SISTEMA FINANCIERO POR CUENTA DE TERCEROS A LA CUT Pago correspondiente a Febrero 2018</t>
  </si>
  <si>
    <t>S09155030002</t>
  </si>
  <si>
    <t>||TRANSFERENCIA A LA CUENTA UNICA DEL TESORO IMPORTES RETENIDOS A WALTER ABRAHAM PEREZ ALANDIA Y JULIO HUMEREZ QUIROZ POR REMUNERACION MAXIMA CORRESPONDIENTE AL MES DE FEBRERO/2018 - LIBRETA N° 00990201001, SEGUN DOCUMENTOS ADJUNTOS Y "ROC" N° 0196/2018 DEL DCR. TRANS. POR REMUNERACION MAXIMA DE WALTER ABRAHAM PEREZ ALANDIA - FEBRERO/2018 LIBRETA N° 00990201001</t>
  </si>
  <si>
    <t>S09155030003</t>
  </si>
  <si>
    <t>||TRANSFERENCIA A LA CUENTA UNICA DEL TESORO IMPORTES RETENIDOS A WALTER ABRAHAM PEREZ ALANDIA Y JULIO HUMEREZ QUIROZ POR REMUNERACION MAXIMA CORRESPONDIENTE AL MES DE FEBRERO/2018 - LIBRETA N° 00990201001, SEGUN DOCUMENTOS ADJUNTOS Y "ROC" N° 0196/2018 DEL DCR. TRANSFERENCIA POR REMUNERACION MAXIMA DE JULIO HUMEREZ QUIROZ - FEBRERO/2018 LIBRETA N° 00990201001</t>
  </si>
  <si>
    <t>S09155260001</t>
  </si>
  <si>
    <t>'COBRO DE'||UTILES DE ESCRITORIO POR EL COMPROBANTE CONTABLE NRO. 0915525 DE LA FECHA, SEGÚN CORREO ELECTRÓNICO DE YPFB DE F. 23/01/2018. DEBITO DE LA LIBRETA 00513022001 YPFB - OPERACIONES.</t>
  </si>
  <si>
    <t>G06827150001</t>
  </si>
  <si>
    <t>COBRO COSTOS DE PAPELERIA SEGUN TRANSFERENCIA DEL EXTERIOR POR ORDEN DE HERCO COMBUSTIBLES SA REF.: CONTRATO CONDENSADO DE GAS N. LIB. 00513062001 YPFB-OPERACIONES PLANTA DE SEPARACION DE LIQUIDOS RIO GRANDE</t>
  </si>
  <si>
    <t>G06827180001</t>
  </si>
  <si>
    <t>COBRO COSTOS DE PAPELERIA POR REGULARIZACION DE TRANSFERENCIA DEL EXTERIOR POR ORDEN DE GAS TOTAL S.A. LIB. 00513062001 YPFB-OPERACIONES PLANTA DE SEPARACION DE LIQUIDOS RIO GRANDE</t>
  </si>
  <si>
    <t>G06827220001</t>
  </si>
  <si>
    <t>COBRO COSTOS DE PAPELERIA POR REGULARIZACION DE TRANSFERENCIA DEL EXTERIOR POR ORDEN DE CORP.PARAGUAYA DISTRIBUID.DE DERIVADOS DE PETROLEO S.A. LIB. 00513062001 YPFB-OPERACIONES PLANTA DE SEPARACION DE LIQUIDOS RIO GRANDE</t>
  </si>
  <si>
    <t>G06827240001</t>
  </si>
  <si>
    <t>G06827260001</t>
  </si>
  <si>
    <t>COBRO COSTOS DE PAPELERIA POR REGULARIZACION DE TRANSFERENCIA DEL EXTERIOR POR ORDEN DE YPF EXPLORACION Y PRODUCCION DE HIDROCARBUROS DE BOLIVIA S.A. LIB. 00513062001 YPFB-OPERACIONES PLANTA DE SEPARACION DE LIQUIDOS RIO GRANDE</t>
  </si>
  <si>
    <t>G06827280001</t>
  </si>
  <si>
    <t>COBRO COSTOS DE PAPELERIA POR REGULARIZACION DE TRANSFERENCIA DEL EXTERIOR POR ORDEN DE COMPANHIA MATOGROSSENSE DE GAS LIB. 00513012007 YPFB - RECURSOS NACIONALIZACIÓN</t>
  </si>
  <si>
    <t>G06828640001</t>
  </si>
  <si>
    <t>COBRO COSTOS DE PAPELERIA POR REGULARIZACION DE TRANSFERENCIA DEL EXTERIOR POR ORDEN DE BG BOLIVIA CORPORATION LIB. 00513012003 LBP-YPFB (2011349681373)</t>
  </si>
  <si>
    <t>G06830980004</t>
  </si>
  <si>
    <t>VENTA DE DIVISAS CON TRANSFERENCIA DE FONDOS A SOLICITUD DE MINISTERIO DE DEFENSA SEGUN SOLICITUD 4492 REF: PAGO A THINK HOLDINGS POR CONTRATACION DE 2 PILOTOS POR TRASLADO DE AERONAVE PARA TRANSPORTE AEREO MILITAR LIB. 00020011103 MINISTERIO DE DEFENSA - INGRESOS VARIOS</t>
  </si>
  <si>
    <t>G06831060004</t>
  </si>
  <si>
    <t>VENTA DE DIVISAS CON TRANSFERENCIA DE FONDOS A SOLICITUD DE YACIMIENTOS PETROLIFEROS FISCALES BOLIVIANOS SEGUN SOLICITUD 4503 REF: DECIMO SEGUNDO PAGO A EMPRESA BEICIP FRANLAB POR EL SERVICIO DE CONSULTORIA EN ASESORAMIENTO TECNICO ECONOMICO EN EXPLORACION. LIB. 00513022001 YPFB - "OPERACIONES"</t>
  </si>
  <si>
    <t>G06840930002</t>
  </si>
  <si>
    <t>REGULARIZACION DE TRANSFERENCIA DEL EXTERIOR SEGUN SWIFT NO.3240 DE FECHA 12/03/2018 ORDENANTE: CONSULADO GERAL DA BOLIVIA SAO PAULO-BRASIL REF:GASTOS PROGRAMA DE DOCUMENTACION LIB. 00099021001 TGN-RECURSOS ORDINARIOS (3987)</t>
  </si>
  <si>
    <t>J03369350002</t>
  </si>
  <si>
    <t>A:00292012001 Transferencia que efectuamos a requerimiento de la Unidad de Administracion e Informacion Salarial segun nota CITE: MEFP/VTCP/DGPOT/UAIS/No.1279/2018, por concepto de reversion definitiva correspondiente a VIAS BOLIVIA, misma que se encuentra consignada en el comprobante de pago No.18</t>
  </si>
  <si>
    <t>J03369360002</t>
  </si>
  <si>
    <t>A:00099021001 El concepto de la mencionada operacion corresponde a la transferencia de capital al TGN, por el mes de febrero de 2018 del Fideicomiso Programa de Reconversion Productiva y Comercial TGN 9.</t>
  </si>
  <si>
    <t>Q09506690002</t>
  </si>
  <si>
    <t>NUMERO DE LIBRETA CUT: 00099021001 OPERACIÓN E18 TRANSFERENCIA DEL SISTEMA FINANCIERO POR CUENTA DE TERCEROS A LA CUT TRANSFERENCIA CANCELACION DE LA CUOTA NO 58 POR REEMBOLSO DE AMORTIZACION A CAPITAL Y COSTO DE CAPITAL POR LOS RECURSOS EFECTIVAMENTE RECIBIDOS POR PARTE DE LA EMPRESA METALURGICA</t>
  </si>
  <si>
    <t>J03369820001</t>
  </si>
  <si>
    <t>De: 00290014102 DEVOLUCION DE RECURSOS DEL SERVICIO DE IMPUESTOS NACIONALES DE LA GESTION 2017 S/G NOTASIN/GAF/DRF/NOT/0474/2018 E INFORME MEFP/VTCP/DGPOT/UPCFTGN N16/2018. (H.R. 6-7020-R)</t>
  </si>
  <si>
    <t>S09156490001</t>
  </si>
  <si>
    <t>||COMISION TRANSFERENCIA DE FONDOS AL EXT. 0,10% S/USD 109.200.- REEMB. GASTOS DE COMUNICACION BS220.- Y EMISION CBTE. CONTABLE BS50.- EN COMPLEMENTO A CBTE. ADJUNTO DE LA FECHA GCO. LIB. N°00513012004 LBP-YPFB UNICOMERCIAL REF: COM. PAGO N°7 LC I-2016-032</t>
  </si>
  <si>
    <t>S09158310003</t>
  </si>
  <si>
    <t>'TRANSFERENCIA DE FONDOS S/G CITE Nº' MEFP/VTCP/DGAFT/||UOIET/TES/N° 1565/18 DE LA FECHA, DEL MIN.DE ECONOMIA Y FINANZAS PUBLICAS.(HRE-TSO-1395),A LOS GOB.AUT.MCPALES Y GAIOC DE CHARAGUA IYAMBAE BENEFICIARIOS DE PATENTES PETROLERAS CORRESPONDIENTE A LA GESTION/2017 LEY N°3058. DEBITO DE LA LIBRETAN° 00990201001, REPOSICION UTILES DE ESCRITORIO.</t>
  </si>
  <si>
    <t>G06838120004</t>
  </si>
  <si>
    <t>VENTA DE DIVISAS CON TRANSFERENCIA DE FONDOS A SOLICITUD DE INSTITUTO NACIONAL DE INNOVACION AGROPECUARIA Y FORESTAL (INIAF) SEGUN SOLICITUD 4479 REF: 80201010300 52 16 COMPROBANTE DE PAGO POR CONCEPTO DE ACREDITACION A LA ISTA CORRESPONDIENTE A LA GESTION 2018 POR UN MONTO DE 2.764,00 SWISS FRANCS LIB. 00222018011 INIAF-DANDA DESAR. CRECIM. ECO. INCLUSIVO Y SOSTENIBLE BOL. POR DIFERENCIAL CAMBIARIO</t>
  </si>
  <si>
    <t>G06838120005</t>
  </si>
  <si>
    <t>VENTA DE DIVISAS CON TRANSFERENCIA DE FONDOS A SOLICITUD DE INSTITUTO NACIONAL DE INNOVACION AGROPECUARIA Y FORESTAL (INIAF) SEGUN SOLICITUD 4479 REF: 80201010300 52 16 COMPROBANTE DE PAGO POR CONCEPTO DE ACREDITACION A LA ISTA CORRESPONDIENTE A LA GESTION 2018 POR UN MONTO DE 2.764,00 SWISS FRANCS LIB. 00222018011 INIAF-DANDA DESAR. CRECIM. ECO. INCLUSIVO Y SOSTENIBLE BOL.</t>
  </si>
  <si>
    <t>G06840770001</t>
  </si>
  <si>
    <t>COBRO DE COMISIONES AL MEFP LIBRETA 00099021001 TGN-RECURSOS ORDINARIOS MN-CUT (3987) POR PAGO PRESTAMO ICO 0102000036.0 HOSPITAL SAN JUAN DE VCTO. 10-03-2018 DEL GOBIERNO AUTONOMO MUNICIPAL DE TARIJA.</t>
  </si>
  <si>
    <t>G06840900004</t>
  </si>
  <si>
    <t>VENTA DE DIVISAS A SOLICITUD DE MINISTERIO DE LA PRESIDENCIA SEGUN SOLICITUD 4507 REF: DIVISAS USD 50,000 PARA VIAJES AL EXTERIOR QUE REALIZARA EL SR.PRESIDENTE DEL ESTADO PLURINACIONAL Y COMITIVA OFICIAL A MADRID ESPANA Y LA HAYA HOLANDA. LOS FONDOS SERAN ENTREGADOS AL SR.OMAR ROBERTO CARY ROMANO LIB. 00099021001 TGN-RECURSOS ORDINARIOS (3987)</t>
  </si>
  <si>
    <t>G06842090004</t>
  </si>
  <si>
    <t>VENTA DE DIVISAS CON TRANSFERENCIA DE FONDOS A SOLICITUD DE MINISTERIO DE LA PRESIDENCIA SEGUN SOLICITUD 4508 REF: DIVISAS USD 450,000.00 TERCER PAGO A DASSAULT FALCON JET POR MANTENIMIENTO DE AERONAVE FAB 001 EN TALLER WILMINGTON, SEGUN PROGRESS INVOICE 18001015, PAGO A CITIBANK CUENTA 30442598. LIB. 00099021001 TGN-RECURSOS ORDINARIOS (3987)</t>
  </si>
  <si>
    <t>G06842100004</t>
  </si>
  <si>
    <t>VENTA DE DIVISAS CON TRANSFERENCIA DE FONDOS A SOLICITUD DE MINISTERIO DE LA PRESIDENCIA SEGUN SOLICITUD 4509 REF: DIVISAS USD 4,065.00 PAGO SALDO A ROCKWELL COLLINS INC INVOICE 98669793 POR SERVICIO DE ACTUALIZACION DE DATOS DE NAVEGACION PARA AERONAVE FAB 002, PAGO A BANK OF AMERICA, CUENTA 445118 LIB. 00099021001 TGN-RECURSOS ORDINARIOS (3987)</t>
  </si>
  <si>
    <t>G06845360001</t>
  </si>
  <si>
    <t>COBRO COSTOS DE PAPELERIA POR REGULARIZACION DE TRANSFERENCIA DEL EXTERIOR POR ORDEN DE LIMA GAS S.A. LIB. 00513062001 YPFB-OPERACIONES PLANTA DE SEPARACION DE LIQUIDOS RIO GRANDE</t>
  </si>
  <si>
    <t>G06845460001</t>
  </si>
  <si>
    <t>COBRO COSTOS DE PAPELERIA SEGUN TRANSFERENCIA DEL EXTERIOR POR ORDEN DE PETROLEO BRASILEIRO S.A. PETROBRAS LIB. 00513012007 YPFB - RECURSOS NACIONALIZACIÓN</t>
  </si>
  <si>
    <t>G06845520001</t>
  </si>
  <si>
    <t>COBRO COSTOS DE PAPELERIA SEGUN TRANSFERENCIA DEL EXTERIOR POR ORDEN DE PETROLEO BRASILEIRO S.A PETROBRAS LIB. 00513012007 YPFB - RECURSOS NACIONALIZACIÓN</t>
  </si>
  <si>
    <t>J03369380001</t>
  </si>
  <si>
    <t>De: 00099024113 Transferencia en cumplimiento al DS N0913 de 15/06/2011 y el Convenio Intergubernativo de Financiamiento UPRE-CIF-IG 556/2017, suscrito entre la UPRE y el GAM Colquiri, Proyecto Construccion 2 Aulas y Direccion U.E. Chillijta - Chillijta, correspondiente al pago de la planilla N 1, s</t>
  </si>
  <si>
    <t>J03369390001</t>
  </si>
  <si>
    <t>De: 00099024113 Transferencia en cumplimiento al DS N0913 de 15/06/2011 y el Convenio Intergubernativo de Financiamiento UPRE-CIF-IG 077/2018, suscrito entre la UPRE y el GAM Corque, Proyecto Const. Tinglado U.E. Simon Bolivar San Jose de Kala, correspondiente al pago del 20% de anticipo del monto</t>
  </si>
  <si>
    <t>J03369400001</t>
  </si>
  <si>
    <t>De: 00099024113 Transferencia en cumplimiento al DS N0913 de 15/06/2011 y el Convenio Intergubernativo de Financiamiento UPRE-CIF-IG 068/2018, suscrito entre la UPRE y el GAM Todos Santos, Proyecto Construccion Zanja de Coronacion y Muros de Contencion Zona Sur y Norte Todos Santos, correspondiente</t>
  </si>
  <si>
    <t>J03369410001</t>
  </si>
  <si>
    <t>De: 00099024113 Transferencia en cumplimiento al DS N0913 de 15/06/2011 y el Convenio Interinstitucional de Financiamiento UPRE-CIF-IG 188/2017, suscrito entre la UPRE y el GAM San Joaquin, Proyecto Const. Terminal Municipal San Joaquin, correspondiente al pago de la planilla N4, segun la UPRE.</t>
  </si>
  <si>
    <t>J03369420001</t>
  </si>
  <si>
    <t>De: 00099024113 Transferencia en cumplimiento al DS N0913 de 15/06/2011 y el Convenio Interinstitucional de Financiamiento UPRE-CIF-IG 538/2017, suscrito entre la UPRE y el GAM San Irupana, Proyecto Construccion Tinglado U.E. Tejada Sorzano - Irupana, correspondiente al pago de la planilla N3, segu</t>
  </si>
  <si>
    <t>J03369430001</t>
  </si>
  <si>
    <t>De: 00099024113 Transferencia en cumplimiento al DS N0913 de 15/06/2011 y el Convenio Interinstitucional de Financiamiento UPRE-CIF-IG 560/2017, suscrito entre la UPRE y el GAM Ixiamas, Proyecto Construccion Tinglado Polifuncional U.E. Tomas Katari Comunidad El Tigre Dist. 1, correspondiente al pag</t>
  </si>
  <si>
    <t>J03369440001</t>
  </si>
  <si>
    <t>De: 00099024113 Transferencia en cumplimiento al DS N0913 de 15/06/2011 y el Convenio Interinstitucional de Financiamiento UPRE-CIF-IG 557/2017, suscrito entre la UPRE y el GAM Colquiri, Proyecto Construccion 2 Aulas y Direccion U.E. Alto Colquiri - Colquiri, correspondiente al pago de la planilla</t>
  </si>
  <si>
    <t>J03369450001</t>
  </si>
  <si>
    <t>De: 00099024113 Transferencia en cumplimiento al DS N0913 de 15/06/2011 y el Convenio Intergubernativo de Financiamiento UPRE-CIF-IG 542/2017, suscrito entre la UPRE y el GAM Irupana Proyecto Construccion Tinglado U.E. Chaupi - Irupana, correspondiente al pago de la planilla N2, segun la UPRE.</t>
  </si>
  <si>
    <t>J03369460001</t>
  </si>
  <si>
    <t>De: 00099024113 Transferencia en cumplimiento al DS N0913 de 15/06/2011 y el Convenio Intergubernativo de Financiamiento UPRE-CIF-IG 100/2017, suscrito entre la UPRE y el GAM Irupana Proyecto Construccion Tinglado Unidad Educativa Yuni Grande - Irupana, correspondiente al pago de la planilla N3, seg</t>
  </si>
  <si>
    <t>J03369470001</t>
  </si>
  <si>
    <t>De: 00099024113 Transferencia en cumplimiento al DS N0913 de 15/06/2011 y el Convenio Intergubernativo de Financiamiento UPRE-CIF-IG 561/2017, suscrito entre la UPRE y el GAM Ixiamas Proyecto Construccion Bloque de Aulas U.E. Tahua Dist. 2 Carmen Tahua, correspondiente al pago de la planilla N2, seg</t>
  </si>
  <si>
    <t>J03369480001</t>
  </si>
  <si>
    <t>J03369490001</t>
  </si>
  <si>
    <t>De: 00099024113 Transferencia en cumplimiento al DS N0913 de 15/06/2011 y el Convenio Intergubernativo de Financiamiento UPRE-CIF-IG 344/2017, suscrito entre la UPRE y el GAM Curva, Proyecto Construccion Dos Aulas y Una Direccion U.E. Canizaya, correspondiente al pago de la planilla N2, segun la UPR</t>
  </si>
  <si>
    <t>J03369500001</t>
  </si>
  <si>
    <t>De: 00099024113 Transferencia en cumplimiento al DS N0913 de 15/06/2011 y el Convenio Intergubernativo de Financiamiento UPRE-CIF-IG 386/2017, suscrito entre la UPRE y el GAM Coripata, Proyecto Construccion Tinglado Polifuncional U.E. Trancoma, correspondiente al pago de la planilla N2 de cierre, se</t>
  </si>
  <si>
    <t>J03369510001</t>
  </si>
  <si>
    <t>De: 00099024113 Transferencia en cumplimiento al DS N0913 de 15/06/2011 y el Convenio Intergubernativo de Financiamiento UPRE-CIF-IG 014/2017, suscrito entre la UPRE y el GAD Oruro, Proyecto Construccion U.E. 3 de Mayo Senor de la Cruz, correspondiente al pago de la planilla N5, segun la UPRE.</t>
  </si>
  <si>
    <t>J03369520001</t>
  </si>
  <si>
    <t>De: 00099024113 Transferencia en cumplimiento al DS N0913 de 15/06/2011 y el Convenio Intergubernativo de Financiamiento UPRE-CIF-IG 555/2017, suscrito entre la UPRE y el GAM Colquiri, Proyecto Construccion 2 Aulas y Direccion U.E. Pedro Domingo Murillo - Kocaya, correspondiente al pago de la planil</t>
  </si>
  <si>
    <t>J03369530001</t>
  </si>
  <si>
    <t>De: 00099024113 Transferencia en cumplimiento al DS N0913 de 15/06/2011 y el Convenio Intergubernativo de Financiamiento UPRE-CIF-IG 085/2017, suscrito entre la UPRE y el GAM Tarija, Proyecto Construccion Unidad Educ. BR. San Antonio de la Ciudad de Tarija , correspondiente al pago de la planilla N</t>
  </si>
  <si>
    <t>J03369540001</t>
  </si>
  <si>
    <t>De: 00099024113 Transferencia en cumplimiento al DS N0913 de 15/06/2011 y el Convenio Intergubernativo de Financiamiento UPRE-CIF-IG 303/2017, suscrito entre la UPRE y el GAM Palca, Proyecto Construccion de 8 Aulas U.E. Tahuapalca , correspondiente al pago de la planilla N 2, segun la UPRE.</t>
  </si>
  <si>
    <t>J03369550001</t>
  </si>
  <si>
    <t>G06856260002</t>
  </si>
  <si>
    <t>REGULARIZACION DE TRANSFERENCIA DEL EXTERIOR SEGUN SWIFT 03121 DE FECHA 13/03/2018 ORDENANTE: EMBAJADA DE BOLIVIA EN ESTOCOLMO -SUECIA REF.: DEVOLUCION SALDOS PROGRAMA DE DOCUMENTACION LIB. 00099021001 TGN-RECURSOS ORDINARIOS (3987)</t>
  </si>
  <si>
    <t>Q09509910002</t>
  </si>
  <si>
    <t>NUMERO DE LIBRETA CUT: 00291012008 OPERACIÓN E18 TRANSFERENCIA DEL SISTEMA FINANCIERO POR CUENTA DE TERCEROS A LA CUT ANTICIPO PAGO DE FACTURA, ALCANCE TRABAJO - LBC-AT-005-18</t>
  </si>
  <si>
    <t>Q09510250002</t>
  </si>
  <si>
    <t>NUMERO DE LIBRETA CUT: 00099021001 OPERACIÓN E18 TRANSFERENCIA DEL SISTEMA FINANCIERO POR CUENTA DE TERCEROS A LA CUT TRANSFERENCIA PAGO DE MULTAS DEL MES DE ENERO 2018 SERVICIO RECAUDACION SEGIP</t>
  </si>
  <si>
    <t>Q09512700002</t>
  </si>
  <si>
    <t>NÚMERO DE LIBRETA CUT: 99031009.00 OPERACIÓN T01 TRANSFERENCIA DE FONDOS A LA CUT - TESORO DIRECTO DE BANCO UNION S.A. A CUENTA UNICA DEL TESORO CON NUMERO DE SOLICITUD = 2584345 Y NUMERO CORRELATIVO = 91320013032018303 TRANSFERENCIA POR OPERACIONES DE VENTA BONOS BTX</t>
  </si>
  <si>
    <t>S09159330002</t>
  </si>
  <si>
    <t>||TRANSFERENCIA DE FONDOS S/G. FORMULARIO, CITE' BUN158/2018 DE LA FECHA. (HRE-TSO-1402). SALDOS NO EJECUTADOS EN LA GESTIÓN 2017 DEL CONVENIO INTERINSTITUCIONAL N°38 DEL PROGRAMA DE AGUA Y ALCANTARILLADO PERIURBANO. A SOLICITUD DEL GAM SAN JOSE DE CHIQUITOS; LIBRETA 00086058001 MMYA-BS-PROG.AGUA PERIURBANO-ESPAÑA.</t>
  </si>
  <si>
    <t>G06851630001</t>
  </si>
  <si>
    <t>COBRO COSTOS DE PAPELERIA SEGUN TRANSFERENCIA DEL EXTERIOR POR ORDEN DE HERCO COMBUSTIBLES SA (LIMA PERU) REF.: CONTRATO CONDENSADO DE GAS LIB. 00513062001 YPFB-OPERACIONES PLANTA DE SEPARACION DE LIQUIDOS RIO GRANDE</t>
  </si>
  <si>
    <t>G06851670001</t>
  </si>
  <si>
    <t>COBRO COSTOS DE PAPELERIA SEGUN TRANSFERENCIA DEL EXTERIOR POR ORDEN DE CONSULADO DE BOLIVIA EN MADRID ESPAÑA REF.: ENERO 2018 LIB. 00340012003 RECAUDACION EXTRANJERIA - C.I. -L.C.</t>
  </si>
  <si>
    <t>G06851710001</t>
  </si>
  <si>
    <t>COBRO COSTOS DE PAPELERIA SEGUN TRANSFERENCIA DEL EXTERIOR POR ORDEN DE CONSULADO DE BOLIVIA EN MADRID REF:RECAUDACION LICENCIA CONDUCIR DIC 2017 LIB. 00340012003 RECAUDACION EXTRANJERIA - C.I. -L.C.</t>
  </si>
  <si>
    <t>G06851730001</t>
  </si>
  <si>
    <t>COBRO COSTOS DE PAPELERIA SEGUN TRANSFERENCIA DEL EXTERIOR POR ORDEN DE CONSULADO DE BOLIVIA EN MADRID REF:RECAUDACION LICENCIAS DE CONDUCIR ENERO 2018 LIB. 00340012003 RECAUDACION EXTRANJERIA - C.I. -L.C.</t>
  </si>
  <si>
    <t>G06851770001</t>
  </si>
  <si>
    <t>COBRO COSTOS DE PAPELERIA SEGUN TRANSFERENCIA DEL EXTERIOR POR ORDEN DE CONSULADO DE BOLIVIA EN MADRID REF:RECAUDACION LICENCIAS CONDUCIR FEBRERO 2018 LIB. 00340012003 RECAUDACION EXTRANJERIA - C.I. -L.C.</t>
  </si>
  <si>
    <t>G06856220001</t>
  </si>
  <si>
    <t>PAGO A PDVSA PRÉSTAMO SA137065 VCTO. 13-03-2018 POR CUENTA DE YPFB , NTI. 010537 VALOR 13-03-2018 CAPITAL USD 16.899,71 INTERESES USD 3.717,94 CTA. 00513012004 LBP-YPFB-UNICOMERCIAL (4030005415/1-2188907)</t>
  </si>
  <si>
    <t>G06856220004</t>
  </si>
  <si>
    <t>PAGO A PDVSA PRÉSTAMO SA137065 VCTO. 13-03-2018 POR CUENTA DE YPFB , NTI. 010537 VALOR 13-03-2018 CAPITAL USD 16.899,71 INTERESES USD 3.717,94 CTA. 00513012004 LBP-YPFB-UNICOMERCIAL (4030005415/1-2188907) REF.: COMISIONES BANCARIAS</t>
  </si>
  <si>
    <t>G06856240004</t>
  </si>
  <si>
    <t>VENTA DE DIVISAS CON TRANSFERENCIA DE FONDOS A SOLICITUD DE YACIMIENTOS PETROLIFEROS FISCALES BOLIVIANOS SEGUN SOLICITUD 4513 REF: PAGO A OIL TEST INTERNACIONAL DE CHILE FACTURA DE EXPORACION N 49 POR INSPECCION DE CANTIDAD Y CALIDAD DE CRUDO RECONSTITUIDO MES ENERO 2018 SEGUN DOCUMENTACION ADJUNTA LIB. 00513012007 YPFB - RECURSOS NACIONALIZACIÓN</t>
  </si>
  <si>
    <t>G06857420001</t>
  </si>
  <si>
    <t>COBRO COSTOS DE PAPELERIA SEGUN TRANSFERENCIA DEL EXTERIOR POR ORDEN DE CORPORACION PETROLERA S.A. (ASUNCION PARAGUAY) REF.: PAGO SEGUN FACTURA NRO.35 LIB. 00513062001 YPFB-OPERACIONES PLANTA DE SEPARACION DE LIQUIDOS RIO GRANDE</t>
  </si>
  <si>
    <t>G06859130001</t>
  </si>
  <si>
    <t>COBRO COSTOS DE PAPELERIA SEGUN TRANSFERENCIA DEL EXTERIOR POR ORDEN DE AMBAR ENERGIA LTDA LIB. 00513012007 YPFB - RECURSOS NACIONALIZACIÓN</t>
  </si>
  <si>
    <t>G06859150001</t>
  </si>
  <si>
    <t>G06859170001</t>
  </si>
  <si>
    <t>J03369850001</t>
  </si>
  <si>
    <t>De: 00099024113 Transferencia en cumplimiento al DS N0913 de 15/06/2011 y el Convenio Interinstitucional de Financiamiento UPRE-CIF-IG 822/2017, suscrito entre la UPRE y el GAM Moro Moro, Proyecto Construccion Tinglado y Cancha Polifuncional U.E. Chanara, correspondiente al pago de la planilla N1,</t>
  </si>
  <si>
    <t>S09159260001</t>
  </si>
  <si>
    <t>'COBRO DE'||UTILES DE ESCRITORIO POR EL COMPROBANTE CONTABLE NRO. 0915921 DE LA FECHA, EN ATENCIÓN A CORREO ELECTRÓNICO DE YPFB DE F. 23/01/2018. DEBITO DE LA LIBRETA 00513022001 YPFB - OPERACIONES; COBRO UTILES DE ESCRITORIO.</t>
  </si>
  <si>
    <t>G06851650001</t>
  </si>
  <si>
    <t>COBRO COSTOS DE PAPELERIA SEGUN TRANSFERENCIA DEL EXTERIOR POR ORDEN DE CONSULADO DE BOLIVIA EN MADRID ESPAÑA REF.: FEBRERO 2018 LIB. 00340012003 RECAUDACION EXTRANJERIA - C.I. -L.C.</t>
  </si>
  <si>
    <t>G06871250002</t>
  </si>
  <si>
    <t>REGULARIZACION DE TRANSFERENCIA DEL EXTERIOR SEGUN SWIFT 03120 DE FECHA 14/03/2018 ORDENANTE: REPRESENTACION PERMANENTE DE BOLIVIA ANTE LA ORG. DE NACIONES UNIDAS EN ROMA LIB. 00099021001 TGN-RECURSOS ORDINARIOS (3987)</t>
  </si>
  <si>
    <t>Q09516810002</t>
  </si>
  <si>
    <t>NÚMERO DE LIBRETA CUT: 99031009.00 OPERACIÓN T01 TRANSFERENCIA DE FONDOS A LA CUT - TESORO DIRECTO DE BANCO UNION S.A. A CUENTA UNICA DEL TESORO CON NUMERO DE SOLICITUD = 2587426 Y NUMERO CORRELATIVO = 91320014032018356 TRANSFERENCIA POR OPERACIONES DE VENTA BONOS BTX</t>
  </si>
  <si>
    <t>S09159850002</t>
  </si>
  <si>
    <t>||TRANSF. DE FONDOS SEGUN CITE: FSFADM010/18 DEL FONDO DE DESARROLLO DEL SISTEMA FINANCIERO Y DE APOYO AL SECTOR PRODUCTIVO FONDESIF, RECIB. EN LA FECHA REF:TRANSF.AL TGN LA AMORTIZACION DE CAPITAL DE COOP. PAULO VI DE FEBRERO/2018 DEL PRPC TGN N°9 (TRAM-TSO-1405) ABONO EN LA LIBRETA N°00099021001 TGN-RECURSOS ORDINARIOS</t>
  </si>
  <si>
    <t>J03371080001</t>
  </si>
  <si>
    <t>De: 00099024113 Transferencia en cumplimiento al DS N0913 de 15/06/2011 y el Convenio Intergubernativo de Financiamiento UPRE-CIF-IG 501/2015, suscrito entre la UPRE y el GAD Tarija, Proyecto Construccion Puente Vehicular Tolomosa Oeste correspondiente a saldos no ejecutados 2017, segun la UPRE.</t>
  </si>
  <si>
    <t>J03371090001</t>
  </si>
  <si>
    <t>De: 00099024113 Transferencia en cumplimiento al DS N0913 de 15/06/2011 y el Convenio Intergubernativo de Financiamiento UPRE-CIF-IG 416/2017, suscrito entre la UPRE y el GAM Combaya, Proyecto Construccion Internado Unidad Educativa Huaycho Municipio Combaya correspondiente a saldos no ejecutados 20</t>
  </si>
  <si>
    <t>J03371100001</t>
  </si>
  <si>
    <t>De: 00099024113 Transferencia en cumplimiento al DS N0913 de 15/06/2011 y el Convenio Intergubernativo de Financiamiento UPRE-CIF-IG 598/2017, suscrito entre la UPRE y el GAM Villamontes, Proyecto Construccion Puentes Vehiculares Villa Montes Calle Villa Nueva y Cochabamba correspondiente a saldos n</t>
  </si>
  <si>
    <t>J03371110001</t>
  </si>
  <si>
    <t>De: 00099024113 Transferencia en cumplimiento al DS N0913 de 15/06/2011 y el Convenio Intergubernativo de Financiamiento UPRE-CIF-IG 061/2017, suscrito entre la UPRE y el GAM Carapari, Proyecto Construccion Cancha de Futbol Nazareno correspondiente a saldos no ejecutados 2017, segun la UPRE.</t>
  </si>
  <si>
    <t>J03371120001</t>
  </si>
  <si>
    <t>De: 00099024113 Transferencia en cumplimiento al DS N0913 de 15/06/2011 y el Convenio Intergubernativo de Financiamiento UPRE-CIF-IG 060/2017, suscrito entre la UPRE y el GAM Carapari, Proyecto Construccion Tinglado y Graderias U.E. Aguarague La Central correspondiente a saldos no ejecutados 2017, s</t>
  </si>
  <si>
    <t>J03371130001</t>
  </si>
  <si>
    <t>De: 00099024113 Transferencia en cumplimiento al DS N0913 de 15/06/2011 y el Convenio Intergubernativo de Financiamiento UPRE-CIF-IG 026/2017, suscrito entre la UPRE y el GAM Chimore, Proyecto Construccion Coliseo Municipal Chimore correspondiente a saldos no ejecutados 2017, segun la UPRE.</t>
  </si>
  <si>
    <t>J03371140001</t>
  </si>
  <si>
    <t>De: 00099024113 Transferencia en cumplimiento al DS N0913 de 15/06/2011 y el Convenio Intergubernativo de Financiamiento UPRE-CIF-IG 911/2017, suscrito entre la UPRE y el GAM Chimore, Proyecto Construccion Infraestructura Unidad Educativa Senda III correspondiente a saldos no ejecutados 2017, segun</t>
  </si>
  <si>
    <t>J03371150001</t>
  </si>
  <si>
    <t>De: 00099024113 Transferencia en cumplimiento al DS N0913 de 15/06/2011 y el Convenio Intergubernativo de Financiamiento UPRE-CIF-IG 912/2017, suscrito entre la UPRE y el GAM Chimore, Proyecto Construccion Infraestructura Unidad Educativa Senda D correspondiente a saldos no ejecutados 2017, segun la</t>
  </si>
  <si>
    <t>J03371160001</t>
  </si>
  <si>
    <t>De: 00099024113 Transferencia en cumplimiento al DS N0913 de 15/06/2011 y el Convenio Intergubernativo de Financiamiento UPRE-CIF-IG 123/2017, suscrito entre la UPRE y el GAM Cliza, Proyecto Construccion Unidad Educativa Calama correspondiente a saldos no ejecutados 2017, segun la UPRE.</t>
  </si>
  <si>
    <t>J03371170001</t>
  </si>
  <si>
    <t>De: 00099024113 Transferencia en cumplimiento al DS N0913 de 15/06/2011 y el Convenio Intergubernativo de Financiamiento UPRE-CIF-IG 630/2017, suscrito entre la UPRE y el GAM Pasorapa, Proyecto Construccion Calles con Pavic OTB Norte Pasorapa correspondiente a saldos no ejecutados 2017, segun la UPR</t>
  </si>
  <si>
    <t>J03371190001</t>
  </si>
  <si>
    <t>De: 00099024113 Transferencia en cumplimiento al DS N0913 de 15/06/2011 y el Convenio Intergubernativo de Financiamiento UPRE-CIF-IG 631/2017, suscrito entre la UPRE y el GAM Pasorapa, Proyecto Construccion Unidad Educativa Nataniel Verduguez Pasorapa correspondiente a saldos no ejecutados 2017, seg</t>
  </si>
  <si>
    <t>J03371200001</t>
  </si>
  <si>
    <t>De: 00099024113 Transferencia en cumplimiento al DS N0913 de 15/06/2011 y el Convenio Intergubernativo de Financiamiento UPRE-CIF-IG 613/2017, suscrito entre la UPRE y el GAD Pando, Proyecto Construccion de Puentes Tipo Cajon y Alcantarillas en el Barrio Santa Maria correspondiente a saldos no ejecu</t>
  </si>
  <si>
    <t>J03371210001</t>
  </si>
  <si>
    <t>De: 00099024113 Transferencia en cumplimiento al DS N0913 de 15/06/2011 y el Convenio Intergubernativo de Financiamiento UPRE-CIF-IG 611/2017, suscrito entre la UPRE y el GAD Pando, Proyecto Construccion de Puentes Tipo Cajon y Alcantarillas en el Barrio Manantial correspondiente a saldos no ejecuta</t>
  </si>
  <si>
    <t>J03371220001</t>
  </si>
  <si>
    <t>De: 00099024113 Transferencia en cumplimiento al DS N0913 de 15/06/2011 y el Convenio Intergubernativo de Financiamiento UPRE-CIF-IG 607/2017, suscrito entre la UPRE y el GAD Pando, Proyecto Construccion de Puentes Tipo Cajon en el Barrio Eureka correspondiente a saldos no ejecutados 2017, segun la</t>
  </si>
  <si>
    <t>J03371230001</t>
  </si>
  <si>
    <t>De: 00099024113 Transferencia en cumplimiento al DS N0913 de 15/06/2011 y el Convenio Intergubernativo de Financiamiento UPRE-CIF-IG 606/2017, suscrito entre la UPRE y el GAD Pando, Proyecto Construccion de Puentes Tipo Cajon en el Barrio Copacabana correspondiente a saldos no ejecutados 2017, segun</t>
  </si>
  <si>
    <t>J03371240001</t>
  </si>
  <si>
    <t>De: 00099024113 Transferencia en cumplimiento al DS N0913 de 15/06/2011 y el Convenio Intergubernativo de Financiamiento UPRE-CIF-IG 610/2017, suscrito entre la UPRE y el GAD Pando, Proyecto Construccion de Puentes Tipo Cajon y Alcantarillas en El Barrio Luis Adolfo Flores correspondiente a saldos n</t>
  </si>
  <si>
    <t>J03371250001</t>
  </si>
  <si>
    <t>De: 00099024113 Transferencia en cumplimiento al DS N0913 de 15/06/2011 y el Convenio Intergubernativo de Financiamiento UPRE-CIF-IG 612/2017, suscrito entre la UPRE y el GAD Pando, Proyecto Construccion de 1 Puente Tipo Cajon en el Barrio Petrolero correspondiente a saldos no ejecutados 2017, segun</t>
  </si>
  <si>
    <t>J03371260001</t>
  </si>
  <si>
    <t>De: 00099024113 Transferencia en cumplimiento al DS N0913 de 15/06/2011 y el Convenio Intergubernativo de Financiamiento UPRE-CIF-IG 187/2017, suscrito entre la UPRE y el GAD Pando, Proyecto Const. Centro de Capacitacion Departamental Para el Apoyo a la Produccion de Los Pueblos Indigenas de Pando c</t>
  </si>
  <si>
    <t>J03371270001</t>
  </si>
  <si>
    <t>De: 00099024113 Transferencia en cumplimiento al DS N0913 de 15/06/2011 y el Convenio Intergubernativo de Financiamiento UPRE-CIF-IG 1070/2017, suscrito entre la UPRE y el GAM Magdalena, Proyecto Const. Auditorio en Hospital Boliviano Canadiense Santa Maria Magdalena correspondiente a saldos no ejec</t>
  </si>
  <si>
    <t>J03371280001</t>
  </si>
  <si>
    <t>De: 00099024113 Transferencia en cumplimiento al DS N0913 de 15/06/2011 y el Convenio Intergubernativo de Financiamiento UPRE-CIF-IG 1071/2017, suscrito entre la UPRE y el GAM Magdalena, Proyecto Const. Mercado Comunidad Bella Vista (Municipio de Magdalena) correspondiente a saldos no ejecutados 201</t>
  </si>
  <si>
    <t>J03371290001</t>
  </si>
  <si>
    <t>De: 00099024113 Transferencia en cumplimiento al DS N0913 de 15/06/2011 y el Convenio Intergubernativo de Financiamiento UPRE-CIF-IG/119/2016, suscrito entre la UPRE y el GAM de Santiago de Huari proyecto Construccion Unidad Educativa Gualberto Villarroel Santiago de Huari, correspondiente al pago d</t>
  </si>
  <si>
    <t>J03371300001</t>
  </si>
  <si>
    <t>De: 00099024113 Transferencia en cumplimiento al DS N0913 de 15/06/2011 y el Convenio Intergubernativo de Financiamiento UPRE-CIF-IG 161/2017, suscrito entre la UPRE y el GAM de Sena proyecto Const. de Dos Aulas Escolares en la Unidad Educativa Florida en la Comunidad de Florida, correspondiente al</t>
  </si>
  <si>
    <t>J03371310001</t>
  </si>
  <si>
    <t>De: 00099024113 Transferencia en cumplimiento al DS N0913 de 15/06/2011 y el Convenio Intergubernativo de Financiamiento UPRE-CIF-IG 018/2017, suscrito entre la UPRE y el GAM de Oruro proyecto Construccion Unidad Educativa Mejillones 1, correspondiente al pago de la planilla N 4, segun la UPRE.</t>
  </si>
  <si>
    <t>J03371320001</t>
  </si>
  <si>
    <t>De: 00099024113 Transferencia en cumplimiento al DS N0913 de 15/06/2011 y el Convenio Intergubernativo de Financiamiento UPRE-CIF-IG 866/2017, suscrito entre la UPRE y el GAM de Urubicha proyecto Const. Tinglado, Graderias y Cancha Polifuncional U.E. Jose Cors. Manana Distrito 1 Urubicha, correspond</t>
  </si>
  <si>
    <t>J03371330001</t>
  </si>
  <si>
    <t>De: 00099024113 Transferencia en cumplimiento al DS N0913 de 15/06/2011 y el Convenio Intergubernativo de Financiamiento UPRE-CIF-IG/220/2016, suscrito entre la UPRE y el GAM de Pojo proyecto Construccion Mercado Yuthupampa, correspondiente al pago de la planilla N 2, segun la UPRE.</t>
  </si>
  <si>
    <t>J03371340001</t>
  </si>
  <si>
    <t>De: 00099024113 Transferencia en cumplimiento al DS N0913 de 15/06/2011 y el Convenio Intergubernativo de Financiamiento UPRE-CIF-IG/313/2015, suscrito entre la UPRE y el GAM de San Andres proyecto Construccion Unidad Educativa 2 de Agosto San Pablo, correspondiente al pago de la planilla N 3 de ci</t>
  </si>
  <si>
    <t>J03371350001</t>
  </si>
  <si>
    <t>De: 00099024113 Transferencia en cumplimiento al DS N0913 de 15/06/2011 y el Convenio Intergubernativo de Financiamiento UPRE-CIF-IG 055/2017, suscrito entre la UPRE y el GAM Tacopaya, Proyecto Construccion Coliseo Municipal de Tacopaya correspondiente a saldos no ejecutados 2017, segun la UPRE.</t>
  </si>
  <si>
    <t>J03371360001</t>
  </si>
  <si>
    <t>De: 00099024113 Transferencia en cumplimiento al DS N0913 de 15/06/2011 y el Convenio Intergubernativo de Financiamiento UPRE-CIF-IG 618/2017, suscrito entre la UPRE y el GAM Tacopaya, Proyecto Construccion Coliseo U.E. Elizardo Perez - Totora Pampa correspondiente a saldos no ejecutados 2017, segun</t>
  </si>
  <si>
    <t>J03371370001</t>
  </si>
  <si>
    <t>De: 00099024113 Transferencia en cumplimiento al DS N0913 de 15/06/2011 y el Convenio Intergubernativo de Financiamiento UPRE-CIF-IG 617/2017, suscrito entre la UPRE y el GAM Tacopaya, Proyecto Construccion Coliseo U.E. Rene Barrientos Ortuno - Ventilla correspondiente a saldos no ejecutados 2017, s</t>
  </si>
  <si>
    <t>J03371380001</t>
  </si>
  <si>
    <t>De: 00099024113 Transferencia en cumplimiento al DS N0913 de 15/06/2011 y el Convenio Intergubernativo de Financiamiento UPRE-CIF-IG 473/2015, suscrito entre la UPRE y el GAM Padcaya, Proyecto Construccion Centro de Salud San Telmo Rio Bermejo correspondiente a saldos no ejecutados 2017, segun la UP</t>
  </si>
  <si>
    <t>J03371390001</t>
  </si>
  <si>
    <t>De: 00099024113 Transferencia en cumplimiento al DS N0913 de 15/06/2011 y el Convenio Intergubernativo de Financiamiento UPRE-CIF-IG 433/2016, suscrito entre la UPRE y el GAM Padcaya, Proyecto Construccion Unidad Educativa Simon Bolivar de Rejara correspondiente a saldos no ejecutados 2017, segun la</t>
  </si>
  <si>
    <t>J03371400001</t>
  </si>
  <si>
    <t>De: 00099024113 Transferencia en cumplimiento al DS N0913 de 15/06/2011 y el Convenio Interinstitucional de Financiamiento UPRE-CIF-148/2015, suscrito entre la UPRE y el GAM Padcaya, Proyecto Construccion Puesto de Salud El Limal, correspondiente a saldos no ejecutados 2017, segun la UPRE.</t>
  </si>
  <si>
    <t>J03371410001</t>
  </si>
  <si>
    <t>De: 00099024113 Transferencia en cumplimiento al DS N0913 de 15/06/2011 y el Convenio Intergubernativo de Financiamiento UPRE-CIF-IG 158/2017, suscrito entre la UPRE y el GAM de Sena proyecto Const. de Dos Aulas Escolares en la Unidad Educativa Nuestra Senora del Carmen en la Comunidad Girado, corre</t>
  </si>
  <si>
    <t>J03371420001</t>
  </si>
  <si>
    <t>De: 00099024113 Transferencia en cumplimiento al DS N0913 de 15/06/2011 y el Convenio Intergubernativo de Financiamiento UPRE-CIF-IG 019/2017, suscrito entre la UPRE y el GAM de Oruro proyecto Construccion Unidad Educativa Mariano Baptista, correspondiente al pago de la planilla N 3, segun la UPRE.</t>
  </si>
  <si>
    <t>J03371430001</t>
  </si>
  <si>
    <t>De: 00099024113 Transferencia en cumplimiento al DS N0913 de 15/06/2011 y el Convenio Intergubernativo de Financiamiento UPRE-CIF-IG/568/2016, suscrito entre la UPRE y el GAM de Poopo proyecto Const. Ampliacion Unidad Educativa Jose Flores Belloni Municipio de Poopo, correspondiente al pago de la pl</t>
  </si>
  <si>
    <t>J03371450001</t>
  </si>
  <si>
    <t>De: 00099024113 Transferencia en cumplimiento al DS N0913 de 15/06/2011 y el Convenio Intergubernativo de Financiamiento UPRE-CIF-IG 701/2017, suscrito entre la UPRE y el GAM Puerto Villarroel, Proyecto Const. Puente Vehicular Cruz Cerro Verde correspondiente a saldos no ejecutados 2017, segun la UP</t>
  </si>
  <si>
    <t>J03371460001</t>
  </si>
  <si>
    <t>De: 00099024113 Transferencia en cumplimiento al DS N0913 de 15/06/2011 y el Convenio Intergubernativo de Financiamiento UPRE-CIF-IG 702/2017, suscrito entre la UPRE y el GAM Puerto Villarroel, Proyecto Const. Aulas, Salas de Computacion y Bateria de Banos U.E. 1ro de Mayo A correspondiente a saldos</t>
  </si>
  <si>
    <t>J03371470001</t>
  </si>
  <si>
    <t>De: 00099024113 Transferencia en cumplimiento al DS N0913 de 15/06/2011 y el Convenio Intergubernativo de Financiamiento UPRE-CIF-IG 704/2017, suscrito entre la UPRE y el GAM Puerto Villarroel, Proyecto Const. Tinglado, Graderias U.E. Chasqui correspondiente a saldos no ejecutados 2017, segun la UPR</t>
  </si>
  <si>
    <t>J03371480001</t>
  </si>
  <si>
    <t>De: 00099024113 Transferencia en cumplimiento al DS N0913 de 15/06/2011 y el Convenio Intergubernativo de Financiamiento UPRE-CIF-IG 703/2017, suscrito entre la UPRE y el GAM Puerto Villarroel, Proyecto Const. Tinglado, Graderias U.E. Tecnico Humanistico Papa Francisco correspondiente a saldos no ej</t>
  </si>
  <si>
    <t>J03370400001</t>
  </si>
  <si>
    <t>De: 00099024113 Transferencia en cumplimiento al DS N0913 de 15/06/2011 y el Convenio Intergubernativo de Financiamiento UPRE-CIF-IG 205/2017, suscrito entre la UPRE y el GAM Viacha, Proyecto Construccion Tinglado U.E. Mcal. Santa Cruz Urb. Mcal. Santa Cruz D-7 correspondiente a saldos no ejecutados</t>
  </si>
  <si>
    <t>J03370410001</t>
  </si>
  <si>
    <t>De: 00099024113 Transferencia en cumplimiento al DS N0913 de 15/06/2011 y el Convenio Intergubernativo de Financiamiento UPRE-CIF-IG 201/2017, suscrito entre la UPRE y el GAM Viacha, Proyecto Construccion Tinglado U.E. Hilata Santa Trinidad Com. Santa Trinidad D-3 correspondiente a saldos no ejecuta</t>
  </si>
  <si>
    <t>J03370420001</t>
  </si>
  <si>
    <t>De: 00099024113 Transferencia en cumplimiento al DS N0913 de 15/06/2011 y el Convenio Intergubernativo de Financiamiento UPRE-CIF-IG 235/2017, suscrito entre la UPRE y el GAM Pucarani, Proyecto Construccion 6 Aulas U.E. Eduardo Avaroa (Pucarani) correspondiente a saldos no ejecutados 2017, segun la</t>
  </si>
  <si>
    <t>J03370430001</t>
  </si>
  <si>
    <t>De: 00099024113 Transferencia en cumplimiento al DS N0913 de 15/06/2011 y el Convenio Intergubernativo de Financiamiento UPRE-CIF-IG 236/2017, suscrito entre la UPRE y el GAM Pucarani, Proyecto Construccion 6 Aulas U.E. Ancocagua (Pucarani) correspondiente a saldos no ejecutados 2017, segun la UPRE.</t>
  </si>
  <si>
    <t>J03370440001</t>
  </si>
  <si>
    <t>De: 00099024113 Transferencia en cumplimiento al DS N0913 de 15/06/2011 y el Convenio Intergubernativo de Financiamiento UPRE-CIF-IG 234/2017, suscrito entre la UPRE y el GAM Pucarani, Proyecto Construccion 6 Aulas U.E. Iquiaca (Pucarani) correspondiente a saldos no ejecutados 2017, segun la UPRE.</t>
  </si>
  <si>
    <t>J03370450001</t>
  </si>
  <si>
    <t>De: 00099024113 Transferencia en cumplimiento al DS N0913 de 15/06/2011 y el Convenio Intergubernativo de Financiamiento UPRE-CIF-IG 970/2017, suscrito entre la UPRE y el GAM Belen de Urmiri, Proyecto Const. Centro de Formacion Alternativa Belen de Urmiri correspondiente a saldos no ejecutados 2017,</t>
  </si>
  <si>
    <t>J03370460001</t>
  </si>
  <si>
    <t>De: 00099024113 Transferencia en cumplimiento al DS N0913 de 15/06/2011 y el Convenio Intergubernativo de Financiamiento UPRE-CIF-IG 968/2017, suscrito entre la UPRE y el GAM Belen de Urmiri, Proyecto Const. Internado U.E. Cahuayo (Cahuayo) correspondiente a saldos no ejecutados 2017, segun la UPRE.</t>
  </si>
  <si>
    <t>J03370470001</t>
  </si>
  <si>
    <t>De: 00099024113 Transferencia en cumplimiento al DS N0913 de 15/06/2011 y el Convenio Intergubernativo de Financiamiento UPRE-CIF-IG 969/2017, suscrito entre la UPRE y el GAM Belen de Urmiri, Proyecto Const. Internado U.E. Juan Jose Perez (Belen de Urmiri) correspondiente a saldos no ejecutados 2017</t>
  </si>
  <si>
    <t>J03370480001</t>
  </si>
  <si>
    <t>De: 00099024113 Transferencia en cumplimiento al DS N0913 de 15/06/2011 y el Convenio Intergubernativo de Financiamiento UPRE-CIF-IG 417/2017, suscrito entre la UPRE y el GAM Combaya, Proyecto Construccion Tinglado Unidad Educativa Cochipata Municipio Combaya correspondiente a saldos no ejecutados 2</t>
  </si>
  <si>
    <t>J03370490001</t>
  </si>
  <si>
    <t>De: 00099024113 Transferencia en cumplimiento al DS N0913 de 15/06/2011 y el Convenio Intergubernativo de Financiamiento UPRE-CIF-IG 414/2017, suscrito entre la UPRE y el GAM Combaya, Proyecto Construccion Tinglado Unidad Educativa Milliraya Municipio Combaya correspondiente a saldos no ejecutados 2</t>
  </si>
  <si>
    <t>J03370500001</t>
  </si>
  <si>
    <t>De: 00099024113 Transferencia en cumplimiento al DS N0913 de 15/06/2011 y el Convenio Intergubernativo de Financiamiento UPRE-CIF-IG 415/2017, suscrito entre la UPRE y el GAM Combaya, Proyecto Construccion Ocho Aulas Unidad Educativa Ticamblaya Municipio Combaya correspondiente a saldos no ejecutado</t>
  </si>
  <si>
    <t>J03370510001</t>
  </si>
  <si>
    <t>De: 00099024113 Transferencia en cumplimiento al DS N0913 de 15/06/2011 y el Convenio Intergubernativo de Financiamiento UPRE-CIF-IG 377/2017, suscrito entre la UPRE y el GAM Taraco, Proyecto Construccion Bloque de 6 Aulas Unidad Educativa Juan Jose Torrez correspondiente a saldos no ejecutados 2017</t>
  </si>
  <si>
    <t>J03370520001</t>
  </si>
  <si>
    <t>De: 00099024113 Transferencia en cumplimiento al DS N0913 de 15/06/2011 y el Convenio Intergubernativo de Financiamiento UPRE-CIF-IG 376/2017, suscrito entre la UPRE y el GAM Taraco, Proyecto Construccion Bloque de 6 Aulas Unidad Educativa Nacional Litoral correspondiente a saldos no ejecutados 2017</t>
  </si>
  <si>
    <t>J03370530001</t>
  </si>
  <si>
    <t>De: 00099024113 Transferencia en cumplimiento al DS N0913 de 15/06/2011 y el Convenio Intergubernativo de Financiamiento UPRE-CIF-IG 375/2017, suscrito entre la UPRE y el GAM Taraco, Proyecto Construccion Bloque de 6 Aulas Unidad Educativa Fray Jose Antonio Zampa correspondiente a saldos no ejecutad</t>
  </si>
  <si>
    <t>J03370540001</t>
  </si>
  <si>
    <t>De: 00099024113 Transferencia en cumplimiento al DS N0913 de 15/06/2011 y el Convenio Intergubernativo de Financiamiento UPRE-CIF-IG 378/2017, suscrito entre la UPRE y el GAM Taraco, Proyecto Construccion Bloque de 4 Aulas Unidad Educativa Julian Apaza correspondiente a saldos no ejecutados 2017, se</t>
  </si>
  <si>
    <t>J03370550001</t>
  </si>
  <si>
    <t>De: 00099024113 Transferencia en cumplimiento al DS N0913 de 15/06/2011 y el Convenio Intergubernativo de Financiamiento UPRE-CIF-IG 356/2017, suscrito entre la UPRE y el GAM Huatajata, Proyecto Construccion Unidad Educativa Huatajata Secundario correspondiente a saldos no ejecutados 2017, segun la</t>
  </si>
  <si>
    <t>J03370560001</t>
  </si>
  <si>
    <t>De: 00099024113 Transferencia en cumplimiento al DS N0913 de 15/06/2011 y el Convenio Intergubernativo de Financiamiento UPRE-CIF-IG 593/2017, suscrito entre la UPRE y el GAM Huatajata, Proyecto Construccion Coliseo Cerrado Huatajata correspondiente a saldos no ejecutados 2017, segun la UPRE.</t>
  </si>
  <si>
    <t>J03370570001</t>
  </si>
  <si>
    <t>De: 00099024113 Transferencia en cumplimiento al DS N0913 de 15/06/2011 y el Convenio Intergubernativo de Financiamiento UPRE-CIF-IG 224/2017, suscrito entre la UPRE y el GAM Tiahuanacu, Proyecto Construccion de 4 Aulas U.E. Causaya Tiahuanacu correspondiente a saldos no ejecutados 2017, segun la UP</t>
  </si>
  <si>
    <t>J03370580001</t>
  </si>
  <si>
    <t>De: 00099024113 Transferencia en cumplimiento al DS N0913 de 15/06/2011 y el Convenio Intergubernativo de Financiamiento UPRE-CIF-IG 225/2017, suscrito entre la UPRE y el GAM Tiahuanacu, Proyecto Construccion de 4 Aulas U.E. Naciones Unidas Pircuta correspondiente a saldos no ejecutados 2017, segun</t>
  </si>
  <si>
    <t>J03370590001</t>
  </si>
  <si>
    <t>De: 00099024113 Transferencia en cumplimiento al DS N0913 de 15/06/2011 y el Convenio Intergubernativo de Financiamiento UPRE-CIF-IG 226/2017, suscrito entre la UPRE y el GAM Tiahuanacu, Proyecto Construccion de 6 Aulas U.E. Jose Ballivian Huacullani correspondiente a saldos no ejecutados 2017, segu</t>
  </si>
  <si>
    <t>J03370600001</t>
  </si>
  <si>
    <t>De: 00099024113 Transferencia en cumplimiento al DS N0913 de 15/06/2011 y el Convenio Intergubernativo de Financiamiento UPRE-CIF-IG 091/2017, suscrito entre la UPRE y el GAM Cajuata, Proyecto Construccion Tinglado Polifuncional Unidad Educativa Lujmani - Cajuata correspondiente a saldos no ejecutad</t>
  </si>
  <si>
    <t>J03370610001</t>
  </si>
  <si>
    <t>De: 00099024113 Transferencia en cumplimiento al DS N0913 de 15/06/2011 y el Convenio Intergubernativo de Financiamiento UPRE-CIF-IG 090/2017, suscrito entre la UPRE y el GAM Cajuata, Proyecto Construccion Tinglado Polifuncional Unidad Educativa Polea - Cajuata correspondiente a saldos no ejecutados</t>
  </si>
  <si>
    <t>J03370620001</t>
  </si>
  <si>
    <t>De: 00099024113 Transferencia en cumplimiento al DS N0913 de 15/06/2011 y el Convenio Intergubernativo de Financiamiento UPRE-CIF-IG 208/2017, suscrito entre la UPRE y el GAM Cajuata, Proyecto Construccion 6 Aulas U.E. Huaritolo - Cajuata correspondiente a saldos no ejecutados 2017, segun la UPRE.</t>
  </si>
  <si>
    <t>J03370630001</t>
  </si>
  <si>
    <t>De: 00099024113 Transferencia en cumplimiento al DS N0913 de 15/06/2011 y el Convenio Intergubernativo de Financiamiento UPRE-CIF-IG 211/2017, suscrito entre la UPRE y el GAM Cajuata, Proyecto Construccion 6 Aulas U.E. Turculi - Cajuata correspondiente a saldos no ejecutados 2017, segun la UPRE.</t>
  </si>
  <si>
    <t>J03370640001</t>
  </si>
  <si>
    <t>De: 00099024113 Transferencia en cumplimiento al DS N0913 de 15/06/2011 y el Convenio Intergubernativo de Financiamiento UPRE-CIF-IG 387/2017, suscrito entre la UPRE y el GAM Yaco, Proyecto Construccion Tinglado U.E. Challoma Challoma Grande correspondiente a saldos no ejecutados 2017, segun la UPR</t>
  </si>
  <si>
    <t>J03370650001</t>
  </si>
  <si>
    <t>De: 00099024113 Transferencia en cumplimiento al DS N0913 de 15/06/2011 y el Convenio Intergubernativo de Financiamiento UPRE-CIF-IG 389/2017, suscrito entre la UPRE y el GAM Yaco, Proyecto Construccion Tinglado U.E. Republica de Venezuela - Villa Puchuni correspondiente a saldos no ejecutados 2017,</t>
  </si>
  <si>
    <t>J03370660001</t>
  </si>
  <si>
    <t>De: 00099024113 Transferencia en cumplimiento al DS N0913 de 15/06/2011 y el Convenio Intergubernativo de Financiamiento UPRE-CIF-IG 390/2017, suscrito entre la UPRE y el GAM Yaco, Proyecto Construccion 6 Aulas U.E. Yaco correspondiente a saldos no ejecutados 2017, segun la UPRE.</t>
  </si>
  <si>
    <t>J03370670001</t>
  </si>
  <si>
    <t>De: 00099024113 Transferencia en cumplimiento al DS N0913 de 15/06/2011 y el Convenio Intergubernativo de Financiamiento UPRE-CIF-IG 391/2017, suscrito entre la UPRE y el GAM Yaco, Proyecto Construccion 3 Aulas U.E. Daniel Gomez Garcia - Pampajasi correspondiente a saldos no ejecutados 2017, segun l</t>
  </si>
  <si>
    <t>J03370680001</t>
  </si>
  <si>
    <t>De: 00099024113 Transferencia en cumplimiento al DS N0913 de 15/06/2011 y el Convenio Intergubernativo de Financiamiento UPRE-CIF-IG 388/2017, suscrito entre la UPRE y el GAM Yaco, Proyecto Construccion 3 Aulas U.E. Hornuni - Hornuni correspondiente a saldos no ejecutados 2017, segun la UPRE.</t>
  </si>
  <si>
    <t>J03370690001</t>
  </si>
  <si>
    <t>De: 00099024113 Transferencia en cumplimiento al DS N0913 de 15/06/2011 y el Convenio Interinstitucional de Financiamiento UPRE-CIF- 0289/13, suscrito entre la UPRE y el GAM El Alto, Proyecto Construccion Mercado Chijini Chico II D12 El Alto correspondiente a saldos no ejecutados 2017, segun la UPR</t>
  </si>
  <si>
    <t>J03370700001</t>
  </si>
  <si>
    <t>De: 00099024113 Transferencia en cumplimiento al DS N0913 de 15/06/2011 y el Convenio Intergubernativo de Financiamiento UPRE-CIF-IG 444/2017, suscrito entre la UPRE y el GAM Chuma, Proyecto Construccion Tinglado Polifuncional Unidad Educativa Gral. Maximiliano Ortiz A - Municipio de Chuma correspon</t>
  </si>
  <si>
    <t>J03370710001</t>
  </si>
  <si>
    <t>De: 00099024113 Transferencia en cumplimiento al DS N0913 de 15/06/2011 y el Convenio Intergubernativo de Financiamiento UPRE-CIF-IG 418/2017, suscrito entre la UPRE y el GAM Chuma, Proyecto Construccion Tinglado Unidad Educativa Luquisani - Municipio de Chuma correspondiente a saldos no ejecutados</t>
  </si>
  <si>
    <t>J03370720001</t>
  </si>
  <si>
    <t>De: 00099024113 Transferencia en cumplimiento al DS N0913 de 15/06/2011 y el Convenio Intergubernativo de Financiamiento UPRE-CIF-IG 443/2017, suscrito entre la UPRE y el GAM Chuma, Proyecto Construccion Tinglado Polifuncional Unidad Educativa Huallapa - Municipio de Chuma correspondiente a saldos n</t>
  </si>
  <si>
    <t>J03370730001</t>
  </si>
  <si>
    <t>De: 00099024113 Transferencia en cumplimiento al DS N0913 de 15/06/2011 y el Convenio Intergubernativo de Financiamiento UPRE-CIF-IG 445/2017, suscrito entre la UPRE y el GAM Chuma, Proyecto Construccion Tinglado Polifuncional Unidad Educativa Capayque - Municipio de Chuma correspondiente a saldos n</t>
  </si>
  <si>
    <t>J03370740001</t>
  </si>
  <si>
    <t>De: 00099024113 Transferencia en cumplimiento al DS N0913 de 15/06/2011 y el Convenio Intergubernativo de Financiamiento UPRE-CIF-IG 442/2017, suscrito entre la UPRE y el GAM Chuma, Proyecto Construccion Tinglado Polifuncional Unidad Educativa Sococoni B - Municipio de Chuma correspondiente a saldos</t>
  </si>
  <si>
    <t>J03370750001</t>
  </si>
  <si>
    <t>De: 00099024113 Transferencia en cumplimiento al DS N0913 de 15/06/2011 y el Convenio Intergubernativo de Financiamiento UPRE-CIF-IG 441/2017, suscrito entre la UPRE y el GAM Chuma, Proyecto Construccion Tinglado Unidad Educativa Gral. Maximiliano Ortiz B - Municipio de Chuma correspondiente a saldo</t>
  </si>
  <si>
    <t>J03370900001</t>
  </si>
  <si>
    <t>De: 00099024113 Transferencia en cumplimiento al DS N0913 de 15/06/2011 y el Convenio Intergubernativo de Financiamiento UPRE-CIF-IG 1066/2017, suscrito entre la UPRE y el GAM Loreto, Proyecto Const. Tinglado U.E. Gundonovia Municipio Loreto correspondiente a saldos no ejecutados 2017, segun la UPRE</t>
  </si>
  <si>
    <t>J03370910001</t>
  </si>
  <si>
    <t>De: 00099024113 Transferencia en cumplimiento al DS N0913 de 15/06/2011 y el Convenio Intergubernativo de Financiamiento UPRE-CIF-IG 1063/2017, suscrito entre la UPRE y el GAM Loreto, Proyecto Const. Plaza Comunidad Camiaco - Municipio Loreto correspondiente a saldos no ejecutados 2017, segun la UPR</t>
  </si>
  <si>
    <t>J03370920001</t>
  </si>
  <si>
    <t>De: 00099024113 Transferencia en cumplimiento al DS N0913 de 15/06/2011 y el Convenio Intergubernativo de Financiamiento UPRE-CIF-IG 1065/2017, suscrito entre la UPRE y el GAM Loreto, Proyecto Const. Tinglado U.E. San Pablo del Isiboro - Municipio de Loreto correspondiente a saldos no ejecutados 201</t>
  </si>
  <si>
    <t>J03370930001</t>
  </si>
  <si>
    <t>De: 00099024113 Transferencia en cumplimiento al DS N0913 de 15/06/2011 y el Convenio Intergubernativo de Financiamiento UPRE-CIF-IG 1064/2017, suscrito entre la UPRE y el GAM Loreto, Proyecto Const. Casa de la Cultura - Municipio Loreto correspondiente a saldos no ejecutados 2017, segun la UPRE.</t>
  </si>
  <si>
    <t>J03370940001</t>
  </si>
  <si>
    <t>De: 00099024113 Transferencia en cumplimiento al DS N0913 de 15/06/2011 y el Convenio Intergubernativo de Financiamiento UPRE-CIF-IG 788/2017, suscrito entre la UPRE y el GAM El Puente, Proyecto Construccion Centro de Salud Integral El Puente correspondiente a saldos no ejecutados 2017, segun la UPR</t>
  </si>
  <si>
    <t>J03370950001</t>
  </si>
  <si>
    <t>De: 00099024113 Transferencia en cumplimiento al DS N0913 de 15/06/2011 y el Convenio Intergubernativo de Financiamiento UPRE-CIF-IG 787/2017, suscrito entre la UPRE y el GAM Vallegrande, Proyecto Const. Puente Canada de Arteaga Vallegrande correspondiente a saldos no ejecutados 2017, segun la UPRE.</t>
  </si>
  <si>
    <t>J03370960001</t>
  </si>
  <si>
    <t>De: 00099024113 Transferencia en cumplimiento al DS N0913 de 15/06/2011 y el Convenio Intergubernativo de Financiamiento UPRE-CIF-IG 830/2017, suscrito entre la UPRE y el GAM San Jose, Proyecto Const. Biblioteca Municipal Dr. Pedro Rivero Mercado de San Jose de Chiquitos correspondiente a saldos no</t>
  </si>
  <si>
    <t>J03370970001</t>
  </si>
  <si>
    <t>De: 00099024113 Transferencia en cumplimiento al DS N0913 de 15/06/2011 y el Convenio Intergubernativo de Financiamiento UPRE-CIF-IG 915/2017, suscrito entre la UPRE y el GAM Villa Tunari, Proyecto Construccion U.E. Tecnico Humanistico Mariscal Sucre D-5 correspondiente a saldos no ejecutados 2017,</t>
  </si>
  <si>
    <t>J03370980001</t>
  </si>
  <si>
    <t>De: 00099024113 Transferencia en cumplimiento al DS N0913 de 15/06/2011 y el Convenio Interinstitucional de Financiamiento UPRE-CIF-557/2014, suscrito entre la UPRE y el GAM Sacaba, Proyecto Construccion Hospital de Segundo Nivel Solomon Klein - Distrito 2, correspondiente a saldos no ejecutados 201</t>
  </si>
  <si>
    <t>J03370990001</t>
  </si>
  <si>
    <t>De: 00099024113 Transferencia en cumplimiento al DS N0913 de 15/06/2011 y el Convenio Intergubernativo de Financiamiento UPRE-CIF-IG 798/2017, suscrito entre la UPRE y el GAM San Pedro, Proyecto Const. Unidad Educativa Humberto Aguirre San Pedro correspondiente a saldos no ejecutados 2017, segun la</t>
  </si>
  <si>
    <t>J03371000001</t>
  </si>
  <si>
    <t>De: 00099024113 Transferencia en cumplimiento al DS N0913 de 15/06/2011 y el Convenio Intergubernativo de Financiamiento UPRE-CIF-IG 109/2017, suscrito entre la UPRE y el GAM Chulumani, Proyecto Construccion Tinglado Polifuncional Unidad Educativa Sanuni correspondiente a saldos no ejecutados 2017,</t>
  </si>
  <si>
    <t>J03371010001</t>
  </si>
  <si>
    <t>De: 00099024113 Transferencia en cumplimiento al DS N0913 de 15/06/2011 y el Convenio Intergubernativo de Financiamiento UPRE-CIF-IG 431/2017, suscrito entre la UPRE y el GAM Chulumani, Proyecto Construccion de 6 Aulas Unidad Educativa Buenaventura Alcazar - Ocobaya correspondiente a saldos no ejecu</t>
  </si>
  <si>
    <t>J03371020001</t>
  </si>
  <si>
    <t>De: 00099024113 Transferencia en cumplimiento al DS N0913 de 15/06/2011 y el Convenio Intergubernativo de Financiamiento UPRE-CIF-IG 432/2017, suscrito entre la UPRE y el GAM Chulumani, Proyecto Construccion Teatro Municipal Chulumani correspondiente a saldos no ejecutados 2017, segun la UPRE.</t>
  </si>
  <si>
    <t>J03371030001</t>
  </si>
  <si>
    <t>De: 00099024113 Transferencia en cumplimiento al DS N0913 de 15/06/2011 y el Convenio Intergubernativo de Financiamiento UPRE-CIF-IG 824/2017, suscrito entre la UPRE y el GAM Pampa Grande, Proyecto Const. Cuatro Aulas y Bateria de Banos U.E. Alfonso Moron Barrio Chaqueno correspondiente a saldos no</t>
  </si>
  <si>
    <t>J03371040001</t>
  </si>
  <si>
    <t>De: 00099024113 Transferencia en cumplimiento al DS N0913 de 15/06/2011 y el Convenio Intergubernativo de Financiamiento UPRE-CIF-IG 435/2016, suscrito entre la UPRE y el GAD Tarija, Proyecto Construccion Cancha Deportiva con Cesped Sintetico Huacanqui correspondiente a saldos no ejecutados 2017, se</t>
  </si>
  <si>
    <t>J03371050001</t>
  </si>
  <si>
    <t>De: 00099024113 Transferencia en cumplimiento al DS N0913 de 15/06/2011 y el Convenio Intergubernativo de Financiamiento UPRE-CIF-IG 377/2016, suscrito entre la UPRE y el GAD Tarija, Proyecto Construccion Cancha de Cesped Sintetico en Sella Cercado de la Ciudad de Tarija correspondiente a saldos no</t>
  </si>
  <si>
    <t>J03371060001</t>
  </si>
  <si>
    <t>De: 00099024113 Transferencia en cumplimiento al DS N0913 de 15/06/2011 y el Convenio Intergubernativo de Financiamiento UPRE-CIF-IG 394/2016, suscrito entre la UPRE y el GAD Tarija, Proyecto Construccion Laboratorio Instituto Tecnologico Uriondo correspondiente a saldos no ejecutados 2017, segun la</t>
  </si>
  <si>
    <t>J03371070001</t>
  </si>
  <si>
    <t>De: 00099024113 Transferencia en cumplimiento al DS N0913 de 15/06/2011 y el Convenio Intergubernativo de Financiamiento UPRE-CIF-IG 378/2016, suscrito entre la UPRE y el GAD Tarija, Proyecto Ampliacion Infraestructura Hospital Virgen de Chaguaya 3er Nivel Bermejo correspondiente a saldos no ejecuta</t>
  </si>
  <si>
    <t>G06860910003</t>
  </si>
  <si>
    <t>PAGO A CAF PRÉSTAMO CFA009545 VCTO. 14-03-2018 POR CUENTA DE TGN , NTI. 010518 VALOR 14-03-2018 COMISIONES USD 154.855,56 CTA. 3987 CUENTA UNICA DEL TESORO-3987 LIB. 00099021001 REF.: COMISIONES BANCARIAS</t>
  </si>
  <si>
    <t>G06864750004</t>
  </si>
  <si>
    <t>VENTA DE DIVISAS A SOLICITUD DE YACIMIENTOS PETROLIFEROS FISCALES BOLIVIANOS SEGUN SOLICITUD 4540 REF: PAGO A LA EMPRESA SAMSUNG ENGINEERING BOLIVIA S.A. CORRESPONDIENTE AL CERTIFICADO 15 DE LA TERCERA ADENDA DEL CONTRATO DLG 0304, REFERIDO AL PAQUETE DE DISENO DE PROCESO - PDP FRONT END ENGINEER LIB. 00513052001 YPFB_GERENCIA NACIONAL DE PLANTAS DE SEPARACIÓN</t>
  </si>
  <si>
    <t>G06864830001</t>
  </si>
  <si>
    <t>COBRO COSTOS DE PAPELERIA SEGUN TRANSFERENCIA DEL EXTERIOR POR ORDEN DE GAS CORONA S.A.E.C.A. REF.: ANTICIPO SEGUN CONTRATO YPFB DLG LIB. 00513062001 YPFB-OPERACIONES PLANTA DE SEPARACION DE LIQUIDOS RIO GRANDE</t>
  </si>
  <si>
    <t>G06867950004</t>
  </si>
  <si>
    <t>VENTA DE DIVISAS CON TRANSFERENCIA DE FONDOS A SOLICITUD DE MINISTERIO DE DEFENSA SEGUN SOLICITUD 4523 REF: PAGO A EMPRESA CARIBE AVIATION POR ADQUISCION DE UN MOTOR PARA AERONAVE DE TRANSPORTE AEREO MILITAR LIB. 00020011103 MINISTERIO DE DEFENSA - INGRESOS VARIOS</t>
  </si>
  <si>
    <t>G06867960004</t>
  </si>
  <si>
    <t>VENTA DE DIVISAS CON TRANSFERENCIA DE FONDOS A SOLICITUD DE MINISTERIO DE DEFENSA SEGUN SOLICITUD 4522 REF: PAGO A EMPRESA THINK HOLDINGS POR SERVICIO DE ADECUACION PARA VUELO FERRY DE TRASLADO DE AERONAVE PARA TRANSPORTE AEREO MILITAR LIB. 00020011103 MINISTERIO DE DEFENSA - INGRESOS VARIOS</t>
  </si>
  <si>
    <t>G06867970004</t>
  </si>
  <si>
    <t>VENTA DE DIVISAS CON TRANSFERENCIA DE FONDOS A SOLICITUD DE MINISTERIO DE DEFENSA SEGUN SOLICITUD 4521 REF: PAGO A EMPRESA SKY SYSTEMS POR ADQUISICION DE MATERIAL CONSUMIBLE SERVICIO C DE AERONAVE PARA TRANSPORTE AEREO MILITAR LIB. 00020011103 MINISTERIO DE DEFENSA - INGRESOS VARIOS</t>
  </si>
  <si>
    <t>G06868630004</t>
  </si>
  <si>
    <t>VENTA DE DIVISAS CON TRANSFERENCIA DE FONDOS A SOLICITUD DE MINISTERIO DE LA PRESIDENCIA SEGUN SOLICITUD 4526 REF: DIVISAS USD 29,231.48 PAGO A HONEYWELL INTERNATIONAL INVOICE 71408780 POR SERVICIO MANTENIMIENTO MSP FEBRERO 2018 AERONAVE FAB 002, PAGO A JP MORGAN CHASE BANK, CUENTA 9102597771. LIB. 00099021001 TGN-RECURSOS ORDINARIOS (3987)</t>
  </si>
  <si>
    <t>G06868680004</t>
  </si>
  <si>
    <t>VENTA DE DIVISAS CON TRANSFERENCIA DE FONDOS A SOLICITUD DE MINISTERIO DE DEFENSA SEGUN SOLICITUD 4524 REF: PAGO EMPRESA THINK HOLDINGS POR EL SERVICO DE ALQUILER DE CONTAINER TRANSPORTE Y PARQUEO DE AERONAVE PARA TRANSPORTE AEREO MILITAR LIB. 00020011103 MINISTERIO DE DEFENSA - INGRESOS VARIOS</t>
  </si>
  <si>
    <t>G06868690004</t>
  </si>
  <si>
    <t>VENTA DE DIVISAS CON TRANSFERENCIA DE FONDOS A SOLICITUD DE MINISTERIO DE LA PRESIDENCIA SEGUN SOLICITUD 4525 REF: DIVISAS USD 8,913.85 PAGO A ROYAL FBO SERVICE S.A POR SERVICIOS PRESTADOS EN TRASLADO DE AERONAVE FAB 001 A ESTADOS UNIDOS AL TALLER DE DASSAULT FALCON JET WILMINGTON, PAGO AL BANCO BBV LIB. 00099021001 TGN-RECURSOS ORDINARIOS (3987)</t>
  </si>
  <si>
    <t>J03370180001</t>
  </si>
  <si>
    <t>De: 00099024113 Transferencia en cumplimiento al DS N0913 de 15/06/2011 y el Convenio Intergubernativo de Financiamiento UPRE-CIF-IG 104/2017, suscrito entre la UPRE y el GAM Irupana, Proyecto Construccion Tinglado Unidad Educativa Villa Trinidad - Irupana correspondiente a saldos no ejecutados 2017</t>
  </si>
  <si>
    <t>J03370190001</t>
  </si>
  <si>
    <t>De: 00099024113 Transferencia en cumplimiento al DS N0913 de 15/06/2011 y el Convenio Intergubernativo de Financiamiento UPRE-CIF-IG 101/2017, suscrito entre la UPRE y el GAM Irupana, Proyecto Construccion Tinglado Unidad Educativa Cieneguillas - Irupana correspondiente a saldos no ejecutados 2017,</t>
  </si>
  <si>
    <t>J03370200001</t>
  </si>
  <si>
    <t>De: 00099024113 Transferencia en cumplimiento al DS N0913 de 15/06/2011 y el Convenio Intergubernativo de Financiamiento UPRE-CIF-IG 103/2017, suscrito entre la UPRE y el GAM Irupana, Proyecto Construccion Tinglado Unidad Educativa Pariguaya - Lambate correspondiente a saldos no ejecutados 2017, seg</t>
  </si>
  <si>
    <t>J03370210001</t>
  </si>
  <si>
    <t>De: 00099024113 Transferencia en cumplimiento al DS N0913 de 15/06/2011 y el Convenio Intergubernativo de Financiamiento UPRE-CIF-IG 539/2017, suscrito entre la UPRE y el GAM Irupana, Proyecto Construccion Aulas U.E. Taca - Irupana correspondiente a saldos no ejecutados 2017, segun la UPRE.</t>
  </si>
  <si>
    <t>J03370220001</t>
  </si>
  <si>
    <t>De: 00099024113 Transferencia en cumplimiento al DS N0913 de 15/06/2011 y el Convenio Intergubernativo de Financiamiento UPRE-CIF-IG 541/2017, suscrito entre la UPRE y el GAM Irupana, Proyecto Construccion Tinglado U.E. Silala - Irupana correspondiente a saldos no ejecutados 2017, segun la UPRE.</t>
  </si>
  <si>
    <t>J03370230001</t>
  </si>
  <si>
    <t>De: 00099024113 Transferencia en cumplimiento al DS N0913 de 15/06/2011 y el Convenio Intergubernativo de Financiamiento UPRE-CIF-IG 542/2017, suscrito entre la UPRE y el GAM Irupana, Proyecto Construccion Tinglado U.E. Chaupi - Irupana correspondiente a saldos no ejecutados 2017, segun la UPRE.</t>
  </si>
  <si>
    <t>J03370240001</t>
  </si>
  <si>
    <t>De: 00099024113 Transferencia en cumplimiento al DS N0913 de 15/06/2011 y el Convenio Intergubernativo de Financiamiento UPRE-CIF-IG 540/2017, suscrito entre la UPRE y el GAM Irupana, Proyecto Construccion Tinglado U.E. Siquiljara - Irupana correspondiente a saldos no ejecutados 2017, segun la UPRE.</t>
  </si>
  <si>
    <t>J03370250001</t>
  </si>
  <si>
    <t>De: 00099024113 Transferencia en cumplimiento al DS N0913 de 15/06/2011 y el Convenio Intergubernativo de Financiamiento UPRE-CIF-IG 452/2017, suscrito entre la UPRE y el GAM Corocoro, Proyecto Construccion Un Aula y Cinco Ambientes en la Unidad Educativa Janko Marca Sirpa - Corocoro Janko Marca Sir</t>
  </si>
  <si>
    <t>J03370260001</t>
  </si>
  <si>
    <t>De: 00099024113 Transferencia en cumplimiento al DS N0913 de 15/06/2011 y el Convenio Intergubernativo de Financiamiento UPRE-CIF-IG 472/2017, suscrito entre la UPRE y el GAM Corocoro, Proyecto Construccion Dos Aulas y Cuatro Ambientes en la Unidad Educativa Topohoco - Corocoro San Andres de Topohoc</t>
  </si>
  <si>
    <t>J03370270001</t>
  </si>
  <si>
    <t>De: 00099024113 Transferencia en cumplimiento al DS N0913 de 15/06/2011 y el Convenio Intergubernativo de Financiamiento UPRE-CIF-IG 463/2017, suscrito entre la UPRE y el GAM Corocoro, Proyecto Construccion Dos Aulas y Cuatro Ambientes en la Unidad Educativa Republica del Japon - Enequella Corocoro</t>
  </si>
  <si>
    <t>J03370280001</t>
  </si>
  <si>
    <t>De: 00099024113 Transferencia en cumplimiento al DS N0913 de 15/06/2011 y el Convenio Intergubernativo de Financiamiento UPRE-CIF-IG 473/2017, suscrito entre la UPRE y el GAM Corocoro, Proyecto Construccion 2 Aulas, 6 Ambientes y Bateria Sanitaria en la UE German Busch Pando Corocoro Gral. Jose Man</t>
  </si>
  <si>
    <t>J03370290001</t>
  </si>
  <si>
    <t>De: 00099024113 Transferencia en cumplimiento al DS N0913 de 15/06/2011 y el Convenio Intergubernativo de Financiamiento UPRE-CIF-IG 294/2017, suscrito entre la UPRE y el GAM Achocalla, Proyecto Construccion Bloque de Aulas U.E. Franz Tamayo Com. Marquirivi correspondiente a saldos no ejecutados 201</t>
  </si>
  <si>
    <t>J03370300001</t>
  </si>
  <si>
    <t>De: 00099024113 Transferencia en cumplimiento al DS N0913 de 15/06/2011 y el Convenio Intergubernativo de Financiamiento UPRE-CIF-IG 1035/2017, suscrito entre la UPRE y el GAD Potosi, Proyecto Construccion Unidad Educativa Manuel Ascencio Padilla - Potosi correspondiente a saldos no ejecutados 2017,</t>
  </si>
  <si>
    <t>J03370310001</t>
  </si>
  <si>
    <t>De: 00099024113 Transferencia en cumplimiento al DS N0913 de 15/06/2011 y el Convenio Intergubernativo de Financiamiento UPRE-CIF-IG 1034/2017, suscrito entre la UPRE y el GAD Potosi, Proyecto Construccion Piscina Olimpica Potosi correspondiente a saldos no ejecutados 2017, segun la UPRE.</t>
  </si>
  <si>
    <t>J03370320001</t>
  </si>
  <si>
    <t>De: 00099024113 Transferencia en cumplimiento al DS N0913 de 15/06/2011 y el Convenio Intergubernativo de Financiamiento UPRE-CIF-IG 978/2017, suscrito entre la UPRE y el GAM Mojinete, Proyecto Const. Unidad Educativa Mojinete Municipio Mojinete correspondiente a saldos no ejecutados 2017, segun la</t>
  </si>
  <si>
    <t>J03370330001</t>
  </si>
  <si>
    <t>De: 00099024113 Transferencia en cumplimiento al DS N0913 de 15/06/2011 y el Convenio Intergubernativo de Financiamiento UPRE-CIF-IG 240/2017, suscrito entre la UPRE y el GAM San Andres de Machaca, Proyecto Construccion Tinglado U.E. Alto de la Alianza - Comunidad Nazacara correspondiente a saldos n</t>
  </si>
  <si>
    <t>J03370340001</t>
  </si>
  <si>
    <t>De: 00099024113 Transferencia en cumplimiento al DS N0913 de 15/06/2011 y el Convenio Intergubernativo de Financiamiento UPRE-CIF-IG 241/2017, suscrito entre la UPRE y el GAM San Andres de Machaca, Proyecto Construccion Tinglado U.E. 1ro de Mayo - Comunidad Kanapata correspondiente a saldos no ejecu</t>
  </si>
  <si>
    <t>J03370350001</t>
  </si>
  <si>
    <t>De: 00099024113 Transferencia en cumplimiento al DS N0913 de 15/06/2011 y el Convenio Intergubernativo de Financiamiento UPRE-CIF-IG 200/2017, suscrito entre la UPRE y el GAM Viacha, Proyecto Construccion Tinglado U.E. Calama Com. Chacoma Irpa Grande D-3 correspondiente a saldos no ejecutados 2017,</t>
  </si>
  <si>
    <t>J03370360001</t>
  </si>
  <si>
    <t>De: 00099024113 Transferencia en cumplimiento al DS N0913 de 15/06/2011 y el Convenio Intergubernativo de Financiamiento UPRE-CIF-IG 199/2017, suscrito entre la UPRE y el GAM Viacha, Proyecto Construccion Tinglado U.E. Elizardo Perez Com. Villa Santiago de Chacoma D-3 correspondiente a saldos no eje</t>
  </si>
  <si>
    <t>J03370370001</t>
  </si>
  <si>
    <t>De: 00099024113 Transferencia en cumplimiento al DS N0913 de 15/06/2011 y el Convenio Intergubernativo de Financiamiento UPRE-CIF-IG 204/2017, suscrito entre la UPRE y el GAM Viacha, Proyecto Construccion Tinglado U.E. Gral. Hugo Banzer Suarez Urb. Villa Mcal. Jose Ballivian D-6 correspondiente a sa</t>
  </si>
  <si>
    <t>J03370380001</t>
  </si>
  <si>
    <t>De: 00099024113 Transferencia en cumplimiento al DS N0913 de 15/06/2011 y el Convenio Intergubernativo de Financiamiento UPRE-CIF-IG 203/2017, suscrito entre la UPRE y el GAM Viacha, Proyecto Construccion Tinglado U.E. La Florida Urb. La Florida D-6 correspondiente a saldos no ejecutados 2017, segun</t>
  </si>
  <si>
    <t>J03370390001</t>
  </si>
  <si>
    <t>De: 00099024113 Transferencia en cumplimiento al DS N0913 de 15/06/2011 y el Convenio Intergubernativo de Financiamiento UPRE-CIF-IG 202/2017, suscrito entre la UPRE y el GAM Viacha, Proyecto Construccion Tinglado U.E. Republica del Japon Urb. Urkupina Sector I D-7 correspondiente a saldos no ejecut</t>
  </si>
  <si>
    <t>Q09521870002</t>
  </si>
  <si>
    <t>NÚMERO DE LIBRETA CUT: 99031009.00 OPERACIÓN T01 TRANSFERENCIA DE FONDOS A LA CUT - TESORO DIRECTO DE BANCO UNION S.A. A CUENTA UNICA DEL TESORO CON NUMERO DE SOLICITUD = 2591091 Y NUMERO CORRELATIVO = 91320015032018415 TRANSFERENCIA POR OPERACIONES DE VENTA BONOS BTX</t>
  </si>
  <si>
    <t>S09160830002</t>
  </si>
  <si>
    <t>||PAGO PRESTAMO IDA 2013-BO VCTO.15-03-2018 POR CUENTA DE COMIBOL, VALOR 15-03-2018 CAPITAL USD 196.168,60 INTERESES USD 16.919,54 LIB.00099021001 - RECURSOS ORDINARIOS (3987) - MDRI</t>
  </si>
  <si>
    <t>S09160310001</t>
  </si>
  <si>
    <t>'COBRO DE'||UTILES DE ESCRITORIO POR EL COMPROBANTE CONTABLE NRO. 0916029 DE LA FECHA, SEGÚN NOTA DE SENATEX, CITE' SENATEX/DGE/CAR/0306/2017 DE F. 21/07/2017. DEBITO DE LA LIBRETA 00378012002 SENATEX ADMINISTRACION CENTRAL.</t>
  </si>
  <si>
    <t>G06872580003</t>
  </si>
  <si>
    <t>PAGO A BID PRÉSTAMO 3699/BL-BO VCTO. 15-03-2018 POR CUENTA DE TGN , NTI. 010482 VALOR 15-03-2018 INTERESES USD 123.245,69 COMISIONES USD 307.337,88 CTA. 3987 CUENTA UNICA DEL TESORO-3987 LIB. 00099021001 REF.: COMISIONES BANCARIAS</t>
  </si>
  <si>
    <t>G06872600003</t>
  </si>
  <si>
    <t>PAGO A BID PRÉSTAMO 3699/BL-BO VCTO. 15-03-2018 POR CUENTA DE TGN , NTI. 010483 VALOR 15-03-2018 INTERESES USD 2.337,84 CTA. 3987 CUENTA UNICA DEL TESORO-3987 LIB. 00099021001 REF.: COMISIONES BANCARIAS</t>
  </si>
  <si>
    <t>G06872620003</t>
  </si>
  <si>
    <t>PAGO A FONPLATA PRÉSTAMO BOL 25/2015 VCTO. 15-03-2018 POR CUENTA DE TGN , NTI. 010508 VALOR 15-03-2018 INTERESES USD 20.707,64 COMISIONES USD 9.499,96 CTA. 3987 CUENTA UNICA DEL TESORO-3987 LIB. 00099021001 REF.: COMISIONES BANCARIAS</t>
  </si>
  <si>
    <t>G06873730003</t>
  </si>
  <si>
    <t>TRANSFERENCIA RECIBIDA DEL EXTERIOR SEGÚN MENSAJES SWIFT Nos. 3702-3701 (REM.EXT.) DE FECHA 15-03-2018 POR DESEMBOLSO DE CAF PRÉSTAMO CFA009277 CONST.CARR.SAN BORJA-S.IGNACIO LIBRETA N° 00291012002 ABC-RECURSOS PROPIOS REF.: UTILES DE ESCRITORIO</t>
  </si>
  <si>
    <t>G06873750003</t>
  </si>
  <si>
    <t>PAGO A BID PRÉSTAMO 3822/BL-BO VCTO. 15-03-2018 POR CUENTA DE TGN , NTI. 010499 VALOR 15-03-2018 INTERESES USD 228,08 CTA. 3987 CUENTA UNICA DEL TESORO-3987 LIB. 00099021001 REF.: COMISIONES BANCARIAS</t>
  </si>
  <si>
    <t>G06873830003</t>
  </si>
  <si>
    <t>PAGO A CAF PRÉSTAMO CFA009787 VCTO. 15-03-2018 POR CUENTA DE TGN , NTI. 010512 VALOR 15-03-2018 INTERESES USD 13.835,81 COMISIONES USD 51.338,19 CTA. 3987 CUENTA UNICA DEL TESORO-3987 LIB. 00099021001 REF.: COMISIONES BANCARIAS</t>
  </si>
  <si>
    <t>G06873980003</t>
  </si>
  <si>
    <t>PAGO A IDA PRÉSTAMO 5454-BO VCTO. 15-03-2018 POR CUENTA DE TGN , NTI. 010551 VALOR 15-03-2018 INTERESES USD 12.214,02 CTA. 3987 CUENTA UNICA DEL TESORO-3987 LIB. 00099021001 REF.: COMISIONES BANCARIAS</t>
  </si>
  <si>
    <t>G06874110003</t>
  </si>
  <si>
    <t>PAGO A BID PRÉSTAMO 3540/BL-BO VCTO. 15-03-2018 POR CUENTA DE TGN , NTI. 010478 VALOR 15-03-2018 INTERESES USD 230.383,56 COMISIONES USD 304.615,56 CTA. 3987 CUENTA UNICA DEL TESORO-3987 LIB. 00099021001 REF.: COMISIONES BANCARIAS</t>
  </si>
  <si>
    <t>G06874310003</t>
  </si>
  <si>
    <t>PROVISION DE FONDOS A SOLICITUD DE YACIMIENTOS PETROLIFEROS FISCALES BOLIVIANOS SEGUN SOLICITUD YPFB-0063-2018 REF: PAGO RETRIBUCION AL TITULAR NOV 2017 SHELL BOLIVIA LIB. 00513012007 YPFB - RECURSOS NACIONALIZACIÓN</t>
  </si>
  <si>
    <t>G06874350003</t>
  </si>
  <si>
    <t>PROVISION DE FONDOS A SOLICITUD DE YACIMIENTOS PETROLIFEROS FISCALES BOLIVIANOS SEGUN SOLICITUD YPFB-0056-2018 REF: PAGO RETRIBUCION AL TITULAR NOV 2017 MATPETROL LIB. 00513012007 YPFB - RECURSOS NACIONALIZACIÓN</t>
  </si>
  <si>
    <t>G06874410003</t>
  </si>
  <si>
    <t>PROVISION DE FONDOS A SOLICITUD DE YACIMIENTOS PETROLIFEROS FISCALES BOLIVIANOS SEGUN SOLICITUD YPFB-0065-2018 REF: PAGO RETRIBUCION AL TITULAR NOV 2017 PLUSPETROL LIB. 00513012007 YPFB - RECURSOS NACIONALIZACIÓN</t>
  </si>
  <si>
    <t>G06879510008</t>
  </si>
  <si>
    <t>VENTA DE DIVISAS CON TRANSFERENCIA DE FONDOS A SOLICITUD DE MINISTERIO DE GOBIERNO SEGUN SOLICITUD 4547 REF: HABERES DE AGREGADOS Y ADJUNTOS A AGREGADOS POLICIALES EN EL EXTERIOR CUENTAS EXTRANJERAS LIB. 00099021001 TGN-RECURSOS ORDINARIOS (3987)</t>
  </si>
  <si>
    <t>G06879550004</t>
  </si>
  <si>
    <t>VENTA DE DIVISAS CON TRANSFERENCIA DE FONDOS A SOLICITUD DE YACIMIENTOS PETROLIFEROS FISCALES BOLIVIANOS SEGUN SOLICITUD 4546 REF: TRANSFERENCIA DE FONDOS AL EXTERIOR REPRESENTACIONES ARGENTINA CON EL FIN DE CUBRIR GASTOS ADMINISTRATIVOS Y OPERATIVOS CORRESPONDIENTE AL PRIMER TRIMESTRE DE LA GESTION LIB. 00513012003 LBP-YPFB (2011349681373)</t>
  </si>
  <si>
    <t>J03371570001</t>
  </si>
  <si>
    <t>De: 00099024113 Transferencia en cumplimiento al DS N0913 de 15/06/2011 y el Convenio Intergubernativo de Financiamiento UPRE-CIF-IG 825/2017, suscrito entre la UPRE y el GAM Pampa Grande, Proyecto Const. U.E. Celso Quiroz en Comunidad Agua Clara correspondiente a saldos no ejecutados 2017, segun la</t>
  </si>
  <si>
    <t>J03371580001</t>
  </si>
  <si>
    <t>De: 00099024113 Transferencia en cumplimiento al DS N0913 de 15/06/2011 y el Convenio Intergubernativo de Financiamiento UPRE-CIF-IG 761/2017, suscrito entre la UPRE y el GAM de Mizque proyecto Construccion Cancha de Futbol con Cesped Sintetico en la Unidad Educativa Betta Raqaypampa (Mizque), corre</t>
  </si>
  <si>
    <t>J03371590001</t>
  </si>
  <si>
    <t>De: 00099024113 Transferencia en cumplimiento al DS N0913 de 15/06/2011 y el Convenio Intergubernativo de Financiamiento UPRE-CIF-IG 068/2017, suscrito entre la UPRE y el GAM de Uriondo proyecto Construccion Aulas Multigrado y Bateria de Banos U.E. Sunchuhuayco 27 de Mayo - Juan XXIII, correspondie</t>
  </si>
  <si>
    <t>J03371600001</t>
  </si>
  <si>
    <t>De: 00099024113 Transferencia en cumplimiento al DS N0913 de 15/06/2011 y el Convenio Intergubernativo de Financiamiento UPRE-CIF-IG 013/2017, suscrito entre la UPRE y el GAD de Oruro proyecto Construccion Unidad Educativa Abopane, correspondiente al pago de la planilla N 3, segun la UPRE.</t>
  </si>
  <si>
    <t>J03371810001</t>
  </si>
  <si>
    <t>De: 00099024113 Transferencia en cumplimiento al DS N0913 de 15/06/2011 y el Convenio Intergubernativo de Financiamiento UPRE-CIF-IG/418/2016, suscrito entre la UPRE y el GAM de Potosi proyecto Construccion Centro de Educacion Tecnico Alternativa Potosi D-7, correspondiente al pago de la planilla N</t>
  </si>
  <si>
    <t>J03371820001</t>
  </si>
  <si>
    <t>De: 00099024113 Transferencia en cumplimiento al DS N0913 de 15/06/2011 y el Convenio Intergubernativo de Financiamiento UPRE-CIF-IG 212/2016, suscrito entre la UPRE y el GAM de Desaguadero proyecto Construccion Mercado Central Desaguadero, correspondiente al pago de la planilla N 8, segun la UPRE.</t>
  </si>
  <si>
    <t>J03371830001</t>
  </si>
  <si>
    <t>De: 00099024113 Transferencia en cumplimiento al DS N0913 de 15/06/2011 y el Convenio Intergubernativo de Financiamiento UPRE-CIF-IG/323/2016, suscrito entre la UPRE y el GAM de Toco proyecto Construccion Puente Vehicular 1 Camino Toco Toco Chimba, correspondiente al pago de la planilla N 4 de cier</t>
  </si>
  <si>
    <t>J03371840001</t>
  </si>
  <si>
    <t>De: 00099024113 Transferencia en cumplimiento al DS N0913 de 15/06/2011 y el Convenio Intergubernativo de Financiamiento UPRE-CIF-IG/429/2015, suscrito entre la UPRE y el GAM de Fernandez Alonso proyecto Construccion Mercado Municipal 27 de Mayo Fernandez Alonso D-1, correspondiente al pago de la pl</t>
  </si>
  <si>
    <t>J03371850001</t>
  </si>
  <si>
    <t>De: 00099024113 Transferencia en cumplimiento al DS N0913 de 15/06/2011 y el Convenio Intergubernativo de Financiamiento UPRE-CIF-IG 465/2016, suscrito entre la UPRE y el GAM de Huanuni proyecto Construccion Unidad Educativa Bolivia - Huanuni, correspondiente al pago de la planilla N 5, segun la UPR</t>
  </si>
  <si>
    <t>J03371860001</t>
  </si>
  <si>
    <t>De: 00099024113 Transferencia en cumplimiento al DS N0913 de 15/06/2011 y el Convenio Intergubernativo de Financiamiento UPRE-CIF-IG 464/2016, suscrito entre la UPRE y el GAM de Mizque proyecto Construccion Unidad Educativa Puente Pampa, correspondiente al pago de la planilla N 6, segun la UPRE.</t>
  </si>
  <si>
    <t>J03371870001</t>
  </si>
  <si>
    <t>De: 00099024113 Transferencia en cumplimiento al DS N0913 de 15/06/2011 y el Convenio Intergubernativo de Financiamiento UPRE-CIF-IG 029/2017, suscrito entre la UPRE y el GAM de Puerto Villarroel proyecto Construccion Unidad Educativa Comandante Fidel Castro Ruz, correspondiente al pago de la planil</t>
  </si>
  <si>
    <t>Q09527830002</t>
  </si>
  <si>
    <t>NÚMERO DE LIBRETA CUT: 99031009.00 OPERACIÓN T01 TRANSFERENCIA DE FONDOS A LA CUT - TESORO DIRECTO DE BANCO UNION S.A. A CUENTA UNICA DEL TESORO CON NUMERO DE SOLICITUD = 2594981 Y NUMERO CORRELATIVO = 91320016032018494 TRANSFERENCIA POR OPERACIONES DE VENTA BONOS BTX</t>
  </si>
  <si>
    <t>Q09527910002</t>
  </si>
  <si>
    <t>NÚMERO DE LIBRETA CUT: 99031009.00 OPERACIÓN T01 TRANSFERENCIA DE FONDOS A LA CUT - TESORO DIRECTO DE BANCO UNION S.A. A CUENTA UNICA DEL TESORO CON NUMERO DE SOLICITUD = 2595035 Y NUMERO CORRELATIVO = 91320016032018495 TRANSFERENCIA POR OPERACIONES DE VENTA BONOS BTX</t>
  </si>
  <si>
    <t>G06892050004</t>
  </si>
  <si>
    <t>VENTA DE DIVISAS CON TRANSFERENCIA DE FONDOS A SOLICITUD DE SERVICIO NACIONAL TEXTIL-SENATEX SEGUN SOLICITUD 4559 REF: REPOSICION DE USD 63,78 A YKK DO BRASIL LTDA, SEGUN DESCUENTOS EFECTUADOS POR CONCEPTO DE COMISIONES BANCARIAS RELACIONADAS A LA SOLICITUD DE PAGO SP18-001, DE LA ORDEN DE COMPRA OC LIB. 00378012002 SENATEX - ADMINISTRACION CENTRAL</t>
  </si>
  <si>
    <t>G06894340004</t>
  </si>
  <si>
    <t>VENTA DE DIVISAS CON TRANSFERENCIA DE FONDOS A SOLICITUD DE CENTRAL DE ABASTECIMIENTO Y SUMINISTROS DE SALUD-CEASS SEGUN SOLICITUD 4519 REF: PAGO AL PROVEEDOR COMBIOMED POR IMPORTACION DE INSTRUMENTAL MEDICO SEGUN HOJA DE RUTA N 3179, NOTA INTERNA 3179, INFORME LEGAL CEASS/UAJ/IMPO/N 02/2017, RESOL LIB. 00249012001 LBP-CEASS-CENTRAL DE ABASTECIMIENTO Y SUMINISTROS DE SALUD POR DIFERENCIAL CAMBIARIO</t>
  </si>
  <si>
    <t>G06894340005</t>
  </si>
  <si>
    <t>VENTA DE DIVISAS CON TRANSFERENCIA DE FONDOS A SOLICITUD DE CENTRAL DE ABASTECIMIENTO Y SUMINISTROS DE SALUD-CEASS SEGUN SOLICITUD 4519 REF: PAGO AL PROVEEDOR COMBIOMED POR IMPORTACION DE INSTRUMENTAL MEDICO SEGUN HOJA DE RUTA N 3179, NOTA INTERNA 3179, INFORME LEGAL CEASS/UAJ/IMPO/N 02/2017, RESOL LIB. 00249012001 LBP-CEASS-CENTRAL DE ABASTECIMIENTO Y SUMINISTROS DE SALUD</t>
  </si>
  <si>
    <t>S09161010001</t>
  </si>
  <si>
    <t>'COBRO DE UTILES DE ESCRITORIO POR´||BS50.-Y REEMB.GSTS.COMUNICACION BS220.-EMISION CARTA DE CREDITO I-2018-05 P/C AGENCIA BOLIVIANA DE ENERGIA NUCLEAR A/F JOINT-STOCK COMPANY 'STATE SPECIALIZED DESIGN INSTITUTE',S/G NOTA ABEN/DGE/NE/Nº181/2018,15/03/18. LIB.00099021001 REF.:SWIFT Y EMIS.COMP.CONTABLE-EMISION LC I-2018-05</t>
  </si>
  <si>
    <t>G06886930004</t>
  </si>
  <si>
    <t>VENTA DE DIVISAS A SOLICITUD DE YACIMIENTOS PETROLIFEROS FISCALES BOLIVIANOS SEGUN SOLICITUD 4548 REF: PAGO A SAMSUNG ENGINEERING BOLIVIA SA PARA SERVICIO DE OPERACION Y MANTENIMIENTO ASISTIDO AMPLIADO POR LA PLANTA DE AMONIACO Y UREA CERTIFICADO 1 DE LA SEXTA ADENDA OCTUBRE 2017 CONTRATO DLG 0304 LIB. 00513062001 YPFB-OPERACIONES PLANTA DE SEPARACION DE LIQUIDOS RIO GRANDE</t>
  </si>
  <si>
    <t>G06905440003</t>
  </si>
  <si>
    <t>PAGO A BID PRÉSTAMO 1075-SF-BO VCTO. 18-03-2018 POR CUENTA DE FNDR SEGÚN NOTA COD. LIQ. 010585 DE FECHA 16-03-2018, VALOR 19-03-2018 CAPITAL USD 42.924,39 INTERESES USD 20.008,65 LIBRETA N° 00099021001 TGN-RECURSOS ORDINARIOS -3987 - MDRI</t>
  </si>
  <si>
    <t>Q09533550002</t>
  </si>
  <si>
    <t>NUMERO DE LIBRETA CUT: Cuenta Unica del Tesoro OPERACIÓN E18 TRANSFERENCIA DEL SISTEMA FINANCIERO POR CUENTA DE TERCEROS A LA CUT Devolucion de pagos CC no cobrados por afiliados civiles y militares correspondiente a periodo de Noviembre 2017</t>
  </si>
  <si>
    <t>J03372950001</t>
  </si>
  <si>
    <t>De: 00099024113 Transferencia en cumplimiento al DS N0913 de 15/06/2011 y el Convenio Interinstitucional de Financiamiento UPRE-CIF-008/2015, suscrito entre la UPRE y el GAM de Oruro proyecto Construccion Unidad Educativa Guido Villagomez, correspondiente al pago de la planilla N 6, segun la UPRE.</t>
  </si>
  <si>
    <t>J03372980001</t>
  </si>
  <si>
    <t>De: 00099024113 Transferencia en cumplimiento al DS N0913 de 15/06/2011 y el Convenio Intergubernativo de Financiamiento UPRE-CIF-IG 615/2017, suscrito entre la UPRE y el GAD Pando, Proyecto Construccion de 1 Puente Tipo Cajon Sobre El Arroyo Garcia Linera correspondiente a saldos no ejecutados 2017</t>
  </si>
  <si>
    <t>J03372990001</t>
  </si>
  <si>
    <t>De: 00099024113 Transferencia en cumplimiento al DS N0913 de 15/06/2011 y el Convenio Intergubernativo de Financiamiento UPRE-CIF-IG 616/2017, suscrito entre la UPRE y el GAD Pando, Proyecto Construccion de 1 Puente Tipo Cajon en la Urbanizacion Nueva Cobija correspondiente a saldos no ejecutados 20</t>
  </si>
  <si>
    <t>J03373000001</t>
  </si>
  <si>
    <t>De: 00099024113 Transferencia en cumplimiento al DS N0913 de 15/06/2011 y el Convenio Intergubernativo de Financiamiento UPRE-CIF-IG 608/2017, suscrito entre la UPRE y el GAD Pando, Proyecto Construccion de Puentes Tipo Cajon y Alcantarillas en El Barrio Garcia Linera correspondiente a saldos no eje</t>
  </si>
  <si>
    <t>J03373010001</t>
  </si>
  <si>
    <t>De: 00099024113 Transferencia en cumplimiento al DS N0913 de 15/06/2011 y el Convenio Intergubernativo de Financiamiento UPRE-CIF-IG 609/2017, suscrito entre la UPRE y el GAD Pando, Proyecto Construccion de Puentes Tipo Cajon y Alcantarillas en El Barrio Las Campinas correspondiente a saldos no ejec</t>
  </si>
  <si>
    <t>J03373020001</t>
  </si>
  <si>
    <t>De: 00099024113 Transferencia en cumplimiento al DS N0913 de 15/06/2011 y el Convenio Intergubernativo de Financiamiento UPRE-CIF-IG 614/2017, suscrito entre la UPRE y el GAD Pando, Proyecto Construccion de 1 Puente Tipo Cajon en la Av. Acre correspondiente a saldos no ejecutados 2017, segun la UPRE</t>
  </si>
  <si>
    <t>G06900140001</t>
  </si>
  <si>
    <t>COBRO COSTOS DE PAPELERIA SEGUN TRANSFERENCIA DEL EXTERIOR POR ORDEN DE HERCO COMBUSTIBLES SA LIB. 00513062001 YPFB-OPERACIONES PLANTA DE SEPARACION DE LIQUIDOS RIO GRANDE</t>
  </si>
  <si>
    <t>G06905300004</t>
  </si>
  <si>
    <t>VENTA DE DIVISAS CON TRANSFERENCIA DE FONDOS A SOLICITUD DE MINISTERIO DE DEFENSA SEGUN SOLICITUD 4560 REF: PAGO A EMPRESA SKY SYSTEMS POR LA ADQUISCION DE REPUESTOS PARA MOTOR DE AERONAVE DE TRANSPORTE AEREO MILITAR LIB. 00020011103 MINISTERIO DE DEFENSA - INGRESOS VARIOS</t>
  </si>
  <si>
    <t>G06905310004</t>
  </si>
  <si>
    <t>VENTA DE DIVISAS CON TRANSFERENCIA DE FONDOS A SOLICITUD DE COMITE ORG.DE LOS XI JUEGOS SURAMERICANOS CBBA 2018 CODESUR SEGUN SOLICITUD 4565 REF: SEGUNDO PAGO A ODESUR DEL 50 PORCIENTO POR DERECHOS DE TELEVISION RADIO E INTERNET (ARTICULO 42), DERECHOS DE COMERCIALIZACION, MARKETING Y LICENCIAMIENTO LIB. 00099021001 TGN-RECURSOS ORDINARIOS (3987)</t>
  </si>
  <si>
    <t>G06905320004</t>
  </si>
  <si>
    <t>VENTA DE DIVISAS CON TRANSFERENCIA DE FONDOS A SOLICITUD DE COMITE ORG.DE LOS XI JUEGOS SURAMERICANOS CBBA 2018 CODESUR SEGUN SOLICITUD 4561 REF: PAGO A ODESUR DEL 50 POR CIENTO CORRESPONDIENTE POR DERECHOS DE TELEVISION RADIO E INTERNET (ART. 42) , DERECHOS DE COMERCIALIZACION, MARKETING Y LICENCIA LIB. 00099021001 TGN-RECURSOS ORDINARIOS (3987)</t>
  </si>
  <si>
    <t>J03372480001</t>
  </si>
  <si>
    <t>De: 00513012004 A requerimiento de Yacimientos Petroliferos Fiscales Bolivianos, con nota Cite: YPFB/DFC-0256 URT-0110/2018, en la cual solicita la devolucion de deposito erroneo, de la CUT Libreta N00513012004 LBP-YPFB-UNICOMERCIAL a la CCF N10000006024800 Y.P.F.B. CTA. LOCAL COCHABAMBA, y en virtu</t>
  </si>
  <si>
    <t>J03372840001</t>
  </si>
  <si>
    <t>De: 00099024113 Transferencia en cumplimiento al DS N0913 de 15/06/2011 y el Convenio Intergubernativo de Financiamiento UPRE-CIF-IG 001/2017, suscrito entre la UPRE y el GAM de Uriondo proyecto Construccion Centro de Capacitacion Productiva Calamuchita, correspondiente al pago de la planilla N 7, s</t>
  </si>
  <si>
    <t>J03372850001</t>
  </si>
  <si>
    <t>De: 00099024113 Transferencia en cumplimiento al DS N0913 de 15/06/2011 y el Convenio Intergubernativo de Financiamiento UPRE-CIF-IG 366/2017, suscrito entre la UPRE y el GAM de Cairoma proyecto Construccion Tinglado Unidad Educativa German Busch Becerra Cairoma, correspondiente al pago de la planil</t>
  </si>
  <si>
    <t>J03372860001</t>
  </si>
  <si>
    <t>De: 00099024113 Transferencia en cumplimiento al DS N0913 de 15/06/2011 y el Convenio Intergubernativo de Financiamiento UPRE-CIF-IG 277/2017, suscrito entre la UPRE y el GAM de Catacora proyecto Construccion de Centro de Salud Integral Catacora Catacora, correspondiente al pago de la planilla N 2,</t>
  </si>
  <si>
    <t>J03372870001</t>
  </si>
  <si>
    <t>De: 00099024113 Transferencia en cumplimiento al DS N0913 de 15/06/2011 y el Convenio Intergubernativo de Financiamiento UPRE-CIF-IG 264/2017, suscrito entre la UPRE y el GAM de Comanche proyecto Construccion 4 Aulas U.E. Tocopilla Cantuyo B - Comanche, correspondiente al pago de la planilla N 3, se</t>
  </si>
  <si>
    <t>J03372880001</t>
  </si>
  <si>
    <t>De: 00099024113 Transferencia en cumplimiento al DS N0913 de 15/06/2011 y el Convenio Intergubernativo de Financiamiento UPRE-CIF-IG 261/2017, suscrito entre la UPRE y el GAM de Comanche proyecto Construccion 4 Aulas U.E. Kella Kella Alta - Comanche, correspondiente al pago de la planilla N 3, segun</t>
  </si>
  <si>
    <t>J03372890001</t>
  </si>
  <si>
    <t>De: 00099024113 Transferencia en cumplimiento al DS N0913 de 15/06/2011 y el Convenio Intergubernativo de Financiamiento UPRE-CIF-IG 263/2017, suscrito entre la UPRE y el GAM de Comanche proyecto Construccion 4 Aulas U.E. Tuli Grande - Comanche, correspondiente al pago de la planilla N 3, segun la U</t>
  </si>
  <si>
    <t>J03372900001</t>
  </si>
  <si>
    <t>De: 00099024113 Transferencia en cumplimiento al DS N0913 de 15/06/2011 y el Convenio Intergubernativo de Financiamiento UPRE-CIF-IG 262/2017, suscrito entre la UPRE y el GAM de Comanche proyecto Construccion de 4 Aulas U.E. Jose Ballivian - Comanche, correspondiente al pago de la planilla N 3, segu</t>
  </si>
  <si>
    <t>J03372910001</t>
  </si>
  <si>
    <t>De: 00099024113 Transferencia en cumplimiento al DS N0913 de 15/06/2011 y el Convenio Intergubernativo de Financiamiento UPRE-CIF-IG 278/2017, suscrito entre la UPRE y el GAM de Catacora proyecto Construccion de 4 Aulas y Tinglado Unidad Educativa Tolacollo, correspondiente al pago de la planilla N</t>
  </si>
  <si>
    <t>J03372920001</t>
  </si>
  <si>
    <t>De: 00099024113 Transferencia en cumplimiento al DS N0913 de 15/06/2011 y el Convenio Interinstitucional de Financiamiento UPRE-CIF-007/2015, suscrito entre la UPRE y el GAM de Oruro proyecto Construccion Unidad Educativa Alcira Cardona Torrico II, correspondiente al pago de la planilla N 5 de cierr</t>
  </si>
  <si>
    <t>J03372930001</t>
  </si>
  <si>
    <t>De: 00099024113 Transferencia en cumplimiento al DS N0913 de 15/06/2011 y el Convenio Intergubernativo de Financiamiento UPRE-CIF-IG 541/2017, suscrito entre la UPRE y el GAM de Irupana proyecto Construccion Tinglado U.E. Silala - Irupana, correspondiente al pago de la planilla N 3 de cierre, segun</t>
  </si>
  <si>
    <t>J03372940001</t>
  </si>
  <si>
    <t>De: 00099024113 Transferencia en cumplimiento al DS N0913 de 15/06/2011 y el Convenio Interinstitucional de Financiamiento UPRE-CIF-009/2015, suscrito entre la UPRE y el GAM de Oruro proyecto Construccion Mercado Camacho - Oruro, correspondiente al pago de la planilla N 3 de cierre, segun la UPRE.</t>
  </si>
  <si>
    <t>G06910990002</t>
  </si>
  <si>
    <t>REGULARIZACION DE TRANSFERENCIA DEL EXTERIOR SEGUN SWIFT 03836 DE FECHA 20/03/2018 ORDENANTE: CONSULADO DE BOLIVIA EN MENDOZA-ARGENTINA LIB. 00099021001 TGN-RECURSOS ORDINARIOS (3987)</t>
  </si>
  <si>
    <t>Q09535400002</t>
  </si>
  <si>
    <t>NUMERO DE LIBRETA CUT: 00523012001 OPERACIÓN E18 TRANSFERENCIA DEL SISTEMA FINANCIERO POR CUENTA DE TERCEROS A LA CUT EMPRESA DE CORREOS DE BOLIVIA NÚMERO DE LIBRETA 00523012001</t>
  </si>
  <si>
    <t>Q09538730002</t>
  </si>
  <si>
    <t>NÚMERO DE LIBRETA CUT: 99031009.00 OPERACIÓN T01 TRANSFERENCIA DE FONDOS A LA CUT - TESORO DIRECTO DE BANCO UNION S.A. A CUENTA UNICA DEL TESORO CON NUMERO DE SOLICITUD = 2601687 Y NUMERO CORRELATIVO = 91320020032018607 TRANSFERENCIA POR OPERACIONES DE VENTA BONOS BTX</t>
  </si>
  <si>
    <t>G06911040001</t>
  </si>
  <si>
    <t>COBRO COSTOS DE PAPELERIA POR REGULARIZACION DE TRANSFERENCIA DEL EXTERIOR POR ORDEN DE PETROLEOS PARAGUAYOS (PETROPAR) REF.: OPE 0/384188 LIB. 00513062001 YPFB-OPERACIONES PLANTA DE SEPARACION DE LIQUIDOS RIO GRANDE</t>
  </si>
  <si>
    <t>G06911080001</t>
  </si>
  <si>
    <t>COBRO COSTOS DE PAPELERIA SEGUN TRANSFERENCIA DEL EXTERIOR POR ORDEN DE LLAMA GAS S.A. REF.: 550 1454974 LIB. 00513062001 YPFB-OPERACIONES PLANTA DE SEPARACION DE LIQUIDOS RIO GRANDE</t>
  </si>
  <si>
    <t>G06913020004</t>
  </si>
  <si>
    <t>VENTA DE DIVISAS CON TRANSFERENCIA DE FONDOS A SOLICITUD DE YACIMIENTOS PETROLIFEROS FISCALES BOLIVIANOS SEGUN SOLICITUD 4568 REF: PAGO A LA EMPRESA SANDER GEOPHYSICS LIMITED POR CONCEPTO DEL TERCER PAGO DEL PROCESO ADQUISICION INTEGRAL AEROGRAVIMETRICA AEREOMAGNETOMETRICA EN LA CUENCA DEL ALTIPLA LIB. 00513022001 YPFB - "OPERACIONES"</t>
  </si>
  <si>
    <t>G06915350001</t>
  </si>
  <si>
    <t>G06915390001</t>
  </si>
  <si>
    <t>COBRO COSTOS DE PAPELERIA SEGUN TRANSFERENCIA DEL EXTERIOR POR ORDEN DE ENERGIA ARGENTINA SA REF.: PAGO DIFERIDO EXA-GJ A-080-18 LIB. 00513012007 YPFB - RECURSOS NACIONALIZACIÓN</t>
  </si>
  <si>
    <t>J03373410001</t>
  </si>
  <si>
    <t>De: 00099024113 Transferencia en cumplimiento al DS N0913 de 15/06/2011 y el Convenio Intergubernativo de Financiamiento UPRE-CIF-IG 128/2017, suscrito entre la UPRE y el GAM de Villa Tunari proyecto Construccion U.E. Tecnico Humanistico Carlos Villegas Villa Tunari D-1, correspondiente al pago de l</t>
  </si>
  <si>
    <t>S09163100001</t>
  </si>
  <si>
    <t>||TRANSFERENCIA DE FONDOS S/G. NOTA CITE: MEFP/VTCP/DGCP/UF-192/2017 DE LA FECHA, DEL MIN.DE ECONOMIA Y FINANZAS PUBLICAS.(HRE-TSO-1454), DEBITO AUTOMATICO A LA EMPRESA LACTEOSBOL EN FAVOR DEL FIDEICOMISO FINPRO. DEBITO DE LA LIBRETA 00574012001 LACTEOSBOL.</t>
  </si>
  <si>
    <t>S09163110001</t>
  </si>
  <si>
    <t>'COBRO DE'||UTILES DE ESCRITORIO S/G. NOTA CITE: MEFP/VTCP/DGCP/UF-192/2017 DE LA FECHA, DEL MIN.DE ECONOMIA Y FINANZAS PUBLICAS.(HRE-TSO-1454), DEBITO AUTOMATICO A LA EMPRESA LACTEOSBOL EN FAVOR DEL FIDEICOMISO FINPRO.(COMPLEMENTO AL COMPROBANTE N°.0916310 DE LA FECHA). DEBITO DE LA LIBRETA 00574012001 LACTEOSBOL, REPOSICION UTILES DE ESCRITORIO</t>
  </si>
  <si>
    <t>G06926850002</t>
  </si>
  <si>
    <t>REGULARIZACION DE TRANSFERENCIA DEL EXTERIOR SEGUN SWIFT 03242 DE FECHA 21/03/2018 ORDENANTE: CONSUALDO GERAL DA BOLIVIA BR/ SAO PAULO LIB. 00099021001 TGN-RECURSOS ORDINARIOS (3987)</t>
  </si>
  <si>
    <t>Q09542640002</t>
  </si>
  <si>
    <t>NÚMERO DE LIBRETA CUT: 99031009.00 OPERACIÓN T01 TRANSFERENCIA DE FONDOS A LA CUT - TESORO DIRECTO DE BANCO UNION S.A. A CUENTA UNICA DEL TESORO CON NUMERO DE SOLICITUD = 2604571 Y NUMERO CORRELATIVO = 91320021032018657 TRANSFERENCIA POR OPERACIONES DE VENTA BONOS BTX</t>
  </si>
  <si>
    <t>S09163500001</t>
  </si>
  <si>
    <t>||COMPLEMENTO A NUESTRO COMPROBANTE CONTABLE N° G 0692433 DE LA FECHA POR PAGO AL EXIMBANK CHINA, PTMO. GCL 2004(08)118, POR CUENTA DE YPFB, COBRO COMISIONES DEL BANQUERO USD 10.- LIBRETA N°00513012002 LBP-YPFB- VENTA GAS NAT.UNRC LP CP (2011349951300)</t>
  </si>
  <si>
    <t>S09163500004</t>
  </si>
  <si>
    <t>||COMPLEMENTO A NUESTRO COMPROBANTE CONTABLE N° G 0692433 DE LA FECHA POR PAGO AL EXIMBANK CHINA, PTMO. GCL 2004(08)118, POR CUENTA DE YPFB, COBRO COMISIONES DEL BANQUERO USD 10.- LIBRETA N°00513012002 LBP-YPFB- VENTA GAS NAT.UNRC LP CP (2011349951300),REF.:UTILES DE ESCRITORIO</t>
  </si>
  <si>
    <t>S09163930001</t>
  </si>
  <si>
    <t>||COMPLEMENTO A NUESTRO COMPROBANTE CONTABLE N° G 0692436 DE LA FECHA POR PAGO AL EXIMBANK CHINA, PTMO. GCL 2011(17)367, POR CUENTA DE YPFB, COBRO COMISIONES DEL BANQUERO USD 10.- CTA. N°00513012007 YPFB-RECURSOS NACIONALIZACION</t>
  </si>
  <si>
    <t>S09163930004</t>
  </si>
  <si>
    <t>||COMPLEMENTO A NUESTRO COMPROBANTE CONTABLE N° G 0692436 DE LA FECHA POR PAGO AL EXIMBANK CHINA, PTMO. GCL 2011(17)367, POR CUENTA DE YPFB, COBRO COMISIONES DEL BANQUERO USD 10.- CTA. N°00513012007 YPFB-RECURSOS NACIONALIZACION, REF.:UTILES DE ESCRITORIO</t>
  </si>
  <si>
    <t>G06917430003</t>
  </si>
  <si>
    <t>PAGO A CAF PRÉSTAMO CFA008340 VCTO. 21-03-2018 POR CUENTA DE TGN , NTI. 010517 VALOR 21-03-2018 CAPITAL USD 1.393.126,27 INTERESES USD 446.051,34 COMISIONES USD 78.963,83 CTA. 3987 CUENTA UNICA DEL TESORO-3987 LIB. 00099021001 REF.: COMISIONES BANCARIAS</t>
  </si>
  <si>
    <t>G06919870001</t>
  </si>
  <si>
    <t>COBRO COSTOS DE PAPELERIA SEGUN TRANSFERENCIA DEL EXTERIOR POR ORDEN DE CORP.PARAGUAYA DISTRIBUIDORA DE DERIVADOS DE PETROLEO S.A. LIB. 00513062001 YPFB-OPERACIONES PLANTA DE SEPARACION DE LIQUIDOS RIO GRANDE</t>
  </si>
  <si>
    <t>G06924320003</t>
  </si>
  <si>
    <t>PAGO A EXIMBANK CHINA POPUL PRÉSTAMO GCL (2004) 04 (114)A VCTO. 21-03-2018 POR CUENTA DE TGN , NTI. 010558 VALOR 21-03-2018 CAPITAL RMY 1.910.703,24 INTERESES RMY 288.197,74 CTA. 3987 CUENTA UNICA DEL TESORO-3987 LIB. 00099021001 REF.: COMISIONES BANCARIAS</t>
  </si>
  <si>
    <t>G06924330001</t>
  </si>
  <si>
    <t>PAGO A EXIMBANK CHINA POPUL PRÉSTAMO GCL 2004 (08) 118 VCTO. 21-03-2018 POR CUENTA DE YPFB , NTI. 010559 VALOR 21-03-2018 CAPITAL RMY 6.620.579,87 INTERESES RMY 1.065.177,74 CTA. 00513012002 LBP-YPFB-VENTA GAS NAT.UNRC LP CP (2011349951300)</t>
  </si>
  <si>
    <t>G06924330004</t>
  </si>
  <si>
    <t>PAGO A EXIMBANK CHINA POPUL PRÉSTAMO GCL 2004 (08) 118 VCTO. 21-03-2018 POR CUENTA DE YPFB , NTI. 010559 VALOR 21-03-2018 CAPITAL RMY 6.620.579,87 INTERESES RMY 1.065.177,74 CTA. 00513012002 LBP-YPFB-VENTA GAS NAT.UNRC LP CP (2011349951300) REF.: COMISIONES BANCARIAS</t>
  </si>
  <si>
    <t>G06924350003</t>
  </si>
  <si>
    <t>PAGO A EXIMBANK CHINA POPUL PRÉSTAMO GCL (2007) 13 (184) VCTO. 21-03-2018 POR CUENTA DE TGN , NTI. 010561 VALOR 21-03-2018 CAPITAL RMY 12.168.507,60 INTERESES RMY 2.569.583,19 CTA. 3987 CUENTA UNICA DEL TESORO-3987 LIB. 00099021001 REF.: COMISIONES BANCARIAS</t>
  </si>
  <si>
    <t>G06924360001</t>
  </si>
  <si>
    <t>PAGO A EXIMBANK CHINA POPUL PRÉSTAMO GCL (2011) 17 (367) VCTO. 21-03-2018 POR CUENTA DE YPFB , NTI. 010564 VALOR 21-03-2018 CAPITAL RMY 12.447.146,49 INTERESES RMY 3.629.726,22 CTA. 00513012007 YPFB-RECURSOS NACIONALIZACION</t>
  </si>
  <si>
    <t>G06924360004</t>
  </si>
  <si>
    <t>PAGO A EXIMBANK CHINA POPUL PRÉSTAMO GCL (2011) 17 (367) VCTO. 21-03-2018 POR CUENTA DE YPFB , NTI. 010564 VALOR 21-03-2018 CAPITAL RMY 12.447.146,49 INTERESES RMY 3.629.726,22 CTA. 00513012007 YPFB-RECURSOS NACIONALIZACION REF.: COMISIONES BANCARIAS</t>
  </si>
  <si>
    <t>G06924390003</t>
  </si>
  <si>
    <t>PAGO A EXIMBANK CHINA POPUL PRÉSTAMO GCL (2009) 43 (294) VCTO. 21-03-2018 POR CUENTA DE TGN , NTI. 010563 VALOR 21-03-2018 CAPITAL RMY 9.043.802,00 INTERESES RMY 2.455.392,45 CTA. 3987 CUENTA UNICA DEL TESORO-3987 LIB. 00099021001 REF.: COMISIONES BANCARIAS</t>
  </si>
  <si>
    <t>G06924410003</t>
  </si>
  <si>
    <t>PAGO A EXIMBANK CHINA POPUL PRÉSTAMO GCL (2011) 41 (391) VCTO. 21-03-2018 POR CUENTA DE TGN , NTI. 010565 VALOR 21-03-2018 CAPITAL RMY 23.110.550,10 INTERESES RMY 6.971.682,61 CTA. 3987 CUENTA UNICA DEL TESORO-3987 LIB. 00099021001 REF.: COMISIONES BANCARIAS</t>
  </si>
  <si>
    <t>G06924420003</t>
  </si>
  <si>
    <t>PAGO A EXIMBANK CHINA POPUL PRÉSTAMO GCL 2016 (29) 599 VCTO. 21-03-2018 POR CUENTA DE TGN , NTI. 010566 VALOR 21-03-2018 INTERESES RMY 2.175.833,33 COMISIONES RMY 335.902,78 CTA. 3987 CUENTA UNICA DEL TESORO-3987 LIB. 00099021001 REF.: COMISIONES BANCARIAS</t>
  </si>
  <si>
    <t>G06927710001</t>
  </si>
  <si>
    <t>COBRO COSTOS DE PAPELERIA SEGUN TRANSFERENCIA DEL EXTERIOR POR ORDEN DE ENERGIA ARGENTINA SA REF.: PAGO EXA GJA 08018 LIB. 00513012007 YPFB - RECURSOS NACIONALIZACIÓN</t>
  </si>
  <si>
    <t>G06927730001</t>
  </si>
  <si>
    <t>COBRO COSTOS DE PAPELERIA SEGUN TRANSFERENCIA DEL EXTERIOR POR ORDEN DE ENERGIA ARGENTINA S.A. - ENARSA LIB. 00513012007 YPFB - RECURSOS NACIONALIZACIÓN</t>
  </si>
  <si>
    <t>G06927750001</t>
  </si>
  <si>
    <t>COBRO COSTOS DE PAPELERIA SEGUN TRANSFERENCIA DEL EXTERIOR POR ORDEN DE ENERGIA ARGENTINA SA REF.: B06-PAGO DIFERIDO EXA-GJ A-080-18 LIB. 00513012007 YPFB - RECURSOS NACIONALIZACIÓN</t>
  </si>
  <si>
    <t>G06927770001</t>
  </si>
  <si>
    <t>J03373640001</t>
  </si>
  <si>
    <t>De: 00099024113 Transferencia en cumplimiento al DS N0913 de 15/06/2011 y el Convenio Intergubernativo de Financiamiento UPRE-CIF-IG 086/2017, suscrito entre la UPRE y el GAM de Villa Tunari proyecto Construccion Coliseo Isinuta Distrito N 7, correspondiente al pago de la planilla N 5, segun la UPR</t>
  </si>
  <si>
    <t>J03373650001</t>
  </si>
  <si>
    <t>De: 00099024113 Transferencia en cumplimiento al DS N0913 de 15/06/2011 y el Convenio Intergubernativo de Financiamiento UPRE-CIF-IG/499/2015, suscrito entre la UPRE y el GAM de Santiago de Huari proyecto Construccion Internado Unidad Educativa Bolivia Comunidad Guadalupe, correspondiente al pago d</t>
  </si>
  <si>
    <t>Q09548230002</t>
  </si>
  <si>
    <t>NÚMERO DE LIBRETA CUT: 99031009.00 OPERACIÓN T01 TRANSFERENCIA DE FONDOS A LA CUT - TESORO DIRECTO DE BANCO UNION S.A. A CUENTA UNICA DEL TESORO CON NUMERO DE SOLICITUD = 2607873 Y NUMERO CORRELATIVO = 91320022032018713 TRANSFERENCIA POR OPERACIONES DE VENTA BONOS BTX</t>
  </si>
  <si>
    <t>G06932880001</t>
  </si>
  <si>
    <t>COBRO COSTOS DE PAPELERIA POR REGULARIZACION DE TRANSFERENCIA DEL EXTERIOR POR ORDEN DE GAS TOTAL S.A. REF:ANTICIPO DE IMPORTACION DE GLP MES DE ABRIL 2018 LIB. 00513062001 YPFB-OPERACIONES PLANTA DE SEPARACION DE LIQUIDOS RIO GRANDE</t>
  </si>
  <si>
    <t>G06932900001</t>
  </si>
  <si>
    <t>COBRO COSTOS DE PAPELERIA SEGUN TRANSFERENCIA DEL EXTERIOR POR ORDEN DE HERCO COMBUSTIBLES SA REF.: CONTRATO DE CONDENSADO DE GAS DESP 07-18 LIB. 00513062001 YPFB-OPERACIONES PLANTA DE SEPARACION DE LIQUIDOS RIO GRANDE</t>
  </si>
  <si>
    <t>G06932960004</t>
  </si>
  <si>
    <t>VENTA DE DIVISAS A SOLICITUD DE MINISTERIO DE LA PRESIDENCIA SEGUN SOLICITUD 4584 REF: DIVISAS USD 40,000.00 PARA VIAJE AL EXTERIOR QUE REALIZARA EL SR.PRESIDENTE DEL ESTADO PLURINACIONAL Y COMITIVA OFICIAL A LA HAYA HOLANDA. LOS FONDOS SERAN ENTREGADOS AL SR. OMAR ROBERTO CARY ROMANO MIN.PRESIDE LIB. 00099021001 TGN-RECURSOS ORDINARIOS (3987)</t>
  </si>
  <si>
    <t>G06933010004</t>
  </si>
  <si>
    <t>VENTA DE DIVISAS CON TRANSFERENCIA DE FONDOS A SOLICITUD DE MINISTERIO DE LA PRESIDENCIA SEGUN SOLICITUD 4587 REF: DIVISAS USD 355.43 PAGO A SATCOM DIRECT INC INVOICE 2781583 POR SERVICIO TELEFONIA E INTERNET SATELITAL PARA AERONAVE FAB 001 FEBRERO 2018, PAGO A WELLS FARGO BANK, CUENTA 2000055025245 LIB. 00099021001 TGN-RECURSOS ORDINARIOS (3987)</t>
  </si>
  <si>
    <t>S09164680001</t>
  </si>
  <si>
    <t>'COBRO DE'||UTILES DE ESCRITORIO POR EL COMPROBANTE CONTABLE NRO. 0916467 DE LA FECHA EN ATENCIÓN A CORREO ELECTRÓNICO DE YPFB DE F. 23/01/2018. DEBITO DE LA LIBRETA 00513022001 YPFB - OPERACIONES.</t>
  </si>
  <si>
    <t>G06931570003</t>
  </si>
  <si>
    <t>PROVISION DE FONDOS A SOLICITUD DE YACIMIENTOS PETROLIFEROS FISCALES BOLIVIANOS SEGUN SOLICITUD YPFB-0076-2018 REF: PAGO SERV DE TRANS FIRME INTERRUMPIBLE DE GN MI FEB 18 A GOB LIB. 00513012007 YPFB - RECURSOS NACIONALIZACIÓN</t>
  </si>
  <si>
    <t>G06948740002</t>
  </si>
  <si>
    <t>TRANSFERENCIA DEL EXTERIOR SEGUN SWIFT 04104-04112 DE FECHA 23/03/2018 ORDENANTE: EMBAJADA DE BOLIVIA EN CARACAS VE. LIB. 00099021001 TGN-RECURSOS ORDINARIOS (3987)</t>
  </si>
  <si>
    <t>L00043680003</t>
  </si>
  <si>
    <t>REGULARIZACION DE NUESTRO COMPROBANTE N°003281 DEL 22 DE MARZO DE 2018 POR RETORNO DE FONDOS DEL BANK OF AMERICA Y REVERSION DEL COMPROBANTE N°G0685622 DEL 13-03-2018, PAGO PRESTAMO PDVSA DEL PRESTAMO SA137065 VENCIMIENTO 13-03-2018 CTA.00513012004 LPB-YPFB UNICOMERCIAL (4030005415/1-2188907)</t>
  </si>
  <si>
    <t>L00043680004</t>
  </si>
  <si>
    <t>E00466720001</t>
  </si>
  <si>
    <t>COBRO POR COMISIONES ALADI Nro: 000001/2009</t>
  </si>
  <si>
    <t>E00466750001</t>
  </si>
  <si>
    <t>E00466760001</t>
  </si>
  <si>
    <t>COBRO DE UTILES DE ESCRITORIO Nro: 000001/2009</t>
  </si>
  <si>
    <t>G06946260003</t>
  </si>
  <si>
    <t>TRANSFERENCIA RECIBIDA DEL EXTERIOR SEGÚN MENSAJES SWIFT Nos. 4075-4074 (REM.EXT.) DE FECHA 23-03-2018 POR DESEMBOLSO DE CAF PRÉSTAMO CFA009272 PROY.CARR.DOBLE VÍA SC-WARNES SOLICITUD DE DESEMBOLSO NRO. 12 LIBRETA N° 00291012002 ABC-RECURSOS PROPIOS REF.: UTILES DE ESCRITORIO</t>
  </si>
  <si>
    <t>G06947370001</t>
  </si>
  <si>
    <t>G06949440001</t>
  </si>
  <si>
    <t>COBRO COSTOS DE PAPELERIA SEGUN TRANSFERENCIA DEL EXTERIOR POR ORDEN DE LLAMA GAS S.A. REF.: 550 1456491 LIB. 00513062001 YPFB-OPERACIONES PLANTA DE SEPARACION DE LIQUIDOS RIO GRANDE</t>
  </si>
  <si>
    <t>G06949590001</t>
  </si>
  <si>
    <t>G06961010002</t>
  </si>
  <si>
    <t>PAGO A BID PRÉSTAMO 1116-SF-BO VCTO. 25-03-2018 POR CUENTA DE GOB.AUT.DEPT.TARIJA SEGÚN NOTA COD.LIQ. 010472 DE FECHA 26-03-2018, VALOR 26-03-2018 CAPITAL USD 7.531,84 INTERESES USD 3.809,60 LIBRETA N°.00099021001 TGN-RECURSOS ORDINARIOS (3987)-MDRI</t>
  </si>
  <si>
    <t>Q09559450002</t>
  </si>
  <si>
    <t>NÚMERO DE LIBRETA CUT: 99031009.00 OPERACIÓN T01 TRANSFERENCIA DE FONDOS A LA CUT - TESORO DIRECTO DE BANCO UNION S.A. A CUENTA UNICA DEL TESORO CON NUMERO DE SOLICITUD = 2615291 Y NUMERO CORRELATIVO = 91320026032018814 TRANSFERENCIA POR OPERACIONES DE VENTA BONOS BTX</t>
  </si>
  <si>
    <t>S09167260001</t>
  </si>
  <si>
    <t>||VENTA DE DIVISAS SEGUN NOTA DGCP-05-016 D.D.E. OF NO.1091/2005 MIN. DE ECONOMIA, PAGO CUSTODIO DE VALORES REF:FACTURA 933286 LIB.00099021001 TGN RECURSOS ORDINARIOS</t>
  </si>
  <si>
    <t>S09167260004</t>
  </si>
  <si>
    <t>||VENTA DE DIVISAS SEGUN NOTA DGCP-05-016 D.D.E. OF NO.1091/2005 MIN. DE ECONOMIA, PAGO CUSTODIO DE VALORES REF:FACTURA 933286 CGO.LIB.00099021001 TGN RECURSOS ORDINARIOS COMIS.0,10% S/USD 87,75 SWIFT BS220.-UTILES BS50.-</t>
  </si>
  <si>
    <t>G06955180003</t>
  </si>
  <si>
    <t>PROVISION DE FONDOS A SOLICITUD DE YACIMIENTOS PETROLIFEROS FISCALES BOLIVIANOS SEGUN SOLICITUD YPFB-0077-2018 REF: PAGO SERVICIO INTERRUMPIBLE DE TRANSPORTE DE GN MI FEB 18 A GTB LIB. 00513012007 YPFB - RECURSOS NACIONALIZACIÓN</t>
  </si>
  <si>
    <t>G06956530001</t>
  </si>
  <si>
    <t>COBRO COSTOS DE PAPELERIA SEGUN TRANSFERENCIA DEL EXTERIOR POR ORDEN DE HERCO COMBUSTIBLES S.A. LIB. 00513062001 YPFB-OPERACIONES PLANTA DE SEPARACION DE LIQUIDOS RIO GRANDE</t>
  </si>
  <si>
    <t>G06959560004</t>
  </si>
  <si>
    <t>VENTA DE DIVISAS CON TRANSFERENCIA DE FONDOS A SOLICITUD DE YACIMIENTOS PETROLIFEROS FISCALES BOLIVIANOS SEGUN SOLICITUD 4605 REF: PAGO A VITOL SA POR EL SUMINISTRO DE DIESEL OIL MEDIANTE BUQUE SEXTO EMBARQUE DEL LOTE 3 MES DE MARZO 2018 SEGUN PROFORMA INVOICE PI 18020155 Y DEMAS DOCUMENTACION DE RE LIB. 00513012004 LBP-YPFB-UNICOMERCIAL (4030005415/1-2188907)</t>
  </si>
  <si>
    <t>G06959580004</t>
  </si>
  <si>
    <t>VENTA DE DIVISAS CON TRANSFERENCIA DE FONDOS A SOLICITUD DE MINISTERIO DE DEFENSA SEGUN SOLICITUD 4604 REF: PAGO A EMPRESA AIR PARTS POR ADQUISICION DE LLANTAS DE TREN PRINCIPAL GESTION 2015 DE AERONAVE PARA TRANSPORTE AEREO MILITAR LIB. 00020011103 MINISTERIO DE DEFENSA - INGRESOS VARIOS</t>
  </si>
  <si>
    <t>G06959670004</t>
  </si>
  <si>
    <t>VENTA DE DIVISAS CON TRANSFERENCIA DE FONDOS A SOLICITUD DE YACIMIENTOS PETROLIFEROS FISCALES BOLIVIANOS SEGUN SOLICITUD 4606 REF: PAGO A COMPANIA DE PETROLEOS DE CHILE COPEC SA POR SUMINISTRO DE PRODUCTO FACTURAS FINALES CARGAS DEL 01 AL 31 DE ENERO DE 2018 SEGUN DEMAS DOCUMENTACION DE RESPALDO ADJ LIB. 00513012004 LBP-YPFB-UNICOMERCIAL (4030005415/1-2188907)</t>
  </si>
  <si>
    <t>J03374640001</t>
  </si>
  <si>
    <t>De: 00513012004 Transferencia que realizamos a solicitud de Yacimientos Petroliferos Fiscales Bolivianos mediante nota CITE: YPFB/DFC/0449 URT-0203/2018 y en virtud a la nota CITE: MEFP/VPCF/DGCF/UCCF No. 327/2018 de la Direccion General de Contabilidad Fiscal, para la devolucion del deposito errone</t>
  </si>
  <si>
    <t>G06974910002</t>
  </si>
  <si>
    <t>TRANSFERENCIA DEL EXTERIOR SEGUN SWIFT NOS.4268-4261 DE FECHA 27/03/2018 ORDENANTE: CONSULADO GENERAL DE BOLIVIA-BUENOS AIRES ARGENTINA REF:SERVICIOS DEL GOBIERNO LIB. 00340012005 SEGIP - RECAUDACION EXTERIOR - CEDULAS DE IDENTIDAD</t>
  </si>
  <si>
    <t>Q09563910002</t>
  </si>
  <si>
    <t>NÚMERO DE LIBRETA CUT: 99031009.00 OPERACIÓN T01 TRANSFERENCIA DE FONDOS A LA CUT - TESORO DIRECTO DE BANCO UNION S.A. A CUENTA UNICA DEL TESORO CON NUMERO DE SOLICITUD = 2618652 Y NUMERO CORRELATIVO = 91320027032018856 TRANSFERENCIA POR OPERACIONES DE VENTA BONOS BTX</t>
  </si>
  <si>
    <t>G06971310004</t>
  </si>
  <si>
    <t>VENTA DE DIVISAS CON TRANSFERENCIA DE FONDOS A SOLICITUD DE MINISTERIO DE DEFENSA SEGUN SOLICITUD 4607 REF: PAGO A EMPRESA THINK HOLDINGS POR ADQUISICION DE REPUESTOS DE AERONAVE PARA TRANSPORTE AEREO MILITAR LIB. 00020011103 MINISTERIO DE DEFENSA - INGRESOS VARIOS</t>
  </si>
  <si>
    <t>G06971330004</t>
  </si>
  <si>
    <t>VENTA DE DIVISAS CON TRANSFERENCIA DE FONDOS A SOLICITUD DE YACIMIENTOS DE LITIO BOLIVIANOS SEGUN SOLICITUD 4611 REF: ENTREGA FINAL DEL DISENO DE INGENIERIA FINAL DE LA PLANTA INDUSTRIAL LI2CO3 A KUTEC LIB. 00597019202 YLB-DES. INT. SALMUERA SALAR DE UYUNI PLANTA INDUSTRIAL</t>
  </si>
  <si>
    <t>G06972520001</t>
  </si>
  <si>
    <t>COBRO COSTOS DE PAPELERIA SEGUN TRANSFERENCIA DEL EXTERIOR POR ORDEN DE PUMA ENERGY PARAGUAY S.A. LIB. 00513062001 YPFB-OPERACIONES PLANTA DE SEPARACION DE LIQUIDOS RIO GRANDE</t>
  </si>
  <si>
    <t>G06974920001</t>
  </si>
  <si>
    <t>COBRO COSTOS DE PAPELERIA SEGUN TRANSFERENCIA DEL EXTERIOR POR ORDEN DE CONSULADO GENERAL DE BOLIVIA-BUENOS AIRES ARGENTINA REF:SERVICIOS DEL GOBIERNO LIB. 00340012003 RECAUDACION EXTRANJERIA - C.I. -L.C.</t>
  </si>
  <si>
    <t>J03375260001</t>
  </si>
  <si>
    <t>De: 00203012005 Transferencia que realizamos a solicitud de la ASFI mediante notas CITE: ASFI/JFI/R-Nos. 39134, 39137 y 39152/2018 y en virtud a la nota CITE: MEFP/VPCF/DGCF/UCCF No 342/2018 para la devolucion de los depositos en demasia a las Casas de Cambio CARMAR UYUNI, COMEVEX MIRAFLORES y DANY</t>
  </si>
  <si>
    <t>J03375270001</t>
  </si>
  <si>
    <t>De: 00203012005 Transferencia que realizamos a solicitud de la ASFI mediante notas CITE: ASFI/JFI/R-Nos. 39162 y 39165/2018 y en virtud a la nota CITE: MEFP/VPCF/DGCF/UCCF No 341/2018 para la devolucion de los depositos en demasia a las Casas de Cambio CHIQUI y M&amp;M S.R.L. H.R. 6-6044-R y 6047-R</t>
  </si>
  <si>
    <t>G06980670002</t>
  </si>
  <si>
    <t>TRANSFERENCIA DEL EXTERIOR SEGUN SWIFT 04295 DE FECHA 28/03/2018 ORDENANTE: CONSULADO DE BOLIVIA EN VALENCIA REF.: DEVOLUCION DE SALDOS DE GASTOS DE FUNCIONAMIENTO GESTION 2017 LIB. 00099021001 TGN-RECURSOS ORDINARIOS (3987)</t>
  </si>
  <si>
    <t>J03375860002</t>
  </si>
  <si>
    <t>A:00099021001 DEVOLUCION RETENCION DE DESCUENTOS EFECTUADOS POR CONVENIOS DE COMPENSACION DE COTIZACIONES CON BBVA PREVISION S.A. AFP, CORRESPONDIENTE AL MES DE ENERO/2018 Y AGUINALDO 2006, 2013 AL 2017. S/G. CITE SENASIR UAF-TTES 0021/2018, DE FECHA 27/03/2018.</t>
  </si>
  <si>
    <t>J03375870002</t>
  </si>
  <si>
    <t>A:00099021001 DEVOLUCION RETENCION DE DESCUENTOS EFECTUADOS POR CONVENIOS DE COMPENSACION DE COTIZACIONES CON FUTURO DE BOLIVIA AFP S.A., CORRESPONDIENTE AL MES DE ENERO/2018 Y AGUINALDO 2010 AL 2017. S/G. CITE SENASIR UAF-TTES 0020/2018, DE FECHA 27/03/2018.</t>
  </si>
  <si>
    <t>J03375880002</t>
  </si>
  <si>
    <t>A:00099021001 DEVOLUCION RETENCION DE DESCUENTOS EFECTUADOS POR CONVENIOS DE COMPENSACION DE COTIZACIONES CON LA VITALICIA SEGUROS Y REASEGUROS DE VIDA S.A., CORRESPONDIENTE AL MES DE ENERO/2018 Y AGUINALDO 2010 AL 2017. S/G. CITE SENASIR UAF-TTES 0019/2018, DE FECHA 27/03/2018.</t>
  </si>
  <si>
    <t>J03375890002</t>
  </si>
  <si>
    <t>A:00099021001 DEVOLUCION RETENCION DE DESCUENTOS EFECTUADOS POR CONVENIOS DE COMPENSACION DE COTIZACIONES CON SEGUROS PROVIDA S.A., CORRESPONDIENTE AL MES DE ENERO/2018 Y AGUINALDO 2017. S/G. CITE SENASIR UAF-TTES 0018/2018, DE FECHA 27/03/2018.</t>
  </si>
  <si>
    <t>J03375980002</t>
  </si>
  <si>
    <t>A:00099021001 DEVOLUCION RETENCION DE DESCUENTOS EFECTUADOS POR RECUPERACION DEL P.R.A. (PAGO DE REPARTO ANTICIPADO), CORRESPONDIENTE AL MES DE FEBRERO/2018. S/G. CITE SENASIR UAF-TTES 0023/2018, DE FECHA 27/03/2018.</t>
  </si>
  <si>
    <t>J03375990002</t>
  </si>
  <si>
    <t>A:00099021001 DEVOLUCION RETENCION DE DESCUENTOS EFECTUADOS POR COBROS Y PAGOS INDEBIDOS, CORRESPONDIENTE AL MES DE FEBRERO/2018. S/G. CITE SENASIR UAF-TTES 0022/2018, DE FECHA 27/03/2018.</t>
  </si>
  <si>
    <t>Q09568480002</t>
  </si>
  <si>
    <t>NÚMERO DE LIBRETA CUT: 99031009.00 OPERACIÓN T01 TRANSFERENCIA DE FONDOS A LA CUT - TESORO DIRECTO DE BANCO UNION S.A. A CUENTA UNICA DEL TESORO CON NUMERO DE SOLICITUD = 2622147 Y NUMERO CORRELATIVO = 91320028032018911 TRANSFERENCIA POR OPERACIONES DE VENTA BONOS BTX</t>
  </si>
  <si>
    <t>G06978440001</t>
  </si>
  <si>
    <t>COBRO COSTOS DE PAPELERIA SEGUN TRANSFERENCIA DEL EXTERIOR POR ORDEN DE GAS CORONA S.A.E.C.A. LIB. 00513062001 YPFB-OPERACIONES PLANTA DE SEPARACION DE LIQUIDOS RIO GRANDE</t>
  </si>
  <si>
    <t>G06978460001</t>
  </si>
  <si>
    <t>G06978510003</t>
  </si>
  <si>
    <t>PROVISION DE FONDOS A SOLICITUD DE YACIMIENTOS PETROLIFEROS FISCALES BOLIVIANOS SEGUN SOLICITUD YPFB-0081-2018 REF: PAGO SERV INTERRUMPIBLE PARA TRANSPORTE DE GN Y SERVICIO FIRME DE TRANSPORTE DE GN FEB 18 YPFB TRANSIERRA SA LIB. 00513012007 YPFB - RECURSOS NACIONALIZACIÓN</t>
  </si>
  <si>
    <t>G06978640003</t>
  </si>
  <si>
    <t>PROVISION DE FONDOS A SOLICITUD DE YACIMIENTOS PETROLIFEROS FISCALES BOLIVIANOS SEGUN SOLICITUD YPFB-0082-2018 REF: PAGO IDH DICIEMBRE 2017 LIB. 00513012007 YPFB - RECURSOS NACIONALIZACIÓN</t>
  </si>
  <si>
    <t>G06980040003</t>
  </si>
  <si>
    <t>PROVISION DE FONDOS A SOLICITUD DE YACIMIENTOS PETROLIFEROS FISCALES BOLIVIANOS SEGUN SOLICITUD YPFB-0089-2018 REF: PAGO REGALIAS DICIEMBRE 2017 TGN LIB. 00099021001 TGN YPFB PARTICIPACION 6% PRODUCCIÓN BRUTA DE HIDROCARBUROS BOCA DE POZO</t>
  </si>
  <si>
    <t>G06982010004</t>
  </si>
  <si>
    <t>VENTA DE DIVISAS CON TRANSFERENCIA DE FONDOS A SOLICITUD DE EMPRESA PUBLICA PRODUCTIVA CARTONES DE BOLIVIA-CARTONBOL SEGUN SOLICITUD 4616 REF: TRANSFERENCIA DE RECURSOS AL EXTERIOR AL BCB, PARA LA EMPRESA PG PAPER COMPANY LTD POR LA ADQUISICION DE PAPEL TESTLINER Y FLUTING (ONDA) PARA LA PRODUCCION LIB. 00576012001 CARTONBOL</t>
  </si>
  <si>
    <t>G06985220001</t>
  </si>
  <si>
    <t>COBRO COSTOS DE PAPELERIA SEGUN TRANSFERENCIA DEL EXTERIOR POR ORDEN DE AMARILLA GAS S.A. LIB. 00513062001 YPFB-OPERACIONES PLANTA DE SEPARACION DE LIQUIDOS RIO GRANDE</t>
  </si>
  <si>
    <t>G06985240001</t>
  </si>
  <si>
    <t>J03375700001</t>
  </si>
  <si>
    <t>De: 00203012005 Transferencia que realizamos a solicitud de la ASFI mediante notas CITE: ASFI/JFI/R-Nos. 39156 y 39157/2018 y en virtud a la nota CITE: MEFP/VPCF/DGCF/UCCF No 343/2018 para la devolucion de los depositos en demasia a las Casas de Cambio AMANDA y GIOVANA H.R. 6-6042-R y 6046-R</t>
  </si>
  <si>
    <t>J03375900001</t>
  </si>
  <si>
    <t>De: 00099024113 Transferencia en cumplimiento al DS N0913 de 15/06/2011 y el Convenio Intergubernativo de Financiamiento UPRE-CIF-IG 141/2016, suscrito entre la UPRE y el GAM Mapiri, Proyecto Construccion Unidad Materno Infantil Mapiri , correspondiente al pago de la planilla N 4 de cierre, segun la</t>
  </si>
  <si>
    <t>J03375910001</t>
  </si>
  <si>
    <t>De: 00099024113 Transferencia en cumplimiento al DS N0913 de 15/06/2011 y el Convenio Intergubernativo de Financiamiento UPRE-CIF-159/2015, suscrito entre la UPRE y el GAM Quillacollo, Proyecto Construccion Terminal Interprovincial D-3 Quillacollo , correspondiente al pago de la planilla N 8, segun</t>
  </si>
  <si>
    <t>J03375920001</t>
  </si>
  <si>
    <t>De: 00099024113 Transferencia en cumplimiento al DS N0913 de 15/06/2011 y el Convenio Intergubernativo de Financiamiento UPRE-CIF-IG 169/2017, suscrito entre la UPRE y el GAM Puerto Rico, Proyecto Const. Un Aula Unidad Educativa Puerto Rico (Loc. Puerto Rico - Mun. Puerto Rico), correspondiente al p</t>
  </si>
  <si>
    <t>J03375930001</t>
  </si>
  <si>
    <t>De: 00099024113 Transferencia en cumplimiento al DS N0913 de 15/06/2011 y el Convenio Interinstitucional de Financiamiento UPRE-CIF-072/2015, suscrito entre la UPRE y el GAM Villa Tunari, Proyecto Construccion Posta de Salud Puerto Patino, correspondiente al pago de la devolucion de retencion del 7%</t>
  </si>
  <si>
    <t>J03375940001</t>
  </si>
  <si>
    <t>De: 00099024113 Transferencia en cumplimiento al DS N0913 de 15/06/2011 y el Convenio Interinstitucional de Financiamiento UPRE-CIF-IG/420/2016, suscrito entre la UPRE y el GAM Potosi, Proyecto Construccion Centro de Educacion Tecnico Alternativa Huayna Capac D-20, correspondiente al pago de la pla</t>
  </si>
  <si>
    <t>S09171450001</t>
  </si>
  <si>
    <t>||COMISION TRANSFERENCIA FDOS.AL EXTERIOR 0,10% S/USD1.232.000.-,REEMB.GSTS.COMUNICACION BS220.-Y EMISION COMP.CONTABLE BS50.-REF.:PAGO 1 LC I-2017-032 P/C Y.P.F.B. A/F KOSAN CRISPLANT A/S,EN COMPL.A COMP.917144,28/03/18. LIB.00513012004 LBP-YPFB-UNICOMERCIAL REF.:COMISIONES PAGO 1 LC I-2017-032</t>
  </si>
  <si>
    <t>S09172930001</t>
  </si>
  <si>
    <t>'COBRO DE'||UTILES DE ESCRITORIO S/G. NOTA CITE: SENATEX/DGE/CAR/0306/2017 DE F.21-07-2017, DE SENATEX (HRE-TGL-10945). DEBITO DE LA LIBRETA N° 00378012002 - SENATEX. (COMPLEMENTO AL COMPROBANTE N°0917292 DE LA FECHA).</t>
  </si>
  <si>
    <t>G06992170002</t>
  </si>
  <si>
    <t>TRANSFERENCIA DEL EXTERIOR SEGUN SWIFT 04374 DE FECHA 29/03/2018 ORDENANTE: EMBAJADA DE BOLIVIA PAISES BAJOS-LA HAYA REF.: GESTORIA CONSULAR RECAUDACION FEBRERO 2018 LIB. 00010011102 MIN.RELACIONES EXTERIORES - GESTORIA CONSULAR LEY Nº 3108</t>
  </si>
  <si>
    <t>S09173060002</t>
  </si>
  <si>
    <t>||REGULARIZACIÓN DE NUESTRA OPERACIÓN NRO. 0917002 DE F. 27/03/2018 EN ATENCIÓN A CORREO ELECTRÓNICO DE IBMETRO DE F 28/03/2018. P/CTA. KOMPETENZZENTRUM FUER DAS KASSEN; LIBRETA 00041031107 MPM-INSTITUTO BOLIVIANO DE METROLOGIA</t>
  </si>
  <si>
    <t>T03808870001</t>
  </si>
  <si>
    <t>T03808890001</t>
  </si>
  <si>
    <t>T03808910001</t>
  </si>
  <si>
    <t>T03808930001</t>
  </si>
  <si>
    <t>T03808950001</t>
  </si>
  <si>
    <t>T03808970001</t>
  </si>
  <si>
    <t>T03808990001</t>
  </si>
  <si>
    <t>T03809010001</t>
  </si>
  <si>
    <t>T03809030001</t>
  </si>
  <si>
    <t>T03809050001</t>
  </si>
  <si>
    <t>T03809070001</t>
  </si>
  <si>
    <t>T03809090001</t>
  </si>
  <si>
    <t>T03809110001</t>
  </si>
  <si>
    <t>T03809130001</t>
  </si>
  <si>
    <t>T03809150001</t>
  </si>
  <si>
    <t>T03809170001</t>
  </si>
  <si>
    <t>T03809190001</t>
  </si>
  <si>
    <t>T03809210001</t>
  </si>
  <si>
    <t>T03807580001</t>
  </si>
  <si>
    <t>T03807600001</t>
  </si>
  <si>
    <t>T03807620001</t>
  </si>
  <si>
    <t>T03807640001</t>
  </si>
  <si>
    <t>T03807660001</t>
  </si>
  <si>
    <t>T03807680001</t>
  </si>
  <si>
    <t>T03807700001</t>
  </si>
  <si>
    <t>T03807720001</t>
  </si>
  <si>
    <t>T03807740001</t>
  </si>
  <si>
    <t>T03807760001</t>
  </si>
  <si>
    <t>T03807780001</t>
  </si>
  <si>
    <t>T03807800001</t>
  </si>
  <si>
    <t>T03807820001</t>
  </si>
  <si>
    <t>T03807840001</t>
  </si>
  <si>
    <t>T03807860001</t>
  </si>
  <si>
    <t>T03807880001</t>
  </si>
  <si>
    <t>T03807900001</t>
  </si>
  <si>
    <t>T03807920001</t>
  </si>
  <si>
    <t>T03807940001</t>
  </si>
  <si>
    <t>T03807960001</t>
  </si>
  <si>
    <t>T03807980001</t>
  </si>
  <si>
    <t>T03808000001</t>
  </si>
  <si>
    <t>T03808020001</t>
  </si>
  <si>
    <t>T03808040001</t>
  </si>
  <si>
    <t>T03808060001</t>
  </si>
  <si>
    <t>T03808080001</t>
  </si>
  <si>
    <t>T03808100001</t>
  </si>
  <si>
    <t>T03808120001</t>
  </si>
  <si>
    <t>T03808140001</t>
  </si>
  <si>
    <t>T03808160001</t>
  </si>
  <si>
    <t>T03808180001</t>
  </si>
  <si>
    <t>T03808200001</t>
  </si>
  <si>
    <t>T03808220001</t>
  </si>
  <si>
    <t>T03808240001</t>
  </si>
  <si>
    <t>T03808260001</t>
  </si>
  <si>
    <t>T03808280001</t>
  </si>
  <si>
    <t>T03808300001</t>
  </si>
  <si>
    <t>T03808320001</t>
  </si>
  <si>
    <t>T03808340001</t>
  </si>
  <si>
    <t>T03808360001</t>
  </si>
  <si>
    <t>T03808380001</t>
  </si>
  <si>
    <t>T03808400001</t>
  </si>
  <si>
    <t>T03808420001</t>
  </si>
  <si>
    <t>T03808450001</t>
  </si>
  <si>
    <t>T03808470001</t>
  </si>
  <si>
    <t>T03808490001</t>
  </si>
  <si>
    <t>T03808510001</t>
  </si>
  <si>
    <t>T03808530001</t>
  </si>
  <si>
    <t>T03808550001</t>
  </si>
  <si>
    <t>T03808570001</t>
  </si>
  <si>
    <t>T03808590001</t>
  </si>
  <si>
    <t>T03808610001</t>
  </si>
  <si>
    <t>T03808630001</t>
  </si>
  <si>
    <t>T03808650001</t>
  </si>
  <si>
    <t>T03808670001</t>
  </si>
  <si>
    <t>T03808690001</t>
  </si>
  <si>
    <t>T03808710001</t>
  </si>
  <si>
    <t>T03808730001</t>
  </si>
  <si>
    <t>T03808750001</t>
  </si>
  <si>
    <t>T03808770001</t>
  </si>
  <si>
    <t>T03808790001</t>
  </si>
  <si>
    <t>T03808810001</t>
  </si>
  <si>
    <t>T03808830001</t>
  </si>
  <si>
    <t>T03808850001</t>
  </si>
  <si>
    <t>S09173820001</t>
  </si>
  <si>
    <t>||TRANSFERENCIA DE FONDOS DE LA CUT REF:SOLICITUD DE CANCELACION ANTICIPADA DEL BMSC. VENCIMIENTOS DE F. 30/03/2018 SEGUN MEFP/VTCP/DGCP/UODP-316/2018 DE F. 28/03/2018 DEL MINISTERIO DE ECONOMIA Y FIN. PUB. LIBRETA 00099031003 TGN TITULOS VALOR DEL TESORO M/N LIBRETA 00099031003 TGN TITULOS VALOR DEL TESORO M/N</t>
  </si>
  <si>
    <t>S09173840001</t>
  </si>
  <si>
    <t>||REGISTRO COBRO COMISION AVISO ENMIENDA CARTA DE CREDITO STANDBY BS220.-Y EMISION COMP.CONTABLE BS50.-REF.:SGAX321-201401 (BCB:SB-R-2017-04) A/F Y.P.F.B. LIB.00513012007 YPFB-RECURSOS NACIONALIZACION REF.:COMISIONES AVISO SBLC SGAX321-201401</t>
  </si>
  <si>
    <t>S09174030001</t>
  </si>
  <si>
    <t>'COBRO DE'||UTILES DE ESCRITORIO POR EL COMPROBANTE CONTABLE NRO. 0917389 DE LA FECHA, S/G. CORREO ELECTRÓNICO DE YPFB DE F. 23/01/2018. DEBITO DE LA LIBRETA 00513022001 YPFB - OPERACIONES.</t>
  </si>
  <si>
    <t>S09174160001</t>
  </si>
  <si>
    <t>||COBRO DE UTILES DE ESCRITORIO POR REG. DE COMP. S-916221 DEL 19/03/2018 POR COBRO DE COMISIONES EFECTUADO POR EL BANK OF TOKIO-MITSUBISHI UFJ. POR EL DESEMBOLSO DE FECHA 19/03/2018 DEL PTMO. BV-P5, SEGUN NOTA MEFP/VTCP/DGCP/UODP-313/2018 DEL 29/03/2018 LIB. 00099021001 TGN RECURSOS ORDINARIOS - (3987)</t>
  </si>
  <si>
    <t>S09174720004</t>
  </si>
  <si>
    <t>T03807120001</t>
  </si>
  <si>
    <t>T03807140001</t>
  </si>
  <si>
    <t>T03807160001</t>
  </si>
  <si>
    <t>T03807180001</t>
  </si>
  <si>
    <t>T03807200001</t>
  </si>
  <si>
    <t>T03807220001</t>
  </si>
  <si>
    <t>T03807240001</t>
  </si>
  <si>
    <t>T03807260001</t>
  </si>
  <si>
    <t>T03807280001</t>
  </si>
  <si>
    <t>T03807300001</t>
  </si>
  <si>
    <t>T03807320001</t>
  </si>
  <si>
    <t>T03807340001</t>
  </si>
  <si>
    <t>T03807360001</t>
  </si>
  <si>
    <t>T03807380001</t>
  </si>
  <si>
    <t>T03807400001</t>
  </si>
  <si>
    <t>T03807420001</t>
  </si>
  <si>
    <t>T03807440001</t>
  </si>
  <si>
    <t>T03807460001</t>
  </si>
  <si>
    <t>T03807480001</t>
  </si>
  <si>
    <t>T03807500001</t>
  </si>
  <si>
    <t>T03807520001</t>
  </si>
  <si>
    <t>T03807540001</t>
  </si>
  <si>
    <t>T03807560001</t>
  </si>
  <si>
    <t>G06992020004</t>
  </si>
  <si>
    <t>VENTA DE DIVISAS CON TRANSFERENCIA DE FONDOS A SOLICITUD DE MINISTERIO DE JUSTICIA SEGUN SOLICITUD 4617 REF: DEVOLUCION DE SALDOS NO EJECUTADOS A LA AECID PROYECTO ENCUESTA DE PREVALENCIA Y CARACTERISTICAS DE LA VIOLENCIA CONTRA LAS MUJERES EN BOLIVIA SEGUN NOTA INTERNA MJTI VIO DGPETFVRGG NRO 136 LIB. 00099021001 TGN-RECURSOS ORDINARIOS (3987) POR DIFERENCIAL CAMBIARIO</t>
  </si>
  <si>
    <t>G06992020005</t>
  </si>
  <si>
    <t>VENTA DE DIVISAS CON TRANSFERENCIA DE FONDOS A SOLICITUD DE MINISTERIO DE JUSTICIA SEGUN SOLICITUD 4617 REF: DEVOLUCION DE SALDOS NO EJECUTADOS A LA AECID PROYECTO ENCUESTA DE PREVALENCIA Y CARACTERISTICAS DE LA VIOLENCIA CONTRA LAS MUJERES EN BOLIVIA SEGUN NOTA INTERNA MJTI VIO DGPETFVRGG NRO 136 LIB. 00099021001 TGN-RECURSOS ORDINARIOS (3987)</t>
  </si>
  <si>
    <t>G06992110001</t>
  </si>
  <si>
    <t>G06992140001</t>
  </si>
  <si>
    <t>G06992160001</t>
  </si>
  <si>
    <t>G06993600003</t>
  </si>
  <si>
    <t>TRANSFERENCIA DE FONDOS AL EXTERIOR A SOLICITUD DE AGENCIA BOLIVIANA DE ENERGIA SEGUN SOLICITUD 4629 REF: PAGO ANTICIPO INVAP POR SERVICIOS ESPECIALIZADOS EN EL EXTRANJERO PROYECTO DE RED DE CENTROS DE MEDICINA Y RADIO TERAPIA EN EL ESTADO PLURINACIONAL DE BOLIVIA, DE ACUERDO A DOCUMENTACION ADJUNAT LIB. 00099021001 TGN-RECURSOS ORDINARIOS (3987)</t>
  </si>
  <si>
    <t>G06993670004</t>
  </si>
  <si>
    <t>VENTA DE DIVISAS CON TRANSFERENCIA DE FONDOS A SOLICITUD DE YACIMIENTOS PETROLIFEROS FISCALES BOLIVIANOS SEGUN SOLICITUD 4638 REF: PAGO A OIL TEST INTERNACIONAL DE CHILE OTI POR SERVICIOS DE INSPECCION DE CANTIDAD Y CALIDAD CORRESPONDIENTE DEL 13 AL 15 DE ENERO DE 2018 SEGUN FACTURA EXPORT INVOICE N LIB. 00513012004 LBP-YPFB-UNICOMERCIAL (4030005415/1-2188907)</t>
  </si>
  <si>
    <t>NUMERO DE LIBRETACUT: 05850102001 OPERACIÓN E46 TRANSFERENCIA DEL SISTEMA FINANCIERO POR CUENTA DE TERCEROS A LA CUT EN DOLARES AMERICANOS PAGO A PROVEEDORES A SOLICITUD YPFB TRANSPORTE S.A.</t>
  </si>
  <si>
    <t>AJUSTE COMPLEMENTARIO POR REVALORIZACION SALDOS DE ACTIVOS DE RESERVA Y OBLIGACIONES MONEDA EXTRANJERA (DOLARES) Saldo MO = -1002398401.25 ;Bs/Mo: 6.86000000000 ;Saldo Bs: -6876453032.57</t>
  </si>
  <si>
    <t>00046057006 DEPOSITO DE EFECTIVO, DEPOSITANTE: MIGUEL ANGEL VELEZ RAMOS, CONCEPTO: DEP. DEVOLUCION COMISIONES BANCARIAS PARA MIN SALUD-IMPLEMENTACION PMASSEA BID 3151, CUENTA DE DEPOSITO: CUENTA UNICA DEL TESORO EN DOLARES AMERICANOS</t>
  </si>
  <si>
    <t>RETIRO TOTAL DE RECURSOS CAPTADOS EN LA FECHA LIBRETA 00573012001</t>
  </si>
  <si>
    <t>||REGULARIZACION DE NUESTRO COMPROBANTE S-914279 DEL 23/02/2018 POR COBRO DE COMISIONES EFECTUADO POR EL BANK OF TOKIO-MITSUBISHI POR EL DESEMBOLSO DE FECHA 23/02/2018 DEL PTMO. BV-P5, SEGUN NOTA MEFP/VTCP/DGCP/UODP-244/2018 DE FECHA 05/03/2018 LIBRETA. 00099021001 TGN RECURSOS ORDINARIOS - DOLARES AMERICANOS</t>
  </si>
  <si>
    <t>AJUSTE COMPLEMENTARIO POR REVALORIZACION SALDOS DE ACTIVOS DE RESERVA Y OBLIGACIONES MONEDA EXTRANJERA (DOLARES) Saldo MO = -980177751.53 ;Bs/Mo: 6.86000000000 ;Saldo Bs: -6724019375.48</t>
  </si>
  <si>
    <t>PAGO A CAF PRÉSTAMO CFA009757 VCTO. 08-03-2018 POR CUENTA DE TGN , NTI. 010522 VALOR 08-03-2018 INTERESES USD 11.658,28 COMISIONES USD 121.950,11 CTA. 5970 CUENTA UNICA DEL TESORO DOLARES AMERICANOS LIB. 00099021001</t>
  </si>
  <si>
    <t>PAGO A CAF PRÉSTAMO CFA009759 VCTO. 08-03-2018 POR CUENTA DE TGN , NTI. 010527 VALOR 08-03-2018 INTERESES USD 10.861,98 COMISIONES USD 106.196,66 CTA. 5970 CUENTA UNICA DEL TESORO DOLARES AMERICANOS LIB. 00099021001</t>
  </si>
  <si>
    <t>AJUSTE COMPLEMENTARIO POR REVALORIZACION SALDOS DE ACTIVOS DE RESERVA Y OBLIGACIONES MONEDA EXTRANJERA (DOLARES) Saldo MO = -980714025.10 ;Bs/Mo: 6.86000000000 ;Saldo Bs: -6727698212.18</t>
  </si>
  <si>
    <t>TRANSFERENCIA RECIBIDA DEL EXTERIOR SEGÚN MENSAJES SWIFT Nos. 3317-3328 (REM.EXT.) DE FECHA 09-03-2018 POR DESEMBOLSO DE BID PRÉSTAMO 3822/BL-BO REQ 0001 OPS0201807879A LIBRETA N° 00066117003 MPD-PAE II - BID PRESTAMO 3822/BL-BO DOLARES AMERICANOS</t>
  </si>
  <si>
    <t>TRANSFERENCIA RECIBIDA DEL EXTERIOR SEGÚN MENSAJES SWIFT Nos. 3318-3329 (REM.EXT.) DE FECHA 09-03-2018 POR DESEMBOLSO DE BID PRÉSTAMO 3822/BL-BO REQ 0001 OPS0201807879A LIBRETA N° 00066117003 MPD-PAE II - BID PRESTAMO 3822/BL-BO DOLARES AMERICANOS</t>
  </si>
  <si>
    <t>AJUSTE COMPLEMENTARIO POR REVALORIZACION SALDOS DE ACTIVOS DE RESERVA Y OBLIGACIONES MONEDA EXTRANJERA (DOLARES) Saldo MO = -1054250590.86 ;Bs/Mo: 6.86000000000 ;Saldo Bs: -7232159053.29</t>
  </si>
  <si>
    <t>PAGO A CAF PRÉSTAMO CFA009545 VCTO. 14-03-2018 POR CUENTA DE TGN , NTI. 010518 VALOR 14-03-2018 COMISIONES USD 154.855,56 CTA. 5970 CUENTA UNICA DEL TESORO DOLARES AMERICANOS LIB. 00099021001</t>
  </si>
  <si>
    <t>AJUSTE COMPLEMENTARIO POR REVALORIZACION SALDOS DE ACTIVOS DE RESERVA Y OBLIGACIONES MONEDA EXTRANJERA (DOLARES) Saldo MO = -1054822615.00 ;Bs/Mo: 6.86000000000 ;Saldo Bs: -7236083138.88</t>
  </si>
  <si>
    <t>PAGO A IDA PRÉSTAMO 5454-BO VCTO. 15-03-2018 POR CUENTA DE TGN , NTI. 010551 VALOR 15-03-2018 INTERESES USD 12.214,02 CTA. 5970 CUENTA UNICA DEL TESORO DOLARES AMERICANOS LIB. 00099021001</t>
  </si>
  <si>
    <t>PAGO A BID PRÉSTAMO 3540/BL-BO VCTO. 15-03-2018 POR CUENTA DE TGN , NTI. 010478 VALOR 15-03-2018 INTERESES USD 230.383,56 COMISIONES USD 304.615,56 CTA. 5970 CUENTA UNICA DEL TESORO DOLARES AMERICANOS LIB. 00099021001</t>
  </si>
  <si>
    <t>PAGO A CAF PRÉSTAMO CFA009787 VCTO. 15-03-2018 POR CUENTA DE TGN , NTI. 010512 VALOR 15-03-2018 INTERESES USD 13.835,81 COMISIONES USD 51.338,19 CTA. 5970 CUENTA UNICA DEL TESORO DOLARES AMERICANOS LIB. 00099021001</t>
  </si>
  <si>
    <t>PAGO A FONPLATA PRÉSTAMO BOL 25/2015 VCTO. 15-03-2018 POR CUENTA DE TGN , NTI. 010508 VALOR 15-03-2018 INTERESES USD 20.707,64 COMISIONES USD 9.499,96 CTA. 5970 CUENTA UNICA DEL TESORO DOLARES AMERICANOS LIB. 00099021001</t>
  </si>
  <si>
    <t>PAGO A BID PRÉSTAMO 3699/BL-BO VCTO. 15-03-2018 POR CUENTA DE TGN , NTI. 010483 VALOR 15-03-2018 INTERESES USD 2.337,84 CTA. 5970 CUENTA UNICA DEL TESORO DOLARES AMERICANOS LIB. 00099021001</t>
  </si>
  <si>
    <t>PAGO A BID PRÉSTAMO 3699/BL-BO VCTO. 15-03-2018 POR CUENTA DE TGN , NTI. 010482 VALOR 15-03-2018 INTERESES USD 123.245,69 COMISIONES USD 307.337,88 CTA. 5970 CUENTA UNICA DEL TESORO DOLARES AMERICANOS LIB. 00099021001</t>
  </si>
  <si>
    <t>PAGO A BID PRÉSTAMO 3822/BL-BO VCTO. 15-03-2018 POR CUENTA DE TGN , NTI. 010499 VALOR 15-03-2018 INTERESES USD 228,08 CTA. 5970 CUENTA UNICA DEL TESORO DOLARES AMERICANOS LIB. 00099021001</t>
  </si>
  <si>
    <t>AJUSTE COMPLEMENTARIO POR REVALORIZACION SALDOS DE ACTIVOS DE RESERVA Y OBLIGACIONES MONEDA EXTRANJERA (DOLARES) Saldo MO = -1022008475.40 ;Bs/Mo: 6.86000000000 ;Saldo Bs: -7010978141.25</t>
  </si>
  <si>
    <t>||COBRO DE COMISIONES QUE EFECTUA EL KEB HANA BANK POR PAGO DEL PRESTAMO EDCF BOL NO.1 VCTO 20/03/2018 LIBRETA NRO. 00099021001 TGN RECURSOS ORDINARIOS - DOLARES AMERICANOS REF.: COMISIONES BANCARIAS</t>
  </si>
  <si>
    <t>AJUSTE COMPLEMENTARIO POR REVALORIZACION SALDOS DE ACTIVOS DE RESERVA Y OBLIGACIONES MONEDA EXTRANJERA (DOLARES) Saldo MO = -1004518874.26 ;Bs/Mo: 6.86000000000 ;Saldo Bs: -6890999477.41</t>
  </si>
  <si>
    <t>PAGO A CAF PRÉSTAMO CFA008340 VCTO. 21-03-2018 POR CUENTA DE TGN , NTI. 010517 VALOR 21-03-2018 CAPITAL USD 1.393.126,27 INTERESES USD 446.051,34 COMISIONES USD 78.963,83 CTA. 5970 CUENTA UNICA DEL TESORO DOLARES AMERICANOS LIB. 00099021001</t>
  </si>
  <si>
    <t>||COMPLEMENTO A NUESTROS COMPROBANTES CONTABLES N° G0692432, G0692435, G0692439, G0692441 Y G0692442 DE LA FECHA POR PAGOS AL EXIMBANK CHINA, PTMOS. GCL 2004(04)114A, 2007(13)184, 2009(43)294, 2011(41)391 Y 2016(29)599 POR CUENTA DEL TGN, COBRO COMISIONES DEL BANQUERO USD 10.- POR CADA PTMO. LIBRETA N°00099021001 "TGN RECURSOS ORDINARIOS-DOLARES AMERICANOS (5970)"</t>
  </si>
  <si>
    <t>PAGO A EXIMBANK CHINA POPUL PRÉSTAMO GCL (2004) 04 (114)A VCTO. 21-03-2018 POR CUENTA DE TGN , NTI. 010558 VALOR 21-03-2018 CAPITAL RMY 1.910.703,24 INTERESES RMY 288.197,74 CTA. 5970 CUENTA UNICA DEL TESORO DOLARES AMERICANOS LIB. 00099021001</t>
  </si>
  <si>
    <t>PAGO A EXIMBANK CHINA POPUL PRÉSTAMO GCL (2007) 13 (184) VCTO. 21-03-2018 POR CUENTA DE TGN , NTI. 010561 VALOR 21-03-2018 CAPITAL RMY 12.168.507,60 INTERESES RMY 2.569.583,19 CTA. 5970 CUENTA UNICA DEL TESORO DOLARES AMERICANOS LIB. 00099021001</t>
  </si>
  <si>
    <t>PAGO A EXIMBANK CHINA POPUL PRÉSTAMO GCL (2009) 43 (294) VCTO. 21-03-2018 POR CUENTA DE TGN , NTI. 010563 VALOR 21-03-2018 CAPITAL RMY 9.043.802,00 INTERESES RMY 2.455.392,45 CTA. 5970 CUENTA UNICA DEL TESORO DOLARES AMERICANOS LIB. 00099021001</t>
  </si>
  <si>
    <t>PAGO A EXIMBANK CHINA POPUL PRÉSTAMO GCL (2011) 41 (391) VCTO. 21-03-2018 POR CUENTA DE TGN , NTI. 010565 VALOR 21-03-2018 CAPITAL RMY 23.110.550,10 INTERESES RMY 6.971.682,61 CTA. 5970 CUENTA UNICA DEL TESORO DOLARES AMERICANOS LIB. 00099021001</t>
  </si>
  <si>
    <t>PAGO A EXIMBANK CHINA POPUL PRÉSTAMO GCL 2016 (29) 599 VCTO. 21-03-2018 POR CUENTA DE TGN , NTI. 010566 VALOR 21-03-2018 INTERESES RMY 2.175.833,33 COMISIONES RMY 335.902,78 CTA. 5970 CUENTA UNICA DEL TESORO DOLARES AMERICANOS LIB. 00099021001</t>
  </si>
  <si>
    <t>AJUSTE COMPLEMENTARIO POR REVALORIZACION SALDOS DE ACTIVOS DE RESERVA Y OBLIGACIONES MONEDA EXTRANJERA (DOLARES) Saldo MO = -1025525439.15 ;Bs/Mo: 6.86000000000 ;Saldo Bs: -7035104512.56</t>
  </si>
  <si>
    <t>TRANSFERENCIA RECIBIDA DEL EXTERIOR SEGÚN MENSAJES SWIFT Nos. 04014-04009 (REM.EXT.) DE FECHA 22-03-2018 POR DESEMBOLSO DE BID PRÉSTAMO 2951/BL-BO REQ 0019 OPS0201810836A LIBRETA N° 00081127001 PAR-MOPSV-PROGRAMA DE INFRAESTRUCTURA AEROPORTUARIA M/E</t>
  </si>
  <si>
    <t>TRANSFERENCIA RECIBIDA DEL EXTERIOR SEGÚN MENSAJES SWIFT Nos. 04013-04008 (REM.EXT.) DE FECHA 22-03-2018 POR DESEMBOLSO DE BID PRÉSTAMO 2951/BL-BO REQ 0019 OPS0201810836A LIBRETA N° 00081127001 PAR-MOPSV-PROGRAMA DE INFRAESTRUCTURA AEROPORTUARIA M/E</t>
  </si>
  <si>
    <t>TRANSFERENCIA RECIBIDA DEL EXTERIOR SEGÚN MENSAJES SWIFT Nos. 04013-04008 (REM.EXT.) DE FECHA 22-03-2018 POR DESEMBOLSO DE BID PRÉSTAMO 2951/BL-BO REQ 0019 OPS0201810836A LIBRETA N° 00081127001 PAR-MOPSV-PROGRAMA DE INFRAESTRUCTURA AEROPORTUARIA M/E REF.: UTILES DE ESCRITORIO</t>
  </si>
  <si>
    <t>TRANSFERENCIA RECIBIDA DEL EXTERIOR SEGÚN MENSAJES SWIFT Nos. 04014-04009 (REM.EXT.) DE FECHA 22-03-2018 POR DESEMBOLSO DE BID PRÉSTAMO 2951/BL-BO REQ 0019 OPS0201810836A LIBRETA N° 00081127001 PAR-MOPSV-PROGRAMA DE INFRAESTRUCTURA AEROPORTUARIA M/E REF.: UTILES DE ESCRITORIO</t>
  </si>
  <si>
    <t>PAGO A BID PRÉSTAMO 709-SF-BO VCTO. 24-03-2018 POR CUENTA DE YPFB TRANSPORTE SEGÚN NOTA TSC-121/2018 DE FECHA 13-03-2018, VALOR 24-03-2018 CAPITAL USD 624.851,05 INTERESES USD 137.628,06 LIBRETA 00099021001 TGN-RECURSOS ORDINARIOS DOLARES AMERICANOS (5970)-MDRI</t>
  </si>
  <si>
    <t>RESPUESTA A DEBITOS Nro:000001/2009, por operacion de importacion a traves del CPCR-ALADI.</t>
  </si>
  <si>
    <t>'TRANSFERENCIA'||RECIBIDA DEL EXTERIOR POR DESEMBOLSO DEL BID REF.: GRT-WE-11830-BO REQ.:0060 OPS0201811970A LIB.00086058001 MMAYA US PROGAGUA PERIURBANO ESPAÑA (REM.EXT) SWIFT N°04192 DE LA FECHA</t>
  </si>
  <si>
    <t>NUMERO DE LIBRETACUT: 05850102001 OPERACIÓN E46 TRANSFERENCIA DEL SISTEMA FINANCIERO POR CUENTA DE TERCEROS A LA CUT EN DOLARES AMERICANOS POR GASTOS DE SERVISIOS Y MATERIALES RELACIONADOS A LA S OPERACIONES PROPIAS DE LA EMPRESA A SOL. YPFB TRANSPORTE.</t>
  </si>
  <si>
    <t>'TRANSFERENCIA'||RECIBIDA DEL EXTERIOR POR DESEMBOLSO DEL BID REF.: GRT-WE-11830-BO REQ.:0060 OPS0201811970A LIB.00086058001 MMAYA US PROGAGUA PERIURBANO ESPAÑA REF.:UTILES DE ESCRITORIO</t>
  </si>
  <si>
    <t>TRANSFERENCIA RECIBIDA DEL EXTERIOR SEGÚN MENSAJES SWIFT Nos. 4230 - 4224 (REM.EXT.) DE FECHA 27-03-2018 POR DESEMBOLSO DE BID PRÉSTAMO 3699/BL-BO REF.: 3699-BL-BO-1 REQ 0003 OPS0201810981A LIBRETA N° 00086047004 MMAyA-USD-PROG. NACIONAL DE RIEGO CON ENFOQUE</t>
  </si>
  <si>
    <t>TRANSFERENCIA RECIBIDA DEL EXTERIOR SEGÚN MENSAJES SWIFT Nos. 4229 - 4223 (REM.EXT.) DE FECHA 27-03-2018 POR DESEMBOLSO DE BID PRÉSTAMO 3699/BL-BO REF.: 3699-BL-BO-1 REQ 0003 OPS0201810981A LIBRETA N° 00086047004 MMAyA-USD-PROG. NACIONAL DE RIEGO CON ENFOQUE</t>
  </si>
  <si>
    <t>AJUSTE COMPLEMENTARIO POR REVALORIZACION SALDOS DE ACTIVOS DE RESERVA Y OBLIGACIONES MONEDA EXTRANJERA (DOLARES) Saldo MO = -1015682931.04 ;Bs/Mo: 6.86000000000 ;Saldo Bs: -6967584906.94</t>
  </si>
  <si>
    <t>TRANSFERENCIA RECIBIDA DEL EXTERIOR SEGÚN MENSAJES SWIFT Nos. 4230 - 4224 (REM.EXT.) DE FECHA 27-03-2018 POR DESEMBOLSO DE BID PRÉSTAMO 3699/BL-BO REF.: 3699-BL-BO-1 REQ 0003 OPS0201810981A LIBRETA N° 00086047004 MMAyA-USD-PROG. NACIONAL DE RIEGO CON ENFOQUE REF.: UTILES DE ESCRITORIO</t>
  </si>
  <si>
    <t>TRANSFERENCIA RECIBIDA DEL EXTERIOR SEGÚN MENSAJES SWIFT Nos. 4229 - 4223 (REM.EXT.) DE FECHA 27-03-2018 POR DESEMBOLSO DE BID PRÉSTAMO 3699/BL-BO REF.: 3699-BL-BO-1 REQ 0003 OPS0201810981A LIBRETA N° 00086047004 MMAyA-USD-PROG. NACIONAL DE RIEGO CON ENFOQUE REF.: UTILES DE ESCRITORIO</t>
  </si>
  <si>
    <t>AJUSTE COMPLEMENTARIO POR REVALORIZACION SALDOS DE ACTIVOS DE RESERVA Y OBLIGACIONES MONEDA EXTRANJERA (DOLARES) Saldo MO = -976578703.39 ;Bs/Mo: 6.86000000000 ;Saldo Bs: -6699329905.25</t>
  </si>
  <si>
    <t>||REGULARIZACION DE NUESTRO COMPROBANTE S-916221 DEL 19/03/2018 POR COBRO DE COMISIONES EFECTUADO POR EL BANK OF TOKIO-MITSUBISHI UFJ. POR EL DESEMBOLSO DE FECHA 19/03/2018 DEL PTMO. BV-P5, SEGUN NOTA MEFP/VTCP/DGCP/UODP-313/2018 DEL 29/03/2018 LIB. 00099021001 TGN RECURSOS ORDINARIOS - DOLARES AMERICANOS</t>
  </si>
  <si>
    <t>7/03/2018</t>
  </si>
  <si>
    <t>983</t>
  </si>
  <si>
    <t>00099018038</t>
  </si>
  <si>
    <t>De: 00099018038 A:00253018008 TRASPASO DE RECURSOS A SOLICITUD DEL MINISTERIO DE PLANIFICACIÓN DEL DESARROLLO S/G NOTA CITE:MPD/VIPFE/DGGFE/UAP-000413/2018 DESEMBOLSO UAP/006/2018 - CIF UAP/ESP/1277/2016.HR 6-6534-R.</t>
  </si>
  <si>
    <t>28/03/2018</t>
  </si>
  <si>
    <t>1259</t>
  </si>
  <si>
    <t>De: 00099021001 A:00287100050 DEVOLUCIÓN DE RECURSOS AL FPS POR ERROR DE APROPIACIÓN DE REGISTROS C-31 FONDOS EN CUSTODIA A LA LIBRETA DE RROO TGN SEGÚN REGISTROS DEL FPS C-31 SIP 66, 88 Y 1090 GESTIÓN 2015, Y CONA Nº 549 DE LA DGCF, GESTI</t>
  </si>
  <si>
    <t>1269</t>
  </si>
  <si>
    <t>De: 00099021001 A:00572012001 DEVOLUCIÓN DE RECURSOS A SOLICITUD DE EMAPA S/G NOTA CITE: EMAPA/UAP/RRHH/Nº308/2017 Y PROCEDIMIENTO MEFP/VPCF/DGCF/UCCF Nº 233/2018 Y MEFP/VTCP/DGPOT/UAIS/Nº1440/2018. HR 6-38710-R.</t>
  </si>
  <si>
    <t>29/03/2018</t>
  </si>
  <si>
    <t>1276</t>
  </si>
  <si>
    <t>00099018003</t>
  </si>
  <si>
    <t>De: 00099018003 A:00291038002 TRANSFERENCIA A SOLICITUD DEL MINISTERIO DE PLANIFICACIÓN DEL DESARROLLO MEDIANTE NOTA CITE: MPD/VIPFE/DGGFE/UAP-000624/2018 PARA EL DESEMBOLSO UAP/009/2018 CIF UAP/JAP/1278/2016 PROYECTO "CONSTRUCCION DE PUEN</t>
  </si>
  <si>
    <t>00253018008</t>
  </si>
  <si>
    <t>00572012001</t>
  </si>
  <si>
    <t>00287100050</t>
  </si>
  <si>
    <t>00291038002</t>
  </si>
  <si>
    <t>6/03/2018</t>
  </si>
  <si>
    <t>975</t>
  </si>
  <si>
    <t>De: 00099021001 A:00016011001 TRASPASO DE RECURSOS A SOLICITUD DEL MINISTERIO DE EDUCACIÓN S/G NOTA CITE:DGAA/UF/CONT. Nº 0021/18 POR ERROR DE APROPIACIÓN DE LIBRETA 00016011001 GESTIÓN 2017.HR. 6-5950-R.</t>
  </si>
  <si>
    <t>04</t>
  </si>
  <si>
    <t>15/03/2018</t>
  </si>
  <si>
    <t>1117</t>
  </si>
  <si>
    <t>00066047001</t>
  </si>
  <si>
    <t>De: 00066047001 A:00099021001 TRASPASO A SOL. DE LA DGCP MEDIANTE NOTA CITE: MEFP/VTCP/DGCP/UODP-262/2018 Y NOTA MINISTERIO DE PLANIFICACIÓN DEL DESARROLLO CITE: MPD/VIPFE/DGPP/UP-000178/2018, EN CUMPLIMIENTO A LO ESTABLECIDO EN LA DISPOSI</t>
  </si>
  <si>
    <t>00016011001</t>
  </si>
  <si>
    <t>Correos - Liquidación</t>
  </si>
  <si>
    <t>*</t>
  </si>
  <si>
    <t>Operación por Pago entre Organismos CUT  correspondiente a la Empresa de Correos de Bolivia</t>
  </si>
  <si>
    <t>00660012002</t>
  </si>
  <si>
    <t>00222012001</t>
  </si>
  <si>
    <t>00099018025</t>
  </si>
  <si>
    <t>00016018010</t>
  </si>
  <si>
    <t>00016018007</t>
  </si>
  <si>
    <t>00046088005</t>
  </si>
  <si>
    <t>00046088006</t>
  </si>
  <si>
    <t>00046088007</t>
  </si>
  <si>
    <t>00046088004</t>
  </si>
  <si>
    <t>De: 00099018025 A:00016018010 TRASPASO A SOLICITUD DEL MINISTERIO DE PLANIFICACIÓN DEL DESARROLLO S/G NOTA CITE MPD/VIPFE/DGGFE/UAP-000619/2018; DESEMBOLSO UAP/011/2018 - CIF UAP/ESP/1274/2015. HR.6-9334-R.</t>
  </si>
  <si>
    <t>De: 00099018025 A:00016018007 TRASPASO A SOLICITUD DEL MINISTERIO DE PLANIFICACION DEL DESARROLLO S/G NOTA CITE MPD/VIPFE/DGGFE/UAP-000627/2018; DESEMBOLSO UAP/012/2018 - CIF UAP/ESP/1273/2013. HR.6-9338-R.</t>
  </si>
  <si>
    <t>De: 00099018025 A:00016018010 TRASPASO A SOLICITUD DEL MINISTERIO DE PLANIFICACION DEL DESARROLLO S/G NOTA CITE MPD/VIPFE/DGGFE/UAP-000614/2018; DESEMBOLSO UAP/008/2018 - CIF UAP/ESP/1274/2015. HR.6-9337-R.</t>
  </si>
  <si>
    <t>De: 00099018025 A:00016018010 TRASPASO DE RECURSOS A SOLICITUD DEL MINISTERIO DE PLANIFICACIÓN DEL DESARROLLO S/G NOTA CITE:MPD/VIPFE/DGGFE/UAP-000618/2018, DESEMBOLSO UAP/010/2018 - CIF UAP/ESP/1274/2015.HR 6-9335-R.</t>
  </si>
  <si>
    <t>De: 00099018025 A:00016018010 TRASPASO DE RECURSOS A SOLICITUD DEL MINISTERIO DE PLANIFICACION DEL DESARROLLO S/G NOTA CITE:MPD/VIPFE/DGGFE/UAP-000612/2018, DESEMBOLSO UAP/007/2018 - CIF UAP/ESP/1274/2015.HR 6-9336-R.</t>
  </si>
  <si>
    <t>De: 00099018040 A:00046088005 TRANSFERENCIA A SOLICITUD DEL MINISTERIO DE PLANIFICACIÓN DEL DESARROLLO MEDIANTE NOTA CITE: MPD/VIPFE/DGGFE/UAP-000659/2018 PARA EL DESEMBOLSO UAP/015/2018 “INVESTIGACION DE LA PREECLAMPSIA EN LA ALTURA E HIP</t>
  </si>
  <si>
    <t>De: 00099018040 A:00046088006 TRANSFERENCIA A SOLICITUD DEL MINISTERIO DE PLANIFICACIÓN DEL DESARROLLO MEDIANTE NOTA CITE: MPD/VIPFE/DGGFE/UAP-000669/2018 PARA EL DESEMBOLSO UAP/016/2018 “FORTALECIMIENTO DE LA RED DE LABORATORIOS PARA EL D</t>
  </si>
  <si>
    <t>De: 00099018040 A:00046088007 TRASPASO A SOLICITUD DEL MINISTERIO DE PLANIFICACIÓN DEL DESARROLLO S/G NOTA CITE MPD/VIPFE/DGGFE/UAP-000635/2018 DESEMBOLSO UAP/014/2018, ESTUDIO DE DISEÑO TÉCNICO DE PREINVERSIÓN: CONSTRUCCIÓN Y EQUIPAMIENTO</t>
  </si>
  <si>
    <t>De: 00099018040 A:00046088004 TRASPASO DE RECURSOS A SOLICITUD DEL MINISTERIO DE PLANIFICACIÓN EL DESARROLLO S/G NOTA CITE: MPD/VIPFE/DGGFE/UAP-000798/2018 DESEMBOLSO UAP/017/2018 - INVESTIGACIÓN DE LOS EFECTOS DE LA RADIACION ULTRAVIOLETA</t>
  </si>
  <si>
    <t>B16096990002</t>
  </si>
  <si>
    <t>B16097010002</t>
  </si>
  <si>
    <t>B16097040002</t>
  </si>
  <si>
    <t>B16097060002</t>
  </si>
  <si>
    <t>B16097080002</t>
  </si>
  <si>
    <t>B16123080002</t>
  </si>
  <si>
    <t>B16097930002</t>
  </si>
  <si>
    <t>B16097950002</t>
  </si>
  <si>
    <t>B16098020002</t>
  </si>
  <si>
    <t>B16098090002</t>
  </si>
  <si>
    <t>B16098180002</t>
  </si>
  <si>
    <t>B16098190002</t>
  </si>
  <si>
    <t>B16098210002</t>
  </si>
  <si>
    <t>B16098220002</t>
  </si>
  <si>
    <t>B16098270002</t>
  </si>
  <si>
    <t>B16098280002</t>
  </si>
  <si>
    <t>B16161110002</t>
  </si>
  <si>
    <t>B16127830002</t>
  </si>
  <si>
    <t>B16157080002</t>
  </si>
  <si>
    <t>O16098850002</t>
  </si>
  <si>
    <t>B16128370002</t>
  </si>
  <si>
    <t>B16148990002</t>
  </si>
  <si>
    <t>B16123640002</t>
  </si>
  <si>
    <t>B16136410002</t>
  </si>
  <si>
    <t>O16099700002</t>
  </si>
  <si>
    <t>O16099720002</t>
  </si>
  <si>
    <t>O16099980002</t>
  </si>
  <si>
    <t>B16165660002</t>
  </si>
  <si>
    <t>B16101810002</t>
  </si>
  <si>
    <t>B16102340002</t>
  </si>
  <si>
    <t>B16102360002</t>
  </si>
  <si>
    <t>B16102380002</t>
  </si>
  <si>
    <t>B16103140002</t>
  </si>
  <si>
    <t>B16103150002</t>
  </si>
  <si>
    <t>B16106930002</t>
  </si>
  <si>
    <t>B16152830002</t>
  </si>
  <si>
    <t>B16106020002</t>
  </si>
  <si>
    <t>O16102510002</t>
  </si>
  <si>
    <t>O16102520002</t>
  </si>
  <si>
    <t>B16141360002</t>
  </si>
  <si>
    <t>O16102890002</t>
  </si>
  <si>
    <t>B16119520002</t>
  </si>
  <si>
    <t>B16173520002</t>
  </si>
  <si>
    <t>B16097570002</t>
  </si>
  <si>
    <t>O16103270002</t>
  </si>
  <si>
    <t>B16127870002</t>
  </si>
  <si>
    <t>B16161740002</t>
  </si>
  <si>
    <t>B16169580002</t>
  </si>
  <si>
    <t>B16161570002</t>
  </si>
  <si>
    <t>O16103750002</t>
  </si>
  <si>
    <t>O16103790002</t>
  </si>
  <si>
    <t>O16104070002</t>
  </si>
  <si>
    <t>O16104380002</t>
  </si>
  <si>
    <t>O16104390002</t>
  </si>
  <si>
    <t>B16132460002</t>
  </si>
  <si>
    <t>B16149010002</t>
  </si>
  <si>
    <t>B16128020002</t>
  </si>
  <si>
    <t>B16105950002</t>
  </si>
  <si>
    <t>B16106260002</t>
  </si>
  <si>
    <t>B16106890002</t>
  </si>
  <si>
    <t>B16105980002</t>
  </si>
  <si>
    <t>B16105990002</t>
  </si>
  <si>
    <t>B16173420002</t>
  </si>
  <si>
    <t>B16114650002</t>
  </si>
  <si>
    <t>B16169280002</t>
  </si>
  <si>
    <t>O16106350002</t>
  </si>
  <si>
    <t>O16106760002</t>
  </si>
  <si>
    <t>O16106900002</t>
  </si>
  <si>
    <t>B16114330002</t>
  </si>
  <si>
    <t>B16165710002</t>
  </si>
  <si>
    <t>B16177060002</t>
  </si>
  <si>
    <t>B16123350002</t>
  </si>
  <si>
    <t>B16141450002</t>
  </si>
  <si>
    <t>B16140700002</t>
  </si>
  <si>
    <t>B16109940002</t>
  </si>
  <si>
    <t>B16110180002</t>
  </si>
  <si>
    <t>B16110280002</t>
  </si>
  <si>
    <t>B16110300002</t>
  </si>
  <si>
    <t>B16110320002</t>
  </si>
  <si>
    <t>B16110660002</t>
  </si>
  <si>
    <t>B16111150002</t>
  </si>
  <si>
    <t>B16111160002</t>
  </si>
  <si>
    <t>O16181420002</t>
  </si>
  <si>
    <t>O16161910002</t>
  </si>
  <si>
    <t>O16110240002</t>
  </si>
  <si>
    <t>O16107900002</t>
  </si>
  <si>
    <t>O16110590002</t>
  </si>
  <si>
    <t>O16171030002</t>
  </si>
  <si>
    <t>O16110760002</t>
  </si>
  <si>
    <t>O16110790002</t>
  </si>
  <si>
    <t>O16114550002</t>
  </si>
  <si>
    <t>O16110810002</t>
  </si>
  <si>
    <t>O16110860002</t>
  </si>
  <si>
    <t>O16109970002</t>
  </si>
  <si>
    <t>O16116130002</t>
  </si>
  <si>
    <t>O16156450002</t>
  </si>
  <si>
    <t>O16172800002</t>
  </si>
  <si>
    <t>O16137500002</t>
  </si>
  <si>
    <t>O16111420002</t>
  </si>
  <si>
    <t>O16111590002</t>
  </si>
  <si>
    <t>O16112010002</t>
  </si>
  <si>
    <t>O16101770002</t>
  </si>
  <si>
    <t>O16158780002</t>
  </si>
  <si>
    <t>O16112450002</t>
  </si>
  <si>
    <t>O16165330002</t>
  </si>
  <si>
    <t>O16103240002</t>
  </si>
  <si>
    <t>O16115110002</t>
  </si>
  <si>
    <t>O16114400002</t>
  </si>
  <si>
    <t>O16120330002</t>
  </si>
  <si>
    <t>O16098840002</t>
  </si>
  <si>
    <t>O16114640002</t>
  </si>
  <si>
    <t>O16106460002</t>
  </si>
  <si>
    <t>O16176370002</t>
  </si>
  <si>
    <t>O16114500002</t>
  </si>
  <si>
    <t>O16114520002</t>
  </si>
  <si>
    <t>O16131690002</t>
  </si>
  <si>
    <t>O16122780002</t>
  </si>
  <si>
    <t>O16165590002</t>
  </si>
  <si>
    <t>O16156910002</t>
  </si>
  <si>
    <t>O16114590002</t>
  </si>
  <si>
    <t>O16106630002</t>
  </si>
  <si>
    <t>O16110510002</t>
  </si>
  <si>
    <t>O16161670002</t>
  </si>
  <si>
    <t>O16115240002</t>
  </si>
  <si>
    <t>O16176080002</t>
  </si>
  <si>
    <t>O16119050002</t>
  </si>
  <si>
    <t>O16119040002</t>
  </si>
  <si>
    <t>O16158890002</t>
  </si>
  <si>
    <t>O16116460002</t>
  </si>
  <si>
    <t>O16116480002</t>
  </si>
  <si>
    <t>O16116720002</t>
  </si>
  <si>
    <t>O16133200002</t>
  </si>
  <si>
    <t>O16116900002</t>
  </si>
  <si>
    <t>O16116940002</t>
  </si>
  <si>
    <t>O16116950002</t>
  </si>
  <si>
    <t>O16116960002</t>
  </si>
  <si>
    <t>O16116980002</t>
  </si>
  <si>
    <t>O16116990002</t>
  </si>
  <si>
    <t>O16117000002</t>
  </si>
  <si>
    <t>O16117010002</t>
  </si>
  <si>
    <t>O16117020002</t>
  </si>
  <si>
    <t>O16117070002</t>
  </si>
  <si>
    <t>O16117100002</t>
  </si>
  <si>
    <t>O16118500002</t>
  </si>
  <si>
    <t>O16119100002</t>
  </si>
  <si>
    <t>O16119310002</t>
  </si>
  <si>
    <t>O16119340002</t>
  </si>
  <si>
    <t>O16120020002</t>
  </si>
  <si>
    <t>B16122800002</t>
  </si>
  <si>
    <t>O16176730002</t>
  </si>
  <si>
    <t>O16112300002</t>
  </si>
  <si>
    <t>O16122540002</t>
  </si>
  <si>
    <t>O16122570002</t>
  </si>
  <si>
    <t>O16122590002</t>
  </si>
  <si>
    <t>O16125380002</t>
  </si>
  <si>
    <t>O16128240002</t>
  </si>
  <si>
    <t>O16166390002</t>
  </si>
  <si>
    <t>O16099400002</t>
  </si>
  <si>
    <t>O16124820002</t>
  </si>
  <si>
    <t>O16129550002</t>
  </si>
  <si>
    <t>O16123720002</t>
  </si>
  <si>
    <t>O16123830002</t>
  </si>
  <si>
    <t>O16129530002</t>
  </si>
  <si>
    <t>O16141650002</t>
  </si>
  <si>
    <t>O16165170002</t>
  </si>
  <si>
    <t>O16178040002</t>
  </si>
  <si>
    <t>O16149460002</t>
  </si>
  <si>
    <t>O16152240002</t>
  </si>
  <si>
    <t>O16124280002</t>
  </si>
  <si>
    <t>O16124590002</t>
  </si>
  <si>
    <t>O16124630002</t>
  </si>
  <si>
    <t>O16125020002</t>
  </si>
  <si>
    <t>O16125030002</t>
  </si>
  <si>
    <t>O16145910002</t>
  </si>
  <si>
    <t>O16124930002</t>
  </si>
  <si>
    <t>O16158330002</t>
  </si>
  <si>
    <t>O16105830002</t>
  </si>
  <si>
    <t>O16099180002</t>
  </si>
  <si>
    <t>O16133260002</t>
  </si>
  <si>
    <t>O16109990002</t>
  </si>
  <si>
    <t>O16177990002</t>
  </si>
  <si>
    <t>O16125420002</t>
  </si>
  <si>
    <t>B16126890002</t>
  </si>
  <si>
    <t>B16126910002</t>
  </si>
  <si>
    <t>B16127350002</t>
  </si>
  <si>
    <t>B16127360002</t>
  </si>
  <si>
    <t>B16127410002</t>
  </si>
  <si>
    <t>B16127420002</t>
  </si>
  <si>
    <t>B16127450002</t>
  </si>
  <si>
    <t>B16127470002</t>
  </si>
  <si>
    <t>B16127500002</t>
  </si>
  <si>
    <t>B16127520002</t>
  </si>
  <si>
    <t>B16127550002</t>
  </si>
  <si>
    <t>B16127580002</t>
  </si>
  <si>
    <t>B16127610002</t>
  </si>
  <si>
    <t>B16127650002</t>
  </si>
  <si>
    <t>B16127670002</t>
  </si>
  <si>
    <t>O16099410002</t>
  </si>
  <si>
    <t>O16123930002</t>
  </si>
  <si>
    <t>B16128170002</t>
  </si>
  <si>
    <t>B16128180002</t>
  </si>
  <si>
    <t>B16128220002</t>
  </si>
  <si>
    <t>O16114480002</t>
  </si>
  <si>
    <t>O16126920002</t>
  </si>
  <si>
    <t>O16153910002</t>
  </si>
  <si>
    <t>O16153800002</t>
  </si>
  <si>
    <t>O16153770002</t>
  </si>
  <si>
    <t>O16153830002</t>
  </si>
  <si>
    <t>O16153810002</t>
  </si>
  <si>
    <t>O16153790002</t>
  </si>
  <si>
    <t>O16153870002</t>
  </si>
  <si>
    <t>O16127800002</t>
  </si>
  <si>
    <t>O16128340002</t>
  </si>
  <si>
    <t>O16128350002</t>
  </si>
  <si>
    <t>O16129360002</t>
  </si>
  <si>
    <t>O16129410002</t>
  </si>
  <si>
    <t>O16129500002</t>
  </si>
  <si>
    <t>O16129580002</t>
  </si>
  <si>
    <t>O16129590002</t>
  </si>
  <si>
    <t>O16129860002</t>
  </si>
  <si>
    <t>O16101890002</t>
  </si>
  <si>
    <t>O16103170002</t>
  </si>
  <si>
    <t>O16173230002</t>
  </si>
  <si>
    <t>O16165270002</t>
  </si>
  <si>
    <t>O16140600002</t>
  </si>
  <si>
    <t>O16133070002</t>
  </si>
  <si>
    <t>O16114460002</t>
  </si>
  <si>
    <t>O16109720002</t>
  </si>
  <si>
    <t>O16133190002</t>
  </si>
  <si>
    <t>B16131730002</t>
  </si>
  <si>
    <t>B16131770002</t>
  </si>
  <si>
    <t>O16114440002</t>
  </si>
  <si>
    <t>B16132530002</t>
  </si>
  <si>
    <t>B16132560002</t>
  </si>
  <si>
    <t>O16166620002</t>
  </si>
  <si>
    <t>O16106150002</t>
  </si>
  <si>
    <t>O16132030002</t>
  </si>
  <si>
    <t>O16132050002</t>
  </si>
  <si>
    <t>O16132060002</t>
  </si>
  <si>
    <t>O16132090002</t>
  </si>
  <si>
    <t>O16161220002</t>
  </si>
  <si>
    <t>O16101900002</t>
  </si>
  <si>
    <t>O16133030002</t>
  </si>
  <si>
    <t>O16133040002</t>
  </si>
  <si>
    <t>O16133290002</t>
  </si>
  <si>
    <t>O16172730002</t>
  </si>
  <si>
    <t>O16103070002</t>
  </si>
  <si>
    <t>O16133160002</t>
  </si>
  <si>
    <t>O16149340002</t>
  </si>
  <si>
    <t>O16110370002</t>
  </si>
  <si>
    <t>O16106910002</t>
  </si>
  <si>
    <t>O16133770002</t>
  </si>
  <si>
    <t>O16133960002</t>
  </si>
  <si>
    <t>O16134090002</t>
  </si>
  <si>
    <t>O16134160002</t>
  </si>
  <si>
    <t>O16134180002</t>
  </si>
  <si>
    <t>O16134190002</t>
  </si>
  <si>
    <t>O16134210002</t>
  </si>
  <si>
    <t>B16135560002</t>
  </si>
  <si>
    <t>B16135800002</t>
  </si>
  <si>
    <t>B16136010002</t>
  </si>
  <si>
    <t>B16136780002</t>
  </si>
  <si>
    <t>O16135540002</t>
  </si>
  <si>
    <t>O16102630002</t>
  </si>
  <si>
    <t>O16141560002</t>
  </si>
  <si>
    <t>O16103490002</t>
  </si>
  <si>
    <t>O16136730002</t>
  </si>
  <si>
    <t>O16127890002</t>
  </si>
  <si>
    <t>O16123940002</t>
  </si>
  <si>
    <t>O16137080002</t>
  </si>
  <si>
    <t>O16137140002</t>
  </si>
  <si>
    <t>O16163760002</t>
  </si>
  <si>
    <t>O16137860002</t>
  </si>
  <si>
    <t>O16137890002</t>
  </si>
  <si>
    <t>O16137910002</t>
  </si>
  <si>
    <t>O16137940002</t>
  </si>
  <si>
    <t>O16149290002</t>
  </si>
  <si>
    <t>O16122740002</t>
  </si>
  <si>
    <t>O16153730002</t>
  </si>
  <si>
    <t>O16120170002</t>
  </si>
  <si>
    <t>O16098680002</t>
  </si>
  <si>
    <t>O16107920002</t>
  </si>
  <si>
    <t>O16162020002</t>
  </si>
  <si>
    <t>O16107460002</t>
  </si>
  <si>
    <t>O16174330002</t>
  </si>
  <si>
    <t>B16140610002</t>
  </si>
  <si>
    <t>B16140840002</t>
  </si>
  <si>
    <t>B16141020002</t>
  </si>
  <si>
    <t>B16141190002</t>
  </si>
  <si>
    <t>O16123000002</t>
  </si>
  <si>
    <t>B16141400002</t>
  </si>
  <si>
    <t>O16105960002</t>
  </si>
  <si>
    <t>O16129060002</t>
  </si>
  <si>
    <t>O16145740002</t>
  </si>
  <si>
    <t>O16140410002</t>
  </si>
  <si>
    <t>O16107800002</t>
  </si>
  <si>
    <t>O16125180002</t>
  </si>
  <si>
    <t>O16100140002</t>
  </si>
  <si>
    <t>O16141140002</t>
  </si>
  <si>
    <t>O16177940002</t>
  </si>
  <si>
    <t>O16141160002</t>
  </si>
  <si>
    <t>O16141170002</t>
  </si>
  <si>
    <t>O16142630002</t>
  </si>
  <si>
    <t>O16155770002</t>
  </si>
  <si>
    <t>O16142610002</t>
  </si>
  <si>
    <t>O16142340002</t>
  </si>
  <si>
    <t>O16142730002</t>
  </si>
  <si>
    <t>O16142770002</t>
  </si>
  <si>
    <t>B16145250002</t>
  </si>
  <si>
    <t>B16145270002</t>
  </si>
  <si>
    <t>B16145370002</t>
  </si>
  <si>
    <t>O16144480002</t>
  </si>
  <si>
    <t>O16142280002</t>
  </si>
  <si>
    <t>O16140290002</t>
  </si>
  <si>
    <t>O16144540002</t>
  </si>
  <si>
    <t>O16144690002</t>
  </si>
  <si>
    <t>O16162730002</t>
  </si>
  <si>
    <t>O16144940002</t>
  </si>
  <si>
    <t>O16115130002</t>
  </si>
  <si>
    <t>O16145290002</t>
  </si>
  <si>
    <t>O16105850002</t>
  </si>
  <si>
    <t>O16145710002</t>
  </si>
  <si>
    <t>O16114170002</t>
  </si>
  <si>
    <t>O16110430002</t>
  </si>
  <si>
    <t>O16146080002</t>
  </si>
  <si>
    <t>O16146180002</t>
  </si>
  <si>
    <t>O16146370002</t>
  </si>
  <si>
    <t>O16165340002</t>
  </si>
  <si>
    <t>B16148720002</t>
  </si>
  <si>
    <t>B16148730002</t>
  </si>
  <si>
    <t>B16148750002</t>
  </si>
  <si>
    <t>O16114770002</t>
  </si>
  <si>
    <t>B16148810002</t>
  </si>
  <si>
    <t>B16148840002</t>
  </si>
  <si>
    <t>B16148870002</t>
  </si>
  <si>
    <t>B16148900002</t>
  </si>
  <si>
    <t>B16148980002</t>
  </si>
  <si>
    <t>O16137110002</t>
  </si>
  <si>
    <t>O16119320002</t>
  </si>
  <si>
    <t>B16149020002</t>
  </si>
  <si>
    <t>B16149040002</t>
  </si>
  <si>
    <t>B16149080002</t>
  </si>
  <si>
    <t>O16147950002</t>
  </si>
  <si>
    <t>O16147990002</t>
  </si>
  <si>
    <t>O16148000002</t>
  </si>
  <si>
    <t>O16148010002</t>
  </si>
  <si>
    <t>O16148020002</t>
  </si>
  <si>
    <t>O16148030002</t>
  </si>
  <si>
    <t>O16148040002</t>
  </si>
  <si>
    <t>O16148050002</t>
  </si>
  <si>
    <t>O16148070002</t>
  </si>
  <si>
    <t>O16148090002</t>
  </si>
  <si>
    <t>O16148100002</t>
  </si>
  <si>
    <t>O16148110002</t>
  </si>
  <si>
    <t>O16148120002</t>
  </si>
  <si>
    <t>O16148130002</t>
  </si>
  <si>
    <t>O16148150002</t>
  </si>
  <si>
    <t>O16148160002</t>
  </si>
  <si>
    <t>O16116740002</t>
  </si>
  <si>
    <t>O16098890002</t>
  </si>
  <si>
    <t>O16148650002</t>
  </si>
  <si>
    <t>O16110680002</t>
  </si>
  <si>
    <t>O16149300002</t>
  </si>
  <si>
    <t>O16128300002</t>
  </si>
  <si>
    <t>O16149360002</t>
  </si>
  <si>
    <t>O16149390002</t>
  </si>
  <si>
    <t>O16149410002</t>
  </si>
  <si>
    <t>O16132470002</t>
  </si>
  <si>
    <t>O16150200002</t>
  </si>
  <si>
    <t>B16151780002</t>
  </si>
  <si>
    <t>B16151850002</t>
  </si>
  <si>
    <t>O16174010002</t>
  </si>
  <si>
    <t>O16098870002</t>
  </si>
  <si>
    <t>O16161820002</t>
  </si>
  <si>
    <t>B16152590002</t>
  </si>
  <si>
    <t>O16146390002</t>
  </si>
  <si>
    <t>B16152880002</t>
  </si>
  <si>
    <t>B16152930002</t>
  </si>
  <si>
    <t>B16152970002</t>
  </si>
  <si>
    <t>O16169160002</t>
  </si>
  <si>
    <t>O16114740002</t>
  </si>
  <si>
    <t>O16110330002</t>
  </si>
  <si>
    <t>O16153200002</t>
  </si>
  <si>
    <t>O16153430002</t>
  </si>
  <si>
    <t>O16182110002</t>
  </si>
  <si>
    <t>O16144910002</t>
  </si>
  <si>
    <t>O16106510002</t>
  </si>
  <si>
    <t>O16125300002</t>
  </si>
  <si>
    <t>O16158380002</t>
  </si>
  <si>
    <t>O16176310002</t>
  </si>
  <si>
    <t>O16154290002</t>
  </si>
  <si>
    <t>B16156390002</t>
  </si>
  <si>
    <t>B16156400002</t>
  </si>
  <si>
    <t>B16156420002</t>
  </si>
  <si>
    <t>B16156440002</t>
  </si>
  <si>
    <t>B16156460002</t>
  </si>
  <si>
    <t>B16156480002</t>
  </si>
  <si>
    <t>B16156490002</t>
  </si>
  <si>
    <t>B16156500002</t>
  </si>
  <si>
    <t>B16156510002</t>
  </si>
  <si>
    <t>B16156520002</t>
  </si>
  <si>
    <t>B16156530002</t>
  </si>
  <si>
    <t>B16156550002</t>
  </si>
  <si>
    <t>B16156570002</t>
  </si>
  <si>
    <t>B16156580002</t>
  </si>
  <si>
    <t>B16156600002</t>
  </si>
  <si>
    <t>B16156620002</t>
  </si>
  <si>
    <t>B16156630002</t>
  </si>
  <si>
    <t>B16156640002</t>
  </si>
  <si>
    <t>B16156900002</t>
  </si>
  <si>
    <t>B16156920002</t>
  </si>
  <si>
    <t>B16157070002</t>
  </si>
  <si>
    <t>O16161990002</t>
  </si>
  <si>
    <t>O16156680002</t>
  </si>
  <si>
    <t>O16156710002</t>
  </si>
  <si>
    <t>O16136190002</t>
  </si>
  <si>
    <t>O16157010002</t>
  </si>
  <si>
    <t>O16182580002</t>
  </si>
  <si>
    <t>O16103730002</t>
  </si>
  <si>
    <t>O16114580002</t>
  </si>
  <si>
    <t>O16110000002</t>
  </si>
  <si>
    <t>B16160950002</t>
  </si>
  <si>
    <t>B16160980002</t>
  </si>
  <si>
    <t>B16161010002</t>
  </si>
  <si>
    <t>B16161030002</t>
  </si>
  <si>
    <t>O16098860002</t>
  </si>
  <si>
    <t>B16161140002</t>
  </si>
  <si>
    <t>B16161170002</t>
  </si>
  <si>
    <t>B16161440002</t>
  </si>
  <si>
    <t>B16161470002</t>
  </si>
  <si>
    <t>B16161540002</t>
  </si>
  <si>
    <t>O16098880002</t>
  </si>
  <si>
    <t>B16161770002</t>
  </si>
  <si>
    <t>B16161840002</t>
  </si>
  <si>
    <t>B16161860002</t>
  </si>
  <si>
    <t>O16160680002</t>
  </si>
  <si>
    <t>O16156430002</t>
  </si>
  <si>
    <t>O16105840002</t>
  </si>
  <si>
    <t>O16161240002</t>
  </si>
  <si>
    <t>O16110920002</t>
  </si>
  <si>
    <t>O16114670002</t>
  </si>
  <si>
    <t>O16098260002</t>
  </si>
  <si>
    <t>O16102590002</t>
  </si>
  <si>
    <t>O16177270002</t>
  </si>
  <si>
    <t>O16162120002</t>
  </si>
  <si>
    <t>O16149450002</t>
  </si>
  <si>
    <t>O16162780002</t>
  </si>
  <si>
    <t>O16107020002</t>
  </si>
  <si>
    <t>O16151690002</t>
  </si>
  <si>
    <t>O16135640002</t>
  </si>
  <si>
    <t>O16145810002</t>
  </si>
  <si>
    <t>O16098340002</t>
  </si>
  <si>
    <t>B16165420002</t>
  </si>
  <si>
    <t>B16165480002</t>
  </si>
  <si>
    <t>O16097900002</t>
  </si>
  <si>
    <t>O16180950002</t>
  </si>
  <si>
    <t>O16167210002</t>
  </si>
  <si>
    <t>O16167240002</t>
  </si>
  <si>
    <t>B16165800002</t>
  </si>
  <si>
    <t>B16165830002</t>
  </si>
  <si>
    <t>B16165840002</t>
  </si>
  <si>
    <t>O16167260002</t>
  </si>
  <si>
    <t>O16167290002</t>
  </si>
  <si>
    <t>O16165240002</t>
  </si>
  <si>
    <t>O16167310002</t>
  </si>
  <si>
    <t>O16167330002</t>
  </si>
  <si>
    <t>O16098830002</t>
  </si>
  <si>
    <t>O16165360002</t>
  </si>
  <si>
    <t>O16118410002</t>
  </si>
  <si>
    <t>O16148590002</t>
  </si>
  <si>
    <t>O16165620002</t>
  </si>
  <si>
    <t>O16165650002</t>
  </si>
  <si>
    <t>O16165680002</t>
  </si>
  <si>
    <t>O16137050002</t>
  </si>
  <si>
    <t>O16166840002</t>
  </si>
  <si>
    <t>O16144490002</t>
  </si>
  <si>
    <t>O16166890002</t>
  </si>
  <si>
    <t>O16166910002</t>
  </si>
  <si>
    <t>O16166980002</t>
  </si>
  <si>
    <t>O16167160002</t>
  </si>
  <si>
    <t>O16140280002</t>
  </si>
  <si>
    <t>O16110800002</t>
  </si>
  <si>
    <t>O16142260002</t>
  </si>
  <si>
    <t>O16116450002</t>
  </si>
  <si>
    <t>O16120550002</t>
  </si>
  <si>
    <t>O16106200002</t>
  </si>
  <si>
    <t>O16123030002</t>
  </si>
  <si>
    <t>O16131430002</t>
  </si>
  <si>
    <t>O16167230002</t>
  </si>
  <si>
    <t>O16167250002</t>
  </si>
  <si>
    <t>O16167280002</t>
  </si>
  <si>
    <t>O16167500002</t>
  </si>
  <si>
    <t>O16167530002</t>
  </si>
  <si>
    <t>B16169000002</t>
  </si>
  <si>
    <t>B16169150002</t>
  </si>
  <si>
    <t>O16167300002</t>
  </si>
  <si>
    <t>O16167320002</t>
  </si>
  <si>
    <t>O16167340002</t>
  </si>
  <si>
    <t>O16165430002</t>
  </si>
  <si>
    <t>O16114610002</t>
  </si>
  <si>
    <t>O16103280002</t>
  </si>
  <si>
    <t>O16128710002</t>
  </si>
  <si>
    <t>O16115340002</t>
  </si>
  <si>
    <t>O16137100002</t>
  </si>
  <si>
    <t>O16170700002</t>
  </si>
  <si>
    <t>O16170840002</t>
  </si>
  <si>
    <t>O16153650002</t>
  </si>
  <si>
    <t>O16171320002</t>
  </si>
  <si>
    <t>O16114510002</t>
  </si>
  <si>
    <t>O16115330002</t>
  </si>
  <si>
    <t>O16114600002</t>
  </si>
  <si>
    <t>B16173700002</t>
  </si>
  <si>
    <t>O16165780002</t>
  </si>
  <si>
    <t>O16123840002</t>
  </si>
  <si>
    <t>O16100130002</t>
  </si>
  <si>
    <t>O16178490002</t>
  </si>
  <si>
    <t>O16115120002</t>
  </si>
  <si>
    <t>O16167360002</t>
  </si>
  <si>
    <t>O16162510002</t>
  </si>
  <si>
    <t>O16173860002</t>
  </si>
  <si>
    <t>O16173910002</t>
  </si>
  <si>
    <t>O16173930002</t>
  </si>
  <si>
    <t>O16116030002</t>
  </si>
  <si>
    <t>O16140650002</t>
  </si>
  <si>
    <t>O16103440002</t>
  </si>
  <si>
    <t>O16174430002</t>
  </si>
  <si>
    <t>O16174540002</t>
  </si>
  <si>
    <t>B16176400002</t>
  </si>
  <si>
    <t>B16176690002</t>
  </si>
  <si>
    <t>B16176710002</t>
  </si>
  <si>
    <t>B16176970002</t>
  </si>
  <si>
    <t>B16177000002</t>
  </si>
  <si>
    <t>B16177100002</t>
  </si>
  <si>
    <t>O16176150002</t>
  </si>
  <si>
    <t>O16111030002</t>
  </si>
  <si>
    <t>O16111010002</t>
  </si>
  <si>
    <t>O16111020002</t>
  </si>
  <si>
    <t>O16115140002</t>
  </si>
  <si>
    <t>O16124060002</t>
  </si>
  <si>
    <t>O16123990002</t>
  </si>
  <si>
    <t>O16124090002</t>
  </si>
  <si>
    <t>O16177550002</t>
  </si>
  <si>
    <t>O16123970002</t>
  </si>
  <si>
    <t>O16124080002</t>
  </si>
  <si>
    <t>O16124010002</t>
  </si>
  <si>
    <t>O16124020002</t>
  </si>
  <si>
    <t>O16178100002</t>
  </si>
  <si>
    <t>O16124070002</t>
  </si>
  <si>
    <t>O16178330002</t>
  </si>
  <si>
    <t>O16124040002</t>
  </si>
  <si>
    <t>O16178500002</t>
  </si>
  <si>
    <t>O16179120002</t>
  </si>
  <si>
    <t>B16180280002</t>
  </si>
  <si>
    <t>B16180570002</t>
  </si>
  <si>
    <t>B16180640002</t>
  </si>
  <si>
    <t>B16180770002</t>
  </si>
  <si>
    <t>O16124120002</t>
  </si>
  <si>
    <t>O16124130002</t>
  </si>
  <si>
    <t>B16181150002</t>
  </si>
  <si>
    <t>B16181170002</t>
  </si>
  <si>
    <t>B16181180002</t>
  </si>
  <si>
    <t>B16181210002</t>
  </si>
  <si>
    <t>B16181220002</t>
  </si>
  <si>
    <t>B16181240002</t>
  </si>
  <si>
    <t>O16180310002</t>
  </si>
  <si>
    <t>O16124140002</t>
  </si>
  <si>
    <t>O16180660002</t>
  </si>
  <si>
    <t>O16107100002</t>
  </si>
  <si>
    <t>O16111520002</t>
  </si>
  <si>
    <t>O16181440002</t>
  </si>
  <si>
    <t>O16181760002</t>
  </si>
  <si>
    <t>O16165130002</t>
  </si>
  <si>
    <t>O16107010002</t>
  </si>
  <si>
    <t>O16170630002</t>
  </si>
  <si>
    <t>O16119350002</t>
  </si>
  <si>
    <t>O16115320002</t>
  </si>
  <si>
    <t>O16157160002</t>
  </si>
  <si>
    <t>G07004560002</t>
  </si>
  <si>
    <t>J03377190002</t>
  </si>
  <si>
    <t>J03377200002</t>
  </si>
  <si>
    <t>Q09582130002</t>
  </si>
  <si>
    <t>J03377560001</t>
  </si>
  <si>
    <t>S09175380001</t>
  </si>
  <si>
    <t>S09175600001</t>
  </si>
  <si>
    <t>G07007650004</t>
  </si>
  <si>
    <t>G07007660004</t>
  </si>
  <si>
    <t>G07007730004</t>
  </si>
  <si>
    <t>J03376830001</t>
  </si>
  <si>
    <t>J03376840001</t>
  </si>
  <si>
    <t>J03376850001</t>
  </si>
  <si>
    <t>J03376860001</t>
  </si>
  <si>
    <t>J03376870001</t>
  </si>
  <si>
    <t>J03376880001</t>
  </si>
  <si>
    <t>J03376890001</t>
  </si>
  <si>
    <t>J03376900001</t>
  </si>
  <si>
    <t>J03376910001</t>
  </si>
  <si>
    <t>J03376920001</t>
  </si>
  <si>
    <t>J03376930001</t>
  </si>
  <si>
    <t>J03376940001</t>
  </si>
  <si>
    <t>J03376950001</t>
  </si>
  <si>
    <t>J03376960001</t>
  </si>
  <si>
    <t>J03376970001</t>
  </si>
  <si>
    <t>J03376980001</t>
  </si>
  <si>
    <t>J03376990001</t>
  </si>
  <si>
    <t>J03377000001</t>
  </si>
  <si>
    <t>J03377010001</t>
  </si>
  <si>
    <t>J03377020001</t>
  </si>
  <si>
    <t>J03377030001</t>
  </si>
  <si>
    <t>J03377040001</t>
  </si>
  <si>
    <t>J03377050001</t>
  </si>
  <si>
    <t>G07013460003</t>
  </si>
  <si>
    <t>G07014520003</t>
  </si>
  <si>
    <t>I00748670002</t>
  </si>
  <si>
    <t>Q09587020002</t>
  </si>
  <si>
    <t>J03378000001</t>
  </si>
  <si>
    <t>J03378110001</t>
  </si>
  <si>
    <t>J03378120001</t>
  </si>
  <si>
    <t>J03378130001</t>
  </si>
  <si>
    <t>J03378140001</t>
  </si>
  <si>
    <t>J03378150001</t>
  </si>
  <si>
    <t>J03378160001</t>
  </si>
  <si>
    <t>J03378170001</t>
  </si>
  <si>
    <t>J03378380001</t>
  </si>
  <si>
    <t>J03378390001</t>
  </si>
  <si>
    <t>S09176480004</t>
  </si>
  <si>
    <t>G07013470003</t>
  </si>
  <si>
    <t>G07014530003</t>
  </si>
  <si>
    <t>G07014580003</t>
  </si>
  <si>
    <t>G07014610003</t>
  </si>
  <si>
    <t>G07016010001</t>
  </si>
  <si>
    <t>G07016030001</t>
  </si>
  <si>
    <t>G07019120004</t>
  </si>
  <si>
    <t>G07019160004</t>
  </si>
  <si>
    <t>G07019180004</t>
  </si>
  <si>
    <t>G07022210001</t>
  </si>
  <si>
    <t>G07023530004</t>
  </si>
  <si>
    <t>G07023530005</t>
  </si>
  <si>
    <t>J03377750001</t>
  </si>
  <si>
    <t>J03377760001</t>
  </si>
  <si>
    <t>J03377770001</t>
  </si>
  <si>
    <t>J03377780001</t>
  </si>
  <si>
    <t>J03377790001</t>
  </si>
  <si>
    <t>J03377800001</t>
  </si>
  <si>
    <t>J03377810001</t>
  </si>
  <si>
    <t>J03377820001</t>
  </si>
  <si>
    <t>J03377830001</t>
  </si>
  <si>
    <t>J03377840001</t>
  </si>
  <si>
    <t>J03377850001</t>
  </si>
  <si>
    <t>J03377860001</t>
  </si>
  <si>
    <t>J03377870001</t>
  </si>
  <si>
    <t>J03377880001</t>
  </si>
  <si>
    <t>J03377890001</t>
  </si>
  <si>
    <t>J03377900001</t>
  </si>
  <si>
    <t>J03377910001</t>
  </si>
  <si>
    <t>J03377920001</t>
  </si>
  <si>
    <t>J03377930001</t>
  </si>
  <si>
    <t>J03377940001</t>
  </si>
  <si>
    <t>J03377950001</t>
  </si>
  <si>
    <t>J03377960001</t>
  </si>
  <si>
    <t>J03377970001</t>
  </si>
  <si>
    <t>J03377980001</t>
  </si>
  <si>
    <t>J03377990001</t>
  </si>
  <si>
    <t>J03378960002</t>
  </si>
  <si>
    <t>J03378970002</t>
  </si>
  <si>
    <t>J03378760001</t>
  </si>
  <si>
    <t>J03378770001</t>
  </si>
  <si>
    <t>J03378780001</t>
  </si>
  <si>
    <t>J03378790001</t>
  </si>
  <si>
    <t>J03378800001</t>
  </si>
  <si>
    <t>J03378810001</t>
  </si>
  <si>
    <t>J03378820001</t>
  </si>
  <si>
    <t>J03378830001</t>
  </si>
  <si>
    <t>G07026990001</t>
  </si>
  <si>
    <t>G07028420004</t>
  </si>
  <si>
    <t>G07031740004</t>
  </si>
  <si>
    <t>G07031770004</t>
  </si>
  <si>
    <t>G07031780004</t>
  </si>
  <si>
    <t>G07031790004</t>
  </si>
  <si>
    <t>G07033030001</t>
  </si>
  <si>
    <t>G07033050001</t>
  </si>
  <si>
    <t>J03378500001</t>
  </si>
  <si>
    <t>J03378510001</t>
  </si>
  <si>
    <t>J03378520001</t>
  </si>
  <si>
    <t>J03378530001</t>
  </si>
  <si>
    <t>J03378540001</t>
  </si>
  <si>
    <t>J03378550001</t>
  </si>
  <si>
    <t>J03378560001</t>
  </si>
  <si>
    <t>J03378570001</t>
  </si>
  <si>
    <t>J03378580001</t>
  </si>
  <si>
    <t>J03378590001</t>
  </si>
  <si>
    <t>J03378600001</t>
  </si>
  <si>
    <t>J03378610001</t>
  </si>
  <si>
    <t>J03378620001</t>
  </si>
  <si>
    <t>Q09596810002</t>
  </si>
  <si>
    <t>J03379260001</t>
  </si>
  <si>
    <t>J03379270001</t>
  </si>
  <si>
    <t>J03379440001</t>
  </si>
  <si>
    <t>G07039290001</t>
  </si>
  <si>
    <t>G07039370001</t>
  </si>
  <si>
    <t>G07040790003</t>
  </si>
  <si>
    <t>G07040940003</t>
  </si>
  <si>
    <t>G07044210004</t>
  </si>
  <si>
    <t>G07044240004</t>
  </si>
  <si>
    <t>G07044250005</t>
  </si>
  <si>
    <t>G07044260004</t>
  </si>
  <si>
    <t>G07044270004</t>
  </si>
  <si>
    <t>G07044280004</t>
  </si>
  <si>
    <t>G07046660001</t>
  </si>
  <si>
    <t>G07047510001</t>
  </si>
  <si>
    <t>G07047530001</t>
  </si>
  <si>
    <t>G07047620001</t>
  </si>
  <si>
    <t>J03379830002</t>
  </si>
  <si>
    <t>Q09603030002</t>
  </si>
  <si>
    <t>S09179760002</t>
  </si>
  <si>
    <t>S09179760003</t>
  </si>
  <si>
    <t>S09179800002</t>
  </si>
  <si>
    <t>J03379840001</t>
  </si>
  <si>
    <t>J03379850001</t>
  </si>
  <si>
    <t>J03379860001</t>
  </si>
  <si>
    <t>J03379870001</t>
  </si>
  <si>
    <t>J03379880001</t>
  </si>
  <si>
    <t>J03379890001</t>
  </si>
  <si>
    <t>J03379900001</t>
  </si>
  <si>
    <t>J03379910001</t>
  </si>
  <si>
    <t>J03379920001</t>
  </si>
  <si>
    <t>J03379930001</t>
  </si>
  <si>
    <t>J03379940001</t>
  </si>
  <si>
    <t>S09179890001</t>
  </si>
  <si>
    <t>S09180020003</t>
  </si>
  <si>
    <t>G07050600001</t>
  </si>
  <si>
    <t>G07050620001</t>
  </si>
  <si>
    <t>G07050700001</t>
  </si>
  <si>
    <t>G07050820004</t>
  </si>
  <si>
    <t>G07050820005</t>
  </si>
  <si>
    <t>G07050860004</t>
  </si>
  <si>
    <t>G07050870004</t>
  </si>
  <si>
    <t>G07050880004</t>
  </si>
  <si>
    <t>G07050900001</t>
  </si>
  <si>
    <t>G07050920001</t>
  </si>
  <si>
    <t>G07050940001</t>
  </si>
  <si>
    <t>G07050960001</t>
  </si>
  <si>
    <t>G07050980001</t>
  </si>
  <si>
    <t>G07055170001</t>
  </si>
  <si>
    <t>G07057800001</t>
  </si>
  <si>
    <t>G07057900001</t>
  </si>
  <si>
    <t>G07057920001</t>
  </si>
  <si>
    <t>G07057940001</t>
  </si>
  <si>
    <t>G07065780002</t>
  </si>
  <si>
    <t>J03380200002</t>
  </si>
  <si>
    <t>J03380210002</t>
  </si>
  <si>
    <t>Q09609580002</t>
  </si>
  <si>
    <t>S09182220002</t>
  </si>
  <si>
    <t>S09182250002</t>
  </si>
  <si>
    <t>S09182290002</t>
  </si>
  <si>
    <t>G07064300001</t>
  </si>
  <si>
    <t>G07064320001</t>
  </si>
  <si>
    <t>G07065770001</t>
  </si>
  <si>
    <t>G07065790001</t>
  </si>
  <si>
    <t>G07065810001</t>
  </si>
  <si>
    <t>G07068870004</t>
  </si>
  <si>
    <t>G07068880004</t>
  </si>
  <si>
    <t>G07068920022</t>
  </si>
  <si>
    <t>G07068940004</t>
  </si>
  <si>
    <t>G07071730001</t>
  </si>
  <si>
    <t>G07071750001</t>
  </si>
  <si>
    <t>G07071800001</t>
  </si>
  <si>
    <t>J03380030001</t>
  </si>
  <si>
    <t>J03380050001</t>
  </si>
  <si>
    <t>J03380070001</t>
  </si>
  <si>
    <t>J03380080001</t>
  </si>
  <si>
    <t>J03380090001</t>
  </si>
  <si>
    <t>J03380100001</t>
  </si>
  <si>
    <t>J03380110001</t>
  </si>
  <si>
    <t>J03380120001</t>
  </si>
  <si>
    <t>J03380130001</t>
  </si>
  <si>
    <t>J03380140001</t>
  </si>
  <si>
    <t>J03380150001</t>
  </si>
  <si>
    <t>J03380160001</t>
  </si>
  <si>
    <t>J03380170001</t>
  </si>
  <si>
    <t>J03380180001</t>
  </si>
  <si>
    <t>Q09613410002</t>
  </si>
  <si>
    <t>Q09615870002</t>
  </si>
  <si>
    <t>Q09616050002</t>
  </si>
  <si>
    <t>Q09616090002</t>
  </si>
  <si>
    <t>Q09616100002</t>
  </si>
  <si>
    <t>S09183170001</t>
  </si>
  <si>
    <t>E00467220001</t>
  </si>
  <si>
    <t>E00467250001</t>
  </si>
  <si>
    <t>E00467280001</t>
  </si>
  <si>
    <t>E00467310001</t>
  </si>
  <si>
    <t>E00467320001</t>
  </si>
  <si>
    <t>G07074610069</t>
  </si>
  <si>
    <t>G07075820004</t>
  </si>
  <si>
    <t>G07075820005</t>
  </si>
  <si>
    <t>G07077120001</t>
  </si>
  <si>
    <t>G07077140001</t>
  </si>
  <si>
    <t>G07077210004</t>
  </si>
  <si>
    <t>G07077210005</t>
  </si>
  <si>
    <t>G07081020001</t>
  </si>
  <si>
    <t>G07082170003</t>
  </si>
  <si>
    <t>G07082190001</t>
  </si>
  <si>
    <t>G07082250003</t>
  </si>
  <si>
    <t>J03380610001</t>
  </si>
  <si>
    <t>J03380620001</t>
  </si>
  <si>
    <t>J03380630001</t>
  </si>
  <si>
    <t>J03380640001</t>
  </si>
  <si>
    <t>J03380650001</t>
  </si>
  <si>
    <t>J03380660001</t>
  </si>
  <si>
    <t>J03380670001</t>
  </si>
  <si>
    <t>J03380680001</t>
  </si>
  <si>
    <t>J03380690001</t>
  </si>
  <si>
    <t>J03380700001</t>
  </si>
  <si>
    <t>J03380710001</t>
  </si>
  <si>
    <t>J03380720001</t>
  </si>
  <si>
    <t>J03380730001</t>
  </si>
  <si>
    <t>J03380740001</t>
  </si>
  <si>
    <t>J03380750001</t>
  </si>
  <si>
    <t>Q09620330002</t>
  </si>
  <si>
    <t>Q09620340002</t>
  </si>
  <si>
    <t>J03381440001</t>
  </si>
  <si>
    <t>J03381450001</t>
  </si>
  <si>
    <t>J03381460001</t>
  </si>
  <si>
    <t>J03381470001</t>
  </si>
  <si>
    <t>J03381480001</t>
  </si>
  <si>
    <t>J03381490001</t>
  </si>
  <si>
    <t>J03381500001</t>
  </si>
  <si>
    <t>J03381710001</t>
  </si>
  <si>
    <t>S09185710001</t>
  </si>
  <si>
    <t>S09185710004</t>
  </si>
  <si>
    <t>S09185720001</t>
  </si>
  <si>
    <t>S09185720004</t>
  </si>
  <si>
    <t>S09185940001</t>
  </si>
  <si>
    <t>G07088500004</t>
  </si>
  <si>
    <t>G07088500005</t>
  </si>
  <si>
    <t>G07088570001</t>
  </si>
  <si>
    <t>G07088590001</t>
  </si>
  <si>
    <t>G07088610001</t>
  </si>
  <si>
    <t>G07088630001</t>
  </si>
  <si>
    <t>G07088650001</t>
  </si>
  <si>
    <t>G07089980004</t>
  </si>
  <si>
    <t>G07094160005</t>
  </si>
  <si>
    <t>G07094180003</t>
  </si>
  <si>
    <t>G07094200004</t>
  </si>
  <si>
    <t>G07094230008</t>
  </si>
  <si>
    <t>G07094290001</t>
  </si>
  <si>
    <t>G07095580001</t>
  </si>
  <si>
    <t>G07096390001</t>
  </si>
  <si>
    <t>J03381270001</t>
  </si>
  <si>
    <t>J03381280001</t>
  </si>
  <si>
    <t>J03381290001</t>
  </si>
  <si>
    <t>J03381300001</t>
  </si>
  <si>
    <t>J03381310001</t>
  </si>
  <si>
    <t>J03381320001</t>
  </si>
  <si>
    <t>J03381330001</t>
  </si>
  <si>
    <t>J03381340001</t>
  </si>
  <si>
    <t>J03381350001</t>
  </si>
  <si>
    <t>J03381360001</t>
  </si>
  <si>
    <t>J03381370001</t>
  </si>
  <si>
    <t>J03381380001</t>
  </si>
  <si>
    <t>J03381390001</t>
  </si>
  <si>
    <t>J03381400001</t>
  </si>
  <si>
    <t>J03381410001</t>
  </si>
  <si>
    <t>J03381420001</t>
  </si>
  <si>
    <t>J03381430001</t>
  </si>
  <si>
    <t>G07106810002</t>
  </si>
  <si>
    <t>J03381860002</t>
  </si>
  <si>
    <t>Q09625760002</t>
  </si>
  <si>
    <t>Q09625770002</t>
  </si>
  <si>
    <t>Q09625800002</t>
  </si>
  <si>
    <t>Q09625810002</t>
  </si>
  <si>
    <t>Q09625820002</t>
  </si>
  <si>
    <t>G07099910001</t>
  </si>
  <si>
    <t>G07101100001</t>
  </si>
  <si>
    <t>G07101120001</t>
  </si>
  <si>
    <t>G07101140001</t>
  </si>
  <si>
    <t>G07104210004</t>
  </si>
  <si>
    <t>G07104220004</t>
  </si>
  <si>
    <t>G07104230004</t>
  </si>
  <si>
    <t>G07104240004</t>
  </si>
  <si>
    <t>G07104270004</t>
  </si>
  <si>
    <t>G07105420001</t>
  </si>
  <si>
    <t>G07105440001</t>
  </si>
  <si>
    <t>G07105460001</t>
  </si>
  <si>
    <t>G07105480001</t>
  </si>
  <si>
    <t>G07105520004</t>
  </si>
  <si>
    <t>G07106820001</t>
  </si>
  <si>
    <t>G07106870003</t>
  </si>
  <si>
    <t>G07106880003</t>
  </si>
  <si>
    <t>G07107130001</t>
  </si>
  <si>
    <t>G07107150001</t>
  </si>
  <si>
    <t>G07107790003</t>
  </si>
  <si>
    <t>Q09630740002</t>
  </si>
  <si>
    <t>S09187430002</t>
  </si>
  <si>
    <t>J03382610001</t>
  </si>
  <si>
    <t>S09186770001</t>
  </si>
  <si>
    <t>G07109610001</t>
  </si>
  <si>
    <t>G07110870004</t>
  </si>
  <si>
    <t>G07111030001</t>
  </si>
  <si>
    <t>G07111070001</t>
  </si>
  <si>
    <t>G07112370004</t>
  </si>
  <si>
    <t>G07112450004</t>
  </si>
  <si>
    <t>G07115800003</t>
  </si>
  <si>
    <t>G07117540001</t>
  </si>
  <si>
    <t>G07117730001</t>
  </si>
  <si>
    <t>G07119040001</t>
  </si>
  <si>
    <t>G07119060001</t>
  </si>
  <si>
    <t>G07119970001</t>
  </si>
  <si>
    <t>G07119990001</t>
  </si>
  <si>
    <t>J03382190001</t>
  </si>
  <si>
    <t>J03382200001</t>
  </si>
  <si>
    <t>J03382210001</t>
  </si>
  <si>
    <t>J03382220001</t>
  </si>
  <si>
    <t>J03382230001</t>
  </si>
  <si>
    <t>J03382240001</t>
  </si>
  <si>
    <t>J03382250001</t>
  </si>
  <si>
    <t>J03382260001</t>
  </si>
  <si>
    <t>J03382270001</t>
  </si>
  <si>
    <t>J03382280001</t>
  </si>
  <si>
    <t>J03382290001</t>
  </si>
  <si>
    <t>J03382300001</t>
  </si>
  <si>
    <t>J03382310001</t>
  </si>
  <si>
    <t>J03382320001</t>
  </si>
  <si>
    <t>J03382330001</t>
  </si>
  <si>
    <t>J03382340001</t>
  </si>
  <si>
    <t>J03382350001</t>
  </si>
  <si>
    <t>J03382360001</t>
  </si>
  <si>
    <t>J03382370001</t>
  </si>
  <si>
    <t>J03382380001</t>
  </si>
  <si>
    <t>J03382390001</t>
  </si>
  <si>
    <t>J03382400001</t>
  </si>
  <si>
    <t>J03382410001</t>
  </si>
  <si>
    <t>J03382420001</t>
  </si>
  <si>
    <t>J03382430001</t>
  </si>
  <si>
    <t>J03382440001</t>
  </si>
  <si>
    <t>J03382450001</t>
  </si>
  <si>
    <t>J03382460001</t>
  </si>
  <si>
    <t>J03382470001</t>
  </si>
  <si>
    <t>J03382480001</t>
  </si>
  <si>
    <t>J03382490001</t>
  </si>
  <si>
    <t>G07128960003</t>
  </si>
  <si>
    <t>S09188460002</t>
  </si>
  <si>
    <t>J03383450001</t>
  </si>
  <si>
    <t>J03383460001</t>
  </si>
  <si>
    <t>S09188700001</t>
  </si>
  <si>
    <t>S09188700003</t>
  </si>
  <si>
    <t>S09188750001</t>
  </si>
  <si>
    <t>G07125860004</t>
  </si>
  <si>
    <t>G07125880004</t>
  </si>
  <si>
    <t>G07128810003</t>
  </si>
  <si>
    <t>G07128830003</t>
  </si>
  <si>
    <t>G07128840003</t>
  </si>
  <si>
    <t>G07128860003</t>
  </si>
  <si>
    <t>G07128880003</t>
  </si>
  <si>
    <t>G07128930004</t>
  </si>
  <si>
    <t>G07128990004</t>
  </si>
  <si>
    <t>G07129000004</t>
  </si>
  <si>
    <t>G07129010005</t>
  </si>
  <si>
    <t>G07129020004</t>
  </si>
  <si>
    <t>G07129030004</t>
  </si>
  <si>
    <t>G07129040004</t>
  </si>
  <si>
    <t>G07130160001</t>
  </si>
  <si>
    <t>G07130180001</t>
  </si>
  <si>
    <t>G07131560001</t>
  </si>
  <si>
    <t>J03383070001</t>
  </si>
  <si>
    <t>J03383080001</t>
  </si>
  <si>
    <t>J03383100001</t>
  </si>
  <si>
    <t>J03383110001</t>
  </si>
  <si>
    <t>J03383120001</t>
  </si>
  <si>
    <t>J03383130001</t>
  </si>
  <si>
    <t>J03383610002</t>
  </si>
  <si>
    <t>J03383720002</t>
  </si>
  <si>
    <t>J03383730002</t>
  </si>
  <si>
    <t>Q09637260002</t>
  </si>
  <si>
    <t>Q09640890002</t>
  </si>
  <si>
    <t>Q09641850002</t>
  </si>
  <si>
    <t>S09188880002</t>
  </si>
  <si>
    <t>S09189590002</t>
  </si>
  <si>
    <t>J03384140001</t>
  </si>
  <si>
    <t>J03384150001</t>
  </si>
  <si>
    <t>J03384160001</t>
  </si>
  <si>
    <t>J03384170001</t>
  </si>
  <si>
    <t>J03384180001</t>
  </si>
  <si>
    <t>J03384190001</t>
  </si>
  <si>
    <t>S09188970001</t>
  </si>
  <si>
    <t>G07133500043</t>
  </si>
  <si>
    <t>G07133510038</t>
  </si>
  <si>
    <t>G07135870003</t>
  </si>
  <si>
    <t>G07137280001</t>
  </si>
  <si>
    <t>G07137300001</t>
  </si>
  <si>
    <t>G07140410003</t>
  </si>
  <si>
    <t>G07140420004</t>
  </si>
  <si>
    <t>G07140430005</t>
  </si>
  <si>
    <t>G07140450003</t>
  </si>
  <si>
    <t>J03383650001</t>
  </si>
  <si>
    <t>J03383660001</t>
  </si>
  <si>
    <t>J03383670001</t>
  </si>
  <si>
    <t>J03383890001</t>
  </si>
  <si>
    <t>J03383900001</t>
  </si>
  <si>
    <t>J03383910001</t>
  </si>
  <si>
    <t>J03383920001</t>
  </si>
  <si>
    <t>J03383930001</t>
  </si>
  <si>
    <t>J03383940001</t>
  </si>
  <si>
    <t>J03383950001</t>
  </si>
  <si>
    <t>J03383960001</t>
  </si>
  <si>
    <t>J03383970001</t>
  </si>
  <si>
    <t>J03383980001</t>
  </si>
  <si>
    <t>J03383990001</t>
  </si>
  <si>
    <t>J03384000001</t>
  </si>
  <si>
    <t>J03384010001</t>
  </si>
  <si>
    <t>J03384020001</t>
  </si>
  <si>
    <t>J03384030001</t>
  </si>
  <si>
    <t>Q09646530002</t>
  </si>
  <si>
    <t>S09190510002</t>
  </si>
  <si>
    <t>G07146330003</t>
  </si>
  <si>
    <t>G07147650001</t>
  </si>
  <si>
    <t>G07148900001</t>
  </si>
  <si>
    <t>G07148920001</t>
  </si>
  <si>
    <t>G07151850004</t>
  </si>
  <si>
    <t>G07151860004</t>
  </si>
  <si>
    <t>G07151890003</t>
  </si>
  <si>
    <t>G07151900004</t>
  </si>
  <si>
    <t>G07154870003</t>
  </si>
  <si>
    <t>G07155640001</t>
  </si>
  <si>
    <t>J03385090002</t>
  </si>
  <si>
    <t>J03385300002</t>
  </si>
  <si>
    <t>Q09650540002</t>
  </si>
  <si>
    <t>S09192010002</t>
  </si>
  <si>
    <t>J03385260001</t>
  </si>
  <si>
    <t>J03385270001</t>
  </si>
  <si>
    <t>J03385280001</t>
  </si>
  <si>
    <t>S09192190001</t>
  </si>
  <si>
    <t>S09192200001</t>
  </si>
  <si>
    <t>G07160440001</t>
  </si>
  <si>
    <t>G07163430003</t>
  </si>
  <si>
    <t>G07164530003</t>
  </si>
  <si>
    <t>G07164540003</t>
  </si>
  <si>
    <t>G07164690001</t>
  </si>
  <si>
    <t>G07166170001</t>
  </si>
  <si>
    <t>G07166200001</t>
  </si>
  <si>
    <t>J03384660001</t>
  </si>
  <si>
    <t>J03384670001</t>
  </si>
  <si>
    <t>J03384680001</t>
  </si>
  <si>
    <t>J03384690001</t>
  </si>
  <si>
    <t>J03384700001</t>
  </si>
  <si>
    <t>J03384710001</t>
  </si>
  <si>
    <t>J03384720001</t>
  </si>
  <si>
    <t>J03384730001</t>
  </si>
  <si>
    <t>J03384740001</t>
  </si>
  <si>
    <t>J03384750001</t>
  </si>
  <si>
    <t>J03384760001</t>
  </si>
  <si>
    <t>J03384770001</t>
  </si>
  <si>
    <t>J03384780001</t>
  </si>
  <si>
    <t>J03384790001</t>
  </si>
  <si>
    <t>J03384800001</t>
  </si>
  <si>
    <t>J03384810001</t>
  </si>
  <si>
    <t>J03384820001</t>
  </si>
  <si>
    <t>J03384830001</t>
  </si>
  <si>
    <t>J03384840001</t>
  </si>
  <si>
    <t>J03384850001</t>
  </si>
  <si>
    <t>J03384870001</t>
  </si>
  <si>
    <t>J03384960001</t>
  </si>
  <si>
    <t>J03384970001</t>
  </si>
  <si>
    <t>J03384980001</t>
  </si>
  <si>
    <t>J03384990001</t>
  </si>
  <si>
    <t>J03385000001</t>
  </si>
  <si>
    <t>J03385010001</t>
  </si>
  <si>
    <t>J03385020001</t>
  </si>
  <si>
    <t>J03385030001</t>
  </si>
  <si>
    <t>J03385040001</t>
  </si>
  <si>
    <t>J03385050001</t>
  </si>
  <si>
    <t>J03385060001</t>
  </si>
  <si>
    <t>J03385070001</t>
  </si>
  <si>
    <t>J03385080001</t>
  </si>
  <si>
    <t>J03385100001</t>
  </si>
  <si>
    <t>J03385110001</t>
  </si>
  <si>
    <t>J03385120001</t>
  </si>
  <si>
    <t>J03385130001</t>
  </si>
  <si>
    <t>J03385570002</t>
  </si>
  <si>
    <t>Q09656550002</t>
  </si>
  <si>
    <t>Q09656890002</t>
  </si>
  <si>
    <t>Q09656910002</t>
  </si>
  <si>
    <t>S09192550002</t>
  </si>
  <si>
    <t>S09192550003</t>
  </si>
  <si>
    <t>S09193180001</t>
  </si>
  <si>
    <t>G07171970001</t>
  </si>
  <si>
    <t>G07172050001</t>
  </si>
  <si>
    <t>G07175200004</t>
  </si>
  <si>
    <t>G07176380004</t>
  </si>
  <si>
    <t>G07176400004</t>
  </si>
  <si>
    <t>G07177660001</t>
  </si>
  <si>
    <t>G07177780001</t>
  </si>
  <si>
    <t>G07177820001</t>
  </si>
  <si>
    <t>G07177840001</t>
  </si>
  <si>
    <t>G07182570002</t>
  </si>
  <si>
    <t>G07182600002</t>
  </si>
  <si>
    <t>Q09662600002</t>
  </si>
  <si>
    <t>S09194710002</t>
  </si>
  <si>
    <t>G07182520003</t>
  </si>
  <si>
    <t>S09194790004</t>
  </si>
  <si>
    <t>G07182560001</t>
  </si>
  <si>
    <t>G07182580001</t>
  </si>
  <si>
    <t>G07182610001</t>
  </si>
  <si>
    <t>G07182620004</t>
  </si>
  <si>
    <t>G07182630004</t>
  </si>
  <si>
    <t>G07182630005</t>
  </si>
  <si>
    <t>G07183840004</t>
  </si>
  <si>
    <t>G07183840005</t>
  </si>
  <si>
    <t>G07183890003</t>
  </si>
  <si>
    <t>G07188240003</t>
  </si>
  <si>
    <t>G07188250003</t>
  </si>
  <si>
    <t>G07188260003</t>
  </si>
  <si>
    <t>G07188280004</t>
  </si>
  <si>
    <t>S09194790001</t>
  </si>
  <si>
    <t>Q09665650002</t>
  </si>
  <si>
    <t>Q09667180002</t>
  </si>
  <si>
    <t>S09195840002</t>
  </si>
  <si>
    <t>S09195870002</t>
  </si>
  <si>
    <t>J03386940001</t>
  </si>
  <si>
    <t>J03386950001</t>
  </si>
  <si>
    <t>S09195610001</t>
  </si>
  <si>
    <t>S09196830001</t>
  </si>
  <si>
    <t>G07193710003</t>
  </si>
  <si>
    <t>G07193770001</t>
  </si>
  <si>
    <t>G07194970001</t>
  </si>
  <si>
    <t>G07196240003</t>
  </si>
  <si>
    <t>G07196250003</t>
  </si>
  <si>
    <t>G07196270003</t>
  </si>
  <si>
    <t>G07200570001</t>
  </si>
  <si>
    <t>J03386340001</t>
  </si>
  <si>
    <t>J03386350001</t>
  </si>
  <si>
    <t>J03386360001</t>
  </si>
  <si>
    <t>J03386370001</t>
  </si>
  <si>
    <t>J03386380001</t>
  </si>
  <si>
    <t>J03386390001</t>
  </si>
  <si>
    <t>J03386400001</t>
  </si>
  <si>
    <t>J03386410001</t>
  </si>
  <si>
    <t>J03386420001</t>
  </si>
  <si>
    <t>J03386430001</t>
  </si>
  <si>
    <t>J03386440001</t>
  </si>
  <si>
    <t>J03386450001</t>
  </si>
  <si>
    <t>J03386460001</t>
  </si>
  <si>
    <t>J03386470001</t>
  </si>
  <si>
    <t>J03386480001</t>
  </si>
  <si>
    <t>J03386490001</t>
  </si>
  <si>
    <t>J03386500001</t>
  </si>
  <si>
    <t>J03386510001</t>
  </si>
  <si>
    <t>J03386520001</t>
  </si>
  <si>
    <t>J03386530001</t>
  </si>
  <si>
    <t>J03386540001</t>
  </si>
  <si>
    <t>J03386550001</t>
  </si>
  <si>
    <t>J03386560001</t>
  </si>
  <si>
    <t>J03386570001</t>
  </si>
  <si>
    <t>J03386580001</t>
  </si>
  <si>
    <t>J03386590001</t>
  </si>
  <si>
    <t>J03386600001</t>
  </si>
  <si>
    <t>J03386610001</t>
  </si>
  <si>
    <t>J03386620001</t>
  </si>
  <si>
    <t>J03386630001</t>
  </si>
  <si>
    <t>J03387310002</t>
  </si>
  <si>
    <t>J03387340002</t>
  </si>
  <si>
    <t>J03387380002</t>
  </si>
  <si>
    <t>S09198280002</t>
  </si>
  <si>
    <t>J03387590001</t>
  </si>
  <si>
    <t>J03387600001</t>
  </si>
  <si>
    <t>J03387610001</t>
  </si>
  <si>
    <t>J03387620001</t>
  </si>
  <si>
    <t>J03387630001</t>
  </si>
  <si>
    <t>J03387640001</t>
  </si>
  <si>
    <t>J03387650001</t>
  </si>
  <si>
    <t>J03387660001</t>
  </si>
  <si>
    <t>J03387670001</t>
  </si>
  <si>
    <t>J03387680001</t>
  </si>
  <si>
    <t>J03387690001</t>
  </si>
  <si>
    <t>J03387700001</t>
  </si>
  <si>
    <t>J03387710001</t>
  </si>
  <si>
    <t>S09198290003</t>
  </si>
  <si>
    <t>G07209500001</t>
  </si>
  <si>
    <t>G07209580001</t>
  </si>
  <si>
    <t>G07209620001</t>
  </si>
  <si>
    <t>G07211580004</t>
  </si>
  <si>
    <t>G07211590004</t>
  </si>
  <si>
    <t>G07211600004</t>
  </si>
  <si>
    <t>G07212670004</t>
  </si>
  <si>
    <t>G07212750001</t>
  </si>
  <si>
    <t>J03387010001</t>
  </si>
  <si>
    <t>J03387020001</t>
  </si>
  <si>
    <t>J03387030001</t>
  </si>
  <si>
    <t>J03387040001</t>
  </si>
  <si>
    <t>J03387050001</t>
  </si>
  <si>
    <t>J03387060001</t>
  </si>
  <si>
    <t>J03387070001</t>
  </si>
  <si>
    <t>J03387080001</t>
  </si>
  <si>
    <t>J03387090001</t>
  </si>
  <si>
    <t>J03387100001</t>
  </si>
  <si>
    <t>J03387110001</t>
  </si>
  <si>
    <t>J03387120001</t>
  </si>
  <si>
    <t>J03387130001</t>
  </si>
  <si>
    <t>J03387140001</t>
  </si>
  <si>
    <t>J03387150001</t>
  </si>
  <si>
    <t>J03387160001</t>
  </si>
  <si>
    <t>J03387170001</t>
  </si>
  <si>
    <t>J03387180001</t>
  </si>
  <si>
    <t>J03387200001</t>
  </si>
  <si>
    <t>J03387210001</t>
  </si>
  <si>
    <t>J03387320001</t>
  </si>
  <si>
    <t>J03387560001</t>
  </si>
  <si>
    <t>J03387570001</t>
  </si>
  <si>
    <t>J03387580001</t>
  </si>
  <si>
    <t>G07218100002</t>
  </si>
  <si>
    <t>G07218160002</t>
  </si>
  <si>
    <t>G07225080002</t>
  </si>
  <si>
    <t>G07225170002</t>
  </si>
  <si>
    <t>Q09675990002</t>
  </si>
  <si>
    <t>Q09676020002</t>
  </si>
  <si>
    <t>Q09676130002</t>
  </si>
  <si>
    <t>Q09676200002</t>
  </si>
  <si>
    <t>Q09678350002</t>
  </si>
  <si>
    <t>J03388310001</t>
  </si>
  <si>
    <t>J03388320001</t>
  </si>
  <si>
    <t>J03388330001</t>
  </si>
  <si>
    <t>J03388340001</t>
  </si>
  <si>
    <t>G07218110001</t>
  </si>
  <si>
    <t>G07218170001</t>
  </si>
  <si>
    <t>G07222550004</t>
  </si>
  <si>
    <t>G07222560004</t>
  </si>
  <si>
    <t>G07223790004</t>
  </si>
  <si>
    <t>G07225090001</t>
  </si>
  <si>
    <t>G07225180001</t>
  </si>
  <si>
    <t>G07226110004</t>
  </si>
  <si>
    <t>G07226110005</t>
  </si>
  <si>
    <t>J03388100001</t>
  </si>
  <si>
    <t>J03388110001</t>
  </si>
  <si>
    <t>J03388120001</t>
  </si>
  <si>
    <t>J03388130001</t>
  </si>
  <si>
    <t>J03388140001</t>
  </si>
  <si>
    <t>J03388150001</t>
  </si>
  <si>
    <t>J03388160001</t>
  </si>
  <si>
    <t>J03388170001</t>
  </si>
  <si>
    <t>J03388180001</t>
  </si>
  <si>
    <t>J03388190001</t>
  </si>
  <si>
    <t>J03388200001</t>
  </si>
  <si>
    <t>J03388210001</t>
  </si>
  <si>
    <t>J03388220001</t>
  </si>
  <si>
    <t>J03388230001</t>
  </si>
  <si>
    <t>J03388240001</t>
  </si>
  <si>
    <t>J03388250001</t>
  </si>
  <si>
    <t>J03388260001</t>
  </si>
  <si>
    <t>J03388270001</t>
  </si>
  <si>
    <t>J03388280001</t>
  </si>
  <si>
    <t>J03388290001</t>
  </si>
  <si>
    <t>J03388300001</t>
  </si>
  <si>
    <t>J03388510002</t>
  </si>
  <si>
    <t>J03388520002</t>
  </si>
  <si>
    <t>J03388910002</t>
  </si>
  <si>
    <t>J03388920002</t>
  </si>
  <si>
    <t>J03388930002</t>
  </si>
  <si>
    <t>J03388940002</t>
  </si>
  <si>
    <t>J03388950002</t>
  </si>
  <si>
    <t>J03388960002</t>
  </si>
  <si>
    <t>J03389200002</t>
  </si>
  <si>
    <t>J03389210002</t>
  </si>
  <si>
    <t>J03389220002</t>
  </si>
  <si>
    <t>J03389230002</t>
  </si>
  <si>
    <t>Q09681240002</t>
  </si>
  <si>
    <t>Q09681810002</t>
  </si>
  <si>
    <t>Q09683410002</t>
  </si>
  <si>
    <t>S09201840003</t>
  </si>
  <si>
    <t>S09201820001</t>
  </si>
  <si>
    <t>S09202440003</t>
  </si>
  <si>
    <t>S09202480001</t>
  </si>
  <si>
    <t>G07228930003</t>
  </si>
  <si>
    <t>G07229050003</t>
  </si>
  <si>
    <t>G07229100004</t>
  </si>
  <si>
    <t>G07229170004</t>
  </si>
  <si>
    <t>G07229200004</t>
  </si>
  <si>
    <t>G07229230003</t>
  </si>
  <si>
    <t>G07229260004</t>
  </si>
  <si>
    <t>G07229310003</t>
  </si>
  <si>
    <t>G07230200004</t>
  </si>
  <si>
    <t>G07232570004</t>
  </si>
  <si>
    <t>G07232580004</t>
  </si>
  <si>
    <t>G07232590004</t>
  </si>
  <si>
    <t>G07232640004</t>
  </si>
  <si>
    <t>G07232960001</t>
  </si>
  <si>
    <t>G07238410001</t>
  </si>
  <si>
    <t>J03388640001</t>
  </si>
  <si>
    <t>J03388650001</t>
  </si>
  <si>
    <t>J03388660001</t>
  </si>
  <si>
    <t>J03388670001</t>
  </si>
  <si>
    <t>J03388680001</t>
  </si>
  <si>
    <t>J03388690001</t>
  </si>
  <si>
    <t>J03388700001</t>
  </si>
  <si>
    <t>J03388710001</t>
  </si>
  <si>
    <t>J03388720001</t>
  </si>
  <si>
    <t>J03388730001</t>
  </si>
  <si>
    <t>J03389770002</t>
  </si>
  <si>
    <t>J03389780002</t>
  </si>
  <si>
    <t>J03389790002</t>
  </si>
  <si>
    <t>J03389800002</t>
  </si>
  <si>
    <t>J03389960002</t>
  </si>
  <si>
    <t>Q09691820002</t>
  </si>
  <si>
    <t>T03819100001</t>
  </si>
  <si>
    <t>T03819120001</t>
  </si>
  <si>
    <t>T03819140001</t>
  </si>
  <si>
    <t>T03819160001</t>
  </si>
  <si>
    <t>T03819180001</t>
  </si>
  <si>
    <t>T03819200001</t>
  </si>
  <si>
    <t>T03819220001</t>
  </si>
  <si>
    <t>T03819240001</t>
  </si>
  <si>
    <t>T03819260001</t>
  </si>
  <si>
    <t>T03819280001</t>
  </si>
  <si>
    <t>T03819300001</t>
  </si>
  <si>
    <t>T03819320001</t>
  </si>
  <si>
    <t>T03819340001</t>
  </si>
  <si>
    <t>T03819360001</t>
  </si>
  <si>
    <t>T03819380001</t>
  </si>
  <si>
    <t>T03819400001</t>
  </si>
  <si>
    <t>T03819420001</t>
  </si>
  <si>
    <t>T03819440001</t>
  </si>
  <si>
    <t>T03819460001</t>
  </si>
  <si>
    <t>T03819480001</t>
  </si>
  <si>
    <t>T03819500001</t>
  </si>
  <si>
    <t>T03819520001</t>
  </si>
  <si>
    <t>T03819540001</t>
  </si>
  <si>
    <t>T03819560001</t>
  </si>
  <si>
    <t>T03819580001</t>
  </si>
  <si>
    <t>T03819600001</t>
  </si>
  <si>
    <t>T03819620001</t>
  </si>
  <si>
    <t>T03819640001</t>
  </si>
  <si>
    <t>T03819660001</t>
  </si>
  <si>
    <t>T03819680001</t>
  </si>
  <si>
    <t>T03819700001</t>
  </si>
  <si>
    <t>T03819720001</t>
  </si>
  <si>
    <t>T03819740001</t>
  </si>
  <si>
    <t>T03819760001</t>
  </si>
  <si>
    <t>T03819780001</t>
  </si>
  <si>
    <t>T03819800001</t>
  </si>
  <si>
    <t>T03819820001</t>
  </si>
  <si>
    <t>T03819840001</t>
  </si>
  <si>
    <t>T03819860001</t>
  </si>
  <si>
    <t>T03819880001</t>
  </si>
  <si>
    <t>T03819910001</t>
  </si>
  <si>
    <t>T03819930001</t>
  </si>
  <si>
    <t>T03819950001</t>
  </si>
  <si>
    <t>T03819970001</t>
  </si>
  <si>
    <t>T03819990001</t>
  </si>
  <si>
    <t>T03820010001</t>
  </si>
  <si>
    <t>T03820030001</t>
  </si>
  <si>
    <t>T03820050001</t>
  </si>
  <si>
    <t>T03820070001</t>
  </si>
  <si>
    <t>T03820090001</t>
  </si>
  <si>
    <t>T03820110001</t>
  </si>
  <si>
    <t>T03820130001</t>
  </si>
  <si>
    <t>T03820150001</t>
  </si>
  <si>
    <t>T03820170001</t>
  </si>
  <si>
    <t>S09202960001</t>
  </si>
  <si>
    <t>S09203880003</t>
  </si>
  <si>
    <t>S09204080003</t>
  </si>
  <si>
    <t>S09204280003</t>
  </si>
  <si>
    <t>S09204460001</t>
  </si>
  <si>
    <t>S09204640004</t>
  </si>
  <si>
    <t>T03818080001</t>
  </si>
  <si>
    <t>T03818100001</t>
  </si>
  <si>
    <t>T03818120001</t>
  </si>
  <si>
    <t>T03818140001</t>
  </si>
  <si>
    <t>T03818160001</t>
  </si>
  <si>
    <t>T03818180001</t>
  </si>
  <si>
    <t>T03818200001</t>
  </si>
  <si>
    <t>T03818220001</t>
  </si>
  <si>
    <t>T03818240001</t>
  </si>
  <si>
    <t>T03818260001</t>
  </si>
  <si>
    <t>T03818280001</t>
  </si>
  <si>
    <t>T03818300001</t>
  </si>
  <si>
    <t>T03818320001</t>
  </si>
  <si>
    <t>T03818340001</t>
  </si>
  <si>
    <t>T03818360001</t>
  </si>
  <si>
    <t>T03818380001</t>
  </si>
  <si>
    <t>T03818400001</t>
  </si>
  <si>
    <t>T03818420001</t>
  </si>
  <si>
    <t>T03818440001</t>
  </si>
  <si>
    <t>T03818460001</t>
  </si>
  <si>
    <t>T03818480001</t>
  </si>
  <si>
    <t>T03818500001</t>
  </si>
  <si>
    <t>T03818520001</t>
  </si>
  <si>
    <t>T03818540001</t>
  </si>
  <si>
    <t>T03818560001</t>
  </si>
  <si>
    <t>T03818580001</t>
  </si>
  <si>
    <t>T03818600001</t>
  </si>
  <si>
    <t>T03818620001</t>
  </si>
  <si>
    <t>T03818640001</t>
  </si>
  <si>
    <t>T03818660001</t>
  </si>
  <si>
    <t>T03818680001</t>
  </si>
  <si>
    <t>T03818700001</t>
  </si>
  <si>
    <t>T03818720001</t>
  </si>
  <si>
    <t>T03818740001</t>
  </si>
  <si>
    <t>T03818760001</t>
  </si>
  <si>
    <t>T03818780001</t>
  </si>
  <si>
    <t>T03818800001</t>
  </si>
  <si>
    <t>T03818820001</t>
  </si>
  <si>
    <t>T03818840001</t>
  </si>
  <si>
    <t>T03818860001</t>
  </si>
  <si>
    <t>T03818880001</t>
  </si>
  <si>
    <t>T03818900001</t>
  </si>
  <si>
    <t>T03818920001</t>
  </si>
  <si>
    <t>T03818940001</t>
  </si>
  <si>
    <t>T03818960001</t>
  </si>
  <si>
    <t>T03818980001</t>
  </si>
  <si>
    <t>T03819000001</t>
  </si>
  <si>
    <t>T03819020001</t>
  </si>
  <si>
    <t>T03819040001</t>
  </si>
  <si>
    <t>T03819060001</t>
  </si>
  <si>
    <t>T03819080001</t>
  </si>
  <si>
    <t>G07242900003</t>
  </si>
  <si>
    <t>G07242950003</t>
  </si>
  <si>
    <t>G07243120003</t>
  </si>
  <si>
    <t>G07244650003</t>
  </si>
  <si>
    <t>G07244660003</t>
  </si>
  <si>
    <t>G07248060004</t>
  </si>
  <si>
    <t>G07248070004</t>
  </si>
  <si>
    <t>G07248080004</t>
  </si>
  <si>
    <t>G07248090004</t>
  </si>
  <si>
    <t>G07248150004</t>
  </si>
  <si>
    <t>J03389620001</t>
  </si>
  <si>
    <t>J03389720001</t>
  </si>
  <si>
    <t>J03389730001</t>
  </si>
  <si>
    <t>J03389740001</t>
  </si>
  <si>
    <t>J03389750001</t>
  </si>
  <si>
    <t>J03389760001</t>
  </si>
  <si>
    <t>00099021001 DEP.DE CHEQ.AJENOS,RET.DE NO_CONCILIADO CAM.,CONCEPTO: PAGO INCAPACIDADES TEMPORALES (REEMBOLSO) MINISTERIO DE ECONOMIA FINANZAS PUBLICAS,DEP.: CAJA NACIONAL DE SALUD , PROCEDENCIA: BANCO UNION S.A., CHEQUE: 15058, FECHA DE EMISION:15/03/2018</t>
  </si>
  <si>
    <t>00099021001 DEP.DE CHEQ.AJENOS,RET.DE NO_CONCILIADO CAM.,CONCEPTO: PAGO INCAPACIDADES TEMPORALES (REEMBOLSO) MINISTERIO DE ECONOMIA FINANZAS PUBLICAS,DEP.: CAJA NACIONAL DE SALUD , PROCEDENCIA: BANCO UNION S.A., CHEQUE: 15060, FECHA DE EMISION:15/03/2018</t>
  </si>
  <si>
    <t>00099021001 DEP.DE CHEQ.AJENOS,RET.DE NO_CONCILIADO CAM.,CONCEPTO: PAGO INCAPACIDADES TEMPORALES (REEMBOLSO) MINISTERIO DE ECONOMIA FINANZAS PUBLICAS,DEP.: CAJA NACIONAL DE SALUD , PROCEDENCIA: BANCO UNION S.A., CHEQUE: 15059, FECHA DE EMISION:15/03/2018</t>
  </si>
  <si>
    <t>00020011103 DEP.DE CHEQ.AJENOS,RET.DE CAM.,CONCEPTO: PAGO TRANSF EXT. EMP "JETSTREAM" P/ CAPACITACION CURSO SIMULADOR P/ PILOTOS P/ AERO AVRO RJ -70,DEP.: TRANSPORTE AEREO MILITAR , PROCEDENCIA: BANCO UNION S.A., CHEQUE: 19298, FECHA DE EMISION:29/03/2018</t>
  </si>
  <si>
    <t>00592012001 DEP.DE CHEQ.AJENOS,RET.DE CAM.,CONCEPTO: PAGO P/ DEVOLUCION DE PASAJE A AGENCIA DE VIAJE BOLTUR TKT 2890300173418,DEP.: TRANSPORTE AEREO MILITAR , PROCEDENCIA: BANCO UNION S.A., CHEQUE: 19263, FECHA DE EMISION:19/03/2018</t>
  </si>
  <si>
    <t>00086018041 DEP.DE CHEQ.AJENOS,RET.DE CAM.,CONCEPTO: PAGO P/DEVOLUCION DE PASAJE A LA SRA CYNTHIA SILVA TKT 2890300157952,DEP.: TRANSPORTE AEREO MILITAR , PROCEDENCIA: BANCO UNION S.A., CHEQUE: 19264, FECHA DE EMISION:19/03/2018</t>
  </si>
  <si>
    <t>00526012001 DEP.DE CHEQ.AJENOS,RET.DE CAM.,CONCEPTO: PAGO P/ DEVOLUCION DE PASAJE A LA AGENCIA DE VIAJE BOLTUR TKT 289030059982,DEP.: TRANSPORTE AEREO MILITAR , PROCEDENCIA: BANCO UNION S.A., CHEQUE: 19240, FECHA DE EMISION:15/03/2018</t>
  </si>
  <si>
    <t>00526012001 DEP.DE CHEQ.AJENOS,RET.DE CAM.,CONCEPTO: PAGO DEVOLUCION DE PASAJE A LOS SRES. FABIOLA ROLLANO, HORACIO PAZ TKT 2890300120859 -2890300120860,DEP.: TRANSPORTE AEREO MILITAR</t>
  </si>
  <si>
    <t>00099021001 DEP.DE CHEQ.AJENOS,RET.DE CAM.,CONCEPTO: BARBERY MONTERO JOHNNY,DEP.: BANCO UNION S.A. , PROCEDENCIA: BANCO UNION S.A., CHEQUE: 154466, FECHA DE EMISION:10/04/2018</t>
  </si>
  <si>
    <t>00574012002 DEP.DE CHEQ.AJENOS,RET.DE CAM.,CONCEPTO: PAGO INCAPACIDAD TEMPORAL DEL PERSONAL SEDEM CORREPONDIENTE MES ENERO 2018,DEP.: CAJA DE SALUD DE CAMINOS YRA , PROCEDENCIA: BANCO UNION S.A., CHEQUE: 9022, FECHA DE EMISION:27/03/2018</t>
  </si>
  <si>
    <t>00574012003 DEP.DE CHEQ.AJENOS,RET.DE CAM.,CONCEPTO: PAGO INCAPACIDAD TEMPORAL DEL PERSONAL SEDEM CORRESPONDIENTE MES ENERO 2018,DEP.: CAJA DE SALUD DE CAMINOS YRA , PROCEDENCIA: BANCO UNION S.A., CHEQUE: 9023, FECHA DE EMISION:27/03/2018</t>
  </si>
  <si>
    <t>00015011108 DEP.DE CHEQ.AJENOS,RET.DE CAM.,CONCEPTO: DEVOLUCION DE FONDOS,DEP.: MIN. GOBIERNO , PROCEDENCIA: BANCO UNION S.A., CHEQUE: 51048, FECHA DE EMISION:28/03/2018</t>
  </si>
  <si>
    <t>00099021001 DEP.DE CHEQ.AJENOS,RET.DE CAM.,CONCEPTO: DEVOLUCION DE RECURSOS POR ESTRAVIO DE CREDENCIALES(BERNARDO CAÑAVIRI - BERONICA MOSCOSO),DEP.: CAMARA DE SENADORES , PROCEDENCIA: BANCO UNION S.A., CHEQUE: 6869, FECHA DE EMISION:02/04/2018</t>
  </si>
  <si>
    <t>00099021001 DEP.DE CHEQ.AJENOS,RET.DE CAM.,CONCEPTO: REEMBOLSO POR SUBSIDIO DE INCAPACIDAD TEMPORAL,DEP.: CONTRALORIA GENERAL DEL ESTADO , PROCEDENCIA: BANCO UNION S.A., CHEQUE: 5563, FECHA DE EMISION:28/03/2018</t>
  </si>
  <si>
    <t>00099021001 DEP.DE CHEQ.AJENOS,RET.DE CAM.,CONCEPTO: REEMBOLSO SUBSIDIO INCAPACIDAD TEMPORAL,DEP.: CONTRALORIA GENERAL DEL ESTADO , PROCEDENCIA: BANCO UNION S.A., CHEQUE: 5564, FECHA DE EMISION:28/03/2018</t>
  </si>
  <si>
    <t>00099021001 DEP.DE CHEQ.AJENOS,RET.DE CAM.,CONCEPTO: REEMBOLSO SUBSIDIO DE INCAPACIDAD TEMPORAL,DEP.: CONTRALORIA GENERAL DEL ESTADO , PROCEDENCIA: BANCO UNION S.A., CHEQUE: 5566, FECHA DE EMISION:28/03/2018</t>
  </si>
  <si>
    <t>00099021001 DEP.DE CHEQ.AJENOS,RET.DE CAM.,CONCEPTO: REEMBOLSO SUBSIDIO DE INCAPACIDAD TEMPORAL,DEP.: CONTRALORIA GENERAL DEL ESTADO , PROCEDENCIA: BANCO UNION S.A., CHEQUE: 5565, FECHA DE EMISION:28/03/2018</t>
  </si>
  <si>
    <t>00290012001 DEP.DE CHEQ.AJENOS,RET.DE CAM.,CONCEPTO: DEP.INDEMINIZACION DE TELEFONO MARCA CISCO DE LA EMPRESA CREDINFORM S.A. DEL 15-3-2018 S/G C-31 N°76,DEP.: SERVICIO DE IMPUESTOS NACIONALES</t>
  </si>
  <si>
    <t>00290012001 DEP.DE CHEQ.AJENOS,RET.DE CAM.,CONCEPTO: DEP.POR MULTAS Y ATRASOS GDLP- II,DE LA GESTION/2015 S/G C-31 SIP N° 77,DEP.: SERVICIO DE IMPUESTOS NACIONALES , PROCEDENCIA: BANCO UNION S.A., CHEQUE: 4808, FECHA DE EMISION:26/03/2018</t>
  </si>
  <si>
    <t>00099021001 DEP.DE CHEQ.AJENOS,RET.DE CAM.,CONCEPTO: COMPENSACION MENSUAL DE COTIZACION,DEP.: FUTURO DE BOLIVIA S.A AFP , PROCEDENCIA: BANCO DE CREDITO DE BOLIVIA S.A., CHEQUE: 53429, FECHA DE EMISION:23/04/2018</t>
  </si>
  <si>
    <t>00099021001 DEP.DE CHEQ.AJENOS,RET.DE CAM.,CONCEPTO: COMPENSACION MENSUAL DE COTIZACION,DEP.: FUTURO DE BOLIVIA S.A. AFP , PROCEDENCIA: BANCO DE CREDITO DE BOLIVIA S.A., CHEQUE: 53287, FECHA DE EMISION:11/04/2018</t>
  </si>
  <si>
    <t>00099021001 DEP.DE CHEQ.AJENOS,RET.DE CAM.,CONCEPTO: DEP FONDOS TGN POR CIERRE TRIMESTRAL (ENERO-MARZO/2018),DEP.: MMAYA/SERNAP/PNANMI MADIDI , PROCEDENCIA: BANCO UNION S.A., CHEQUE: 1452, FECHA DE EMISION:13/04/2018</t>
  </si>
  <si>
    <t>00041011101 DEPOSITO DE EFECTIVO, DEPOSITANTE: SERGIO SALAZAR, CONCEPTO: DEVOLUCION DE FONDOS EN AVANCE, CUENTA DE DEPOSITO: CUENTA UNICA DEL TESORO</t>
  </si>
  <si>
    <t>00099021001 DEP.DE CHEQ.AJENOS,RET.DE CAM.,CONCEPTO: DEV.DE PASAJES AEREOS NO UTILIZADOS GESTION 2016 PREV.10-C-13 BS.93,50PREV.10-C-15 BS.282,10,DEP.: ADEMAF - CLAUDIA NAVARRO DURAN</t>
  </si>
  <si>
    <t>00099021001 DEP.DE CHEQ.AJENOS,RET.DE CAM.,CONCEPTO: DEV.DE RECURSOS DEL PROY."PROD.Y RENOV.DE CULTIVARES DE CITRICOS EN LA COMUN.DE MOCORI MUN.YANACACHI,DEP.: GOBIERNO AUTONOMO MUNICIPAL DE YANACACHI</t>
  </si>
  <si>
    <t>00099021001 DEP.DE CHEQ.AJENOS,RET.DE CAM.,CONCEPTO: DEVOL DE PASAJE AEREO NO UTILIZADO S/G MEM. CD-OFMA.VPGR N° 05/2018,DEP.: CAMARA DE DIPUTADOS , PROCEDENCIA: BANCO UNION S.A., CHEQUE: 16642, FECHA DE EMISION:09/04/2018</t>
  </si>
  <si>
    <t>00099021001 DEP.DE CHEQ.AJENOS,RET.DE CAM.,CONCEPTO: DEVOLUCION COBROS INDEBIDOS GRUPO N° 13 COMPROBANTE N° 65 DE FECHA 3-04-18,DEP.: SENASIR , PROCEDENCIA: BANCO UNION S.A., CHEQUE: 7869, FECHA DE EMISION:03/04/2018</t>
  </si>
  <si>
    <t>00086038007 DEPOSITO DE EFECTIVO, DEPOSITANTE: LIMBERT TOMAS QUISBERT VARGAS, CONCEPTO: REVERSION DE FONDOS EN AVANCE, CUENTA DE DEPOSITO: CUENTA UNICA DEL TESORO</t>
  </si>
  <si>
    <t>00016071101 DEPOSITO DE EFECTIVO, DEPOSITANTE: MARIA EUGENIA ASINA VALDA, CONCEPTO: DEVOLUCION DE SALDO POR FONDOS EN AVANCE, CUENTA DE DEPOSITO: CUENTA UNICA DEL TESORO</t>
  </si>
  <si>
    <t>00212082001 DEPOSITO DE EFECTIVO, DEPOSITANTE: INRA LA PAZ- RENE RAMOS RAMOS, CONCEPTO: DEVOLUCION DE VIATICOS, CUENTA DE DEPOSITO: CUENTA UNICA DEL TESORO</t>
  </si>
  <si>
    <t>00099021001 DEP.DE CHEQ.AJENOS,RET.DE CAM.,CONCEPTO: DEVOLUCION DE BOA PASAJE NO UTILIZADO POR SERGIO CUSICANQUI,DEP.: BOLIVIANA DE AVIACION " BOA " , PROCEDENCIA: BANCO UNION S.A., CHEQUE: 6199, FECHA DE EMISION:23/04/2018</t>
  </si>
  <si>
    <t>00099021001 DEP.DE CHEQ.AJENOS,RET.DE CAM.,CONCEPTO: DEVOLUCION EN FONDOS EN AVANCE,DEP.: MINISTERIO DE MEDIO AMBIENTE Y AGUA , PROCEDENCIA: BANCO UNION S.A., CHEQUE: 941, FECHA DE EMISION:27/03/2018</t>
  </si>
  <si>
    <t>00099021001 DEP.DE CHEQ.AJENOS,RET.DE CAM.,CONCEPTO: TRANSFERENCIA DE RECURSOS (MORATO ROJAS MARIA EUGENIA),DEP.: MINISTERIO DE EDUCACION , PROCEDENCIA: BANCO UNION S.A., CHEQUE: 22122, FECHA DE EMISION:02/04/2018</t>
  </si>
  <si>
    <t>00099021001 DEP.DE CHEQ.AJENOS,RET.DE CAM.,CONCEPTO: TRANSFERENCIA DE RECURSOS (SANABRIA OSINA MARIA CRISTINA),DEP.: MINISTERIO DE EDUCACION , PROCEDENCIA: BANCO UNION S.A., CHEQUE: 22121, FECHA DE EMISION:02/04/2018</t>
  </si>
  <si>
    <t>00099021001 DEP.DE CHEQ.AJENOS,RET.DE CAM.,CONCEPTO: TRANSFERENCIA DE RECURSOS (ALBA SUAREZ MARIA ROSA),DEP.: MINISTERIO DE EDUCACION , PROCEDENCIA: BANCO UNION S.A., CHEQUE: 22120, FECHA DE EMISION:02/04/2018</t>
  </si>
  <si>
    <t>00020011103 DEP.DE CHEQ.AJENOS,RET.DE CAM.,CONCEPTO: PAGO TRANSF EXT EMP CARIBE P/ ADQUISICION DE LLANTAS NLG Y MLG P/ LA AERO BO EING FAB-115 Y FAB -117,DEP.: TRANSPORTE AEREO MILITAR</t>
  </si>
  <si>
    <t>00020011103 DEP.DE CHEQ.AJENOS,RET.DE CAM.,CONCEPTO: PAGO TRANSF EXT EMP "CARIBE" P/ADQUISICION DE MATERIAL ELECTRICO Y REPUESTOS P/AERO BOEING FAB-118,DEP.: TRANSPORTE AEREO MILITAR , PROCEDENCIA: BANCO UNION S.A., CHEQUE: 19310, FECHA DE EMISION:03/04/2018</t>
  </si>
  <si>
    <t>00099021001 DEP.DE CHEQ.AJENOS,RET.DE CAM.,CONCEPTO: DEVOLUCION DE CC NO COBRADA DICIEMBRE 2017,DEP.: LA VITALICIA SEGUROS Y REASEGUROS DE VIDA S.A. , PROCEDENCIA: BANCO BISA S.A., CHEQUE: 46274, FECHA DE EMISION:04/04/2018</t>
  </si>
  <si>
    <t>00099021001 DEP.DE CHEQ.AJENOS,RET.DE CAM.,CONCEPTO: DEVOLUCION DE FONDOS POR PASAJES AEREOS NO UTILIZADOS GESTION 2017,DEP.: EMPRESA ESTATAL BOLIVIANA DE TURISMO-BOLTUR , PROCEDENCIA: BANCO UNION S.A., CHEQUE: 6563, FECHA DE EMISION:09/04/2018</t>
  </si>
  <si>
    <t>00099021001 DEP.DE CHEQ.AJENOS,RET.DE CAM.,CONCEPTO: DEVOLUCION DE PASAJES DEL SR ROBERTO ANTEZANA,DEP.: ORGANO ELECTORAL PLURINACIONAL , PROCEDENCIA: BANCO UNION S.A., CHEQUE: 8704, FECHA DE EMISION:15/03/2018</t>
  </si>
  <si>
    <t>00342012001 DEPOSITO DE EFECTIVO, DEPOSITANTE: SRA YENNY AVENDAÑO CI 5953518LP, CONCEPTO: DEVOLUCION POR EXCESO DE LLAMADAS MES ENERO, CUENTA DE DEPOSITO: CUENTA UNICA DEL TESORO</t>
  </si>
  <si>
    <t>00342012001 DEPOSITO DE EFECTIVO, DEPOSITANTE: SRA JENNY AVENDAÑO CI 5953518 LP, CONCEPTO: DEVOLUCION POR EXCESO DE LLAMADAS MES FEBRERO, CUENTA DE DEPOSITO: CUENTA UNICA DEL TESORO</t>
  </si>
  <si>
    <t>00099021001 DEP.DE CHEQ.AJENOS,RET.DE CAM.,CONCEPTO: DEVOLUCION PASAJES NACIONALES GESTION 2015 S/G NOTA PGE / DGAA N° 014/18,DEP.: BOA - BOLIVIANA DE AVIACION , PROCEDENCIA: BANCO UNION S.A., CHEQUE: 8833, FECHA DE EMISION:13/04/2018</t>
  </si>
  <si>
    <t>00591012001 DEPOSITO DE EFECTIVO, DEPOSITANTE: TELEFERICOS DOPPELMAYR BOLIVIA S.A., CONCEPTO: DEVOLUCION PAGO EPSAS POR DAÑOS OCASIONADOS EN LOS MESES DICIEMBRE/2017 ENERO/2018, CUENTA DE DEPOSITO: CUENTA UNICA DEL TESORO</t>
  </si>
  <si>
    <t>00099021001 DEP.DE CHEQ.AJENOS,RET.DE CAM.,CONCEPTO: DEVOLUCION PRIMA,DEP.: CREDINFORM INTERNATIONAL S.A. , PROCEDENCIA: BANCO MERCANTIL SANTA CRUZ SA., CHEQUE: 112728, FECHA DE EMISION:02/04/2018</t>
  </si>
  <si>
    <t>00099021001 DEP.DE CHEQ.AJENOS,RET.DE CAM.,CONCEPTO: DEVOLUCION SALDOS NO EJECUTADOS,DEP.: MIN.DE EDU.-PROGRAMA NAL DE POSTALFABETIZACION , PROCEDENCIA: BANCO UNION S.A., CHEQUE: 5614, FECHA DE EMISION:26/04/2018</t>
  </si>
  <si>
    <t>00099021001 DEP.DE CHEQ.AJENOS,RET.DE CAM.,CONCEPTO: ELIZABETH FLORES ORTEGA,DEP.: BANCO UNION S.A. , PROCEDENCIA: BANCO UNION S.A., CHEQUE: 154461, FECHA DE EMISION:02/04/2018</t>
  </si>
  <si>
    <t>00212082001 DEPOSITO DE EFECTIVO, DEPOSITANTE: ADALBERTO VELARDE CARASANI, CONCEPTO: DEVOLUCION DE FONDOS EN AVANCE, CUENTA DE DEPOSITO: CUENTA UNICA DEL TESORO</t>
  </si>
  <si>
    <t>00099021001 DEP.DE CHEQ.AJENOS,RET.DE CAM.,CONCEPTO: FRACCION COMPLEMENTARIA MENSUAL,DEP.: FUTURO DE BOLIVIA S.A. AFP , PROCEDENCIA: BANCO DE CREDITO DE BOLIVIA S.A., CHEQUE: 53288, FECHA DE EMISION:11/04/2018</t>
  </si>
  <si>
    <t>00099021001 DEP.DE CHEQ.AJENOS,RET.DE CAM.,CONCEPTO: H.C.DIPUTADOS - DEVOLUCION INCAPACIDAD TEMPORAL - FEBRERO / 2018,DEP.: CAJA PETROLERA DE SALUD , PROCEDENCIA: BANCO UNION S.A., CHEQUE: 13232, FECHA DE EMISION:23/04/2018</t>
  </si>
  <si>
    <t>00099021001 DEP.DE CHEQ.AJENOS,RET.DE CAM.,CONCEPTO: LOLA TERRAZA MAURO,DEP.: BANCO UNION S.A. , PROCEDENCIA: BANCO UNION S.A., CHEQUE: 154475, FECHA DE EMISION:25/04/2018</t>
  </si>
  <si>
    <t>00099021001 DEP.DE CHEQ.AJENOS,RET.DE CAM.,CONCEPTO: MIN.COMUNICACION - DEVOL. INCAPACIDAD TEMPORAL - FEBRERO / 2018,DEP.: CAJA PETROLERA DE SALUD , PROCEDENCIA: BANCO UNION S.A., CHEQUE: 13237, FECHA DE EMISION:23/04/2018</t>
  </si>
  <si>
    <t>00212082001 DEPOSITO DE EFECTIVO, DEPOSITANTE: INRA-TOMAS BARRA MAYTA, CONCEPTO: DEVOLUCION DE GASTOS OPERATIVOS, CUENTA DE DEPOSITO: CUENTA UNICA DEL TESORO</t>
  </si>
  <si>
    <t>00010011102 DEPOSITO DE EFECTIVO, DEPOSITANTE: ANTONIO ABAL OÑA, CONCEPTO: REPOSICION POR SIETE ANTECEDENTES PENALES CONSULADO DE BOLIVIA EN COMODORO RIVADAVIA, CUENTA DE DEPOSITO: CUENTA UNICA DEL TESORO</t>
  </si>
  <si>
    <t>00373024105 DEPOSITO DE EFECTIVO, DEPOSITANTE: PRODUCCION DE PAPA COMUNIDAD PAMPA LUPIARA CH., CONCEPTO: DEVOLUCION DE INTERESES, CUENTA DE DEPOSITO: CUENTA UNICA DEL TESORO</t>
  </si>
  <si>
    <t>00373024105 DEPOSITO DE EFECTIVO, DEPOSITANTE: GONZALO L. CALLE PAXIPATTY, CONCEPTO: DEVOLUCION DE INTERESES GENERADAS DEL EXTRACTO BANCARIO, CUENTA DE DEPOSITO: CUENTA UNICA DEL TESORO</t>
  </si>
  <si>
    <t>00373024105 DEPOSITO DE EFECTIVO, DEPOSITANTE: GONZALO LUIS CALLE PAXIPATTY, CONCEPTO: DEVOLUCION DE RECURSOS NO EJECUTADOS, CUENTA DE DEPOSITO: CUENTA UNICA DEL TESORO</t>
  </si>
  <si>
    <t>00099021001 DEP.DE CHEQ.AJENOS,RET.DE CAM.,CONCEPTO: PAGO AL MINISTERIO DE ECONOMIA Y FINANZAS PUBLICAS POR DEVOLUCION DE NOTA DE CREDITO FISCAL AZUCAR,DEP.: INSUMOS BOLIVIA , PROCEDENCIA: BANCO UNION S.A., CHEQUE: 572, FECHA DE EMISION:12/04/2018</t>
  </si>
  <si>
    <t>00099021001 DEP.DE CHEQ.AJENOS,RET.DE CAM.,CONCEPTO: PAGO DEVOLUCION DE PASAJE A LA AGENCIA DE VIAJE BOLTUR TKT 2890300173417,2890300173409,DEP.: TRANSPORTE AEREO MILITAR , PROCEDENCIA: BANCO UNION S.A., CHEQUE: 19353, FECHA DE EMISION:09/04/2018</t>
  </si>
  <si>
    <t>00099021001 DEP.DE CHEQ.AJENOS,RET.DE CAM.,CONCEPTO: PAGO INCAPACIDAD TEMPORAL DEL PERSONAL ABC CORRESPONDIENTE MES FEBRERO 2018,DEP.: CAJA DE SALUD DE CAMINOS Y RA. , PROCEDENCIA: BANCO UNION S.A., CHEQUE: 9028, FECHA DE EMISION:27/03/2018</t>
  </si>
  <si>
    <t>00099021001 DEP.DE CHEQ.AJENOS,RET.DE CAM.,CONCEPTO: PAGO INCAPACIDADES TEMPORALES REEMBOLSO MINISTERIO DE ECONOMIA Y FINANZAS PUBLICAS,DEP.: CAJA NACIONAL DE SALUD , PROCEDENCIA: BANCO UNION S.A., CHEQUE: 15183, FECHA DE EMISION:04/04/2018</t>
  </si>
  <si>
    <t>00099021001 DEP.DE CHEQ.AJENOS,RET.DE CAM.,CONCEPTO: DEVOLUCION A LA CUT POR MULTA RETRAZO EN LA ENTREGA,DEP.: MINISTERIO DE GOBIERNO - UELICN , PROCEDENCIA: BANCO UNION S.A., CHEQUE: 7817, FECHA DE EMISION:28/03/2018</t>
  </si>
  <si>
    <t>00597012001 DEP.DE CHEQ.AJENOS,RET.DE CAM.,CONCEPTO: RECURSOS PROPIOS VENTAS YLB,DEP.: YACIMIENTOS DE LITIO BOLIVIANOS , PROCEDENCIA: BANCO UNION S.A., CHEQUE: 65, FECHA DE EMISION:02/04/2018</t>
  </si>
  <si>
    <t>00099021001 DEP.DE CHEQ.AJENOS,RET.DE CAM.,CONCEPTO: PAGO INCAPACIDADES TEMPORALES REEMBOLSO MINISTERIO DE ECONOMIA Y FINANZAS PUBLICAS,DEP.: CAJA NACIONAL DE SALUD , PROCEDENCIA: BANCO UNION S.A., CHEQUE: 15184, FECHA DE EMISION:04/04/2018</t>
  </si>
  <si>
    <t>00099021001 DEP.DE CHEQ.AJENOS,RET.DE CAM.,CONCEPTO: PAGO INCAPACIDADES TEMPORALES REEMBOLSO MINISTERIO DE ECONOMIA Y FINANZAS PUBLICAS,DEP.: CAJA NACIONAL DE SALUD , PROCEDENCIA: BANCO UNION S.A., CHEQUE: 15185, FECHA DE EMISION:04/04/2018</t>
  </si>
  <si>
    <t>00099021001 DEP.DE CHEQ.AJENOS,RET.DE CAM.,CONCEPTO: PAGO POR DESCUENTO MONTOS EXCEDENTES POR DOBLE PERCEPCION DE RECURSOS PUBLICOS,DEP.: CAJA NACIONAL DE SALUD , PROCEDENCIA: BANCO UNION S.A., CHEQUE: 35688, FECHA DE EMISION:26/04/2018</t>
  </si>
  <si>
    <t>00099021001 DEP.DE CHEQ.AJENOS,RET.DE CAM.,CONCEPTO: PAGO POR ENFERMEDAD COMUN, CORRESPONDIENTE AL MES DE FEBRERO DE 2018,DEP.: CAJA DE SALUD DE LA BANCA PRIVADA , PROCEDENCIA: BANCO NACIONAL DE BOLIVIA S.A., CHEQUE: 6895075, FECHA DE EMISION:26/03/2018</t>
  </si>
  <si>
    <t>00099021001 DEP.DE CHEQ.AJENOS,RET.DE CAM.,CONCEPTO: POR PAGO DE SINIESTRO ANH,DEP.: CIA DE SEGUROS Y REASEGUROS FORTALEZA S.A. , PROCEDENCIA: BANCO FORTALEZA SOCIEDAD ANONIMA (BANCO FORTALEZA S.A.), CHEQUE: 7090, FECHA DE EMISIO</t>
  </si>
  <si>
    <t>00373024101 DEPOSITO DE EFECTIVO, DEPOSITANTE: JAIME MOLLO CHAVEZ, CONCEPTO: DEVOLUCION DE FONDOS EN AVANCE, CUENTA DE DEPOSITO: CUENTA UNICA DEL TESORO</t>
  </si>
  <si>
    <t>00206012001 DEPOSITO DE EFECTIVO, DEPOSITANTE: TANIA TABORGA VARGAS C.I. 7580964, CONCEPTO: DEVOLUCION DE HABERES DICIEMBRE 2017, CUENTA DE DEPOSITO: CUENTA UNICA DEL TESORO</t>
  </si>
  <si>
    <t>00212082001 DEPOSITO DE EFECTIVO, DEPOSITANTE: TEODORA VENTURA COYO, CONCEPTO: DEVOLUCION DE GASTOS OPERATIVOS, CUENTA DE DEPOSITO: CUENTA UNICA DEL TESORO</t>
  </si>
  <si>
    <t>00099021001 DEP.DE CHEQ.AJENOS,RET.DE CAM.,CONCEPTO: REEMBOLSO DE BAJAS MEDICAS POR INCAPACIDAD TEMPORAL,DEP.: MINISTERIO DE SALUD , PROCEDENCIA: BANCO UNION S.A., CHEQUE: 26723, FECHA DE EMISION:23/03/2018</t>
  </si>
  <si>
    <t>00099021001 DEP.DE CHEQ.AJENOS,RET.DE CAM.,CONCEPTO: REEMBOLSO DE SUBSIDIOS POR INCAPACIDAD TEMPORAL FEBRERO / 2018,DEP.: CAJA BANCARIA ESTATAL DE SALUD , PROCEDENCIA: BANCO UNION S.A., CHEQUE: 27013, FECHA DE EMISION:10/04/2018</t>
  </si>
  <si>
    <t>00099021001 DEP.DE CHEQ.AJENOS,RET.DE CAM.,CONCEPTO: REEMBOLSO POR PARTE DEL SEGURO SOCIAL UNIVERSITARIO,DEP.: CONSERVATORIO PLURINACIONAL DE MUSICA , PROCEDENCIA: BANCO UNION S.A., CHEQUE: 18144, FECHA DE EMISION:12/04/2018</t>
  </si>
  <si>
    <t>00099021001 DEP.DE CHEQ.AJENOS,RET.DE CAM.,CONCEPTO: REVERSION FRACCION DICIEMBRE NUAS 26805960,19587156 Y 12299431,DEP.: SEGUROS PROVIDA SA , PROCEDENCIA: BANCO NACIONAL DE BOLIVIA S.A., CHEQUE: 4350264, FECHA DE EMISION:09/04/2018</t>
  </si>
  <si>
    <t>00099021001 DEP.DE CHEQ.AJENOS,RET.DE CAM.,CONCEPTO: TRIBUNAL CONSTITUCIONAL PLURINACIONAL - DEVOLUCION INCAPACIDAD TEMPORAL ENERO/2018,DEP.: CAJA PETROLERA DE SALUD , PROCEDENCIA: BANCO UNION S.A., CHEQUE: 18166, FECHA DE EMISION:04/04/2018</t>
  </si>
  <si>
    <t>00099021001 DEP.DE CHEQ.AJENOS,RET.DE CAM.,CONCEPTO: WILLY GONZALO CABEZAS IGLESIAS,DEP.: BANCO UNION S.A. , PROCEDENCIA: BANCO UNION S.A., CHEQUE: 154470, FECHA DE EMISION:16/04/2018</t>
  </si>
  <si>
    <t>00099021001 DEP.DE CHEQ.AJENOS,RET.DE CAM.,CONCEPTO: DEVOLUCION DE RECURSOS PROYECTO CONSTRUCCION VIA FERREA MONTERO BULO BULO,DEP.: MINISTERIO DE OBRAS PUBLICAS SERVICIOS Y VIVIENDA , PROCEDENCIA: BANCO UNION S.A., CHEQUE: 2342, FECHA DE EMISION:03/04/2018</t>
  </si>
  <si>
    <t>00514010012 DEP.DE CHEQ.AJENOS,RET.DE CAM.,CONCEPTO: TRANSFERENCIA DE FONDOS PARA PAGOS AL EXTERIOR,DEP.: EMPRESA NACIONAL DE ELECTRICIDAD , PROCEDENCIA: BANCO UNION S.A., CHEQUE: 17143, FECHA DE EMISION:04/04/2018</t>
  </si>
  <si>
    <t>00290012001 DEP.DE CHEQ.AJENOS,RET.DE CAM.,CONCEPTO: DEP POR MULTAS Y ATRASOS DE LA GGSCZ DE DIC/2017 ; S/G C-31 SIP N° 79,DEP.: SERVICIO DE IMPUESTOS NACIONALES , PROCEDENCIA: BANCO UNION S.A., CHEQUE: 4812, FECHA DE EMISION:28/03/2018</t>
  </si>
  <si>
    <t>00290012001 DEP.DE CHEQ.AJENOS,RET.DE CAM.,CONCEPTO: DEP POR MULTAS Y ATRASOS GDLP DEL 2017;SEGUN C-31 SIP N°84,DEP.: SERVICIO DE IMPUESTOS NACIONALES , PROCEDENCIA: BANCO UNION S.A., CHEQUE: 4813, FECHA DE EMISION:29/03/2018</t>
  </si>
  <si>
    <t>00290012001 DEP.DE CHEQ.AJENOS,RET.DE CAM.,CONCEPTO: DEP POR INASISTENCIA AL CURSO PREVENCION DEL ACOSO LABORAL EN EL SIN GESTION 2017 S/G C-31 SIP N° 80,DEP.: SERVICIO DE IMPUESTOS NACIONALES</t>
  </si>
  <si>
    <t>00099021001 DEP.DE CHEQ.AJENOS,RET.DE CAM.,CONCEPTO: PREV 451/2018 DEVOLUCION DE PASAJE AEREO NO UTILIZADO S/G RESOL ADM N° 12-A/2018-2019 Y H.R. N° 3202,DEP.: CAMARA DE DIPUTADOS , PROCEDENCIA: BANCO UNION S.A., CHEQUE: 16631, FECHA DE EMISION:03/04/2018</t>
  </si>
  <si>
    <t>00020011102 DEP.DE CHEQ.AJENOS,RET.DE CAM.,CONCEPTO: PAGO DE HABERES PERSONAL CONSULTORES MES MARZO/18 DGTAM,DEP.: TRANSPORTE AEREO MILITAR , PROCEDENCIA: BANCO UNION S.A., CHEQUE: 19322, FECHA DE EMISION:05/04/2018</t>
  </si>
  <si>
    <t>00020011102 DEP.DE CHEQ.AJENOS,RET.DE CAM.,CONCEPTO: PAGO DE HABERES PERSONAL EVENTUAL MES MARZO/18 DGTAM,DEP.: TRANSPORTE AEREO MILITAR , PROCEDENCIA: BANCO UNION S.A., CHEQUE: 19321, FECHA DE EMISION:05/04/2018</t>
  </si>
  <si>
    <t>00099021001 DEPOSITO DE EFECTIVO, DEPOSITANTE: ( ABC ) OFICINA CENTRAL, CONCEPTO: DEVOLUCION DE SALDO DE VIATICOS, CUENTA DE DEPOSITO: CUENTA UNICA DEL TESORO</t>
  </si>
  <si>
    <t>00099021001 DEPOSITO DE EFECTIVO, DEPOSITANTE: ABRAHAM ALARCON CALZADA, CONCEPTO: DEVOLUCION, CUENTA DE DEPOSITO: CUENTA UNICA DEL TESORO</t>
  </si>
  <si>
    <t>00020031101 DEPOSITO DE EFECTIVO, DEPOSITANTE: FROILAN MARIN ALANOCA CI 4796736 LP, CONCEPTO: REVERSION POR CONCEPTO DE VIATICOS PERIODO VESTIBULAR, CUENTA DE DEPOSITO: CUENTA UNICA DEL TESORO</t>
  </si>
  <si>
    <t>00099021001 DEPOSITO DE EFECTIVO, DEPOSITANTE: ADRIANA SALVATIERRA ARRIAZA, CONCEPTO: DEVOLUCION DE VIATICOS, CUENTA DE DEPOSITO: CUENTA UNICA DEL TESORO</t>
  </si>
  <si>
    <t>00290184101 DEPOSITO DE EFECTIVO, DEPOSITANTE: EDUARDO ANTONIO ALBA RIVERO, CONCEPTO: DEVOLUCION POR TRANSPORTE PROYECTO CONTROLADORES TRIBUTARIOS 2017 DE LA GDLPZ II, CUENTA DE DEPOSITO: CUENTA UNICA DEL TESORO</t>
  </si>
  <si>
    <t>00099021001 DEPOSITO DE EFECTIVO, DEPOSITANTE: AEVIVIENDA AGENCIA ESTATAL DE VIVIENDA, CONCEPTO: PAGO DE SERVICIO DE AGUA POTABLE MES ENERO, CUENTA DE DEPOSITO: CUENTA UNICA DEL TESORO</t>
  </si>
  <si>
    <t>00592012001 DEPOSITO DE EFECTIVO, DEPOSITANTE: DELIA CALANI, CONCEPTO: ND 81415 GESTION 2016, CUENTA DE DEPOSITO: CUENTA UNICA DEL TESORO</t>
  </si>
  <si>
    <t>00592012001 DEPOSITO DE EFECTIVO, DEPOSITANTE: ELIAS VIDAURRE, CONCEPTO: ND 66203 GESTION 2016, CUENTA DE DEPOSITO: CUENTA UNICA DEL TESORO</t>
  </si>
  <si>
    <t>00099021001 DEPOSITO DE EFECTIVO, DEPOSITANTE: AGUIRRE HAUG ROSA CI 1616147, CONCEPTO: DEVOLUCION DE SALARIO EXCEDENTE AL DEL PRESIDENTE MARZO 2018, CUENTA DE DEPOSITO: CUENTA UNICA DEL TESORO</t>
  </si>
  <si>
    <t>00592012001 DEPOSITO DE EFECTIVO, DEPOSITANTE: GRISEL MARCIA LAZARTE ARMAZA, CONCEPTO: ND 149720 GESTION 2017, CUENTA DE DEPOSITO: CUENTA UNICA DEL TESORO</t>
  </si>
  <si>
    <t>00212082001 DEPOSITO DE EFECTIVO, DEPOSITANTE: INRA-DEMETRIO SANCHEZ VARGAS, CONCEPTO: DEVOLUCION DE VIATICOS, CUENTA DE DEPOSITO: CUENTA UNICA DEL TESORO</t>
  </si>
  <si>
    <t>00099021001 DEPOSITO DE EFECTIVO, DEPOSITANTE: AMELIA APAZA DE APAZA, CONCEPTO: DEVOLUCION POR CONCEPTO " SENASIR ", CUENTA DE DEPOSITO: CUENTA UNICA DEL TESORO</t>
  </si>
  <si>
    <t>00099021001 DEPOSITO DE EFECTIVO, DEPOSITANTE: AMERICA GONZALES HERRERA, CONCEPTO: DEVOLUCION RENTA, CUENTA DE DEPOSITO: CUENTA UNICA DEL TESORO</t>
  </si>
  <si>
    <t>00099021001 DEPOSITO DE EFECTIVO, DEPOSITANTE: AMERICO VICTOR CHOQUE RODRIGUEZ - ATT, CONCEPTO: DEVOLUCION POR EXCESO DE PAGO ( DEVENGADO ), CUENTA DE DEPOSITO: CUENTA UNICA DEL TESORO</t>
  </si>
  <si>
    <t>00099021001 DEPOSITO DE EFECTIVO, DEPOSITANTE: APATA CABALLERO CELESTINO, CONCEPTO: DEVOLUCION DE HABERES REVERSION, CUENTA DE DEPOSITO: CUENTA UNICA DEL TESORO</t>
  </si>
  <si>
    <t>00373024105 DEPOSITO DE EFECTIVO, DEPOSITANTE: PROYECTO APOYO Y FORTALECIMIENTO DE LA GESTION, CONCEPTO: DEVOLUCION DE SALDOS NO EJECUTADOS, CUENTA DE DEPOSITO: CUENTA UNICA DEL TESORO</t>
  </si>
  <si>
    <t>00212082001 DEPOSITO DE EFECTIVO, DEPOSITANTE: SANTOS OSWALDO GONZALES CUSSI, CONCEPTO: DEVOLUCION DE VIATICOS, CUENTA DE DEPOSITO: CUENTA UNICA DEL TESORO</t>
  </si>
  <si>
    <t>00212014305 DEPOSITO DE EFECTIVO, DEPOSITANTE: LUIS HORACIO PLATA CHUQUIMIA 4744604 LP, CONCEPTO: DEVOLUCION DE HABERES GESTION 2017, CUENTA DE DEPOSITO: CUENTA UNICA DEL TESORO</t>
  </si>
  <si>
    <t>00099021001 DEPOSITO DE EFECTIVO, DEPOSITANTE: ARIEL ORELLANA CAYARI, CONCEPTO: DEVOLUCION TASA DE EMBARQUE RUTA SCZ-LPZ 21/03/18 ANH, CUENTA DE DEPOSITO: CUENTA UNICA DEL TESORO</t>
  </si>
  <si>
    <t>00099021001 DEPOSITO DE EFECTIVO, DEPOSITANTE: ARTEAGA LOAYZA RAUL ANTONIO, CONCEPTO: REVERSION DE HABERES MARZO 2018 PREV. 2067 N PLANILLA 2340 DE ARTEAGA LOAYZA RAUL ANTONIO, CUENTA DE DEPOSITO: CUENTA UNICA DEL TESORO</t>
  </si>
  <si>
    <t>00224012005 DEPOSITO DE EFECTIVO, DEPOSITANTE: ARIEL RODRIGO QUISPE ANTEZANA, CONCEPTO: DEVOLUCION DE SALDO NO UTILIZADO EN FONDOS EN AVANCE, CUENTA DE DEPOSITO: CUENTA UNICA DEL TESORO</t>
  </si>
  <si>
    <t>00099021001 DEPOSITO DE EFECTIVO, DEPOSITANTE: ARTEAGA LOAYZA RAUL ANTONIO, CONCEPTO: REVERSION DE HABERES MARZO 2018 PREV. 2067 N° PLANILLAS 2340 DE ARTEAGA LOAYZA RAUL ANTONIO, CUENTA DE DEPOSITO: CUENTA UNICA DEL TESORO</t>
  </si>
  <si>
    <t>00099021001 DEPOSITO DE EFECTIVO, DEPOSITANTE: ASUNTA ELIZABETH PARI MUÑOZ, CONCEPTO: DOBLE PERCEPCION, CUENTA DE DEPOSITO: CUENTA UNICA DEL TESORO</t>
  </si>
  <si>
    <t>00099021001 DEPOSITO DE EFECTIVO, DEPOSITANTE: AURELIO CHUQUIMIA - INSA, CONCEPTO: REVERSION, CUENTA DE DEPOSITO: CUENTA UNICA DEL TESORO</t>
  </si>
  <si>
    <t>00099021001 DEPOSITO DE EFECTIVO, DEPOSITANTE: BARRIOS VILLA ALFONSO CI 1253043, CONCEPTO: DEVOLUCION DE SALARIO EXCEDENTE AL DEL PRESIDENTE MARZO 2018, CUENTA DE DEPOSITO: CUENTA UNICA DEL TESORO</t>
  </si>
  <si>
    <t>00099021001 DEPOSITO DE EFECTIVO, DEPOSITANTE: BASILIA HORTENCIA CABRERA COLQUE, CONCEPTO: REVERSION TOTAL, CUENTA DE DEPOSITO: CUENTA UNICA DEL TESORO</t>
  </si>
  <si>
    <t>00099021001 DEPOSITO DE EFECTIVO, DEPOSITANTE: BORIS MARCELO VALENZUELA SAIRE, CONCEPTO: DEVOLUCION DEL 13% DE VIATICOS, CUENTA DE DEPOSITO: CUENTA UNICA DEL TESORO</t>
  </si>
  <si>
    <t>00099021001 DEPOSITO DE EFECTIVO, DEPOSITANTE: BRACAMONTE ALANIZ HUMBERTO CI 5567062, CONCEPTO: DEVOLUCION DE SALARIO EXCEDENTE AL DEL PRESIDENTE MARZO 2018, CUENTA DE DEPOSITO: CUENTA UNICA DEL TESORO</t>
  </si>
  <si>
    <t>00099021001 DEPOSITO DE EFECTIVO, DEPOSITANTE: CALLE ARACENA JOSE MANUEL CI 1284098, CONCEPTO: DEVOLUCION DE SALARIO EXCEDENTE AL DEL PRESIDENTE MARZO 2018, CUENTA DE DEPOSITO: CUENTA UNICA DEL TESORO</t>
  </si>
  <si>
    <t>00099021001 DEPOSITO DE EFECTIVO, DEPOSITANTE: CAMARGO BARRIONUEVO HERNAN CI 1394844, CONCEPTO: DEVOLUCION DE SALARIO EXCEDENTE AL DEL PRESIDENTE MARZO 2018, CUENTA DE DEPOSITO: CUENTA UNICA DEL TESORO</t>
  </si>
  <si>
    <t>00099021001 DEPOSITO DE EFECTIVO, DEPOSITANTE: CAP. INF. JORGE LUIS MERCADO MERIDA, CONCEPTO: DEVOLUCION DE PASAJES CAP. INF. JORGE LUIS MERCADO MERIDA, CUENTA DE DEPOSITO: CUENTA UNICA DEL TESORO</t>
  </si>
  <si>
    <t>00099021001 DEPOSITO DE EFECTIVO, DEPOSITANTE: CARLA MELISA LOPEZ ROSSE LOAIZA, CONCEPTO: DEVOLUCION DE AGUINALDO EN DEMASIA POR RENUNCIA, CUENTA DE DEPOSITO: CUENTA UNICA DEL TESORO</t>
  </si>
  <si>
    <t>00099021001 DEPOSITO DE EFECTIVO, DEPOSITANTE: CARLA MONTAÑO RIVERA, CONCEPTO: DEVOLUCION DE FONDOS, CUENTA DE DEPOSITO: CUENTA UNICA DEL TESORO</t>
  </si>
  <si>
    <t>00099021001 DEPOSITO DE EFECTIVO, DEPOSITANTE: CARMEN EDUBIGES SURCO GUACHALLA, CONCEPTO: DOBLE PERCEPCION, CUENTA DE DEPOSITO: CUENTA UNICA DEL TESORO</t>
  </si>
  <si>
    <t>00099021001 DEPOSITO DE EFECTIVO, DEPOSITANTE: CARMEN EVA GONZALES LAFUENTE, CONCEPTO: DEVOLUCION MEDIO DIA DE VIATICO, CUENTA DE DEPOSITO: CUENTA UNICA DEL TESORO</t>
  </si>
  <si>
    <t>00099021001 DEPOSITO DE EFECTIVO, DEPOSITANTE: CATALINA GUTIERREZ MAMANI, CONCEPTO: DEVOLUCION SENASIR, CUENTA DE DEPOSITO: CUENTA UNICA DEL TESORO</t>
  </si>
  <si>
    <t>00099021001 DEPOSITO DE EFECTIVO, DEPOSITANTE: CECILIA FLORES DE CEÑI, CONCEPTO: COBRO INDEBIDO DE SENASIR DEL MES DE ABRIL, CUENTA DE DEPOSITO: CUENTA UNICA DEL TESORO</t>
  </si>
  <si>
    <t>00099021001 DEPOSITO DE EFECTIVO, DEPOSITANTE: CELIA PELAEZ AGUILAR, CONCEPTO: REVERSION DE BOLETA NO CORRESPONDE EL PAGO, CUENTA DE DEPOSITO: CUENTA UNICA DEL TESORO</t>
  </si>
  <si>
    <t>00020051101 DEPOSITO DE EFECTIVO, DEPOSITANTE: AREA NAVAL 3 BERMEJO, CONCEPTO: REVERSION SERVICIOS BASICOS COMUNICACIONES, CUENTA DE DEPOSITO: CUENTA UNICA DEL TESORO</t>
  </si>
  <si>
    <t>00099021001 DEPOSITO DE EFECTIVO, DEPOSITANTE: CENTRO INTERNACIONAL DE LA QUINUA, CONCEPTO: DEVOLUCION DE RECURSOS POR REVERSION, CUENTA DE DEPOSITO: CUENTA UNICA DEL TESORO</t>
  </si>
  <si>
    <t>00099021001 DEPOSITO DE EFECTIVO, DEPOSITANTE: CIRO GERMAN ALAVIA MARIN, CONCEPTO: DEVOLUCION POR REMUNEERACION MAXIMA PERMITIDA EN EL SECTOR PUBLICO AGOSTO 2017, CUENTA DE DEPOSITO: CUENTA UNICA DEL TESORO</t>
  </si>
  <si>
    <t>00099021001 DEPOSITO DE EFECTIVO, DEPOSITANTE: CIRO GERMAN ALAVIA MARIN, CONCEPTO: DEVOLUCION POR REMUNERACION MAXIMA PERMITIDA EN EL SECTOR PUBLICO SEPTIEMBRE 2017, CUENTA DE DEPOSITO: CUENTA UNICA DEL TESORO</t>
  </si>
  <si>
    <t>00099021001 DEPOSITO DE EFECTIVO, DEPOSITANTE: CONSTANTINO PATZI MEDINA, CONCEPTO: COMPROMISO DEVOLUCION DE DEUDA, CUENTA DE DEPOSITO: CUENTA UNICA DEL TESORO</t>
  </si>
  <si>
    <t>00086031101 DEPOSITO DE EFECTIVO, DEPOSITANTE: ROLANDO CESPEDES PAREDES, CONCEPTO: DEVOLUCION, CUENTA DE DEPOSITO: CUENTA UNICA DEL TESORO</t>
  </si>
  <si>
    <t>00086031101 DEPOSITO DE EFECTIVO, DEPOSITANTE: ROLANDO CESPEDES PAREDES, CONCEPTO: COSTAS, CUENTA DE DEPOSITO: CUENTA UNICA DEL TESORO</t>
  </si>
  <si>
    <t>00597019202 DEPOSITO DE EFECTIVO, DEPOSITANTE: CHINA CAMC ENGINEERING CO.LTD BOLIVIA BRANCH, CONCEPTO: COMISION EMISION LC I-2018-06-3,598,76/REEMB.GTOS DE COMUNICACION-220/EMISION DE COMP.CONTABLE-50, CUENTA DE DEPOSITO: CUENTA UNICA DEL TESORO</t>
  </si>
  <si>
    <t>00099021001 DEPOSITO DE EFECTIVO, DEPOSITANTE: DANIEL PAREDES MAMANI CI: 6766907LP, CONCEPTO: DEVOLUCION DE VIATICOS, CUENTA DE DEPOSITO: CUENTA UNICA DEL TESORO</t>
  </si>
  <si>
    <t>00291012002 DEPOSITO DE EFECTIVO, DEPOSITANTE: ADM BOLIVIANA DE CARRETERAS, CONCEPTO: DEVOLUCION DE LLAMADAS, CUENTA DE DEPOSITO: CUENTA UNICA DEL TESORO</t>
  </si>
  <si>
    <t>00342012001 DEPOSITO DE EFECTIVO, DEPOSITANTE: SRA. EVERLINA A. VARGAS CERRUDO CI 4882059 LP, CONCEPTO: DEVOLUCION EXCESO DE LLAMADAS, CUENTA DE DEPOSITO: CUENTA UNICA DEL TESORO</t>
  </si>
  <si>
    <t>00512012001 DEPOSITO DE EFECTIVO, DEPOSITANTE: AASANA, CONCEPTO: DEVOLUCION, CUENTA DE DEPOSITO: CUENTA UNICA DEL TESORO</t>
  </si>
  <si>
    <t>00512012001 DEPOSITO DE EFECTIVO, DEPOSITANTE: AASANA, CONCEPTO: DEVOLUCION PREVENTIVO # 716, CUENTA DE DEPOSITO: CUENTA UNICA DEL TESORO</t>
  </si>
  <si>
    <t>00130012002 DEPOSITO DE EFECTIVO, DEPOSITANTE: LUIS FEDERICO MARTINEZ RETAMOZO, CONCEPTO: DEVOLUCION POR CONCEPTO COMPRA DE GASOLINA, CUENTA DE DEPOSITO: CUENTA UNICA DEL TESORO</t>
  </si>
  <si>
    <t>00099021001 DEP.DE CHEQ.AJENOS,RET.DE CAM.,CONCEPTO: DEVOLUCION DE RECURSOS POR EXTRAVIO DE CREDENCIALES,DEP.: CAMARA DE SENADORES , PROCEDENCIA: BANCO UNION S.A., CHEQUE: 6874, FECHA DE EMISION:09/04/2018</t>
  </si>
  <si>
    <t>00099021001 DEPOSITO DE EFECTIVO, DEPOSITANTE: DINA S, SALAZAR RECAMO, CONCEPTO: DEVOLUCION AL SENASIR, CUENTA DE DEPOSITO: CUENTA UNICA DEL TESORO</t>
  </si>
  <si>
    <t>00099021001 DEPOSITO DE EFECTIVO, DEPOSITANTE: DINA SUSANA SALAZAR RECAMO, CONCEPTO: DEVOLUCION AL SENASIR, CUENTA DE DEPOSITO: CUENTA UNICA DEL TESORO</t>
  </si>
  <si>
    <t>00099021003 DEPOSITO DE EFECTIVO, DEPOSITANTE: ASFI : RAUL ARANCIBIA, CONCEPTO: DEVOLUCION DE FONDOS VIATICOS, CUENTA DE DEPOSITO: CUENTA UNICA DEL TESORO</t>
  </si>
  <si>
    <t>00099021001 DEPOSITO DE EFECTIVO, DEPOSITANTE: DIONICIA ORTEGA ORUÑO, CONCEPTO: DOBLE PERCEPCION, CUENTA DE DEPOSITO: CUENTA UNICA DEL TESORO</t>
  </si>
  <si>
    <t>00099021001 DEPOSITO DE EFECTIVO, DEPOSITANTE: DULIA SOLANO GARRO, CONCEPTO: DEVOLUCION DE PASAJES, CUENTA DE DEPOSITO: CUENTA UNICA DEL TESORO</t>
  </si>
  <si>
    <t>00099021001 DEPOSITO DE EFECTIVO, DEPOSITANTE: EDGAR FERNANDO MARTINEZ RUEDA, CONCEPTO: DEVOLUCION DE SALDO NO UTILIZADO EN PASAJES, CUENTA DE DEPOSITO: CUENTA UNICA DEL TESORO</t>
  </si>
  <si>
    <t>00099021001 DEPOSITO DE EFECTIVO, DEPOSITANTE: EDMUNDO PACHECO ROQUE, CONCEPTO: REVERSION DE HABERES DE MES DE AGOSTO 2017, CUENTA DE DEPOSITO: CUENTA UNICA DEL TESORO</t>
  </si>
  <si>
    <t>00682018001 DEPOSITO DE EFECTIVO, DEPOSITANTE: DEFENSORIA DEL PUEBLO, CONCEPTO: DEVOLUCION DE FONDOS, CUENTA DE DEPOSITO: CUENTA UNICA DEL TESORO</t>
  </si>
  <si>
    <t>00099021001 DEPOSITO DE EFECTIVO, DEPOSITANTE: MINISTERIO DE DEFENSA, CONCEPTO: REVERSION PASAJES PREV. N° P-9007/17 N° DE CARGO DE CUENTA, CUENTA DE DEPOSITO: CUENTA UNICA DEL TESORO</t>
  </si>
  <si>
    <t>00099021001 DEPOSITO DE EFECTIVO, DEPOSITANTE: EDMUNDO PACHECO ROQUE, CONCEPTO: REVERSION DE HABERES DE MES DE JULIO 2017, CUENTA DE DEPOSITO: CUENTA UNICA DEL TESORO</t>
  </si>
  <si>
    <t>00099021001 DEPOSITO DE EFECTIVO, DEPOSITANTE: EINAR ERIC SOLIZ FLORES, CONCEPTO: DEVOLUCION DE PASAJES, CUENTA DE DEPOSITO: CUENTA UNICA DEL TESORO</t>
  </si>
  <si>
    <t>00099021001 DEPOSITO DE EFECTIVO, DEPOSITANTE: ELENA NINA MAMANI, CONCEPTO: DEVOLUCION POR DOBLE PERCEPCION, CUENTA DE DEPOSITO: CUENTA UNICA DEL TESORO</t>
  </si>
  <si>
    <t>00099021001 DEPOSITO DE EFECTIVO, DEPOSITANTE: ELVIRA COCA VEIZAGA, CONCEPTO: DOBLE PERCEPCION, CUENTA DE DEPOSITO: CUENTA UNICA DEL TESORO</t>
  </si>
  <si>
    <t>00099021001 DEPOSITO DE EFECTIVO, DEPOSITANTE: ENDE (EMPRESA NACIONAL DE ELECTRICIDAD), CONCEPTO: CUMPL DS 3430 REMUNERACION MAX MARZO/2018 WILFREDO OVANDO ROJAS, CUENTA DE DEPOSITO: CUENTA UNICA DEL TESORO</t>
  </si>
  <si>
    <t>00099021001 DEPOSITO DE EFECTIVO, DEPOSITANTE: ERNESTO PEREYRA VILLEGAS, CONCEPTO: DOBLE PERSEPCION, CUENTA DE DEPOSITO: CUENTA UNICA DEL TESORO</t>
  </si>
  <si>
    <t>00133012001 DEPOSITO DE EFECTIVO, DEPOSITANTE: LOTERIA NACIONAL DE B Y S, CONCEPTO: V.C. SALDO PAGO DE PREMIOS MINILOTERIA 2018, CUENTA DE DEPOSITO: CUENTA UNICA DEL TESORO</t>
  </si>
  <si>
    <t>00041051101 DEPOSITO DE EFECTIVO, DEPOSITANTE: WILSON MARCELINO CAYHUARA SOZA, CONCEPTO: VENTA DE SERVICIOS, CUENTA DE DEPOSITO: CUENTA UNICA DEL TESORO</t>
  </si>
  <si>
    <t>00593019201 DEPOSITO DE EFECTIVO, DEPOSITANTE: EMPRESA ESTATAL "YACANA", CONCEPTO: REVERSION PREVENTIVO # 103, CUENTA DE DEPOSITO: CUENTA UNICA DEL TESORO</t>
  </si>
  <si>
    <t>00593019201 DEPOSITO DE EFECTIVO, DEPOSITANTE: EMPRESA ESTATAL YACANA, CONCEPTO: REVERSION PREVENTIVO N 86, CUENTA DE DEPOSITO: CUENTA UNICA DEL TESORO</t>
  </si>
  <si>
    <t>00099021001 DEPOSITO DE EFECTIVO, DEPOSITANTE: FATIMA CABALLERO R., CONCEPTO: DOBLE PERCEPCION DEVOLUCION, CUENTA DE DEPOSITO: CUENTA UNICA DEL TESORO</t>
  </si>
  <si>
    <t>00099021001 DEPOSITO DE EFECTIVO, DEPOSITANTE: FAUSTINO QUISPE GUTIERREZ, CONCEPTO: DEVOLUCION DE HABERES, CUENTA DE DEPOSITO: CUENTA UNICA DEL TESORO</t>
  </si>
  <si>
    <t>00099021001 DEPOSITO DE EFECTIVO, DEPOSITANTE: FEDERACION BOLIVIANA DE DEPORTES PARA CIEGOS 2010, CONCEPTO: REVERSION DE SALDOS PENDIENTES DE DESCARGO DE LA GESTION 2010, CUENTA DE DEPOSITO: CUENTA UNICA DEL TESORO</t>
  </si>
  <si>
    <t>00099021001 DEPOSITO DE EFECTIVO, DEPOSITANTE: FELIPE PAÑUNI ALI, CONCEPTO: DEVOLUCION DE HABERES DE MES FEBRERO, CUENTA DE DEPOSITO: CUENTA UNICA DEL TESORO</t>
  </si>
  <si>
    <t>00099021001 DEPOSITO DE EFECTIVO, DEPOSITANTE: FLAVIA ARACELLY VEGA QUINTANA, CONCEPTO: DEVOLUCION DE HABERES, CUENTA DE DEPOSITO: CUENTA UNICA DEL TESORO</t>
  </si>
  <si>
    <t>00099021001 DEPOSITO DE EFECTIVO, DEPOSITANTE: FLORENCIO PAREDES QUISPE, CONCEPTO: DOBLE PERCEPCION, CUENTA DE DEPOSITO: CUENTA UNICA DEL TESORO</t>
  </si>
  <si>
    <t>00592012001 DEPOSITO DE EFECTIVO, DEPOSITANTE: MARISOL CONDORI, CONCEPTO: ND 2043 GESTION 2015 - MIN. DE LA PRESIDENCIA UAGS, CUENTA DE DEPOSITO: CUENTA UNICA DEL TESORO</t>
  </si>
  <si>
    <t>00099021001 DEP.DE CHEQ.AJENOS,RET.DE CAM.,CONCEPTO: DEV. DE PAGO AGUINALDO EN EXCESO EN 1 DIA A MARIA JOSE OLLER PRADO,DEP.: MINISTERIO DE COMUNICACIONES , PROCEDENCIA: BANCO UNION S.A., CHEQUE: 9526, FECHA DE EMISION:09/04/2018</t>
  </si>
  <si>
    <t>00099021001 DEP.DE CHEQ.AJENOS,RET.DE CAM.,CONCEPTO: DEV. DE DEPOSITÓ TGN POR REPOSICION DE CREDENCIALES EXTRAVIADOS A FUNCIONARIOS,DEP.: MINISTERIO DE COMUNICACION , PROCEDENCIA: BANCO UNION S.A., CHEQUE: 9528, FECHA DE EMISION:09/04/2018</t>
  </si>
  <si>
    <t>00099021001 DEP.DE CHEQ.AJENOS,RET.DE CAM.,CONCEPTO: IMPORTES NO UTILIZADOS EN LA ADQUISICION DE COMBUSTIBLE GESTION 2017,DEP.: MINISTERIO DE GOBIERNO-UELICN , PROCEDENCIA: BANCO UNION S.A., CHEQUE: 7825, FECHA DE EMISION:10/04/2018</t>
  </si>
  <si>
    <t>00099021001 DEP.DE CHEQ.AJENOS,RET.DE CAM.,CONCEPTO: DEP EFECTUADOS POR LAS EMPRESAS ENTEL Y RDB POR GASTOS DE OPERACION AVIONES C-130 D. NEGROS,DEP.: MINISTERIO DE GOBIERNO-UELICN , PROCEDENCIA: BANCO UNION S.A., CHEQUE: 7824, FECHA DE EMISION:09/04/2018</t>
  </si>
  <si>
    <t>00015011108 DEP.DE CHEQ.AJENOS,RET.DE CAM.,CONCEPTO: DEVOLUCION DE FONDOS,DEP.: MIN GOBIERNO , PROCEDENCIA: BANCO UNION S.A., CHEQUE: 51053, FECHA DE EMISION:09/04/2018</t>
  </si>
  <si>
    <t>00010011101 DEP.DE CHEQ.AJENOS,RET.DE CAM.,CONCEPTO: REEMBOLSO DE SUBSIDIO DE INCAPACIDAD TEMPORAL ENERO 2018,DEP.: CAJA BANCARIA ESTATAL DE SALUD , PROCEDENCIA: BANCO UNION S.A., CHEQUE: 26603, FECHA DE EMISION:13/03/2018</t>
  </si>
  <si>
    <t>00099021001 DEP.DE CHEQ.AJENOS,RET.DE CAM.,CONCEPTO: REVERSION SALDOS NO EJECUTADOS GESTIONES PASADAS,DEP.: MINISTERIO DE DEFENSA , PROCEDENCIA: BANCO UNION S.A., CHEQUE: 102, FECHA DE EMISION:03/04/2018</t>
  </si>
  <si>
    <t>00099021001 DEP.DE CHEQ.AJENOS,RET.DE CAM.,CONCEPTO: REVERSION SALDOS NO EJECUTADOS GESTIONES PASADAS,DEP.: MINISTERIO DE DEFENSA , PROCEDENCIA: BANCO UNION S.A., CHEQUE: 129, FECHA DE EMISION:03/04/2018</t>
  </si>
  <si>
    <t>00099021001 DEP.DE CHEQ.AJENOS,RET.DE CAM.,CONCEPTO: REVERSION SALDOS NO EJECUTADOS GESTIONES PASADAS,DEP.: MINISTERIO DE DEFENSA , PROCEDENCIA: BANCO UNION S.A., CHEQUE: 130, FECHA DE EMISION:03/04/2018</t>
  </si>
  <si>
    <t>00099021001 DEP.DE CHEQ.AJENOS,RET.DE CAM.,CONCEPTO: REVERSION SALDOS NO EJECUTADOS GESTIONES PASADAS,DEP.: MINISTERIO DE DEFENSA , PROCEDENCIA: BANCO UNION S.A., CHEQUE: 101, FECHA DE EMISION:29/03/2018</t>
  </si>
  <si>
    <t>00099021001 DEP.DE CHEQ.AJENOS,RET.DE CAM.,CONCEPTO: REVERSION SALDOS NO EJECUTADOS GESTIONES PASADAS,DEP.: MINISTERIO DE DEFENSA , PROCEDENCIA: BANCO UNION S.A., CHEQUE: 52, FECHA DE EMISION:03/04/2018</t>
  </si>
  <si>
    <t>00099021001 DEP.DE CHEQ.AJENOS,RET.DE CAM.,CONCEPTO: REVERSION SALDOS NO EJECUTADOS GESTIONES PASADAS,DEP.: MINISTERIO DE DEFENSA , PROCEDENCIA: BANCO UNION S.A., CHEQUE: 19423, FECHA DE EMISION:29/03/2018</t>
  </si>
  <si>
    <t>00099021001 DEP.DE CHEQ.AJENOS,RET.DE CAM.,CONCEPTO: REVERSION HABERES DEVUELTOS POR PERSONAL DE LAS FF.AA.,DEP.: MINISTERIO DE DEFENSA , PROCEDENCIA: BANCO UNION S.A., CHEQUE: 9678, FECHA DE EMISION:10/04/2018</t>
  </si>
  <si>
    <t>00020011103 DEP.DE CHEQ.AJENOS,RET.DE CAM.,CONCEPTO: REVERSION VIATICOS GESTIONES PASADAS,DEP.: MINISTERIO DE DEFENSA , PROCEDENCIA: BANCO UNION S.A., CHEQUE: 15738, FECHA DE EMISION:29/03/2018</t>
  </si>
  <si>
    <t>00099021001 DEP.DE CHEQ.AJENOS,RET.DE CAM.,CONCEPTO: REVERSION SALDOS NO EJECUTADOS GASTOS GESTIONES PASADAS,DEP.: MINISTERIO DE DEFENSA , PROCEDENCIA: BANCO UNION S.A., CHEQUE: 19428, FECHA DE EMISION:03/04/2018</t>
  </si>
  <si>
    <t>00099021001 DEPOSITO DE EFECTIVO, DEPOSITANTE: FRANKLIN ALEGRIA, CONCEPTO: DEVOLUCION POR COMBUSTIBLE, CUENTA DE DEPOSITO: CUENTA UNICA DEL TESORO</t>
  </si>
  <si>
    <t>00099021001 DEPOSITO DE EFECTIVO, DEPOSITANTE: FRANZ MENDOZA CHURA, CONCEPTO: DEVOLUCION DE PASAJES, CUENTA DE DEPOSITO: CUENTA UNICA DEL TESORO</t>
  </si>
  <si>
    <t>00290012001 DEP.DE CHEQ.AJENOS,RET.DE CAM.,CONCEPTO: DEVOLUCION DE LA CAJA PETROLERA DE SALUD POR SUBSIDIO DE INCAPACIDAD TEMPORAL DEL MES ENERO/2018,DEP.: SERVICIO DE IMPUESTOS NACIONALES</t>
  </si>
  <si>
    <t>00290012001 DEP.DE CHEQ.AJENOS,RET.DE CAM.,CONCEPTO: RECUPERACION DE RECURSOS POR PERDIDA DE UNA MOTOCICLETA EN LA AGEN LOCAL TRIBUTARIA DE GUAYARAMERIN,DEP.: SERVICIO DE IMPUESTOS NACIONALES</t>
  </si>
  <si>
    <t>00290012001 DEP.DE CHEQ.AJENOS,RET.DE CAM.,CONCEPTO: DEVOLUCION DEL COSTO DE PASAJE NO UTILIZADO POR EL SR. JAVIER QUISPE,DEP.: SERVICIO DE IMPUESTOS NACIONALES , PROCEDENCIA: BANCO UNION S.A., CHEQUE: 4817, FECHA DE EMISION:06/04/2018</t>
  </si>
  <si>
    <t>00099021001 DEPOSITO DE EFECTIVO, DEPOSITANTE: FUERTES CALLAPINO BERNARDINO CI 1283979, CONCEPTO: DEVOLUCION DE SALARIO EXCEDENTE AL DEL PRESIDENTE MARZO 2018, CUENTA DE DEPOSITO: CUENTA UNICA DEL TESORO</t>
  </si>
  <si>
    <t>00081011105 DEPOSITO DE EFECTIVO, DEPOSITANTE: LUIS FERNANDO GORRITTY ROMAN, CONCEPTO: DEVOLUCION DE SALDO POR FONDO A RENDICION DE CUENTAS, CUENTA DE DEPOSITO: CUENTA UNICA DEL TESORO</t>
  </si>
  <si>
    <t>00099021001 DEPOSITO DE EFECTIVO, DEPOSITANTE: FUNDACION BRIGADA MEDICA CUBANA, CONCEPTO: DEVOL POR CONCEPTO DE MANTENIMIENTO Y REPARACION DE VEHICULOS CORRESPONDIENTE AL MES DE MARZO/18, CUENTA DE DEPOSITO: CUENTA UNICA DEL TESORO</t>
  </si>
  <si>
    <t>00099021001 DEPOSITO DE EFECTIVO, DEPOSITANTE: FUNDACION BRIGADA MEDICA CUBANA, CONCEPTO: DEVOLUCION POR CONCEPTO DE ALIMENTO CORRESPONDIENTE AL MES DE MARZO/2018, CUENTA DE DEPOSITO: CUENTA UNICA DEL TESORO</t>
  </si>
  <si>
    <t>00099021001 DEPOSITO DE EFECTIVO, DEPOSITANTE: FUNDACION BRIGADA MEDICA CUBANA, CONCEPTO: DEVOLUCION POR CONCEPTO DE COMBUSTIBLE CORRESPONDIENTE AL MES DE MARZO/18, CUENTA DE DEPOSITO: CUENTA UNICA DEL TESORO</t>
  </si>
  <si>
    <t>00099021001 DEPOSITO DE EFECTIVO, DEPOSITANTE: FUNDACION BRIGADA MEDICA CUBANA, CONCEPTO: DEVOLUCION POR CONCEPTO DE COMUNICACIONES (ENCOMIENDA) CORRESPONDIENTE AL MES DE MARZO/18, CUENTA DE DEPOSITO: CUENTA UNICA DEL TESORO</t>
  </si>
  <si>
    <t>00099021001 DEPOSITO DE EFECTIVO, DEPOSITANTE: FUNDACION BRIGADA MEDICA CUBANA, CONCEPTO: DEVOLUCION POR CONCEPTO DE GAS LICUADO CORRESPONDIENTE AL MES DE MARZO /18, CUENTA DE DEPOSITO: CUENTA UNICA DEL TESORO</t>
  </si>
  <si>
    <t>00099021001 DEPOSITO DE EFECTIVO, DEPOSITANTE: FUNDACION BRIGADA MEDICA CUBANA, CONCEPTO: DEVOLUCION POR CONCEPTO DE VIATICO CORRESPONDIENTE AL CITE 0090, CUENTA DE DEPOSITO: CUENTA UNICA DEL TESORO</t>
  </si>
  <si>
    <t>00099021001 DEPOSITO DE EFECTIVO, DEPOSITANTE: FUNDACION BRIGADA MEDICA CUBANA, CONCEPTO: DEVOLUCION POR CONCEPTO TASAS (PEAJE) CORRESPONDIENTE AL MES DE MARZO/18, CUENTA DE DEPOSITO: CUENTA UNICA DEL TESORO</t>
  </si>
  <si>
    <t>00099021001 DEPOSITO DE EFECTIVO, DEPOSITANTE: GENNY PAULINA MARQUEZ TORRICO, CONCEPTO: DOBLE PERCEPCION, CUENTA DE DEPOSITO: CUENTA UNICA DEL TESORO</t>
  </si>
  <si>
    <t>00086038007 DEPOSITO DE EFECTIVO, DEPOSITANTE: SERNAP-JUAN CARLOS ECHEVERRIA S., CONCEPTO: DEP POR REVERSION DE FONDOS NO UTILIZADOS, CUENTA DE DEPOSITO: CUENTA UNICA DEL TESORO</t>
  </si>
  <si>
    <t>00086031106 DEPOSITO DE EFECTIVO, DEPOSITANTE: SERNAP-PATRICIA ROMAY, CONCEPTO: DEP POR REVERSION DE FONDOS NO UTILIZADOS, CUENTA DE DEPOSITO: CUENTA UNICA DEL TESORO</t>
  </si>
  <si>
    <t>00020011103 DEPOSITO DE EFECTIVO, DEPOSITANTE: MINISTERIO DE DEFENSA, CONCEPTO: REVERSION PASAJES PREV. N P-9007/17, CUENTA DE DEPOSITO: CUENTA UNICA DEL TESORO</t>
  </si>
  <si>
    <t>00288012001 DEPOSITO DE EFECTIVO, DEPOSITANTE: SENARI, CONCEPTO: TALLER "DISEÑO DE PROYECTOS DE RIEGO GESTAR", CUENTA DE DEPOSITO: CUENTA UNICA DEL TESORO</t>
  </si>
  <si>
    <t>00512012001 DEPOSITO DE EFECTIVO, DEPOSITANTE: ANDRES RIVAS SEGURONDO-AASANA, CONCEPTO: DEVOLUCION PASAJES, CUENTA DE DEPOSITO: CUENTA UNICA DEL TESORO</t>
  </si>
  <si>
    <t>00512012001 DEPOSITO DE EFECTIVO, DEPOSITANTE: CRISTOBAL PATZI SUXO-AASANA, CONCEPTO: DEVOLUCION DE PASAJES, CUENTA DE DEPOSITO: CUENTA UNICA DEL TESORO</t>
  </si>
  <si>
    <t>00212082001 DEPOSITO DE EFECTIVO, DEPOSITANTE: JUAN CONDORI GUTIERREZ, CONCEPTO: DEVOLUCION DE GASTOS OPERATIVOS AL MUNICIPIO DE MOCO MOCO, CUENTA DE DEPOSITO: CUENTA UNICA DEL TESORO</t>
  </si>
  <si>
    <t>00099021001 DEPOSITO DE EFECTIVO, DEPOSITANTE: GIOVANNA TITO CARDENAS, CONCEPTO: REVERSION DE HABERES, CUENTA DE DEPOSITO: CUENTA UNICA DEL TESORO</t>
  </si>
  <si>
    <t>00099021001 DEPOSITO DE EFECTIVO, DEPOSITANTE: GLADYS ROCIO MAMANI CUSSI, CONCEPTO: REPOSICION CREDENCIAL INSTITUCIONAL - PGE, CUENTA DE DEPOSITO: CUENTA UNICA DEL TESORO</t>
  </si>
  <si>
    <t>00099021001 DEPOSITO DE EFECTIVO, DEPOSITANTE: GOB. AUTONOMO MUNICIPAL DE CHULUMANI, CONCEPTO: DEVOLUCION DE SALDOS NO EJECUTADOS PROYECTO " CONSTRUCCION AULAS UNIDAD EDUCATIVA YARIJA", CUENTA DE DEPOSITO: CUENTA UNICA DEL TESORO</t>
  </si>
  <si>
    <t>00099021001 DEPOSITO DE EFECTIVO, DEPOSITANTE: GONZALO PABLO LOBATON CAMACHO, CONCEPTO: DEVOLUCION PASAJES, CUENTA DE DEPOSITO: CUENTA UNICA DEL TESORO</t>
  </si>
  <si>
    <t>00099021001 DEPOSITO DE EFECTIVO, DEPOSITANTE: GOYTIA MORALES JOSE CI 1271669, CONCEPTO: DEVOLUCION DE SALARIO EXCEDENTE AL DEL PRESIDENTE MARZO 2018, CUENTA DE DEPOSITO: CUENTA UNICA DEL TESORO</t>
  </si>
  <si>
    <t>00099021001 DEPOSITO DE EFECTIVO, DEPOSITANTE: GRACIELA JUDITH GUTIERREZ TAPIA VDA DE DEHEZA, CONCEPTO: DEVOLUCION DE COBROS INDEBIDAMENTE PERCIBIDOS, CUENTA DE DEPOSITO: CUENTA UNICA DEL TESORO</t>
  </si>
  <si>
    <t>00099021001 DEPOSITO DE EFECTIVO, DEPOSITANTE: GRIZELDA WILMA CALLISAYA MAMANI CI:6902069LP, CONCEPTO: DEVOLUCION DE VIATICOS, CUENTA DE DEPOSITO: CUENTA UNICA DEL TESORO</t>
  </si>
  <si>
    <t>00086031101 DEP.DE CHEQ.AJENOS,RET.DE CAM.,CONCEPTO: DEP POR REVERSION DE FONDOS NO UTILIZADOS,DEP.: SERNAP-IÑAO , PROCEDENCIA: BANCO UNION S.A., CHEQUE: 795, FECHA DE EMISION:28/03/2018</t>
  </si>
  <si>
    <t>00086031101 DEP.DE CHEQ.AJENOS,RET.DE CAM.,CONCEPTO: DEP POR REVERSION DE FONDOS NO UTILIZADOS,DEP.: SERNAP-IÑAO , PROCEDENCIA: BANCO UNION S.A., CHEQUE: 794, FECHA DE EMISION:28/03/2018</t>
  </si>
  <si>
    <t>00099021001 DEPOSITO DE EFECTIVO, DEPOSITANTE: GUERRA AROZAMEN ANTONIO CI 1255809, CONCEPTO: DEVOLUCION DE SALARIO EXCEDENTE AL DEL PRESIDENTE MARZO 2018, CUENTA DE DEPOSITO: CUENTA UNICA DEL TESORO</t>
  </si>
  <si>
    <t>00290012001 DEP.DE CHEQ.AJENOS,RET.DE CAM.,CONCEPTO: DEV.DE COSTO DE PASAJES AEREOS NO UTILIZADOS EFECTUADOS POR BOA Y HEYDEE QUISPE SERV.PUBLICA DE SIN,DEP.: SERVICIO DE IMPUESTOS NACIONALES</t>
  </si>
  <si>
    <t>00290012001 DEP.DE CHEQ.AJENOS,RET.DE CAM.,CONCEPTO: DESCUENTOS POR ATRASOS A CONSULTORES INDIVIDUALES DE LINEA MES DE FEBRERO/2018 GERENCIA DISTRITAL CB,DEP.: SERVICIO DE IMPUESTOS NACIONALES</t>
  </si>
  <si>
    <t>00099021001 DEPOSITO DE EFECTIVO, DEPOSITANTE: GUERY GERMAN CHACON RODRIGUEZ, CONCEPTO: DEVOLUCION DE UN (1) DIA DE HABER, CUENTA DE DEPOSITO: CUENTA UNICA DEL TESORO</t>
  </si>
  <si>
    <t>00099021001 DEPOSITO DE EFECTIVO, DEPOSITANTE: GUIDO SIMON CRESPO VALLEJOS, CONCEPTO: DEVOLUCION PRA, CUENTA DE DEPOSITO: CUENTA UNICA DEL TESORO</t>
  </si>
  <si>
    <t>00592012001 DEPOSITO DE EFECTIVO, DEPOSITANTE: ANA WENDY MAMANI YUJRA, CONCEPTO: ND 145351 ADUANA NACIONAL GESTION 2017, CUENTA DE DEPOSITO: CUENTA UNICA DEL TESORO</t>
  </si>
  <si>
    <t>00016011101 DEPOSITO DE EFECTIVO, DEPOSITANTE: DELIA RIVERA DAVALOS, CONCEPTO: DEVOLUCION DE VIATICOS, CUENTA DE DEPOSITO: CUENTA UNICA DEL TESORO</t>
  </si>
  <si>
    <t>00592012001 DEPOSITO DE EFECTIVO, DEPOSITANTE: ANA WENDY MAMANI YUJRA, CONCEPTO: ND 111032-111026-111027 - INE BANCO MUNDIAL GESTION 2017, CUENTA DE DEPOSITO: CUENTA UNICA DEL TESORO</t>
  </si>
  <si>
    <t>00592012001 DEPOSITO DE EFECTIVO, DEPOSITANTE: ANA WENDY MAMANI YUJRA, CONCEPTO: ND 122087-122089-154548 - INE GESTION 2017, CUENTA DE DEPOSITO: CUENTA UNICA DEL TESORO</t>
  </si>
  <si>
    <t>00099021001 DEPOSITO DE EFECTIVO, DEPOSITANTE: GUMERCINDA LUNA - MAGISTERIO URBANO, CONCEPTO: DEVOLUCION POR DOBLE PERCEPCION, CUENTA DE DEPOSITO: CUENTA UNICA DEL TESORO</t>
  </si>
  <si>
    <t>00212082001 DEPOSITO DE EFECTIVO, DEPOSITANTE: INRA LA PAZ, CONCEPTO: DEVOLUCION PREVENTIVO 702 C31, CUENTA DE DEPOSITO: CUENTA UNICA DEL TESORO</t>
  </si>
  <si>
    <t>00212082001 DEPOSITO DE EFECTIVO, DEPOSITANTE: INRA LA PAZ, CONCEPTO: DEVOLUCION C-31 PREVENTIVO 515, CUENTA DE DEPOSITO: CUENTA UNICA DEL TESORO</t>
  </si>
  <si>
    <t>00099021001 DEPOSITO DE EFECTIVO, DEPOSITANTE: HECTOR ALFREDO LAURA AJNO, CONCEPTO: DEVOLUCION DE SUELDO, CUENTA DE DEPOSITO: CUENTA UNICA DEL TESORO</t>
  </si>
  <si>
    <t>00099021001 DEPOSITO DE EFECTIVO, DEPOSITANTE: HERNAN J. MARCONI RODRIGUEZ, CONCEPTO: DEVOLUCION POR DOBLE PERCEPCION, CUENTA DE DEPOSITO: CUENTA UNICA DEL TESORO</t>
  </si>
  <si>
    <t>00099021001 DEPOSITO DE EFECTIVO, DEPOSITANTE: HERNAN MAMANI APAZA, CONCEPTO: REVERSION DE BOLETA DE HABER MENSUAL, CUENTA DE DEPOSITO: CUENTA UNICA DEL TESORO</t>
  </si>
  <si>
    <t>00099021001 DEPOSITO DE EFECTIVO, DEPOSITANTE: HERNANDO MARTIN CHARCAS CUENTAS CI:6906340LP, CONCEPTO: DEVOLUCION DE VIATICOS, CUENTA DE DEPOSITO: CUENTA UNICA DEL TESORO</t>
  </si>
  <si>
    <t>00099021001 DEPOSITO DE EFECTIVO, DEPOSITANTE: HILARION KAPA VILLCA, CONCEPTO: DEVOLUCION DE DEUDA, CUENTA DE DEPOSITO: CUENTA UNICA DEL TESORO</t>
  </si>
  <si>
    <t>00099021001 DEPOSITO DE EFECTIVO, DEPOSITANTE: HILDA MERCADO PERALTA, CONCEPTO: DOBLE PERCEPCION, CUENTA DE DEPOSITO: CUENTA UNICA DEL TESORO</t>
  </si>
  <si>
    <t>00342012001 DEPOSITO DE EFECTIVO, DEPOSITANTE: AGENCIA ESTATAL DE VIVIENDA, CONCEPTO: DEVOLUCION ASIGNACION DE FONDOS EN AVANCE PARA EL PAGO DE VIATICOS DEL MES DE MARZO 2018, CUENTA DE DEPOSITO: CUENTA UNICA DEL TESORO</t>
  </si>
  <si>
    <t>00373024105 DEPOSITO DE EFECTIVO, DEPOSITANTE: JANNETH ESTELA POMA CHOQUEHUANCA, CONCEPTO: DEVOLUCION PROYECTO FONDO DE DESARROLLO INDIGENA, CUENTA DE DEPOSITO: CUENTA UNICA DEL TESORO</t>
  </si>
  <si>
    <t>00016011101 DEPOSITO DE EFECTIVO, DEPOSITANTE: MINISTERIO DE EDUCACION-WINDSOR TORRICO, CONCEPTO: DEVOLUCION DE SALDOS, CUENTA DE DEPOSITO: CUENTA UNICA DEL TESORO</t>
  </si>
  <si>
    <t>00016011101 DEPOSITO DE EFECTIVO, DEPOSITANTE: MINISTERIO DE EDUCACION-JAIME JALDIN ZARATE, CONCEPTO: DEVOLUCION DE SALDOS, CUENTA DE DEPOSITO: CUENTA UNICA DEL TESORO</t>
  </si>
  <si>
    <t>00016011101 DEPOSITO DE EFECTIVO, DEPOSITANTE: MINISTERIO DE EDUCACION-MONICA CRUZ PACO, CONCEPTO: DEVOLUCION DE SALDOS, CUENTA DE DEPOSITO: CUENTA UNICA DEL TESORO</t>
  </si>
  <si>
    <t>00016011101 DEPOSITO DE EFECTIVO, DEPOSITANTE: MINISTERIO DE EDUCACION-RUBEN GUTIEREZ CARRILLO, CONCEPTO: DEVOLUCION SALDOS PASAJES, CUENTA DE DEPOSITO: CUENTA UNICA DEL TESORO</t>
  </si>
  <si>
    <t>00592012001 DEP.DE CHEQ.AJENOS,RET.DE CAM.,CONCEPTO: DEVOLUCION BOA,DEP.: BOLIVIANA DE AVIACION , PROCEDENCIA: BANCO UNION S.A., CHEQUE: 8772, FECHA DE EMISION:03/04/2018</t>
  </si>
  <si>
    <t>00010011101 DEP.DE CHEQ.AJENOS,RET.DE CAM.,CONCEPTO: DEVOLUCION PASAJES MARIA LUISA RAMOS URZAGASTE RUTALA PAZ - BUENOS AIRES,DEP.: BOA - OFICINA REGIONAL LA PAZ , PROCEDENCIA: BANCO UNION S.A., CHEQUE: 8705, FECHA DE EMISION:15/03/2018</t>
  </si>
  <si>
    <t>00340012003 DEP.DE CHEQ.AJENOS,RET.DE CAM.,CONCEPTO: CRUZ AREVALO GABRIELA,DEP.: BANCO UNION S.A. , PROCEDENCIA: BANCO UNION S.A., CHEQUE: 154469, FECHA DE EMISION:13/04/2018</t>
  </si>
  <si>
    <t>00130012002 DEP.DE CHEQ.AJENOS,RET.DE CAM.,CONCEPTO: PAGO INCAPACIDAD TEMPORAL DEL PERSONAL FOFIM CORRESPONDIENTE MES MARZO 2018,DEP.: CAJA DE SALUD DE CAMINOS Y R.A. , PROCEDENCIA: BANCO UNION S.A., CHEQUE: 9070, FECHA DE EMISION:09/04/2018</t>
  </si>
  <si>
    <t>00020031101 DEPOSITO DE EFECTIVO, DEPOSITANTE: SERGIO FERNANDEZ CHOQUE, CONCEPTO: REVERSION, CUENTA DE DEPOSITO: CUENTA UNICA DEL TESORO</t>
  </si>
  <si>
    <t>00222018011 DEPOSITO DE EFECTIVO, DEPOSITANTE: DAYSI MAMANI FERNANDEZ-INIAF, CONCEPTO: REVERSION C-31 636, CUENTA DE DEPOSITO: CUENTA UNICA DEL TESORO</t>
  </si>
  <si>
    <t>00099021001 DEPOSITO DE EFECTIVO, DEPOSITANTE: IRMA MORALES DIAZ, CONCEPTO: DEVOLUCION DOBLE PERCEPCION - MAGISTERIO, CUENTA DE DEPOSITO: CUENTA UNICA DEL TESORO</t>
  </si>
  <si>
    <t>00099021001 DEPOSITO DE EFECTIVO, DEPOSITANTE: ISIDORO A. ENRIQUEZ COCA, CONCEPTO: DEVOLUCION DE PASAJES, CUENTA DE DEPOSITO: CUENTA UNICA DEL TESORO</t>
  </si>
  <si>
    <t>00212082001 DEPOSITO DE EFECTIVO, DEPOSITANTE: NANCY ORTIZ TARQUINO, CONCEPTO: DEVOLUCION DE GASTOS OPERATIVOS C31 # 680, CUENTA DE DEPOSITO: CUENTA UNICA DEL TESORO</t>
  </si>
  <si>
    <t>00130012002 DEPOSITO DE EFECTIVO, DEPOSITANTE: ORLANDO CLAURE MOLINA, CONCEPTO: DEVOLUCION POR GASTOS DE VIATICO, CUENTA DE DEPOSITO: CUENTA UNICA DEL TESORO</t>
  </si>
  <si>
    <t>00099021001 DEPOSITO DE EFECTIVO, DEPOSITANTE: JAVIER ELVIS CONDORI ACHACAYO, CONCEPTO: REPOSICION CREDENCIAL INSTITUCIONAL-PGE, CUENTA DE DEPOSITO: CUENTA UNICA DEL TESORO</t>
  </si>
  <si>
    <t>00593019201 DEPOSITO DE EFECTIVO, DEPOSITANTE: EMPRESA ESTATAL YACANA, CONCEPTO: REVERSION FONDOS PREVENTIVO 84 FRANCISCO BARRERA, CUENTA DE DEPOSITO: CUENTA UNICA DEL TESORO</t>
  </si>
  <si>
    <t>00593019201 DEPOSITO DE EFECTIVO, DEPOSITANTE: EMPRESA ESTATAL YACANA, CONCEPTO: REVERSION FONDOS PREVENTIVO 85, CUENTA DE DEPOSITO: CUENTA UNICA DEL TESORO</t>
  </si>
  <si>
    <t>00592012001 DEPOSITO DE EFECTIVO, DEPOSITANTE: KARINA VERDUETA Q., CONCEPTO: ND-1039 GESTION 2015 MIN PRESIDENCIA UAGS, CUENTA DE DEPOSITO: CUENTA UNICA DEL TESORO</t>
  </si>
  <si>
    <t>00592012001 DEPOSITO DE EFECTIVO, DEPOSITANTE: RAIZA VILLCA, CONCEPTO: ND 163347 GESTION 2015- COI 1115, CUENTA DE DEPOSITO: CUENTA UNICA DEL TESORO</t>
  </si>
  <si>
    <t>00099021001 DEPOSITO DE EFECTIVO, DEPOSITANTE: JAVIER VALENCIA ALI, CONCEPTO: DEVOLUCION DE VIATICOS, CUENTA DE DEPOSITO: CUENTA UNICA DEL TESORO</t>
  </si>
  <si>
    <t>00099021001 DEPOSITO DE EFECTIVO, DEPOSITANTE: JOHN MENESES ESCOBAR, CONCEPTO: REVERSION DE RECURSOS PREVENTIVO 232 GESTION 2017, CUENTA DE DEPOSITO: CUENTA UNICA DEL TESORO</t>
  </si>
  <si>
    <t>00099021001 DEPOSITO DE EFECTIVO, DEPOSITANTE: JOHSELIN ALANOCA NIGAÑEZ CONALPEDIS, CONCEPTO: POR REPOSICION DE FONDOS, CUENTA DE DEPOSITO: CUENTA UNICA DEL TESORO</t>
  </si>
  <si>
    <t>00099021001 DEPOSITO DE EFECTIVO, DEPOSITANTE: JORGE CONDE CHOQUE C.I. 2316406 LP, CONCEPTO: REVERSION PARCIAL, CUENTA DE DEPOSITO: CUENTA UNICA DEL TESORO</t>
  </si>
  <si>
    <t>00099021001 DEPOSITO DE EFECTIVO, DEPOSITANTE: JORGE ROGELIO SANTANDER ESTRADA - UMSA, CONCEPTO: REGULARIZACION POR TOPE SALARIAL SEPT 2017- OCT 2017- NOV 2017- DIC 2017, CUENTA DE DEPOSITO: CUENTA UNICA DEL TESORO</t>
  </si>
  <si>
    <t>00099021001 DEPOSITO DE EFECTIVO, DEPOSITANTE: JOSE LIRAUZE ORTIZ, CONCEPTO: DEVOLUCION DEUDA, CUENTA DE DEPOSITO: CUENTA UNICA DEL TESORO</t>
  </si>
  <si>
    <t>00099021001 DEPOSITO DE EFECTIVO, DEPOSITANTE: JOSE LUIS MONZON M, CONCEPTO: DEVOLUCION DE FONDOS EN AVANCE PARA REFRIGERIOS TALLERES SUCRE ABRIL/2018, CUENTA DE DEPOSITO: CUENTA UNICA DEL TESORO</t>
  </si>
  <si>
    <t>00041011101 DEP.DE CHEQ.AJENOS,RET.DE CAM.,CONCEPTO: GACETA ELECTRONICA,DEP.: FUNDEMPRESA , PROCEDENCIA: BANCO MERCANTIL SANTA CRUZ SA., CHEQUE: 6210, FECHA DE EMISION:10/04/2018</t>
  </si>
  <si>
    <t>00342012001 DEP.DE CHEQ.AJENOS,RET.DE CAM.,CONCEPTO: DEVOLUCION FONDOS EN AVANCE,DEP.: AEV REGIONAL POTOSI , PROCEDENCIA: BANCO UNION S.A., CHEQUE: 594, FECHA DE EMISION:09/04/2018</t>
  </si>
  <si>
    <t>00291012005 DEP.DE CHEQ.AJENOS,RET.DE CAM.,CONCEPTO: PAGO ESPACIO PUBLICITARIO TRAMO AUTOPISTA LA PAZ - EL ALTO,DEP.: ENTEL S.A. , PROCEDENCIA: BANCO MERCANTIL SANTA CRUZ SA., CHEQUE: 209302, FECHA DE EMISION:13/04/2018</t>
  </si>
  <si>
    <t>00099021001 DEP.DE CHEQ.AJENOS,RET.DE CAM.,CONCEPTO: DEVOLUCION DE RECURSOS POR EXTRAVIO DE CREDENCIALES MARCO AURELIO JULIO VISCARRA-ERICK ESPEJO,DEP.: CAMARA DE SENADORES , PROCEDENCIA: BANCO UNION S.A., CHEQUE: 6880, FECHA DE EMISION:16/04/2018</t>
  </si>
  <si>
    <t>00099021001 DEPOSITO DE EFECTIVO, DEPOSITANTE: JOSE RAMIREZ SALCEDO, CONCEPTO: DEVOLUCION DE DOBLE PERCEPCION, CUENTA DE DEPOSITO: CUENTA UNICA DEL TESORO</t>
  </si>
  <si>
    <t>00670012001 DEP.DE CHEQ.AJENOS,RET.DE CAM.,CONCEPTO: MULTAS ELECTORALES ENERO Y FEBRERO / 2018 TED BENI,DEP.: ORGANO ELECTORAL PLURINACIONAL , PROCEDENCIA: BANCO UNION S.A., CHEQUE: 2358, FECHA DE EMISION:12/04/2018</t>
  </si>
  <si>
    <t>00099021001 DEPOSITO DE EFECTIVO, DEPOSITANTE: JOSUE DANIEL MORENO SAAVEDRA, CONCEPTO: DEV. DE RECURSOS NO UTILIZADOS DE JOSUE DANIEL MORENO SAAVEDRA A LA EMP.SIDERURGICA DEL MUTUN, CUENTA DE DEPOSITO: CUENTA UNICA DEL TESORO</t>
  </si>
  <si>
    <t>00099021001 DEPOSITO DE EFECTIVO, DEPOSITANTE: JUAN ACHO COLQUE, CONCEPTO: DEVOLUCION DE SUELDO, CUENTA DE DEPOSITO: CUENTA UNICA DEL TESORO</t>
  </si>
  <si>
    <t>00099021001 DEPOSITO DE EFECTIVO, DEPOSITANTE: JUAN ARI MAMANI, CONCEPTO: DEVOLUCION DE PAGO UNICO SEGUN D.S. 822, CUENTA DE DEPOSITO: CUENTA UNICA DEL TESORO</t>
  </si>
  <si>
    <t>00344012001 DEPOSITO DE EFECTIVO, DEPOSITANTE: IPELC - VICTOR CUIZARA ATANACIO, CONCEPTO: DEVOLUCION DE RECURSOS VALORACION ILC Y EIIP, CUENTA DE DEPOSITO: CUENTA UNICA DEL TESORO</t>
  </si>
  <si>
    <t>00099021001 DEPOSITO DE EFECTIVO, DEPOSITANTE: JUAN CARLOS BETANCOURT RIVERA, CONCEPTO: DEVOLUCION DE VIATICOS, CUENTA DE DEPOSITO: CUENTA UNICA DEL TESORO</t>
  </si>
  <si>
    <t>00099021001 DEPOSITO DE EFECTIVO, DEPOSITANTE: JUAN CARLOS FERNANDEZ COLQUE, CONCEPTO: DEVOLUCION POR TOPE SALARIAL DE LOS MESES DE AGOSTO A NOVIEMBRE DE 2017, CUENTA DE DEPOSITO: CUENTA UNICA DEL TESORO</t>
  </si>
  <si>
    <t>00099021001 DEPOSITO DE EFECTIVO, DEPOSITANTE: JUAN CRUZ PINTO, CONCEPTO: DEVOLUCION TOTAL CAMBIO DE DESTINO, CUENTA DE DEPOSITO: CUENTA UNICA DEL TESORO</t>
  </si>
  <si>
    <t>00212082001 DEPOSITO DE EFECTIVO, DEPOSITANTE: JUAN MAMANI COCASAPA, CONCEPTO: DEVOLUCION POR GASTOS OPERATIVOS, CUENTA DE DEPOSITO: CUENTA UNICA DEL TESORO</t>
  </si>
  <si>
    <t>00099021001 DEPOSITO DE EFECTIVO, DEPOSITANTE: JUAN JAVIER QUISBERT MURILLO, CONCEPTO: DEVOLUCION DE SALARIO DE DIAS DEL MES DE FEBRERO GESTION 2017, CUENTA DE DEPOSITO: CUENTA UNICA DEL TESORO</t>
  </si>
  <si>
    <t>00099021001 DEPOSITO DE EFECTIVO, DEPOSITANTE: JUAN MAMANI PACO, CONCEPTO: PAGO DE MULTAS EX-DUF-SIN, CUENTA DE DEPOSITO: CUENTA UNICA DEL TESORO</t>
  </si>
  <si>
    <t>00099021001 DEPOSITO DE EFECTIVO, DEPOSITANTE: JUAN PABLO CHAIN BALDIVIEZO, CONCEPTO: DEVOLUCION GASTOS OBSERVADOS, CUENTA DE DEPOSITO: CUENTA UNICA DEL TESORO</t>
  </si>
  <si>
    <t>00373024105 DEPOSITO DE EFECTIVO, DEPOSITANTE: COMUNIDAD JANKO MARCA Y SANTA ROSA, CONCEPTO: DEV DE FONDOS PREOYECTO "APOYO A LA PRODUCCION DE FORRAJE EN 10 COMUNIDADES DE CORO CORO LP", CUENTA DE DEPOSITO: CUENTA UNICA DEL TESORO</t>
  </si>
  <si>
    <t>00099021001 DEPOSITO DE EFECTIVO, DEPOSITANTE: JULIA PATRICIA URQUIZU MASS, CONCEPTO: REVERSION RECURSOS NO UTILIZADOS COMUNICACIONES N PREVENTIVO 5033, CUENTA DE DEPOSITO: CUENTA UNICA DEL TESORO</t>
  </si>
  <si>
    <t>00020011103 DEPOSITO DE EFECTIVO, DEPOSITANTE: VICTORIO RONNIE TERAN RIOJA, CONCEPTO: RETENCION, CUENTA DE DEPOSITO: CUENTA UNICA DEL TESORO</t>
  </si>
  <si>
    <t>00129012001 DEPOSITO DE EFECTIVO, DEPOSITANTE: DEBBIE CARMEN MORALES HUARACHI, CONCEPTO: DEVOLUCION, CUENTA DE DEPOSITO: CUENTA UNICA DEL TESORO</t>
  </si>
  <si>
    <t>00221012001 DEP.DE CHEQ.AJENOS,RET.DE CAM.,CONCEPTO: DEVOLUCION A C-31 N° 56 BS 214 Y C-31 N° 55 BS 7,5,DEP.: SENARECOM , PROCEDENCIA: BANCO UNION S.A., CHEQUE: 1297, FECHA DE EMISION:03/04/2018</t>
  </si>
  <si>
    <t>00221012001 DEP.DE CHEQ.AJENOS,RET.DE CAM.,CONCEPTO: DEVOLUCION A C-31 NROS 43,42 Y 41 /2018,DEP.: SENARECOM , PROCEDENCIA: BANCO UNION S.A., CHEQUE: 1296, FECHA DE EMISION:03/04/2018</t>
  </si>
  <si>
    <t>00292012001 DEP.DE CHEQ.AJENOS,RET.DE CAM.,CONCEPTO: DEVOLUCION DE PAGO EN EXCESO POR PARTE DE CONSULTORES DE SEGUROS SA,DEP.: VIAS BOLIVIA , PROCEDENCIA: BANCO UNION S.A., CHEQUE: 3435, FECHA DE EMISION:17/04/2018</t>
  </si>
  <si>
    <t>00572012001 DEPOSITO DE EFECTIVO, DEPOSITANTE: MILTON JESUS MAYTA ESCOBAR CI: 5945146 LP, CONCEPTO: DEVOLUCION DE VIATICOS, CUENTA DE DEPOSITO: CUENTA UNICA DEL TESORO</t>
  </si>
  <si>
    <t>00099021001 DEPOSITO DE EFECTIVO, DEPOSITANTE: JULIA PATRICIA URQUIZU MASS, CONCEPTO: REVERSION RECURSOS NO UTILIZADOS COMUNICACIONES N PREVENTIVO 8996, CUENTA DE DEPOSITO: CUENTA UNICA DEL TESORO</t>
  </si>
  <si>
    <t>00130012002 DEPOSITO DE EFECTIVO, DEPOSITANTE: JUAN R. GUERREROS ROQUE, CONCEPTO: DEVOLUION POR GASTOS DE VIATICOS GASOLINA Y PEAJES, CUENTA DE DEPOSITO: CUENTA UNICA DEL TESORO</t>
  </si>
  <si>
    <t>00047261101 DEPOSITO DE EFECTIVO, DEPOSITANTE: JOSE LUIS MAMANI LEON, CONCEPTO: DEVOLUCION DE FONDOS NO UTILIZADOS DEL PREVENTIVO 66 GESTION 2018, CUENTA DE DEPOSITO: CUENTA UNICA DEL TESORO</t>
  </si>
  <si>
    <t>00099021001 DEPOSITO DE EFECTIVO, DEPOSITANTE: LANDELINO RAFAEL BANDEIRA ARZE, CONCEPTO: DEVOLUCION DOS DIAS HABERES DE MARZO DE 2018, CUENTA DE DEPOSITO: CUENTA UNICA DEL TESORO</t>
  </si>
  <si>
    <t>00212082001 DEPOSITO DE EFECTIVO, DEPOSITANTE: RAUL MATIAS HUARCAYA, CONCEPTO: DEVOLUCION DE GASTOS OPERATIVOS C-31 - 660, CUENTA DE DEPOSITO: CUENTA UNICA DEL TESORO</t>
  </si>
  <si>
    <t>00099021001 DEPOSITO DE EFECTIVO, DEPOSITANTE: LOLA LOURDES KOSLKA SEQUEIROS LORDEMANN, CONCEPTO: DEVOLUCION DE VIATICOS, CUENTA DE DEPOSITO: CUENTA UNICA DEL TESORO</t>
  </si>
  <si>
    <t>00212082001 DEPOSITO DE EFECTIVO, DEPOSITANTE: OSCAR CRISTOBAL ARGOLLO LIMA, CONCEPTO: DEVOLUCION DE GASTOS OPERATIVOS, CUENTA DE DEPOSITO: CUENTA UNICA DEL TESORO</t>
  </si>
  <si>
    <t>00099021001 DEPOSITO DE EFECTIVO, DEPOSITANTE: LOURDES ALIAGA ZAPATA, CONCEPTO: DOBLE PERCEPCION DEL MES DE ABRIL 2018, CUENTA DE DEPOSITO: CUENTA UNICA DEL TESORO</t>
  </si>
  <si>
    <t>00046034201 DEPOSITO DE EFECTIVO, DEPOSITANTE: CARMEN ARISPE QUISPE, CONCEPTO: DEVOLUCION SALDO C-31 # 139, CUENTA DE DEPOSITO: CUENTA UNICA DEL TESORO</t>
  </si>
  <si>
    <t>00513012003 DEPOSITO DE EFECTIVO, DEPOSITANTE: LBP-YPFB (2011349681373), CONCEPTO: APORTE SINDICAL Y.P.F.B., CUENTA DE DEPOSITO: CUENTA UNICA DEL TESORO</t>
  </si>
  <si>
    <t>00086038003 DEPOSITO DE EFECTIVO, DEPOSITANTE: ROLANDO GUTIERREZ CONDORI, CONCEPTO: PUBLICACION DE MEDIO DE PRENSA ESCRITA PARA EL DIRECTOR PN SAJAMA, CUENTA DE DEPOSITO: CUENTA UNICA DEL TESORO</t>
  </si>
  <si>
    <t>00099021001 DEPOSITO DE EFECTIVO, DEPOSITANTE: LOURDES PEREZ LAURA, CONCEPTO: DOBLE PERCEPCION, CUENTA DE DEPOSITO: CUENTA UNICA DEL TESORO</t>
  </si>
  <si>
    <t>00592012001 DEP.DE CHEQ.AJENOS,RET.DE CAM.,CONCEPTO: TRANSFERENCIA DE RECURSOS DEL 1 AL 28 DE FEBRERO,DEP.: IVAN GONZALES , PROCEDENCIA: BANCO UNION S.A., CHEQUE: 642, FECHA DE EMISION:17/04/2018</t>
  </si>
  <si>
    <t>00592012001 DEP.DE CHEQ.AJENOS,RET.DE CAM.,CONCEPTO: TRANSFERENCIA DE RECURSOS AMADEUS Y SABRE,DEP.: IVAN GONZALES , PROCEDENCIA: BANCO UNION S.A., CHEQUE: 643, FECHA DE EMISION:17/04/2018</t>
  </si>
  <si>
    <t>00592012001 DEP.DE CHEQ.AJENOS,RET.DE CAM.,CONCEPTO: TRANSFERENCIA DE RECURSOS DEL 1 AL 31 DE MARZO,DEP.: IVAN GONZALES , PROCEDENCIA: BANCO UNION S.A., CHEQUE: 644, FECHA DE EMISION:17/04/2018</t>
  </si>
  <si>
    <t>00099021001 DEPOSITO DE EFECTIVO, DEPOSITANTE: LUCRECIA VELARDE VDA. DE FLORES, CONCEPTO: PARA DEPARTAMENTO DE SENASIR, CUENTA DE DEPOSITO: CUENTA UNICA DEL TESORO</t>
  </si>
  <si>
    <t>00287102012 DEP.DE CHEQ.AJENOS,RET.DE CAM.,CONCEPTO: PAGO DE LA FACTURA N° 147 POR EL MINISTERIO DE DEPORTES PROY. "VILLA DEPORTIVA SURAMERICANA",DEP.: FPS / SUPERVISION / CENTRAL , PROCEDENCIA: BANCO UNION S.A., CHEQUE: 780, FECHA DE EMISION:05/04/2018</t>
  </si>
  <si>
    <t>00287102012 DEP.DE CHEQ.AJENOS,RET.DE CAM.,CONCEPTO: PAGO FACTURA N° 99 POR EL MDRYT PROY."MERCADO CAMPESINO ZONAL 16 DE JULIO SAN FELIPE DE SEQUE",DEP.: FPS / SUPERVISION / CENTRAL , PROCEDENCIA: BANCO UNION S.A., CHEQUE: 782, FECHA DE EMISION:05/04/2018</t>
  </si>
  <si>
    <t>00287102012 DEP.DE CHEQ.AJENOS,RET.DE CAM.,CONCEPTO: PAGO DE LA FACTURA N° 100 POR EL MDRYT PROY."MERCADO CAMPESINO ZONAL NUEVA JERUSALEM",DEP.: FPS / SUPERVISION / CENTRAL , PROCEDENCIA: BANCO UNION S.A., CHEQUE: 783, FECHA DE EMISION:05/04/2018</t>
  </si>
  <si>
    <t>00099021001 DEP.DE CHEQ.AJENOS,RET.DE CAM.,CONCEPTO: DEVOLUCION DE SALDOS,DEP.: MIN DE EDUCACION-PROG NAL DE POSTALFABETIZACION , PROCEDENCIA: BANCO UNION S.A., CHEQUE: 5612, FECHA DE EMISION:18/04/2018</t>
  </si>
  <si>
    <t>00526012001 DEP.DE CHEQ.AJENOS,RET.DE CAM.,CONCEPTO: DEP DE SALDOS NO UTILIZ- VIATICOS EN BTV P/ REVERSION DE C-31 DESCONT VIA RRHH DIC/2017 SR PIÑACOBO,DEP.: BOLIVIA TV , PROCEDENCIA: BANCO UNION S.A., CHEQUE: 16164, FECHA DE EMISION:18/04/2018</t>
  </si>
  <si>
    <t>00099021001 DEPOSITO DE EFECTIVO, DEPOSITANTE: LUIS ENRIQUE CAPELLA CORDERO, CONCEPTO: DEVOLUCION DE SUELDO MES DE ENERO 2018, CUENTA DE DEPOSITO: CUENTA UNICA DEL TESORO</t>
  </si>
  <si>
    <t>00099021001 DEPOSITO DE EFECTIVO, DEPOSITANTE: LUIS FERNANDO ARTEAGA ORTIZ, CONCEPTO: DEVOLUCION DE IMPRENTA,FOTOCOPIADO; PREV N° 8271/17 N° CARGO CTA 8271.1, CUENTA DE DEPOSITO: CUENTA UNICA DEL TESORO</t>
  </si>
  <si>
    <t>00526012001 DEP.DE CHEQ.AJENOS,RET.DE CAM.,CONCEPTO: DEP SALDOS NO UTILIZ - VIATICOS BTV P/REVERSION C-31 DESCONT VIA RRHH FEB/18 SR. PIÑACOBO,DEP.: BOLIVIA TV , PROCEDENCIA: BANCO UNION S.A., CHEQUE: 16166, FECHA DE EMISION:18/04/2018</t>
  </si>
  <si>
    <t>00526012001 DEP.DE CHEQ.AJENOS,RET.DE CAM.,CONCEPTO: DEP. SALDOS NO UTILIZ - VIATICOS BTV P/REVERSION C-31 DESCONT VIA RRHH ENERO/2018 SR PIÑACOBO,DEP.: BOLIVIA TV , PROCEDENCIA: BANCO UNION S.A., CHEQUE: 16165, FECHA DE EMISION:18/04/2018</t>
  </si>
  <si>
    <t>00592012001 DEP.DE CHEQ.AJENOS,RET.DE CAM.,CONCEPTO: PAGO DEVOLUCION DE PASAJES TKT 2890300196760,2890300196760,DEP.: TRANSPORTE AEREO MILITAR , PROCEDENCIA: BANCO UNION S.A., CHEQUE: 19354, FECHA DE EMISION:09/04/2018</t>
  </si>
  <si>
    <t>00086038007 DEPOSITO DE EFECTIVO, DEPOSITANTE: CAROLINA CACERES M, CONCEPTO: DEVOLUCION DE FONDOS EN AVANCE, CUENTA DE DEPOSITO: CUENTA UNICA DEL TESORO</t>
  </si>
  <si>
    <t>00099021001 DEPOSITO DE EFECTIVO, DEPOSITANTE: LUIS FERNANDO ARTEAGA ORTIZ, CONCEPTO: DEVOLUCION DE REFRIGERIO PREV. N 5955/17 N DE CARGO DE CUENTA 2017-5955,1, CUENTA DE DEPOSITO: CUENTA UNICA DEL TESORO</t>
  </si>
  <si>
    <t>00099021001 DEPOSITO DE EFECTIVO, DEPOSITANTE: LUIS FERNANDO DAGA SAIRE, CONCEPTO: DEVOLUCION DEL 13% DE VIATICOS, CUENTA DE DEPOSITO: CUENTA UNICA DEL TESORO</t>
  </si>
  <si>
    <t>00016011101 DEPOSITO DE EFECTIVO, DEPOSITANTE: JUAN CARLOS ESCOBAR, CONCEPTO: DEVOLUCION DE PASAJE Y VIATICOS, CUENTA DE DEPOSITO: CUENTA UNICA DEL TESORO</t>
  </si>
  <si>
    <t>00099021001 DEPOSITO DE EFECTIVO, DEPOSITANTE: MAGISTERIO-EDUARDO MALDONADO GALLARDO, CONCEPTO: DEVOLUCION SENASIR, CUENTA DE DEPOSITO: CUENTA UNICA DEL TESORO</t>
  </si>
  <si>
    <t>00212082001 DEPOSITO DE EFECTIVO, DEPOSITANTE: JOSE JAVIER GARCIA SANDOVAL-INRA LA PAZ, CONCEPTO: DEVOLUCION DE GASTOS OPERATIVOS, CUENTA DE DEPOSITO: CUENTA UNICA DEL TESORO</t>
  </si>
  <si>
    <t>00099021001 DEPOSITO DE EFECTIVO, DEPOSITANTE: MARCELA BEATRIZ AYALA AVILA C.I. 2835114 SC., CONCEPTO: REVERSION ALIMENTACION PREVENTIVO N° 8234, CUENTA DE DEPOSITO: CUENTA UNICA DEL TESORO</t>
  </si>
  <si>
    <t>00212082001 DEPOSITO DE EFECTIVO, DEPOSITANTE: DEMETRIO SANCHEZ VARGAS, CONCEPTO: GASTOS OPERATIVOS (COMBUSTIBLE), CUENTA DE DEPOSITO: CUENTA UNICA DEL TESORO</t>
  </si>
  <si>
    <t>00041011101 DEPOSITO DE EFECTIVO, DEPOSITANTE: MDPYEP-NELSON ALBERTO ARUQUIPA ARCE, CONCEPTO: DEVOLUCION DE FONDOS EN AVANCE, CUENTA DE DEPOSITO: CUENTA UNICA DEL TESORO</t>
  </si>
  <si>
    <t>00129012001 DEPOSITO DE EFECTIVO, DEPOSITANTE: JUAN CARLOS VILLALPANDO CONDORI, CONCEPTO: DEVOLUCION DE RECURSOS, CUENTA DE DEPOSITO: CUENTA UNICA DEL TESORO</t>
  </si>
  <si>
    <t>00099021001 DEPOSITO DE EFECTIVO, DEPOSITANTE: MARCELINA HUANCA LLUSCO, CONCEPTO: DOBLE PERCEPCION, CUENTA DE DEPOSITO: CUENTA UNICA DEL TESORO</t>
  </si>
  <si>
    <t>00047261101 DEPOSITO DE EFECTIVO, DEPOSITANTE: PAOLA SANDOVAL MERCADO, CONCEPTO: DEVOLUCION DE SALDOS NO UTILIZADOS POR FONDOS DE AVANCE C-31/52 IPDPACU, CUENTA DE DEPOSITO: CUENTA UNICA DEL TESORO</t>
  </si>
  <si>
    <t>00099021001 DEP.DE CHEQ.AJENOS,RET.DE CAM.,CONCEPTO: DEV. RECURSOS POR EXTRAVIO DE CREDENCIALES (YESELI GUTIERREZ, ISRAEL VASQUEZ, DANIELA ZABALA),DEP.: CAMARA DE SENADORES , PROCEDENCIA: BANCO UNION S.A., CHEQUE: 6888, FECHA DE EMISION:19/04/2018</t>
  </si>
  <si>
    <t>00670012001 DEP.DE CHEQ.AJENOS,RET.DE CAM.,CONCEPTO: MULTAS ELECTORALES DEL TRIBUNAL ELECTORAL DEPARTAMENTAL SANTA CRUZ,DEP.: ORGANO ELECTORAL PLURINACIONAL , PROCEDENCIA: BANCO UNION S.A., CHEQUE: 6963, FECHA DE EMISION:13/04/2018</t>
  </si>
  <si>
    <t>00099021001 DEPOSITO DE EFECTIVO, DEPOSITANTE: MARCO ANTONIO CHOQUEHUANCA MARIN, CONCEPTO: DEVOLUCION DE VIATICOS, CUENTA DE DEPOSITO: CUENTA UNICA DEL TESORO</t>
  </si>
  <si>
    <t>00099021001 DEPOSITO DE EFECTIVO, DEPOSITANTE: MARCO TAMAYO ARNEZ, CONCEPTO: DEVOLUCION DEL 13% DE VIATICOS, CUENTA DE DEPOSITO: CUENTA UNICA DEL TESORO</t>
  </si>
  <si>
    <t>00099021001 DEPOSITO DE EFECTIVO, DEPOSITANTE: MARIA CALLE LIPA, CONCEPTO: DOBLE PERCEPCION, CUENTA DE DEPOSITO: CUENTA UNICA DEL TESORO</t>
  </si>
  <si>
    <t>00086031101 DEP.DE CHEQ.AJENOS,RET.DE CAM.,CONCEPTO: DEPOSITÓ POR REVERSION DE FONDOS NO UTILIZADOS,DEP.: SERNAP TUNARI , PROCEDENCIA: BANCO UNION S.A., CHEQUE: 441, FECHA DE EMISION:29/03/2018</t>
  </si>
  <si>
    <t>00099021001 DEPOSITO DE EFECTIVO, DEPOSITANTE: MARIANA ALEJANDRA ROJAS GUARACHI, CONCEPTO: DEVOLUCION VIATICO VIAJE TAMBO QUEMADO 29/03/2018, CUENTA DE DEPOSITO: CUENTA UNICA DEL TESORO</t>
  </si>
  <si>
    <t>00290012001 DEP.DE CHEQ.AJENOS,RET.DE CAM.,CONCEPTO: DEVOLUCION DE PASAJE AEREO EMITIDO A FAVOR DE LIBIA MOLLINEDO POR BOA,DEP.: SERVICIO DE IMPUESTOS NACIONALES , PROCEDENCIA: BANCO UNION S.A., CHEQUE: 4821, FECHA DE EMISION:11/04/2018</t>
  </si>
  <si>
    <t>00290012001 DEP.DE CHEQ.AJENOS,RET.DE CAM.,CONCEPTO: DESCUENTOS POR ATRASOS DE CONSULTORES DE INDIVIDUALES DEL MES DE DICIEMBRE/2017 GERENCIA GRACO-LA PA,DEP.: SERVICIO DE IMPUESTOS NACIONALES</t>
  </si>
  <si>
    <t>00290012001 DEP.DE CHEQ.AJENOS,RET.DE CAM.,CONCEPTO: DESCUENTOS POR MULTAS A CONSULTORES INDIVIDUALES DE LINEA FEBRERO/2018 OF.CENTRAL DEL SIN,DEP.: SERVICIO DE IMPUESTOS NACIONALES , PROCEDENCIA: BANCO UNION S.A., CHEQUE: 4823, FECHA DE EMISION:13/04/2018</t>
  </si>
  <si>
    <t>00099021001 DEPOSITO DE EFECTIVO, DEPOSITANTE: MARTIN YAHUASI MAMANI, CONCEPTO: PLAN DE PAGOS ACUERDO SENASIR, CUENTA DE DEPOSITO: CUENTA UNICA DEL TESORO</t>
  </si>
  <si>
    <t>00010011102 DEPOSITO DE EFECTIVO, DEPOSITANTE: ELISHEBA CAROLINA AUZA SAUNERO, CONCEPTO: REPOSICION CERTIF VALORADOS DEL SERECI ANULADOS SECCION CONSULAR DE BOLIVIA EN FRANCIA (2013-2014), CUENTA DE DEPOSITO: CUENTA UNICA DEL TESORO</t>
  </si>
  <si>
    <t>00020031101 DEPOSITO DE EFECTIVO, DEPOSITANTE: DICOSE, CONCEPTO: REVERSION DE FONDOS, CUENTA DE DEPOSITO: CUENTA UNICA DEL TESORO</t>
  </si>
  <si>
    <t>00099021001 DEPOSITO DE EFECTIVO, DEPOSITANTE: MENDOZA AVILES GUILLERMO MARTIN, CONCEPTO: DEVOLUCION POR CONCEPTO DE PASAJES Y GASTOS DE REPRESENTACION, CUENTA DE DEPOSITO: CUENTA UNICA DEL TESORO</t>
  </si>
  <si>
    <t>00099021001 DEPOSITO DE EFECTIVO, DEPOSITANTE: MIGUEL ANGEL PEDREGAL PARDO, CONCEPTO: DEVOLUCION DE DEUDA, CUENTA DE DEPOSITO: CUENTA UNICA DEL TESORO</t>
  </si>
  <si>
    <t>00099021001 DEPOSITO DE EFECTIVO, DEPOSITANTE: MIGUEL MEJIA VASQUEZ, CONCEPTO: TERCER DEP EXTRAJUDICIAL MINISTERIO DE PLANIFICACION DEL DESARROLLO, CUENTA DE DEPOSITO: CUENTA UNICA DEL TESORO</t>
  </si>
  <si>
    <t>00099021001 DEPOSITO DE EFECTIVO, DEPOSITANTE: MIN.DE DEPORTES - MIJAIL HINOJOSA, CONCEPTO: DEVOLUCION DE VIATICOS NO UTILIZADOS CARRERA 10 K TARIJA, CUENTA DE DEPOSITO: CUENTA UNICA DEL TESORO</t>
  </si>
  <si>
    <t>00099021001 DEPOSITO DE EFECTIVO, DEPOSITANTE: MINISTERIO DE DEPORTES-MARCO A. PEÑARANDA V., CONCEPTO: DEVOLUCION SALDO NO UTILIZADO CARRERA 10K TARIJA, CUENTA DE DEPOSITO: CUENTA UNICA DEL TESORO</t>
  </si>
  <si>
    <t>00099021001 DEPOSITO DE EFECTIVO, DEPOSITANTE: MINISTERIO DE ECONOMIA Y FINANZAS PUBLICA, CONCEPTO: DEVOLUCION DE FONDOS DE AVANCE, CUENTA DE DEPOSITO: CUENTA UNICA DEL TESORO</t>
  </si>
  <si>
    <t>00016011101 DEPOSITO DE EFECTIVO, DEPOSITANTE: MIN.DE EDUCACION - JAIME JALDIN ZARATE, CONCEPTO: DEVOLUCION DE SALDOS PASAJES, CUENTA DE DEPOSITO: CUENTA UNICA DEL TESORO</t>
  </si>
  <si>
    <t>00132022002 DEPOSITO DE EFECTIVO, DEPOSITANTE: MARIA ZULEMA CALLIZAYA MEDINA, CONCEPTO: DEVOLUCION DE FONDOS EN AVANCE, CUENTA DE DEPOSITO: CUENTA UNICA DEL TESORO</t>
  </si>
  <si>
    <t>00047011104 DEP.DE CHEQ.AJENOS,RET.DE CAM.,CONCEPTO: DEP JUDICIAL PROCESO COACTIVO FISCAL CONTRA JOSE G. CAMPOS,RENAN MORENO KARL MORALES,DEP.: EDGAR ZAPATA CAERO Y OTROS , PROCEDENCIA: BANCO UNION S.A., CHEQUE: 10330, FECHA DE EMISION:05/04/2018</t>
  </si>
  <si>
    <t>00047011104 DEP.DE CHEQ.AJENOS,RET.DE CAM.,CONCEPTO: DEP JUDICIAL PROCESO COACTIVO FISCAL CONTRA JOSE G. CAMPOS RENAN MORENO KARL MORALES,DEP.: EDGAR ZAPATA CAERO Y OTROS , PROCEDENCIA: BANCO UNION S.A., CHEQUE: 10331, FECHA DE EMISION:05/04/2018</t>
  </si>
  <si>
    <t>00035031101 DEP.DE CHEQ.AJENOS,RET.DE CAM.,CONCEPTO: ARRENDAMIENTO ESPACIO PARQUEO CAMPO FERIAL A OSCAR GALLARDO POR EL MES DE ABRIL 2018,DEP.: MEFP-UCPP , PROCEDENCIA: BANCO UNION S.A., CHEQUE: 1247, FECHA DE EMISION:19/04/2018</t>
  </si>
  <si>
    <t>00035031101 DEP.DE CHEQ.AJENOS,RET.DE CAM.,CONCEPTO: ARRENDAMIENTO ESPACIO PARQUEO CAMPO FERIAL A ALEX ROJAS POR EL MES DE ABRIL 2018,DEP.: MEFP-UCPP , PROCEDENCIA: BANCO UNION S.A., CHEQUE: 1248, FECHA DE EMISION:19/04/2018</t>
  </si>
  <si>
    <t>00035031101 DEP.DE CHEQ.AJENOS,RET.DE CAM.,CONCEPTO: ARRENDAMIENTO PISO 6 BLOQUE AMARILLO Y PLAZA AKAPANA EVENTO ETC 2 EDUCATION TRAINING,DEP.: MEFP-UCPP , PROCEDENCIA: BANCO UNION S.A., CHEQUE: 1249, FECHA DE EMISION:19/04/2018</t>
  </si>
  <si>
    <t>00035031101 DEP.DE CHEQ.AJENOS,RET.DE CAM.,CONCEPTO: INGRESOS PARQUEO CAMPO FERIAL CHUQUIAGO MARKA POR EL MES DE MARZO 2018,DEP.: MEFP-UCPP , PROCEDENCIA: BANCO UNION S.A., CHEQUE: 1250, FECHA DE EMISION:19/04/2018</t>
  </si>
  <si>
    <t>00015011108 DEP.DE CHEQ.AJENOS,RET.DE CAM.,CONCEPTO: DEVOLUCION DE FONDOS,DEP.: MIN GOBIERNO , PROCEDENCIA: BANCO UNION S.A., CHEQUE: 51065, FECHA DE EMISION:17/04/2018</t>
  </si>
  <si>
    <t>00015011108 DEP.DE CHEQ.AJENOS,RET.DE CAM.,CONCEPTO: DEVOLUCION DE FONDOS,DEP.: MIN GOBIERNO , PROCEDENCIA: BANCO UNION S.A., CHEQUE: 51054, FECHA DE EMISION:10/04/2018</t>
  </si>
  <si>
    <t>00015011108 DEP.DE CHEQ.AJENOS,RET.DE CAM.,CONCEPTO: DEVOLUCION DE FONDOS,DEP.: MIN GOBIERNO , PROCEDENCIA: BANCO UNION S.A., CHEQUE: 51058, FECHA DE EMISION:12/04/2018</t>
  </si>
  <si>
    <t>00035031101 DEP.DE CHEQ.AJENOS,RET.DE CAM.,CONCEPTO: INGRESOS FERIA VACACION FELIZ EN EL CHUQUIAGO CONVENIO UCPP N° 01/2018 CON KRONOPIOS,DEP.: MEFP-UCPP , PROCEDENCIA: BANCO UNION S.A., CHEQUE: 1242, FECHA DE EMISION:11/04/2018</t>
  </si>
  <si>
    <t>00015011108 DEP.DE CHEQ.AJENOS,RET.DE CAM.,CONCEPTO: DEVOLUCION DE FONDOS,DEP.: MIN GOBIERNO , PROCEDENCIA: BANCO UNION S.A., CHEQUE: 51066, FECHA DE EMISION:17/04/2018</t>
  </si>
  <si>
    <t>00015011108 DEP.DE CHEQ.AJENOS,RET.DE CAM.,CONCEPTO: DEVOLUCION DE FONDOS,DEP.: MIN GOBIERNO , PROCEDENCIA: BANCO UNION S.A., CHEQUE: 51061, FECHA DE EMISION:16/04/2018</t>
  </si>
  <si>
    <t>00015011108 DEP.DE CHEQ.AJENOS,RET.DE CAM.,CONCEPTO: DEVOLUCION DE FONDOS,DEP.: MIN GOBIERNO , PROCEDENCIA: BANCO UNION S.A., CHEQUE: 51056, FECHA DE EMISION:12/04/2018</t>
  </si>
  <si>
    <t>00015011108 DEP.DE CHEQ.AJENOS,RET.DE CAM.,CONCEPTO: DEVOLUCION DE FONDOS,DEP.: MIN GOBIERNO , PROCEDENCIA: BANCO UNION S.A., CHEQUE: 51062, FECHA DE EMISION:17/04/2018</t>
  </si>
  <si>
    <t>00015011108 DEP.DE CHEQ.AJENOS,RET.DE CAM.,CONCEPTO: DEVOLUCION DE FONDOS,DEP.: MIN GOBIERNO , PROCEDENCIA: BANCO UNION S.A., CHEQUE: 51055, FECHA DE EMISION:12/04/2018</t>
  </si>
  <si>
    <t>00015011108 DEP.DE CHEQ.AJENOS,RET.DE CAM.,CONCEPTO: DEVOLUCION DE FONDOS,DEP.: MIN GOBIERNO , PROCEDENCIA: BANCO UNION S.A., CHEQUE: 51057, FECHA DE EMISION:12/04/2018</t>
  </si>
  <si>
    <t>00015011108 DEP.DE CHEQ.AJENOS,RET.DE CAM.,CONCEPTO: DEVOLUCION DE FONDOS,DEP.: MIN GOBIERNO , PROCEDENCIA: BANCO UNION S.A., CHEQUE: 51059, FECHA DE EMISION:13/04/2018</t>
  </si>
  <si>
    <t>00015011108 DEP.DE CHEQ.AJENOS,RET.DE CAM.,CONCEPTO: DEVOLUCION DE FONDOS,DEP.: MIN GOBIERNO , PROCEDENCIA: BANCO UNION S.A., CHEQUE: 51060, FECHA DE EMISION:13/04/2018</t>
  </si>
  <si>
    <t>00222012001 DEP.DE CHEQ.AJENOS,RET.DE CAM.,CONCEPTO: PAGO INCAPACIDAD TEMPORAL DEL PERSONAL INIAF CORRESPONDIENTE MES ENERO 2018,DEP.: CAJA DE SALUD DE CAMINOS Y R.A. , PROCEDENCIA: BANCO UNION S.A., CHEQUE: 9092, FECHA DE EMISION:17/04/2018</t>
  </si>
  <si>
    <t>00222012001 DEP.DE CHEQ.AJENOS,RET.DE CAM.,CONCEPTO: PAGO INCAPACIDAD TEMPORAL DEL PERSONAL INIAF CORRESPONDIENTE MES DICIEMBRE 2017,DEP.: CAJA DE SALUD DE CAMINOS Y R.A. , PROCEDENCIA: BANCO UNION S.A., CHEQUE: 9093, FECHA DE EMISION:17/04/2018</t>
  </si>
  <si>
    <t>00086031108 DEP.DE CHEQ.AJENOS,RET.DE CAM.,CONCEPTO: DEP FONDOS SISCO POR CIERRE TRIMESTRAL (ENERO-MARZO/2018),DEP.: MMAYA/SERNAP/PNANMI MADIDI , PROCEDENCIA: BANCO UNION S.A., CHEQUE: 1451, FECHA DE EMISION:13/04/2018</t>
  </si>
  <si>
    <t>00099021001 DEPOSITO DE EFECTIVO, DEPOSITANTE: MINISTERIO DE SALUD-FELICIA CHOQUE RESINI, CONCEPTO: REVERSION DE PAGO, CUENTA DE DEPOSITO: CUENTA UNICA DEL TESORO</t>
  </si>
  <si>
    <t>00373024105 DEPOSITO DE EFECTIVO, DEPOSITANTE: CONSTRUCCION DE ESTABLOS E IMPLEMENTACION, CONCEPTO: DEVOLUCION DE RECURSOS NO EJECUTADOS, CUENTA DE DEPOSITO: CUENTA UNICA DEL TESORO</t>
  </si>
  <si>
    <t>00155012001 DEPOSITO DE EFECTIVO, DEPOSITANTE: BLANCA ISABEL ALARCON YAMPASI, CONCEPTO: DEVOLUCION DE LA NO PRESENTACION DE FACTURA SABSA, CUENTA DE DEPOSITO: CUENTA UNICA DEL TESORO</t>
  </si>
  <si>
    <t>00099021001 DEPOSITO DE EFECTIVO, DEPOSITANTE: MINISTERIO PUBLICO, CONCEPTO: DEVOLUCION DE FONDOS POR LA EMPRESA COTEMO LTDA, CUENTA DE DEPOSITO: CUENTA UNICA DEL TESORO</t>
  </si>
  <si>
    <t>00130012002 DEPOSITO DE EFECTIVO, DEPOSITANTE: MOISES LUIS CORTES TORRES, CONCEPTO: DEVOLUCION POR CONCEPTO DE VIATICOS, CUENTA DE DEPOSITO: CUENTA UNICA DEL TESORO</t>
  </si>
  <si>
    <t>00099021001 DEPOSITO DE EFECTIVO, DEPOSITANTE: MINISTERIO PUBLICO, CONCEPTO: DEVOLUCION DE FONDOS POR LA LIC MAYRA PADILLA RAMOS, CUENTA DE DEPOSITO: CUENTA UNICA DEL TESORO</t>
  </si>
  <si>
    <t>00099021001 DEPOSITO DE EFECTIVO, DEPOSITANTE: MIRNA JHANETH FLORES PEREZ, CONCEPTO: COBRO POR DOBLE PERCEPCION PERIODOS MAYO A DICIEMBRE 2017, CUENTA DE DEPOSITO: CUENTA UNICA DEL TESORO</t>
  </si>
  <si>
    <t>00099021001 DEPOSITO DE EFECTIVO, DEPOSITANTE: MORA FERAUDI RUBEN CI 2216655, CONCEPTO: DEVOLUCION DE SALARIO EXCEDENTE AL DEL PRESIDENTE MARZO 2018, CUENTA DE DEPOSITO: CUENTA UNICA DEL TESORO</t>
  </si>
  <si>
    <t>00291012006 DEP.DE CHEQ.AJENOS,RET.DE CAM.,CONCEPTO: 1RA CUOTA USO Y DERECHO DE VIAS GEST/2018,DEP.: AXS BOLIVIA SA , PROCEDENCIA: BANCO BISA S.A., CHEQUE: 32709, FECHA DE EMISION:20/04/2018</t>
  </si>
  <si>
    <t>00020011103 DEP.DE CHEQ.AJENOS,RET.DE CAM.,CONCEPTO: PAGO TRANSF EXT EMP THINK HOLDINGS NOVENA CUOTA P/COMPRA AERO BAE AVRO RJ70(MSN-E1252),DEP.: TRANSPORTE AEREO MILITAR , PROCEDENCIA: BANCO UNION S.A., CHEQUE: 19437, FECHA DE EMISION:23/04/2018</t>
  </si>
  <si>
    <t>00099024113 DEP.DE CHEQ.AJENOS,RET.DE CAM.,CONCEPTO: MULTA PROY CONSTRUCCION U.E. ELSENA-MUNICIPIO EL SENA,DEP.: MINISTERIO DE LA PRESIDENCIA - UPRE , PROCEDENCIA: BANCO UNION S.A., CHEQUE: 558, FECHA DE EMISION:17/04/2018</t>
  </si>
  <si>
    <t>00099024113 DEP.DE CHEQ.AJENOS,RET.DE CAM.,CONCEPTO: MULTA PROY CONSTRUCCION AMPLIACION U.E. JESUS DE NAZARETH NIVEL SECUNDARIA MUNICIPIO DE ORURO,DEP.: MINISTERIO DE LA PRESIDENCIA-UPRE</t>
  </si>
  <si>
    <t>00099021001 DEPOSITO DE EFECTIVO, DEPOSITANTE: NELSON EDDY PATIÑO COCA, CONCEPTO: DEVOLUCION DEL 13% DE VIATICOS, CUENTA DE DEPOSITO: CUENTA UNICA DEL TESORO</t>
  </si>
  <si>
    <t>00290012001 DEP.DE CHEQ.AJENOS,RET.DE CAM.,CONCEPTO: DEVOLUCION DE PASAJE AEREO EFECTUADO POR BOA RUTA LP-SCZ-LP-VIVIANA ARIÑEZ ROCA,DEP.: SERVICIO DE IMPUESTOS NACIONALES , PROCEDENCIA: BANCO UNION S.A., CHEQUE: 4832, FECHA DE EMISION:17/04/2018</t>
  </si>
  <si>
    <t>00290012001 DEP.DE CHEQ.AJENOS,RET.DE CAM.,CONCEPTO: DEV.SALDO NO EJECUTADO DEL FONDO SOCIAL Y MULTAS POR ATRASOS CONSULTORES GERENCIA DISTRITAL LA PAZ I,DEP.: SERVICIO DE IMPUESTOS NACIONALES</t>
  </si>
  <si>
    <t>00099021001 DEP.DE CHEQ.AJENOS,RET.DE CAM.,CONCEPTO: AUT.IMPUGNACION TRIBUTARIA-DEVOL.INCAPACIDAD TEMP.-FEB. / 2018,DEP.: CAJA PETROLERA DE SALUD , PROCEDENCIA: BANCO UNION S.A., CHEQUE: 13233, FECHA DE EMISION:23/04/2018</t>
  </si>
  <si>
    <t>00099021001 DEP.DE CHEQ.AJENOS,RET.DE CAM.,CONCEPTO: AUT.FISC.EMPRESAS-DEVOL.INCAPACIDAD TEMPORAL - FEB. / 2018,DEP.: CAJA PETROLERA DE SALUD , PROCEDENCIA: BANCO UNION S.A., CHEQUE: 13234, FECHA DE EMISION:23/04/2018</t>
  </si>
  <si>
    <t>00081011101 DEP.DE CHEQ.AJENOS,RET.DE CAM.,CONCEPTO: MIN.OBRAS PUBLICAS - DEVOL.INCAPACIDAD TEMP.- FEB / 2018,DEP.: CAJA PETROLERA DE SALUD , PROCEDENCIA: BANCO UNION S.A., CHEQUE: 13236, FECHA DE EMISION:23/04/2018</t>
  </si>
  <si>
    <t>00099021001 DEPOSITO DE EFECTIVO, DEPOSITANTE: NELSON LUIS VASQUEZ ARIAS, CONCEPTO: DEVOLUCION DEL 13% DE VIATICOS, CUENTA DE DEPOSITO: CUENTA UNICA DEL TESORO</t>
  </si>
  <si>
    <t>00046171101 DEP.DE CHEQ.AJENOS,RET.DE CAM.,CONCEPTO: AGEMED.-DEVOLUCION INCAPACIDAD TEMPORAL - FEBRERO / 2018,DEP.: CAJA PETROLERA DE SALUD , PROCEDENCIA: BANCO UNION S.A., CHEQUE: 13238, FECHA DE EMISION:23/04/2018</t>
  </si>
  <si>
    <t>00099021001 DEP.DE CHEQ.AJENOS,RET.DE CAM.,CONCEPTO: DEV.DE BOLETO AEREO NACIONAL AEROLINEA ECOGET,CORRESPONDIENTE A LA GESTION 2017,DEP.: CAMARA DE SENADORES , PROCEDENCIA: BANCO UNION S.A., CHEQUE: 6897, FECHA DE EMISION:23/04/2018</t>
  </si>
  <si>
    <t>00513212001 DEP.DE CHEQ.AJENOS,RET.DE CAM.,CONCEPTO: REVERSION DE RECURSOS,DEP.: YPFB , PROCEDENCIA: BANCO UNION S.A., CHEQUE: 1560, FECHA DE EMISION:20/04/2018</t>
  </si>
  <si>
    <t>00130012002 DEPOSITO DE EFECTIVO, DEPOSITANTE: LUIS FEDERICO MARTINEZ RETAMOZO, CONCEPTO: DEPÓSITO POR GASTOS DE PASAJE, CUENTA DE DEPOSITO: CUENTA UNICA DEL TESORO</t>
  </si>
  <si>
    <t>00099021001 DEPOSITO DE EFECTIVO, DEPOSITANTE: NORAH TEREZA BOHORQUEZ VDA. DE GONZALES, CONCEPTO: COBRO INDEBIDO POR NUEVAS NUPCIAS, CUENTA DE DEPOSITO: CUENTA UNICA DEL TESORO</t>
  </si>
  <si>
    <t>00099021001 DEPOSITO DE EFECTIVO, DEPOSITANTE: NORKA MARIA CRISTINA TAPIA VILLARREAL, CONCEPTO: DOBLE PERCEPCION, CUENTA DE DEPOSITO: CUENTA UNICA DEL TESORO</t>
  </si>
  <si>
    <t>00086011102 DEPOSITO DE EFECTIVO, DEPOSITANTE: TRANS. DE HIDRICARBUROS DEL ORIENTE THOR S.A., CONCEPTO: MULTAS POR CONTRAVENCIONES A LA LEY DE MEDIO AMBIENTE, CUENTA DE DEPOSITO: CUENTA UNICA DEL TESORO</t>
  </si>
  <si>
    <t>00099021001 DEPOSITO DE EFECTIVO, DEPOSITANTE: OPORTO GAMBOA MARCO RAUL CI 1317561, CONCEPTO: DEVOLUCION DE SALARIO EXCEDENTE AL DEL PRESIDENTE SEPTIEMBRE A DICIEMBRE 2017, CUENTA DE DEPOSITO: CUENTA UNICA DEL TESORO</t>
  </si>
  <si>
    <t>00099021001 DEPOSITO DE EFECTIVO, DEPOSITANTE: OSCAR DEMETRIO QUINTANA HUAYLLUCO, CONCEPTO: DEVOLUCION DE DEUDA - DOBLE PERCEPCION, CUENTA DE DEPOSITO: CUENTA UNICA DEL TESORO</t>
  </si>
  <si>
    <t>00099021001 DEPOSITO DE EFECTIVO, DEPOSITANTE: OSCAR NIGOEVIC HEREDIA, CONCEPTO: DEVOLUCION DEMASIA HABERES MAXIMA RENUMERACION SECTOR PUBLICO, CUENTA DE DEPOSITO: CUENTA UNICA DEL TESORO</t>
  </si>
  <si>
    <t>00099021001 DEPOSITO DE EFECTIVO, DEPOSITANTE: OSMAR ROLANDO ORELLANA ZURITA, CONCEPTO: DEVOLUCION DE PASAJE, CUENTA DE DEPOSITO: CUENTA UNICA DEL TESORO</t>
  </si>
  <si>
    <t>00373024105 DEPOSITO DE EFECTIVO, DEPOSITANTE: LUISA VICTORIA SALLUCO DE MOLLO, CONCEPTO: DEVOLUCION DE DINEROS RECIBIDOS DEL FONDO INDIGENA PARA PROYECTOS PRODUCTIVOS, CUENTA DE DEPOSITO: CUENTA UNICA DEL TESORO</t>
  </si>
  <si>
    <t>00099021001 DEPOSITO DE EFECTIVO, DEPOSITANTE: OSWALDO RENE LOPEZ RAYA, CONCEPTO: CUMPLIMIENTO PARCIAL DE RECONOCIMIENTO DE OBLIGACION A LA CNS BS: 27016,20 (3RA CUOTA), CUENTA DE DEPOSITO: CUENTA UNICA DEL TESORO</t>
  </si>
  <si>
    <t>00016011101 DEPOSITO DE EFECTIVO, DEPOSITANTE: EDITH COPA MAMANI, CONCEPTO: DEVOLUCION DE SALDO DE FONDOS EN AVANCE, CUENTA DE DEPOSITO: CUENTA UNICA DEL TESORO</t>
  </si>
  <si>
    <t>00099021001 DEPOSITO DE EFECTIVO, DEPOSITANTE: PAMELA TERRAZAS LEYTON, CONCEPTO: SUBSIDIO POR INCAPACIDAD TEMPORAL, CUENTA DE DEPOSITO: CUENTA UNICA DEL TESORO</t>
  </si>
  <si>
    <t>00099021001 DEPOSITO DE EFECTIVO, DEPOSITANTE: PAOLA EVELYN ESPINOZA DIAZ, CONCEPTO: DEVOLUCION DE VIATICOS SEGUN C-31 304, CUENTA DE DEPOSITO: CUENTA UNICA DEL TESORO</t>
  </si>
  <si>
    <t>00099021001 DEPOSITO DE EFECTIVO, DEPOSITANTE: POLICIA BOLIVIANA, CONCEPTO: DEVOLUCION DE SERVICIOS BASICOS TARIJA, CUENTA DE DEPOSITO: CUENTA UNICA DEL TESORO</t>
  </si>
  <si>
    <t>00099021001 DEPOSITO DE EFECTIVO, DEPOSITANTE: PONCIANO CONDORI SIÑANI, CONCEPTO: DEVOLUCION DE HABERES, CUENTA DE DEPOSITO: CUENTA UNICA DEL TESORO</t>
  </si>
  <si>
    <t>00574012002 DEP.DE CHEQ.AJENOS,RET.DE CAM.,CONCEPTO: PAGO INCAPACIDAD TEMPORAL DEL PERSONAL LACTEOSBOL SEDEM CORRESPONDIENTE MES FEBRERO 2018,DEP.: CAJA DE SALUD DE CAMINOS Y RA , PROCEDENCIA: BANCO UNION S.A., CHEQUE: 9107, FECHA DE EMISION:19/04/2018</t>
  </si>
  <si>
    <t>00015011108 DEP.DE CHEQ.AJENOS,RET.DE CAM.,CONCEPTO: DEVOLUCION DE FONDOS,DEP.: MIN.GOBIERNO , PROCEDENCIA: BANCO UNION S.A., CHEQUE: 51070, FECHA DE EMISION:19/04/2018</t>
  </si>
  <si>
    <t>00099021001 DEPOSITO DE EFECTIVO, DEPOSITANTE: RAMIRO ANDRES COLQUEHUANCA GUTIERREZ, CONCEPTO: DEVOLUCION DE VIATICOS, CUENTA DE DEPOSITO: CUENTA UNICA DEL TESORO</t>
  </si>
  <si>
    <t>00099021001 DEPOSITO DE EFECTIVO, DEPOSITANTE: RAMIRO JOAQUIN CHOQUE CHOQUE, CONCEPTO: DEVOLUCION EXCEDENTE DE HORAS, CUENTA DE DEPOSITO: CUENTA UNICA DEL TESORO</t>
  </si>
  <si>
    <t>00253014109 DEP.DE CHEQ.AJENOS,RET.DE CAM.,CONCEPTO: SALTO MATARAL GASTOS ADMINISTRATIVOS,DEP.: GAM DE PAMPAGRANDE , PROCEDENCIA: BANCO UNION S.A., CHEQUE: 1218, FECHA DE EMISION:23/04/2018</t>
  </si>
  <si>
    <t>00290012001 DEP.DE CHEQ.AJENOS,RET.DE CAM.,CONCEPTO: DEVOL DEL COSTO CURSO DIPLOMADO POL Y GESTION TRIB VIRTUAL POR INASISTENCIA GERENCIA GRACO STA CRUZ,DEP.: SERVICIO DE IMPUESTOS NACIONALES</t>
  </si>
  <si>
    <t>00290012001 DEP.DE CHEQ.AJENOS,RET.DE CAM.,CONCEPTO: DESCUENTOS DE ATRASOS Y/O MULTAS DE CONSULTORES INDIVIDUALES DE LINEA-GERENCIA GRACO LA PAZ,DEP.: SERVICIO DE IMPUESTOS NACIONALES</t>
  </si>
  <si>
    <t>00133012001 DEPOSITO DE EFECTIVO, DEPOSITANTE: LOTERIA NACIONAL DE B. Y S., CONCEPTO: V. C. DEVOLUCION PAGO VIATICOS NO REALIZADOS A LA CIUDAD DE COCHABAMBA POR LIC. JORGE COCA, CUENTA DE DEPOSITO: CUENTA UNICA DEL TESORO</t>
  </si>
  <si>
    <t>00099021001 DEPOSITO DE EFECTIVO, DEPOSITANTE: RC-7 CHICHAS, CONCEPTO: MONTO NO EJECUTADO POR CONCEPTO DE PRODUCTOS METALICOS CORRESPONDIENTE AL MES DE MARZO, CUENTA DE DEPOSITO: CUENTA UNICA DEL TESORO</t>
  </si>
  <si>
    <t>00132039201 DEPOSITO DE EFECTIVO, DEPOSITANTE: JOSE F. FERRUFINO CUETO - SEDEM - ECEBOL, CONCEPTO: DEVOLUCION DE VIATICOS, CUENTA DE DEPOSITO: CUENTA UNICA DEL TESORO</t>
  </si>
  <si>
    <t>00099021001 DEPOSITO DE EFECTIVO, DEPOSITANTE: RENE ALEJO PUCHO, CONCEPTO: DEVOLUCION DE COMBUSTIBLE, CUENTA DE DEPOSITO: CUENTA UNICA DEL TESORO</t>
  </si>
  <si>
    <t>00592012001 DEPOSITO DE EFECTIVO, DEPOSITANTE: ANA WENDY MAMANI YUJRA, CONCEPTO: ND 154586/ ND 155081 / ND 155616 VICEMIN DE COCA Y DESARROLLO INTEGRAL GEST 2017, CUENTA DE DEPOSITO: CUENTA UNICA DEL TESORO</t>
  </si>
  <si>
    <t>00592012001 DEPOSITO DE EFECTIVO, DEPOSITANTE: ANA WENDY MAMANI YUJRA, CONCEPTO: ND 149470 - MINISTERIO DE LA PRESIDENCIA GESTION 2017, CUENTA DE DEPOSITO: CUENTA UNICA DEL TESORO</t>
  </si>
  <si>
    <t>00592012001 DEPOSITO DE EFECTIVO, DEPOSITANTE: ANA WENDY MAMANI YUJRA, CONCEPTO: ND 151169 - DGAC GESTION 2017, CUENTA DE DEPOSITO: CUENTA UNICA DEL TESORO</t>
  </si>
  <si>
    <t>00099021001 DEPOSITO DE EFECTIVO, DEPOSITANTE: RI - 33 "CNL LASDISLAO CABRERA", CONCEPTO: RETENCION DE IMPUESTOS IUE- IT POR CONSUMO DE AGUA POTABLE COORESPONDIENTE AL MES DE FEBRERO, CUENTA DE DEPOSITO: CUENTA UNICA DEL TESORO</t>
  </si>
  <si>
    <t>00081014202 DEPOSITO DE EFECTIVO, DEPOSITANTE: EDWIN TAPIA CABALLERO, CONCEPTO: DEVOLUCION DE DINERO SOBRANTE DE COMBUSTIBLE, CUENTA DE DEPOSITO: CUENTA UNICA DEL TESORO</t>
  </si>
  <si>
    <t>00099021001 DEPOSITO DE EFECTIVO, DEPOSITANTE: RICHARD CAMACHO VALDEZ, CONCEPTO: DEVOLUCION DE SALDO DEVENGAMIENTO 2017 EPSAS, CUENTA DE DEPOSITO: CUENTA UNICA DEL TESORO</t>
  </si>
  <si>
    <t>00086084202 DEPOSITO DE EFECTIVO, DEPOSITANTE: JOAQUIN COIMBAA DRIAS UNIDAD DESCON. SUST., CONCEPTO: DEVOLUCION DE FONDOS EN AVANCE, CUENTA DE DEPOSITO: CUENTA UNICA DEL TESORO</t>
  </si>
  <si>
    <t>00086018041 DEPOSITO DE EFECTIVO, DEPOSITANTE: MIN DE MEDIO AMB Y AGUA-ISABEL MANSILLA DURAN, CONCEPTO: DEVOLUCION DE FONDOS EN AVANCE, CUENTA DE DEPOSITO: CUENTA UNICA DEL TESORO</t>
  </si>
  <si>
    <t>00046024204 DEPOSITO DE EFECTIVO, DEPOSITANTE: LISSETE BAUTISTA MACHICADO, CONCEPTO: DEVOLUCION DE VIATICOS POR EL VIAJE A CHUQUISACA, CUENTA DE DEPOSITO: CUENTA UNICA DEL TESORO</t>
  </si>
  <si>
    <t>00099021001 DEPOSITO DE EFECTIVO, DEPOSITANTE: MINISTERIO DE EDUCACION ESPERANZA SUAREZ SOTO, CONCEPTO: DEVOLUCION DE VIATICOS, CUENTA DE DEPOSITO: CUENTA UNICA DEL TESORO</t>
  </si>
  <si>
    <t>00099021001 DEPOSITO DE EFECTIVO, DEPOSITANTE: RICHARD GERMAN CANAVIRI PACO, CONCEPTO: DEVOLUCION DE PERCEPCION DE DOBLE AGUINALDO, CUENTA DE DEPOSITO: CUENTA UNICA DEL TESORO</t>
  </si>
  <si>
    <t>00099021001 DEPOSITO DE EFECTIVO, DEPOSITANTE: ROBERTO MARCHANT ALFARO, CONCEPTO: DOBLE PERCEPCION, CUENTA DE DEPOSITO: CUENTA UNICA DEL TESORO</t>
  </si>
  <si>
    <t>00099021001 DEPOSITO DE EFECTIVO, DEPOSITANTE: RONALD LEDEZMA REYNAGA, CONCEPTO: DEVOLUCION DE FONDOS EN AVANCE, CUENTA DE DEPOSITO: CUENTA UNICA DEL TESORO</t>
  </si>
  <si>
    <t>00099021001 DEPOSITO DE EFECTIVO, DEPOSITANTE: RUBEN CONDORI CHAMBI - C.I. 7078750 LP., CONCEPTO: REVERSION DE HABER MENSUAL, CUENTA DE DEPOSITO: CUENTA UNICA DEL TESORO</t>
  </si>
  <si>
    <t>00099021001 DEPOSITO DE EFECTIVO, DEPOSITANTE: RUBEN PRADO ARISPE, CONCEPTO: DEVOLUCION DE HABERES DE ACUERDO A INF. N° EX/EP 13, CUENTA DE DEPOSITO: CUENTA UNICA DEL TESORO</t>
  </si>
  <si>
    <t>00099021001 DEPOSITO DE EFECTIVO, DEPOSITANTE: RUPERTO CHURATA MAMANI, CONCEPTO: COBRO INDEVIDO CON INCUMPLIMIENTO DE CONVENIO, CUENTA DE DEPOSITO: CUENTA UNICA DEL TESORO</t>
  </si>
  <si>
    <t>00099021001 DEPOSITO DE EFECTIVO, DEPOSITANTE: RUTH MARISEL HINOJOSA CORI, CONCEPTO: DEVOLUCION DE FONDO AVANCE ( SALDO ), CUENTA DE DEPOSITO: CUENTA UNICA DEL TESORO</t>
  </si>
  <si>
    <t>00099021001 DEPOSITO DE EFECTIVO, DEPOSITANTE: RUTH MARISEL HINOJOSA CORI, CONCEPTO: SALDO FONDO EN AVANCE, CUENTA DE DEPOSITO: CUENTA UNICA DEL TESORO</t>
  </si>
  <si>
    <t>00099021001 DEPOSITO DE EFECTIVO, DEPOSITANTE: SABINA MARTINA HUASCO OROSCO, CONCEPTO: DEVOLUCION EXCEDENTE DE HORAS, CUENTA DE DEPOSITO: CUENTA UNICA DEL TESORO</t>
  </si>
  <si>
    <t>00086011102 DEPOSITO DE EFECTIVO, DEPOSITANTE: BOLIVIA TRUCK SERVICE LTDA, CONCEPTO: PAGO MULTA ADMINISTRATIVA RESOLUCION ADM VMABCCGDF N 11/18, CUENTA DE DEPOSITO: CUENTA UNICA DEL TESORO</t>
  </si>
  <si>
    <t>00016071101 DEPOSITO DE EFECTIVO, DEPOSITANTE: LIZETH GUTIERREZ APARICIO, CONCEPTO: PASAJES CAPACITACION Y VIATICOS DEVOLUCION FONDOS EN AVANCE, CUENTA DE DEPOSITO: CUENTA UNICA DEL TESORO</t>
  </si>
  <si>
    <t>00572012003 DEP.DE CHEQ.AJENOS,RET.DE CAM.,CONCEPTO: RECUPERACION DE CARTERA ENERO - MARZO 2018,DEP.: EMAPA , PROCEDENCIA: BANCO UNION S.A., CHEQUE: 21615, FECHA DE EMISION:24/04/2018</t>
  </si>
  <si>
    <t>00041051101 DEP.DE CHEQ.AJENOS,RET.DE CAM.,CONCEPTO: TRANSFERENCIA DE FONDOS DE INGRESOS POR SERVICIO DE CONSULTORIA,DEP.: PROMUEVE BOLIVIA , PROCEDENCIA: BANCO UNION S.A., CHEQUE: 441, FECHA DE EMISION:24/04/2018</t>
  </si>
  <si>
    <t>00099021001 DEPOSITO DE EFECTIVO, DEPOSITANTE: SANTOS RAMON VELASCO MAMANI, CONCEPTO: DOBLE PERCEPCION, CUENTA DE DEPOSITO: CUENTA UNICA DEL TESORO</t>
  </si>
  <si>
    <t>00099021001 DEPOSITO DE EFECTIVO, DEPOSITANTE: SECKO GONZALES HUGO CI 3682597, CONCEPTO: DEVOLUCION DE SALARIO EXCEDENTE AL DEL PRESIDENTE MARZO 2018, CUENTA DE DEPOSITO: CUENTA UNICA DEL TESORO</t>
  </si>
  <si>
    <t>00099021001 DEPOSITO DE EFECTIVO, DEPOSITANTE: SEDEGES -ORURO, CONCEPTO: DEPOSITÓ EN EFECTIVO POR CONCEPTO DE PAGO EN DEMASIA DE SUELDO DEL EXFUNCIONARIO JAVIER F. VILLCA V, CUENTA DE DEPOSITO: CUENTA UNICA DEL TESORO</t>
  </si>
  <si>
    <t>00099021001 DEPOSITO DE EFECTIVO, DEPOSITANTE: SEDES LA PAZ, CONCEPTO: DEVOLUCION DE BONO FRONTERA, CUENTA DE DEPOSITO: CUENTA UNICA DEL TESORO</t>
  </si>
  <si>
    <t>00099021001 DEPOSITO DE EFECTIVO, DEPOSITANTE: SEMAPE - SANTA CRUZ, CONCEPTO: DEVOLUCION DE RECURSOS NO UTILIZADOS - FONDOS EN AVANCE, CUENTA DE DEPOSITO: CUENTA UNICA DEL TESORO</t>
  </si>
  <si>
    <t>00099021001 DEPOSITO DE EFECTIVO, DEPOSITANTE: SERGIO ORLANDO CHAVEZ GARCIA, CONCEPTO: DEVOLUCION DE VIATICOS NO UTILIZADOS DE FECHA 7/4/18, CUENTA DE DEPOSITO: CUENTA UNICA DEL TESORO</t>
  </si>
  <si>
    <t>00212082004 DEPOSITO DE EFECTIVO, DEPOSITANTE: REYNALDO SEGOVIA ALBORNOZ, CONCEPTO: DEVOLUCION GASTOS OPERATIVOS C-31 N° 98 / 2017, CUENTA DE DEPOSITO: CUENTA UNICA DEL TESORO</t>
  </si>
  <si>
    <t>00086011102 DEPOSITO DE EFECTIVO, DEPOSITANTE: STMA SRL JOSE ANTONIO MOLINA GUZMAN, CONCEPTO: MULTAS POR CONTRAVERSIONES AL LEY DE MEDIO AMBIENTE, CUENTA DE DEPOSITO: CUENTA UNICA DEL TESORO</t>
  </si>
  <si>
    <t>00099021001 DEPOSITO DE EFECTIVO, DEPOSITANTE: SILVANO TORREZ, CONCEPTO: DEVOLUCION PASAJES, CUENTA DE DEPOSITO: CUENTA UNICA DEL TESORO</t>
  </si>
  <si>
    <t>00015011108 DEPOSITO DE EFECTIVO, DEPOSITANTE: NINFA ISABEL CHOQUECALLATA GUARACHI, CONCEPTO: DEPOSITÓ REMANENTE FONDOS EN AVANCE - NINFA ISABEL CHOQUECALLATA, CUENTA DE DEPOSITO: CUENTA UNICA DEL TESORO</t>
  </si>
  <si>
    <t>00099021001 DEPOSITO DE EFECTIVO, DEPOSITANTE: TIRADO ENCINAS JOSE FRANCISCO CI 1328741, CONCEPTO: DEVOLUCION DE SALARIO EXCEDENTE AL DEL PRESIDENTE MARZO 2018, CUENTA DE DEPOSITO: CUENTA UNICA DEL TESORO</t>
  </si>
  <si>
    <t>00099021001 DEPOSITO DE EFECTIVO, DEPOSITANTE: TRINIDAD ROSARIO ZABALA OCHOA, CONCEPTO: CUENTAS POR PAGAR-PASAJES SIN UTILIZAR - GESTION 2002, CUENTA DE DEPOSITO: CUENTA UNICA DEL TESORO</t>
  </si>
  <si>
    <t>00099021001 DEPOSITO DE EFECTIVO, DEPOSITANTE: VENEGAS RAMOS HERNAN CI 3663639, CONCEPTO: DEVOLUCION DE SALARIO EXCEDENTE AL DEL PRESIDENTE MARZO 2018, CUENTA DE DEPOSITO: CUENTA UNICA DEL TESORO</t>
  </si>
  <si>
    <t>00291012006 DEP.DE CHEQ.AJENOS,RET.DE CAM.,CONCEPTO: USO DE PUENTE, VIADUCTOS Y OTRAS OBRAS DE ARTE P/ EL TENDIDO DE FIBRA OPTICA C/GESTION 2017 ABC,DEP.: ENTEL S.A. , PROCEDENCIA: BANCO MERCANTIL SANTA CRUZ SA., CHEQUE: 209325, FECHA DE EMISION:23/04/2018</t>
  </si>
  <si>
    <t>00099021001 DEPOSITO DE EFECTIVO, DEPOSITANTE: VIAS BOLIVIA-LUIS MENCIAS SURCO, CONCEPTO: DEVOLUCION DE DOBLE PERCEPCION, CUENTA DE DEPOSITO: CUENTA UNICA DEL TESORO</t>
  </si>
  <si>
    <t>00099021001 DEPOSITO DE EFECTIVO, DEPOSITANTE: VICENTE SOTO CARRASCO, CONCEPTO: DEVOLUCION DE DOBLE PERCEPCION, CUENTA DE DEPOSITO: CUENTA UNICA DEL TESORO</t>
  </si>
  <si>
    <t>00099021001 DEPOSITO DE EFECTIVO, DEPOSITANTE: VICTOR ANDRES COCA ZAMBRANA, CONCEPTO: DEVOLUCION TOTAL CAMBIO DE DESTINO, CUENTA DE DEPOSITO: CUENTA UNICA DEL TESORO</t>
  </si>
  <si>
    <t>00099021001 DEPOSITO DE EFECTIVO, DEPOSITANTE: VICTOR HUGO NAVARRO MICHEL, CONCEPTO: DEVOLUCION POR DOBLE PERCEPCION, CUENTA DE DEPOSITO: CUENTA UNICA DEL TESORO</t>
  </si>
  <si>
    <t>00099021001 DEPOSITO DE EFECTIVO, DEPOSITANTE: VICTOR HUGO QUINTANILLA CORO, CONCEPTO: DEVOLUCION DE VIATICOS, CUENTA DE DEPOSITO: CUENTA UNICA DEL TESORO</t>
  </si>
  <si>
    <t>00099021001 DEPOSITO DE EFECTIVO, DEPOSITANTE: VICTOR JESUS GUARACHI POMIER, CONCEPTO: DEVOLUCION FONDOS EN AVANCE, CUENTA DE DEPOSITO: CUENTA UNICA DEL TESORO</t>
  </si>
  <si>
    <t>00099021001 DEPOSITO DE EFECTIVO, DEPOSITANTE: VICTOR MENDOZA QUISPE, CONCEPTO: DOBLE PERCEPCION, CUENTA DE DEPOSITO: CUENTA UNICA DEL TESORO</t>
  </si>
  <si>
    <t>00010011102 DEPOSITO DE EFECTIVO, DEPOSITANTE: MARIANA ASTORGA ESPINOZA, CONCEPTO: VALORADOS SERECI GESTORIA 2013-2015 MINISTERIO DE RELACIONES EXTERIORES GESTORIA CONSULAR LEY N 310, CUENTA DE DEPOSITO: CUENTA UNICA DEL TESORO</t>
  </si>
  <si>
    <t>00373024105 DEPOSITO DE EFECTIVO, DEPOSITANTE: MACARIO FLORES ARTEAGA, CONCEPTO: DEVOLUCION DE SALDOS DEL PROYECTO CONSTRUCCION DE ESTABLOS COMUNIDAD DE GUARAYA DEL MUN TIAHUANACU, CUENTA DE DEPOSITO: CUENTA UNICA DEL TESORO</t>
  </si>
  <si>
    <t>00373024105 DEPOSITO DE EFECTIVO, DEPOSITANTE: AMALIA ROMERO RUIZ, CONCEPTO: DEVOLUCION PROYECTO DE VACAS HOTEN DE SELLA MENDEZ DEL MUNICIPIO DE SAN LORENZO DEP DE TARIJA, CUENTA DE DEPOSITO: CUENTA UNICA DEL TESORO</t>
  </si>
  <si>
    <t>00099021001 DEPOSITO DE EFECTIVO, DEPOSITANTE: VICTORIA CARMEN RIVAS VDA DE COCHI, CONCEPTO: COBRO INDEVIDO POR NUEVAS NUPCIAS, CUENTA DE DEPOSITO: CUENTA UNICA DEL TESORO</t>
  </si>
  <si>
    <t>00099021001 DEPOSITO DE EFECTIVO, DEPOSITANTE: VICTORIO RONNIE TERAN RIOJA, CONCEPTO: REVERSION, CUENTA DE DEPOSITO: CUENTA UNICA DEL TESORO</t>
  </si>
  <si>
    <t>00046054206 DEPOSITO DE EFECTIVO, DEPOSITANTE: MINISTERIO DE SALUD, CONCEPTO: COMPRA DE GASOLINA FONDOS EN AVANCE, CUENTA DE DEPOSITO: CUENTA UNICA DEL TESORO</t>
  </si>
  <si>
    <t>00047261101 DEPOSITO DE EFECTIVO, DEPOSITANTE: MDRYT-IPD PACU, CONCEPTO: DEVOLUCION FONDOS EN AVANCE, CUENTA DE DEPOSITO: CUENTA UNICA DEL TESORO</t>
  </si>
  <si>
    <t>00660012006 DEP.DE CHEQ.AJENOS,RET.DE CAM.,CONCEPTO: DEPÓSITO INFORMA DE AUDITORIA 2015,DEP.: ORGANO JUDICIAL - DISTRITO COCHABAMBA , PROCEDENCIA: BANCO UNION S.A., CHEQUE: 3091, FECHA DE EMISION:24/04/2018</t>
  </si>
  <si>
    <t>00015011108 DEP.DE CHEQ.AJENOS,RET.DE CAM.,CONCEPTO: DEVOLUCION DE FONDOS,DEP.: MIN. GOBIERNO , PROCEDENCIA: BANCO UNION S.A., CHEQUE: 51074, FECHA DE EMISION:23/04/2018</t>
  </si>
  <si>
    <t>00015011108 DEP.DE CHEQ.AJENOS,RET.DE CAM.,CONCEPTO: DEVOLUCION DE FONDOS,DEP.: MIN. GOBIERNO , PROCEDENCIA: BANCO UNION S.A., CHEQUE: 51076, FECHA DE EMISION:25/04/2018</t>
  </si>
  <si>
    <t>00254014101 DEP.DE CHEQ.AJENOS,RET.DE CAM.,CONCEPTO: TRANSFERENCIA DE RECURSOS DEL MUNICIPIO DE HUATAJATA,DEP.: INSTITUTO DEL SEGURO AGRARIO , PROCEDENCIA: BANCO UNION S.A., CHEQUE: 1535, FECHA DE EMISION:27/04/2018</t>
  </si>
  <si>
    <t>00513212001 DEP.DE CHEQ.AJENOS,RET.DE CAM.,CONCEPTO: REVERSION DE RECURSOS,DEP.: YPFB , PROCEDENCIA: BANCO UNION S.A., CHEQUE: 1563, FECHA DE EMISION:26/04/2018</t>
  </si>
  <si>
    <t>00206012001 DEP.DE CHEQ.AJENOS,RET.DE CAM.,CONCEPTO: DEP POR OTROS INGRESOS,DEP.: INE , PROCEDENCIA: BANCO UNION S.A., CHEQUE: 975, FECHA DE EMISION:26/04/2018</t>
  </si>
  <si>
    <t>00020031101 DEPOSITO DE EFECTIVO, DEPOSITANTE: BEATRIZ BETTY CALLE GUTIERREZ, CONCEPTO: REVERSION POR GASTO NO EJECUTADO POR ALIMENTACION Y OTROS SIMILARES, CUENTA DE DEPOSITO: CUENTA UNICA DEL TESORO</t>
  </si>
  <si>
    <t>00099021001 DEPOSITO DE EFECTIVO, DEPOSITANTE: WALTER PABLO LA SERNA MENA, CONCEPTO: DEVOLUCION DE HABERES MARZO 2010, CUENTA DE DEPOSITO: CUENTA UNICA DEL TESORO</t>
  </si>
  <si>
    <t>00099021001 DEPOSITO DE EFECTIVO, DEPOSITANTE: WALTER PABLO LA SERNA MENA, CONCEPTO: DEVOLUCION DE HABERES NOVIEMBRE 2009, CUENTA DE DEPOSITO: CUENTA UNICA DEL TESORO</t>
  </si>
  <si>
    <t>00099021001 DEPOSITO DE EFECTIVO, DEPOSITANTE: WALTER PABLO LA SERNA MENA, CONCEPTO: DEVOLUCION DE HABERES OCTUBRE 2009, CUENTA DE DEPOSITO: CUENTA UNICA DEL TESORO</t>
  </si>
  <si>
    <t>00099021001 DEPOSITO DE EFECTIVO, DEPOSITANTE: WALTER VILLARROEL CHUQUIMIA, CONCEPTO: DEVOLUCION POR COBRO INDEBIDO, CUENTA DE DEPOSITO: CUENTA UNICA DEL TESORO</t>
  </si>
  <si>
    <t>00099021001 DEPOSITO DE EFECTIVO, DEPOSITANTE: WENDY CABRERA AGUILAR, CONCEPTO: DEVOLUCION DE INGRESOS POR EXCEDER TECHO SALARIAL ABRIL 2017, CUENTA DE DEPOSITO: CUENTA UNICA DEL TESORO</t>
  </si>
  <si>
    <t>00099021001 DEPOSITO DE EFECTIVO, DEPOSITANTE: WENDY CABRERA AGUILAR, CONCEPTO: DEVOLUCION DE INGRESOS POR EXCEDER TECHO SALARIAL AGOSTO 2017, CUENTA DE DEPOSITO: CUENTA UNICA DEL TESORO</t>
  </si>
  <si>
    <t>00099021001 DEPOSITO DE EFECTIVO, DEPOSITANTE: WENDY CABRERA AGUILAR, CONCEPTO: DEVOLUCION DE INGRESOS POR EXCEDER TECHO SALARIAL DICIEMBRE 2017, CUENTA DE DEPOSITO: CUENTA UNICA DEL TESORO</t>
  </si>
  <si>
    <t>00099021001 DEPOSITO DE EFECTIVO, DEPOSITANTE: AUTORIDAD DE SUPERVISION DEL SISTEMA FINANCIERO, CONCEPTO: DEVOLUCION DE VIATICOS-TASA DE AEROPUERTO, CUENTA DE DEPOSITO: CUENTA UNICA DEL TESORO</t>
  </si>
  <si>
    <t>00099021001 DEPOSITO DE EFECTIVO, DEPOSITANTE: WENDY CABRERA AGUILAR, CONCEPTO: DEVOLUCION DE INGRESOS POR EXCEDER TECHO SALARIAL ENERO 2017, CUENTA DE DEPOSITO: CUENTA UNICA DEL TESORO</t>
  </si>
  <si>
    <t>00099021001 DEPOSITO DE EFECTIVO, DEPOSITANTE: WENDY CABRERA AGUILAR, CONCEPTO: DEVOLUCION DE INGRESOS POR EXCEDER TECHO SALARIAL FEBRERO 2017, CUENTA DE DEPOSITO: CUENTA UNICA DEL TESORO</t>
  </si>
  <si>
    <t>00099021001 DEPOSITO DE EFECTIVO, DEPOSITANTE: WENDY CABRERA AGUILAR, CONCEPTO: DEVOLUCION DE INGRESOS POR EXCEDER TECHO SALARIAL JULIO 2017, CUENTA DE DEPOSITO: CUENTA UNICA DEL TESORO</t>
  </si>
  <si>
    <t>00099021001 DEPOSITO DE EFECTIVO, DEPOSITANTE: WENDY CABRERA AGUILAR, CONCEPTO: DEVOLUCION DE INGRESOS POR EXCEDER TECHO SALARIAL JUNIO 2017, CUENTA DE DEPOSITO: CUENTA UNICA DEL TESORO</t>
  </si>
  <si>
    <t>00010011102 DEPOSITO DE EFECTIVO, DEPOSITANTE: CONSULADO DE BOLIVIA EN CUSCO , PERU, CONCEPTO: DEP. VALORADOS ANULADOS EXTRAVIADOS CONSULADO DE BOLIVIA EN CUSCO, CUENTA DE DEPOSITO: CUENTA UNICA DEL TESORO</t>
  </si>
  <si>
    <t>00099021001 DEPOSITO DE EFECTIVO, DEPOSITANTE: WENDY CABRERA AGUILAR, CONCEPTO: DEVOLUCION DE INGRESOS POR EXCEDER TECHO SALARIAL MARZO 2017, CUENTA DE DEPOSITO: CUENTA UNICA DEL TESORO</t>
  </si>
  <si>
    <t>00291012002 DEPOSITO DE EFECTIVO, DEPOSITANTE: EDWIN HUANACOMA LUNA, CONCEPTO: REPOSICION DE CREDENCIAL (ABC), CUENTA DE DEPOSITO: CUENTA UNICA DEL TESORO</t>
  </si>
  <si>
    <t>00099021001 DEPOSITO DE EFECTIVO, DEPOSITANTE: WENDY CABRERA AGUILAR, CONCEPTO: DEVOLUCION DE INGRESOS POR EXCEDER TECHO SALARIAL MAYO 2017, CUENTA DE DEPOSITO: CUENTA UNICA DEL TESORO</t>
  </si>
  <si>
    <t>00222018015 DEPOSITO DE EFECTIVO, DEPOSITANTE: JORGE RUBEN CALDERON OROPEZA, CONCEPTO: REVERSION C-31 851, CUENTA DE DEPOSITO: CUENTA UNICA DEL TESORO</t>
  </si>
  <si>
    <t>00378012002 DEPOSITO DE EFECTIVO, DEPOSITANTE: SENATEX - PACHECO SORUCO RAQUEL MARIA, CONCEPTO: DEVOLUCION AL C-31 N° 182 POR SALDO NO EJECUTADO, CUENTA DE DEPOSITO: CUENTA UNICA DEL TESORO</t>
  </si>
  <si>
    <t>00660042001 DEP.DE CHEQ.AJENOS,RET.DE CAM.,CONCEPTO: MULTA POR INCUMPLIMIENTO JULIO PINTO,DEP.: ORGANO JUDICIAL - TRIBUNAL AGROAMBIENTAL , PROCEDENCIA: BANCO UNION S.A., CHEQUE: 521, FECHA DE EMISION:26/04/2018</t>
  </si>
  <si>
    <t>00574012002 DEP.DE CHEQ.AJENOS,RET.DE CAM.,CONCEPTO: CANCELACION POR DAÑO OCACIONADO POR VUELCO DE CAMION EN BENI,DEP.: LACTEOSBOL , PROCEDENCIA: BANCO UNION S.A., CHEQUE: 4685, FECHA DE EMISION:27/04/2018</t>
  </si>
  <si>
    <t>00574012002 DEP.DE CHEQ.AJENOS,RET.DE CAM.,CONCEPTO: DEVOLUCION DE PAGO INCORRECTO MI TELEFERICO,DEP.: LACTEOSBOL , PROCEDENCIA: BANCO UNION S.A., CHEQUE: 4682, FECHA DE EMISION:27/04/2018</t>
  </si>
  <si>
    <t>00130012002 DEP.DE CHEQ.AJENOS,RET.DE CAM.,CONCEPTO: PAGO INTERES A FOFIM CUOTA N 99,DEP.: COMERMIN RL , PROCEDENCIA: BANCO MERCANTIL SANTA CRUZ SA., CHEQUE: 8053, FECHA DE EMISION:27/04/2018</t>
  </si>
  <si>
    <t>00099021001 DEPOSITO DE EFECTIVO, DEPOSITANTE: WENDY CABRERA AGUILAR, CONCEPTO: DEVOLUCION DE INGRESOS POR EXCEDER TECHO SALARIAL NOVIEMBRE 2017, CUENTA DE DEPOSITO: CUENTA UNICA DEL TESORO</t>
  </si>
  <si>
    <t>00099021001 DEPOSITO DE EFECTIVO, DEPOSITANTE: WENDY CABRERA AGUILAR, CONCEPTO: DEVOLUCION DE INGRESOS POR EXCEDER TECHO SALARIAL OCTUBRE 2017, CUENTA DE DEPOSITO: CUENTA UNICA DEL TESORO</t>
  </si>
  <si>
    <t>00660012006 DEP.DE CHEQ.AJENOS,RET.DE CAM.,CONCEPTO: DEVOLUCION DE VIATICOS GESTION 2017,DEP.: ORGANO JUDICIAL - DISTRITO POTOSI , PROCEDENCIA: BANCO UNION S.A., CHEQUE: 1188, FECHA DE EMISION:27/04/2018</t>
  </si>
  <si>
    <t>00660102001 DEP.DE CHEQ.AJENOS,RET.DE CAM.,CONCEPTO: EXCESO DE LLAMADAS TELEFONICAS GESTION 2018,DEP.: ORGANO JUDICIAL - DISTRITO POTOSI , PROCEDENCIA: BANCO UNION S.A., CHEQUE: 1192, FECHA DE EMISION:27/04/2018</t>
  </si>
  <si>
    <t>00660102001 DEP.DE CHEQ.AJENOS,RET.DE CAM.,CONCEPTO: DEVOLUCION DE VIATICOS GESTION 2018,DEP.: ORGANO JUDICIAL - DISTRITO POTOSI , PROCEDENCIA: BANCO UNION S.A., CHEQUE: 1190, FECHA DE EMISION:27/04/2018</t>
  </si>
  <si>
    <t>00099021001 DEP.DE CHEQ.AJENOS,RET.DE CAM.,CONCEPTO: RECUPERACION DE FONDOS EMERGENTE DE OBSERVACION DE AUDITORIA GESTION 2013,DEP.: CAMARA DE SENADORES , PROCEDENCIA: BANCO UNION S.A., CHEQUE: 6899, FECHA DE EMISION:27/04/2018</t>
  </si>
  <si>
    <t>00660012006 DEP.DE CHEQ.AJENOS,RET.DE CAM.,CONCEPTO: REVERSION EXCESO DE LLAMADAS GESTIONES 2014 Y 2017,DEP.: ORGANO JUDICIAL - DISTRITO POTOSI , PROCEDENCIA: BANCO UNION S.A., CHEQUE: 1189, FECHA DE EMISION:27/04/2018</t>
  </si>
  <si>
    <t>00099021001 DEP.DE CHEQ.AJENOS,RET.DE CAM.,CONCEPTO: DEPOSTITÓ POR EXTRAVIO DE CREDENCIAL,DEP.: CAMARA DE SENADORES , PROCEDENCIA: BANCO UNION S.A., CHEQUE: 6900, FECHA DE EMISION:27/04/2018</t>
  </si>
  <si>
    <t>00373024105 DEPOSITO DE EFECTIVO, DEPOSITANTE: PRIMA MOLLO OLAZO, CONCEPTO: DEVOLUCION DE GASTOS SOBRANTE DE PROYECTO, CUENTA DE DEPOSITO: CUENTA UNICA DEL TESORO</t>
  </si>
  <si>
    <t>00099021001 DEPOSITO DE EFECTIVO, DEPOSITANTE: WENDY CABRERA AGUILAR, CONCEPTO: DEVOLUCION DE INGRESOS POR EXCEDER TECHO SALARIAL SEPTIEMBRE 2017, CUENTA DE DEPOSITO: CUENTA UNICA DEL TESORO</t>
  </si>
  <si>
    <t>00576012002 DEPOSITO DE EFECTIVO, DEPOSITANTE: RUBEN LUIS VERA CHOQUE, CONCEPTO: DIFERENCIAS DE SALDOS DE ALMACENES, CUENTA DE DEPOSITO: CUENTA UNICA DEL TESORO</t>
  </si>
  <si>
    <t>00099021001 DEPOSITO DE EFECTIVO, DEPOSITANTE: WILLIAM M. MIRANDA PRIETO, CONCEPTO: DEVOLUCION GASTOS DE TRANSPORTE VIATICOS, TASAS DE AEROPUERTO, CUENTA DE DEPOSITO: CUENTA UNICA DEL TESORO</t>
  </si>
  <si>
    <t>00099021001 DEPOSITO DE EFECTIVO, DEPOSITANTE: XIMENA ANA MARIA CENTELLAS ROJAS, CONCEPTO: DEVOLUCION DE PASAJES Y VIATICOS DE 2009 SRA.XIMENA ANA MARIA CENTELLAS ROJAS, CUENTA DE DEPOSITO: CUENTA UNICA DEL TESORO</t>
  </si>
  <si>
    <t>00291012006 DEPOSITO DE EFECTIVO, DEPOSITANTE: ( ABC ) OFICINA CENTRAL, CONCEPTO: DEVOLUCION DE SALDO DE VIATICOS, CUENTA DE DEPOSITO: CUENTA UNICA DEL TESORO</t>
  </si>
  <si>
    <t>00099021001 DEPOSITO DE EFECTIVO, DEPOSITANTE: AUTORIDAD DE FISCALIZACION DEL JUEGO - AJ, CONCEPTO: DEVOLUCION DE PASAJES TERRESTRES, CUENTA DE DEPOSITO: CUENTA UNICA DEL TESORO</t>
  </si>
  <si>
    <t>00099021001 DEPOSITO DE EFECTIVO, DEPOSITANTE: YOLANDA DOLORES MAZUELOS POOL, CONCEPTO: DEVOLUCION DE DEUDA ( DOBLE PERCEPCION ), CUENTA DE DEPOSITO: CUENTA UNICA DEL TESORO</t>
  </si>
  <si>
    <t>00099021001 DEPOSITO DE EFECTIVO, DEPOSITANTE: YOLANDA TOVAR UGARTE, CONCEPTO: DEVOLUCION DE HABERES MES DE MARZO, CUENTA DE DEPOSITO: CUENTA UNICA DEL TESORO</t>
  </si>
  <si>
    <t>00099021001 DEPOSITO DE EFECTIVO, DEPOSITANTE: YOSELIN AVERANGA LADINO CI. 7676683 SC., CONCEPTO: DEVOLUCION DE HABERES, CUENTA DE DEPOSITO: CUENTA UNICA DEL TESORO</t>
  </si>
  <si>
    <t>00099021001 DEPOSITO DE EFECTIVO, DEPOSITANTE: YOVANA FUENTES CASTRO, CONCEPTO: PERCEPCION INDEBIDA DE HABERES, CUENTA DE DEPOSITO: CUENTA UNICA DEL TESORO</t>
  </si>
  <si>
    <t>00099024113 DEPOSITO DE EFECTIVO, DEPOSITANTE: JORGE MARCELO GAMARRA SANTOS, CONCEPTO: REGULARIZACION A LA OPERACION DE FECHA 15-03-2018 DOC. N° 16961082, CUENTA DE DEPOSITO: CUENTA UNICA DEL TESORO</t>
  </si>
  <si>
    <t>00099024113 DEPOSITO DE EFECTIVO, DEPOSITANTE: RICARDO EGUINO BOTTEGA SILES, CONCEPTO: DEV PRIMER PAGO 60 % CTLO-N° 12 "PERF DE POZO SEMISOIG Y CONEX DE TANQUE ALM-COM SAN BART DE CHIRIPO, CUENTA DE DEPOSITO: CUENTA UNICA DEL TESORO</t>
  </si>
  <si>
    <t>PAGO PRÉSTAMO IDA 948-BO VCTO. 01-04-2018 POR CUENTA DE SAGUAPAC , VALOR 02-04-2018 CAPITAL USD 135.000,00 INTERESES USD 11.643,75 LIB. 00099021001 - RECURSOS ORDINARIOS (3987) - MDRI</t>
  </si>
  <si>
    <t>A:00041014101 Debito Automatico por contraparte del GAM Moro Moro, correspondiente al Convenio Intergubernativo suscrito entre el Ministerio de Desarrollo Productivo y Economia Plural y el GAM Moro Moro, programa Revolucion Tecnologica en Educacion.</t>
  </si>
  <si>
    <t>A:00041014101 Debito Automatico por contraparte del GAM Pampa Grande, correspondiente al Convenio Intergubernativo suscrito entre el Ministerio de Desarrollo Productivo y Economia Plural y el GAM Pampa Grande, programa Revolucion Tecnologica en Educacion.</t>
  </si>
  <si>
    <t>NÚMERO DE LIBRETA CUT: 99031009.00 OPERACIÓN T01 TRANSFERENCIA DE FONDOS A LA CUT - TESORO DIRECTO DE BANCO UNION S.A. A CUENTA UNICA DEL TESORO CON NUMERO DE SOLICITUD = 2630546 Y NUMERO CORRELATIVO = 91320002042018073 TRANSFERENCIA POR OPERACIONES DE VENTA BONOS BTX</t>
  </si>
  <si>
    <t>De: 00099024113 Transferencia en cumplimiento al DS N0913 de 15/06/2011 y el Convenio Intergubernativo de Financiamiento UPRE-CIF-IG 085/2017, suscrito entre la UPRE y el GAM Tarija Proyecto Construccion Unidad Educ. Br. San Antonio de la Ciudad de Tarija, correspondiente al pago de la planilla N6,</t>
  </si>
  <si>
    <t>||TRANSFERENCIA DE FONDOS DE LA CUT. PARA PAGO VENCIMIENTOS DE VALORES "C" DEL TGN. DE FECHA 30/03/2018 SEGUN MEFP/VTCP/DGCP/UODP-316/2018 DE F.28/03/2018 DEL MINISTERIO DE ECONOMIA Y FIN. PUB. LIB:00099031003 TGN-TITULOS VALOR DEL TESORO M/N.</t>
  </si>
  <si>
    <t>||REG.COBRO PARCIAL COMIS.EMIS.L/C 0,05% S/USD167.115.200.-POR 290 DIAS(CORRESP.GESTION 2018),REEMB.GSTS.COM.BS220.-Y EMIS. COMP.CONTABLE BS50.-,S/G NOTA ABEN/DGE/NE Nº0218/2018,02/04/18 REF.: I-2018-05 P/C ABEN A/F JOINT-STOCK COMPANY 'STATE SPECIALIZED DESIGN INSTITUTE'. LIB.00099021001 TGN RECURSOS ORDINARIOS REF.:COMISION EMISION LC I-2018-05 (GESTION 2018)</t>
  </si>
  <si>
    <t>VENTA DE DIVISAS A SOLICITUD DE YACIMIENTOS PETROLIFEROS FISCALES BOLIVIANOS SEGUN SOLICITUD 4654 REF: PAGO A SAMSUNG ENGINEERING BOLIVIA SA POR EL SERVICIO OPERACION Y MANTENIMIENTO ASISTIDO AMPLIADO PLANTA DE AMONIACO Y UREA SEXTA ADENDA NOVIEMBRE 2017 LIB. 00513062001 YPFB-OPERACIONES PLANTA DE SEPARACION DE LIQUIDOS RIO GRANDE</t>
  </si>
  <si>
    <t>VENTA DE DIVISAS A SOLICITUD DE MINISTERIO DE LA PRESIDENCIA SEGUN SOLICITUD 4656 REF: DIVISAS USD 5,000. PARA VIAJE AL EXTERIOR QUE REALIZARA EL SR. PRESIDENTE DEL ESTADO PLURINACIONAL Y COMITIVA OFICIAL A LIMA REPUBLICA DEL PERU. LOS FONDOS SERAN ENTREGADOS AL SR. OMAR ROBERTO CARY ROMANO MIN.P LIB. 00099021001 TGN-RECURSOS ORDINARIOS (3987)</t>
  </si>
  <si>
    <t>VENTA DE DIVISAS CON TRANSFERENCIA DE FONDOS A SOLICITUD DE ADMINISTRACION DE SERVICIOS PORTUARIOS BOLIVIA SEGUN SOLICITUD 4653 REF: H.R. 1004 - ENVIO DE RECURSOS AL PUERTO DE ARICA POR PAGO DE LIMPIEZA DE LAS OFICINAS DEL PUERTO DE ARICA, CORRESPONDIENTE A FEBRERO/2018 SEGUN ORDEN DE PAGO ASP-B/DAF LIB. 00594012001 ASP-B FONDO DE OPERACIONES</t>
  </si>
  <si>
    <t>De: 00099024113 Transferencia en cumplimiento al DS N0913 de 15/06/2011 y el Convenio Intergubernativo de Financiamiento UPRE-CIF-IG 916/2017, suscrito entre la UPRE y el GAM Villa Tunari, Proyecto Construccion Piscina de Calentamiento Villa Tunari, correspondiente al pago de la planilla N1, segun l</t>
  </si>
  <si>
    <t>De: 00099024113 Transferencia en cumplimiento al DS N0913 de 15/06/2011 y el Convenio Intergubernativo de Financiamiento UPRE-CIF-IG 794/2017, suscrito entre la UPRE y el GAM San Carlos, Proyecto Construccion 12 Aulas Unidad Educativa Balfred Paz Barba Distrito Santa Fe, correspondiente al pago de l</t>
  </si>
  <si>
    <t>De: 00099024113 Transferencia en cumplimiento al DS N0913 de 15/06/2011 y el Convenio Intergubernativo de Financiamiento UPRE-CIF-IG 505/2017, suscrito entre la UPRE y el GAM San Buenaventura, Proyecto Construccion Tinglado Unidad Educativa La Esmeralda San Buenaventura, correspondiente al pago de l</t>
  </si>
  <si>
    <t>De: 00099024113 Transferencia en cumplimiento al DS N0913 de 15/06/2011 y el Convenio Intergubernativo de Financiamiento UPRE-CIF-IG 689/2017, suscrito entre la UPRE y el GAM Omereque, Proyecto Const. Tinglado y Graderias Unidad Educativa San Carlos - Omereque, correspondiente al pago de la planilla</t>
  </si>
  <si>
    <t>De: 00099024113 Transferencia en cumplimiento al DS N0913 de 15/06/2011 y el Convenio Intergubernativo de Financiamiento UPRE-CIF-IG 077/2017, suscrito entre la UPRE y el GAM Potosi, Proyecto Const. Bloques: Administrativos, Aulas, Talleres y Campo Deportivo Unidad Educativa Jesus de Nazareth D 12,</t>
  </si>
  <si>
    <t>De: 00099024113 Transferencia en cumplimiento al DS N0913 de 15/06/2011 y el Convenio Intergubernativo de Financiamiento UPRE-CIF-IG/020/2016, suscrito entre la UPRE y el GAM General Agustin Saavedra, Proyecto Const. de Diez Aulas U.E. Nueva Esperanza - Comunidad Pico de Monte, correspondiente al pa</t>
  </si>
  <si>
    <t>De: 00099024113 Transferencia en cumplimiento al DS N0913 de 15/06/2011 y el Convenio Intergubernativo de Financiamiento UPRE-CIF-IG 429/2016, suscrito entre la UPRE y el GAM Cajuata, Proyecto Construccion Unidad Educativa Asociada Canamina, correspondiente al pago de la planilla N5, segun la UPRE.</t>
  </si>
  <si>
    <t>De: 00099024113 Transferencia en cumplimiento al DS N0913 de 15/06/2011 y el Convenio Intergubernativo de Financiamiento UPRE-CIF-IG 167/2017, suscrito entre la UPRE y el GAM Puerto Rico, Proyecto Const. Un Aula Unidad Educativa Emeterio Ruiz (Loc. Puerto Rico - Mun. Puerto Rico), correspondiente al</t>
  </si>
  <si>
    <t>De: 00099024113 Transferencia en cumplimiento al DS N0913 de 15/06/2011 y el Convenio Intergubernativo de Financiamiento UPRE-CIF-IG 166/2017, suscrito entre la UPRE y el GAM Puerto Rico, Proyecto Const. Un Aula Unidad Educativa Cocal (Com. Cocal - Mun. Puerto Rico), correspondiente al pago de la pl</t>
  </si>
  <si>
    <t>De: 00099024113 Transferencia en cumplimiento al DS N0913 de 15/06/2011 y el Convenio Intergubernativo de Financiamiento UPRE-CIF-IG 343/2016, suscrito entre la UPRE y el GAM Yanacachi Proyecto Construccion U.E. Florida (Yanacachi), correspondiente al pago de la planilla N6, segun la UPRE.</t>
  </si>
  <si>
    <t>De: 00099024113 Transferencia en cumplimiento al DS N0913 de 15/06/2011 y el Convenio Intergubernativo de Financiamiento UPRE-CIF-IG/486/2016, suscrito entre la UPRE y el GAM Potosi Proyecto Construccion Unidad Educativa Litoral, correspondiente al pago de la planilla N8, segun la UPRE.</t>
  </si>
  <si>
    <t>De: 00099024113 Transferencia en cumplimiento al DS N0913 de 15/06/2011 y el Convenio Intergubernativo de Financiamiento UPRE-CIF-IG 033/2017, suscrito entre la UPRE y el GAM Vinto Proyecto Construccion Internado U.E. La Llave, correspondiente al pago de la planilla N5, segun la UPRE.</t>
  </si>
  <si>
    <t>De: 00099024113 Transferencia en cumplimiento al DS N0913 de 15/06/2011 y el Convenio Intergubernativo de Financiamiento UPRE-CIF-IG/573/2016, suscrito entre la UPRE y el GAM Puerto Villarroel Proyecto Construccion U.E. Tecnico Humanistico Ivirgarzama, correspondiente al pago de la planilla N3, segu</t>
  </si>
  <si>
    <t>De: 00099024113 Transferencia en cumplimiento al DS N0913 de 15/06/2011 y el Convenio Intergubernativo de Financiamiento UPRE-CIF-IG 005/2017, suscrito entre la UPRE y el GAM Machareti Proyecto Construccion Cesped Sintetico Mas Graderias Ivo - Machareti, correspondiente al pago de la planilla N2, se</t>
  </si>
  <si>
    <t>De: 00099024113 Transferencia en cumplimiento al DS N0913 de 15/06/2011 y el Convenio Intergubernativo de Financiamiento UPRE-CIF-IG 574/2017, suscrito entre la UPRE y el GAM Caranavi Proyecto Construccion 1 Aula U.E. Puerto Leon Canton Choro, correspondiente al pago de la planilla N2, segun la UPR</t>
  </si>
  <si>
    <t>De: 00099024113 Transferencia en cumplimiento al DS N0913 de 15/06/2011 y el Convenio Intergubernativo de Financiamiento UPRE-CIF-IG 379/2016, suscrito entre la UPRE y el GAD Tarija Proyecto Construccion Campo Deportivo con Cesped Sintetico en Tomatitas, correspondiente al pago de la planilla N3 de</t>
  </si>
  <si>
    <t>De: 00099024113 Transferencia en cumplimiento al DS N0913 de 15/06/2011 y el Convenio Intergubernativo de Financiamiento UPRE-CIF-IG 571/2017, suscrito entre la UPRE y el GAM de Caranavi proyecto Construccion Tinglado U.E. Rio Mercedes Canton Caranavi Rural, correspondiente al pago de la planilla N</t>
  </si>
  <si>
    <t>De: 00099024113 Transferencia en cumplimiento al DS N0913 de 15/06/2011 y el Convenio Intergubernativo de Financiamiento UPRE-CIF-IG/519/2016, suscrito entre la UPRE y el GAM de Cobija proyecto Construccion Centro de Capacitacion Agraria Eureka, Cobija, correspondiente al pago de la planilla N 6 de</t>
  </si>
  <si>
    <t>De: 00099024113 Transferencia en cumplimiento al DS N0913 de 15/06/2011 y el Convenio Intergubernativo de Financiamiento UPRE-CIF-IG/390/2016, suscrito entre la UPRE y el GAM de Colquiri proyecto Const. Internado Municipal Colquiri, correspondiente al pago de la planilla N 4, segun la UPRE.</t>
  </si>
  <si>
    <t>De: 00099024113 Transferencia en cumplimiento al DS N0913 de 15/06/2011 y el Convenio Intergubernativo de Financiamiento UPRE-CIF-IG/493/2016, suscrito entre la UPRE y el GAM de Mairana proyecto Construccion Modulo Educativo U.E. Santiago Bartolome Nunez Pimentel - Mairana, correspondiente al pago d</t>
  </si>
  <si>
    <t>De: 00099024113 Transferencia en cumplimiento al DS N0913 de 15/06/2011 y el Convenio Intergubernativo de Financiamiento UPRE-CIF-IG 009/2017, suscrito entre la UPRE y el GAM de Pazna proyecto Construccion Cancha de Futbol con Cesped Sintetico Avicaya, correspondiente al pago de la planilla N 3 de c</t>
  </si>
  <si>
    <t>De: 00099024113 Transferencia en cumplimiento al DS N0913 de 15/06/2011 y el Convenio Intergubernativo de Financiamiento UPRE-CIF-IG 176/2017, suscrito entre la UPRE y el GAM de Puerto Gonzalo Moreno proyecto Const. Centro de Salud Integral Comunidad Gonzalo Moreno Municipio Puerto Gonzalo Moreno, c</t>
  </si>
  <si>
    <t>De: 00099024113 Transferencia en cumplimiento al DS N0913 de 15/06/2011 y el Convenio Interinstitucional de Financiamiento UPRE-CIF-389/2014, suscrito entre la UPRE y el GAM de El Torno proyecto Construccion 2da. Fase Mercado Municipal El Torno, correspondiente al pago de la planilla N 4 de cierre,</t>
  </si>
  <si>
    <t>PAGO A NATIXIS FRANCIA PRÉSTAMO 931-OB1 VCTO. 31-03-2018 POR CUENTA DE SEMAPA , VALOR 03-04-2018 CAPITAL EUR 32.274,00 INTERESES EUR 2.332,32 LIB. 00099031002 RECUP.DIFERENCIALES CAPITAL E INTERES-CRED.EXT.</t>
  </si>
  <si>
    <t>PAGO A NATIXIS FRANCIA PRÉSTAMO 931-OA1 VCTO. 31-03-2018 POR CUENTA DE GMSCZ , VALOR 03-04-2018 CAPITAL EUR 13.374,51 INTERESES EUR 2.479,93 LIB. 00099031002 RECUP.DIFERENCIALES CAPITAL E INTERES-CRED.EXT.</t>
  </si>
  <si>
    <t>TRANSFERENCIA AUTOMATICA SEGUN INSTRUCCION DEL MINISTERIO DE ECONOMIA Y FINANZAS PUBLICAS LIBRETA 00287104420</t>
  </si>
  <si>
    <t>NÚMERO DE LIBRETA CUT: 99031009.00 OPERACIÓN T01 TRANSFERENCIA DE FONDOS A LA CUT - TESORO DIRECTO DE BANCO UNION S.A. A CUENTA UNICA DEL TESORO CON NUMERO DE SOLICITUD = 2634034 Y NUMERO CORRELATIVO = 91320003042018137 TRANSFERENCIA POR OPERACIONES DE VENTA BONOS BTX</t>
  </si>
  <si>
    <t>De: 00099024113 Transferencia en cumplimiento al DS N0913 de 15/06/2011 y el Convenio Intergubernativo de Financiamiento UPRE-CIF-IG 811/2017, suscrito entre la UPRE y el GAM de San Antonio de Lomerio proyecto Const. Tinglado con Graderia en la Unidad Educativa Suiza Comunidad San Lorenzo, correspon</t>
  </si>
  <si>
    <t>De: 00099024113 Transferencia en cumplimiento al DS N0913 de 15/06/2011 y el Convenio Intergubernativo de Financiamiento UPRE-CIF-IG 952/2017, suscrito entre la UPRE y el GAM Chaqui, Proyecto Construccion 2 Talleres y 1 Laboratorio Colegio Nacional Chaqui (Chaqui), correspondiente al pago de la plan</t>
  </si>
  <si>
    <t>De: 00099024113 Transferencia en cumplimiento al DS N0913 de 15/06/2011 y el Convenio Intergubernativo de Financiamiento UPRE-CIF-IG 479/2017, suscrito entre la UPRE y el GAM Tito Yupanqui Proyecto Construccion Tinglado, Graderias y Cancha U.E. Chichilaya, correspondiente al pago de la planilla N2,</t>
  </si>
  <si>
    <t>De: 00099024113 Transferencia en cumplimiento al DS N0913 de 15/06/2011 y el Convenio Intergubernativo de Financiamiento UPRE-CIF-IG 929/2017, suscrito entre la UPRE y el GAM Ckochas Proyecto Construccion de 6 Aulas, Sala de Profesores y Direccion U.E. Qhalapaya - Ckochas, correspondiente al pago de</t>
  </si>
  <si>
    <t>De: 00099024113 Transferencia en cumplimiento al DS N0913 de 15/06/2011 y el Convenio Intergubernativo de Financiamiento UPRE-CIF-IG 1038/2017, suscrito entre la UPRE y el GAM San Javier Proyecto Const. 5 Aulas y Bateria de Bano Unidad Educativa Sinahi Comunidad Pata de Aguila Municipio San Javier,</t>
  </si>
  <si>
    <t>De: 00099024113 Transferencia en cumplimiento al DS N0913 de 15/06/2011 y el Convenio Intergubernativo de Financiamiento UPRE-CIF-IG 625/2017, suscrito entre la UPRE y el GAM Morochata, Proyecto Construccion Cancha Polifuncional Tinglado y Graderias U.E. Totorani, correspondiente al pago de la plani</t>
  </si>
  <si>
    <t>De: 00099024113 Transferencia en cumplimiento al DS N0913 de 15/06/2011 y el Convenio Intergubernativo de Financiamiento UPRE-CIF-IG 178/2017, suscrito entre la UPRE y el GAM San Pedro, Proyecto Const. Casa de Acogida y Refugio Temporal San Pedro, correspondiente al pago de la planilla N 3, segun la</t>
  </si>
  <si>
    <t>De: 00099024113 Transferencia en cumplimiento al DS N0913 de 15/06/2011 y el Convenio Intergubernativo de Financiamiento UPRE-CIF-IG 163/2017, suscrito entre la UPRE y el GAM Sena, Proyecto Const. de Puesto de Salud Girado en la Comunidad Girado, correspondiente al pago de la planilla N 2, segun la</t>
  </si>
  <si>
    <t>De: 00099024113 Transferencia en cumplimiento al DS N0913 de 15/06/2011 y el Convenio Intergubernativo de Financiamiento UPRE-CIF-IG 318/2017, suscrito entre la UPRE y el GAM de Caquiaviri proyecto Construccion de 5 Aulas U.E. Villa Chocorosi, correspondiente al pago de la planilla N 3, segun la UPR</t>
  </si>
  <si>
    <t>De: 00099024113 Transferencia en cumplimiento al DS N0913 de 15/06/2011 y el Convenio Intergubernativo de Financiamiento UPRE-CIF-IG 956/2017, suscrito entre la UPRE y el GAM de Chaqui proyecto Construccion de Aulas Unidad Educativa Jinchapulo (Jinchapulo), correspondiente al pago de la planilla N 1</t>
  </si>
  <si>
    <t>||VENTA DE DIVISAS S/G NOTAS YLB-GEE:0105/2018, 232/2018 Y 306/2018 Y ASIGNACION DE DIVISAS EFECTUADA POR EL MEFP CON CÓDIGO 011206 4610 DE 27-03-18 REF.: EMISION DE CARTA DE CREDITO 0,15% S/USD3.934.497,96 POR 32 DIAS, REEMB. GTOS DE COMUNICACION Y EMIS. CBTE. CONT. BS50. CTA. 00597019202 SALMUERA SALAR DE UYUNI PLANTA INDUSTRIAL REF.: COM. EMISION LC I-2018-06</t>
  </si>
  <si>
    <t>PROVISION DE FONDOS A SOLICITUD DE YACIMIENTOS PETROLIFEROS FISCALES BOLIVIANOS SEGUN SOLICITUD YPFB-0092-2018 REF: PAGO SERV DE TRANSPORTE DE GN FEB 18 A YPFB TRANSPORTE SA LIB. 00513012007 YPFB - RECURSOS NACIONALIZACIÓN</t>
  </si>
  <si>
    <t>PROVISION DE FONDOS A SOLICITUD DE YACIMIENTOS PETROLIFEROS FISCALES BOLIVIANOS SEGUN SOLICITUD YPFB-0093-2018 REF: PAGO SERV DE TRANS DE GN MI FEB 18 YPFB CHACO SA LIB. 00513012007 YPFB - RECURSOS NACIONALIZACIÓN</t>
  </si>
  <si>
    <t>PROVISION DE FONDOS A SOLICITUD DE YACIMIENTOS PETROLIFEROS FISCALES BOLIVIANOS SEGUN SOLICITUD YPFB-0096-2018 REF: PAGO SERV TRANSPORTE DE GN ENE 18 YPFB TRANSPORTE SA LIB. 00513012007 YPFB - RECURSOS NACIONALIZACIÓN</t>
  </si>
  <si>
    <t>PROVISION DE FONDOS A SOLICITUD DE YACIMIENTOS PETROLIFEROS FISCALES BOLIVIANOS SEGUN SOLICITUD YPFB-0095-2018 REF: PAGO SERV TRANSPORTE DE GN FEB 18 YPFB TRANSPORTE SA LIB. 00513012007 YPFB - RECURSOS NACIONALIZACIÓN</t>
  </si>
  <si>
    <t>COBRO COSTOS DE PAPELERIA SEGUN TRANSFERENCIA DEL EXTERIOR POR ORDEN DE SECCION CONSULAR EMBAJADA EN ITALIA REF.: GESTORIA CONSULAR LIB. 00010011102 MIN.RELACIONES EXTERIORES - GESTORIA CONSULAR LEY Nº 3108</t>
  </si>
  <si>
    <t>COBRO COSTOS DE PAPELERIA SEGUN TRANSFERENCIA DEL EXTERIOR POR ORDEN DE SECCION CONSULAR EMBAJADA DE BOLIVIA EN TOKYO JAPON LIB. 00010011102 MIN.RELACIONES EXTERIORES - GESTORIA CONSULAR LEY Nº 3108</t>
  </si>
  <si>
    <t>VENTA DE DIVISAS CON TRANSFERENCIA DE FONDOS A SOLICITUD DE DIRECCION ESTRATEGICA DE REIVINDICACION MARITIMA DIREMAR SEGUN SOLICITUD 4660 REF: PARA PAGO MEDIANTE EGA DIVISAS A LA ASESORA MONIQUE CHEMILLIER CORRESPONDIENTE AL MES DE ENERO 2018 SOLICITADO POR CON INFORME CONJUNTO IC DIREMAR INS NO 022 LIB. 00099021001 TGN-RECURSOS ORDINARIOS (3987)</t>
  </si>
  <si>
    <t>VENTA DE DIVISAS CON TRANSFERENCIA DE FONDOS A SOLICITUD DE MINISTERIO DE LA PRESIDENCIA SEGUN SOLICITUD 4657 REF: DIVISAS USD 129.95 PAGO A GOGO BUSINESS AVIATION POR SERVICIO TELEFONICO SATELITAL MES FEBRERO 2018 AERONAVE FAB 002, PAGO A US BANK CUENTA 103690172665. LIB. 00099021001 TGN-RECURSOS ORDINARIOS (3987)</t>
  </si>
  <si>
    <t>VENTA DE DIVISAS CON TRANSFERENCIA DE FONDOS A SOLICITUD DE ADMINISTRACION DE SERVICIOS PORTUARIOS BOLIVIA SEGUN SOLICITUD 4664 REF: H.R. 1007 - PAGO AL SENOR JOSE LUIS FERNANDEZ CASTILLO POR ALQUILER DE OFICINAS EN EL PUERTO DE ILO CORRESPONDIENTE A MARZO SEGUN ORDEN DE PAGO ASP-B/DAF-UAD/OP-143/20 LIB. 00594012001 ASP-B FONDO DE OPERACIONES</t>
  </si>
  <si>
    <t>COBRO COSTOS DE PAPELERIA SEGUN TRANSFERENCIA DEL EXTERIOR POR ORDEN DE CORPORACION PETROLERA S.A. LIB. 00513062001 YPFB-OPERACIONES PLANTA DE SEPARACION DE LIQUIDOS RIO GRANDE</t>
  </si>
  <si>
    <t>VENTA DE DIVISAS CON TRANSFERENCIA DE FONDOS A SOLICITUD DE AUTORIDAD DE REG.Y FISCALIZ.DE TELECOMUNICACIONES Y TRANSP. SEGUN SOLICITUD 4614 REF: PAGO DE CUOTA DE AMORTIZACION DE LA DEUDA POR CONTRIBUCIONES Y CUOTA ANUAL 2018 A LA UNION INTERNACIONAL DE TELECOMUNICACIONES UIT, EN CUMPLIMIENTO A NUME LIB. 00099021001 TGN-RECURSOS ORDINARIOS (3987) POR DIFERENCIAL CAMBIARIO</t>
  </si>
  <si>
    <t>VENTA DE DIVISAS CON TRANSFERENCIA DE FONDOS A SOLICITUD DE AUTORIDAD DE REG.Y FISCALIZ.DE TELECOMUNICACIONES Y TRANSP. SEGUN SOLICITUD 4614 REF: PAGO DE CUOTA DE AMORTIZACION DE LA DEUDA POR CONTRIBUCIONES Y CUOTA ANUAL 2018 A LA UNION INTERNACIONAL DE TELECOMUNICACIONES UIT, EN CUMPLIMIENTO A NUME LIB. 00099021001 TGN-RECURSOS ORDINARIOS (3987)</t>
  </si>
  <si>
    <t>De: 00099024113 Transferencia en cumplimiento al DS N0913 de 15/06/2011 y el Convenio Intergubernativo de Financiamiento UPRE-CIF-IG 159/2017, suscrito entre la UPRE y el GAM Sena, Proyecto Const. de Dos Aulas Escolares en la Unidad Educativa Ranchito en la Comunidad de Ranchito , correspondiente al</t>
  </si>
  <si>
    <t>De: 00099024113 Transferencia en cumplimiento al DS N0913 de 15/06/2011 y el Convenio Intergubernativo de Financiamiento UPRE-CIF-IG 868/2017, suscrito entre la UPRE y el GAM Santa Rosa del Sara, Proyecto Const. Tinglado, Graderia y Bateria de Bano en U.E. 4 de Marzo (Municipio de Santa Rosa del Sa</t>
  </si>
  <si>
    <t>De: 00099024113 Transferencia en cumplimiento al DS N0913 de 15/06/2011 y el Convenio Intergubernativo de Financiamiento UPRE-CIF-IG 1037/2017, suscrito entre la UPRE y el GAM San Javier, Proyecto Const. Plaza Principal 3 de Diciembre Comunidad San Javier, Municipio de San Javier, correspondiente al</t>
  </si>
  <si>
    <t>De: 00099024113 Transferencia en cumplimiento al DS N0913 de 15/06/2011 y el Convenio Intergubernativo de Financiamiento UPRE-CIF-IG/551/2016, suscrito entre la UPRE y el GAD Beni, Proyecto Const. Piscina Olimpica Dptal. 18 De Noviembre - Trinidad, correspondiente al pago de la planilla N 6, segun l</t>
  </si>
  <si>
    <t>De: 00099024113 Transferencia en cumplimiento al DS N0913 de 15/06/2011 y el Convenio Intergubernativo de Financiamiento UPRE-CIF-IG 790/2017, suscrito entre la UPRE y el GAM San Juan, Proyecto Const. de Un Tinglado y Una Graderia Lateral Barrio Samaritano (San Juan), correspondiente al pago de la p</t>
  </si>
  <si>
    <t>De: 00099024113 Transferencia en cumplimiento al DS N0913 de 15/06/2011 y el Convenio Intergubernativo de Financiamiento UPRE-CIF-IG 767/2017, suscrito entre la UPRE y el GAM Aiquile, Proyecto Construccion Tinglado, Graderias y Cancha Polifuncional Tipa Pampa - Aiquile, correspondiente al pago de la</t>
  </si>
  <si>
    <t>De: 00099024113 Transferencia en cumplimiento al DS N0913 de 15/06/2011 y el Convenio Intergubernativo de Financiamiento UPRE-CIF-IG 352/2017, suscrito entre la UPRE y el GAM Papel Pampa, Proyecto Construccion de Dos Aulas en la Unidad Educativa Waldo Ballivian - Escalona, correspondiente al pago de</t>
  </si>
  <si>
    <t>De: 00099024113 Transferencia en cumplimiento al DS N0913 de 15/06/2011 y el Convenio Intergubernativo de Financiamiento UPRE-CIF-IG/318/2015, suscrito entre la UPRE y el GAM Trinidad, Proyecto Construccion Mercado 13 de Abril Distrito 2, correspondiente al pago de la planilla N11 de cierre, segun l</t>
  </si>
  <si>
    <t>De: 00099024113 Transferencia en cumplimiento al DS N0913 de 15/06/2011 y el Convenio Intergubernativo de Financiamiento UPRE-CIF-IG 954/2017, suscrito entre la UPRE y el GAM Chaqui, Proyecto Construccion Ambientes U.E. Elizardo Perez Cantuyo (Cantuyo), correspondiente al pago de la planilla N1, seg</t>
  </si>
  <si>
    <t>De: 00099024113 Transferencia en cumplimiento al DS N0913 de 15/06/2011 y el Convenio Intergubernativo de Financiamiento UPRE-CIF-IG 058/2017, suscrito entre la UPRE y el GAM Tiquipaya, Proyecto Const. Unidad Educativa Tecnico Humanistico San Gabriel, correspondiente al pago de la planilla N2, segun</t>
  </si>
  <si>
    <t>De: 00099024113 Transferencia en cumplimiento al DS N0913 de 15/06/2011 y el Convenio Intergubernativo de Financiamiento UPRE-CIF-IG 035/2017, suscrito entre la UPRE y el GAM Aiquile, Proyecto Construccion U.E Tecnico Humanistico Prof. Nabor Quintana Navia Nivel Secundario Municipio Aiquile, corresp</t>
  </si>
  <si>
    <t>De: 00099024113 Transferencia en cumplimiento al DS N0913 de 15/06/2011 y el Convenio Intergubernativo de Financiamiento UPRE-CIF-IG 396/2017, suscrito entre la UPRE y el GAM Collana, Proyecto Construccion Tinglado Unidad Educativa San Nicolas L/San Nicolas, correspondiente al pago de la planilla N2</t>
  </si>
  <si>
    <t>De: 00099024113 Transferencia en cumplimiento al DS N0913 de 15/06/2011 y el Convenio Intergubernativo de Financiamiento UPRE-CIF-IG 791/2017, suscrito entre la UPRE y el GAM San Juan, Proyecto Const. de Un Tinglado y Una Graderia Lateral Unidad Educativa Chapaco (San Juan), correspondiente al pago</t>
  </si>
  <si>
    <t>De: 00099024113 Transferencia en cumplimiento al DS N0913 de 15/06/2011 y el Convenio Intergubernativo de Financiamiento UPRE-CIF-IG 438/2016, suscrito entre la UPRE y el GAM Colomi, Proyecto Construccion U.E. Corani Pampa D-4, correspondiente al pago de la planilla N4 de cierre, segun la UPRE.</t>
  </si>
  <si>
    <t>De: 00099024113 Transferencia en cumplimiento al DS N0913 de 15/06/2011 y el Convenio Intergubernativo de Financiamiento UPRE-CIF-IG 011/2017, suscrito entre la UPRE y el GAM Pazna, Proyecto Construccion Ambientes Tecnicos y Pedagogicos U.E. Guillermo Gutierrez Vea Murguia Avicaya, correspondiente a</t>
  </si>
  <si>
    <t>De: 00099024113 Transferencia en cumplimiento al DS N0913 de 15/06/2011 y el Convenio Interinstitucional de Financiamiento UPRE-CIF-575/2014, suscrito entre la UPRE y el GAD de Pando proyecto Construccion y Equipamiento Hospital de Tercer Nivel Municipio de Cobija, correspondiente al pago de la pla</t>
  </si>
  <si>
    <t>De: 00099024113 Transferencia en cumplimiento al DS N0913 de 15/06/2011 y el Convenio Intergubernativo de Financiamiento UPRE-CIF-IG 314/2017, suscrito entre la UPRE y el GAM de Caquiaviri proyecto Construccion de 4 Aulas U.E. Litoral de Jihuacuta, correspondiente al pago de la planilla N 3, segun l</t>
  </si>
  <si>
    <t>De: 00099024113 Transferencia en cumplimiento al DS N0913 de 15/06/2011 y el Convenio Intergubernativo de Financiamiento UPRE-CIF-IG 624/2017, suscrito entre la UPRE y el GAM de Morochata proyecto Construccion Cancha Polifuncional Tinglado y Graderias U.E. Raymundo Herman Pint, correspondiente al pa</t>
  </si>
  <si>
    <t>De: 00099024113 Transferencia en cumplimiento al DS N0913 de 15/06/2011 y el Convenio Intergubernativo de Financiamiento UPRE-CIF-IG 538/2017, suscrito entre la UPRE y el GAM de Irupana proyecto Construccion Tinglado U.E. Tejada Sorzano - Irupana, correspondiente al pago de la planilla N 4 de cierre</t>
  </si>
  <si>
    <t>De: 00099024113 Transferencia en cumplimiento al DS N0913 de 15/06/2011 y el Convenio Intergubernativo de Financiamiento UPRE-CIF-IG 539/2017, suscrito entre la UPRE y el GAM de Irupana proyecto Construccion Aulas U.E. Taca - Irupana, correspondiente al pago de la planilla N 2, segun la UPRE.</t>
  </si>
  <si>
    <t>De: 00099024113 Transferencia en cumplimiento al DS N0913 de 15/06/2011 y el Convenio Intergubernativo de Financiamiento UPRE-CIF-IG 916/2017, suscrito entre la UPRE y el GAM de Villa Tunari proyecto Construccion Piscina de Calentamiento Villa Tunari, correspondiente al pago de la planilla N 2, segu</t>
  </si>
  <si>
    <t>De: 00099024113 Transferencia en cumplimiento al DS N0913 de 15/06/2011 y el Convenio Intergubernativo de Financiamiento UPRE-CIF-IG/571/2016, suscrito entre la UPRE y el GAD de Potosi proyecto Construccion Mercado Campesino Cantumarca, correspondiente al pago de la planilla N 3, segun la UPRE.</t>
  </si>
  <si>
    <t>De: 00099024113 Transferencia en cumplimiento al DS N0913 de 15/06/2011 y el Convenio Intergubernativo de Financiamiento UPRE-CIF-IG 106/2017, suscrito entre la UPRE y el GAM de Coroico proyecto Construccion Tinglado Unidad Educativa 17 de Agosto Com. Polo Polo, correspondiente al pago de la planil</t>
  </si>
  <si>
    <t>De: 00099024113 Transferencia en cumplimiento al DS N0913 de 15/06/2011 y el Convenio Intergubernativo de Financiamiento UPRE-CIF-IG 998/2017, suscrito entre la UPRE y el GAM de Chayanta proyecto Const. Tinglado U.E. Llallaguita - Chayanta, correspondiente al pago de la planilla N 2, segun la UPRE.</t>
  </si>
  <si>
    <t>De: 00099024113 Transferencia en cumplimiento al DS N0913 de 15/06/2011 y el Convenio Intergubernativo de Financiamiento UPRE-CIF-IG 973/2017, suscrito entre la UPRE y el GAM de Puna proyecto Construccion Tinglado y Graderias U.E. Litoral, correspondiente al pago de la planilla N 3, segun la UPRE.</t>
  </si>
  <si>
    <t>A:00041014101 Debito Automatico por contraparte del GAM San Jose de Chiquitos, correspondiente al Convenio Intergubernativo suscrito entre el Ministerio de Desarrollo Productivo y Economia Plural y el GAM San Jose de Chiquitos, programa Revolucion Tecnologica en Educacion.</t>
  </si>
  <si>
    <t>A:00041014101 Debito Automatico por contraparte del GAM Batallas, correspondiente al Convenio Intergubernativo suscrito entre el Ministerio de Desarrollo Productivo y Economia Plural y el GAM Batallas, programa Revolucion Tecnologica en Educacion.</t>
  </si>
  <si>
    <t>De: 00099024113 Transferencia en cumplimiento al DS N0913 de 15/06/2011 y el Convenio Interinstitucional de Financiamiento UPRE-CIF-IG/468/2016, suscrito entre la UPRE y el GAM Cobija, Proyecto Const. Mercado Municipal Evo Morales Ayma - Cobija, correspondiente al pago de la planilla N4, segun la UP</t>
  </si>
  <si>
    <t>De: 00099024113 Transferencia en cumplimiento al DS N0913 de 15/06/2011 y el Convenio Intergubernativo de Financiamiento UPRE-CIF-IG 847/2017, suscrito entre la UPRE y el GAM Gutierrez, Proyecto Construccion Tinglado Polideportivo Los Tajibos Gutierrez, correspondiente al pago de la planilla N1, seg</t>
  </si>
  <si>
    <t>De: 00099024113 Transferencia en cumplimiento al DS N0913 de 15/06/2011 y el Convenio Intergubernativo de Financiamiento UPRE-CIF-IG 537/2016, suscrito entre la UPRE y el GAM Entre Rios, Proyecto Construccion Puente Vehicular Los Naranjos, correspondiente al pago de la planilla N7, segun la UPRE.</t>
  </si>
  <si>
    <t>De: 00099024113 Transferencia en cumplimiento al DS N0913 de 15/06/2011 y el Convenio Intergubernativo de Financiamiento UPRE-CIF-IG 408/2016, suscrito entre la UPRE y el GAM Sacaba, Proyecto Construccion Coliseo Municipal Distrito 2, correspondiente al pago de la planilla N4, segun la UPRE.</t>
  </si>
  <si>
    <t>De: 00099024113 Transferencia en cumplimiento al DS N0913 de 15/06/2011 y el Convenio Interinstitucional de Financiamiento UPRE-CIF-IG/121/2016, suscrito entre la UPRE y el GAM Caracollo, Proyecto Construccion Unidad Educativa Tecnico Humanistico Evo Morales Ayma - Caracollo, correspondiente al pago</t>
  </si>
  <si>
    <t>De: 00099024113 Transferencia en cumplimiento al DS N0913 de 15/06/2011 y el Convenio Interinstitucional de Financiamiento UPRE-CIF-IG 052/2017, suscrito entre la UPRE y el GAM Villa Tunari, Proyecto Construccion Graderia en Cancha de Futbol San Francisco KM 21, correspondiente al pago de la planill</t>
  </si>
  <si>
    <t>De: 00099024113 Transferencia en cumplimiento al DS N0913 de 15/06/2011 y el Convenio Interinstitucional de Financiamiento UPRE-CIF-IG 070/2017, suscrito entre la UPRE y el GAM Tarija, Proyecto Construccion Centro de Salud Ambulatorio Barrio 15 de Noviembre Ciudad Tarija, correspondiente al pago de</t>
  </si>
  <si>
    <t>De: 00099024113 Transferencia en cumplimiento al DS N0913 de 15/06/2011 y el Convenio Intergubernativo de Financiamiento UPRE-CIF-IG 792/2017, suscrito entre la UPRE y el GAM San Juan, Proyecto Const. de un Tinglado y una Graderia Lateral Unidad Educativa Los Andes (San Juan), correspondiente al pag</t>
  </si>
  <si>
    <t>COBRO COSTOS DE PAPELERIA SEGUN TRANSFERENCIA DEL EXTERIOR POR ORDEN DE HERCO COMBUSTIBLES S.A. REF.: CONTRATO DE CONDENSADO DE GAS 10-18 LIB. 00513062001 YPFB-OPERACIONES PLANTA DE SEPARACION DE LIQUIDOS RIO GRANDE</t>
  </si>
  <si>
    <t>VENTA DE DIVISAS A SOLICITUD DE YACIMIENTOS PETROLIFEROS FISCALES BOLIVIANOS SEGUN SOLICITUD 4683 REF: PAGO A SAMSUNG ENGINEERING SA POR EL SERVICIO DE OPERACION Y MANTENIMIENTO ASISTIDO PARA LA PLANTA DE AMONIACO Y UREA QUINTA ADENDA OCTUBRE 2017 LIB. 00513062001 YPFB-OPERACIONES PLANTA DE SEPARACION DE LIQUIDOS RIO GRANDE</t>
  </si>
  <si>
    <t>VENTA DE DIVISAS CON TRANSFERENCIA DE FONDOS A SOLICITUD DE MINISTERIO DE DEFENSA SEGUN SOLICITUD 4672 REF: UMB02712 - 114000 DIR. GENERAL DE LOGISTICA - ADQUISICION DE IMPLEMENTOS PARA EL PERSONAL DE CUADROS DE LAS FF.AA. DEL ESTADO - ANEXOS: INF.80-OF.85-INVENTARIOS 1-00207707-INF.5-INVOICE GA 315 LIB. 00020011103 MINISTERIO DE DEFENSA - INGRESOS VARIOS</t>
  </si>
  <si>
    <t>VENTA DE DIVISAS CON TRANSFERENCIA DE FONDOS A SOLICITUD DE DIRECCION GENERAL DE AERONAUTICA CIVIL SEGUN SOLICITUD 4681 REF: 5520 TRANSFERENCIA DE RECURSOS AL EXTERIOR LA SUMA DE BS.3.512.242,20 DE ACUERDO AL CONVENIO ENTRE LA OACI Y LA DGAC CONTRIBUCION CORRESPONDIENTE A LA GESTION 2018, PROYECTO B LIB. 00117012001 LBP-DGAC-DIRECCION GRAL.DE AERONAUTICA CIVIL (4010430031)</t>
  </si>
  <si>
    <t>VENTA DE DIVISAS CON TRANSFERENCIA DE FONDOS A SOLICITUD DE DIRECCION GENERAL DE AERONAUTICA CIVIL SEGUN SOLICITUD 4685 REF: HR-6128 TRASNFERENCIA DE RECURSOS A OACI POR CONCEPTO DE MEMBRESIA COMO MIEMBRO AL CONVENIO DE AVIACION CIVIL CORRESPONDIENTE A LA GESTION 2018, PAGO SEGUN FACT. 900021 POR SU LIB. 00117012001 LBP-DGAC-DIRECCION GRAL.DE AERONAUTICA CIVIL (4010430031)</t>
  </si>
  <si>
    <t>VENTA DE DIVISAS CON TRANSFERENCIA DE FONDOS A SOLICITUD DE DIRECCION GENERAL DE AERONAUTICA CIVIL SEGUN SOLICITUD 4679 REF: HR-5469 TRANSFERENCIA DE RECURSOS A OACI POR CONCEPTO DE CONTRIBUCIONES DE COSTOS COMPARTIDOS AL PROYECTO REGIONAL RLA/06/901 CORRESPONDIENTE A LA GESTION 2018, SEGUN DOCUMENT LIB. 00117012001 LBP-DGAC-DIRECCION GRAL.DE AERONAUTICA CIVIL (4010430031)</t>
  </si>
  <si>
    <t>COBRO COSTOS DE PAPELERIA SEGUN TRANSFERENCIA DEL EXTERIOR POR ORDEN DE CONSULADO GENERAL DE BOLIVIA EN GINEBRA-SUIZA REF.: GESTORIA CONSULAR MARZO LIB. 00010011102 MIN.RELACIONES EXTERIORES - GESTORIA CONSULAR LEY Nº 3108</t>
  </si>
  <si>
    <t>COBRO COSTOS DE PAPELERIA SEGUN TRANSFERENCIA DEL EXTERIOR POR ORDEN DE EMBAJADA DE BOLIVIA EN OTTAWA -CANADA REF.: RECAUDACION DE DICIEMBRE 2017, ENERO - MARZO/2018 GESTORIA CONSULAR LIB. 00010011102 MIN.RELACIONES EXTERIORES - GESTORIA CONSULAR LEY Nº 3108</t>
  </si>
  <si>
    <t>De: 00099024113 Transferencia en cumplimiento al DS N0913 de 15/06/2011 y el Convenio Intergubernativo de Financiamiento UPRE-CIF-IG/394/2015, suscrito entre la UPRE y el GAM de La Rivera proyecto Construccion Enlocetado Calles Principales La Rivera, correspondiente al pago de la planilla N 3 de cie</t>
  </si>
  <si>
    <t>De: 00099024113 Transferencia en cumplimiento al DS N0913 de 15/06/2011 y el Convenio Intergubernativo de Financiamiento UPRE-CIF-IG/533/2016, suscrito entre la UPRE y el GAM de Yapacani proyecto Construccion de Estadio Municipal Integracion Bolivia, correspondiente al pago de la planilla N 8, segun</t>
  </si>
  <si>
    <t>De: 00099024113 Transferencia en cumplimiento al DS N0913 de 15/06/2011 y el Convenio Intergubernativo de Financiamiento UPRE-CIF-IG/254/2016, suscrito entre la UPRE y el GAM de Pasorapa proyecto Const. de Calles Casco Viejo Pasorapa, correspondiente al pago de la planilla N 5 de cierre, segun la UP</t>
  </si>
  <si>
    <t>De: 00099024113 Transferencia en cumplimiento al DS N0913 de 15/06/2011 y el Convenio Interinstitucional de Financiamiento UPRE-CIF-IG/480/2016, suscrito entre la UPRE y el GAM Monteagudo, Proyecto Construccion Internado San Miguel del Banado - Monteagudo, correspondiente al pago de la planilla N3,</t>
  </si>
  <si>
    <t>De: 00099024113 Transferencia en cumplimiento al DS N0913 de 15/06/2011 y el Convenio Intergubernativo de Financiamiento UPRE-CIF-IG 782/2017, suscrito entre la UPRE y el GAM Ascension de Guarayos, Proyecto Const. Aulas Unidad Educativa Esteban Gebhard Guarayos, correspondiente al pago de la planill</t>
  </si>
  <si>
    <t>De: 00099024113 Transferencia en cumplimiento al DS N0913 de 15/06/2011 y el Convenio Interinstitucional de Financiamiento UPRE-CIF-IG 125/2017, suscrito entre la UPRE y el GAM Villa Tunari, Proyecto Construccion U.E. Tecnico Humanistico Avelino Sinani Villa 14 de Sept. D-3, correspondiente al pago</t>
  </si>
  <si>
    <t>De: 00099024113 Transferencia en cumplimiento al DS N0913 de 15/06/2011 y el Convenio Interinstitucional de Financiamiento UPRE-CIF-IG/356/2015, suscrito entre la UPRE y el GAM ToroToro, Proyecto Const. Edificio Municipal G.A.M. Torotoro, correspondiente al pago de la planilla N4, segun la UPRE.</t>
  </si>
  <si>
    <t>De: 00099024113 Transferencia en cumplimiento al DS N0913 de 15/06/2011 y el Convenio Interinstitucional de Financiamiento UPRE-CIF-IG 433/2016, suscrito entre la UPRE y el GAM Padcaya, Proyecto Construccion Unidad Educativa Simon Bolivar de Rejara, correspondiente al pago de la planilla N4, segun l</t>
  </si>
  <si>
    <t>De: 00099024113 Transferencia en cumplimiento al DS N0913 de 15/06/2011 y el Convenio Interinstitucional de Financiamiento UPRE-CIF-575/2014, suscrito entre la UPRE y el GAD Pando, Proyecto Construccion y Equipamiento Hospital de Tercer Nivel Municipio de Cobija, correspondiente al pago de la plani</t>
  </si>
  <si>
    <t>De: 00099024113 Transferencia en cumplimiento al DS N0913 de 15/06/2011 y el Convenio Interinstitucional de Financiamiento UPRE-CIF-IG 623/2017, suscrito entre la UPRE y el GAM Morochata, Proyecto Construccion Cancha Polifuncional Tinglado y Graderias U. E. Hilarion Grageda, correspondiente al pago</t>
  </si>
  <si>
    <t>De: 00099024113 Transferencia en cumplimiento al DS N0913 de 15/06/2011 y el Convenio Intergubernativo de Financiamiento UPRE-CIF-IG/181/2016, suscrito entre la UPRE y el GAM Porvenir, Proyecto Construccion Mercado Modelo del Municipio de Porvenir , correspondiente al pago de la planilla N 8 de cier</t>
  </si>
  <si>
    <t>De: 00099024113 Transferencia en cumplimiento al DS N0913 de 15/06/2011 y el Convenio Intergubernativo de Financiamiento UPRE-CIF-IG 003/2017, suscrito entre la UPRE y el GAM Yacuiba, Proyecto Construccion U.E. Tierras Nuevas, correspondiente al pago de la planilla N 7, segun la UPRE.</t>
  </si>
  <si>
    <t>De: 00099024113 Transferencia en cumplimiento al DS N0913 de 15/06/2011 y el Convenio Intergubernativo de Financiamiento UPRE-CIF-IG 333/2017, suscrito entre la UPRE y el GAM Escoma, Proyecto Construccion Seis Aulas Unidad Educativa Chimoco, correspondiente al pago de la planilla N 2, segun la UPRE.</t>
  </si>
  <si>
    <t>NÚMERO DE LIBRETA CUT: 99031009.00 OPERACIÓN T01 TRANSFERENCIA DE FONDOS A LA CUT - TESORO DIRECTO DE BANCO UNION S.A. A CUENTA UNICA DEL TESORO CON NUMERO DE SOLICITUD = 2640874 Y NUMERO CORRELATIVO = 91320005042018263 TRANSFERENCIA POR OPERACIONES DE VENTA BONOS BTX</t>
  </si>
  <si>
    <t>De: 00099024113 Transferencia en cumplimiento al DS N0913 de 15/06/2011 y el Convenio Interinstitucional de Financiamiento UPRE-CIF-IG 023/2017, suscrito entre la UPRE y el GAM San Lorenzo, Proyecto Construccion Unidad Educativa Cnel. Lino Morales Comunidad Lajas La Merced, correspondiente al pago d</t>
  </si>
  <si>
    <t>De: 00099024113 Transferencia en cumplimiento al DS N0913 de 15/06/2011 y el Convenio Interinstitucional de Financiamiento UPRE-CIF-IG 007/2016, suscrito entre la UPRE y el GAM Gran Chaco, Proyecto Construccion Instituto tecnologico Industrial Agropecuario Yacuiba, correspondiente al pago de la plan</t>
  </si>
  <si>
    <t>De: 00099024113 Transferencia en cumplimiento al DS N0913 de 15/06/2011 y el Convenio Interinstitucional de Financiamiento UPRE-CIF-IG 951/2017, suscrito entre la UPRE y el GAM Chaqui, Proyecto Construccion Centro de Salud Chiutaluyo, correspondiente al pago de la planilla N1, segun la UPRE.</t>
  </si>
  <si>
    <t>COBRO COSTOS DE PAPELERIA SEGUN TRANSFERENCIA DEL EXTERIOR POR ORDEN DE CONSULADO DE LA REPUBLICA DE BOLIVIA EN VIEDMA REF.: GESTORIA CONSULAR MARZO LIB. 00010011102 MIN.RELACIONES EXTERIORES - GESTORIA CONSULAR LEY Nº 3108</t>
  </si>
  <si>
    <t>COBRO COSTOS DE PAPELERIA SEGUN TRANSFERENCIA DEL EXTERIOR POR ORDEN DE CONSULADO DEL ESTADO PLURINACIONAL COMODORO RIVADAVIA-ARGENTINA REF.GESTORIA CONSULAR MARZO 2018 LIB. 00010011102 MIN.RELACIONES EXTERIORES - GESTORIA CONSULAR LEY Nº 3108</t>
  </si>
  <si>
    <t>PAGO A BID PRÉSTAMO 2664/BL-BO VCTO. 05-04-2018 POR CUENTA DE TGN , NTI. 010655 VALOR 05-04-2018 INTERESES USD 1.869,87 CTA. 3987 CUENTA UNICA DEL TESORO-3987 LIB. 00099021001 REF.: COMISIONES BANCARIAS</t>
  </si>
  <si>
    <t>PAGO A BID PRÉSTAMO 2664/BL-BO VCTO. 05-04-2018 POR CUENTA DE TGN , NTI. 010667 VALOR 05-04-2018 COMISIONES USD 10.495,78 CTA. 3987 CUENTA UNICA DEL TESORO-3987 LIB. 00099021001 REF.: COMISIONES BANCARIAS</t>
  </si>
  <si>
    <t>VENTA DE DIVISAS CON TRANSFERENCIA DE FONDOS A SOLICITUD DE ADMINISTRACION DE SERVICIOS PORTUARIOS BOLIVIA SEGUN SOLICITUD 4694 REF: H.R. 375 - PAGO DE FACTURAS AL TPA POR SERVICIO DE FAENAS EN EL PUERTO DE ARICA CORRESPONDIENTE A LA PRIMERA QUINCENA DE MARZO/2018, SEGUN COMUNICACION INTERNA ASP-B/D LIB. 00594012001 ASP-B FONDO DE OPERACIONES</t>
  </si>
  <si>
    <t>VENTA DE DIVISAS CON TRANSFERENCIA DE FONDOS A SOLICITUD DE DIRECCION GENERAL DE AERONAUTICA CIVIL SEGUN SOLICITUD 4698 REF: HR-8553 TRANSFERENCIA DE RECURSOS A CLAC, POR CONCEPTO DE MEMBRESIA CORRESPONDIENTE A LA GESTION 2018, SEGUN LEY 2231 DS-11557, ESTATUTO DE LA CLAC, NOTA INTERNA DTA-0493/2018 LIB. 00117012001 LBP-DGAC-DIRECCION GRAL.DE AERONAUTICA CIVIL (4010430031)</t>
  </si>
  <si>
    <t>VENTA DE DIVISAS CON TRANSFERENCIA DE FONDOS A SOLICITUD DE MINISTERIO DE RELACIONES EXTERIORES SEGUN SOLICITUD 4697 REF: REMESA ADICIONAL A FAVOR DE LAS EMBAJADAS EN ECUADOR Y VATICANO PARA CUBRIR GASTOS DE PASAJES Y VIATICOS POR ALMUERZO TRABAJO EN LA HAYA SEGUN NOTAS 43 Y27. LIB. 00099021001 TGN-RECURSOS ORDINARIOS (3987)</t>
  </si>
  <si>
    <t>VENTA DE DIVISAS CON TRANSFERENCIA DE FONDOS A SOLICITUD DE ADMINISTRACION DE SERVICIOS PORTUARIOS BOLIVIA SEGUN SOLICITUD 4691 REF: H.R. 365 - 366 - 368 - PAGO DE FACTURAS AL TPA POR SERVICIOS DE EXPORTACIONES PRIMERA QUINCENA DE MARZO/2018, PESAJE VGN Y MANIPULEO DE TUBERIAS, SEGUN COMUNICACION IN LIB. 00594012001 ASP-B FONDO DE OPERACIONES</t>
  </si>
  <si>
    <t>VENTA DE DIVISAS CON TRANSFERENCIA DE FONDOS A SOLICITUD DE ADMINISTRACION DE SERVICIOS PORTUARIOS BOLIVIA SEGUN SOLICITUD 4693 REF: H.R. 237 - PAGO A CUENTA DE FACTURAS DEL TPA POR SERVICIO DE CARGA FIO - HOOK EN EL PUERTO DE ARICA, SEGUN COMUNICACION INTERNA ASP-B/DOP-UAP/CI-149/2018 Y DEMAS DOCUM LIB. 00594012001 ASP-B FONDO DE OPERACIONES</t>
  </si>
  <si>
    <t>VENTA DE DIVISAS CON TRANSFERENCIA DE FONDOS A SOLICITUD DE ADMINISTRACION DE SERVICIOS PORTUARIOS BOLIVIA SEGUN SOLICITUD 4692 REF: H.R. 344-326-390-389 - PAGO DE FACTURAS AL TPA POR SERVICIOS DE: REFRIGERACION DE CONTENEDORES Y CARGA FREE OUT, SEGUN COMUNICACION INTERNA ASP-B/DOP-UAP/CI-152-151-14 LIB. 00594012001 ASP-B FONDO DE OPERACIONES</t>
  </si>
  <si>
    <t>COBRO COSTOS DE PAPELERIA SEGUN TRANSFERENCIA DEL EXTERIOR POR ORDEN DE MINISTERIO DE RELACIONES EXTERIORES DE DINAMARCA REF.: DESEMBOLSO II/2018 LIB. 00222018011 INIAF-DANDA DESAR. CRECIM. ECO. INCLUSIVO Y SOSTENIBLE BOL.</t>
  </si>
  <si>
    <t>COBRO COSTOS DE PAPELERIA SEGUN TRANSFERENCIA DEL EXTERIOR POR ORDEN DE CONSULADO GENERAL DE BOLIVIA HOUSTON REF.: REC. GESTORIA MARZO 2018 LIB. 00010011102 MIN.RELACIONES EXTERIORES - GESTORIA CONSULAR LEY Nº 3108</t>
  </si>
  <si>
    <t>COBRO COSTOS DE PAPELERIA SEGUN TRANSFERENCIA DEL EXTERIOR POR ORDEN DE CONSULADO DE BOLIVIA-JUJUY-ARGENTINA REF:GESTORIA CONSULAR LIB. 00010011102 MIN.RELACIONES EXTERIORES - GESTORIA CONSULAR LEY Nº 3108</t>
  </si>
  <si>
    <t>A:00041014101 Debito Automatico por contraparte del GAM Concepcion, correspondiente al Convenio Intergubernativo suscrito entre el Ministerio de Desarrollo Productivo y Economia Plural y el GAM Concepcion, programa Revolucion Tecnologica en Educacion.</t>
  </si>
  <si>
    <t>NÚMERO DE LIBRETA CUT: 99031009.00 OPERACIÓN T01 TRANSFERENCIA DE FONDOS A LA CUT - TESORO DIRECTO DE BANCO UNION S.A. A CUENTA UNICA DEL TESORO CON NUMERO DE SOLICITUD = 2644854 Y NUMERO CORRELATIVO = 91320006042018349 TRANSFERENCIA POR OPERACIONES DE VENTA BONOS BTX</t>
  </si>
  <si>
    <t>||TRANSFERENCIA ALA CUENTA UNICA DEL TESORO IMPORTES RETENIDOS A WALTER ABRAHAM PEREZ ALANDIA Y JULIO HUMEREZ QUIROZ POR REMUNERACION MAXIMA CORRESPONDIENTE AL MES DE MARZO/2018 - LIBRETA N° 00990201001, SEGUN DOCUMENTOS Y "ROC" N° 0349/2018 DEL DCR. TRANS. POR REMUNERACION MAXIMA DE WALTER ABRAHAM PEREZ ALANDIA - MARZO/2018 LIBRETA N° 00990201001</t>
  </si>
  <si>
    <t>||TRANSFERENCIA ALA CUENTA UNICA DEL TESORO IMPORTES RETENIDOS A WALTER ABRAHAM PEREZ ALANDIA Y JULIO HUMEREZ QUIROZ POR REMUNERACION MAXIMA CORRESPONDIENTE AL MES DE MARZO/2018 - LIBRETA N° 00990201001, SEGUN DOCUMENTOS Y "ROC" N° 0349/2018 DEL DCR. TRANSFERENCIA POR REMUNERACION MAXIMA DE JULIO HUMEREZ QUIROZ - MARZO/2018 LIBRETA N° 00990201001</t>
  </si>
  <si>
    <t>||TRANSFERENCIA DE FONDOS S/G. FORMULARIO, CITE' BUN/201/18 DE LA FECHA. (HRE-TSO-1650). DEVOLUCION DE RECURSOS OTORGADOS A TRAVES DEL PROG. "CT-CONAN" NO EJECUTADOS AL CIERRE DEL PROGRAMA PROYECTOS FINANCIADOS POR EL MIN. SALUD, PROG. CT-CONAN PARA CUMPLIR CON EL CONVENIO Y CON EL PROGRAMA. A SOLICITUD DEL G.A.M. CAIZA D; LIBRETA 00046058003; BUN.</t>
  </si>
  <si>
    <t>De: 00099024113 Transferencia en cumplimiento al DS N0913 de 15/06/2011 y el Convenio Intergubernativo de Financiamiento UPRE-CIF-IG 619/2017, suscrito entre la UPRE y el GAM Villa Tunari, Proyecto Construccion 8 Aulas U.E. San Lorenzo B D-2 , correspondiente al pago de la planilla N 2, segun la UPR</t>
  </si>
  <si>
    <t>De: 00099024113 Transferencia en cumplimiento al DS N0913 de 15/06/2011 y el Convenio Intergubernativo de Financiamiento UPRE-CIF-IG 622/2017, suscrito entre la UPRE y el GAM Morochata, Proyecto Construccion Internado U.E. Julio Espinoza Canelas, correspondiente al pago de la planilla N 2 de cierre,</t>
  </si>
  <si>
    <t>De: 00099024113 Transferencia en cumplimiento al DS N0913 de 15/06/2011 y el Convenio Intergubernativo de Financiamiento UPRE-CIF-IG 700/2017, suscrito entre la UPRE y el GAM Sacabamba, Proyecto Construccion Internado y Comedor U.E. Jesus Maria de Quecoma Sacabamba, correspondiente al pago de la pl</t>
  </si>
  <si>
    <t>De: 00099024113 Transferencia en cumplimiento al DS N0913 de 15/06/2011 y el Convenio Intergubernativo de Financiamiento UPRE-CIF-IG 784/2017, suscrito entre la UPRE y el GAM Saipina, Proyecto Const. Tinglado Metalico Unidad Educativa Olga Talamas (Saipina), correspondiente al pago de la planilla N</t>
  </si>
  <si>
    <t>De: 00099024113 Transferencia en cumplimiento al DS N0913 de 15/06/2011 y el Convenio Intergubernativo de Financiamiento UPRE-CIF-IG 897/2017, suscrito entre la UPRE y el GAM Concepcion, Proyecto Const. Ampliacion Hospital Cesar Banzer (Area Maternidad) - Concepcion, correspondiente al pago de la pl</t>
  </si>
  <si>
    <t>De: 00099024113 Transferencia en cumplimiento al DS N0913 de 15/06/2011 y el Convenio Intergubernativo de Financiamiento UPRE-CIF-IG 452/2015, suscrito entre la UPRE y el GAM Huacaraje, Proyecto Construccion Tinglado Metalico Unidad Educativa Juan Antonio Velarde Justiniano Comunidad El Carmen - Hua</t>
  </si>
  <si>
    <t>De: 00099024113 Transferencia en cumplimiento al DS N0913 de 15/06/2011 y el Convenio Intergubernativo de Financiamiento UPRE-CIF-IG/396/2016, suscrito entre la UPRE y el GAM Betanzos, Proyecto Construccion Unidad Educativa Villa Carmen - Betanzos, correspondiente al pago de la planilla N4 de cierre</t>
  </si>
  <si>
    <t>De: 00099024113 Transferencia en cumplimiento al DS N0913 de 15/06/2011 y el Convenio Intergubernativo de Financiamiento UPRE-CIF-IG 928/2017, suscrito entre la UPRE y el GAM Ckochas, Proyecto Construccion de 6 Aulas, Sala de Profesores y Direccion U.E. Molles - Ckochas, correspondiente al pago de l</t>
  </si>
  <si>
    <t>De: 00099024113 Transferencia en cumplimiento al DS N0913 de 15/06/2011 y el Convenio Intergubernativo de Financiamiento UPRE-CIF-IG/424/2016, suscrito entre la UPRE y el GAM Potosi, Proyecto Construccion Unidad Educativa Tecnico Humanistico La Chaca D-8, correspondiente al pago de la planilla N11,</t>
  </si>
  <si>
    <t>De: 00099024113 Transferencia en cumplimiento al DS N0913 de 15/06/2011 y el Convenio Intergubernativo de Financiamiento UPRE-CIF-IG/465/2015, suscrito entre la UPRE y el GAM Robore, Proyecto Construccion Modulo Educativo Unidad Educativa Rvdo. Santiago Courneen - Comunidad Puente Caimanes, correspo</t>
  </si>
  <si>
    <t>De: 00099024113 Transferencia en cumplimiento al DS N0913 de 15/06/2011 y el Convenio Intergubernativo de Financiamiento UPRE-CIF-IG/082/2016, suscrito entre la UPRE y el GAM Robore, Proyecto Const. Plaza Principal Comunidad Aguas Calientes - Robore, correspondiente al pago de la planilla N2 de cier</t>
  </si>
  <si>
    <t>'COBRO DE'||UTILES DE ESCRITORIO POR EL COMPROBANTE CONTABLE NRO. 0917987 DE LA FECHA, S/G. CORREO ELECTRÓNICO DE YPFB DE F. 23/01/2018. DEBITO DE LA LIBRETA 00513022001 YPFB - OPERACIONES.</t>
  </si>
  <si>
    <t>'TRANSFERENCIA DE FONDOS||S/G. NOTA CITE: MEFP/VTCP/DGPOT/UPCFTGN/TR-856/2018 DE LA FECHA, DEL MIN.DE ECONOMIA Y FINANZAS PUBLICAS.(HRE-TSO-1655), A LA COOPERATIVA DE AHORRO Y CREDITO ABIERTA INCA HUASI, POR TRANSFERENCIA ERRONEA DE F.05-10-2017 MEDIANTE SISTEMA LIP. DEBITO DE LA LIBRETA N° 00099021001, REPOSICION UTILES DE ESCRITORIO.</t>
  </si>
  <si>
    <t>COBRO COSTOS DE PAPELERIA POR REGULARIZACION DE TRANSFERENCIA DEL EXTERIOR POR ORDEN DE EMBAJADA DE BOLIVIA EN PANAMA LIB. 00010011102 MIN.RELACIONES EXTERIORES - GESTORIA CONSULAR LEY Nº 3108</t>
  </si>
  <si>
    <t>COBRO COSTOS DE PAPELERIA SEGUN TRANSFERENCIA DEL EXTERIOR POR ORDEN DE CONSULADO DE BOLIVIA EN MURCIA REF.: GESTORIA CONSULAR MARZO 2018 LIB. 00010011102 MIN.RELACIONES EXTERIORES - GESTORIA CONSULAR LEY Nº 3108</t>
  </si>
  <si>
    <t>VENTA DE DIVISAS CON TRANSFERENCIA DE FONDOS A SOLICITUD DE CENTRAL DE ABASTECIMIENTO Y SUMINISTROS DE SALUD-CEASS SEGUN SOLICITUD 4684 REF: PAGO AL PROVEEDOR COMBIOMED POR IMPORTACION DE INSTRUMENTAL MEDICO SEGUN HOJA DE RUTA N 918, INFORME LEGAL CEASS/UAJ/IMPO/N 02/2017, RESOLUCION ADMINISTRATIVA LIB. 00249012001 LBP-CEASS-CENTRAL DE ABASTECIMIENTO Y SUMINISTROS DE SALUD POR DIFERENCIAL CAMBIARIO</t>
  </si>
  <si>
    <t>VENTA DE DIVISAS CON TRANSFERENCIA DE FONDOS A SOLICITUD DE CENTRAL DE ABASTECIMIENTO Y SUMINISTROS DE SALUD-CEASS SEGUN SOLICITUD 4684 REF: PAGO AL PROVEEDOR COMBIOMED POR IMPORTACION DE INSTRUMENTAL MEDICO SEGUN HOJA DE RUTA N 918, INFORME LEGAL CEASS/UAJ/IMPO/N 02/2017, RESOLUCION ADMINISTRATIVA LIB. 00249012001 LBP-CEASS-CENTRAL DE ABASTECIMIENTO Y SUMINISTROS DE SALUD</t>
  </si>
  <si>
    <t>VENTA DE DIVISAS CON TRANSFERENCIA DE FONDOS A SOLICITUD DE AUTORIDAD DE REG.Y FISCALIZ.DE TELECOMUNICACIONES Y TRANSP. SEGUN SOLICITUD 4702 REF: TRANSFERENCIA DE FONDOS A LA UNION POSTAL DE LAS AMERICAS, ESPANA Y PORTUGAL - UPAEP, CORRESPONDIENTE AL PLAN DE AMORTIZACION ANUAL POR CONCEPTO DE CUOTAS LIB. 00099021001 TGN-RECURSOS ORDINARIOS (3987)</t>
  </si>
  <si>
    <t>VENTA DE DIVISAS CON TRANSFERENCIA DE FONDOS A SOLICITUD DE YACIMIENTOS PETROLIFEROS FISCALES BOLIVIANOS SEGUN SOLICITUD 4706 REF: PRE PAGO A VITOL SA SEGUN PROFORMA INVOICE N PI 1803091 DE FECHA 09 DE MARZO DE 2018 POR SUMINISTRO DE DIESEL OIL MEDIANTE BUQUE SEPTIMO EMBARQUE DEL LOTE 3 PARA EL MES LIB. 00513012004 LBP-YPFB-UNICOMERCIAL (4030005415/1-2188907)</t>
  </si>
  <si>
    <t>VENTA DE DIVISAS CON TRANSFERENCIA DE FONDOS A SOLICITUD DE MINISTERIO DE DESARROLLO PRODUCTIVO Y ECONOMIA PLURAL SEGUN SOLICITUD 4701 REF: SOLICITUD DE COMPRA DE DIVISAS PARA PAGO A INMETRO - BRASIL, POR CALIBRACION DE EQUIPOS PATRONES NACIONALES DE LOS LABORATORIOS DE QUIMICA Y PRESION. LIB. 00041031107 MPM-INSTITUTO BOLIVIANO DE METROLOGIA</t>
  </si>
  <si>
    <t>COBRO COSTOS DE PAPELERIA SEGUN TRANSFERENCIA DEL EXTERIOR POR ORDEN DE CONSULADO DE BOLIVIA EN CALAMA REF.: GESTORIA CONSULAR MES MARZO 2018 LIB. 00010011102 MIN.RELACIONES EXTERIORES - GESTORIA CONSULAR LEY Nº 3108</t>
  </si>
  <si>
    <t>COBRO COSTOS DE PAPELERIA SEGUN TRANSFERENCIA DEL EXTERIOR POR ORDEN DE CONSUALDO GERAL DA BOLIVIA RIO DE JANEIRO BRAZIL LIB. 00010011102 MIN.RELACIONES EXTERIORES - GESTORIA CONSULAR LEY Nº 3108</t>
  </si>
  <si>
    <t>COBRO COSTOS DE PAPELERIA POR REGULARIZACION DE TRANSFERENCIA DEL EXTERIOR POR ORDEN DE VICECONSULADO DE BOLIVIA LA PLATA ARGENTINA LIB. 00010011102 MIN.RELACIONES EXTERIORES - GESTORIA CONSULAR LEY Nº 3108</t>
  </si>
  <si>
    <t>COBRO COSTOS DE PAPELERIA SEGUN TRANSFERENCIA DEL EXTERIOR POR ORDEN DE EMBAJADA DE BOLIVIA MEXICO REF.: MARZO 2018 LIB. 00010011102 MIN.RELACIONES EXTERIORES - GESTORIA CONSULAR LEY Nº 3108</t>
  </si>
  <si>
    <t>COBRO COSTOS DE PAPELERIA SEGUN TRANSFERENCIA DEL EXTERIOR POR ORDEN DE CONSULADO GENERAL DE BOLIVIA LIMA PERU LIB. 00010011102 MIN.RELACIONES EXTERIORES - GESTORIA CONSULAR LEY Nº 3108</t>
  </si>
  <si>
    <t>COBRO COSTOS DE PAPELERIA SEGUN TRANSFERENCIA DEL EXTERIOR POR ORDEN DE CONSULADO DE BOLIVIA ANTOFAGASTA CL REF.: RECAUDACIONES DE GESTORIA CONSULAR LIB. 00010011102 MIN.RELACIONES EXTERIORES - GESTORIA CONSULAR LEY Nº 3108</t>
  </si>
  <si>
    <t>TRANSFERENCIA DEL EXTERIOR SEGUN SWIFT 04811 DE FECHA 09/04/2018 ORDENANTE: CONSULADO DE BOLIVIA EN CALAMA CL REF.: RECUAUDACIONES LIB. 00340012005 SEGIP - RECAUDACION EXTERIOR - CEDULAS DE IDENTIDAD</t>
  </si>
  <si>
    <t>A:00513010001 Transferencia que efectuamos a requerimiento de Y.P.F.B.,segun notas CITE:DFC-3641 y 3763 URT1807,1881/17,DFC-0730 URT-0382/18 y en virtud al informe Tecnico YPFB/DCOM-040/17 e Inf. Legal YPFB/GLC-048/DLGAJC-08/ULGD-06/18, por devolucion de recursos debido al cierre de varias cuentas c</t>
  </si>
  <si>
    <t>A:00513012004 Transferencia que efectuamos a requerimiento de Y.P.F.B.,segun notas CITE:DFC-3641 y 3763 URT1807,1881/17,DFC-0730 URT-0382/18 y en virtud al informe Tecnico YPFB/DCOM-040/17 e Inf. Legal YPFB/GLC-048/DLGAJC-08/ULGD-06/18, por devolucion de recursos debido al cierre de varias cuentas c</t>
  </si>
  <si>
    <t>NÚMERO DE LIBRETA CUT: 99031009.00 OPERACIÓN T01 TRANSFERENCIA DE FONDOS A LA CUT - TESORO DIRECTO DE BANCO UNION S.A. A CUENTA UNICA DEL TESORO CON NUMERO DE SOLICITUD = 2648927 Y NUMERO CORRELATIVO = 91320009042018408 TRANSFERENCIA POR OPERACIONES DE VENTA BONOS BTX</t>
  </si>
  <si>
    <t>||TRANSFERENCIA DE FONDOS S/G. FORMULARIO, CITE' BUN/207/18 DE LA FECHA. (HRE-TSO-1909).RECURSOS NO UTILIZADOS ENTRE LA UPRE DEL MINISTERIO DE LA PRESIDENCIA DEL PROYECTO COLISEO CERRADO MACHA. A SOLICITUD DEL G.A.M. DE COLQUECHACA; LIBRETA 00099024113; BUN.</t>
  </si>
  <si>
    <t>||TRANSFERENCIA DE FONDOS S/G. FORMULARIO, CITE' BUN/206/18 DE LA FECHA. (HRE-TSO-1910). DEVOLUCION DE SALDOS DE RECURSOS OTORGADOS POR EL TGN, PROY. CONST. SISTEMA DE MICRORIEGO FAMILIAR COMUNIDAD SICOYA A, SICOYA B, COLLANA ALTA PASORAPA. A SOLICITUD DEL G.A.M. DE SAN PEDRO DE BUENA VISTA; LIBRETA 00099021001; BUN.</t>
  </si>
  <si>
    <t>||TRANSFERENCIA DE FONDOS S/G. FORMULARIO, CITE' BUN/205/18 DE LA FECHA. (HRE-TSO-1911). RECURSOS NO UTILIZADOS ENTRE LA UPRE DEL MINISTERIO DE LA PRESIDENCIA DEL PROY. CONST. INTERNADO ESTUDIANTIL U.E. JUAN JOSE TORREZ - CHACARANI. A SOLICITUD DEL G.A.M. DE COLQUECHACA; LIBRETA 00099024113; BUN.</t>
  </si>
  <si>
    <t>COBRO COSTOS DE PAPELERIA SEGUN TRANSFERENCIA DEL EXTERIOR POR ORDEN DE CONSULADO GENERAL DE BOLIVIA BOGOTA-COLOMBIA REF:GESTORIA CONSULAR MARZO 2018 LIB. 00010011102 MIN.RELACIONES EXTERIORES - GESTORIA CONSULAR LEY Nº 3108</t>
  </si>
  <si>
    <t>COBRO COSTOS DE PAPELERIA POR REGULARIZACION DE TRANSFERENCIA DEL EXTERIOR POR ORDEN DE CONSULADO DE BOLIVIA EN MENDOZA-ARGENTINA REF:GESTORIA CONSULAR FEBRERO-MARZO 2018 LIB. 00010011102 MIN.RELACIONES EXTERIORES - GESTORIA CONSULAR LEY Nº 3108</t>
  </si>
  <si>
    <t>COBRO COSTOS DE PAPELERIA SEGUN TRANSFERENCIA DEL EXTERIOR POR ORDEN DE BOLIVIAN CONSULATE LONDON GB REF.: GESTORIA CONSULAR MARZO 2018 LIB. 00010011102 MIN.RELACIONES EXTERIORES - GESTORIA CONSULAR LEY Nº 3108</t>
  </si>
  <si>
    <t>COBRO COSTOS DE PAPELERIA SEGUN TRANSFERENCIA DEL EXTERIOR POR ORDEN DE CONSULADO DE BOLIVIA EN CALAMA CL REF.: RECUAUDACIONES LIB. 00340012003 RECAUDACION EXTRANJERIA - C.I. -L.C.</t>
  </si>
  <si>
    <t>COBRO COSTOS DE PAPELERIA SEGUN TRANSFERENCIA DEL EXTERIOR POR ORDEN DE CONSULADO DE BOLIVIA EN SEVILLA REF.: RECAUDACION GESTORIA CONSULAR MARZO 2018 LIB. 00010011102 MIN.RELACIONES EXTERIORES - GESTORIA CONSULAR LEY Nº 3108</t>
  </si>
  <si>
    <t>VENTA DE DIVISAS CON TRANSFERENCIA DE FONDOS A SOLICITUD DE MINISTERIO DE RELACIONES EXTERIORES SEGUN SOLICITUD 4709 REF: PAGO DE HABERES Y COSTO DE VIDA DEL SERVICIO DIPLOMATICO CONSULAR Y AGREGADOS COMERCIALES AUXILIARES II CORRESPONDIENTE AL MES DE MARZO 2018 SEGUN PLANILLA DE RRHH N 031802. LIB. 00010011102 MIN.RELACIONES EXTERIORES - GESTORIA CONSULAR LEY Nº 3108</t>
  </si>
  <si>
    <t>VENTA DE DIVISAS CON TRANSFERENCIA DE FONDOS A SOLICITUD DE MINISTERIO DE RELACIONES EXTERIORES SEGUN SOLICITUD 4711 REF: PAGO DE HABERES Y COSTO DE VIDA AL PERSONAL DE EMIPAS MADRID CORRESPONDIENTE AL MES DE MARZO 2018 SEGUN PLANILLA DE RRHH N 031803. LIB. 00099021001 TGN-RECURSOS ORDINARIOS (3987)</t>
  </si>
  <si>
    <t>VENTA DE DIVISAS CON TRANSFERENCIA DE FONDOS A SOLICITUD DE MINISTERIO DE RELACIONES EXTERIORES SEGUN SOLICITUD 4712 REF: PAGO DE COSTO DE VIDA DEL PERSONAL SERVICIO DIPLOMATICO CONSULAR Y AGREGADOS COMERCIALES DEL MES DE MARZO 2018 SEGUN PLANILLA MIXTA DE RRHH N 031806. LIB. 00099021001 TGN-RECURSOS ORDINARIOS (3987)</t>
  </si>
  <si>
    <t>VENTA DE DIVISAS CON TRANSFERENCIA DE FONDOS A SOLICITUD DE MINISTERIO DE RELACIONES EXTERIORES SEGUN SOLICITUD 4719 REF: PAGO DE HABERES Y COSTO DE VIDA AL PERSONAL DE EMIPAS WASHINGTON CORRESPONDIENTE AL MES DE MARZO 2018 SEGUN PLANILLA DE RRHH N 031804. LIB. 00010011102 MIN.RELACIONES EXTERIORES - GESTORIA CONSULAR LEY Nº 3108</t>
  </si>
  <si>
    <t>COBRO COSTOS DE PAPELERIA SEGUN TRANSFERENCIA DEL EXTERIOR POR ORDEN DE CONSULADO GENERAL DE BOLIVIA LOS ANGELES CA REF.: GESTORIA CONSULAR LIB. 00010011102 MIN.RELACIONES EXTERIORES - GESTORIA CONSULAR LEY Nº 3108</t>
  </si>
  <si>
    <t>COBRO COSTOS DE PAPELERIA SEGUN TRANSFERENCIA DEL EXTERIOR POR ORDEN DE EMBASSY OF THE PLURINATIONAL-MOSCOW REF:GESTORIA CONSULAR ACUMULADA FEB 2018 LIB. 00010011102 MIN.RELACIONES EXTERIORES - GESTORIA CONSULAR LEY Nº 3108</t>
  </si>
  <si>
    <t>COBRO COSTOS DE PAPELERIA SEGUN TRANSFERENCIA DEL EXTERIOR POR ORDEN DE PETROLEOS PARAGUAYOS (PETROPAR) REF.: OPE 0/387295 LIB. 00513062001 YPFB-OPERACIONES PLANTA DE SEPARACION DE LIQUIDOS RIO GRANDE</t>
  </si>
  <si>
    <t>De: 00099024113 Transferencia en cumplimiento al DS N0913 de 15/06/2011 y el Convenio Intergubernativo de Financiamiento UPRE-CIF-IG 266/2017, suscrito entre la UPRE y el GAM Mecapaca, Proyecto Construccion Aulas, Direccion y Tinglado U.E. Millocato, correspondiente al pago de la planilla N3, segun</t>
  </si>
  <si>
    <t>De: 00099024113 Transferencia en cumplimiento al DS N0913 de 15/06/2011 y el Convenio Intergubernativo de Financiamiento UPRE-CIF-IG 619/2017, suscrito entre la UPRE y el GAM de Villa Tunari proyecto Construccion 8 Aulas U.E. San Lorenzo B D-2, correspondiente al pago de la planilla N 1, segun la UP</t>
  </si>
  <si>
    <t>De: 00099024113 Transferencia en cumplimiento al DS N0913 de 15/06/2011 y el Convenio Intergubernativo de Financiamiento UPRE-CIF-IG 198/2017, suscrito entre la UPRE y el GAM de Calamarca proyecto Construccion Bloque de Aulas U.E. German Busch de Caluyo, correspondiente al pago de la planilla N 3, s</t>
  </si>
  <si>
    <t>De: 00099024113 Transferencia en cumplimiento al DS N0913 de 15/06/2011 y el Convenio Intergubernativo de Financiamiento UPRE-CIF-IG/533/2016, suscrito entre la UPRE y el GAM de Yapacani proyecto Construccion de Estadio Municipal Integracion Bolivia, correspondiente al pago de la planilla N 9, segun</t>
  </si>
  <si>
    <t>De: 00099024113 Transferencia en cumplimiento al DS N0913 de 15/06/2011 y el Convenio Intergubernativo de Financiamiento UPRE-CIF-IG 916/2017, suscrito entre la UPRE y el GAM de Villa Tunari proyecto Construccion Piscina de Calentamiento Villa Tunari, correspondiente al pago de la planilla N 3, segu</t>
  </si>
  <si>
    <t>De: 00099024113 Transferencia en cumplimiento al DS N0913 de 15/06/2011 y el Convenio Intergubernativo de Financiamiento UPRE-CIF-IG 005/2017, suscrito entre la UPRE y el GAM de Machareti proyecto Construccion Cesped Sintetico Mas Graderias Ivo - Machareti, correspondiente al pago de la planilla N 3</t>
  </si>
  <si>
    <t>De: 00099024113 Transferencia en cumplimiento al DS N0913 de 15/06/2011 y el Convenio Intergubernativo de Financiamiento UPRE-CIF-IG 997/2017, suscrito entre la UPRE y el GAM de Chayanta proyecto Const. Cuatro Aulas U.E. Chayanta Cala Cala - Chayanta, correspondiente al pago de la planilla N 2, segu</t>
  </si>
  <si>
    <t>De: 00099024113 Transferencia en cumplimiento al DS N0913 de 15/06/2011 y el Convenio Intergubernativo de Financiamiento UPRE-CIF-IG/525/2016, suscrito entre la UPRE y el GAM de Robore proyecto Const. Unidad Educativa Luis Maria Oefner, correspondiente al pago de la planilla N 4, segun la UPRE.</t>
  </si>
  <si>
    <t>De: 00099024113 Transferencia en cumplimiento al DS N0913 de 15/06/2011 y el Convenio Interinstitucional de Financiamiento UPRE-CIF-273/12, suscrito entre la UPRE y el GAM de Potosi proyecto Construccion Parque Recreacional Cultural Potosi, correspondiente al pago de la planilla N 6, segun la UPRE.</t>
  </si>
  <si>
    <t>De: 00099024113 Transferencia en cumplimiento al DS N0913 de 15/06/2011 y el Convenio Interinstitucional de Financiamiento UPRE-CIF-IG 739/2017, suscrito entre la UPRE y el GAM San Colomi, Proyecto Construccion Aulas U.E. Mosoj Llajta D-6, correspondiente al pago de la planilla N2, segun la UPRE.</t>
  </si>
  <si>
    <t>De: 00099024113 Transferencia en cumplimiento al DS N0913 de 15/06/2011 y el Convenio Interinstitucional de Financiamiento UPRE-CIF-IG/388/2015, suscrito entre la UPRE y el GAM Riberalta, Proyecto Construccion Tecnico Humanistico U.E. Evo Morales Ayma CC Las Palmeras D7, correspondiente al pago de l</t>
  </si>
  <si>
    <t>De: 00099024113 Transferencia en cumplimiento al DS N0913 de 15/06/2011 y el Convenio Interinstitucional de Financiamiento UPRE-CIF-IG 977/2017, suscrito entre la UPRE y el GAM Arampampa, Proyecto Const. Internado Femenino U.E. Sarcuri-Comunidad Sarcuri, correspondiente al pago de la planilla N2, se</t>
  </si>
  <si>
    <t>De: 00099024113 Transferencia en cumplimiento al DS N0913 de 15/06/2011 y el Convenio Interinstitucional de Financiamiento UPRE-CIF-IG 785/2017, suscrito entre la UPRE y el GAM Saipina, Proyecto Const. Centro Cultural Saipina, correspondiente al pago de la planilla N1, segun la UPRE.</t>
  </si>
  <si>
    <t>De: 00099024113 Transferencia en cumplimiento al DS N0913 de 15/06/2011 y el Convenio Interinstitucional de Financiamiento UPRE-CIF-IG 796/2017, suscrito entre la UPRE y el GAM San Carlos, Proyecto Construccion Tinglado y Graderia en la Unidad Educativa Aurelio Serrate Nogales, Distrito Buen Retiro,</t>
  </si>
  <si>
    <t>NUMERO DE LIBRETA CUT: 00099021001 OPERACIÓN E18 TRANSFERENCIA DEL SISTEMA FINANCIERO POR CUENTA DE TERCEROS A LA CUT A SOLICITUD DEL MEFP SEGUN NOTA CITE MEFP VTCP DGPOT UAIS CPI NO 0418001 BUN 18</t>
  </si>
  <si>
    <t>NÚMERO DE LIBRETA CUT: 99031009.00 OPERACIÓN T01 TRANSFERENCIA DE FONDOS A LA CUT - TESORO DIRECTO DE BANCO UNION S.A. A CUENTA UNICA DEL TESORO CON NUMERO DE SOLICITUD = 2652953 Y NUMERO CORRELATIVO = 91320010042018470 TRANSFERENCIA POR OPERACIONES DE VENTA BONOS BTX</t>
  </si>
  <si>
    <t>NUMERO DE LIBRETA CUT: 00099021001 OPERACIÓN E18 TRANSFERENCIA DEL SISTEMA FINANCIERO POR CUENTA DE TERCEROS A LA CUT TRANSFERENCIA CANCELACION DE LA CUOTA NÂ° 59, POR REEMBOLSO DE AMORTIZACION A CAPITAL Y COSTO DE CAPITAL POR LOS RECURSOS EFECTIVAMENTE RECIBIDOS POR PARTE DE LA EMPRESA METALURGI</t>
  </si>
  <si>
    <t>NUMERO DE LIBRETA CUT: 00099021001 OPERACIÓN E18 TRANSFERENCIA DEL SISTEMA FINANCIERO POR CUENTA DE TERCEROS A LA CUT TRANSFERENCIA POR PAGO INDEBIDO -RP MARZO 2018</t>
  </si>
  <si>
    <t>NUMERO DE LIBRETA CUT: 00099021001 OPERACIÓN E18 TRANSFERENCIA DEL SISTEMA FINANCIERO POR CUENTA DE TERCEROS A LA CUT TRANSFERENCIA POR PAGO ADELANTADO PRA -RP MARZO 2018</t>
  </si>
  <si>
    <t>||REGISTRO COBRO COMISION NOTIFICACION ENMIENDA BS220.- Y EMISION CBTE. CONTABLE BS50.- CARTA DE CREDITO STANDBY 40GA-G43418-4DGN (BCB: SB-R-2016-070) LIB. 00513012007 YPFB - RECURSOS DE NACIONALIZACION REF.: COM. AVISO ENMIENDA SBLC 40GA-G43418-DGN</t>
  </si>
  <si>
    <t>VENTA DE DIVISAS CON TRANSFERENCIA DE FONDOS A SOLICITUD DE MINISTERIO DE RELACIONES EXTERIORES SEGUN SOLICITUD 4710 REF: PAGO DE HABERES Y COSTO DE VIDA DEL SERVICIO DIPLOMATICO CONSULAR Y AGREGADOS COMERCIALES CORRESPONDIENTE AL MES DE MARZO 2018 SEGUN PLANILLA DE RRHH N 031801. LIB. 00099021001 TGN-RECURSOS ORDINARIOS (3987)</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</si>
  <si>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 POR DIFERENCIAL CAMBIARIO</t>
  </si>
  <si>
    <t>VENTA DE DIVISAS CON TRANSFERENCIA DE FONDOS A SOLICITUD DE MINISTERIO DE DEFENSA SEGUN SOLICITUD 4708 REF: PAGO A EMPRESA JESTSTREAM PARA CAPACITACION DE CURSO DE SIMULADOR DE VUELO PARA AERONAVE DE TRANSPORTE AEREO MILITAR EQUIVALENTES 126.715,73 USD LIB. 00020011103 MINISTERIO DE DEFENSA - INGRESOS VARIOS</t>
  </si>
  <si>
    <t>COBRO COSTOS DE PAPELERIA POR REGULARIZACION DE TRANSFERENCIA DEL EXTERIOR POR ORDEN DE CONSULADO GERAL DA BOLIVIA CORUMBA-BRASIL REF:GESTORIA CONSULAR FEBRERO Y MARZO-2018 LIB. 00010011102 MIN.RELACIONES EXTERIORES - GESTORIA CONSULAR LEY Nº 3108</t>
  </si>
  <si>
    <t>COBRO COSTOS DE PAPELERIA SEGUN TRANSFERENCIA DEL EXTERIOR POR ORDEN DE CONSULADO GENERAL DE BOLIVIE EN MILAN REF.: RECUADACION GESTORIA CONSULAR MARZO 2018 LIB. 00010011102 MIN.RELACIONES EXTERIORES - GESTORIA CONSULAR LEY Nº 3108</t>
  </si>
  <si>
    <t>VENTA DE DIVISAS CON TRANSFERENCIA DE FONDOS A SOLICITUD DE DIRECCION GENERAL DE AERONAUTICA CIVIL SEGUN SOLICITUD 4682 REF: HR-6128 TRASNFERENCIA DE RECURSOS A OACI POR CONCEPTO DE MEMBRESIA COMO MIEMBRO AL CONVENIO DE AVIACION CIVIL CORRESPONDIENTE A LA GESTION 2018, PAGO SEGUN FACT. 900021 POR SU LIB. 00117012001 LBP-DGAC-DIRECCION GRAL.DE AERONAUTICA CIVIL (4010430031) POR DIFERENCIAL CAMBIARIO</t>
  </si>
  <si>
    <t>VENTA DE DIVISAS CON TRANSFERENCIA DE FONDOS A SOLICITUD DE DIRECCION GENERAL DE AERONAUTICA CIVIL SEGUN SOLICITUD 4682 REF: HR-6128 TRASNFERENCIA DE RECURSOS A OACI POR CONCEPTO DE MEMBRESIA COMO MIEMBRO AL CONVENIO DE AVIACION CIVIL CORRESPONDIENTE A LA GESTION 2018, PAGO SEGUN FACT. 900021 POR SU LIB. 00117012001 LBP-DGAC-DIRECCION GRAL.DE AERONAUTICA CIVIL (4010430031)</t>
  </si>
  <si>
    <t>COBRO COSTOS DE PAPELERIA SEGUN TRANSFERENCIA DEL EXTERIOR POR ORDEN DE CONSULADO GERAL DA BOLIVIA SAO PAULO-BRASIL REF:GESTORIA CONSULAR MES DE MARZO LIB. 00010011102 MIN.RELACIONES EXTERIORES - GESTORIA CONSULAR LEY Nº 3108</t>
  </si>
  <si>
    <t>TRANSFERENCIA RECIBIDA DEL EXTERIOR SEGÚN MENSAJES SWIFT Nos. 4864-4851 (REM.EXT.) DE FECHA 10-04-2018 POR DESEMBOLSO DE CAF PRÉSTAMO CFA007860 CARRETERA CHACAPUCO RAVELO SOLICITUD DE DESEMBOLSO NRO. 44 LIBRETA N° 00291012002 ABC-RECURSOS PROPIOS REF.: UTILES DE ESCRITORIO</t>
  </si>
  <si>
    <t>COBRO COSTOS DE PAPELERIA POR REGULARIZACION DE TRANSFERENCIA DEL EXTERIOR POR ORDEN DE CONSULADO GENERAL DE BOLIVIA BUENOS AIRES-ARGENTINA REF:GESTORIA MARZO 2018 LIB. 00010011102 MIN.RELACIONES EXTERIORES - GESTORIA CONSULAR LEY Nº 3108</t>
  </si>
  <si>
    <t>TRANSFERENCIA RECIBIDA DEL EXTERIOR SEGÚN MENSAJES SWIFT Nos. 04929-04919 (REM.EXT.) DE FECHA 10-04-2018 POR DESEMBOLSO DE OPEP PRÉSTAMO 1653-P WA NO. 8 OFID LOAN 1653P THIRD LIBRETA N° 00291012002 ABC-RECURSOS PROPIOS REF.: UTILES DE ESCRITORIO</t>
  </si>
  <si>
    <t>De: 00099024113 Transferencia en cumplimiento al DS N0913 de 15/06/2011 y el Convenio Intergubernativo de Financiamiento UPRE-CIF-IG 1013/2017, suscrito entre la UPRE y el GAM de Santiago de Andamarca proyecto Construccion 2 Aulas y Administracion U.E. Otto Saucedo Rivero de Ancorcaya Santiago de A</t>
  </si>
  <si>
    <t>De: 00099024113 Transferencia en cumplimiento al DS N0913 de 15/06/2011 y el Convenio Intergubernativo de Financiamiento UPRE-CIF-IG/430/2015, suscrito entre la UPRE y el GAM de San Julian proyecto Construccion Modulo Unidad Educativa Guillermo Jordan, correspondiente al primer desembolso equivalent</t>
  </si>
  <si>
    <t>De: 00099024113 Transferencia en cumplimiento al DS N0913 de 15/06/2011 y el Convenio Intergubernativo de Financiamiento UPRE-CIF-IG 747/2017, suscrito entre la UPRE y el GAM de Calamarca proyecto Construccion Bloque de Aulas U.E. Franz Tamayo - Huayhuasi, correspondiente al primer desembolso equiva</t>
  </si>
  <si>
    <t>De: 00099024113 Transferencia en cumplimiento al DS N0913 de 15/06/2011 y el Convenio Intergubernativo de Financiamiento UPRE-CIF-IG 746/2017, suscrito entre la UPRE y el GAM de Calamarca proyecto Construccion Bloque de Aulas U.E. San Antonio, correspondiente al primer desembolso equivalente al 20%</t>
  </si>
  <si>
    <t>De: 00099024113 Transferencia en cumplimiento al DS N0913 de 15/06/2011 y el Convenio Intergubernativo de Financiamiento UPRE-CIF-IG 988/2017, suscrito entre la UPRE y el GAM de Comarapa proyecto Construccion Unidad Educativa Tecnico Humanistico (Evo Morales Ayma) Comarapa, correspondiente al primer</t>
  </si>
  <si>
    <t>De: 00099024113 Transferencia en cumplimiento al DS N0913 de 15/06/2011 y el Convenio Intergubernativo de Financiamiento UPRE-CIF-IG/467/2015, suscrito entre la UPRE y el GAM de Moro Moro proyecto Construccion Modulo Educativo Eloy Pena Cuellar Moro Moro, correspondiente al primer desembolso equiva</t>
  </si>
  <si>
    <t>De: 00099024113 Transferencia en cumplimiento al DS N0913 de 15/06/2011 y el Convenio Intergubernativo de Financiamiento UPRE-CIF-IG 1096/2017, suscrito entre la UPRE y el GAM de Buena Vista proyecto Const. Unidad Educativa Caranda Municipio de Buena Vista, correspondiente al primer desembolso equi</t>
  </si>
  <si>
    <t>De: 00099024113 Transferencia en cumplimiento al DS N0913 de 15/06/2011 y el Convenio Intergubernativo de Financiamiento UPRE-CIF-IG 1095/2017, suscrito entre la UPRE y el GAM de Buena Vista proyecto Const. Unidad Educativa El Carmen Surutu Municipio de Buena Vista, correspondiente al primer desem</t>
  </si>
  <si>
    <t>De: 00099024113 Transferencia en cumplimiento al DS N0913 de 15/06/2011 y el Convenio Intergubernativo de Financiamiento UPRE-CIF-IG 1101/2017, suscrito entre la UPRE y el GAM de Warnes proyecto Const. Guarderia Municipal Julia Katan de Said Warnes, correspondiente al primer desembolso equivalente a</t>
  </si>
  <si>
    <t>De: 00099024113 Transferencia en cumplimiento al DS N0913 de 15/06/2011 y el Convenio Intergubernativo de Financiamiento UPRE-CIF-IG 1126/2017, suscrito entre la UPRE y el GAM de Toco proyecto Construccion Graderias Estadio Municipal de Toco, correspondiente al primer desembolso equivalente al 20% d</t>
  </si>
  <si>
    <t>De: 00099024113 Transferencia en cumplimiento al DS N0913 de 15/06/2011 y el Convenio Intergubernativo de Financiamiento UPRE-CIF-IG 112/2018, suscrito entre la UPRE y el GAD de Pando proyecto Const. Instituto Tecnologico Superior Amazonico Kemty- Municipio de San Lorenzo, correspondiente al primer</t>
  </si>
  <si>
    <t>De: 00099024113 Transferencia en cumplimiento al DS N0913 de 15/06/2011 y el Convenio Intergubernativo de Financiamiento UPRE-CIF-IG 108/2018, suscrito entre la UPRE y el GAD de Pando proyecto Const. Instituto Tecnologico Superior Prof. Silverio Rocha Moya- Municipio Porvenir, correspondiente al pri</t>
  </si>
  <si>
    <t>De: 00099024113 Transferencia en cumplimiento al DS N0913 de 15/06/2011 y el Convenio Intergubernativo de Financiamiento UPRE-CIF-IG 107/2018, suscrito entre la UPRE y el GAD de Pando proyecto Const. Instituto Tecnologico Superior Bella Flor- Municipio Bella Flor, correspondiente al primer desembols</t>
  </si>
  <si>
    <t>De: 00099024113 Transferencia en cumplimiento al DS N0913 de 15/06/2011 y el Convenio Intergubernativo de Financiamiento UPRE-CIF-IG 1125/2017, suscrito entre la UPRE y el GAM de Poroma proyecto Construccion Unidad Educativa Cucuri, correspondiente al primer desembolso equivalente al 20% del monto a</t>
  </si>
  <si>
    <t>De: 00099024113 Transferencia en cumplimiento al DS N0913 de 15/06/2011 y el Convenio Intergubernativo de Financiamiento UPRE-CIF-IG 1124/2017, suscrito entre la UPRE y el GAM de Poroma proyecto Construccion Internado Luje, correspondiente al primer desembolso equivalente al 20% del monto a financia</t>
  </si>
  <si>
    <t>NUMERO DE LIBRETA CUT: 00099021001 OPERACIÓN E18 TRANSFERENCIA DEL SISTEMA FINANCIERO POR CUENTA DE TERCEROS A LA CUT Pago correspondiente a Marzo 2018 Libreta 00099021001 TGN Recursos Ordinarios</t>
  </si>
  <si>
    <t>NUMERO DE LIBRETA CUT: 00099021001 OPERACIÓN E18 TRANSFERENCIA DEL SISTEMA FINANCIERO POR CUENTA DE TERCEROS A LA CUT Devolucion pagos en exceso, libreta 00099021001 Cuenta unica del tesoro Nro 3987069001</t>
  </si>
  <si>
    <t>De: 00099024113 Transferencia en cumplimiento al DS N0913 de 15/06/2011 y el Convenio Intergubernativo de Financiamiento UPRE-CIF-IG 0118/218, suscrito entre la UPRE y el GAM de Viacha proyecto Construccion Coliseo Cerrado Multifuncional Distrito 7 Viacha, correspondiente al primer desembolso equiva</t>
  </si>
  <si>
    <t>De: 00099024113 Transferencia en cumplimiento al DS N0913 de 15/06/2011 y el Convenio Intergubernativo de Financiamiento UPRE-CIF-IG 1108/2017, suscrito entre la UPRE y el GAM de Desaguadero proyecto Const. Unidad Educativa Tecnico Humanistico Batallon Colorados - Desaguadero, correspondiente al pri</t>
  </si>
  <si>
    <t>De: 00099024113 Transferencia en cumplimiento al DS N0913 de 15/06/2011 y el Convenio Intergubernativo de Financiamiento UPRE-CIF-IG 1123/2017, suscrito entre la UPRE y el GAR del Gran Chaco proyecto Construccion Matadero Yacuiba, correspondiente al primer desembolso equivalente al 20% del monto a f</t>
  </si>
  <si>
    <t>De: 00099024113 Transferencia en cumplimiento al DS N0913 de 15/06/2011 y el Convenio Intergubernativo de Financiamiento UPRE-CIF-IG 376/2015, suscrito entre la UPRE y el GAM Sicaya, Proyecto Construccion Bloque de Aulas Unidad Educativa Sicaya, correspondiente al pago de la planilla N6 de cierre, s</t>
  </si>
  <si>
    <t>De: 00099024113 Transferencia en cumplimiento al DS N0913 de 15/06/2011 y el Convenio Intergubernativo de Financiamiento UPRE-CIF-IG 404/2016, suscrito entre la UPRE y el GAM Icla, Proyecto Construccion Coliseo Cerrado Icla, correspondiente al pago de la planilla N5 de cierre, segun la UPRE.</t>
  </si>
  <si>
    <t>De: 00099024113 Transferencia en cumplimiento al DS N0913 de 15/06/2011 y el Convenio Intergubernativo de Financiamiento UPRE-CIF-IG 1103/2017, suscrito entre la UPRE y el GAM Viacha, Proyecto Construccion Cancha de Futbol de Cesped Sintetico U.E. Achica Arriba Com. Achica Arriba D-3, correspondient</t>
  </si>
  <si>
    <t>De: 00099024113 Transferencia en cumplimiento al DS N0913 de 15/06/2011 y el Convenio Intergubernativo de Financiamiento UPRE-CIF-IG/374/2016, suscrito entre la UPRE y el GAM de San Lorenzo proyecto Const. Modulo para la U.E. 24 de Septiembre, Com. Blanca Flor, correspondiente al pago de la planilla</t>
  </si>
  <si>
    <t>||RESPUESTA A DEBITO DEL BANQUERO SEG. SWIFT 05080 DE LA FECHA. REF.: POR TRANSF. DE EUR 3.893,05 VALOR 14/03/2018 SOLICITUD 10928 DE DIREMAR LIBRETA 00099021001 TGN-RECURSOS ORDINARIOS</t>
  </si>
  <si>
    <t>||RESPUESTA A DEBITO DEL BANQUERO SEG. SWIFT 05080 DE LA FECHA. REF.: POR TRANSF. DE EUR 3.893,05 VALOR 14/03/2018 SOLICITUD 10928 DE DIREMAR LIBRETA 00099021001 TGN-RECURSOS ORDINARIOS - UTILES DE ESCRITORIO</t>
  </si>
  <si>
    <t>||RESPUESTA A DEBITO DEL BANQUERO SG SWIFT NO.5079 DE LA FECHA REF: COBRO COMISION EUR 40,00 POR TRANSFERENCIA DE EUR 1,400.- F. VALOR 02-03-2018 SG SOL. MIN.DE DES.PRODUCTIVO Y ECOM.PLURAL , PAGO MEMBRESIA . CTA.00041031107 MPM-INSTITUTO BOLIVIANO DE METROLOGIA</t>
  </si>
  <si>
    <t>||RESPUESTA A DEBITO DEL BANQUERO SG SWIFT NO.5079 DE LA FECHA REF: COBRO COMISION EUR 40,00 POR TRANSFERENCIA DE EUR 1,400.- F. VALOR 02-03-2018 SG SOL. MIN.DE DES.PRODUCTIVO Y ECOM.PLURAL , PAGO MEMBRESIA . CGO.CTA.00041031107 MPM-INSTITUTO BOLIVIANO DE METROLOGIA (UTILES DE ESCRITORIO)</t>
  </si>
  <si>
    <t>||COBRO DE COMISIONES BCB POR ADMINISTRACION DEL FIDEICOMISO DEL 01/01/2018 AL 31/03/2018, SEGUN CONT.FINDEICOMISO SANO N°402/2014 DEL 18/12/2014 Y NOTA YPFB/GAFC 0797 - DFC 0857- URT 0448/2018 DEL 09/04/2018 EQUIV. USD5.588,92 LIBRETA N° 00513012007 YPFB-RECURSOS NACIONALIZACION</t>
  </si>
  <si>
    <t>VENTA DE DIVISAS CON TRANSFERENCIA DE FONDOS A SOLICITUD DE DIRECCION ESTRATEGICA DE REIVINDICACION MARITIMA DIREMAR SEGUN SOLICITUD 4728 REF: PAYMENT CORRESPONDING TO THE FEES OF COUNSEL FRANCESCO SINDICO FOR PERFORMANCE OF COUNSELLING SERVICES IN PUBLIC INTERNATIONAL LAW AS PER CONTRACT REQUESTED LIB. 00099021001 TGN-RECURSOS ORDINARIOS (3987) POR DIFERENCIAL CAMBIARIO</t>
  </si>
  <si>
    <t>VENTA DE DIVISAS CON TRANSFERENCIA DE FONDOS A SOLICITUD DE DIRECCION ESTRATEGICA DE REIVINDICACION MARITIMA DIREMAR SEGUN SOLICITUD 4728 REF: PAYMENT CORRESPONDING TO THE FEES OF COUNSEL FRANCESCO SINDICO FOR PERFORMANCE OF COUNSELLING SERVICES IN PUBLIC INTERNATIONAL LAW AS PER CONTRACT REQUESTED LIB. 00099021001 TGN-RECURSOS ORDINARIOS (3987)</t>
  </si>
  <si>
    <t>COBRO COSTOS DE PAPELERIA SEGUN TRANSFERENCIA DEL EXTERIOR POR ORDEN DE CONSULAT GENERAL BOLIVIE (FRANCIA PARIS) REF.: RECAUDACIONES MARZO 2018 GESTORIA CONSULAR LIB. 00010011102 MIN.RELACIONES EXTERIORES - GESTORIA CONSULAR LEY Nº 3108</t>
  </si>
  <si>
    <t>COBRO COSTOS DE PAPELERIA SEGUN TRANSFERENCIA DEL EXTERIOR POR ORDEN DE CONSULADO DE BOLIVIA EN IQUIQUE REF.: RECAUDACION GESTION CONSULAR MARZO 2018 LIB. 00010011102 MIN.RELACIONES EXTERIORES - GESTORIA CONSULAR LEY Nº 3108</t>
  </si>
  <si>
    <t>COBRO COSTOS DE PAPELERIA POR REGULARIZACION DE TRANSFERENCIA DEL EXTERIOR POR ORDEN DE CONSULADO DE BOLIVIA EN SALTA-ARGENTINA REF.: RECAUDACIONES CONSULARES DICIEMBRE 2017 LIB. 00010011102 MIN.RELACIONES EXTERIORES - GESTORIA CONSULAR LEY Nº 3108</t>
  </si>
  <si>
    <t>COBRO COSTOS DE PAPELERIA SEGUN TRANSFERENCIA DEL EXTERIOR POR ORDEN DE PUMA ENERGY PARAGUAY S.A. REF.: OPE 0/387643 LIB. 00513062001 YPFB-OPERACIONES PLANTA DE SEPARACION DE LIQUIDOS RIO GRANDE</t>
  </si>
  <si>
    <t>VENTA DE DIVISAS A SOLICITUD DE YACIMIENTOS PETROLIFEROS FISCALES BOLIVIANOS SEGUN SOLICITUD 4741 REF: PAGO A SAMSUNG ENGINEERING SA POR SERVICIO DE OPERACION Y MANTENIMIENTO ASISTIDO PARA LA PLANTA DE AMONIACO UREA QUINTA ADENDA NOVIEMBRE 2017 LIB. 00513062001 YPFB-OPERACIONES PLANTA DE SEPARACION DE LIQUIDOS RIO GRANDE</t>
  </si>
  <si>
    <t>VENTA DE DIVISAS CON TRANSFERENCIA DE FONDOS A SOLICITUD DE MINISTERIO DE RELACIONES EXTERIORES SEGUN SOLICITUD 4732 REF: REMESAS ADICIONALES A FAVOR DE LA MISION PERMANENTE ANTE LA ONU PARA CUBRIR PASAJES Y VIATICOS POR VIAJE AL HAYA Y PARA LA EMBAJADA EN PERU PARA COMPRA DE RADIADOR SEGUN INFORME LIB. 00099021001 TGN-RECURSOS ORDINARIOS (3987)</t>
  </si>
  <si>
    <t>TRANSFERENCIA DE FONDOS AL EXTERIOR A SOLICITUD DE TESORO GENERAL DE LA NACION SEGUN SOLICITUD 4739 REF: PAGO DEL SEGUNDO LOTE DE 55 MIL PIEZAS DE LIBRETAS DE PASAPORTE DE LECTURA MECANICA A LA EMPRESA IN IMPRIMERIE NATIONALE LIB. 00099021001 TGN-RECURSOS ORDINARIOS (3987)</t>
  </si>
  <si>
    <t>VENTA DE DIVISAS CON TRANSFERENCIA DE FONDOS A SOLICITUD DE ADMINISTRACION DE SERVICIOS PORTUARIOS BOLIVIA SEGUN SOLICITUD 4743 REF: H.R. 593 - 592 - ENVIO DE RECURSOS AL PUERTO DE ARICA PARA GASTOS DE FUNCIONAMIENTO Y GATE OUT CORRESPONDIENTE A LA REPOSICION DE FEBRERO Y MARZO/2018 SEGUN COMUNICACI LIB. 00594012001 ASP-B FONDO DE OPERACIONES</t>
  </si>
  <si>
    <t>VENTA DE DIVISAS CON TRANSFERENCIA DE FONDOS A SOLICITUD DE MINISTERIO DE GOBIERNO SEGUN SOLICITUD 4731 REF: HABERES DE AGREGADOS Y ADJUNTOS A AGREGADOS POLICIALES EN EL EXTERIOR CORRESPONDIENTE AL MES DE MARZO 2018 CUENTAS EXTRANJERAS LIB. 00099021001 TGN-RECURSOS ORDINARIOS (3987)</t>
  </si>
  <si>
    <t>COBRO COSTOS DE PAPELERIA SEGUN TRANSFERENCIA DEL EXTERIOR POR ORDEN DE EMBAJADA DE BOLIVIA QUITO-ECUADOR REF:RECAUDACION GESTORIA MARZO 2018 LIB. 00010011102 MIN.RELACIONES EXTERIORES - GESTORIA CONSULAR LEY Nº 3108</t>
  </si>
  <si>
    <t>COBRO COSTOS DE PAPELERIA SEGUN TRANSFERENCIA DEL EXTERIOR POR ORDEN DE CONSULADO DE BOLIVIA EN MADRID REF.: RECAUDACIONES GESTORIA CONSULAR MARZO 2018 LIB. 00010011102 MIN.RELACIONES EXTERIORES - GESTORIA CONSULAR LEY Nº 3108</t>
  </si>
  <si>
    <t>COBRO COSTOS DE PAPELERIA SEGUN TRANSFERENCIA DEL EXTERIOR POR ORDEN DE CORPORACION PETROLERA S.A. REF.FACTURA NRO.79 LIB. 00513062001 YPFB-OPERACIONES PLANTA DE SEPARACION DE LIQUIDOS RIO GRANDE</t>
  </si>
  <si>
    <t>De: 00099024113 Transferencia en cumplimiento al DS N0913 de 15/06/2011 y el Convenio Intergubernativo de Financiamiento UPRE-CIF-IG 1097/2017, suscrito entre la UPRE y el GAM de Cotagaita proyecto Construccion Unidad Educativa Carlos Medinacelli de Cotagaita - Cotagaita, correspondiente al primer d</t>
  </si>
  <si>
    <t>De: 00099024113 Transferencia en cumplimiento al DS N0913 de 15/06/2011 y el Convenio Intergubernativo de Financiamiento UPRE-CIF-IG 102/2018, suscrito entre la UPRE y el GAM de Uyuni proyecto Const. U.E. Modelo Uyuni, correspondiente al primer desembolso equivalente al 20% del monto a financiar, se</t>
  </si>
  <si>
    <t>De: 00099024113 Transferencia en cumplimiento al DS N0913 de 15/06/2011 y el Convenio Intergubernativo de Financiamiento UPRE-CIF-IG 413/2017, suscrito entre la UPRE y el GAM de Villazon proyecto Construccion Unidad Educativa 6 de junio B, correspondiente al primer desembolso equivalente al 20% del</t>
  </si>
  <si>
    <t>De: 00099024113 Transferencia en cumplimiento al DS N0913 de 15/06/2011 y el Convenio Intergubernativo de Financiamiento UPRE-CIF-IG 582/2017, suscrito entre la UPRE y el GAM de Villazon proyecto Construccion Unidad Educativa Carlos Villegas, correspondiente al primer desembolso equivalente al 20% d</t>
  </si>
  <si>
    <t>De: 00099024113 Transferencia en cumplimiento al DS N0913 de 15/06/2011 y el Convenio Intergubernativo de Financiamiento UPRE-CIF-IG 906/2017, suscrito entre la UPRE y el GAM de Puna proyecto Construccion Unidad Educativa Jose Maria Linares C, correspondiente al primer desembolso equivalente al 20%</t>
  </si>
  <si>
    <t>De: 00099024113 Transferencia en cumplimiento al DS N0913 de 15/06/2011 y el Convenio Intergubernativo de Financiamiento UPRE-CIF-IG/544/2016, suscrito entre la UPRE y el GAM de Arampampa proyecto Const. Aula Multigrado U.E. Charcamarcavi, correspondiente al pago de la planilla N 2 de cierre, segun</t>
  </si>
  <si>
    <t>De: 00099024113 Transferencia en cumplimiento al DS N0913 de 15/06/2011 y el Convenio Intergubernativo de Financiamiento UPRE-CIF-IG/341/2015, suscrito entre la UPRE y el GAM de Mocomoco proyecto Construccion Cancha Cesped Sintetico Mocomoco, correspondiente al pago de la planilla N 2, segun la UPRE</t>
  </si>
  <si>
    <t>De: 00099024113 Transferencia en cumplimiento al DS N0913 de 15/06/2011 y el Convenio Intergubernativo de Financiamiento UPRE-CIF-IG/341/2015, suscrito entre la UPRE y el GAM de Mocomoco proyecto Construccion Cancha Cesped Sintetico Mocomoco, correspondiente al pago de la planilla N 1, segun la UPRE</t>
  </si>
  <si>
    <t>De: 00099024113 Transferencia en cumplimiento al DS N0913 de 15/06/2011 y el Convenio Interinstitucional de Financiamiento UPRE-CIF-010/2016, suscrito entre la UPRE y el GAM de Puerto Villarroel proyecto Construccion Infraestructura UMSS Valle Sacta, correspondiente al pago de la planilla N 3, segun</t>
  </si>
  <si>
    <t>De: 00099024113 Transferencia en cumplimiento al DS N0913 de 15/06/2011 y el Convenio Intergubernativo de Financiamiento UPRE-CIF-IG 0178/2016, suscrito entre la UPRE y el GAM de Camargo proyecto Const. Unidad Educativa 25 de Mayo - Camargo, correspondiente al pago de la planilla N 9, segun la UPRE.</t>
  </si>
  <si>
    <t>De: 00099024113 Transferencia en cumplimiento al DS N0913 de 15/06/2011 y el Convenio Intergubernativo de Financiamiento UPRE-CIF-IG 530/2016, suscrito entre la UPRE y el GAM de Villa Tunari proyecto Construccion Infraestructura Centro de Capacitacion de Saneamiento Basico Chipiriri, correspondiente</t>
  </si>
  <si>
    <t>De: 00099024113 Transferencia en cumplimiento al DS N0913 de 15/06/2011 y el Convenio Intergubernativo de Financiamiento UPRE-CIF-IG/308/2015, suscrito entre la UPRE y el GAM de Padcaya proyecto Construccion Cancha Deportiva con Cesped Sintetico Padcaya, correspondiente al pago de la planilla N 7 de</t>
  </si>
  <si>
    <t>De: 00099024113 Transferencia en cumplimiento al DS N0913 de 15/06/2011 y el Convenio Interinstitucional de Financiamiento UPRE-CIF/126/2017, suscrito entre la UPRE y la Universidad Tecnica de Oruro proyecto Construccion Dos Bloques Laboratorios, Aulas y Auditorio de la Facultad de Ciencias Agrarias</t>
  </si>
  <si>
    <t>De: 00099024113 Transferencia en cumplimiento al DS N0913 de 15/06/2011 y el Convenio Interinstitucional de Financiamiento UPRE-CIF/132-A/2017, suscrito entre la UPRE y la Universidad Tecnica de Oruro proyecto Construccion Bloque Laboratorios Carrera Ingenieria Quimica FNI - UTO, correspondiente al</t>
  </si>
  <si>
    <t>De: 00099024113 Transferencia en cumplimiento al DS N0913 de 15/06/2011 y el Convenio Intergubernativo de Financiamiento UPRE-CIF-IG 992/2017, suscrito entre la UPRE y el GAM de Padcaya proyecto Construccion Centro de Salud Trementinal, correspondiente al primer desembolso equivalente al 20% del mon</t>
  </si>
  <si>
    <t>De: 00099024113 Transferencia en cumplimiento al DS N0913 de 15/06/2011 y el Convenio Intergubernativo de Financiamiento UPRE-CIF-IG 0128/2018, suscrito entre la UPRE y el GAM de Entre Rios proyecto Const. U.E. Francisco Bourdeth OConnor Entre Rios - Tarija, correspondiente al primer desembolso equi</t>
  </si>
  <si>
    <t>De: 00099024113 Transferencia en cumplimiento al DS N0913 de 15/06/2011 y el Convenio Intergubernativo de Financiamiento UPRE-CIF-IG 597/2017, suscrito entre la UPRE y el GAM de Uriondo proyecto Construccion Centro de Salud con Internacion Miscas Caldera, correspondiente al primer desembolso equival</t>
  </si>
  <si>
    <t>REGULARIZACION DE TRANSFERENCIA DEL EXTERIOR SEGUN SWIFT 04859 DE FECHA 12/04/2018 ORDENANTE: CONSULADO GERAL DA BOLIVIA BR/ SAO PAULO LIB. 00340012005 SEGIP - RECAUDACION EXTERIOR - CEDULAS DE IDENTIDAD</t>
  </si>
  <si>
    <t>A:00373024105 DESEMBOLSO DE RECURSOS AL FONDO DE DESARROLLO INDIGENA PARA 4 PROGRAMAS Y/O PROYECTOS DE LOS GOBIERNOS AUTONOMOS MUNICIPALES DE LOS DEPARTAMENTOS DE CHUQUISACA Y ORURO S/G NOTA CITE: FDI/DGE/EXT/N 151/2018 E INFORME MEFP/VTCP/DGPOT/UPCFTGN/INF/N33/2018. (H.R. 6-9169-R)</t>
  </si>
  <si>
    <t>NUMERO DE LIBRETA CUT: 00099021001 OPERACIÓN E18 TRANSFERENCIA DEL SISTEMA FINANCIERO POR CUENTA DE TERCEROS A LA CUT A SOLICITUD DEL MEFP SEGUN NOTA CITE MEFP VTCP DGPOT UAIS CPI NO 0418006 BUN 18</t>
  </si>
  <si>
    <t>NUMERO DE LIBRETA CUT: 00099021001 OPERACIÓN E18 TRANSFERENCIA DEL SISTEMA FINANCIERO POR CUENTA DE TERCEROS A LA CUT A SOLICITUD DEL MEFP SEGUN NOTA CITE MEFP VTCP DGPOT UAIS CPI NO 0418005 BUN 18</t>
  </si>
  <si>
    <t>NUMERO DE LIBRETA CUT: 00099021001 OPERACIÓN E18 TRANSFERENCIA DEL SISTEMA FINANCIERO POR CUENTA DE TERCEROS A LA CUT A SOLICITUD DEL MEFP SEGUN NOTA CITE MEFP VTCP DGPOT UAIS CPI NO 0418004 BUN 18</t>
  </si>
  <si>
    <t>NUMERO DE LIBRETA CUT: 00099021001 OPERACIÓN E18 TRANSFERENCIA DEL SISTEMA FINANCIERO POR CUENTA DE TERCEROS A LA CUT A SOLICITUD DEL MEFP SEGUN NOTA CITE MEFP VTCP DGPOT UAIS CPI NO 0418003 BUN 18</t>
  </si>
  <si>
    <t>NUMERO DE LIBRETA CUT: 00099021001 OPERACIÓN E18 TRANSFERENCIA DEL SISTEMA FINANCIERO POR CUENTA DE TERCEROS A LA CUT A SOLICITUD DEL MEFP SEGUN NOTA CITE MEFP VTCP DGPOT UAIS CPI NO 0418002 BUN 18</t>
  </si>
  <si>
    <t>COBRO COSTOS DE PAPELERIA SEGUN TRANSFERENCIA DEL EXTERIOR POR ORDEN DE CONSULADO GENERAL DE BOLIVIA EN ARICA-CHILE GESTORIA CONSULAR FEB 2018 LIB. 00010011102 MIN.RELACIONES EXTERIORES - GESTORIA CONSULAR LEY Nº 3108</t>
  </si>
  <si>
    <t>COBRO COSTOS DE PAPELERIA SEGUN TRANSFERENCIA DEL EXTERIOR POR ORDEN DE EMBAJADA DE BOLIVIA EN SUECIA REF.: GESTORIA CONSULAR LIB. 00010011102 MIN.RELACIONES EXTERIORES - GESTORIA CONSULAR LEY Nº 3108</t>
  </si>
  <si>
    <t>COBRO COSTOS DE PAPELERIA SEGUN TRANSFERENCIA DEL EXTERIOR POR ORDEN DE CONSULADO DE BOLIVIA EN VALENCIA REF.: RECAUDACION CONSULAR MARZO 2018 LIB. 00010011102 MIN.RELACIONES EXTERIORES - GESTORIA CONSULAR LEY Nº 3108</t>
  </si>
  <si>
    <t>COBRO COSTOS DE PAPELERIA SEGUN TRANSFERENCIA DEL EXTERIOR POR ORDEN DE CONSULATE GENL OF THE PLURINATIONAL STATE OF BOLIVIA REF.: GESTORIA CONSULAR LIB. 00010011102 MIN.RELACIONES EXTERIORES - GESTORIA CONSULAR LEY Nº 3108</t>
  </si>
  <si>
    <t>VENTA DE DIVISAS CON TRANSFERENCIA DE FONDOS A SOLICITUD DE MINISTERIO DE DEFENSA SEGUN SOLICITUD 4746 REF: PAGO A EMPRESA CARIBE AVIATION POR ADQUISICION DE LLANTAS NLG Y MLG DE AERONAVES PARA TRANSPORTE AEREO MILITAR LIB. 00020011103 MINISTERIO DE DEFENSA - INGRESOS VARIOS</t>
  </si>
  <si>
    <t>VENTA DE DIVISAS CON TRANSFERENCIA DE FONDOS A SOLICITUD DE MINISTERIO DE DEFENSA SEGUN SOLICITUD 4745 REF: PAGO A EMPRESA THINK HOLDINGS POR LA OCTAVA CUOTA DE LA ADQUISICION DE AERONAVE PARA TRANSPORTE AEREO MILITAR LIB. 00020011103 MINISTERIO DE DEFENSA - INGRESOS VARIOS</t>
  </si>
  <si>
    <t>VENTA DE DIVISAS CON TRANSFERENCIA DE FONDOS A SOLICITUD DE MINISTERIO DE RELACIONES EXTERIORES SEGUN SOLICITUD 4740 REF: COMPRA DE PASAPORTES EN BLANCO 5500 PARA LOS CENTRO EMISOR DE PASAPORTES EN MADRID Y EN WASHINGTON SEGUN NOTA NI 20. LIB. 00010011102 MIN.RELACIONES EXTERIORES - GESTORIA CONSULAR LEY Nº 3108</t>
  </si>
  <si>
    <t>VENTA DE DIVISAS CON TRANSFERENCIA DE FONDOS A SOLICITUD DE MINISTERIO DE DEFENSA SEGUN SOLICITUD 4744 REF: PAGO A EMPRESA CARIBE AVIATION POR ADQUISICION DE MATERIAL ELECTRICO Y REPUESTOS PARA AERONAVE DE TRANSPORTE AEREO MILITAR LIB. 00020011103 MINISTERIO DE DEFENSA - INGRESOS VARIOS</t>
  </si>
  <si>
    <t>VENTA DE DIVISAS CON TRANSFERENCIA DE FONDOS A SOLICITUD DE MINISTERIO DE ECONOMIA Y FINANZAS PUBLICAS SEGUN SOLICITUD 4747 REF: PAGO A THE BANK OF NEW YORK MELLON - CUENTA 8900627336, POR COMISION DE AGENTE PAGADOR DEL TRUSTEE (PAYING AGENT FEE), PERIODO DEL 20/03/2018 AL 19/03/2019, SEGUN MEFP/VTC LIB. 00099021001 TGN-RECURSOS ORDINARIOS (3987)</t>
  </si>
  <si>
    <t>COBRO COSTOS DE PAPELERIA SEGUN TRANSFERENCIA DEL EXTERIOR POR ORDEN DE CONSULADO DE BOLIVIA-MONTEVIDEO URUGUAY REF.GESTORIA CONSULAR NOV-2017 A MARZO 2018 LIB. 00010011102 MIN.RELACIONES EXTERIORES - GESTORIA CONSULAR LEY Nº 3108</t>
  </si>
  <si>
    <t>COBRO COSTOS DE PAPELERIA SEGUN TRANSFERENCIA DEL EXTERIOR POR ORDEN DE CORPORACION PARAGUAYA DISTRIBUIDORA DE DERIVADOS DE PETROLEO S.A. REF.: PAGO A PROVEEDORES LIB. 00513062001 YPFB-OPERACIONES PLANTA DE SEPARACION DE LIQUIDOS RIO GRANDE</t>
  </si>
  <si>
    <t>VENTA DE DIVISAS A SOLICITUD DE YACIMIENTOS PETROLIFEROS FISCALES BOLIVIANOS SEGUN SOLICITUD 4754 REF: PAGO A SAMSUNG ENGINEERING SA POR SERVICIO DE OPERACION Y MANTENIMIENTO ASISTIDO DE AMONIACO UREA QUINTA ADENDA DICIEMBRE 2017 LIB. 00513062001 YPFB-OPERACIONES PLANTA DE SEPARACION DE LIQUIDOS RIO GRANDE</t>
  </si>
  <si>
    <t>COBRO COSTOS DE PAPELERIA POR REGULARIZACION DE TRANSFERENCIA DEL EXTERIOR POR ORDEN DE CONSULADO GERAL DA BOLIVIA BR/ SAO PAULO LIB. 00340012003 RECAUDACION EXTRANJERIA - C.I. -L.C.</t>
  </si>
  <si>
    <t>TRANSFERENCIA RECIBIDA DEL EXTERIOR SEGÚN MENSAJES SWIFT Nos. 05125-05113 (REM.EXT.) DE FECHA 12-04-2018 POR DESEMBOLSO DE BID PRÉSTAMO 2786/BL-BO REQ 0025 OPS0201814725A LIBRETA N° 00291012002 ABC-RECURSOS PROPIOS REF.: UTILES DE ESCRITORIO</t>
  </si>
  <si>
    <t>TRANSFERENCIA RECIBIDA DEL EXTERIOR SEGÚN MENSAJES SWIFT Nos. 05126-05114 (REM.EXT.) DE FECHA 12-04-2018 POR DESEMBOLSO DE BID PRÉSTAMO 2786/BL-BO REQ 0025 OPS0201814725A LIBRETA N° 00291012002 ABC-RECURSOS PROPIOS REF.: UTILES DE ESCRITORIO</t>
  </si>
  <si>
    <t>COBRO COSTOS DE PAPELERIA SEGUN TRANSFERENCIA DEL EXTERIOR POR ORDEN DE CONSULADO GERAL DA BOLIVIA BR/SAO PAULO LIB. 00010011102 MIN.RELACIONES EXTERIORES - GESTORIA CONSULAR LEY Nº 3108</t>
  </si>
  <si>
    <t>TRANSFERENCIA RECIBIDA DEL EXTERIOR SEGÚN MENSAJES SWIFT Nos. 05124-05112 (REM.EXT.) DE FECHA 12-04-2018 POR DESEMBOLSO DE CAF PRÉSTAMO CFA008239 CARRETERA PADILLA-EL SALTO LIBRETA N° 00291012002 ABC-RECURSOS PROPIOS REF.: UTILES DE ESCRITORIO</t>
  </si>
  <si>
    <t>NÚMERO DE LIBRETA CUT: 99031009.00 OPERACIÓN T01 TRANSFERENCIA DE FONDOS A LA CUT - TESORO DIRECTO DE BANCO UNION S.A. A CUENTA UNICA DEL TESORO CON NUMERO DE SOLICITUD = 2663333 Y NUMERO CORRELATIVO = 91320013042018659 TRANSFERENCIA POR OPERACIONES DE VENTA BONOS BTX</t>
  </si>
  <si>
    <t>||TRANSFERENCIA DE FONDOS SEGUN FORMULARIO CITE BUN216/18, DE LA FECHA, (HRE-TSO-1998),INSTRUCTIVO DE CIERRE PRESUPUESTARIO CONTABLE Y DE TESORERIA GESTION/2017,DEVOLUCION RECURSOS OTORGADOS POR EL TGN MISMOS NO EJECUTADOS POR EL MUNICIPIO. A SOLICITUD GOB.AUT.MCPAL. DE SANTIVAÑEZ, LIBRETA 00099021001 RECURSOS ORDINARIOS-FNDI; BUN.</t>
  </si>
  <si>
    <t>De: 00099024113 Transferencia en cumplimiento al DS N0913 de 15/06/2011 y el Convenio Intergubernativo de Financiamiento UPRE-CIF-IG 377/2015, suscrito entre la UPRE y el GAM Sicaya, Proyecto Construccion Bloque de Aulas Unidad Educativa Orcoma, correspondiente al pago de la planilla N5 de cierre, s</t>
  </si>
  <si>
    <t>||COMISION TRANSFERENCIA FDOS.AL EXTERIOR 0,10% S/USD103.050,22.-,REEMB.GSTS.COMUNICACION BS220.-Y EMISION COMP.CONTABLE BS50.-REF.:PAGO 1 LC I-2018-03 P/C ARMADA BOLIVIANA A/F ZODIAC MILPRO INTERNATIONAL,EN COMPL.A COMP.918676,13/04/18. LIB.0020051101 MINDEF-ARMADA BOLIVIANA VARIOS REF.:COMISIONES PAGO 1 LC I-2018-03</t>
  </si>
  <si>
    <t>COBRO COSTOS DE PAPELERIA POR REGULARIZACION DE TRANSFERENCIA DEL EXTERIOR POR ORDEN DE CONSULADO GENERAL DE BOLIVIA REF.: RECAUDACIONES GESTORIA CONSULAR MES DE MARZO 2018 LIB. 00010011102 MIN.RELACIONES EXTERIORES - GESTORIA CONSULAR LEY Nº 3108</t>
  </si>
  <si>
    <t>VENTA DE DIVISAS CON TRANSFERENCIA DE FONDOS A SOLICITUD DE YACIMIENTOS PETROLIFEROS FISCALES BOLIVIANOS SEGUN SOLICITUD 4752 REF: PAGO A COMPANIA DE PETROLEOS DE CHILE COPEC SA POR SUMINISTRO DE PRODUCTO FACTURAS FINALES CARGAS DEL 01 AL 28 DE FEBRERO DE 2018 SEGUN FACTURAS N 14078 AL 14087 Y DOCUM LIB. 00513012004 LBP-YPFB-UNICOMERCIAL (4030005415/1-2188907)</t>
  </si>
  <si>
    <t>COBRO COSTOS DE PAPELERIA SEGUN TRANSFERENCIA DEL EXTERIOR POR ORDEN DE CONSULADO DE BOLIVIA EN BILBAO REF.: GESTORIA CONSULAR LIB. 00010011102 MIN.RELACIONES EXTERIORES - GESTORIA CONSULAR LEY Nº 3108</t>
  </si>
  <si>
    <t>VENTA DE DIVISAS A SOLICITUD DE YACIMIENTOS PETROLIFEROS FISCALES BOLIVIANOS SEGUN SOLICITUD 4761 REF: PAGO A SAMSUNG ENGINEERING SA POR SERVICIO DE OPERACION Y MATENIMIENTO ASISTIDO AMPLIADO PARA LA PLANTA AMONIACO UREA SEXTA ADENDA DICIEMBRE 2017 LIB. 00513062001 YPFB-OPERACIONES PLANTA DE SEPARACION DE LIQUIDOS RIO GRANDE</t>
  </si>
  <si>
    <t>VENTA DE DIVISAS CON TRANSFERENCIA DE FONDOS A SOLICITUD DE YACIMIENTOS PETROLIFEROS FISCALES BOLIVIANOS SEGUN SOLICITUD 4762 REF: PRE PAGO A PETROLEOS DEL PERU PETROPERU SA POR EL SUMINISTRO DE DIESEL OIL MES DE MARZO DE 2018 DE ACUERDO A PROFORMA DE 26 DE FEBRERO DE 2018 SEGUN DOCUMENTACION ADJUNT LIB. 00513012004 LBP-YPFB-UNICOMERCIAL (4030005415/1-2188907)</t>
  </si>
  <si>
    <t>PAGO A BID PRÉSTAMO 4414/KI-BO VCTO. 13-04-2018 POR CUENTA DE TGN , NTI. 010706 VALOR 13-04-2018 COMISIONES USD 25.000,00 LIBRETA N° 00099021001 "TGN RECURSOS ORDINARIOS" (3987) REF.: COMISIONES BANCARIAS</t>
  </si>
  <si>
    <t>COBRO COSTOS DE PAPELERIA SEGUN TRANSFERENCIA DEL EXTERIOR POR ORDEN DE ENERGIA ARGENTINA S.A. REF.: B06-PAGO DIFERIDO IMPO. EXA-GJA-081-18 LIB. 00513012007 YPFB - RECURSOS NACIONALIZACIÓN</t>
  </si>
  <si>
    <t>De: 00099024113 Transferencia en cumplimiento al DS N0913 de 15/06/2011 y el Convenio Intergubernativo de Financiamiento UPRE-CIF-IG/136/2016, suscrito entre la UPRE y el GAM de Challapata proyecto Construccion Graderias Estadio Hugo Palenque - Challapata, correspondiente a saldos no ejecutados en l</t>
  </si>
  <si>
    <t>De: 00099024113 Transferencia en cumplimiento al DS N0913 de 15/06/2011 y el Convenio Intergubernativo de Financiamiento UPRE-CIF-IG/340/2015, suscrito entre la UPRE y el GAM de Challapata proyecto Construccion Coliseo Cerrado Cruce Culta, correspondiente a saldos no ejecutados en la gestion 2017, s</t>
  </si>
  <si>
    <t>De: 00099024113 Transferencia en cumplimiento al DS N0913 de 15/06/2011 y el Convenio Intergubernativo de Financiamiento UPRE-CIF-IG 010/2017, suscrito entre la UPRE y el GAM de Challapata proyecto Construccion Aulas Unidad Educativa Eduardo Abaroa - Challapata, correspondiente a saldos no ejecutado</t>
  </si>
  <si>
    <t>De: 00099024113 Transferencia en cumplimiento al DS N0913 de 15/06/2011 y el Convenio Intergubernativo de Financiamiento UPRE-CIF-IG 127/2017, suscrito entre la UPRE y el GAM de Challapata proyecto Construccion Aulas Unidad Educativa Simon Bolivar Culta, correspondiente a saldos no ejecutados en la</t>
  </si>
  <si>
    <t>De: 00099024113 Transferencia en cumplimiento al DS N0913 de 15/06/2011 y el Convenio Intergubernativo de Financiamiento UPRE-CIF-IG 799/2017, suscrito entre la UPRE y el GAM de San Pedro proyecto Ampliacion Centro de Salud San Juan del Pirai, correspondiente a saldos no ejecutados en la gestion 201</t>
  </si>
  <si>
    <t>De: 00099024113 Transferencia en cumplimiento al DS N0913 de 15/06/2011 y el Convenio Intergubernativo de Financiamiento UPRE-CIF-IG/023/2016, suscrito entre la UPRE y el GAM de San Pedro proyecto Construccion Plaza Principal Canandoa San Pedro, correspondiente a saldos no ejecutados en la gestion</t>
  </si>
  <si>
    <t>De: 00099024113 Transferencia en cumplimiento al DS N0913 de 15/06/2011 y el Convenio Interinstitucional de Financiamiento UPRE-CIF-283/2014, suscrito entre la UPRE y el GAM de Puerto Suarez proyecto Construccion Unidad Educativa Yacuces Puerto Suarez, correspondiente a saldos no ejecutados en la g</t>
  </si>
  <si>
    <t>De: 00099024113 Transferencia en cumplimiento al DS N0913 de 15/06/2011 y el Convenio Intergubernativo de Financiamiento UPRE-CIF-IG 1072/2017, suscrito entre la UPRE y el GAM de Magdalena proyecto Const. de Tinglado y Graderias Polifuncional U.E. Parroquial San Antonio II - Magdalena, correspondien</t>
  </si>
  <si>
    <t>De: 00099024113 Transferencia en cumplimiento al DS N0913 de 15/06/2011 y el Convenio Interinstitucional de Financiamiento UPRE-CIF-336/2014, suscrito entre la UPRE y el GAM de Guayaramerin proyecto Construccion Coliseo Municipal de Guayaramerin, correspondiente a saldos no ejecutados en la gestion</t>
  </si>
  <si>
    <t>De: 00099024113 Transferencia en cumplimiento al DS N0913 de 15/06/2011 y el Convenio Intergubernativo de Financiamiento UPRE-CIF-IG 354/2016, suscrito entre la UPRE y el GAM de Chulumani proyecto Construccion Unidad Educativa Cutusuma - Chulumani, correspondiente a saldos no ejecutados en la gestio</t>
  </si>
  <si>
    <t>De: 00099024113 Transferencia en cumplimiento al DS N0913 de 15/06/2011 y el Convenio Interinstitucional de Financiamiento UPRE-CIF-0278/13, suscrito entre la UPRE y el GAM de El Alto proyecto Construccion Coliseo Cerrado German Busch D5 El Alto, correspondiente a saldos no ejecutados en la gestion</t>
  </si>
  <si>
    <t>De: 00099024113 Transferencia en cumplimiento al DS N0913 de 15/06/2011 y el Convenio Intergubernativo de Financiamiento UPRE-CIF-IG 996/2017, suscrito entre la UPRE y el GAM de Tupiza proyecto Const. de Aulas U.E. Hernando Siles (Tupiza), correspondiente a saldos no ejecutados en la gestion 2017, s</t>
  </si>
  <si>
    <t>De: 00099024113 Transferencia en cumplimiento al DS N0913 de 15/06/2011 y el Convenio Intergubernativo de Financiamiento UPRE-CIF-IG 995/2017, suscrito entre la UPRE y el GAM de Tupiza proyecto Const. de Aulas U.E. Genoveva Rios (Tupiza), correspondiente a saldos no ejecutados en la gestion 2017, se</t>
  </si>
  <si>
    <t>De: 00099024113 Transferencia en cumplimiento al DS N0913 de 15/06/2011 y el Convenio Intergubernativo de Financiamiento UPRE-CIF-IG 994/2017, suscrito entre la UPRE y el GAM de Tupiza proyecto Const. de Aulas U.E. Suipacha de Tupiza (Tupiza), correspondiente a saldos no ejecutados en la gestion 201</t>
  </si>
  <si>
    <t>De: 00099024113 Transferencia en cumplimiento al DS N0913 de 15/06/2011 y el Convenio Intergubernativo de Financiamiento UPRE-CIF-IG 346/2016, suscrito entre la UPRE y el GAM de Cajuata proyecto Construccion Unidad Educativa Asociada Cajuata Secundaria, correspondiente a saldos no ejecutados en la g</t>
  </si>
  <si>
    <t>De: 00099024113 Transferencia en cumplimiento al DS N0913 de 15/06/2011 y el Convenio Intergubernativo de Financiamiento UPRE-CIF-IG 210/2017, suscrito entre la UPRE y el GAM de Cajuata proyecto Construccion Tinglado Polifuncional U.E. Sujura El Porvenir - Cajuata, correspondiente a saldos no ejecut</t>
  </si>
  <si>
    <t>De: 00099024113 Transferencia en cumplimiento al DS N0913 de 15/06/2011 y el Convenio Intergubernativo de Financiamiento UPRE-CIF-IG 292/2017, suscrito entre la UPRE y el GAM de Cajuata proyecto Construccion Tinglado U.E. Puente Alegre - Cajuata, correspondiente a saldos no ejecutados en la gestion</t>
  </si>
  <si>
    <t>De: 00099024113 Transferencia en cumplimiento al DS N0913 de 15/06/2011 y el Convenio Intergubernativo de Financiamiento UPRE-CIF-IG 382/2017, suscrito entre la UPRE y el GAM de Waldo Ballivian proyecto Construccion Vivienda para Profesor en U.E. Poke Waldo Ballivian, correspondiente a saldos no ej</t>
  </si>
  <si>
    <t>De: 00099024113 Transferencia en cumplimiento al DS N0913 de 15/06/2011 y el Convenio Intergubernativo de Financiamiento UPRE-CIF-IG 384/2017, suscrito entre la UPRE y el GAM de Waldo Ballivian proyecto Construccion Aula U.E. Taypuma Centro Waldo Ballivian, correspondiente a saldos no ejecutados e</t>
  </si>
  <si>
    <t>De: 00099024113 Transferencia en cumplimiento al DS N0913 de 15/06/2011 y el Convenio Intergubernativo de Financiamiento UPRE-CIF-IG 943/2017, suscrito entre la UPRE y el GAM de Sacaca proyecto Construccion Tinglado y Campo Deportivo U.E. Alonso de Ibanez, correspondiente a saldos no ejecutados en l</t>
  </si>
  <si>
    <t>De: 00099024113 Transferencia en cumplimiento al DS N0913 de 15/06/2011 y el Convenio Intergubernativo de Financiamiento UPRE-CIF-IG 942/2017, suscrito entre la UPRE y el GAM de Sacaca proyecto Construccion 6 Aulas, Administracion, Tinglado, Campo Deportivo, Graderias mas Banos U.E. Sakani Alto Lequ</t>
  </si>
  <si>
    <t>De: 00099024113 Transferencia en cumplimiento al DS N0913 de 15/06/2011 y el Convenio Intergubernativo de Financiamiento UPRE-CIF-IG 941/2017, suscrito entre la UPRE y el GAM de Sacaca proyecto Construccion 6 Aulas U.E. Tarwachapi, correspondiente a saldos no ejecutados en la gestion 2017, segun la</t>
  </si>
  <si>
    <t>De: 00099024113 Transferencia en cumplimiento al DS N0913 de 15/06/2011 y el Convenio Intergubernativo de Financiamiento UPRE-CIF-IG 919/2017, suscrito entre la UPRE y el GAM de Llallagua proyecto Const. Laboratorios Aulas Tecnicas U.E. Junin - Catavi, correspondiente a saldos no ejecutados gestion</t>
  </si>
  <si>
    <t>De: 00099024113 Transferencia en cumplimiento al DS N0913 de 15/06/2011 y el Convenio Intergubernativo de Financiamiento UPRE-CIF-IG/209/2015, suscrito entre la UPRE y el GAM de Charana proyecto Construccion Casa Gobierno Municipal de Charana, correspondiente a saldos no ejecutados en la gestion 201</t>
  </si>
  <si>
    <t>De: 00099024113 Transferencia en cumplimiento al DS N0913 de 15/06/2011 y el Convenio Intergubernativo de Financiamiento UPRE-CIF-IG 931/2017, suscrito entre la UPRE y el GAM de Uncia proyecto Const. Bloque de Aulas U.E. Independencia (Uncia), correspondiente a saldos no ejecutados en la gestion 201</t>
  </si>
  <si>
    <t>De: 00099024113 Transferencia en cumplimiento al DS N0913 de 15/06/2011 y el Convenio Intergubernativo de Financiamiento UPRE-CIF-IG 937/2017, suscrito entre la UPRE y el GAM de Ocuri proyecto Const. Tinglado y Graderias U.E. 10 de Noviembre Secundario (Ocuri), correspondiente a saldos no ejecutados</t>
  </si>
  <si>
    <t>De: 00099024113 Transferencia en cumplimiento al DS N0913 de 15/06/2011 y el Convenio Intergubernativo de Financiamiento UPRE-CIF-IG 935/2017, suscrito entre la UPRE y el GAM de Ocuri proyecto Const. Tinglado y Graderias U.E. Simon Bolivar de Tarwaque (Ocuri), correspondiente a saldos no ejecutados</t>
  </si>
  <si>
    <t>De: 00099024113 Transferencia en cumplimiento al DS N0913 de 15/06/2011 y el Convenio Intergubernativo de Financiamiento UPRE-CIF-IG 933/2017, suscrito entre la UPRE y el GAM de Ocuri proyecto Const. Tinglado U.E. Marcoma (Ocuri), correspondiente a saldos no ejecutados en la gestion 2017, segun la U</t>
  </si>
  <si>
    <t>De: 00099024113 Transferencia en cumplimiento al DS N0913 de 15/06/2011 y el Convenio Intergubernativo de Financiamiento UPRE-CIF-IG 932/2017, suscrito entre la UPRE y el GAM de Ocuri proyecto Const. Cuatro Aulas U.E. Daniel Salamanca (Ocuri), correspondiente a saldos no ejecutados en la gestion 201</t>
  </si>
  <si>
    <t>De: 00099024113 Transferencia en cumplimiento al DS N0913 de 15/06/2011 y el Convenio Intergubernativo de Financiamiento UPRE-CIF-IG 934/2017, suscrito entre la UPRE y el GAM de Ocuri proyecto Const. Cuatro Aulas U.E. Juthy (Ocuri), correspondiente a saldos no ejecutados en la gestion 2017, segun la</t>
  </si>
  <si>
    <t>De: 00099024113 Transferencia en cumplimiento al DS N0913 de 15/06/2011 y el Convenio Intergubernativo de Financiamiento UPRE-CIF-IG 936/2017, suscrito entre la UPRE y el GAM de Ocuri proyecto Const. Cuatro Aulas U.E. Tomas Katari de Fichicachi (Ocuri), correspondiente a saldos no ejecutados en la g</t>
  </si>
  <si>
    <t>PAGO PRÉSTAMO IDA 2565-BO VCTO. 15-04-2018 POR CUENTA DE FNDR , NTI. 010589 VALOR 16-04-2018 CAPITAL USD 361.044,31 INTERESES USD 43.325,32 LIB. 00099021001 - RECURSOS ORDINARIOS (3987) - MDRI</t>
  </si>
  <si>
    <t>||TRANSFERENCIA DE FONDOS SEGUN NOTA DEL FONDESIF CITE: FSFADM013/18 RECIBIDA EN LA FECHA (TRAM-TSO-2005) REF: TRANSFERENCIA AL TGN LA AMORTIZACION DE CAPITAL DE COOP. PAULO VI DE MARZO/2018 DEL PRPC TGN 9° ABONO EN LA LIB. N° 00099021001 TGN RECURSOS ORDINARIOS</t>
  </si>
  <si>
    <t>De: 00099024113 Transferencia en cumplimiento al DS N0913 de 15/06/2011 y el Convenio Interinstitucional de Financiamiento UPRE-CIF-IG 008/2017, suscrito entre la UPRE y el GAM Oruro, Proyecto Construccion Tinglado Unidad Educativa Aniceto Arce Secundaria, correspondiente al pago de la planilla N3,</t>
  </si>
  <si>
    <t>De: 00099024113 Transferencia en cumplimiento al DS N0913 de 15/06/2011 y el Convenio Interinstitucional de Financiamiento UPRE-CIF-IG/523/2016, suscrito entre la UPRE y el GAM Cocapata, Proyecto Construccion Centro de Salud con Internacion Comunidad de Choro, correspondiente al pago de la planilla</t>
  </si>
  <si>
    <t>||PAGO A PDVSA PRESTAMO SA137065 VCTO.13-03-2018 POR CUENTA DE YPFB, SEGUN NOTAS DE YPFB DFC-0900 URT-0467/2018 DEL 11-04-2018 Y DFC-0912 URT-0477/2018 DEL 13-04-2018, CAPITAL USD 16.899,71 INTERESES USD 3.717,94 CTA.00513012004 LBP-YPFB-UNICOMERCIAL (4030005415/1-2188907)</t>
  </si>
  <si>
    <t>||PAGO A PDVSA PRESTAMO SA137065 VCTO.13-03-2018 POR CUENTA DE YPFB, SEGUN NOTAS DE YPFB DFC-0900 URT-0467/2018 DEL 11-04-2018 Y DFC-0912 URT-0477/2018 DEL 13-04-2018, CAPITAL USD 16.899,71 INTERESES USD 3.717,94 CTA.00513012004 LBP-YPFB-UNICOMERCIAL (4030005415/1-2188907) REF.: COMISIONES BANCARIAS</t>
  </si>
  <si>
    <t>'COBRO DE'||UTILES DE ESCRITORIO POR EL COMPROBANTE CONTABLE NRO. 0918873, S/G. CORREO ELECTRÓNICO DE YPFB DE F. 23/01/2018. DEBITO DE LA LIBRETA 00513022001 YPFB - OPERACIONES.</t>
  </si>
  <si>
    <t>VENTA DE DIVISAS A SOLICITUD DE YACIMIENTOS PETROLIFEROS FISCALES BOLIVIANOS SEGUN SOLICITUD 4786 REF: PAGO A SAMSUNG ENGINEERING SA POR EL SERVICIO OPERACION Y MATENIMIENTO ASISTIDO AMPLIADO PARA LA PLANTA DE AMONIACO UREA SEXTA ADENDA ENERO 2018 LIB. 00513062001 YPFB-OPERACIONES PLANTA DE SEPARACION DE LIQUIDOS RIO GRANDE</t>
  </si>
  <si>
    <t>VENTA DE DIVISAS A SOLICITUD DE YACIMIENTOS PETROLIFEROS FISCALES BOLIVIANOS SEGUN SOLICITUD 4787 REF: PAGO A SAMSUNG ENGINEERING SA POR SERVICIO DE OPERACION Y MANTENIMIENTO ASISTIDO DE LA PLANTA DE AMONIACO UREA QUINTA ADENDA ENERO 2018 LIB. 00513062001 YPFB-OPERACIONES PLANTA DE SEPARACION DE LIQUIDOS RIO GRANDE</t>
  </si>
  <si>
    <t>PAGO A IDA PRÉSTAMO 5484-BO VCTO. 15-04-2018 POR CUENTA DE TGN , NTI. 010614 VALOR 16-04-2018 INTERESES USD 50.653,10 CTA. 3987 CUENTA UNICA DEL TESORO-3987 LIB. 00099021001 REF.: COMISIONES BANCARIAS</t>
  </si>
  <si>
    <t>PAGO A IDA PRÉSTAMO 5903-BO VCTO. 15-04-2018 POR CUENTA DE TGN , NTI. 010611 VALOR 16-04-2018 INTERESES USD 909,64 COMISIONES USD 77.406,66 CTA. 3987 CUENTA UNICA DEL TESORO-3987 LIB. 00099021001 REF.: COMISIONES BANCARIAS</t>
  </si>
  <si>
    <t>PAGO A IDA PRÉSTAMO TF-16083 VCTO. 15-04-2018 POR CUENTA DE TGN , NTI. 010600 VALOR 16-04-2018 INTERESES USD 1.204,27 CTA. 3987 CUENTA UNICA DEL TESORO-3987 LIB. 00099021001 REF.: COMISIONES BANCARIAS</t>
  </si>
  <si>
    <t>PAGO A IDA PRÉSTAMO 5485-BO VCTO. 15-04-2018 POR CUENTA DE TGN , NTI. 010615 VALOR 16-04-2018 INTERESES USD 113.979,77 CTA. 3987 CUENTA UNICA DEL TESORO-3987 LIB. 00099021001 REF.: COMISIONES BANCARIAS</t>
  </si>
  <si>
    <t>PAGO A BIRF PRÉSTAMO BIRF 8648-BO VCTO. 15-04-2018 POR CUENTA DE TGN , NTI. 010641 VALOR 16-04-2018 INTERESES USD 4.520,15 COMISIONES USD 516.044,52 CTA. 3987 CUENTA UNICA DEL TESORO-3987 LIB. 00099021001 REF.: COMISIONES BANCARIAS</t>
  </si>
  <si>
    <t>VENTA DE DIVISAS CON TRANSFERENCIA DE FONDOS A SOLICITUD DE MINISTERIO DE RELACIONES EXTERIORES SEGUN SOLICITUD 4781 REF: REMISION DE RECURSOS DEL 2DO TRIMESTRE A FAVOR DE CENTRO EMISOR DE DOCUMENTACION MADRID EMIPAS MADRID SEGUN DETALLE ADJUNTO. LIB. 00099021001 TGN-RECURSOS ORDINARIOS (3987)</t>
  </si>
  <si>
    <t>VENTA DE DIVISAS CON TRANSFERENCIA DE FONDOS A SOLICITUD DE MINISTERIO DE RELACIONES EXTERIORES SEGUN SOLICITUD 4780 REF: REMISION DE RECURSOS DEL 2DO TRIMESTRE A FAVOR DE CENTRO EMISOR DE DOCUMENTACION WASHINGTON SEGUN DETALLE ADJUNTO. LIB. 00010011102 MIN.RELACIONES EXTERIORES - GESTORIA CONSULAR LEY Nº 3108</t>
  </si>
  <si>
    <t>VENTA DE DIVISAS CON TRANSFERENCIA DE FONDOS A SOLICITUD DE DIRECCION ESTRATEGICA DE REIVINDICACION MARITIMA DIREMAR SEGUN SOLICITUD 4782 REF: PARA CONSULTORIA POR PRODUCTO POR ASESORAMIENTO ESPECIALIZADO EN MATERIA DE DERECHO INTERNACIONAL PUBLICO AL ASESOR GABRIEL ECKSTEIN SOLICITADO CON INFORMES LIB. 00099021001 TGN-RECURSOS ORDINARIOS (3987)</t>
  </si>
  <si>
    <t>VENTA DE DIVISAS CON TRANSFERENCIA DE FONDOS A SOLICITUD DE MINISTERIO DE RELACIONES EXTERIORES SEGUN SOLICITUD 4778 REF: REMESAS ADICIONALES A FAVOR DE LA EMBOLIVIA PERU PARA ALQUILER DE TOLDO Y PARA EMBOLIVIA BELGICA POR VIATICOS POR VIAJE AL HAYA SEGUN NOTAS PE 445 Y BR 243. LIB. 00099021001 TGN-RECURSOS ORDINARIOS (3987)</t>
  </si>
  <si>
    <t>VENTA DE DIVISAS CON TRANSFERENCIA DE FONDOS A SOLICITUD DE MINISTERIO DE LA PRESIDENCIA SEGUN SOLICITUD 4776 REF: DIVISAS USD 2,924.99 PAGO A DASSAULT FALCON JET CORP. POR COMPRA DE REPUESTOS PARA AERONAVE FAB 002 INCLUYE COSTOS DE ENVIO, SEGUN INVOICE 635095, 844207, PAGO A BANK OF AMERICA, CUENTA LIB. 00099021001 TGN-RECURSOS ORDINARIOS (3987)</t>
  </si>
  <si>
    <t>VENTA DE DIVISAS CON TRANSFERENCIA DE FONDOS A SOLICITUD DE YACIMIENTOS PETROLIFEROS FISCALES BOLIVIANOS SEGUN SOLICITUD 4783 REF: PAGO POR CONCILIACION A FAVOR DE TRAFIGURA PTE LTD POR EL SUMINISTRO DE INSUMOS Y ADITIVOS Y DIESEL OIL CONTRATO FIRMADO EL 30 DE DICIEMBRE DE 2016 SEGUN DOCUMENTACION A LIB. 00513012004 LBP-YPFB-UNICOMERCIAL (4030005415/1-2188907)</t>
  </si>
  <si>
    <t>VENTA DE DIVISAS CON TRANSFERENCIA DE FONDOS A SOLICITUD DE MINISTERIO DE LA PRESIDENCIA SEGUN SOLICITUD 4775 REF: DIVISAS USD 219.55 PAGO A GOGO BUSINESS AVIATION POR SERVICIO TELEFONICO SATELITAL MES MARZO 2018 PARA AERONAVE FAB 002, SEGUN INVOICE 80320, PAGO A US BANK, CUENTA 103690172665. LIB. 00099021001 TGN-RECURSOS ORDINARIOS (3987)</t>
  </si>
  <si>
    <t>COBRO COSTOS DE PAPELERIA SEGUN TRANSFERENCIA DEL EXTERIOR POR ORDEN DE PETROLEOS PARAGUAYOS (PETROPAR) REF.: OPE 0/388663 LIB. 00513062001 YPFB-OPERACIONES PLANTA DE SEPARACION DE LIQUIDOS RIO GRANDE</t>
  </si>
  <si>
    <t>De: 00099024113 Transferencia en cumplimiento al DS N0913 de 15/06/2011 y el Convenio Intergubernativo de Financiamiento UPRE-CIF-IG 495/2016, suscrito entre la UPRE y el GAM Tiquipaya, Proyecto Construccion Unidad Educativa Agrotecnica Chapisirca Tiquipaya, correspondiente al pago de la planilla N6</t>
  </si>
  <si>
    <t>De: 00099024113 Transferencia en cumplimiento al DS N0913 de 15/06/2011 y el Convenio Intergubernativo de Financiamiento UPRE-CIF-IG 509/2017, suscrito entre la UPRE y el GAM Ichoca, Proyecto Construccion Unidad Educativa Pedro Domingo Murillo Comunidad Franz Tamayo, correspondiente al pago de la pl</t>
  </si>
  <si>
    <t>De: 00099024113 Transferencia en cumplimiento al DS N0913 de 15/06/2011 y el Convenio Intergubernativo de Financiamiento UPRE-CIF-IG 510/2017, suscrito entre la UPRE y el GAM Ichoca, Proyecto Construccion Unidad Educativa Rosa Belen Comunidad Rosa Belen, correspondiente al pago de la planilla N2, se</t>
  </si>
  <si>
    <t>De: 00099024113 Transferencia en cumplimiento al DS N0913 de 15/06/2011 y el Convenio Intergubernativo de Financiamiento UPRE-CIF-IG 702/2017, suscrito entre la UPRE y el GAM Puerto Villarroel, Proyecto Const. Aulas, Salas de Computacion y Bateria de Banos U.E. 1ro. de Mayo A , correspondiente al pa</t>
  </si>
  <si>
    <t>De: 00099024113 Transferencia en cumplimiento al DS N0913 de 15/06/2011 y el Convenio Intergubernativo de Financiamiento UPRE-CIF-IG 542/2017, suscrito entre la UPRE y el GAM Irupana ( Villa de Lanza), Proyecto Construccion Tinglado U.E. Chaupi - Irupana , correspondiente al pago de la planilla N3,</t>
  </si>
  <si>
    <t>De: 00099024113 Transferencia en cumplimiento al DS N0913 de 15/06/2011 y el Convenio Intergubernativo de Financiamiento UPRE-CIF-IG/420/2016, suscrito entre la UPRE y el GAM Potosi, Proyecto Construccion Centro de Educacion Tecnico Alternativa Huayna Capac D-20, correspondiente al pago de la planil</t>
  </si>
  <si>
    <t>A:00099021001 A requerimiento de la Unidad de Administracion e Informacion Salarial (UAIS), con notas internas CITE: MEFP/VTCP/DGPOT/UAIS/Nos. 1732, 1997 y 1996/2018, en las cuales solicita la reversion definitiva de las boletas de pago de SENASIR, consignadas en los Comprobantes de Pago Nos. 71609,</t>
  </si>
  <si>
    <t>A:00099021001 El concepto de la mencionada operacion corresponde a la transferencia de capital al TGN, por el mes de Marzo de 2018 del Fideicomiso Programa de Reconversion Productiva y Comercial TGN 9.</t>
  </si>
  <si>
    <t>A:00099021001 El concepto de la mencionada operacion corresponde a la transferencia de capital por el mes de Marzo/2018, de Cooperativa Sudamerica al TGN.</t>
  </si>
  <si>
    <t>NUMERO DE LIBRETA CUT: 00041011101 OPERACIÓN E18 TRANSFERENCIA DEL SISTEMA FINANCIERO POR CUENTA DE TERCEROS A LA CUT PAGO DE DERECHOS DE CONCESION A MINISTERIO DE DESARROLLO PRODUCTIVO Y ECONOMIA PLURAL SEGUN CITE CTA.GAF.0043.18</t>
  </si>
  <si>
    <t>NUMERO DE LIBRETA CUT: 00514010011 OPERACIÓN E18 TRANSFERENCIA DEL SISTEMA FINANCIERO POR CUENTA DE TERCEROS A LA CUT TRANSFERENCIA DEVOLUCION PARA CUSTODIA DE FONDOS SOLICITUD EMPRESA ELECTRICIDAD ENDE CORANI SA</t>
  </si>
  <si>
    <t>NÚMERO DE LIBRETA CUT: 99031009.00 OPERACIÓN T01 TRANSFERENCIA DE FONDOS A LA CUT - TESORO DIRECTO DE BANCO UNION S.A. A CUENTA UNICA DEL TESORO CON NUMERO DE SOLICITUD = 2671102 Y NUMERO CORRELATIVO = 91320017042018781 TRANSFERENCIA POR OPERACIONES DE VENTA BONOS BTX</t>
  </si>
  <si>
    <t>||REGULARIZACIÓN DE NUESTRA OPERACIÓN NRO. 0918876 DE F. 16/04/2018 EN ATENCIÓN A CORREO ELECTRÓNICO DE LA AGENCIA BOLIVIANA ESPACIAL. (SECTOR PÚBLICO). ABONO A LA LIBR.00585012002 VENTA DE SERVICIOS COMUNICACIÓN-ABE;P/CTA.MANUEL ANTONIO TURGA SORACIPA.</t>
  </si>
  <si>
    <t>||TRANSFERENCIA DE FONDOS S/G FORMULARIO CITE: BUN/221/18 DE LA FECHA (HRE-TSO-2025). A SOLICITUD DEL MEFP, CIERRE DE CUENTAS; BUN.</t>
  </si>
  <si>
    <t>De: 00099024113 Transferencia en cumplimiento al DS N0913 de 15/06/2011 y el Convenio Intergubernativo de Financiamiento UPRE-CIF-IG/351/2015, suscrito entre la UPRE y el GAM de Copacabana proyecto Construccion 6 Aulas y Direccion U.E. Yumani Isla del Sol, correspondiente al saldo no ejecutados ges</t>
  </si>
  <si>
    <t>De: 00099024113 Transferencia en cumplimiento al DS N0913 de 15/06/2011 y el Convenio Intergubernativo de Financiamiento UPRE-CIF-IG/350/2015, suscrito entre la UPRE y el GAM de Copacabana proyecto Construccion 6 Aulas y Direccion U.E. 16 de Julio - Locka, correspondiente al saldo no ejecutados gest</t>
  </si>
  <si>
    <t>De: 00099024113 Transferencia en cumplimiento al DS N0913 de 15/06/2011 y el Convenio Intergubernativo de Financiamiento UPRE-CIF-IG/352/2015, suscrito entre la UPRE y el GAM de Copacabana proyecto Construccion 5 Aulas y Direccion U.E. Villa Rosario de Chissi, correspondiente al saldo no ejecutados</t>
  </si>
  <si>
    <t>De: 00099024113 Transferencia en cumplimiento al DS N0913 de 15/06/2011 y el Convenio Intergubernativo de Financiamiento UPRE-CIF-IG/285/2016, suscrito entre la UPRE y el GAM de Anzaldo proyecto Const. Tinglado con Graderias U.E. Thaqu Qasa, correspondiente al saldo no ejecutados gestion 2017, segun</t>
  </si>
  <si>
    <t>De: 00099024113 Transferencia en cumplimiento al DS N0913 de 15/06/2011 y el Convenio Intergubernativo de Financiamiento UPRE-CIF-IG/287/2016, suscrito entre la UPRE y el GAM de Anzaldo proyecto Const. Aulas U.E. Soico, correspondiente al saldo no ejecutados gestion 2017, segun la UPRE.</t>
  </si>
  <si>
    <t>De: 00099024113 Transferencia en cumplimiento al DS N0913 de 15/06/2011 y el Convenio Intergubernativo de Financiamiento UPRE-CIF-IG/390/2015, suscrito entre la UPRE y el GAM de Santiago de Andamarca proyecto Construccion Unidad Educativa Eduardo Abaroa Municipio Santiago de Andamarca, correspondie</t>
  </si>
  <si>
    <t>'COBRO DE'||UTILES DE ESCRITORIO POR EL COMPROBANTE CONTABLE NRO 0918894 DE LA FECHA, SEGÚN NOTA DEL SERVICION NACIONAL TEXTIL, CITE' SENATEX/DGE/CAR/0306/2017 DE F. 21/07/17. DEBITO DE LA LIBRETA 00378012002 SENATEX ADMINISTRACION CENTRAL.</t>
  </si>
  <si>
    <t>VENTA DE DIVISAS CON TRANSFERENCIA DE FONDOS A SOLICITUD DE MINISTERIO DE RELACIONES EXTERIORES SEGUN SOLICITUD 4777 REF: REMISION DE GASTOS DE FUNCIONAMIENTO DEL 2DO TRIMESTRE A FAVOR DE CONSULADOS SEGUN INFORME 29 Y DETALLE ADJUNTO. LIB. 00099021001 TGN-RECURSOS ORDINARIOS (3987)</t>
  </si>
  <si>
    <t>VENTA DE DIVISAS CON TRANSFERENCIA DE FONDOS A SOLICITUD DE MINISTERIO DE RELACIONES EXTERIORES SEGUN SOLICITUD 4779 REF: REMISION DE GASTOS DE FUNCIONAMIENTO DEL 2DO TRIMESTRE A FAVOR DE EMBAJADAS SEGUN INFORME 28 Y DETALLE ADJUNTO. LIB. 00099021001 TGN-RECURSOS ORDINARIOS (3987)</t>
  </si>
  <si>
    <t>TRANSFERENCIA RECIBIDA DEL EXTERIOR SEGÚN MENSAJES SWIFT Nos. 05321-05320 (REM.EXT.) DE FECHA 17-04-2018 POR DESEMBOLSO DE CAF PRÉSTAMO CFA009272 PROY.CARR.DOBLE VÍA SC-WARNES LIBRETA N° 00291012002 ABC-RECURSOS PROPIOS REF.: UTILES DE ESCRITORIO</t>
  </si>
  <si>
    <t>COBRO COSTOS DE PAPELERIA SEGUN TRANSFERENCIA DEL EXTERIOR POR ORDEN DE CONSULADO GENERAL DE BOLIVIA EN WASHINGTON D.C. REF.: RECAUDACIONES CORRESPONDIENTES AL MES DE MARZO 2018 LIB. 00010011102 MIN.RELACIONES EXTERIORES - GESTORIA CONSULAR LEY Nº 3108</t>
  </si>
  <si>
    <t>TRANSFERENCIA DE FONDOS AL EXTERIOR A SOLICITUD DE MINISTERIO DE SALUD SEGUN SOLICITUD 4790 REF: PAGO A ENGEST POR EL MODULO DE CAPACITACION EN SUPRVISION DE OBRAS PLAN TRASFERENCIA CONOCIMIENTO DE ACUERDO AL REGLAMENTO OPERATIVO DEL PROGRAMA RESOLUCI0N MINISTERIAL 875 LIB. 00046057007 MS-$US-BID 2822/BL-BO MEJORAMIENTO ACCESOS A SERVICIOS</t>
  </si>
  <si>
    <t>VENTA DE DIVISAS CON TRANSFERENCIA DE FONDOS A SOLICITUD DE ADMINISTRACION DE SERVICIOS PORTUARIOS BOLIVIA SEGUN SOLICITUD 4791 REF: H.R.707 - PAGO A LA EMPRESA MERCOSOFT CONSULTORES S.R.L., POR SERVICIO DE PUBLICIDAD PARA LA ASP-B EN LA REVISTA TODOLOGISTICA COMERCIO EXTERIOR, SEGUN ORDEN DE COMPR LIB. 00594012001 ASP-B FONDO DE OPERACIONES</t>
  </si>
  <si>
    <t>VENTA DE DIVISAS CON TRANSFERENCIA DE FONDOS A SOLICITUD DE ADMINISTRACION DE SERVICIOS PORTUARIOS BOLIVIA SEGUN SOLICITUD 4792 REF: H.R. 996 - 1195 - 1193 PAGO A LAS EMPRESAS NAVIERAS ATI Y TRAMARSA POR DESCARGA DE PRODUCTOS Y MANIPULEO DE CARGA Y CONTENEDORES LLENOS EN EL PUERTO DE MATARANI, SEG LIB. 00594012001 ASP-B FONDO DE OPERACIONES</t>
  </si>
  <si>
    <t>TRANSFERENCIA DE FONDOS AL EXTERIOR A SOLICITUD DE MINISTERIO DE SALUD SEGUN SOLICITUD 4789 REF: PAGO COMPLEMENTARIO A ENGEST POR LA SUPERVISION DE LA CONSTRUCCION DEL HOSPITAL DEL NORTE DE ACUERDO A REGLAMENTO OPERATIVO DEL PROGRAMA Y RESOLUCION MINISTERIAL 875 LIB. 00046057007 MS-$US-BID 2822/BL-BO MEJORAMIENTO ACCESOS A SERVICIOS</t>
  </si>
  <si>
    <t>De: 00340012001 Transferencia que realizamos a solicitud del Servicio General de Identificacion Personal mediante nota CITE: SEGIP/DNAF/251/2018 para la devolucion de los depositos erroneos efectuado por varios funcionarios y en virtud a la nota interna CITE:MEFP/VPCF/DGCF/UCCF No 387/2018 de la Dir</t>
  </si>
  <si>
    <t>De: 00340012002 Transferencia que realizamos a solicitud del Servicio General de Identificacion Personal mediante nota CITE: SEGIP/DNAF/251/2018 para la devolucion de los depositos erroneos efectuado por varios ciudadanos y en virtud a la nota interna CITE:MEFP/VPCF/DGCF/UCCF No 387/2018 de la Direc</t>
  </si>
  <si>
    <t>De: 00340012003 Transferencia que realizamos a solicitud del Servicio General de Identificacion Personal mediante nota CITE: SEGIP/DNAF/251/2018 para la devolucion de los depositos erroneos efectuado por varios ciudadanos y en virtud a la nota interna CITE:MEFP/VPCF/DGCF/UCCF No 387/2018 de la Direc</t>
  </si>
  <si>
    <t>De: 00099024113 Transferencia en cumplimiento al DS N0913 de 15/06/2011 y el Convenio Intergubernativo de Financiamiento UPRE-CIF-IG 999/2017, suscrito entre la UPRE y el GAM Chayanta, Proyecto Const. Cuatro Aulas U.E. Tomas Katari de Cocafaya - Chayanta, correspondiente al pago de la planilla N2, s</t>
  </si>
  <si>
    <t>De: 00099024113 Transferencia en cumplimiento al DS N0913 de 15/06/2011 y el Convenio Intergubernativo de Financiamiento UPRE-CIF-IG 936/2017, suscrito entre la UPRE y el GAM Ocuri, Proyecto Const. Cuatro Aulas U.E. Tomas Katari de Fichicachi (Ocuri), correspondiente al pago de la planilla N1, segun</t>
  </si>
  <si>
    <t>De: 00099024113 Transferencia en cumplimiento al DS N0913 de 15/06/2011 y el Convenio Intergubernativo de Financiamiento UPRE-CIF-IG 511/2017, suscrito entre la UPRE y el GAM Ichoca, Proyecto Construccion Unidad Educativa Quenuani Comunidad Quenuani, correspondiente al pago de la planilla N2, segun</t>
  </si>
  <si>
    <t>De: 00099024113 Transferencia en cumplimiento al DS N0913 de 15/06/2011 y el Convenio Intergubernativo de Financiamiento UPRE-CIF-IG 234/2017, suscrito entre la UPRE y el GAM Pucarani, Proyecto Construccion 6 Aulas U.E. Iquiaca (Pucarani), correspondiente al pago de la planilla N2, segun la UPRE.</t>
  </si>
  <si>
    <t>De: 00099024113 Transferencia en cumplimiento al DS N0913 de 15/06/2011 y el Convenio Intergubernativo de Financiamiento UPRE-CIF-IG 385/2016, suscrito entre la UPRE y el GAD de Tarija proyecto Construccion Instituto Tecnologico 2 de Agosto Iscayachi, correspondiente al saldo no ejecutados gestion 2</t>
  </si>
  <si>
    <t>De: 00099024113 Transferencia en cumplimiento al DS N0913 de 15/06/2011 y el Convenio Intergubernativo de Financiamiento UPRE-CIF-IG 481/2017, suscrito entre la UPRE y el GAM Tito Yupanqui, Proyecto Construccion Tinglado U.E. Chiquipata, correspondiente al pago de la planilla N2, segun la UPRE.</t>
  </si>
  <si>
    <t>De: 00099024113 Transferencia en cumplimiento al DS N0913 de 15/06/2011 y el Convenio Intergubernativo de Financiamiento UPRE-CIF-IG 984/2017, suscrito entre la UPRE y el GAM Arampampa, Proyecto Const. Dos Laboratorios y Un Aula Taller U.E. Miguel Mercado - Arampampa, correspondiente al pago de la p</t>
  </si>
  <si>
    <t>De: 00099024113 Transferencia en cumplimiento al DS N0913 de 15/06/2011 y el Convenio Intergubernativo de Financiamiento UPRE-CIF-IG 985/2017, suscrito entre la UPRE y el GAM Arampampa, Proyecto Const. Tinglado y Graderias U.E. Nery Espinoza Mier - Comunidad Coaraca, correspondiente al pago de la pl</t>
  </si>
  <si>
    <t>De: 00099024113 Transferencia en cumplimiento al DS N0913 de 15/06/2011 y el Convenio Intergubernativo de Financiamiento UPRE-CIF-IG/136/2015, suscrito entre la UPRE y el GAM de Cotoca proyecto Implementacion Cancha de Futbol con Cesped Sintetico Cotoca, correspondiente al saldo no ejecutados gestio</t>
  </si>
  <si>
    <t>De: 00099024113 Transferencia en cumplimiento al DS N0913 de 15/06/2011 y el Convenio Intergubernativo de Financiamiento UPRE-CIF-IG/226/2016, suscrito entre la UPRE y el GAM de Aiquile proyecto Implementacion de Cancha de Futbol con Cesped Sintetico Comunidad San Pedro Municipio Aiquile, correspond</t>
  </si>
  <si>
    <t>De: 00099024113 Transferencia en cumplimiento al DS N0913 de 15/06/2011 y el Convenio Intergubernativo de Financiamiento UPRE-CIF-IG 498/2015, suscrito entre la UPRE y el GAM de Sabaya proyecto Construccion Mercado Municipal Frontera Sabaya, correspondiente al saldo no ejecutados gestion 2016, segun</t>
  </si>
  <si>
    <t>De: 00099024113 Transferencia en cumplimiento al DS N0913 de 15/06/2011 y el Convenio Intergubernativo de Financiamiento UPRE-CIF-IG/295/2016, suscrito entre la UPRE y el GAM de Tacopaya proyecto Const. Bloque Aulas U.E. Gualberto Villarroel Cona Cona, correspondiente al saldo no ejecutados gestion</t>
  </si>
  <si>
    <t>De: 00099024113 Transferencia en cumplimiento al DS N0913 de 15/06/2011 y el Convenio Intergubernativo de Financiamiento UPRE-CIF-IG 265/2015, suscrito entre la UPRE y el GAM de Tomina proyecto Construccion Puesto de Salud Comunidad Villa Flores, correspondiente al saldo no ejecutados gestion 2017,</t>
  </si>
  <si>
    <t>De: 00099024113 Transferencia en cumplimiento al DS N0913 de 15/06/2011 y el Convenio Intergubernativo de Financiamiento UPRE-CIF-IG 383/2016, suscrito entre la UPRE y el GAM de San Benito proyecto Construccion Unidad Educativa La Belgica San Benito, correspondiente al saldo no ejecutados gestion 2</t>
  </si>
  <si>
    <t>De: 00099024113 Transferencia en cumplimiento al DS N0913 de 15/06/2011 y el Convenio Intergubernativo de Financiamiento UPRE-CIF-IG 131/2016, suscrito entre la UPRE y el GAM de Caranavi proyecto Construccion Tinglado Polifuncional U.E. San Pablo II Canton San Pablo, correspondiente al saldo no eje</t>
  </si>
  <si>
    <t>NÚMERO DE LIBRETA CUT: 99031009.00 OPERACIÓN T01 TRANSFERENCIA DE FONDOS A LA CUT - TESORO DIRECTO DE BANCO UNION S.A. A CUENTA UNICA DEL TESORO CON NUMERO DE SOLICITUD = 2674265 Y NUMERO CORRELATIVO = 91320018042018842 TRANSFERENCIA POR OPERACIONES DE VENTA BONOS BTX</t>
  </si>
  <si>
    <t>||TRANSFERENCIA DE FONDOS S/G. FORMULARIO, CITE' BUN224/18 DE LA FECHA. (HRE-TSO-2031). CONTRAPARTE AL MINISTERIO DE DESARROLLO PRODUCTIVO Y ECONOMIA PLURAL SG. CONVENIO INTERINSTITUCIONAL DE ADQUISIÓN DE 879 EQUIPOS DE COMPUTACIÓN, EDUCACIÓN CON REVOLUCIÓN TECNOLÓGICA. A SOLICITUD DEL G.A.M. DE PUNATA; LIBRETA 00041014101 MIN.DES.PRODUCTIVO Y ECONOM.PLURAL; BUN.</t>
  </si>
  <si>
    <t>PAGO A BID PRÉSTAMO 2908/BL-BO VCTO. 18-04-2018 POR CUENTA DE TGN , NTI. 010633 VALOR 18-04-2018 COMISIONES USD 86.661,92 CTA. 3987 CUENTA UNICA DEL TESORO-3987 LIB. 00099021001 REF.: COMISIONES BANCARIAS</t>
  </si>
  <si>
    <t>COMISIONES BANCARIAS POR PAGO OBLIGACIONES A FONDO DE INTERNALIZACION DE LA EMPRESA (FIEM) POR EL PRESTAMO ICO 01020039.0 FORTALEC.UNIVERSIDAD J.M.SARACHO VCTO 18-04-2018  LIBRETA 00099021001 RECURSOS ORDINARIOS (3987)</t>
  </si>
  <si>
    <t>COBRO COSTOS DE PAPELERIA SEGUN TRANSFERENCIA DEL EXTERIOR POR ORDEN DE HERCO COMBUSTIBLES SA REF.: CONTRATO CONDENSADO DE GAS LIB. 00513062001 YPFB-OPERACIONES PLANTA DE SEPARACION DE LIQUIDOS RIO GRANDE</t>
  </si>
  <si>
    <t>VENTA DE DIVISAS CON TRANSFERENCIA DE FONDOS A SOLICITUD DE ADMINISTRACION DE SERVICIOS PORTUARIOS BOLIVIA SEGUN SOLICITUD 4800 REF: H.R. 1157 - ENVIO DE RECURSOS A JORGE DAVILA ZEBALLOS SUPERVISOR GESTION DEL SERVICIO DEL PUERTO DE ANTOFAGASTA, PARA GASTOS DE FUNCIONAMIENTO POR SERVICIOS BASICOS CO LIB. 00594012001 ASP-B FONDO DE OPERACIONES</t>
  </si>
  <si>
    <t>VENTA DE DIVISAS CON TRANSFERENCIA DE FONDOS A SOLICITUD DE ADMINISTRACION DE SERVICIOS PORTUARIOS BOLIVIA SEGUN SOLICITUD 4799 REF: H.R. 436 - PAGO DE FACTURAS AL TPA POR SERVICIOS DE FAENAS EN EL PUERTO DE ARICA CORRESPONDIENTE A LA SEGUNDA QUINCENA DE MARZO/2018, SEGUN COMUNICACION INTERNA ASP-B LIB. 00594012001 ASP-B FONDO DE OPERACIONES</t>
  </si>
  <si>
    <t>TRANSFERENCIA DE FONDOS AL EXTERIOR A SOLICITUD DE ADMINISTRADORA BOLIVIANA DE CARRETERAS SEGUN SOLICITUD 4796 REF: TRANSFERENCIA DE RECURSOS CERTIFICADO 1 2 3 Y 4 CONSORCIO BARIMONT SERVINGCI ESTUDIOS TESA PROYECTO CARRETERA OKINAWA CRUCE RF 09 LOS TRONCOS CUENTA BENEFICIARIO 50 27 182223 56 BANCO LIB. 00291012009 BS - ABC - OTROS RECURSOS ESPECIFICOS</t>
  </si>
  <si>
    <t>VENTA DE DIVISAS CON TRANSFERENCIA DE FONDOS A SOLICITUD DE EMPRESA PUBLICA PRODUCTIVA CARTONES DE BOLIVIA-CARTONBOL SEGUN SOLICITUD 4802 REF: TRANSFERENCIA DE RECURSOS AL BCB PARA PAGO AL EXTERIOR, EMPRESA PG PAPER COMPANY LTD. POR LA ADQUISICION DE PAPEL KRAFT LINER, SEGUNDO LOTE, PARA LA PRODUCCI LIB. 00576012001 CARTONBOL</t>
  </si>
  <si>
    <t>TRANSFERENCIA RECIBIDA DEL EXTERIOR SEGÚN MENSAJES SWIFT Nos. 05489-05486 (REM.EXT.) DE FECHA 18-04-2018 POR DESEMBOLSO DE CAF PRÉSTAMO CFA009787 PROGRAMA MIAGUA IV FASE 2 LIBRETA N° 00287102001 FPS-RECURSOS PROPIOS REF.: UTILES DE ESCRITORIO</t>
  </si>
  <si>
    <t>COBRO COSTOS DE PAPELERIA SEGUN TRANSFERENCIA DEL EXTERIOR POR ORDEN DE COMPANHIA MATOGROSSENSE DE GAS LIB. 00513012007 YPFB - RECURSOS NACIONALIZACIÓN</t>
  </si>
  <si>
    <t>A:00373024101 TRANSFERENCIA DE RECURSOS PARA GASTOS DE FUNCIONAMIENTO DEL FDI CORRESPONDIENTE AL MES DE MARZO DE 2018, S/G INFORME MEFP/VTCP/DGPOT/UPCFTGN/N40/2018. (H.R. 389-68-D)</t>
  </si>
  <si>
    <t>A:00373024104 TRANSFERENCIA DE RECURSOS AL FDI A FAVOR DE LAS UNIBOL CORRESPONDIENTE AL MES DE MARZO DE 2018, S/G INFORME MEFP/VTCP/DGPOT/UPCFTGN/N41/2018. (H.R.389-69-D)</t>
  </si>
  <si>
    <t>NÚMERO DE LIBRETA CUT: 99031009.00 OPERACIÓN T01 TRANSFERENCIA DE FONDOS A LA CUT - TESORO DIRECTO DE BANCO UNION S.A. A CUENTA UNICA DEL TESORO CON NUMERO DE SOLICITUD = 2677152 Y NUMERO CORRELATIVO = 91320019042018886 TRANSFERENCIA POR OPERACIONES DE VENTA BONOS BTX</t>
  </si>
  <si>
    <t>||TRANSFERENCIA DE FONDOS S/G. FORMULARIO, CITE' BUN228/18 DE LA FECHA. (HRE-TSO-2048). A SOLICITUD DEL G.A.M. DE ENTRE RIOS; LIBRETA 00099021001 TGN RECURSOS ORDINARIOS; BUN.</t>
  </si>
  <si>
    <t>De: 00513012004 A requerimiento de Yacimientos Petroliferos Fiscales Bolivianos, con nota Cite: YPFB/DFC-0671 URT-0343/2018 en la cual solicita la devolucion de deposito erroneo, de la CUT Libreta N00513012004 LBP-YPFB-UNICOMERCIAL a la CCF N10000006024800 Y.P.F.B. CTA. LOCAL, y en virtud de la nota</t>
  </si>
  <si>
    <t>De: 00513012004 A requerimiento de Yacimientos Petroliferos Fiscales Bolivianos, con nota Cite: YPFB/DFC-0673 URT-0345/2018, en la cual solicita la devolucion de deposito erroneo, de la CUT Libreta N00513012004 LBP-YPFB-UNICOMERCIAL a la CCF N10000006024800 Y.P.F.B. CTA. LOCAL, y en virtud de la not</t>
  </si>
  <si>
    <t>De: 00513012004 A requerimiento de Yacimientos Petroliferos Fiscales Bolivianos, con nota Cite: YPFB/DFC-0672 URT-0344/2018, en la cual solicita la devolucion de deposito erroneo, de la CUT Libreta N00513012004 LBP-YPFB-UNICOMERCIAL a la CCF N10000006024800 Y.P.F.B. CTA. LOCAL, y en virtud de la not</t>
  </si>
  <si>
    <t>||PAGO DECIMOCTAVA REPOSICION DE LA ASOCIACION INTERNACIONAL DE FOMENTO (AIF) SEGUN NOTA MEFP/VTCP/DGCP/UODP-383/2018 DEL MEFP DE LA FECHA Y MDP/VIPFE/DGGFE/UOF-000449/2018 DEL MPD DEL 19-03-2018 EN EL MARCO DEL ARTICULO 10 DE LA LEY 401 DEL 18 DE SEPTIEMBRE DE 2013 LIBRETA N°00099021001 TGN RECURSOS ORDINARIOS</t>
  </si>
  <si>
    <t>'COBRO DE'||COMISIONES BANCARIAS POR PAGO DE LA DECIMOCTAVA REPOSICION DE RECURSOS AL IDA S/G NOTA MEFP/VTCP/DGCP/UODP-383/2018 DEL MEFP DE LA FECHA LIBRETA N°000990201001 TGN RECURSOS ORDINARIOS COBRO DE MENSAJE SWIFT Y UTILES DE ESCRITORIO</t>
  </si>
  <si>
    <t>COBRO COSTOS DE PAPELERIA SEGUN TRANSFERENCIA DEL EXTERIOR POR ORDEN DE EMBAJADA DEL ESTADO PLURINACIONAL DE BOLIVIA EN BERLIN ALEMANIA REF.: GESTORIA CONSULAR - MARZO 2018 LIB. 00010011102 MIN.RELACIONES EXTERIORES - GESTORIA CONSULAR LEY Nº 3108</t>
  </si>
  <si>
    <t>TRANSFERENCIA DE FONDOS AL EXTERIOR A SOLICITUD DE TESORO GENERAL DE LA NACION SEGUN SOLICITUD 4807 REF: PAGO A LA COMUNIDAD ANDINA DE NACIONES (CAN), POR CONCEPTO DE MEMBRESIA POR USD314.400,00, SEGUN SOLICITUD VRE-DGRM-CS-42/2018. LIB. 00099021001 TGN-RECURSOS ORDINARIOS (3987)</t>
  </si>
  <si>
    <t>TRANSFERENCIA DE FONDOS AL EXTERIOR A SOLICITUD DE TESORO GENERAL DE LA NACION SEGUN SOLICITUD 4806 REF: PAGO AL TRIBUNAL DE JUSTICIA DE LA COMUNIDAD ANDINA DE NACIONES (TJCAN), POR CONCEPTO DE MEMBRESIA POR USD64.386,68, SEGUN SOLICITUD VRE-DGRM-CS-46/2018. LIB. 00099021001 TGN-RECURSOS ORDINARIOS (3987)</t>
  </si>
  <si>
    <t>TRANSFERENCIA DE FONDOS AL EXTERIOR A SOLICITUD DE TESORO GENERAL DE LA NACION SEGUN SOLICITUD 4805 REF: PAGO AL PROGRAMA IBERMEDIA (IBERMEDIA), POR CONCEPTO DE MEMBRESIA POR USD150.000,00, SEGUN SOLICITUD VRE-DGRM-CS-41/2018. LIB. 00099021001 TGN-RECURSOS ORDINARIOS (3987)</t>
  </si>
  <si>
    <t>COBRO COSTOS DE PAPELERIA SEGUN TRANSFERENCIA DEL EXTERIOR POR ORDEN DE CONSULADO GENERAL DE BOLIVIA EN BARCELONA LIB. 00010011102 MIN.RELACIONES EXTERIORES - GESTORIA CONSULAR LEY Nº 3108</t>
  </si>
  <si>
    <t>De: 00099024113 Transferencia en cumplimiento al DS N0913 de 15/06/2011 y el Convenio Intergubernativo de Financiamiento UPRE-CIF-IG 160/2017, suscrito entre la UPRE y el GAM Sena Proyecto Const. de Dos Aulas Escolares en la Unidad Educativa 12 de Abril en la Comunidad Soledad, correspondiente al pa</t>
  </si>
  <si>
    <t>De: 00099024113 Transferencia en cumplimiento al DS N0913 de 15/06/2011 y el Convenio Intergubernativo de Financiamiento UPRE-CIF-IG/135/2015, suscrito entre la UPRE y el GAM Cotoca Proyecto Construccion Mercado Municipal de Cotoca, correspondiente al pago de la planilla N6, segun la UPRE.</t>
  </si>
  <si>
    <t>De: 00099024113 Transferencia en cumplimiento al DS N0913 de 15/06/2011 y el Convenio Intergubernativo de Financiamiento UPRE-CIF-IG 895/2017, suscrito entre la UPRE y el GAM Postrer Valle Proyecto Const. Pavimento Articulado en Calles de Postrervalle, correspondiente al pago de la planilla N1, segu</t>
  </si>
  <si>
    <t>De: 00099024113 Transferencia en cumplimiento al DS N0913 de 15/06/2011 y el Convenio Intergubernativo de Financiamiento UPRE-CIF-IG 077/2017, suscrito entre la UPRE y el GAM Potosi Proyecto Const. Bloques: Administrativo, Aulas, Talleres y Campo Deportivo Unidad Educativa Jesus de Nazareth D 12, co</t>
  </si>
  <si>
    <t>De: 00099024113 Transferencia en cumplimiento al DS N0913 de 15/06/2011 y el Convenio Intergubernativo de Financiamiento UPRE-CIF-IG 0119/2018, suscrito entre la UPRE y el GAM de Turco proyecto Implementacion Cancha de Futbol de Cesped Sintetico Cosapa - Turco, correspondiente al primer desembolso e</t>
  </si>
  <si>
    <t>De: 00099024113 Transferencia en cumplimiento al DS N0913 de 15/06/2011 y el Convenio Intergubernativo de Financiamiento UPRE-CIF-IG 0109/2018, suscrito entre la UPRE y el GAM de Cliza proyecto Implem. Cancha de Futbol con Cesped Sintetico Porvenir (Cliza), correspondiente al primer desembolso equiv</t>
  </si>
  <si>
    <t>De: 00099024113 Transferencia en cumplimiento al DS N0913 de 15/06/2011 y el Convenio Intergubernativo de Financiamiento UPRE-CIF-IG 030/2017, suscrito entre la UPRE y el GAM de Arbieto proyecto Construccion Cancha Cesped Sintetico con Cerco Perimetral 20 de Octubre, correspondiente al primer desemb</t>
  </si>
  <si>
    <t>De: 00099024113 Transferencia en cumplimiento al DS N0913 de 15/06/2011 y el Convenio Intergubernativo de Financiamiento UPRE-CIF-IG 0117/2018, suscrito entre la UPRE y el GAM de Arampampa proyecto Construccion Centro de Salud Integral Renato Castro (Arampampa), correspondiente al primer desembolso</t>
  </si>
  <si>
    <t>De: 00099024113 Transferencia en cumplimiento al DS N0913 de 15/06/2011 y el Convenio Intergubernativo de Financiamiento UPRE-CIF-IG 605/2017, suscrito entre la UPRE y el GAM de Santiago de Huata proyecto Const. Bloque de Aulas Unidad Educativa Santiago de Huata B, correspondiente al primer desembol</t>
  </si>
  <si>
    <t>De: 00099024113 Transferencia en cumplimiento al DS N0913 de 15/06/2011 y el Convenio Intergubernativo de Financiamiento UPRE-CIF-IG 174/2017, suscrito entre la UPRE y el GAM de Comanche proyecto Construccion Bloque de Aulas Unidad Educativa Nacional de Comanche, correspondiente al primer desembolso</t>
  </si>
  <si>
    <t>De: 00099024113 Transferencia en cumplimiento al DS N0913 de 15/06/2011 y el Convenio Intergubernativo de Financiamiento UPRE-CIF-IG/499/2016, suscrito entre la UPRE y el GAM de Puerto Villarroel proyecto Construccion Plaza Senda VI, correspondiente al pago de la planilla N 4 de cierre, segun la UPR</t>
  </si>
  <si>
    <t>De: 00099024113 Transferencia en cumplimiento al DS N0913 de 15/06/2011 y el Convenio Intergubernativo de Financiamiento UPRE-CIF-IG 295/2017, suscrito entre la UPRE y el GAM de Quime proyecto Construccion Terminal Municipal de Buses Quime, correspondiente al pago de la planilla N 1, segun la UPRE.</t>
  </si>
  <si>
    <t>De: 00099024113 Transferencia en cumplimiento al DS N0913 de 15/06/2011 y el Convenio Intergubernativo de Financiamiento UPRE-CIF-IG 107/2017, suscrito entre la UPRE y el GAM de Coroico proyecto Construccion Tinglado Unidad Educativa San Pedro de La Loma, correspondiente al pago de la planilla N 1,</t>
  </si>
  <si>
    <t>De: 00099024113 Transferencia en cumplimiento al DS N0913 de 15/06/2011 y el Convenio Intergubernativo de Financiamiento UPRE-CIF-IG 331/2017, suscrito entre la UPRE y el GAM de Escoma proyecto Construccion Seis Aulas Unidad Educativa Sanuta, correspondiente al pago de la planilla N 2, segun la UPRE</t>
  </si>
  <si>
    <t>De: 00099024113 Transferencia en cumplimiento al DS N0913 de 15/06/2011 y el Convenio Intergubernativo de Financiamiento UPRE-CIF-IG 359/2016, suscrito entre la UPRE y el GAM de La Rivera proyecto Implem. De Cancha de Futbol con Cesped Sintetico La Rivera, correspondiente al pago de la planilla N 3</t>
  </si>
  <si>
    <t>De: 00099024113 Transferencia en cumplimiento al DS N0913 de 15/06/2011 y el Convenio Intergubernativo de Financiamiento UPRE-CIF-IG 498/2015, suscrito entre la UPRE y el GAM de Sabaya proyecto Construccion Mercado Municipal Frontera Sabaya, correspondiente al pago de la planilla N 4 de cierre, segu</t>
  </si>
  <si>
    <t>De: 00099024113 Transferencia en cumplimiento al DS N0913 de 15/06/2011 y el Convenio Interinstitucional de Financiamiento UPRE-CIF-385/2014, suscrito entre la UPRE y el GAM de Machacamarca proyecto Construccion Mercado Central Machacamarca - Oruro, correspondiente al pago de la planilla N 6 de cier</t>
  </si>
  <si>
    <t>De: 00099024113 Transferencia en cumplimiento al DS N0913 de 15/06/2011 y el Convenio Intergubernativo de Financiamiento UPRE-CIF-IG/462/2016, suscrito entre la UPRE y el GAM de Huanuni proyecto Construccion Cancha de Futbol de Cesped Sintetico Huanuni, correspondiente al pago de la planilla N 2 de</t>
  </si>
  <si>
    <t>De: 00099024113 Transferencia en cumplimiento al DS N0913 de 15/06/2011 y el Convenio Interinstitucional de Financiamiento UPRE-CIF-138/2015, suscrito entre la UPRE y el GAM de Huachacalla proyecto Construccion Plaza de Armas 25 de Julio Huachacalla (Conclusion), correspondiente al pago de la planil</t>
  </si>
  <si>
    <t>De: 00099024113 Transferencia en cumplimiento al DS N0913 de 15/06/2011 y el Convenio Intergubernativo de Financiamiento UPRE-CIF-IG/414/2015, suscrito entre la UPRE y el GAM de El Choro proyecto Implementacion Cancha de Futbol con Cesped Sintetico El Choro, correspondiente al pago de la planilla N</t>
  </si>
  <si>
    <t>De: 00099024113 Transferencia en cumplimiento al DS N0913 de 15/06/2011 y el Convenio Intergubernativo de Financiamiento UPRE-CIF-IG 379/2016, suscrito entre la UPRE y el GAD de Tarija proyecto Construccion Campo Deportivo con Cesped Sintetico en Tomatitas, correspondiente al saldo no ejecutados ges</t>
  </si>
  <si>
    <t>De: 00099024113 Transferencia en cumplimiento al DS N0913 de 15/06/2011 y el Convenio Intergubernativo de Financiamiento UPRE-CIF-IG 562/2017, suscrito entre la UPRE y el GAM Caquiaviri, Proyecto Const. Cancha Cesped Sintetico U.E. Nacional de Achiri, correspondiente al pago de la planilla N3 de cie</t>
  </si>
  <si>
    <t>De: 00099024113 Transferencia en cumplimiento al DS N0913 de 15/06/2011 y el Convenio Intergubernativo de Financiamiento UPRE-CIF-IG 781/2017, suscrito entre la UPRE y el GAM Ascension de Guarayos, Proyecto Const. Centro de Salud Santa Rosa 2 Guarayos, correspondiente al pago de la planilla N1, segu</t>
  </si>
  <si>
    <t>De: 00099024113 Transferencia en cumplimiento al DS N0913 de 15/06/2011 y el Convenio Intergubernativo de Financiamiento UPRE-CIF-IG 803/2017, suscrito entre la UPRE y el GAM San Javier, Proyecto Const. Tinglado y Graderias U.E. Las Abras Comunidad Las Abras, correspondiente al pago de la planilla</t>
  </si>
  <si>
    <t>De: 00099024113 Transferencia en cumplimiento al DS N0913 de 15/06/2011 y el Convenio Intergubernativo de Financiamiento UPRE-CIF-IG 598/2017, suscrito entre la UPRE y el GAM Villamontes, Proyecto Construccion Puentes Vehiculares Villa Montes Calle Villa Nueva y Cochabamba, correspondiente al pago d</t>
  </si>
  <si>
    <t>De: 00099024113 Transferencia en cumplimiento al DS N0913 de 15/06/2011 y el Convenio Intergubernativo de Financiamiento UPRE-CIF-IG 535/2016, suscrito entre la UPRE y el GAM de Entre Rios proyecto Construccion Mercado Central Entre Rios (Zona Canaveral), correspondiente al pago de la planilla N 7,</t>
  </si>
  <si>
    <t>De: 00099024113 Transferencia en cumplimiento al DS N0913 de 15/06/2011 y el Convenio Intergubernativo de Financiamiento UPRE-CIF-IG 162/2017, suscrito entre la UPRE y el GAM de Sena proyecto Const. de Dos Aulas Escolares en la Unidad Educativa Juana Azurduy de Padilla en la Comunidad de Monte Sinai</t>
  </si>
  <si>
    <t>De: 00099024113 Transferencia en cumplimiento al DS N0913 de 15/06/2011 y el Convenio Intergubernativo de Financiamiento UPRE-CIF-IG 001/2017, suscrito entre la UPRE y el GAM de Uriondo proyecto Construccion Centro de Capacitacion Productiva Calamuchita, correspondiente al pago de la planilla N 8, s</t>
  </si>
  <si>
    <t>De: 00099024113 Transferencia en cumplimiento al DS N0913 de 15/06/2011 y el Convenio Intergubernativo de Financiamiento UPRE-CIF-IG 104/2017, suscrito entre la UPRE y el GAM de Irupana proyecto Construccion Tinglado Unidad Educativa Villa Trinidad - Irupana, correspondiente al pago de la planilla N</t>
  </si>
  <si>
    <t>De: 00099024113 Transferencia en cumplimiento al DS N0913 de 15/06/2011 y el Convenio Intergubernativo de Financiamiento UPRE-CIF-IG/340/2015, suscrito entre la UPRE y el GAM de Challapata proyecto Construccion Coliseo Cerrado Cruce Culta, correspondiente al pago de la planilla N 5 de cierre, segun</t>
  </si>
  <si>
    <t>De: 00099024113 Transferencia en cumplimiento al DS N0913 de 15/06/2011 y el Convenio Intergubernativo de Financiamiento UPRE-CIF-IG 901/2017, suscrito entre la UPRE y el GAM de Cuevo proyecto Const. Tinglado y Graderia Cancha Polifuncional Unidad Educativa Huaraca Municipio de Cuevo, correspondient</t>
  </si>
  <si>
    <t>De: 00099024113 Transferencia en cumplimiento al DS N0913 de 15/06/2011 y el Convenio Intergubernativo de Financiamiento UPRE-CIF-IG 507/2017, suscrito entre la UPRE y el GAM de Ichoca proyecto Construccion Unidad Educativa Totora Comunidad Totora, correspondiente al pago de la planilla N 2, segun l</t>
  </si>
  <si>
    <t>De: 00099024113 Transferencia en cumplimiento al DS N0913 de 15/06/2011 y el Convenio Intergubernativo de Financiamiento UPRE-CIF-IG 902/2017, suscrito entre la UPRE y el GAM de Cuevo proyecto Const. Tinglado y Graderia Cancha Polifuncional Unidad Educativa Itacuatia Municipio de Cuevo, correspondie</t>
  </si>
  <si>
    <t>De: 00099024113 Transferencia en cumplimiento al DS N0913 de 15/06/2011 y el Convenio Interinstitucional de Financiamiento UPRE-CIF-IG 105/2017, suscrito entre la UPRE y el GAM Coroico, Proyecto Construccion Tinglado Unidad Educativa Capellania, correspondiente al pago de la planilla N2, segun la UP</t>
  </si>
  <si>
    <t>De: 00099024113 Transferencia en cumplimiento al DS N0913 de 15/06/2011 y el Convenio Interinstitucional de Financiamiento UPRE-CIF-IG 587/2017, suscrito entre la UPRE y el GAM Nueva Esperanza, Proyecto Const. 5 Viviendas para Maestros U.E. Manuel Estremadoiro - Municipio Nueva Esperanza, correspond</t>
  </si>
  <si>
    <t>De: 00099024113 Transferencia en cumplimiento al DS N0913 de 15/06/2011 y el Convenio Interinstitucional de Financiamiento UPRE-CIF-IG 027/2017, suscrito entre la UPRE y el GAM Shinahota, Proyecto Construccion Infraestructura Deportiva Coliseo Shinahota, correspondiente al pago de la planilla N5, se</t>
  </si>
  <si>
    <t>De: 00099024113 Transferencia en cumplimiento al DS N0913 de 15/06/2011 y el Convenio Interinstitucional de Financiamiento UPRE-CIF-IG 185/2017, suscrito entre la UPRE y el GAM Bella Flor, Proyecto Const. Puesto de Salud Comunidad Puerto EVO, correspondiente al pago de la planilla N3, segun la UPRE.</t>
  </si>
  <si>
    <t>NÚMERO DE LIBRETA CUT: 99031009.00 OPERACIÓN T01 TRANSFERENCIA DE FONDOS A LA CUT - TESORO DIRECTO DE BANCO UNION S.A. A CUENTA UNICA DEL TESORO CON NUMERO DE SOLICITUD = 2681118 Y NUMERO CORRELATIVO = 91320020042018971 TRANSFERENCIA POR OPERACIONES DE VENTA BONOS BTX</t>
  </si>
  <si>
    <t>NUMERO DE LIBRETA CUT: 00099021001 OPERACIÓN E18 TRANSFERENCIA DEL SISTEMA FINANCIERO POR CUENTA DE TERCEROS A LA CUT Devolucion de pagos CC no cobrados por afiliados civiles y militares diciembre 2017, Libreta Nro 00099021001 TGN recursos ordinarios</t>
  </si>
  <si>
    <t>NUMERO DE LIBRETA CUT: 00099021001 OPERACIÓN E18 TRANSFERENCIA DEL SISTEMA FINANCIERO POR CUENTA DE TERCEROS A LA CUT Devolucion al TGN pago de FC Libreta Nro 00099021001 TGN- Recursos Ordinarios</t>
  </si>
  <si>
    <t>TRANSFERENCIA DE FONDOS S/G CITE N°||FPS/GFA/FI/TRL/194/2018 DEL FPS RECIBIDA EN LA FECHA (TRAM-TSO-2057) REF: PROGRAMACION DE PAGOS DE INVERSION Y FORTALECIMIENTO CONVENIO PLAN VIDA KFW ABONO EN LA LIB. N° 00287104414 FPS-BS-APPC KFW</t>
  </si>
  <si>
    <t>TRANSFERENCIA DE FONDOS S/G CITE N°||FPS/GFA/FI/TRL/194/2018 DEL FPS RECIBIDA EN LA FECHA (TRAM-TSO-2057) REF: PROGRAMACION DE PAGOS DE INVERSION Y FORTALECIMIENTO CONVENIO PLAN VIDA KFW DE LA LIB. N° 00287102001 CUT FPS-RECURSOS PROPIOS COBRO COSTO UTILES DE ESCRITORIO</t>
  </si>
  <si>
    <t>'COBRO DE'||UTILES DE ESCRITORIO POR EL COMPROBANTE CONTABLE NRO. 0919315 DE LA FECHA. SEGÚN CORREO ELECTRÓNICO DE YPFB DE F. 23/01/2018. DEBITO DE LA LIBRETA 00513022001 YPFB - OPERACIONES</t>
  </si>
  <si>
    <t>COBRO COSTOS DE PAPELERIA SEGUN TRANSFERENCIA DEL EXTERIOR POR ORDEN DE CONSULADO GENERAL DE BOLIVIA BARCELONA ESPAÑA REF.: GESTORIA CONSULAR LIB. 00010011102 MIN.RELACIONES EXTERIORES - GESTORIA CONSULAR LEY Nº 3108</t>
  </si>
  <si>
    <t>VENTA DE DIVISAS CON TRANSFERENCIA DE FONDOS A SOLICITUD DE YACIMIENTOS PETROLIFEROS FISCALES BOLIVIANOS SEGUN SOLICITUD 4816 REF: PAGO A OIL TEST INTERNACIONAL DE ARGENTINA SA POR SERVICIO DE INSPECCION DE CANTIDAD Y CALIDAD SEGUN ORDEN DE PAGO 191 INFORME TECNICO UPCA 136 Y DOCUMENTACION ADJUNTA LIB. 00513012004 LBP-YPFB-UNICOMERCIAL (4030005415/1-2188907)</t>
  </si>
  <si>
    <t>VENTA DE DIVISAS CON TRANSFERENCIA DE FONDOS A SOLICITUD DE MINISTERIO DE LA PRESIDENCIA SEGUN SOLICITUD 4810 REF: DIVISAS USD 7,082.79 PAGO A ROYAL FBO SERVICE POR SERVICIOS PRESTADOS A AERONAVE FAB 002 EN VIAJE OFICIAL QUE REALIZA SU S.E A VENEZUELA, PAGO A BANCO BBVA PARAGUAY S.A CUENTA 010235146 LIB. 00099021001 TGN-RECURSOS ORDINARIOS (3987)</t>
  </si>
  <si>
    <t>VENTA DE DIVISAS CON TRANSFERENCIA DE FONDOS A SOLICITUD DE MINISTERIO DE RELACIONES EXTERIORES SEGUN SOLICITUD 4813 REF: REMESA ADICIONAL A FAVOR DE LA REPRESENTACION PERMANENTE ANTE LAS NACIONES UNIDAS ONU PARA CUBRIR GASTOS DE ALIMENTACION PARA LAS ORGANIZACIONES SOCIALES QUE PARTICIPEN FORO PERM LIB. 00099021001 TGN-RECURSOS ORDINARIOS (3987)</t>
  </si>
  <si>
    <t>COBRO COSTOS DE PAPELERIA SEGUN TRANSFERENCIA DEL EXTERIOR POR ORDEN DE GAS TOTAL S.A. REF.: ANTICIPO DE IMPORTACION DE GLP ABRIL 2018 LIB. 00513062001 YPFB-OPERACIONES PLANTA DE SEPARACION DE LIQUIDOS RIO GRANDE</t>
  </si>
  <si>
    <t>COBRO COSTOS DE PAPELERIA SEGUN TRANSFERENCIA DEL EXTERIOR POR ORDEN DE AMARILLA GAS S.A. BS.AS. LIB. 00513062001 YPFB-OPERACIONES PLANTA DE SEPARACION DE LIQUIDOS RIO GRANDE</t>
  </si>
  <si>
    <t>COBRO COSTOS DE PAPELERIA SEGUN TRANSFERENCIA DEL EXTERIOR POR ORDEN DE CONSULADO GENERAL DE BOLIVIA EN MIAMI FL REF.: RECAUDACIONES DE GESTORIA CONSUALR FEBRERO 2018 LIB. 00010011102 MIN.RELACIONES EXTERIORES - GESTORIA CONSULAR LEY Nº 3108</t>
  </si>
  <si>
    <t>TRANSFERENCIA DEL EXTERIOR SEGUN SWIFT 05631 DE FECHA 23/04/2018 ORDENANTE: CONSULADO GENERAL DE BOLIVIA - BARCELONA LIB. 00099021001 TGN-RECURSOS ORDINARIOS (3987)</t>
  </si>
  <si>
    <t>TRANSFERENCIA DEL EXTERIOR SEGUN SWIFT NOS.5629-5626 DE FECHA 23/04/2018 ORDENANTE: CONSULADO GENERAL DE BOLIVIA-BUENOS AIRES ARGENTINA REF:SERVICVIOS DE GOBIERNO LIB. 00340012005 SEGIP - RECAUDACION EXTERIOR - CEDULAS DE IDENTIDAD</t>
  </si>
  <si>
    <t>NÚMERO DE LIBRETA CUT: 99031009.00 OPERACIÓN T01 TRANSFERENCIA DE FONDOS A LA CUT - TESORO DIRECTO DE BANCO UNION S.A. A CUENTA UNICA DEL TESORO CON NUMERO DE SOLICITUD = 2684760 Y NUMERO CORRELATIVO = 91320023042018036 TRANSFERENCIA POR OPERACIONES DE VENTA BONOS BTX</t>
  </si>
  <si>
    <t>||TRANSFERENCIA DE FONDOS S/G. FORMULARIO, CITE' BUN235/18 DE LA FECHA. (HRE-TSO-2084). SALDOS DE RECURSOS NO EJECUTADOS EN LOS PROYECTOS FINANCIADOS A TRAVÉS DEL FONDO NACIONAL DE DESARROLLO INTEGRAL Y PARA SU POSTERIOR REPROGRAMACIÓN. A SOLICITUD DEL G.A.M. DE PUERTO VILLARROEL; LIBRETA 00099021001 TGN RECURSOS ORDINARIOS; BUN.</t>
  </si>
  <si>
    <t>PAGO A BID PRÉSTAMO 2822/BL-BO VCTO. 22-04-2018 POR CUENTA DE TGN , NTI. 010637 VALOR 23-04-2018 INTERESES USD 212.674,30 COMISIONES USD 33.713,63 CTA. 3987 CUENTA UNICA DEL TESORO-3987 LIB. 00099021001 REF.: COMISIONES BANCARIAS</t>
  </si>
  <si>
    <t>||RESPUESTA DEBITO DEL BANQUERO SG/ SWIFT 05453 DEL 18/04/18 Y 05678 DE LA FECHA REF: COBRO COMISION POR TRANSFERENCIA DE EUR 11,908,51 DEL 08/03/18 SG/ SOLICITUD DEL MIN. DE DESARROLLO PROD. Y ECON. PLURAL, PAGO A/F BUREAU INTERNATIONAL DES POIDS ET MESURES LIB. 00041031107 MPM-IINSTITUTO BOLIVIANO DE METROLOGIA (UTILES DE ESCRITORIO)</t>
  </si>
  <si>
    <t>COBRO COSTOS DE PAPELERIA POR REGULARIZACION DE TRANSFERENCIA DEL EXTERIOR POR ORDEN DE BG BOLIVIA CORPORATION LIB. 00513012007 YPFB - RECURSOS NACIONALIZACIÓN</t>
  </si>
  <si>
    <t>COBRO COSTOS DE PAPELERIA SEGUN TRANSFERENCIA DEL EXTERIOR POR ORDEN DE CONSULADO GENERAL DE BOLIVIA - BARCELONA LIB. 00099021001 TGN-RECURSOS ORDINARIOS (3987)</t>
  </si>
  <si>
    <t>COBRO COSTOS DE PAPELERIA SEGUN TRANSFERENCIA DEL EXTERIOR POR ORDEN DE CONSULADO GENERAL DE BOLIVIA-BUENOS AIRES ARGENTINA REF:SERVICVIOS DE GOBIERNO LIB. 00340012003 RECAUDACION EXTRANJERIA - C.I. -L.C.</t>
  </si>
  <si>
    <t>TRANSFERENCIA DE FONDOS AL EXTERIOR A SOLICITUD DE ADMINISTRADORA BOLIVIANA DE CARRETERAS SEGUN SOLICITUD 4824 REF: TRANSFERENCIA DE RECURSOS AL EXTERIOR PAGO A LA CAMARA DE COMERCIO DE ESPANA POR CONCEPTO DE GASTOS DE SALA DE AUDIENCIA RESECTO AL ARBITRAJE STAMPA PROCESO TRADECO VS ABC CUENTA ES47 LIB. 00291012009 BS - ABC - OTROS RECURSOS ESPECIFICOS</t>
  </si>
  <si>
    <t>VENTA DE DIVISAS CON TRANSFERENCIA DE FONDOS A SOLICITUD DE DIRECCION ESTRATEGICA DE REIVINDICACION MARITIMA DIREMAR SEGUN SOLICITUD 4812 REF: PAGO A HYDROISOTOP GMBH POR ESTUDIO DE ISOTOPOS DE LAS AGUAS DE LOS MANANTIALES Y POZOS DEL SILALA SOLICITADO CON INFORME IF DIREMAR UTS N 037 2018 EQUIVALE LIB. 00099021001 TGN-RECURSOS ORDINARIOS (3987) POR DIFERENCIAL CAMBIARIO</t>
  </si>
  <si>
    <t>VENTA DE DIVISAS CON TRANSFERENCIA DE FONDOS A SOLICITUD DE DIRECCION ESTRATEGICA DE REIVINDICACION MARITIMA DIREMAR SEGUN SOLICITUD 4812 REF: PAGO A HYDROISOTOP GMBH POR ESTUDIO DE ISOTOPOS DE LAS AGUAS DE LOS MANANTIALES Y POZOS DEL SILALA SOLICITADO CON INFORME IF DIREMAR UTS N 037 2018 EQUIVALE LIB. 00099021001 TGN-RECURSOS ORDINARIOS (3987)</t>
  </si>
  <si>
    <t>VENTA DE DIVISAS CON TRANSFERENCIA DE FONDOS A SOLICITUD DE DIRECCION ESTRATEGICA DE REIVINDICACION MARITIMA DIREMAR SEGUN SOLICITUD 4811 REF: PAGO A LA CONSULTORA LAURA MOVILLA PATEIRO POR SERVICIO DE CONSULTORIA EN MATERIA DE DERECHO INTERNACIONAL PUBLICO SILALA SOLICITADO POR EL DIRECTOR DE DEFEN LIB. 00099021001 TGN-RECURSOS ORDINARIOS (3987) POR DIFERENCIAL CAMBIARIO</t>
  </si>
  <si>
    <t>VENTA DE DIVISAS CON TRANSFERENCIA DE FONDOS A SOLICITUD DE DIRECCION ESTRATEGICA DE REIVINDICACION MARITIMA DIREMAR SEGUN SOLICITUD 4811 REF: PAGO A LA CONSULTORA LAURA MOVILLA PATEIRO POR SERVICIO DE CONSULTORIA EN MATERIA DE DERECHO INTERNACIONAL PUBLICO SILALA SOLICITADO POR EL DIRECTOR DE DEFEN LIB. 00099021001 TGN-RECURSOS ORDINARIOS (3987)</t>
  </si>
  <si>
    <t>PROVISION DE FONDOS A SOLICITUD DE YACIMIENTOS PETROLIFEROS FISCALES BOLIVIANOS SEGUN SOLICITUD YPFB-0097-2018 REF: PAGO SERVICIO TRANS FIRME E INTERRUMPIBLE GN MI MARZO 18 A GOB LIB. 00513012007 YPFB - RECURSOS NACIONALIZACIÓN</t>
  </si>
  <si>
    <t>TRANSFERENCIA DE FONDOS AL EXTERIOR A SOLICITUD DE TESORO GENERAL DE LA NACION SEGUN SOLICITUD 4831 REF: PAGO A LA ORGANIZACION DE ESTADOS AMERICANOS (OEA), POR CONCEPTO DE MEMBRESIA POR USD58.744,00, SEGUN SOLICITUD VRE-DGRM-CS-45/2018. LIB. 00099021001 TGN-RECURSOS ORDINARIOS (3987)</t>
  </si>
  <si>
    <t>TRANSFERENCIA DE FONDOS AL EXTERIOR A SOLICITUD DE TESORO GENERAL DE LA NACION SEGUN SOLICITUD 4832 REF: PAGO A LA UNION DE NACIONES SUDAMERICANAS (UNASUR), POR CONCEPTO DE MEMBRESIA POR USD124.293,00, SEGUN SOLICITUD VRE-DGRM-CS-43/2018. LIB. 00099021001 TGN-RECURSOS ORDINARIOS (3987)</t>
  </si>
  <si>
    <t>TRANSFERENCIA DE FONDOS AL EXTERIOR A SOLICITUD DE TESORO GENERAL DE LA NACION SEGUN SOLICITUD 4833 REF: PAGO AL ORGANISMO ANDINO DE SALUD DEL CONVENIO HIPOLITO UNANUE (ORAS/CONHU), POR CONCEPTO DE MEMBRESIA POR USD183.266,00, SEGUN SOLICITUD VRE-DGRM-CS-40/2018. LIB. 00099021001 TGN-RECURSOS ORDINARIOS (3987)</t>
  </si>
  <si>
    <t>VENTA DE DIVISAS CON TRANSFERENCIA DE FONDOS A SOLICITUD DE ADMINISTRACION DE SERVICIOS PORTUARIOS BOLIVIA SEGUN SOLICITUD 4828 REF: H.R. 1229 - ENVIO DE RECURSOS AL PUERTO DE ARICA PARA GASTOS DE GATE OUT POR REPOSICION A LA REMESA DE MARZO/2018, SEGUN COMUNICACION INTERNA ASP-B/DOP-UAP/CI-193/2018 LIB. 00594012001 ASP-B FONDO DE OPERACIONES</t>
  </si>
  <si>
    <t>||RESPUESTA DEBITO DEL BANQUERO SG/ SWIFT 05453 DEL 18/04/18 Y 05678 DE LA FECHA REF: COBRO COMISION POR TRANSFERENCIA DE EUR 11,908,51 DEL 08/03/18 SG/ SOLICITUD DEL MIN. DE DESARROLLO PROD. Y ECON. PLURAL, PAGO A/F BUREAU INTERNATIONAL DES POIDS ET MESURES LIB. 00041031107 MPM-IINSTITUTO BOLIVIANO DE METROLOGIA (COMIS. DEL BANQUERO EQUV. EUR 20,-)</t>
  </si>
  <si>
    <t>NUMERO DE LIBRETA CUT: 00099021001 OPERACIÓN E18 TRANSFERENCIA DEL SISTEMA FINANCIERO POR CUENTA DE TERCEROS A LA CUT A SOLICITUD DE FERROVIARIA ORIENTAL</t>
  </si>
  <si>
    <t>NÚMERO DE LIBRETA CUT: 99031009.00 OPERACIÓN T01 TRANSFERENCIA DE FONDOS A LA CUT - TESORO DIRECTO DE BANCO UNION S.A. A CUENTA UNICA DEL TESORO CON NUMERO DE SOLICITUD = 2688258 Y NUMERO CORRELATIVO = 91320024042018093 TRANSFERENCIA POR OPERACIONES DE VENTA BONOS BTX</t>
  </si>
  <si>
    <t>||TRANSFERENCIA DE FONDOS PARA LA EMPRESA SEDEMPARA LACTEOSBOL IMPLEMENTACIÓN PLANTA PROCESADORA DE LÁCTEOS DEPTO. COCHABAMBA (3ER.DESEMBOLSO)- CUT LIBRETA N° 0574019203 S/G NOTAS CITE: BDP/GOP/CART/1563/2018 Y BDP/GOP/CART/1606/2018 DE 19 Y 20 DE ABRIL 2018 (ADJ) LIBRETA N° 0574019203-SEDEM LACTEOSBOL-IMPLEMENTACIÓN PLANTA PROCESADORA DE LÁCTEOS DEPTO.COCHABAMBA</t>
  </si>
  <si>
    <t>||TRANSFERENCIA DE FONDOS PARA LA "EMPRESA DE APOYO A LA PRODUCCION DE ALIMENTOS - EMAPA" (6° DESEMBOLSO), ABONO A LA CUT LIBRETA N° 00572019201 SEGÚN NOTA CITE: BDP/GOP/CART/1562/2018 DE 19/04/18 (ADJ) LIBRETA N° 00572019201-EMPRESA DE APOYO A LA PRODUCCION DE ALIMENTOS - EMAPA</t>
  </si>
  <si>
    <t>De: 00016011101 Devolucion de recursos no ejecutados del Bachiller Destacado de las gestiones 2015 y 2016</t>
  </si>
  <si>
    <t>De: 00661014201 Devolucion de recursos por pasajes pagados no utilizados gestion 2015, 2016 y 2017, por parte de los ex funcionarios del Tribunal Constitucional Plurinacional, a la fuente 41-111, por aspectos de control interno emergente de auditoria especial de pasajes y viaticos de la gestion 2015</t>
  </si>
  <si>
    <t>||REGISTRO COBRO COMISION AVISO ENMIENDA CARTA DE CREDITO STANDBY BS220.-Y EMISION COMP.CONTABLE BS50.-REF.:40LI-G80326-PJEH (BCB:SB-R-2018-05) A/F Y.P.F.B.,S/G SWIFT 5718,24/04/18. LIB.00513012007 YPFB-RECURSOS NACIONALIZACION REF.:COMISIONES AVISO SBLC 40LI-G80326-PJEH</t>
  </si>
  <si>
    <t>'COBRO DE'||UTILES DE ESCRITORIO POR EL COMPROBANTE CONTABLE NRO. 0919681 DE LA FECHA. S/G. CORREO ELECTRÓNICO DE YACIMIENTOS PETROLIFEROS FISCALES BOLIVIANOS DE F. 23/01/2018. DEBITO DE LA LIBRETA 00513022001 YPFB - OPERACIONES; COBRO UTILES DE ESCRITORIO.</t>
  </si>
  <si>
    <t>PROVISION DE FONDOS A SOLICITUD DE YACIMIENTOS PETROLIFEROS FISCALES BOLIVIANOS SEGUN SOLICITUD YPFB-0098-2018 REF: PAGO SERV INTERRUMPIBLE DE TRANS GN MI MARZO 18 A GTB LIB. 00513012007 YPFB - RECURSOS NACIONALIZACIÓN</t>
  </si>
  <si>
    <t>COBRO COSTOS DE PAPELERIA POR REGULARIZACION DE TRANSFERENCIA DEL EXTERIOR POR ORDEN DE LIMA GAS S.A. LIB. 00513012007 YPFB - RECURSOS NACIONALIZACIÓN</t>
  </si>
  <si>
    <t>COBRO COSTOS DE PAPELERIA SEGUN TRANSFERENCIA DEL EXTERIOR POR ORDEN DE HERCO COMBUSTIBLES S.A. REF.: CONTRATO CONDENSADO DE GAS DE SP 15-18 LIB. 00513062001 YPFB-OPERACIONES PLANTA DE SEPARACION DE LIQUIDOS RIO GRANDE</t>
  </si>
  <si>
    <t>PAGO A CAF PRÉSTAMO CFA009609 VCTO. 24-04-2018 POR CUENTA DE TGN , NTI. 010605 VALOR 24-04-2018 INTERESES USD 10.780,90 COMISIONES USD 31.592,99 CTA. 3987 CUENTA UNICA DEL TESORO-3987 LIB. 00099021001 REF.: COMISIONES BANCARIAS</t>
  </si>
  <si>
    <t>TRANSFERENCIA RECIBIDA DEL EXTERIOR SEGÚN MENSAJES SWIFT Nos. 05697-05689 (REM.EXT.) DE FECHA 24-04-2018 POR DESEMBOLSO DE CAF PRÉSTAMO CFA008604 Carr.Epizana-Comarapa-El torno LIBRETA N° 00291012002 ABC-RECURSOS PROPIOS REF.: UTILES DE ESCRITORIO</t>
  </si>
  <si>
    <t>TRANSFERENCIA RECIBIDA DEL EXTERIOR SEGÚN MENSAJES SWIFT Nos. 5698-5690 (REM.EXT.) DE FECHA 24-04-2018 POR DESEMBOLSO DE CAF PRÉSTAMO CFA009277 CONST.CARR.SAN BORJA-S.IGNACIO LIBRETA N° 00291012002 ABC-RECURSOS PROPIOS REF.: UTILES DE ESCRITORIO</t>
  </si>
  <si>
    <t>COBRO COSTOS DE PAPELERIA SEGUN TRANSFERENCIA DEL EXTERIOR POR ORDEN DE VICECONSULADO DEL ESTADO PLURINACIONAL DE BOLIVIA ARGENTINA LIB. 00010011102 MIN.RELACIONES EXTERIORES - GESTORIA CONSULAR LEY Nº 3108</t>
  </si>
  <si>
    <t>De: 00099024113 Transferencia en cumplimiento al DS N0913 de 15/06/2011 y el Convenio Intergubernativo de Financiamiento UPRE-CIF-IG 688/2017, suscrito entre la UPRE y el GAM Alalay, Proyecto Const. Centro de Salud en Yanagaga - Alalay, correspondiente al pago de la planilla N 2, segun la UPRE.</t>
  </si>
  <si>
    <t>De: 00099024113 Transferencia en cumplimiento al DS N0913 de 15/06/2011 y el Convenio Interinstitucional de Financiamiento UPRE-CIF-575/2014, suscrito entre la UPRE y el GAD Pando, Proyecto Construccion y Equipamiento Hospital de Tercer Nivel - Municipio de Cobija, correspondiente al pago de la plan</t>
  </si>
  <si>
    <t>De: 00099024113 Transferencia en cumplimiento al DS N0913 de 15/06/2011 y el Convenio Intergubernativo de Financiamiento UPRE-CIF-IG/553/2016, suscrito entre la UPRE y el GAD Beni, Proyecto Construccion U.E. El Retiro y Polifuncional - Comunidad Natividad del Retiro , correspondiente al pago de la p</t>
  </si>
  <si>
    <t>De: 00099024113 Transferencia en cumplimiento al DS N0913 de 15/06/2011 y el Convenio Intergubernativo de Financiamiento UPRE-CIF-IG 749/2017, suscrito entre la UPRE y el GAM Arani, Proyecto Const. Aulas Unidad Educativa Serrano, correspondiente al pago de la planilla N 2, segun la UPRE.</t>
  </si>
  <si>
    <t>De: 00099024113 Transferencia en cumplimiento al DS N0913 de 15/06/2011 y el Convenio Intergubernativo de Financiamiento UPRE-CIF-IG 240/2017, suscrito entre la UPRE y el GAM San Andres de Machaca, Proyecto Construccion Tinglado U.E. Alto De La Alianza - Comunidad Nazacara , correspondiente al pago</t>
  </si>
  <si>
    <t>De: 00099024113 Transferencia en cumplimiento al DS N0913 de 15/06/2011 y el Convenio Intergubernativo de Financiamiento UPRE-CIF-IG 063/2017, suscrito entre la UPRE y el GAM Yunchara Proyecto Construccion Unidad Educativa 27 de Mayo - Municipio de Yunchara, correspondiente al pago de la planilla N5</t>
  </si>
  <si>
    <t>De: 00099024113 Transferencia en cumplimiento al DS N0913 de 15/06/2011 y el Convenio Intergubernativo de Financiamiento UPRE-CIF-IG 272/2016, suscrito entre la UPRE y el GAM Quillacollo Proyecto Construccion Cancha Sintetica de Futbol Mas Camerinos Sindicato Agrario Cotapachi D-6, correspondiente</t>
  </si>
  <si>
    <t>De: 00099024113 Transferencia en cumplimiento al DS N0913 de 15/06/2011 y el Convenio Intergubernativo de Financiamiento UPRE-CIF-IG/486/2016, suscrito entre la UPRE y el GAM Potosi Proyecto Construccion Unidad Educativa Litoral, correspondiente al pago de la planilla N9, segun la UPRE.</t>
  </si>
  <si>
    <t>De: 00099024113 Transferencia en cumplimiento al DS N0913 de 15/06/2011 y el Convenio Intergubernativo de Financiamiento UPRE-CIF-IG 297/2017, suscrito entre la UPRE y el GAM Luribay Proyecto Construccion 10 Aulas U.E. Venezuela (Anquioma), correspondiente al pago de la planilla N2, segun la UPRE.</t>
  </si>
  <si>
    <t>De: 00099024113 Transferencia en cumplimiento al DS N0913 de 15/06/2011 y el Convenio Intergubernativo de Financiamiento UPRE-CIF-IG 760/2017, suscrito entre la UPRE y el GAM Sicaya, Proyecto Construccion Unidad Educativa Higuerani, correspondiente al pago de la planilla N 2, segun la UPRE.</t>
  </si>
  <si>
    <t>De: 00099024113 Transferencia en cumplimiento al DS N0913 de 15/06/2011 y el Convenio Intergubernativo de Financiamiento UPRE-CIF-IG/431/2015, suscrito entre la UPRE y el GAM San Julian, Proyecto Construccion Modulo Unidad Educativa Eduardo Abaroa B, correspondiente al pago de la planilla N 7 de cie</t>
  </si>
  <si>
    <t>De: 00099024113 Transferencia en cumplimiento al DS N0913 de 15/06/2011 y el Convenio Interinstitucional de Financiamiento UPRE-CIF 0197/13, suscrito entre la UPRE y el GAM Pazna, Proyecto Coliseo Cerrado de Penas Municipio Pazna, correspondiente al pago de la planilla N 3 de cierre, segun la UPRE.</t>
  </si>
  <si>
    <t>De: 00099024113 Transferencia en cumplimiento al DS N0913 de 15/06/2011 y el Convenio Intergubernativo de Financiamiento UPRE-CIF-IG/040/2016, suscrito entre la UPRE y el GAM San Julian, Proyecto Construccion Estadio Municipal San Julian, correspondiente al pago de la planilla N 11, segun la UPRE.</t>
  </si>
  <si>
    <t>De: 00099024113 Transferencia en cumplimiento al DS N0913 de 15/06/2011 y el Convenio Intergubernativo de Financiamiento UPRE-CIF-IG 1081/2017, suscrito entre la UPRE y el GAM Papel Pampa, Proyecto Construccion Cancha de Cesped Sintetico con Enmallado en el Municipio de Papel Pampa, correspondiente</t>
  </si>
  <si>
    <t>De: 00099024113 Transferencia en cumplimiento al DS N0913 de 15/06/2011 y el Convenio Interinstitucional de Financiamiento UPRE-CIF-IG/469/2016, suscrito entre la UPRE y el GAM Cobija, Proyecto Const. Unidad Educativa Cobija A Barrio Conavi, correspondiente al pago de la planilla N4, segun la UPRE.</t>
  </si>
  <si>
    <t>De: 00099024113 Transferencia en cumplimiento al DS N0913 de 15/06/2011 y el Convenio Interinstitucional de Financiamiento UPRE-CIF-IG 477/2017, suscrito entre la UPRE y el GAM Inquisivi, Proyecto Construccion de 6 Aulas Sala de Profesores y Direccion U.E. Siguas - Inquisivi, correspondiente al pago</t>
  </si>
  <si>
    <t>De: 00099024113 Transferencia en cumplimiento al DS N0913 de 15/06/2011 y el Convenio Interinstitucional de Financiamiento UPRE-CIF-IG 487/2017, suscrito entre la UPRE y el GAM San Buenaventura, Proyecto Construccion Bloque de Aulas Unidad Educativa San Miguel San Buenaventura, correspondiente al pa</t>
  </si>
  <si>
    <t>De: 00099024113 Transferencia en cumplimiento al DS N0913 de 15/06/2011 y el Convenio Intergubernativo de Financiamiento UPRE-CIF-IG 722/2017, suscrito entre la UPRE y el GAM Mizque, Proyecto Const. Cancha Multiple y Graderias en la Unidad Educativa San Pedro (Mizque), correspondiente al pago de la</t>
  </si>
  <si>
    <t>De: 00099024113 Transferencia en cumplimiento al DS N0913 de 15/06/2011 y el Convenio Intergubernativo de Financiamiento UPRE-CIF-IG 086/2017, suscrito entre la UPRE y el GAM Villa Tunari, Proyecto Construccion Coliseo Isinuta Distrito N7, correspondiente al pago de la planilla N6, segun la UPRE.</t>
  </si>
  <si>
    <t>De: 00099024113 Transferencia en cumplimiento al DS N0913 de 15/06/2011 y el Convenio Intergubernativo de Financiamiento UPRE-CIF-IG 056/2017, suscrito entre la UPRE y el GAM Colomi, Proyecto Construccion Puente Vehicular Villa Naranjos D-4, correspondiente al pago de la planilla N4 de cierre, segun</t>
  </si>
  <si>
    <t>De: 00099024113 Transferencia en cumplimiento al DS N0913 de 15/06/2011 y el Convenio Intergubernativo de Financiamiento UPRE-CIF-IG 974/2017, suscrito entre la UPRE y el GAM Puna, Proyecto Construccion Tinglado y Campo Deportivo U.E. Vilamani, correspondiente al pago de la planilla N2, segun la UPR</t>
  </si>
  <si>
    <t>De: 00099024113 Transferencia en cumplimiento al DS N0913 de 15/06/2011 y el Convenio Intergubernativo de Financiamiento UPRE-CIF-IG 934/2017, suscrito entre la UPRE y el GAM Ocuri, Proyecto Const. Cuatro Aulas U.E. Juthy (Ocuri), correspondiente al pago de la planilla N1, segun la UPRE.</t>
  </si>
  <si>
    <t>De: 00099024113 Transferencia en cumplimiento al DS N0913 de 15/06/2011 y el Convenio Intergubernativo de Financiamiento UPRE-CIF-IG 540/2017, suscrito entre la UPRE y el GAM Irupana, Proyecto Construccion Tinglado U.E. Siquiljara - Irupana, correspondiente al pago de la planilla N2, segun la UPRE.</t>
  </si>
  <si>
    <t>De: 00099024113 Transferencia en cumplimiento al DS N0913 de 15/06/2011 y el Convenio Intergubernativo de Financiamiento UPRE-CIF-IG 414/2017, suscrito entre la UPRE y el GAM Combaya, Proyecto Construccion Tinglado Unidad Educativa Milliraya Municipio Combaya, correspondiente al pago de la planilla</t>
  </si>
  <si>
    <t>De: 00099024113 Transferencia en cumplimiento al DS N0913 de 15/06/2011 y el Convenio Intergubernativo de Financiamiento UPRE-CIF-IG 340/2017, suscrito entre la UPRE y el GAM Batallas, Proyecto Construccion Seis Aulas Unidad Educativa Libertador Simon Bolivar, correspondiente al pago de la planilla</t>
  </si>
  <si>
    <t>De: 00099024113 Transferencia en cumplimiento al DS N0913 de 15/06/2011 y el Convenio Intergubernativo de Financiamiento UPRE-CIF-IG 069/2017, suscrito entre la UPRE y el GAM Uriondo, Proyecto Construccion Tinglado U.E. Virgen del Rosario Calamuchita, correspondiente al pago de la planilla N4 de cie</t>
  </si>
  <si>
    <t>De: 00099024113 Transferencia en cumplimiento al DS N0913 de 15/06/2011 y el Convenio Intergubernativo de Financiamiento UPRE-CIF-IG 183/2017, suscrito entre la UPRE y el GAM Porvenir, Proyecto Const. Casa de La Juventud del Municipio de Porvenir, correspondiente al pago de la planilla N1, segun la</t>
  </si>
  <si>
    <t>De: 00099024113 Transferencia en cumplimiento al DS N0913 de 15/06/2011 y el Convenio Intergubernativo de Financiamiento UPRE-CIF-IG/565/2016, suscrito entre la UPRE y el GAD Beni, Proyecto Construccion Centro de Salud Bermeo Comunidad Bermeo, correspondiente al pago de la planilla N5 de cierre, seg</t>
  </si>
  <si>
    <t>De: 00099024113 Transferencia en cumplimiento al DS N0913 de 15/06/2011 y el Convenio Intergubernativo de Financiamiento UPRE-CIF-IG 836/2017, suscrito entre la UPRE y el GAM San Miguel de Velasco, Proyecto Construccion de Tinglado y Graderias en la Unidad Educativa Monsenor Belisario Santiesteban</t>
  </si>
  <si>
    <t>De: 00099024113 Transferencia en cumplimiento al DS N0913 de 15/06/2011 y el Convenio Intergubernativo de Financiamiento UPRE-CIF-IG 789/2017, suscrito entre la UPRE y el GAM Buena Vista, Proyecto Const. Unidad Educativa Andres Ibanez - Buena Vista, correspondiente al pago de la planilla N2, segun l</t>
  </si>
  <si>
    <t>A:00373024105 DESEMBOLSO DE RECURSOS AL FONDO DE DESARROLLO INDIGENA PARA 3 PROGRAMAS Y/O PROYECTOS DEL GOBIERNO AUTONOMO MUNICIPAL DE CHUQUISACA S/G NOTA CITE: FDI/DGE/EXT/N 167/2018 E INFORME MEFP/VTCP/DGPOT/UPCFTGN/INF/N43/2018. (H.R. 6-10853-R)</t>
  </si>
  <si>
    <t>A:00041014201 Transferencia que efectuamos a requerimiento de Zona Franca Cobija, segun nota CITE:ZFC-DGE-UAF-ACPyT-239/2018, por concepto de desembolso del 2% en favor del Ministerio de Desarrollo Productivo y Economia Plural, correspondiente al mes de marzo de 2018, en cumplimiento al Decreto Sup</t>
  </si>
  <si>
    <t>||TRANSFERENCIA DE FONDOS S/G. FORMULARIO CITE: BUN240/18 DE LA FECHA.(HRE-TSO-2107), ADQUISICION DE COMPUTADORAS QUIPUS POR EL GOB.AUT.MCPAL.SAN JUAN,APORTE DE CONTRAPARTE DEL 50% EN 3 CUOTAS. A SOLICITUD GOB.AUT.MCPAL.SAN JUAN, LIBRETA N°00041014101, PAGO SEGUNDA CUOTA; BUN.</t>
  </si>
  <si>
    <t>De: 00099024113 Transferencia en cumplimiento al DS N0913 de 15/06/2011 y el Convenio Intergubernativo de Financiamiento UPRE-CIF-IG 810/2017, suscrito entre la UPRE y el GAM de San Antonio de Lomerio proyecto Const. de Aulas en Unidad Educativa San Antonio de Padua Comunidad San Antonio de Lomerio,</t>
  </si>
  <si>
    <t>De: 00099024113 Transferencia en cumplimiento al DS N0913 de 15/06/2011 y el Convenio Intergubernativo de Financiamiento UPRE-CIF-IG 201/2017, suscrito entre la UPRE y el GAM de Viacha proyecto Construccion Tinglado U.E. Hilata Santa Trinidad Com. Santa Trinidad D-3, correspondiente al pago de la pl</t>
  </si>
  <si>
    <t>De: 00099024113 Transferencia en cumplimiento al DS N0913 de 15/06/2011 y el Convenio Intergubernativo de Financiamiento UPRE-CIF-IG 071/2017, suscrito entre la UPRE y el GAM de Villamontes proyecto Construccion Unidad Educativa Nivel Inicial Colorados de Bolivia, correspondiente al pago de la plani</t>
  </si>
  <si>
    <t>De: 00099024113 Transferencia en cumplimiento al DS N0913 de 15/06/2011 y el Convenio Intergubernativo de Financiamiento UPRE-CIF-IG 721/2017, suscrito entre la UPRE y el GAM de Mizque proyecto Const. Cancha Multiple, Graderias y Tinglado en la Unidad Educativa Thola Pampa (Tin Tin Mizque), corresp</t>
  </si>
  <si>
    <t>De: 00099024113 Transferencia en cumplimiento al DS N0913 de 15/06/2011 y el Convenio Intergubernativo de Financiamiento UPRE-CIF-IG 619/2017, suscrito entre la UPRE y el GAM de Villa Tunari proyecto Construccion 8 Aulas U.E. San Lorenzo B D-2, correspondiente al pago de la planilla N 3, segun la UP</t>
  </si>
  <si>
    <t>De: 00099024113 Transferencia en cumplimiento al DS N0913 de 15/06/2011 y el Convenio Intergubernativo de Financiamiento UPRE-CIF-IG 779/2017, suscrito entre la UPRE y el GAM de El Torno proyecto Construccion 4 Aulas Unidad Educativa Alberto Rivera Tapia La Angostura El Torno, correspondiente al pa</t>
  </si>
  <si>
    <t>De: 00099024113 Transferencia en cumplimiento al DS N0913 de 15/06/2011 y el Convenio Intergubernativo de Financiamiento UPRE-CIF-IG 962/2017, suscrito entre la UPRE y el GAM de Caripuyo proyecto Construccion Edificio del Gobierno Autonomo Municipal de Caripuyo, correspondiente al pago de la planill</t>
  </si>
  <si>
    <t>De: 00099024113 Transferencia en cumplimiento al DS N0913 de 15/06/2011 y el Convenio Intergubernativo de Financiamiento UPRE-CIF-IG 368/2017, suscrito entre la UPRE y el GAM de Huarina proyecto Construccion Centro de Salud Coromata Alta, correspondiente al pago de la planilla N 2, segun la UPRE.</t>
  </si>
  <si>
    <t>De: 00099024113 Transferencia en cumplimiento al DS N0913 de 15/06/2011 y el Convenio Intergubernativo de Financiamiento UPRE-CIF-IG 164/2017, suscrito entre la UPRE y el GAM de Puerto Rico proyecto Const. Un Tinglado Polifuncional Unidad Educativa Batraja (Com. Batraja Mun. Puerto Rico), correspon</t>
  </si>
  <si>
    <t>De: 00099024113 Transferencia en cumplimiento al DS N0913 de 15/06/2011 y el Convenio Intergubernativo de Financiamiento UPRE-CIF-IG 484/2017, suscrito entre la UPRE y el GAM de San Pedro de Tiquina proyecto Construccion Laboratorio Unidad Educativa Simon Bolivar, correspondiente al pago de la plani</t>
  </si>
  <si>
    <t>De: 00099024113 Transferencia en cumplimiento al DS N0913 de 15/06/2011 y el Convenio Intergubernativo de Financiamiento UPRE-CIF-IG 506/2017, suscrito entre la UPRE y el GAM de Ichoca proyecto Construccion Unidad Educativa German Busch de Challa Comunidad Challa, correspondiente al pago de la plani</t>
  </si>
  <si>
    <t>De: 00099024113 Transferencia en cumplimiento al DS N0913 de 15/06/2011 y el Convenio Intergubernativo de Financiamiento UPRE-CIF-IG/419/2016, suscrito entre la UPRE y el GAM de Potosi proyecto Construccion Unidad Educativa Tecnico Humanistico 3 de Mayo D-17, correspondiente al pago de la planilla</t>
  </si>
  <si>
    <t>||REGULARIZACIÓN DE NUESTRA OPERACIÓN NRO. 0919444 DE F. 23/04/2018 EN ATENCIÓN A NOTA DEL INSTITUTO NACIONAL DE INNOVACIÓN AGROPECUARIA Y FORESTAL - INIAF, CITE' MDRYT/INIAF/DAF/N°0091/2018 DE F. 24/04/2018 RECIBIDA EN LA FECHA (HRE-TGL-6110). DE LA LIBRETA 00222018012 INIAF-KOLFACI TECN.P/MEJORAR PROD.CACAO Y ARROZ;COBRO UTILES DE ESCRITORIO</t>
  </si>
  <si>
    <t>COBRO COSTOS DE PAPELERIA POR REGULARIZACION DE TRANSFERENCIA DEL EXTERIOR POR ORDEN DE LLAMA GAS S.A. LIB. 00513062001 YPFB-OPERACIONES PLANTA DE SEPARACION DE LIQUIDOS RIO GRANDE</t>
  </si>
  <si>
    <t>COBRO COSTOS DE PAPELERIA SEGUN TRANSFERENCIA DEL EXTERIOR POR ORDEN DE HERCO COMBUSTIBLES S.A. REF.: CONTRATO CONDENSADO DE GAS DE SP 16/17-18 LIB. 00513062001 YPFB-OPERACIONES PLANTA DE SEPARACION DE LIQUIDOS RIO GRANDE</t>
  </si>
  <si>
    <t>VENTA DE DIVISAS CON TRANSFERENCIA DE FONDOS A SOLICITUD DE SERVICIO GENERAL DE IDENTIFICACION PERSONAL - SEGIP SEGUN SOLICITUD 4838 REF: ENTREGA DE FONDOS A LA OFICINA DE SAO PAULO - BRASIL, PARA GASTOS EN BIENES Y SERVICIOS Y ACTIVOS FIJOS, SEGUN NOTA 016/2018, SOLICITUD 1 Y CERT. 1476 Y 1531. LIB. 00340012003 RECAUDACION EXTRANJERIA - C.I. -L.C.</t>
  </si>
  <si>
    <t>VENTA DE DIVISAS CON TRANSFERENCIA DE FONDOS A SOLICITUD DE MINISTERIO DE RELACIONES EXTERIORES SEGUN SOLICITUD 4841 REF: PAGO DE HABERES Y COSTO DE VIDA DEL SERVICIO DIPLOMATICO CON DISCAPACIDAD CORRESPONDIENTE AL MES DE MARZO 2018 SEGUN PLANILLA DE RRHH N 031807. LIB. 00099021001 TGN-RECURSOS ORDINARIOS (3987)</t>
  </si>
  <si>
    <t>VENTA DE DIVISAS CON TRANSFERENCIA DE FONDOS A SOLICITUD DE SERVICIO GENERAL DE IDENTIFICACION PERSONAL - SEGIP SEGUN SOLICITUD 4839 REF: ENTREGA DE FONDOS A LA OFICINA DE SAO PAULO - BRASIL, PARA GASTOS EN SERVICIOS BASICOS Y BIENES Y SERVICIOS, SEGUN NOTA 016/2018, SOLICITUD 1 Y CERT. 1476 Y 1532. LIB. 00340012003 RECAUDACION EXTRANJERIA - C.I. -L.C.</t>
  </si>
  <si>
    <t>VENTA DE DIVISAS CON TRANSFERENCIA DE FONDOS A SOLICITUD DE MINISTERIO DE ECONOMIA Y FINANZAS PUBLICAS SEGUN SOLICITUD 4840 REF: PAGO A FAVOR DE BLOOMBERG FINANCE LP FACTURA 5604323029, MES DE ABRIL/2018, POR SERVICIOS ESPECIALES BLOOMBERG DOS TERMINALES DE OPERACIONES DEUDA PUBLICA EN MERCADOS DE LIB. 00099021001 TGN-RECURSOS ORDINARIOS (3987)</t>
  </si>
  <si>
    <t>De: 00099024113 Transferencia en cumplimiento al DS N0913 de 15/06/2011 y el Convenio Intergubernativo de Financiamiento UPRE-CIF-IG 1114/2017, suscrito entre la UPRE y el GAM Irupana, Proyecto Construccion Coliseo Cerrado Comunidad Lambate - Irupana, correspondiente al pago del 20% de anticipo del</t>
  </si>
  <si>
    <t>De: 00099024113 Transferencia en cumplimiento al DS N0913 de 15/06/2011 y el Convenio Intergubernativo de Financiamiento UPRE-CIF-IG 359/2017, suscrito entre la UPRE y el GAM Sica Sica, Proyecto Construccion U.E. Elizardo Perez B - Lahuachaca, correspondiente al pago de la planilla N2, segun la UPRE</t>
  </si>
  <si>
    <t>De: 00099024113 Transferencia en cumplimiento al DS N0913 de 15/06/2011 y el Convenio Intergubernativo de Financiamiento UPRE-CIF-IG 970/2017, suscrito entre la UPRE y el GAM Belen de Urmiri, Proyecto Const. Centro de Formacion Alternativa Belen de Urmiri, correspondiente al pago de la planilla N1,</t>
  </si>
  <si>
    <t>De: 00099024113 Transferencia en cumplimiento al DS N0913 de 15/06/2011 y el Convenio Intergubernativo de Financiamiento UPRE-CIF-IG 099/2017, suscrito entre la UPRE y el GAM Irupana, Proyecto Construccion Tinglado Unidad Educativa Santiago de Taca - Lambate, correspondiente al pago de la planilla N</t>
  </si>
  <si>
    <t>De: 00099024113 Transferencia en cumplimiento al DS N0913 de 15/06/2011 y el Convenio Intergubernativo de Financiamiento UPRE-CIF-IG 834/2017, suscrito entre la UPRE y el GAM San Miguel de Velasco , Proyecto Construccion de Tinglado y Graderias de la Unidad Educativa San Pablo A - San Miguel de Vela</t>
  </si>
  <si>
    <t>De: 00099024113 Transferencia en cumplimiento al DS N0913 de 15/06/2011 y el Convenio Intergubernativo de Financiamiento UPRE-CIF-IG/523/2016, suscrito entre la UPRE y el GAM Cocapata, Proyecto Construccion Centro de Salud con Internacion Comunidad de Choro, correspondiente al pago de la planilla N7</t>
  </si>
  <si>
    <t>De: 00099024113 Transferencia en cumplimiento al DS N0913 de 15/06/2011 y el Convenio Intergubernativo de Financiamiento UPRE-CIF-IG 044/2017, suscrito entre la UPRE y el GAM Shinahota, Proyecto Construccion 6 Aulas, Area Administrativa, Bateria de Banos y Graderias U.E. Puerto Aroma, correspondient</t>
  </si>
  <si>
    <t>De: 00099024113 Transferencia en cumplimiento al DS N0913 de 15/06/2011 y el Convenio Intergubernativo de Financiamiento UPRE-CIF-IG 919/2017, suscrito entre la UPRE y el GAM Llallagua, Proyecto Const. Laboratorios Aulas Tecnicas U.E. Junin - Catavi, correspondiente al pago de la planilla N 1, segun</t>
  </si>
  <si>
    <t>De: 00099024113 Transferencia en cumplimiento al DS N0913 de 15/06/2011 y el Convenio Intergubernativo de Financiamiento UPRE-CIF-IG 691/2017, suscrito entre la UPRE y el GAM Totora, Proyecto Construccion Unidad Educativa 8 de Septiembre - Totora , correspondiente al pago de la planilla N 2, segun l</t>
  </si>
  <si>
    <t>De: 00099024113 Transferencia en cumplimiento al DS N0913 de 15/06/2011 y el Convenio Intergubernativo de Financiamiento UPRE-CIF-IG 417/2017, suscrito entre la UPRE y el GAM de Combaya proyecto Construccion Tinglado Unidad Educativa Cochipata Municipio Combaya, correspondiente al pago de la planill</t>
  </si>
  <si>
    <t>De: 00099024113 Transferencia en cumplimiento al DS N0913 de 15/06/2011 y el Convenio Intergubernativo de Financiamiento UPRE-CIF-IG 217/2017, suscrito entre la UPRE y el GAM de Ancoraimes proyecto Construccion Bloque de Aulas U.E. Limancachi - Ancoraimes, correspondiente al pago de la planilla N 2,</t>
  </si>
  <si>
    <t>De: 00099024113 Transferencia en cumplimiento al DS N0913 de 15/06/2011 y el Convenio Intergubernativo de Financiamiento UPRE-CIF-IG 186/2017, suscrito entre la UPRE y el GAM de Bella Flor proyecto Const. Tinglado Polifuncional U.E. Evo Morales Ayma Comunidad Puerto Evo, correspondiente al pago de l</t>
  </si>
  <si>
    <t>De: 00099024113 Transferencia en cumplimiento al DS N0913 de 15/06/2011 y el Convenio Intergubernativo de Financiamiento UPRE-CIF-IG 532/2016, suscrito entre la UPRE y el GAM de San Lucas proyecto Construccion Coliseo Cerrado Ocuri San Lucas, correspondiente al pago de la planilla N 3, segun la UPR</t>
  </si>
  <si>
    <t>De: 00099024113 Transferencia en cumplimiento al DS N0913 de 15/06/2011 y el Convenio Intergubernativo de Financiamiento UPRE-CIF-IG 460/2016, suscrito entre la UPRE y el GAM de Villa Gualberto Villarroel proyecto Construccion Cancha de Cesped Sintetico Yana Rumi, correspondiente al pago de la plani</t>
  </si>
  <si>
    <t>De: 00099024113 Transferencia en cumplimiento al DS N0913 de 15/06/2011 y el Convenio Intergubernativo de Financiamiento UPRE-CIF-IG 805/2017, suscrito entre la UPRE y el GAM de San Javier proyecto Const. Tinglado, Cancha Polifuncional y Graderias U.E. Guillermo Anez Area Urbana San Javier, corresp</t>
  </si>
  <si>
    <t>De: 00099024113 Transferencia en cumplimiento al DS N0913 de 15/06/2011 y el Convenio Intergubernativo de Financiamiento UPRE-CIF-IG 057/2017, suscrito entre la UPRE y el GAM Tiquipaya, Proyecto Const. Unidad Educativa Tecnico Humanistico San Rafael, correspondiente al pago de la planilla N3, segun</t>
  </si>
  <si>
    <t>De: 00099024113 Transferencia en cumplimiento al DS N0913 de 15/06/2011 y el Convenio Interinstitucional de Financiamiento UPRE-CIF-IG 627/2017, suscrito entre la UPRE y el GAM Morochata, Proyecto Construccion Cancha Polifuncional Tinglado y Graderias U.E. Pucarani Grande, correspondiente al pago de</t>
  </si>
  <si>
    <t>De: 00099024113 Transferencia en cumplimiento al DS N0913 de 15/06/2011 y el Convenio Interinstitucional de Financiamiento UPRE-CIF-IG 505/2017, suscrito entre la UPRE y el GAM San Buenaventura, Proyecto Construccion Tinglado Unidad Educativa La Esmeralda San Buenaventura, correspondiente al pago de</t>
  </si>
  <si>
    <t>De: 00099024113 Transferencia en cumplimiento al DS N0913 de 15/06/2011 y el Convenio Intergubernativo de Financiamiento UPRE-CIF-IG/560/2016, suscrito entre la UPRE y el GAD Beni, Proyecto Construccion Centro de Salud San Jose de Cavito Comunidad San Jose de Cavito, correspondiente al pago de la pl</t>
  </si>
  <si>
    <t>De: 00041031107 Transferencia que efectuamos a solicitud del Instituto Boliviano de Metrologia mediante nota CITE: IBMETRO-DAF-CE-0351/2018 y en virtud a la nota CITE:MEFP/VPCF/DGCF/UCCF No 393/2018 de la Direccion General de Contabilidad Fiscal para la devolucion del deposito erroneo efectuado por</t>
  </si>
  <si>
    <t>De: 00099024113 Transferencia en cumplimiento al DS N0913 de 15/06/2011 y el Convenio Intergubernativo de Financiamiento UPRE-CIF-IG 050/2017, suscrito entre la UPRE y el GAM de Arbieto proyecto Construccion Unidad Educativa Carlos Canelas Canelas, correspondiente al primer desembolso equivalente al</t>
  </si>
  <si>
    <t>De: 00099024113 Transferencia en cumplimiento al DS N0913 de 15/06/2011 y el Convenio Intergubernativo de Financiamiento UPRE-CIF-IG/564/2016, suscrito entre la UPRE y el GAD del Beni proyecto Construccion Polifuncional para la U.E. Bermeo Comunidad Bermeo, correspondiente al pago de la planilla N</t>
  </si>
  <si>
    <t>De: 00099024113 Transferencia en cumplimiento al DS N0913 de 15/06/2011 y el Convenio Intergubernativo de Financiamiento UPRE-CIF-IG 236/2017, suscrito entre la UPRE y el GAM de Pucarani proyecto Construccion 6 Aulas U.E. Ancocagua (Pucarani), correspondiente al pago de la planilla N 2, segun la UPR</t>
  </si>
  <si>
    <t>TRANSFERENCIA DEL EXTERIOR SEGUN SWIFT NO.5810 DE FECHA 26/04/2018 ORDENANTE: CONSULADO DE BOLIVIA EN MADRID LIB. 00340012004 SEGIP-RECAUDACION EXTERIOR-LICENCIAS DE CONDUCIR</t>
  </si>
  <si>
    <t>TRANSFERENCIA DEL EXTERIOR SEGUN SWIFT NO.5809 DE FECHA 26/04/2018 ORDENANTE: CONSULADO GERAL DA BOLIVIA-SAO PAULO BRASIL LIB. 00340012005 SEGIP - RECAUDACION EXTERIOR - CEDULAS DE IDENTIDAD</t>
  </si>
  <si>
    <t>TRANSFERENCIA DEL EXTERIOR SEGUN SWIFT 05818 DE FECHA 26/04/2018 ORDENANTE: MINISTERIO DE RELACIONES EXTERIORES DE DINAMARCA REF.: PRIMER DESEMBOLSO 2018928060 LIB. 00041018002 MDPYEP FORTALECIMIENTO DE LA GESTION Y CAPACI INST-DINAMARCA</t>
  </si>
  <si>
    <t>TRANSFERENCIA DEL EXTERIOR SEGUN SWIFT 05847 DE FECHA 26/04/2018 ORDENANTE: CONSULADO DE BOLIVIA EN MADRID ESPAÑA LIB. 00340012005 SEGIP - RECAUDACION EXTERIOR - CEDULAS DE IDENTIDAD</t>
  </si>
  <si>
    <t>NUMERO DE LIBRETA CUT: 00099021001 OPERACIÓN E18 TRANSFERENCIA DEL SISTEMA FINANCIERO POR CUENTA DE TERCEROS A LA CUT TRANSFERENCIA PAGO DE MULTAS DEL MES DE FEBRERO 2018 SERVICIO RECAUDACION SEGIP</t>
  </si>
  <si>
    <t>NUMERO DE LIBRETA CUT: 00099021001 OPERACIÓN E18 TRANSFERENCIA DEL SISTEMA FINANCIERO POR CUENTA DE TERCEROS A LA CUT TRANSFERENCIA PAGO DE MULTAS DEL MES DE MARZO 2018 SERVICIO RECAUDACION SEGIP</t>
  </si>
  <si>
    <t>NUMERO DE LIBRETA CUT: 00514010007 OPERACIÓN E18 TRANSFERENCIA DEL SISTEMA FINANCIERO POR CUENTA DE TERCEROS A LA CUT TRANSFERENCIA PAGO A ENDE REEMBOLSO FONDOS PROYECTO SOLAR UYUNI SOLICITUD EMPRESA ELECTRICA ENDE GUARACACHI SA</t>
  </si>
  <si>
    <t>NUMERO DE LIBRETA CUT: 05130102011 OPERACIÓN E18 TRANSFERENCIA DEL SISTEMA FINANCIERO POR CUENTA DE TERCEROS A LA CUT PAGO DE DIVIDENDOS A YPFB A SOLICITUD DE YPFB TRANSPORTE</t>
  </si>
  <si>
    <t>NÚMERO DE LIBRETA CUT: 99031009.00 OPERACIÓN T01 TRANSFERENCIA DE FONDOS A LA CUT - TESORO DIRECTO DE BANCO UNION S.A. A CUENTA UNICA DEL TESORO CON NUMERO DE SOLICITUD = 2694956 Y NUMERO CORRELATIVO = 91320026042018205 TRANSFERENCIA POR OPERACIONES DE VENTA BONOS BTX</t>
  </si>
  <si>
    <t>De: 00099024113 Transferencia en cumplimiento al DS N0913 de 15/06/2011 y el Convenio Intergubernativo de Financiamiento UPRE-CIF-IG 0142/2018, suscrito entre la UPRE y el GAM de Villa Tunari proyecto Const. 2 Aulas, Tinglado, Graderia y Recarpetado de Cancha Multiple U.E. Senda Nueva - D 7 Villa Tu</t>
  </si>
  <si>
    <t>De: 00099024113 Transferencia en cumplimiento al DS N0913 de 15/06/2011 y el Convenio Intergubernativo de Financiamiento UPRE-CIF-IG 0140/2018, suscrito entre la UPRE y el GAM de Villa Tunari proyecto Const. Tinglado, Graderia y Cancha Multiple U.E. San Jose - D 5 Villa Tunari, correspondiente al pr</t>
  </si>
  <si>
    <t>De: 00099024113 Transferencia en cumplimiento al DS N0913 de 15/06/2011 y el Convenio Intergubernativo de Financiamiento UPRE-CIF-IG 0139/2018, suscrito entre la UPRE y el GAM de Villa Tunari proyecto Const. Tinglado, Graderia y Recarpetado de Cancha Multiple U.E. Galilea - D 4 Villa Tunari, corresp</t>
  </si>
  <si>
    <t>De: 00099024113 Transferencia en cumplimiento al DS N0913 de 15/06/2011 y el Convenio Intergubernativo de Financiamiento UPRE-CIF-IG 0144/2018, suscrito entre la UPRE y el GAM de Villa Tunari proyecto Const. 2 Aulas y Banos U.E. Villa Paraiso - D 8 Villa Tunari, correspondiente al primer desembolso</t>
  </si>
  <si>
    <t>COBRO COSTOS DE PAPELERIA SEGUN TRANSFERENCIA DEL EXTERIOR POR ORDEN DE CONSULADO DE BOLIVIA EN MADRID LIB. 00340012003 RECAUDACION EXTRANJERIA - C.I. -L.C.</t>
  </si>
  <si>
    <t>COBRO COSTOS DE PAPELERIA SEGUN TRANSFERENCIA DEL EXTERIOR POR ORDEN DE CONSULADO GERAL DA BOLIVIA-SAO PAULO BRASIL LIB. 00340012003 RECAUDACION EXTRANJERIA - C.I. -L.C.</t>
  </si>
  <si>
    <t>VENTA DE DIVISAS CON TRANSFERENCIA DE FONDOS A SOLICITUD DE BOLIVIA TV SEGUN SOLICITUD 4848 REF: INTELSAT: PAGO SERVICIO SATELITAL BANDA KU IS-14 CORRESPONDIENTE AL MES DE FEBRERO 2018. SEGUN INFORME CITE: CONTABILIDAD 172/2018, COMUNICACION INTERNA BTV/GT. 146/2018, ACTA DE CONFORMIDAD BTV/GT. 016/ LIB. 00526012001 BOLIVIA TV - RECAUDACIONES</t>
  </si>
  <si>
    <t>VENTA DE DIVISAS CON TRANSFERENCIA DE FONDOS A SOLICITUD DE BOLIVIA TV SEGUN SOLICITUD 4849 REF: INTELSAT: PAGO SERVICIO SATELITAL BANDA C CORRESPONDIENTE AL MES DE FEBRERO 2018, SEGUN INFORME CITE: CONTABILIDAD 171/2018, COMUNICACION INTERNA BTV/GT. CITE: 147/2018, ACTA DE CONFORMIDAD BTV/GT. CITE: LIB. 00526012001 BOLIVIA TV - RECAUDACIONES</t>
  </si>
  <si>
    <t>VENTA DE DIVISAS CON TRANSFERENCIA DE FONDOS A SOLICITUD DE BOLIVIA TV SEGUN SOLICITUD 4850 REF: INTELSAT: PAGO SERVICIO SATELITAL BANDA C CORRESPONDIENTE AL MES DE MARZO 2018, SEGUN INFORME CITE: CONTABILIDAD 288/2018, COMUNICACION INTERNA BTV/GT. CITE: 258/2018, ACTA DE CONFORMIDAD BTV/GT. CITE: 0 LIB. 00526012001 BOLIVIA TV - RECAUDACIONES</t>
  </si>
  <si>
    <t>COBRO COSTOS DE PAPELERIA SEGUN TRANSFERENCIA DEL EXTERIOR POR ORDEN DE MINISTERIO DE RELACIONES EXTERIORES DE DINAMARCA REF.: PRIMER DESEMBOLSO 2018928060 LIB. 00041018002 MDPYEP FORTALECIMIENTO DE LA GESTION Y CAPACI INST-DINAMARCA</t>
  </si>
  <si>
    <t>COBRO COSTOS DE PAPELERIA SEGUN TRANSFERENCIA DEL EXTERIOR POR ORDEN DE CONSULADO DE BOLIVIA EN MADRID ESPAÑA LIB. 00340012003 RECAUDACION EXTRANJERIA - C.I. -L.C.</t>
  </si>
  <si>
    <t>VENTA DE DIVISAS CON TRANSFERENCIA DE FONDOS A SOLICITUD DE DIRECCION ESTRATEGICA DE REIVINDICACION MARITIMA DIREMAR SEGUN SOLICITUD 4836 REF: PAGO A ASESOR MATHIAS FORTEAU POR ASESORAMIENTO EN MATERIA DE DERECHO INTERNACIONAL CORRESPONDIENTE A LOS MESES DE ENERO A MARZO 2018 DE ACUERDO A INFORME C LIB. 00099021001 TGN-RECURSOS ORDINARIOS (3987) POR DIFERENCIAL CAMBIARIO</t>
  </si>
  <si>
    <t>VENTA DE DIVISAS CON TRANSFERENCIA DE FONDOS A SOLICITUD DE DIRECCION ESTRATEGICA DE REIVINDICACION MARITIMA DIREMAR SEGUN SOLICITUD 4836 REF: PAGO A ASESOR MATHIAS FORTEAU POR ASESORAMIENTO EN MATERIA DE DERECHO INTERNACIONAL CORRESPONDIENTE A LOS MESES DE ENERO A MARZO 2018 DE ACUERDO A INFORME C LIB. 00099021001 TGN-RECURSOS ORDINARIOS (3987)</t>
  </si>
  <si>
    <t>De: 00099024113 Transferencia en cumplimiento al DS N0913 de 15/06/2011 y el Convenio Intergubernativo de Financiamiento UPRE-CIF-IG 0148/2018, suscrito entre la UPRE y el GAM de Villa Tunari proyecto Const. Tinglado, Graderias y Cancha Multiple U.E. San Rafael B D 8 Villa Tunari, correspondiente a</t>
  </si>
  <si>
    <t>De: 00099024113 Transferencia en cumplimiento al DS N0913 de 15/06/2011 y el Convenio Intergubernativo de Financiamiento UPRE-CIF-IG 0149/2018, suscrito entre la UPRE y el GAM de Villa Tunari proyecto Const. 6 Aulas y Banos U.E. Valle Alto B - D 8 Villa Tunari, correspondiente al primer desembolso e</t>
  </si>
  <si>
    <t>De: 00099024113 Transferencia en cumplimiento al DS N0913 de 15/06/2011 y el Convenio Intergubernativo de Financiamiento UPRE-CIF-IG 0150/2018, suscrito entre la UPRE y el GAM de Villa Tunari proyecto Const. 8 Aulas U.E. Jatumpampa D -10 Villa Tunari, correspondiente al primer desembolso equivalente</t>
  </si>
  <si>
    <t>De: 00099024113 Transferencia en cumplimiento al DS N0913 de 15/06/2011 y el Convenio Intergubernativo de Financiamiento UPRE-CIF-IG 0146/2018, suscrito entre la UPRE y el GAM de Villa Tunari proyecto Const. 2 Aulas U.E. Minera LLallagua D 8 Villa Tunari, correspondiente al primer desembolso equiva</t>
  </si>
  <si>
    <t>De: 00099024113 Transferencia en cumplimiento al DS N0913 de 15/06/2011 y el Convenio Intergubernativo de Financiamiento UPRE-CIF-IG 0154/2018, suscrito entre la UPRE y el GAM de Villa Tunari proyecto Const. Tinglado, Graderia y Recarpetado de Cancha Multiple U.E. 26 de Agosto D 8 Villa Tunari, co</t>
  </si>
  <si>
    <t>De: 00099024113 Transferencia en cumplimiento al DS N0913 de 15/06/2011 y el Convenio Intergubernativo de Financiamiento UPRE-CIF-IG 0155/2018, suscrito entre la UPRE y el GAM de Villa Tunari proyecto Const. Tinglado, Graderia y Recarpetado de Cancha Multiple U.E. 40 Arroyos - D 9 Villa Tunari, cor</t>
  </si>
  <si>
    <t>De: 00099024113 Transferencia en cumplimiento al DS N0913 de 15/06/2011 y el Convenio Intergubernativo de Financiamiento UPRE-CIF-IG 0156/2018, suscrito entre la UPRE y el GAM de Villa Tunari proyecto Const. Tinglado U.E. San Antonio D 1 Villa Tunari, correspondiente al primer desembolso equivalent</t>
  </si>
  <si>
    <t>De: 00099024113 Transferencia en cumplimiento al DS N0913 de 15/06/2011 y el Convenio Intergubernativo de Financiamiento UPRE-CIF-IG 0141/2018, suscrito entre la UPRE y el GAM de Villa Tunari proyecto Const. 1 Aula U.E. Villa San Jose D 7 Villa Tunari, correspondiente al primer desembolso equivalen</t>
  </si>
  <si>
    <t>De: 00099024113 Transferencia en cumplimiento al DS N0913 de 15/06/2011 y el Convenio Intergubernativo de Financiamiento UPRE-CIF-IG 0138/2018, suscrito entre la UPRE y el GAM de Villa Tunari proyecto Const. 8 Aulas, Tinglado, Graderia y Recarpetado de Cancha Multiple U.E. Villa Nueva D 4 Villa Tun</t>
  </si>
  <si>
    <t>De: 00099024113 Transferencia en cumplimiento al DS N0913 de 15/06/2011 y el Convenio Intergubernativo de Financiamiento UPRE-CIF-IG 0151/2018, suscrito entre la UPRE y el GAM de Villa Tunari proyecto Const. 4 Aulas y Banos U.E. Campo Via D 10 Villa Tunari, correspondiente al primer desembolso equ</t>
  </si>
  <si>
    <t>De: 00099024113 Transferencia en cumplimiento al DS N0913 de 15/06/2011 y el Convenio Intergubernativo de Financiamiento UPRE-CIF-IG 0152/2018, suscrito entre la UPRE y el GAM de Villa Tunari proyecto Const. 2 Aulas y Banos U.E. Chocolatal D 10 Villa Tunari, correspondiente al primer desembolso eq</t>
  </si>
  <si>
    <t>De: 00099024113 Transferencia en cumplimiento al DS N0913 de 15/06/2011 y el Convenio Intergubernativo de Financiamiento UPRE-CIF-IG 0153/2018, suscrito entre la UPRE y el GAM de Villa Tunari proyecto Const. 2 Aulas y Banos U.E. Nuevo Amanecer D 10 Villa Tunari, correspondiente al primer desembols</t>
  </si>
  <si>
    <t>De: 00099024113 Transferencia en cumplimiento al DS N0913 de 15/06/2011 y el Convenio Intergubernativo de Financiamiento UPRE-CIF-IG 0134/2018, suscrito entre la UPRE y el GAM de Villa Tunari proyecto Const. 4 Aulas y Banos U.E. Santa Elena de los Yuracares D 3 Villa Tunari, correspondiente al prim</t>
  </si>
  <si>
    <t>De: 00099024113 Transferencia en cumplimiento al DS N0913 de 15/06/2011 y el Convenio Intergubernativo de Financiamiento UPRE-CIF-IG 0136/2018, suscrito entre la UPRE y el GAM de Villa Tunari proyecto Const. Tinglado y Graderias U.E. Villa Fatima D 3 Villa Tunari, correspondiente al primer desembol</t>
  </si>
  <si>
    <t>De: 00099024113 Transferencia en cumplimiento al DS N0913 de 15/06/2011 y el Convenio Intergubernativo de Financiamiento UPRE-CIF-IG 0137/2018, suscrito entre la UPRE y el GAM de Villa Tunari proyecto Const. 2 Aulas y Banos U.E. Villa Israel A D 4 Villa Tunari, correspondiente al primer desembolso</t>
  </si>
  <si>
    <t>De: 00099024113 Transferencia en cumplimiento al DS N0913 de 15/06/2011 y el Convenio Intergubernativo de Financiamiento UPRE-CIF-IG 0130/2018, suscrito entre la UPRE y el GAM de Villa Tunari proyecto Const. Tinglado, Graderias y Cancha Multiple U.E. Ingavi D 2 Villa Tunari, correspondiente al prim</t>
  </si>
  <si>
    <t>De: 00099024113 Transferencia en cumplimiento al DS N0913 de 15/06/2011 y el Convenio Intergubernativo de Financiamiento UPRE-CIF-IG 0131/2018, suscrito entre la UPRE y el GAM de Villa Tunari proyecto Const. Tinglado, Graderia y Cancha Multiple U.E. San Lorenzo A D 2 Villa Tunari, correspondiente a</t>
  </si>
  <si>
    <t>De: 00099024113 Transferencia en cumplimiento al DS N0913 de 15/06/2011 y el Convenio Intergubernativo de Financiamiento UPRE-CIF-IG 0132/2018, suscrito entre la UPRE y el GAM de Villa Tunari proyecto Const. 4 Aulas U.E. Paraiso A D 3 Villa Tunari, correspondiente al primer desembolso equivalente a</t>
  </si>
  <si>
    <t>De: 00099024113 Transferencia en cumplimiento al DS N0913 de 15/06/2011 y el Convenio Intergubernativo de Financiamiento UPRE-CIF-IG 0145/2018, suscrito entre la UPRE y el GAM de Villa Tunari proyecto Const. 2 Aulas y Banos U.E. Alaska - D 8 Villa Tunari, correspondiente al primer desembolso equival</t>
  </si>
  <si>
    <t>De: 00099024113 Transferencia en cumplimiento al DS N0913 de 15/06/2011 y el Convenio Intergubernativo de Financiamiento UPRE-CIF-IG 0129/2018, suscrito entre la UPRE y el GAM de Villa Tunari proyecto Const. 2 Aulas y Banos U.E. Villa Bolivar B - D 2 Villa Tunari, correspondiente al primer desembols</t>
  </si>
  <si>
    <t>De: 00099024113 Transferencia en cumplimiento al DS N0913 de 15/06/2011 y el Convenio Intergubernativo de Financiamiento UPRE-CIF-IG 0143/2018, suscrito entre la UPRE y el GAM de Villa Tunari proyecto Const. Tinglado, Graderia y Cancha Multiple U.E. Monte Sinai - D 7 Villa Tunari, correspondiente al</t>
  </si>
  <si>
    <t>A:00373024105 TRANSFERENCIA DE RECURSOS A SOLICITUD DEL FDI SG NOTA FDI/DGE/EXT/N177/2018 E INFORME MEFP/VTCP/DGPOT/UPCFTGN N46/2018 HR: 6-11815-R.</t>
  </si>
  <si>
    <t>A:00373024105 TRANSFERENCIA DE RECURSOS A SOLICITUD DEL FDI SG NOTA FDI/DGE/EXT/N172 Y 174/2018 E INFORME MEFP/VTCP/DGPOT/UPCFTGN N45/2018 HR: 6-11564-R; 6-11815-R.</t>
  </si>
  <si>
    <t>A:00099021001 DEVOLUCION RETENCION DE DESCUENTOS EFECTUADOS POR RECUPERACION DEL P.R.A. (PAGO DE REPARTO ANTICIPADO), CORRESPONDIENTE AL MES DE MARZO/2018, S/G. CITE SENASIR UAF-TTES N 0032/2018, DE FECHA 25/04/2018.</t>
  </si>
  <si>
    <t>A:00099021001 DEVOLUCION RETENCION DE DESCUENTOS EFECTUADOS POR COBROS Y PAGOS INDEBIDOS, CORRESPONDIENTE AL MES DE MARZO/2018, S/G. CITE SENASIR UAF-TTES N 0031/2018, DE FECHA 25/04/2018.</t>
  </si>
  <si>
    <t>A:00099021001 DEVOLUCION RETENCION DE DESCUENTOS EFECTUADOS POR CONVENIOS DE COMPENSACION DE COTIZACIONES CON BBVA PREVISION S.A. AFP, CORRESPONDIENTE AL MES DE FEBRERO/2018, AGUINALDOS 2012 AL 2017. S/G. CITE SENASIR UAF-TTES N 0030/2018, DE FECHA 25/04/2018.</t>
  </si>
  <si>
    <t>A:00099021001 DEVOLUCION RETENCION DE DESCUENTOS EFECTUADOS POR CONVENIOS DE COMPENSACION DE COTIZACIONES CON FUTURO DE BOLIVIA AFP S.A., CORRESPONDIENTE AL MES DE FEBRERO/2018, AGUINALDOS 2010 AL 2017. S/G. CITE SENASIR UAF-TTES N 0029/2018, DE FECHA 25/04/2018.</t>
  </si>
  <si>
    <t>A:00099021001 DEVOLUCION RETENCION DE DESCUENTOS EFECTUADOS POR CONVENIOS DE COMPENSACION DE COTIZACIONES CON LA VITALICIA SEGUROS Y REASEGUROS DE VIDA, CORRESPONDIENTE AL MES DE FEBRERO/2018, AGUINALDO/2016 Y 2017. S/G. CITE SENASIR UAF-TTES N 0028/2018, DE FECHA 25/04/2018.</t>
  </si>
  <si>
    <t>A:00099021001 DEVOLUCION RETENCION DE DESCUENTOS EFECTUADOS POR CONVENIOS DE COMPENSACION DE COTIZACIONES CON SEGUROS PROVIDA S.A., CORRESPONDIENTE AL MES DE FEBRERO/2018 Y AGUINALDO/2017. S/G. CITE SENASIR UAF-TTES N 0027/2018, DE FECHA 25/04/2018.</t>
  </si>
  <si>
    <t>A:00099021001 TRANSFERENCIA DE RECUPERACIONES SEGUN NOTA INTERNA GEF-LIN-MCM-0313-NOT/18 PARA PAGO DE INTERESES DE ACUERDO A CONTRARO DE FIDEICOMISO (PROGRAMA APOYO A LA EJECUCION DE LA INVERSION PUBLICA), CORRESPONDIENTE AL GAD ORURO.</t>
  </si>
  <si>
    <t>A:00862012001 TRANSFERENCIA DE RECUPERACIONES SEGUN NOTA GEF-LIN-MCM-0313-NOT/18 POR COMISION DE ADMINISTRACION QUE CORRESPONDE AL FNDR DE ACUERDO A CONTRATO DE FIDEICOMISO (PROGRAMA APOYO A LA EJECUCION DE LA INVERSION PUBLICA),GAD ORURO.</t>
  </si>
  <si>
    <t>A:00099021001 TRANSFERENCIA DE RECUPERACIONES SEGUN NOTA INTERNA GEF-LIN-MCM-0313-NOT/18 PARA PAGO DE INTERESES DE ACUERDO A CONTRARO DE FIDEICOMISO (PROGRAMA APOYO A LA EJECUCION DE LA INVERSION PUBLICA), CORRESPONDIENTE AL GAM VILLA TUNARI.</t>
  </si>
  <si>
    <t>A:00862012001 TRANSFERENCIA DE RECUPERACIONES SEGUN NOTA GEF-LIN-MCM-0313-NOT/18 POR COMISION DE ADMINISTRACION QUE CORRESPONDE AL FNDR DE ACUERDO A CONTRATO DE FIDEICOMISO (PROGRAMA APOYO A LA EJECUCION DE LA INVERSION PUBLICA),GAM VILLA TUNARI.</t>
  </si>
  <si>
    <t>NUMERO DE LIBRETA CUT: 00513012008 OPERACIÓN E18 TRANSFERENCIA DEL SISTEMA FINANCIERO POR CUENTA DE TERCEROS A LA CUT TRANSFERENCIA PAGO DE DIVIDENDOS GESTION 2017 SOLICITUD YPFB TRANSIERRA SA</t>
  </si>
  <si>
    <t>NUMERO DE LIBRETA CUT: 00582012002 OPERACIÓN E18 TRANSFERENCIA DEL SISTEMA FINANCIERO POR CUENTA DE TERCEROS A LA CUT A SOLICITUD DEL MEFP SEGUN NOTA CITE MEFP VTCP DGPOT UAIS CPI NO 0418009 BUN 18</t>
  </si>
  <si>
    <t>NÚMERO DE LIBRETA CUT: 99031009.00 OPERACIÓN T01 TRANSFERENCIA DE FONDOS A LA CUT - TESORO DIRECTO DE BANCO UNION S.A. A CUENTA UNICA DEL TESORO CON NUMERO DE SOLICITUD = 2698100 Y NUMERO CORRELATIVO = 91320027042018297 TRANSFERENCIA POR OPERACIONES DE VENTA BONOS BTX</t>
  </si>
  <si>
    <t>||TRANSFER.DE RECURSOS A LA FUNDACIÓN CULTURAL DEL BCB CORRESPONDIENTE AL 2° TRIMESTRE 2018 (GASTOS CORRIENTES BS 12,531,939.- GASTOS DE INVERSIÓN BS 3,218,597.-) S/G INF.BCB-SPCG-INF-2018-19 DE LA SPCG, NOTA FC.BCB.PDCIA. N°084/2018 DE LA FC.BCB Y FT N° 2/18 DE LA GADM TRANSFERENCIA A LA LIBRETA N° 00293014201 DE LA FUNDACIÓN CULTURAL DEL BANCO CENTRAL DE BOLIVIA</t>
  </si>
  <si>
    <t>||COMISION TRANSFERENCIA FDOS.AL EXTERIOR 0,10% S/USD109.200.-,REEMB.GSTS.COMUNICACION BS220.-Y EMISION COMP.CONTABLE BS50.-REF.:PAGO 8 LC I-2016-032 P/C Y.P.F.B. A/F KOSAN CRISPLANT A/S,EN COMPL.A COMP.920181,27/04/18. LIB.00513012004 LBP-YPFB UNICOMERCIAL REF.:COMISIONES PAGO 8 LC I-2016-032</t>
  </si>
  <si>
    <t>||TRANSFERENCIA DE FONDOS S/G. MENSAJES SWIFT NROS. 05914 Y 05903 DE LA FECHA. (SECTOR PÚBLICO). DEBITO DE LA LIBRETA 00117012001 DGAC, REPOSICION UTILES DE ESCRITORIO.</t>
  </si>
  <si>
    <t>'COBRO DE'||UTILES DE ESCRITORIO POR EL COMPROBANTE CONTABLE NRO. 0920238 DE LA FECHA, SEGÚN CORREO ELECTRÓNICO DE YPFB DE F. 23/01/2018. DEBITO DE LA LIBRETA 00513022001 YPFB - OPERACIONES.</t>
  </si>
  <si>
    <t>PROVISION DE FONDOS A SOLICITUD DE YACIMIENTOS PETROLIFEROS FISCALES BOLIVIANOS SEGUN SOLICITUD YPFB-0110-2018 REF: PAGO IDH ENERO 2018 LIB. 00513012007 YPFB - RECURSOS NACIONALIZACIÓN</t>
  </si>
  <si>
    <t>PROVISION DE FONDOS A SOLICITUD DE YACIMIENTOS PETROLIFEROS FISCALES BOLIVIANOS SEGUN SOLICITUD YPFB-0100-2018 REF: PAGO RT DICIEMBRE 2017 A MATPETROL LIB. 00513012007 YPFB - RECURSOS NACIONALIZACIÓN</t>
  </si>
  <si>
    <t>VENTA DE DIVISAS CON TRANSFERENCIA DE FONDOS A SOLICITUD DE ADMINISTRACION DE SERVICIOS PORTUARIOS BOLIVIA SEGUN SOLICITUD 4852 REF: H.R. 1274 - PAGO AL SENOR ALEJANDRO NICOLAS TARA URQUIETA - SERVICIOS E.I.R.L. POR EL SERVICIO DE LIMPIEZA EN LAS OFICINAS DEL LA ASP-B EN EL PUERTO DE ARICA CORRESPO LIB. 00594012001 ASP-B FONDO DE OPERACIONES</t>
  </si>
  <si>
    <t>VENTA DE DIVISAS CON TRANSFERENCIA DE FONDOS A SOLICITUD DE ADMINISTRACION DE SERVICIOS PORTUARIOS BOLIVIA SEGUN SOLICITUD 4854 REF: H.R. 342 - ENVIO DE RECURSOS AL PUERTO DE ARICA PAGO TOTAL PARA GASTOS DE FUNCIONAMIENTO APERTURA DE FONDOS GESTION 2018, SEGUN COMUNICACION INTERNA ASP-B/DOP-UAP/CI-4 LIB. 00594012001 ASP-B FONDO DE OPERACIONES</t>
  </si>
  <si>
    <t>VENTA DE DIVISAS CON TRANSFERENCIA DE FONDOS A SOLICITUD DE BOLIVIA TV SEGUN SOLICITUD 4856 REF: INTELSAT: PAGO SERVICIO SATELITAL BANDA KU IS-14 CORRESPONDIENTE AL MES DE MARZO DE 2018. SEGUN INFORME CITE: CONTABILIDAD 289/2018, COMUNICACION INTERNA BTV/GT. 259/2018, ACTA DE CONFORMIDAD BTV/GT. 035 LIB. 00526012001 BOLIVIA TV - RECAUDACIONES</t>
  </si>
  <si>
    <t>PROVISION DE FONDOS A SOLICITUD DE YACIMIENTOS PETROLIFEROS FISCALES BOLIVIANOS SEGUN SOLICITUD YPFB-0107-2018 REF: PAGO RT DICIEMBRE 2017 A SHELL BOLIVIA LIB. 00513012007 YPFB - RECURSOS NACIONALIZACIÓN</t>
  </si>
  <si>
    <t>VENTA DE DIVISAS CON TRANSFERENCIA DE FONDOS A SOLICITUD DE EMPRESA PUBLICA PRODUCTIVA CARTONES DE BOLIVIA-CARTONBOL SEGUN SOLICITUD 4851 REF: TRANSFERENCIA DE RECURSOS AL EXTERIOR AL BCB, PARA LA EMPRESA INTERLOG CHILE POR LA ADQUISICION DE PAPEL KRAFTLINER VIRGEN, PARA LA PRODUCCION DE CAJAS DE CA LIB. 00576012001 CARTONBOL</t>
  </si>
  <si>
    <t>PROVISION DE FONDOS A SOLICITUD DE YACIMIENTOS PETROLIFEROS FISCALES BOLIVIANOS SEGUN SOLICITUD YPFB-0109-2018 REF: PAGO RT DICIEMBRE 2017 A PLUSPETROL LIB. 00513012007 YPFB - RECURSOS NACIONALIZACIÓN</t>
  </si>
  <si>
    <t>VENTA DE DIVISAS CON TRANSFERENCIA DE FONDOS A SOLICITUD DE YACIMIENTOS PETROLIFEROS FISCALES BOLIVIANOS SEGUN SOLICITUD 4858 REF: PRE PAGO A TRAFIGURA PTE LTD POR EL SUMINISTRO SUR DE DIESEL OIL Y GASOLINA CORRESPONDIENTE A ABRIL 2018 SEGUN INFORME TECNICO DE CONFORMIDAD DE PAGO UPCA 315 LIB. 00513012004 LBP-YPFB-UNICOMERCIAL (4030005415/1-2188907)</t>
  </si>
  <si>
    <t>VENTA DE DIVISAS CON TRANSFERENCIA DE FONDOS A SOLICITUD DE EMPRESA PUBLICA QUIPUS SEGUN SOLICITUD 4869 REF: SEGUNDO PAGO A LA EMPRESA SIPRADIUS LLC POR USD112.080,00 (30 POR CIENTO DEL CONTRATO) POR LA ADQUISICIÓN DE PLATAFORMA DE HARDWARE Y SOFTWARE DE SEGURIDAD, CON DESCUENTO DE MULTAS POR USD50. LIB. 00590012001 EMPRESA PÚBLICA QUIPUS - RECURSOS ESPECÍFICOS</t>
  </si>
  <si>
    <t>VENTA DE DIVISAS CON TRANSFERENCIA DE FONDOS A SOLICITUD DE MINISTERIO DE LA PRESIDENCIA SEGUN SOLICITUD 4867 REF: DIVISAS USD 50,000.00 PAGO INICIAL A DASSAULT FALCON JET WILMINGTON CORP. POR TRABAJOS DE MANTENIMIENTO A AERONAVE FAB 002, SEGUN PROPOSAL 1800270, PAGO A CITIBANK N.A, CUENTA 30442598. LIB. 00099021001 TGN-RECURSOS ORDINARIOS (3987)</t>
  </si>
  <si>
    <t>VENTA DE DIVISAS CON TRANSFERENCIA DE FONDOS A SOLICITUD DE ORGANO ELECTORAL PLURINACIONAL SEGUN SOLICITUD 4859 REF: FUND 620, FONDO DE PRESTACION DE SERVICIOS DE CAPACITACION AREA RECEPTORA SAPDECO - TRANSFERENCIA AL EXTERIOR A FAVOR DE LA ORGANIZACION DE ESTADOS AMERICANOS OEA, PARA LA PARTICIPACI LIB. 00670012002 OEP-TRIBUNAL SUPREMO ELECTORAL - REGISTRO CIVIL M/N (6530)</t>
  </si>
  <si>
    <t>VENTA DE DIVISAS CON TRANSFERENCIA DE FONDOS A SOLICITUD DE ADMINISTRACION DE SERVICIOS PORTUARIOS BOLIVIA SEGUN SOLICITUD 4853 REF: H.R. 455-441-442 - PAGO DE FACTURAS AL TPA POR SERVICIOS DE REFRIGERACION DE CONTENEDORES, EXPORTACIONES MARZO EN EL PUERTO DE ARICA , SEGUN COMUNICACION INTERNA ASP- LIB. 00594012001 ASP-B FONDO DE OPERACIONES</t>
  </si>
  <si>
    <t>De: 00099024113 Transferencia en cumplimiento al DS N0913 de 15/06/2011 y el Convenio Intergubernativo de Financiamiento UPRE-CIF-IG 856/2017, suscrito entre la UPRE y el GAM Cotoca Proyecto Construccion Bloque de Aulas y Sala de Docentes Unidad Educativa Manuel Angel Cortez - Cotoca, correspondient</t>
  </si>
  <si>
    <t>De: 00099024113 Transferencia en cumplimiento al DS N0913 de 15/06/2011 y el Convenio Intergubernativo de Financiamiento UPRE-CIF-IG 844/2017, suscrito entre la UPRE y el GAM Yapacani Proyecto Const. de Pavimento Rigido en el Barrio Alianza Norte y Oriental del Distrito I, correspondiente al pago de</t>
  </si>
  <si>
    <t>De: 00099024113 Transferencia en cumplimiento al DS N0913 de 15/06/2011 y el Convenio Intergubernativo de Financiamiento UPRE-CIF-IG 1036/2017, suscrito entre la UPRE y el GAM Trinidad Proyecto Const. Mercado Seccional Calle Cochabamba, correspondiente al pago de la planilla N1, segun la UPRE.</t>
  </si>
  <si>
    <t>De: 00099024113 Transferencia en cumplimiento al DS N0913 de 15/06/2011 y el Convenio Intergubernativo de Financiamiento UPRE-CIF-IG 084/2017, suscrito entre la UPRE y el GAM Tarija Proyecto Construccion Unidad Educ. Urb. Los Laureles de la Ciudad de Tarija, correspondiente al pago de la planilla N7</t>
  </si>
  <si>
    <t>De: 00099024113 Transferencia en cumplimiento al DS N0913 de 15/06/2011 y el Convenio Intergubernativo de Financiamiento UPRE-CIF-IG 899/2017, suscrito entre la UPRE y el GAM Cuevo, Proyecto Ampl. del Centro de Salud S.J.B.- Areas del Serv. de Emergencias e Imagenologia Municipio de Cuevo, correspon</t>
  </si>
  <si>
    <t>De: 00099024113 Transferencia en cumplimiento al DS N0913 de 15/06/2011 y el Convenio Interinstitucional de Financiamiento UPRE-CIF-404/2014, suscrito entre la UPRE y el GAM Corque, Proyecto Construccion Terminal de Buses Provincial Corque - Oruro, correspondiente al pago de la planilla N1, segun l</t>
  </si>
  <si>
    <t>De: 00099024113 Transferencia en cumplimiento al DS N0913 de 15/06/2011 y el Convenio Interinstitucional de Financiamiento UPRE-CIF-IG 789/2017, suscrito entre la UPRE y el GAM Buena Vista, Proyecto Const. Unidad Educativa Andres Ibanez Buena Vista, correspondiente al pago de la planilla N3, segun</t>
  </si>
  <si>
    <t>De: 00099024113 Transferencia en cumplimiento al DS N0913 de 15/06/2011 y el Convenio Interinstitucional de Financiamiento UPRE-CIF-IG/564/2016, suscrito entre la UPRE y el GAD Beni, Proyecto Construccion Polifuncional para la U.E. Bermeo Comunidad Bermeo, correspondiente al pago de la planilla N5</t>
  </si>
  <si>
    <t>De: 00099024113 Transferencia en cumplimiento al DS N0913 de 15/06/2011 y el Convenio Intergubernativo de Financiamiento UPRE-CIF-IG 0147/2018, suscrito entre la UPRE y el GAM de Villa Tunari proyecto Const. 4 Aulas U.E. Urcupina D 8 Villa Tunari, correspondiente al primer desembolso equivalente al</t>
  </si>
  <si>
    <t>De: 00099024113 Transferencia en cumplimiento al DS N0913 de 15/06/2011 y el Convenio Intergubernativo de Financiamiento UPRE-CIF-IG 0135/2018, suscrito entre la UPRE y el GAM de Villa Tunari proyecto Const. Tinglado y Graderias U.E. Ibarecito D 3 Villa Tunari, correspondiente al primer desembolso</t>
  </si>
  <si>
    <t>A:00582012001 A requerimiento de la Unidad de Administracion e Informacion Salarial (UAIS), con nota interna CITE: MEFP/VTCP/DGPOT/UAIS/N 2379/2018, en la cual solicita la reversion definitiva de las boletas consignadas en el Comprobante de Pago N 18738, H.R. 6-9570-R/1798</t>
  </si>
  <si>
    <t>A:00212102001 A requerimiento de la Unidad de Administracion e Informacion Salarial (UAIS), con nota interna CITE: MEFP/VTCP/DGPOT/UAIS/N 2379/2018, en la cual solicita la reversion definitiva de las boletas consignadas en el Comprobante de Pago N 18738, INRA. H.R. 6-9570-R/1798.</t>
  </si>
  <si>
    <t>A:00099021001 A requerimiento de la Unidad de Administracion e Informacion Salarial (UAIS), con nota interna CITE: MEFP/VTCP/DGPOT/UAIS/N 2379/2018, en la cual solicita la reversion definitiva de las boletas consignadas en el Comprobante de Pago N 18738, H.R. 6-9570-R/1798.</t>
  </si>
  <si>
    <t>A:00292012001 A requerimiento de la Unidad de Administracion e Informacion Salarial (UAIS), con nota interna CITE: MEFP/VTCP/DGPOT/UAIS/N 2379/2018, en la cual solicita la reversion definitiva de las boletas consignadas en el Comprobante de Pago N 18738, VIAS BOLIVIA H.R. 6-9570-R/1798.</t>
  </si>
  <si>
    <t>A:00373024105 DESEMBOLSO DE RECURSOS AL FONDO DE DESARROLLO INDIGENA PARA PROGRAMAS Y/O PROYECTOS DE LOS GOBIERNOS AUTONOMOS MUNICIPALES DEL DEPARTAMENTO DE LA PAZ S/G NOTA FDI/DGE/EXT/N180/2018 E INFORME MEFP/VTCP/DGPOT/UPCFTGN/INF/N47/2018. HR. 6-11976-R.</t>
  </si>
  <si>
    <t>NUMERO DE LIBRETA CUT: 00099021001 OPERACIÓN E18 TRANSFERENCIA DEL SISTEMA FINANCIERO POR CUENTA DE TERCEROS A LA CUT Devolucion al TGN pago del FC Libreta Nro 00099021001 TGN Recursos Ordinarios</t>
  </si>
  <si>
    <t>||COMISION POR TRANSFERENCIA DE FDOS. AL EXT. 0,10% S/USD 3.541.048,16, REEMB. GASTOS DE COMUNICACION BS220.- Y EMISION DE CBTE. CONTABLE BS50.- REF.: PAGO N°1 LC I-2018-06 P/C YACIMIENTOS DE LITIO BOLIVIANOS A/F DE CHINA CAMC ENGINEERING CO. LTD EN COMPLEMENTO A CBTE ADJ. N°00597019202 YLB-DES INT. SALMUERA SALAR DE UYUNI PLANTA INDUSTRIAL</t>
  </si>
  <si>
    <t>||TRANSFERENCIA DE FONDOS S/G. MENSAJE SWIFT NRO. 05976 DE LA FECHA. (SECTOR PÚBLICO). DEBITO DE LA LIBRETA 00117012001 DGAC, REPOSICION UTILES DE ESCRITORIO.</t>
  </si>
  <si>
    <t>||REGULARIZACIÓN DE LA OPERACIÓN NRO. G-0723855 DE F. 27/04/2018 S/G. ESTADO DE CUENTA DEL DEPARTAMENTO DE OPERACIONES CAMBIARIAS, EN ATENCIÓN A CORREOS ELECTRÓNICOS DE LA DGAC Y ASAANA. DEBITO DE LA LIBRETA 00117012001 DGAC, REPOSICION UTILES DE ESCRITORIO.</t>
  </si>
  <si>
    <t>||TRANSFERENCIA DE FONDOS S/G. MENSAJE SWIFT NRO. 06022 DE LA FECHA. (SECTOR PÚBLICO). DEBITO DE LA LIBRETA 00117012001 DGAC, REPOSICION UTILES DE ESCRITORIO.</t>
  </si>
  <si>
    <t>'COBRO DE'||UTILES DE ESCRITORIO POR EL COMPROBANTE CONTABLE NRO. 0920439 DE LA FECHA. S/G. CORREO ELECTRÓNICO DE YPFB DE F. 23/01/2018. DEBITO DE LA LIBRETA 00513022001 YPFB - OPERACIONES.</t>
  </si>
  <si>
    <t>TRANSFERENCIA DE FONDOS||S/G. NOTA CITE: MH/VTCP/DGT/UO/OB NO.1844/2008 DE F.21-10-2008 DEL MIN.DE HACIENDA S/G. DETALLE ADJUNTO. DEBITO DE LA LIBRETA NO.00099021001, REPOSICION UTILES DE ESCRITORIO.</t>
  </si>
  <si>
    <t>PROVISION DE FONDOS A SOLICITUD DE YACIMIENTOS PETROLIFEROS FISCALES BOLIVIANOS SEGUN SOLICITUD YPFB-0123-2018 REF: PAGO SER TRANS GN INTERRUMPIBLE Y FIRME MARZO 18 YPFB TRANSIERRA SA LIB. 00513012007 YPFB - RECURSOS NACIONALIZACIÓN</t>
  </si>
  <si>
    <t>PROVISION DE FONDOS A SOLICITUD DE YACIMIENTOS PETROLIFEROS FISCALES BOLIVIANOS SEGUN SOLICITUD YPFB-0125-2018 REF: PAGO SERV TRANS GN MI FIRME INTERRUMPIBLE Y ME MAR 18 YPFB TRANSPORTE SA LIB. 00513012007 YPFB - RECURSOS NACIONALIZACIÓN</t>
  </si>
  <si>
    <t>PROVISION DE FONDOS A SOLICITUD DE YACIMIENTOS PETROLIFEROS FISCALES BOLIVIANOS SEGUN SOLICITUD YPFB-0132-2018 REF: PAGO REGALIAS TGN ENERO 18 LIB. 00099021001 TGN YPFB PARTICIPACION 6% PRODUCCIÓN BRUTA DE HIDROCARBUROS BOCA DE POZO</t>
  </si>
  <si>
    <t>TRANSFERENCIA RECIBIDA DEL EXTERIOR SEGÚN MENSAJES SWIFT Nos. 05968-05960 (REM.EXT.) DE FECHA 30-04-2018 POR DESEMBOLSO DE BID PRÉSTAMO 3540/BL-BO REQ 0004 OPS0201817476A LIBRETA N° 00291012002 ABC-RECURSOS PROPIOS REF.: UTILES DE ESCRITORIO</t>
  </si>
  <si>
    <t>TRANSFERENCIA RECIBIDA DEL EXTERIOR SEGÚN MENSAJES SWIFT Nos. 05967-05959 (REM.EXT.) DE FECHA 30-04-2018 POR DESEMBOLSO DE BID PRÉSTAMO 3540/BL-BO REQ 0004 OPS0201817476A LIBRETA N° 00291012002 ABC-RECURSOS PROPIOS REF.: UTILES DE ESCRITORIO</t>
  </si>
  <si>
    <t>VENTA DE DIVISAS CON TRANSFERENCIA DE FONDOS A SOLICITUD DE MINISTERIO DE LA PRESIDENCIA SEGUN SOLICITUD 4873 REF: DIVISAS USD 6,137.24 PAGO A ROYAL FBO SERVICE POR SERVICIOS PRESTADOS A AERONAVE FAB 001 EN VIAJE INTERNACIONAL DEL 11 A 15 DICIEMBRE 2017 POR USO DE ESPACIO AEREO EN EUROPA, PAGO BANCO LIB. 00099021001 TGN-RECURSOS ORDINARIOS (3987)</t>
  </si>
  <si>
    <t>VENTA DE DIVISAS CON TRANSFERENCIA DE FONDOS A SOLICITUD DE YACIMIENTOS PETROLIFEROS FISCALES BOLIVIANOS SEGUN SOLICITUD 4876 REF: TRANSFERENCIA DE FONDOS PARA GASTOS ADMINISTRATIVOS Y DE OPERACION A REPRESENTACIONES YPFB BRASIL 1ER TRIMESTRE 2018 SEGUN ORDEN DE PAGO YPFB GLC 0309 DUER 041 2018 NOTA LIB. 00513012004 LBP-YPFB-UNICOMERCIAL (4030005415/1-2188907)</t>
  </si>
  <si>
    <t>VENTA DE DIVISAS CON TRANSFERENCIA DE FONDOS A SOLICITUD DE CONSEJO NACIONAL DEL CINE CONACINE SEGUN SOLICITUD 4874 REF: PARA REGISTRAR EL PAGO DE TRANSFERENCIA INTERNACIONAL POR MEMBRESIA A LA SECRETARIA EJECUTIVA DE LA CINEMATOGRAFIA IBEROAMERICA (SECI) DE LA CONFERENCIA DE AUTORIDADES CINEMATOGRA LIB. 00099021001 TGN-RECURSOS ORDINARIOS (3987)</t>
  </si>
  <si>
    <t>VENTA DE DIVISAS CON TRANSFERENCIA DE FONDOS A SOLICITUD DE ADMINISTRACION DE SERVICIOS PORTUARIOS BOLIVIA SEGUN SOLICITUD 4875 REF: H.R. 521 - PAGO DE FACTURAS AL TPA POR SERVICIO DE FAENAS EN EL PUERTO DE ARCA CORRESPONDIENTE A LA PRIMERA QUINCENA DE ABRIL/2018 SEGUN COMUNICACION INTERNA ASP-B/DO LIB. 00594012001 ASP-B FONDO DE OPERACIONES</t>
  </si>
  <si>
    <t>VENTA DE DIVISAS CON TRANSFERENCIA DE FONDOS A SOLICITUD DE MINISTERIO DE RELACIONES EXTERIORES SEGUN SOLICITUD 4872 REF: PAGO DE HABERES Y COSTO DE VIDA A FAVOR DE ENRIQUE PEDRO DEL RIO BRAVO EX PRIMER SECRETARIO DE LA EMBAJADA EN LA INDIA CORRESPONDIENTE AL MES DE MARZO 2018 SEGUN PLANILLA DE RR LIB. 00099021001 TGN-RECURSOS ORDINARIOS (3987)</t>
  </si>
  <si>
    <t>De: 00513012004 A requerimiento de Yacimientos Petroliferos Fiscales Bolivianos, con nota CITE: YPFB/DFC - N 0843 URT-0445/2018, y en virtud a la nota interna CITE: MEFP/VPCF/ DGCF/UCCF N 422/2018 de la Direccion General de Contabilidad Fiscal del Ministerio de Economia y Finanzas Publicas, en la cu</t>
  </si>
  <si>
    <t>De: 00099024113 Transferencia en cumplimiento al DS N0913 de 15/06/2011 y el Convenio Interinstitucional de Financiamiento UPRE-CIF-IG 670/2017, suscrito entre la UPRE y el GAM Cocapata, Proyecto Const. 2 Aulas, Tinglado y Graderias U.E. Lagunillas Region Choro - Cocapata, correspondiente al pago de</t>
  </si>
  <si>
    <t>De: 00099024113 Transferencia en cumplimiento al DS N0913 de 15/06/2011 y el Convenio Interinstitucional de Financiamiento UPRE-CIF-IG 649/2017, suscrito entre la UPRE y el GAM Shinahota, Proyecto Const. Puente Vehicular Loko Arroyo D-7, correspondiente al pago de la planilla N2, segun la UPRE.</t>
  </si>
  <si>
    <t>De: 00099024113 Transferencia en cumplimiento al DS N0913 de 15/06/2011 y el Convenio Interinstitucional de Financiamiento UPRE-CIF-IG 656/2017, suscrito entre la UPRE y el GAM Torata, Proyecto Construccion Tinglado y Graderias U.E. My. Victor Ustariz Tarata, correspondiente al pago de la planilla N</t>
  </si>
  <si>
    <t>De: 00099024113 Transferencia en cumplimiento al DS N0913 de 15/06/2011 y el Convenio Intergubernativo de Financiamiento UPRE-CIF-IG-589/2014, suscrito entre la UPRE y el GAM Culpina, Proyecto Construccion Terminal de Buses Culpina, correspondiente al pago de la planilla N3, segun la UPRE.</t>
  </si>
  <si>
    <t>De: 00099024113 Transferencia en cumplimiento al DS N0913 de 15/06/2011 y el Convenio Interinstitucional de Financiamiento UPRE-CIF-IG 064/2017, suscrito entre la UPRE y el GAM Bermejo, Proyecto Construccion Nuevo Centro de Salud Comunidad Colonia Linares, correspondiente al pago de la planilla N2,</t>
  </si>
  <si>
    <t>AJUSTE COMPLEMENTARIO POR REVALORIZACION SALDOS DE ACTIVOS DE RESERVA Y OBLIGACIONES MONEDA EXTRANJERA (DOLARES) Saldo MO = -975642651.85 ;Bs/Mo: 6.86000000000 ;Saldo Bs: -6692908591.70</t>
  </si>
  <si>
    <t>||DEVOLUCION DE IMPORTE S/G NOTA DGAA DIR.FINN.SECC.TSRA NO.160/18 MIN.DEFENSA -FUERZA AEREA BOLIVIANA , EN COMPLEMENTO A COMPROBANTE S-917631 DE LA FECHA REF:TRANSF. DE FONDOS A/F THALES AIR SYSTEMS SAS EQUIV. EUR 14,986,676,88 (MENOS COMISION POR TRANSFERENCIA) LIB.00099021001 TGN-RECURSOS ORDINARIOS.</t>
  </si>
  <si>
    <t>AJUSTE COMPLEMENTARIO POR REVALORIZACION SALDOS DE ACTIVOS DE RESERVA Y OBLIGACIONES MONEDA EXTRANJERA (DOLARES) Saldo MO = -1042659691.44 ;Bs/Mo: 6.86000000000 ;Saldo Bs: -7152645483.26</t>
  </si>
  <si>
    <t>PAGO A BID PRÉSTAMO 2664/BL-BO VCTO. 05-04-2018 POR CUENTA DE TGN , NTI. 010667 VALOR 05-04-2018 COMISIONES USD 10.495,78 CTA. 5970 CUENTA UNICA DEL TESORO DOLARES AMERICANOS LIB. 00099021001</t>
  </si>
  <si>
    <t>PAGO A BID PRÉSTAMO 2664/BL-BO VCTO. 05-04-2018 POR CUENTA DE TGN , NTI. 010655 VALOR 05-04-2018 INTERESES USD 1.869,87 CTA. 5970 CUENTA UNICA DEL TESORO DOLARES AMERICANOS LIB. 00099021001</t>
  </si>
  <si>
    <t>AJUSTE COMPLEMENTARIO POR REVALORIZACION SALDOS DE ACTIVOS DE RESERVA Y OBLIGACIONES MONEDA EXTRANJERA (DOLARES) Saldo MO = -1041266804.02 ;Bs/Mo: 6.86000000000 ;Saldo Bs: -7143090275.57</t>
  </si>
  <si>
    <t>'TRANSFERENCIA'||RECIBIDA DEL EXTERIOR SEGÚN MENSAJE SWIFT 04867 (REM.EXT.) DE LA FECHA POR DESEMBOLSO DE AFD, PRÉSTAMO CBO-1006-01-F CONSTRUCCION PLANTA SOLAR FOTOVOLTAICA ORURO LIB. 00514017005 ENDE-USD-PROY.CONST.PLANTA SOLAR ORURO</t>
  </si>
  <si>
    <t>TRANSFERENCIA RECIBIDA DEL EXTERIOR SEGÚN MENSAJES SWIFT Nos. 04929-04919 (REM.EXT.) DE FECHA 10-04-2018 POR DESEMBOLSO DE OPEP PRÉSTAMO 1653-P WA NO. 8 OFID LOAN 1653P THIRD LIBRETA N° 00291014361 ABC- USD OFID 1653P CARRETERA VILLA GRANADO PTE TAPERAS LA PALIZADA</t>
  </si>
  <si>
    <t>TRANSFERENCIA RECIBIDA DEL EXTERIOR SEGÚN MENSAJES SWIFT Nos. 4864-4851 (REM.EXT.) DE FECHA 10-04-2018 POR DESEMBOLSO DE CAF PRÉSTAMO CFA007860 CARRETERA CHACAPUCO RAVELO SOLICITUD DE DESEMBOLSO NRO. 44 LIBRETA N° 00291014337 ABC-USD CFA 7860 CONST. CARRETERA CHACAPUCO RAVELO</t>
  </si>
  <si>
    <t>'TRANSFERENCIA'||RECIBIDA DEL EXTERIOR SEGÚN MENSAJE SWIFT 04867 (REM.EXT.) DE LA FECHA POR DESEMBOLSO DE AFD, PRÉSTAMO CBO-1006-01-F CONSTRUCCION PLANTA SOLAR FOTOVOLTAICA ORURO LIB. 00514017005 ENDE-USD-PROY.CONST.PLANTA SOLAR ORURO (UTILES DE ESCRITORIO)</t>
  </si>
  <si>
    <t>AJUSTE COMPLEMENTARIO POR REVALORIZACION SALDOS DE ACTIVOS DE RESERVA Y OBLIGACIONES MONEDA EXTRANJERA (DOLARES) Saldo MO = -1067781948.27 ;Bs/Mo: 6.86000000000 ;Saldo Bs: -7324984165.14</t>
  </si>
  <si>
    <t>AJUSTE COMPLEMENTARIO POR REVALORIZACION SALDOS DE ACTIVOS DE RESERVA Y OBLIGACIONES MONEDA EXTRANJERA (DOLARES) Saldo MO = -1064682192.64 ;Bs/Mo: 6.86000000000 ;Saldo Bs: -7303719841.50</t>
  </si>
  <si>
    <t>||SEGUN SWIFT N° 05131 DE LA FECHA REF: NOTA DE ENDE A LA AGENCIA FRANCESA PARA EL DESARROLLO-AFD CITE-VIPR-4/4-18. ORD. AGENCIA FRANCAISE DEVELOPPEMENT. REMES:AFD LETTRE PHOTOVOLTAIQUE SOLAIRE ORURO. PARA ABONO EN LA LIB. N° 00514018004 ENDE USD DONACION PROY. CONST. PLANTA SOLAR ORURO-LAIF</t>
  </si>
  <si>
    <t>TRANSFERENCIA RECIBIDA DEL EXTERIOR SEGÚN MENSAJES SWIFT Nos. 05124-05112 (REM.EXT.) DE FECHA 12-04-2018 POR DESEMBOLSO DE CAF PRÉSTAMO CFA008239 CARRETERA PADILLA-EL SALTO LIBRETA N° 00291014341 ABC-USD-CAF 8239 CARRETERA PADILLA EL SALTO</t>
  </si>
  <si>
    <t>AJUSTE COMPLEMENTARIO POR REVALORIZACION SALDOS DE ACTIVOS DE RESERVA Y OBLIGACIONES MONEDA EXTRANJERA (DOLARES) Saldo MO = -1076208357.41 ;Bs/Mo: 6.86000000000 ;Saldo Bs: -7382789331.84</t>
  </si>
  <si>
    <t>NUMERO DE LIBRETACUT: 00990301007 OPERACIÓN E46 TRANSFERENCIA DEL SISTEMA FINANCIERO POR CUENTA DE TERCEROS A LA CUT EN DOLARES AMERICANOS CUMPLIMINETO AL DECRETO SUPREMO NE 29889</t>
  </si>
  <si>
    <t>PAGO A BID PRÉSTAMO 4414/KI-BO VCTO. 13-04-2018 POR CUENTA DE TGN , NTI. 010706 VALOR 13-04-2018 COMISIONES USD 25.000,00 LIBRETA N° 00099021001 "TGN RECURSOS ORDINARIOS-DOLARES AMERICANOS (5970)</t>
  </si>
  <si>
    <t>AJUSTE COMPLEMENTARIO POR REVALORIZACION SALDOS DE ACTIVOS DE RESERVA Y OBLIGACIONES MONEDA EXTRANJERA (DOLARES) Saldo MO = -1071491208.09 ;Bs/Mo: 6.86000000000 ;Saldo Bs: -7350429687.51</t>
  </si>
  <si>
    <t>PAGO A IDA PRÉSTAMO 5484-BO VCTO. 15-04-2018 POR CUENTA DE TGN , NTI. 010614 VALOR 16-04-2018 INTERESES USD 50.653,10 CTA. 5970 CUENTA UNICA DEL TESORO DOLARES AMERICANOS LIB. 00099021001</t>
  </si>
  <si>
    <t>PAGO A IDA PRÉSTAMO 5903-BO VCTO. 15-04-2018 POR CUENTA DE TGN , NTI. 010611 VALOR 16-04-2018 INTERESES USD 909,64 COMISIONES USD 77.406,66 CTA. 5970 CUENTA UNICA DEL TESORO DOLARES AMERICANOS LIB. 00099021001</t>
  </si>
  <si>
    <t>PAGO A IDA PRÉSTAMO TF-16083 VCTO. 15-04-2018 POR CUENTA DE TGN , NTI. 010600 VALOR 16-04-2018 INTERESES USD 1.204,27 CTA. 5970 CUENTA UNICA DEL TESORO DOLARES AMERICANOS LIB. 00099021001</t>
  </si>
  <si>
    <t>PAGO A IDA PRÉSTAMO 5485-BO VCTO. 15-04-2018 POR CUENTA DE TGN , NTI. 010615 VALOR 16-04-2018 INTERESES USD 113.979,77 CTA. 5970 CUENTA UNICA DEL TESORO DOLARES AMERICANOS LIB. 00099021001</t>
  </si>
  <si>
    <t>PAGO A BIRF PRÉSTAMO BIRF 8648-BO VCTO. 15-04-2018 POR CUENTA DE TGN , NTI. 010641 VALOR 16-04-2018 INTERESES USD 4.520,15 COMISIONES USD 516.044,52 CTA. 5970 CUENTA UNICA DEL TESORO DOLARES AMERICANOS LIB. 00099021001</t>
  </si>
  <si>
    <t>TRANSFERENCIA RECIBIDA DEL EXTERIOR SEGÚN MENSAJES SWIFT Nos. 05321-05320 (REM.EXT.) DE FECHA 17-04-2018 POR DESEMBOLSO DE CAF PRÉSTAMO CFA009272 PROY.CARR.DOBLE VÍA SC-WARNES LIBRETA N° 00291014358 ABC-USD-CAF 9272 CONSTRUCCION DOBLE VIA SANTA CRUZ WARNES (LADO ESTE)</t>
  </si>
  <si>
    <t>AJUSTE COMPLEMENTARIO POR REVALORIZACION SALDOS DE ACTIVOS DE RESERVA Y OBLIGACIONES MONEDA EXTRANJERA (DOLARES) Saldo MO = -1063302319.41 ;Bs/Mo: 6.86000000000 ;Saldo Bs: -7294253911.17</t>
  </si>
  <si>
    <t>TRANSFERENCIA RECIBIDA DEL EXTERIOR SEGÚN MENSAJES SWIFT Nos. 05489-05486 (REM.EXT.) DE FECHA 18-04-2018 POR DESEMBOLSO DE CAF PRÉSTAMO CFA009787 PROGRAMA MIAGUA IV FASE 2 LIBRETA N° 00287104319 FPS-USD-MIAGUA CAF IV FASE</t>
  </si>
  <si>
    <t>'TRANSFERENCIA'||RECIBIDA DEL EXTERIOR POR DESEMBOLSO DEL BID REF.: ATN-FM-15060-BO REQ.0009 OPS0201814941A LIB.00086048002 MMAYA-US. ACTUAL.DE LA ESTRATEGIA DE BIODIVERSIDAD (REM.EXT) S/G SWIFT 05485 DE HOY</t>
  </si>
  <si>
    <t>TRANSFERENCIA RECIBIDA DEL EXTERIOR SEGÚN MENSAJES SWIFT Nos. 5490-5487 (REM.EXT.) DE FECHA 18-04-2018 POR DESEMBOLSO DE CAF PRÉSTAMO CFA009787 PROGRAMA MIAGUA IV FASE 2 LIBRETA N° 00086077003 MMAYA-USD PROGRAMA MIAGUA IV FASE CFA 9787</t>
  </si>
  <si>
    <t>AJUSTE COMPLEMENTARIO POR REVALORIZACION SALDOS DE ACTIVOS DE RESERVA Y OBLIGACIONES MONEDA EXTRANJERA (DOLARES) Saldo MO = -1064005412.29 ;Bs/Mo: 6.86000000000 ;Saldo Bs: -7299077128.32</t>
  </si>
  <si>
    <t>PAGO A BID PRÉSTAMO 2908/BL-BO VCTO. 18-04-2018 POR CUENTA DE TGN , NTI. 010633 VALOR 18-04-2018 COMISIONES USD 86.661,92 CTA. 5970 CUENTA UNICA DEL TESORO DOLARES AMERICANOS LIB. 00099021001</t>
  </si>
  <si>
    <t>TRANSFERENCIA RECIBIDA DEL EXTERIOR SEGÚN MENSAJES SWIFT Nos. 5490-5487 (REM.EXT.) DE FECHA 18-04-2018 POR DESEMBOLSO DE CAF PRÉSTAMO CFA009787 PROGRAMA MIAGUA IV FASE 2 LIBRETA N° 00086077003 MMAYA-USD PROGRAMA MIAGUA IV FASE CFA 9787 REF.: UTILES DE ESCRITORIO</t>
  </si>
  <si>
    <t>'TRANSFERENCIA'||RECIBIDA DEL EXTERIOR POR DESEMBOLSO DEL BID REF.: ATN-FM-15060-BO REQ.0009 OPS0201814941A LIBRETA N° 00086048002 MMAYA-US. ACTUAL.DE LA ESTRATEGIA DE BIODIVERSIDAD REF.:UTILES DE ESCRITORIO</t>
  </si>
  <si>
    <t>REGULARIZACION DE TRANSFERENCIA DEL EXTERIOR SEGUN SWIFT NOS.5229-5224 DE FECHA 19/04/2018 ORDENANTE: UNITED NATIONS INDUSTRIAL LIB. 00086018017 MMAYA-$US-ONUDI-PLAN IMP.ESTOCOLMO COP´S</t>
  </si>
  <si>
    <t>AJUSTE COMPLEMENTARIO POR REVALORIZACION SALDOS DE ACTIVOS DE RESERVA Y OBLIGACIONES MONEDA EXTRANJERA (DOLARES) Saldo MO = -1064083836.08 ;Bs/Mo: 6.86000000000 ;Saldo Bs: -7299615115.53</t>
  </si>
  <si>
    <t>AJUSTE COMPLEMENTARIO POR REVALORIZACION SALDOS DE ACTIVOS DE RESERVA Y OBLIGACIONES MONEDA EXTRANJERA (DOLARES) Saldo MO = -1043402097.10 ;Bs/Mo: 6.86000000000 ;Saldo Bs: -7157738386.10</t>
  </si>
  <si>
    <t>TRANSFERENCIA DE FONDOS AL EXTERIOR A SOLICITUD DE ADMINISTRADORA BOLIVIANA DE CARRETERAS SEGUN SOLICITUD 4824 REF: TRANSFERENCIA DE RECURSOS AL EXTERIOR PAGO A LA CAMARA DE COMERCIO DE ESPANA POR CONCEPTO DE GASTOS DE SALA DE AUDIENCIA RESECTO AL ARBITRAJE STAMPA PROCESO TRADECO VS ABC CUENTA ES47 LIB. 00291012001 ABC-CNC-PEAJE POR DIFERENCIAL CAMBIARIO</t>
  </si>
  <si>
    <t>PAGO A BID PRÉSTAMO 2822/BL-BO VCTO. 22-04-2018 POR CUENTA DE TGN , NTI. 010637 VALOR 23-04-2018 INTERESES USD 212.674,30 COMISIONES USD 33.713,63 CTA. 5970 CUENTA UNICA DEL TESORO DOLARES AMERICANOS LIB. 00099021001</t>
  </si>
  <si>
    <t>AJUSTE COMPLEMENTARIO POR REVALORIZACION SALDOS DE ACTIVOS DE RESERVA Y OBLIGACIONES MONEDA EXTRANJERA (DOLARES) Saldo MO = -1055978862.07 ;Bs/Mo: 6.86000000000 ;Saldo Bs: -7244014993.77</t>
  </si>
  <si>
    <t>TRANSFERENCIA RECIBIDA DEL EXTERIOR SEGÚN MENSAJES SWIFT Nos. 5698-5690 (REM.EXT.) DE FECHA 24-04-2018 POR DESEMBOLSO DE CAF PRÉSTAMO CFA009277 CONST.CARR.SAN BORJA-S.IGNACIO LIBRETA N° 00291014364 ABC-USD-CAF 9277 CONS. DE LA CARRETERA SANBORJA SAN IGNACIO DE MOXOS</t>
  </si>
  <si>
    <t>TRANSFERENCIA RECIBIDA DEL EXTERIOR SEGÚN MENSAJES SWIFT Nos. 05697-05689 (REM.EXT.) DE FECHA 24-04-2018 POR DESEMBOLSO DE CAF PRÉSTAMO CFA008604 Carr.Epizana-Comarapa-El torno LIBRETA N° 00291014346 ABC-USD-CAF8604 PROY.REHAB F07- EPIZANA-COMARAPA PTE EL TORNO</t>
  </si>
  <si>
    <t>PAGO A CAF PRÉSTAMO CFA009609 VCTO. 24-04-2018 POR CUENTA DE TGN , NTI. 010605 VALOR 24-04-2018 INTERESES USD 10.780,90 COMISIONES USD 31.592,99 CTA. 5970 CUENTA UNICA DEL TESORO DOLARES AMERICANOS LIB. 00099021001</t>
  </si>
  <si>
    <t>00291012001 DEP.DE CHEQ.AJENOS,RET.DE CAM.,CONCEPTO: ALQUILER DE UN SITIO,DEP.: NUEVATEL PCS DE BOLIVIA S.A. , PROCEDENCIA: BANCO BISA S.A., CHEQUE: 66846, FECHA DE EMISION:13/04/2018</t>
  </si>
  <si>
    <t>TRANSFERENCIA RECIBIDA DEL EXTERIOR SEGÚN MENSAJES SWIFT Nos. 05848-05838 (REM.EXT.) DE FECHA 26-04-2018 POR DESEMBOLSO DE IDA PRÉSTAMO TF-16083 AC571890 001 10 LIBRETA N° 00861007001 MMAYA-UCP PPCR TF 16083 USD</t>
  </si>
  <si>
    <t>TRANSFERENCIA RECIBIDA DEL EXTERIOR SEGÚN MENSAJES SWIFT Nos. 05813-05804 (REM.EXT.) DE FECHA 26-04-2018 POR DESEMBOLSO DE CAF PRÉSTAMO CFA008417 PROY. HIDROELECTRICO SAN JOSÉ LIBRETA N° 00514017004 ENDE-USD PROY. CONST. CENTRAL HIDROELECT. SAN JOSE - CAF</t>
  </si>
  <si>
    <t>AJUSTE COMPLEMENTARIO POR REVALORIZACION SALDOS DE ACTIVOS DE RESERVA Y OBLIGACIONES MONEDA EXTRANJERA (DOLARES) Saldo MO = -1050505506.45 ;Bs/Mo: 6.86000000000 ;Saldo Bs: -7206467774.26</t>
  </si>
  <si>
    <t>TRANSFERENCIA RECIBIDA DEL EXTERIOR SEGÚN MENSAJES SWIFT Nos. 05848-05838 (REM.EXT.) DE FECHA 26-04-2018 POR DESEMBOLSO DE IDA PRÉSTAMO TF-16083 AC571890 001 10 LIBRETA N° 00861007001 MMAYA-UCP PPCR TF 16083 USD REF.: UTILES DE ESCRITORIO</t>
  </si>
  <si>
    <t>TRANSFERENCIA RECIBIDA DEL EXTERIOR SEGÚN MENSAJES SWIFT Nos. 05813-05804 (REM.EXT.) DE FECHA 26-04-2018 POR DESEMBOLSO DE CAF PRÉSTAMO CFA008417 PROY. HIDROELECTRICO SAN JOSÉ LIBRETA N° 00514017004 ENDE-USD PROY. CONST. CENTRAL HIDROELECT. SAN JOSE - CAF REF.: UTILES DE ESCRITORIO</t>
  </si>
  <si>
    <t>||REGULARIZACION COMPROBANTE TRANSITORIO G-0719162 DE FECHA 23/04/2018. REF.: TRANSF. DEL EXTERIOR A FAVOR DE YACIMIENTOS DE LITIO BOLIVIANOS SEG. NOTA YLB-GEE:399/2018 DE LA FECHA. LIBRETA 00099021001 TGN-RECURSOS ORDINARIOS</t>
  </si>
  <si>
    <t>'COBRO DE UTILES DE ESCRITORIO POR´||COMPLEMENTO AL COMPROBANTE G-0920254 DE LA FECHA LIBRETA00099021001 TGN-RECURSOS ORDINARIOS. REF.: UTILES DE ESCRITORIO</t>
  </si>
  <si>
    <t>AJUSTE COMPLEMENTARIO POR REVALORIZACION SALDOS DE ACTIVOS DE RESERVA Y OBLIGACIONES MONEDA EXTRANJERA (DOLARES) Saldo MO = -1035454845.56 ;Bs/Mo: 6.86000000000 ;Saldo Bs: -7103220240.56</t>
  </si>
  <si>
    <t>00514017004 DEPOSITO DE EFECTIVO, DEPOSITANTE: ENDE ( RUBEN VARGAS ), CONCEPTO: COMISIONES BANCARIAS, CUENTA DE DEPOSITO: CUENTA UNICA DEL TESORO EN DOLARES AMERICANOS</t>
  </si>
  <si>
    <t>TRANSFERENCIA RECIBIDA DEL EXTERIOR SEGÚN MENSAJES SWIFT Nos. 05967-05959 (REM.EXT.) DE FECHA 30-04-2018 POR DESEMBOLSO DE BID PRÉSTAMO 3540/BL-BO REQ 0004 OPS0201817476A LIBRETA N° 00291014362 USD-AB-BID 3540/BL-BO PROG.DE INFRAESTRUC.VIAL DE APOYO AL DESARROLLO Y GESTION RVF II</t>
  </si>
  <si>
    <t>TRANSFERENCIA RECIBIDA DEL EXTERIOR SEGÚN MENSAJES SWIFT Nos. 05968-05960 (REM.EXT.) DE FECHA 30-04-2018 POR DESEMBOLSO DE BID PRÉSTAMO 3540/BL-BO REQ 0004 OPS0201817476A LIBRETA N° 00291014362 USD-AB-BID 3540/BL-BO PROG.DE INFRAESTRUC.VIAL DE APOYO AL DESARROLLO Y GESTION RVF II</t>
  </si>
  <si>
    <t>AJUSTE COMPLEMENTARIO POR REVALORIZACION SALDOS DE ACTIVOS DE RESERVA Y OBLIGACIONES MONEDA EXTRANJERA (DOLARES) Saldo MO = -1054741510.47 ;Bs/Mo: 6.86000000000 ;Saldo Bs: -7235526761.83</t>
  </si>
  <si>
    <t xml:space="preserve"> Empresa Pública "Editorial del Estado Plurinacional de Bolivia"</t>
  </si>
  <si>
    <t>O16184350002</t>
  </si>
  <si>
    <t>O16184360002</t>
  </si>
  <si>
    <t>O16184620002</t>
  </si>
  <si>
    <t>O16184850002</t>
  </si>
  <si>
    <t>O16186180002</t>
  </si>
  <si>
    <t>O16186370002</t>
  </si>
  <si>
    <t>O16186740002</t>
  </si>
  <si>
    <t>O16186770002</t>
  </si>
  <si>
    <t>O16186810002</t>
  </si>
  <si>
    <t>O16187110002</t>
  </si>
  <si>
    <t>O16185110002</t>
  </si>
  <si>
    <t>O16185150002</t>
  </si>
  <si>
    <t>O16185160002</t>
  </si>
  <si>
    <t>O16185170002</t>
  </si>
  <si>
    <t>O16185180002</t>
  </si>
  <si>
    <t>O16185200002</t>
  </si>
  <si>
    <t>O16185220002</t>
  </si>
  <si>
    <t>O16185230002</t>
  </si>
  <si>
    <t>O16185290002</t>
  </si>
  <si>
    <t>O16185300002</t>
  </si>
  <si>
    <t>O16185640002</t>
  </si>
  <si>
    <t>O16185830002</t>
  </si>
  <si>
    <t>O16185850002</t>
  </si>
  <si>
    <t>O16185860002</t>
  </si>
  <si>
    <t>O16185870002</t>
  </si>
  <si>
    <t>O16186020002</t>
  </si>
  <si>
    <t>B16184880002</t>
  </si>
  <si>
    <t>B16185040002</t>
  </si>
  <si>
    <t>B16185060002</t>
  </si>
  <si>
    <t>B16185140002</t>
  </si>
  <si>
    <t>B16185650002</t>
  </si>
  <si>
    <t>G07257060002</t>
  </si>
  <si>
    <t>G07257080002</t>
  </si>
  <si>
    <t>G07263750002</t>
  </si>
  <si>
    <t>G07263920002</t>
  </si>
  <si>
    <t>G07263940002</t>
  </si>
  <si>
    <t>J03391040002</t>
  </si>
  <si>
    <t>J03391050002</t>
  </si>
  <si>
    <t>J03391060002</t>
  </si>
  <si>
    <t>J03391070002</t>
  </si>
  <si>
    <t>J03391080002</t>
  </si>
  <si>
    <t>J03391090002</t>
  </si>
  <si>
    <t>J03391100002</t>
  </si>
  <si>
    <t>J03391110002</t>
  </si>
  <si>
    <t>J03391120002</t>
  </si>
  <si>
    <t>J03391130002</t>
  </si>
  <si>
    <t>J03391140002</t>
  </si>
  <si>
    <t>J03391150002</t>
  </si>
  <si>
    <t>J03391160002</t>
  </si>
  <si>
    <t>J03391170002</t>
  </si>
  <si>
    <t>J03391180002</t>
  </si>
  <si>
    <t>J03391190002</t>
  </si>
  <si>
    <t>J03391200002</t>
  </si>
  <si>
    <t>J03391210002</t>
  </si>
  <si>
    <t>J03391220002</t>
  </si>
  <si>
    <t>J03391230002</t>
  </si>
  <si>
    <t>J03391240002</t>
  </si>
  <si>
    <t>J03391250002</t>
  </si>
  <si>
    <t>J03391260002</t>
  </si>
  <si>
    <t>J03391270002</t>
  </si>
  <si>
    <t>J03391280002</t>
  </si>
  <si>
    <t>J03391290002</t>
  </si>
  <si>
    <t>J03391320002</t>
  </si>
  <si>
    <t>S09205670002</t>
  </si>
  <si>
    <t>J03391410001</t>
  </si>
  <si>
    <t>J03391420001</t>
  </si>
  <si>
    <t>J03391430001</t>
  </si>
  <si>
    <t>J03391440001</t>
  </si>
  <si>
    <t>J03391450001</t>
  </si>
  <si>
    <t>J03391470001</t>
  </si>
  <si>
    <t>J03391480001</t>
  </si>
  <si>
    <t>J03391490001</t>
  </si>
  <si>
    <t>J03391500001</t>
  </si>
  <si>
    <t>J03391510001</t>
  </si>
  <si>
    <t>J03391520001</t>
  </si>
  <si>
    <t>J03391530001</t>
  </si>
  <si>
    <t>J03391540001</t>
  </si>
  <si>
    <t>J03391550001</t>
  </si>
  <si>
    <t>J03391560001</t>
  </si>
  <si>
    <t>J03391570001</t>
  </si>
  <si>
    <t>J03391590001</t>
  </si>
  <si>
    <t>J03390440001</t>
  </si>
  <si>
    <t>J03390450001</t>
  </si>
  <si>
    <t>J03390460001</t>
  </si>
  <si>
    <t>J03390470001</t>
  </si>
  <si>
    <t>J03390480001</t>
  </si>
  <si>
    <t>J03390490001</t>
  </si>
  <si>
    <t>J03390510001</t>
  </si>
  <si>
    <t>J03390520001</t>
  </si>
  <si>
    <t>J03390530001</t>
  </si>
  <si>
    <t>J03390540001</t>
  </si>
  <si>
    <t>J03390550001</t>
  </si>
  <si>
    <t>J03390560001</t>
  </si>
  <si>
    <t>J03390570001</t>
  </si>
  <si>
    <t>J03390580001</t>
  </si>
  <si>
    <t>J03390590001</t>
  </si>
  <si>
    <t>J03390600001</t>
  </si>
  <si>
    <t>J03390610001</t>
  </si>
  <si>
    <t>J03390620001</t>
  </si>
  <si>
    <t>J03390630001</t>
  </si>
  <si>
    <t>J03390960001</t>
  </si>
  <si>
    <t>J03390970001</t>
  </si>
  <si>
    <t>J03390980001</t>
  </si>
  <si>
    <t>J03391330001</t>
  </si>
  <si>
    <t>J03391340001</t>
  </si>
  <si>
    <t>J03391350001</t>
  </si>
  <si>
    <t>J03391360001</t>
  </si>
  <si>
    <t>J03391370001</t>
  </si>
  <si>
    <t>J03391380001</t>
  </si>
  <si>
    <t>J03391390001</t>
  </si>
  <si>
    <t>J03391400001</t>
  </si>
  <si>
    <t>G07257000004</t>
  </si>
  <si>
    <t>G07257070001</t>
  </si>
  <si>
    <t>G07257090001</t>
  </si>
  <si>
    <t>G07257100004</t>
  </si>
  <si>
    <t>G07257100005</t>
  </si>
  <si>
    <t>G07257110004</t>
  </si>
  <si>
    <t>G07257120004</t>
  </si>
  <si>
    <t>G07263760001</t>
  </si>
  <si>
    <t>G07263930001</t>
  </si>
  <si>
    <t>G07263950001</t>
  </si>
  <si>
    <t>J03390120001</t>
  </si>
  <si>
    <t>J03390130001</t>
  </si>
  <si>
    <t>J03390140001</t>
  </si>
  <si>
    <t>J03390150001</t>
  </si>
  <si>
    <t>J03390160001</t>
  </si>
  <si>
    <t>J03390170001</t>
  </si>
  <si>
    <t>J03390180001</t>
  </si>
  <si>
    <t>J03390190001</t>
  </si>
  <si>
    <t>J03390200001</t>
  </si>
  <si>
    <t>J03390210001</t>
  </si>
  <si>
    <t>J03390230001</t>
  </si>
  <si>
    <t>J03390240001</t>
  </si>
  <si>
    <t>J03390250001</t>
  </si>
  <si>
    <t>J03390260001</t>
  </si>
  <si>
    <t>J03390270001</t>
  </si>
  <si>
    <t>J03390280001</t>
  </si>
  <si>
    <t>J03390290001</t>
  </si>
  <si>
    <t>J03390300001</t>
  </si>
  <si>
    <t>J03390310001</t>
  </si>
  <si>
    <t>J03390320001</t>
  </si>
  <si>
    <t>J03390330001</t>
  </si>
  <si>
    <t>J03390340001</t>
  </si>
  <si>
    <t>J03390350001</t>
  </si>
  <si>
    <t>J03390360001</t>
  </si>
  <si>
    <t>J03390370001</t>
  </si>
  <si>
    <t>J03390380001</t>
  </si>
  <si>
    <t>J03390390001</t>
  </si>
  <si>
    <t>J03390400001</t>
  </si>
  <si>
    <t>J03390410001</t>
  </si>
  <si>
    <t>J03390420001</t>
  </si>
  <si>
    <t>J03390430001</t>
  </si>
  <si>
    <t>O16190170002</t>
  </si>
  <si>
    <t>O16190160002</t>
  </si>
  <si>
    <t>O16190130002</t>
  </si>
  <si>
    <t>O16189980002</t>
  </si>
  <si>
    <t>O16189680002</t>
  </si>
  <si>
    <t>O16189660002</t>
  </si>
  <si>
    <t>O16189600002</t>
  </si>
  <si>
    <t>O16190240002</t>
  </si>
  <si>
    <t>O16190310002</t>
  </si>
  <si>
    <t>O16190350002</t>
  </si>
  <si>
    <t>O16190410002</t>
  </si>
  <si>
    <t>O16190510002</t>
  </si>
  <si>
    <t>O16190520002</t>
  </si>
  <si>
    <t>O16190550002</t>
  </si>
  <si>
    <t>O16188230002</t>
  </si>
  <si>
    <t>O16188630002</t>
  </si>
  <si>
    <t>O16188650002</t>
  </si>
  <si>
    <t>O16189270002</t>
  </si>
  <si>
    <t>O16191160002</t>
  </si>
  <si>
    <t>O16191210002</t>
  </si>
  <si>
    <t>O16191390002</t>
  </si>
  <si>
    <t>O16191440002</t>
  </si>
  <si>
    <t>O16191490002</t>
  </si>
  <si>
    <t>O16191980002</t>
  </si>
  <si>
    <t>O16190560002</t>
  </si>
  <si>
    <t>O16190570002</t>
  </si>
  <si>
    <t>O16190630002</t>
  </si>
  <si>
    <t>O16190650002</t>
  </si>
  <si>
    <t>O16190670002</t>
  </si>
  <si>
    <t>O16190720002</t>
  </si>
  <si>
    <t>O16190790002</t>
  </si>
  <si>
    <t>O16190940002</t>
  </si>
  <si>
    <t>O16190950002</t>
  </si>
  <si>
    <t>O16190980002</t>
  </si>
  <si>
    <t>O16191070002</t>
  </si>
  <si>
    <t>O16191100002</t>
  </si>
  <si>
    <t>O16191140002</t>
  </si>
  <si>
    <t>B16189150002</t>
  </si>
  <si>
    <t>B16189290002</t>
  </si>
  <si>
    <t>B16189360002</t>
  </si>
  <si>
    <t>B16189440002</t>
  </si>
  <si>
    <t>B16189460002</t>
  </si>
  <si>
    <t>B16189620002</t>
  </si>
  <si>
    <t>B16189690002</t>
  </si>
  <si>
    <t>B16188270002</t>
  </si>
  <si>
    <t>B16188300002</t>
  </si>
  <si>
    <t>B16188320002</t>
  </si>
  <si>
    <t>B16188330002</t>
  </si>
  <si>
    <t>B16188790002</t>
  </si>
  <si>
    <t>B16188850002</t>
  </si>
  <si>
    <t>B16188880002</t>
  </si>
  <si>
    <t>B16188910002</t>
  </si>
  <si>
    <t>B16188950002</t>
  </si>
  <si>
    <t>B16188970002</t>
  </si>
  <si>
    <t>B16189000002</t>
  </si>
  <si>
    <t>B16190210002</t>
  </si>
  <si>
    <t>B16190230002</t>
  </si>
  <si>
    <t>G07269290002</t>
  </si>
  <si>
    <t>G07273890002</t>
  </si>
  <si>
    <t>J03392030002</t>
  </si>
  <si>
    <t>J03392040002</t>
  </si>
  <si>
    <t>J03392050002</t>
  </si>
  <si>
    <t>S09206680002</t>
  </si>
  <si>
    <t>J03392210001</t>
  </si>
  <si>
    <t>J03392220001</t>
  </si>
  <si>
    <t>J03392230001</t>
  </si>
  <si>
    <t>J03392240001</t>
  </si>
  <si>
    <t>J03392250001</t>
  </si>
  <si>
    <t>J03392260001</t>
  </si>
  <si>
    <t>J03392270001</t>
  </si>
  <si>
    <t>J03392280001</t>
  </si>
  <si>
    <t>S09206390003</t>
  </si>
  <si>
    <t>S09206580003</t>
  </si>
  <si>
    <t>S09206600003</t>
  </si>
  <si>
    <t>G07266360004</t>
  </si>
  <si>
    <t>G07269280001</t>
  </si>
  <si>
    <t>G07269300001</t>
  </si>
  <si>
    <t>G07269340001</t>
  </si>
  <si>
    <t>G07269360001</t>
  </si>
  <si>
    <t>G07272650004</t>
  </si>
  <si>
    <t>G07272660004</t>
  </si>
  <si>
    <t>G07272670004</t>
  </si>
  <si>
    <t>G07273860004</t>
  </si>
  <si>
    <t>G07273870004</t>
  </si>
  <si>
    <t>G07273880004</t>
  </si>
  <si>
    <t>G07273900001</t>
  </si>
  <si>
    <t>J03391620001</t>
  </si>
  <si>
    <t>J03391630001</t>
  </si>
  <si>
    <t>J03391640001</t>
  </si>
  <si>
    <t>J03391650001</t>
  </si>
  <si>
    <t>J03391660001</t>
  </si>
  <si>
    <t>J03391670001</t>
  </si>
  <si>
    <t>J03391680001</t>
  </si>
  <si>
    <t>J03391690001</t>
  </si>
  <si>
    <t>J03391710001</t>
  </si>
  <si>
    <t>J03391720001</t>
  </si>
  <si>
    <t>J03391730001</t>
  </si>
  <si>
    <t>J03391740001</t>
  </si>
  <si>
    <t>J03391750001</t>
  </si>
  <si>
    <t>O16195030002</t>
  </si>
  <si>
    <t>O16195130002</t>
  </si>
  <si>
    <t>O16195180002</t>
  </si>
  <si>
    <t>O16195200002</t>
  </si>
  <si>
    <t>O16195220002</t>
  </si>
  <si>
    <t>O16195230002</t>
  </si>
  <si>
    <t>O16195240002</t>
  </si>
  <si>
    <t>O16195400002</t>
  </si>
  <si>
    <t>O16195450002</t>
  </si>
  <si>
    <t>O16195600002</t>
  </si>
  <si>
    <t>O16195680002</t>
  </si>
  <si>
    <t>O16195880002</t>
  </si>
  <si>
    <t>O16194010002</t>
  </si>
  <si>
    <t>O16194560002</t>
  </si>
  <si>
    <t>O16194590002</t>
  </si>
  <si>
    <t>O16194650002</t>
  </si>
  <si>
    <t>O16194720002</t>
  </si>
  <si>
    <t>O16194840002</t>
  </si>
  <si>
    <t>O16194860002</t>
  </si>
  <si>
    <t>O16197040002</t>
  </si>
  <si>
    <t>O16197050002</t>
  </si>
  <si>
    <t>O16197060002</t>
  </si>
  <si>
    <t>O16197070002</t>
  </si>
  <si>
    <t>O16195920002</t>
  </si>
  <si>
    <t>O16195930002</t>
  </si>
  <si>
    <t>O16195960002</t>
  </si>
  <si>
    <t>O16195970002</t>
  </si>
  <si>
    <t>O16196280002</t>
  </si>
  <si>
    <t>O16196300002</t>
  </si>
  <si>
    <t>O16196480002</t>
  </si>
  <si>
    <t>O16196610002</t>
  </si>
  <si>
    <t>O16196820002</t>
  </si>
  <si>
    <t>O16196950002</t>
  </si>
  <si>
    <t>O16197020002</t>
  </si>
  <si>
    <t>B16194960002</t>
  </si>
  <si>
    <t>B16195010002</t>
  </si>
  <si>
    <t>B16195020002</t>
  </si>
  <si>
    <t>B16193390002</t>
  </si>
  <si>
    <t>B16193620002</t>
  </si>
  <si>
    <t>B16193630002</t>
  </si>
  <si>
    <t>B16193780002</t>
  </si>
  <si>
    <t>B16193820002</t>
  </si>
  <si>
    <t>B16193910002</t>
  </si>
  <si>
    <t>B16194460002</t>
  </si>
  <si>
    <t>B16194510002</t>
  </si>
  <si>
    <t>B16194610002</t>
  </si>
  <si>
    <t>B16194700002</t>
  </si>
  <si>
    <t>B16194800002</t>
  </si>
  <si>
    <t>B16194820002</t>
  </si>
  <si>
    <t>B16194830002</t>
  </si>
  <si>
    <t>B16194850002</t>
  </si>
  <si>
    <t>B16194870002</t>
  </si>
  <si>
    <t>B16194910002</t>
  </si>
  <si>
    <t>B16194940002</t>
  </si>
  <si>
    <t>O16193440002</t>
  </si>
  <si>
    <t>O16193530002</t>
  </si>
  <si>
    <t>O16193560002</t>
  </si>
  <si>
    <t>O16193600002</t>
  </si>
  <si>
    <t>O16193640002</t>
  </si>
  <si>
    <t>O16193650002</t>
  </si>
  <si>
    <t>O16193660002</t>
  </si>
  <si>
    <t>O16193720002</t>
  </si>
  <si>
    <t>O16193810002</t>
  </si>
  <si>
    <t>O16193830002</t>
  </si>
  <si>
    <t>O16193850002</t>
  </si>
  <si>
    <t>O16193860002</t>
  </si>
  <si>
    <t>O16193900002</t>
  </si>
  <si>
    <t>O16193400002</t>
  </si>
  <si>
    <t>O16193280002</t>
  </si>
  <si>
    <t>O16193190002</t>
  </si>
  <si>
    <t>G07281090002</t>
  </si>
  <si>
    <t>G07281130002</t>
  </si>
  <si>
    <t>G07281170002</t>
  </si>
  <si>
    <t>G07281140001</t>
  </si>
  <si>
    <t>G07281080001</t>
  </si>
  <si>
    <t>G07281040001</t>
  </si>
  <si>
    <t>G07281180001</t>
  </si>
  <si>
    <t>G07281200001</t>
  </si>
  <si>
    <t>G07281100001</t>
  </si>
  <si>
    <t>J03392470001</t>
  </si>
  <si>
    <t>J03392460001</t>
  </si>
  <si>
    <t>J03392450001</t>
  </si>
  <si>
    <t>J03392440001</t>
  </si>
  <si>
    <t>J03392430001</t>
  </si>
  <si>
    <t>J03392420001</t>
  </si>
  <si>
    <t>Q09709300002</t>
  </si>
  <si>
    <t>G07287120002</t>
  </si>
  <si>
    <t>G07288230002</t>
  </si>
  <si>
    <t>G07287110001</t>
  </si>
  <si>
    <t>G07287130001</t>
  </si>
  <si>
    <t>G07288220001</t>
  </si>
  <si>
    <t>G07288240001</t>
  </si>
  <si>
    <t>J03392730001</t>
  </si>
  <si>
    <t>G07288290001</t>
  </si>
  <si>
    <t>J03392700001</t>
  </si>
  <si>
    <t>J03392710001</t>
  </si>
  <si>
    <t>J03392720001</t>
  </si>
  <si>
    <t>G07288270001</t>
  </si>
  <si>
    <t>S09207590001</t>
  </si>
  <si>
    <t>S09207590004</t>
  </si>
  <si>
    <t>S09207750004</t>
  </si>
  <si>
    <t>S09207750001</t>
  </si>
  <si>
    <t>S09207730001</t>
  </si>
  <si>
    <t>S09207730004</t>
  </si>
  <si>
    <t>O16199690002</t>
  </si>
  <si>
    <t>O16199940002</t>
  </si>
  <si>
    <t>O16200180002</t>
  </si>
  <si>
    <t>O16200190002</t>
  </si>
  <si>
    <t>O16198810002</t>
  </si>
  <si>
    <t>O16198830002</t>
  </si>
  <si>
    <t>O16198900002</t>
  </si>
  <si>
    <t>O16199080002</t>
  </si>
  <si>
    <t>O16199100002</t>
  </si>
  <si>
    <t>O16199270002</t>
  </si>
  <si>
    <t>O16199280002</t>
  </si>
  <si>
    <t>O16199360002</t>
  </si>
  <si>
    <t>O16199620002</t>
  </si>
  <si>
    <t>O16200900002</t>
  </si>
  <si>
    <t>O16200920002</t>
  </si>
  <si>
    <t>O16200940002</t>
  </si>
  <si>
    <t>O16200960002</t>
  </si>
  <si>
    <t>O16200970002</t>
  </si>
  <si>
    <t>O16201230002</t>
  </si>
  <si>
    <t>O16200380002</t>
  </si>
  <si>
    <t>O16200400002</t>
  </si>
  <si>
    <t>O16200550002</t>
  </si>
  <si>
    <t>O16200570002</t>
  </si>
  <si>
    <t>O16200700002</t>
  </si>
  <si>
    <t>O16200820002</t>
  </si>
  <si>
    <t>O16200830002</t>
  </si>
  <si>
    <t>O16200860002</t>
  </si>
  <si>
    <t>O16200870002</t>
  </si>
  <si>
    <t>O16200890002</t>
  </si>
  <si>
    <t>B16198530002</t>
  </si>
  <si>
    <t>B16198550002</t>
  </si>
  <si>
    <t>B16198640002</t>
  </si>
  <si>
    <t>B16198770002</t>
  </si>
  <si>
    <t>B16198880002</t>
  </si>
  <si>
    <t>B16199250002</t>
  </si>
  <si>
    <t>B16199320002</t>
  </si>
  <si>
    <t>B16199340002</t>
  </si>
  <si>
    <t>O16198240002</t>
  </si>
  <si>
    <t>O16198290002</t>
  </si>
  <si>
    <t>O16198320002</t>
  </si>
  <si>
    <t>O16198340002</t>
  </si>
  <si>
    <t>O16198360002</t>
  </si>
  <si>
    <t>O16198370002</t>
  </si>
  <si>
    <t>O16198380002</t>
  </si>
  <si>
    <t>O16198470002</t>
  </si>
  <si>
    <t>O16198590002</t>
  </si>
  <si>
    <t>O16198670002</t>
  </si>
  <si>
    <t>G07290570004</t>
  </si>
  <si>
    <t>G07290560004</t>
  </si>
  <si>
    <t>G07290580004</t>
  </si>
  <si>
    <t>G07291160004</t>
  </si>
  <si>
    <t>G07291150004</t>
  </si>
  <si>
    <t>G07291130004</t>
  </si>
  <si>
    <t>G07291190004</t>
  </si>
  <si>
    <t>G07291180004</t>
  </si>
  <si>
    <t>G07291170004</t>
  </si>
  <si>
    <t>G07294790002</t>
  </si>
  <si>
    <t>G07293500003</t>
  </si>
  <si>
    <t>G07294800001</t>
  </si>
  <si>
    <t>G07294810002</t>
  </si>
  <si>
    <t>J03392960002</t>
  </si>
  <si>
    <t>G07294820001</t>
  </si>
  <si>
    <t>G07297910004</t>
  </si>
  <si>
    <t>G07297900004</t>
  </si>
  <si>
    <t>G07297920004</t>
  </si>
  <si>
    <t>G07297940002</t>
  </si>
  <si>
    <t>G07299120002</t>
  </si>
  <si>
    <t>G07299140002</t>
  </si>
  <si>
    <t>G07299240002</t>
  </si>
  <si>
    <t>Q09715960002</t>
  </si>
  <si>
    <t>G07299250001</t>
  </si>
  <si>
    <t>G07299150001</t>
  </si>
  <si>
    <t>G07299130001</t>
  </si>
  <si>
    <t>G07300630002</t>
  </si>
  <si>
    <t>J03393160002</t>
  </si>
  <si>
    <t>J03393170002</t>
  </si>
  <si>
    <t>G07300640001</t>
  </si>
  <si>
    <t>J03393150001</t>
  </si>
  <si>
    <t>O16204960002</t>
  </si>
  <si>
    <t>O16205150002</t>
  </si>
  <si>
    <t>O16205200002</t>
  </si>
  <si>
    <t>O16205220002</t>
  </si>
  <si>
    <t>O16205280002</t>
  </si>
  <si>
    <t>O16205330002</t>
  </si>
  <si>
    <t>O16205400002</t>
  </si>
  <si>
    <t>O16205440002</t>
  </si>
  <si>
    <t>O16205450002</t>
  </si>
  <si>
    <t>O16205470002</t>
  </si>
  <si>
    <t>O16203870002</t>
  </si>
  <si>
    <t>O16203900002</t>
  </si>
  <si>
    <t>O16204290002</t>
  </si>
  <si>
    <t>O16204630002</t>
  </si>
  <si>
    <t>O16204690002</t>
  </si>
  <si>
    <t>O16204710002</t>
  </si>
  <si>
    <t>O16204730002</t>
  </si>
  <si>
    <t>O16205480002</t>
  </si>
  <si>
    <t>O16205490002</t>
  </si>
  <si>
    <t>O16205500002</t>
  </si>
  <si>
    <t>O16205510002</t>
  </si>
  <si>
    <t>O16205520002</t>
  </si>
  <si>
    <t>O16205530002</t>
  </si>
  <si>
    <t>O16205550002</t>
  </si>
  <si>
    <t>O16205710002</t>
  </si>
  <si>
    <t>O16205740002</t>
  </si>
  <si>
    <t>O16205760002</t>
  </si>
  <si>
    <t>O16205880002</t>
  </si>
  <si>
    <t>B16203640002</t>
  </si>
  <si>
    <t>B16203780002</t>
  </si>
  <si>
    <t>B16203790002</t>
  </si>
  <si>
    <t>B16204070002</t>
  </si>
  <si>
    <t>B16204080002</t>
  </si>
  <si>
    <t>B16204090002</t>
  </si>
  <si>
    <t>B16204100002</t>
  </si>
  <si>
    <t>B16204130002</t>
  </si>
  <si>
    <t>B16202460002</t>
  </si>
  <si>
    <t>B16202480002</t>
  </si>
  <si>
    <t>B16202620002</t>
  </si>
  <si>
    <t>B16202640002</t>
  </si>
  <si>
    <t>B16202650002</t>
  </si>
  <si>
    <t>B16202800002</t>
  </si>
  <si>
    <t>B16202840002</t>
  </si>
  <si>
    <t>B16202980002</t>
  </si>
  <si>
    <t>B16203010002</t>
  </si>
  <si>
    <t>B16203090002</t>
  </si>
  <si>
    <t>B16203100002</t>
  </si>
  <si>
    <t>B16203480002</t>
  </si>
  <si>
    <t>B16203540002</t>
  </si>
  <si>
    <t>O16202950002</t>
  </si>
  <si>
    <t>O16202960002</t>
  </si>
  <si>
    <t>O16202970002</t>
  </si>
  <si>
    <t>O16202990002</t>
  </si>
  <si>
    <t>O16203000002</t>
  </si>
  <si>
    <t>O16203030002</t>
  </si>
  <si>
    <t>O16203060002</t>
  </si>
  <si>
    <t>O16203080002</t>
  </si>
  <si>
    <t>O16203160002</t>
  </si>
  <si>
    <t>O16203200002</t>
  </si>
  <si>
    <t>O16203210002</t>
  </si>
  <si>
    <t>O16203360002</t>
  </si>
  <si>
    <t>O16203380002</t>
  </si>
  <si>
    <t>O16203400002</t>
  </si>
  <si>
    <t>O16203410002</t>
  </si>
  <si>
    <t>O16202880002</t>
  </si>
  <si>
    <t>O16202850002</t>
  </si>
  <si>
    <t>O16202750002</t>
  </si>
  <si>
    <t>O16202710002</t>
  </si>
  <si>
    <t>O16202700002</t>
  </si>
  <si>
    <t>O16202580002</t>
  </si>
  <si>
    <t>G07306240001</t>
  </si>
  <si>
    <t>G07306320001</t>
  </si>
  <si>
    <t>J03393400001</t>
  </si>
  <si>
    <t>G07309440004</t>
  </si>
  <si>
    <t>G07309470004</t>
  </si>
  <si>
    <t>G07309490004</t>
  </si>
  <si>
    <t>S09209670003</t>
  </si>
  <si>
    <t>G07312890004</t>
  </si>
  <si>
    <t>J03393550002</t>
  </si>
  <si>
    <t>G07312820001</t>
  </si>
  <si>
    <t>G07312840001</t>
  </si>
  <si>
    <t>S09209970001</t>
  </si>
  <si>
    <t>G07312860001</t>
  </si>
  <si>
    <t>G07312880001</t>
  </si>
  <si>
    <t>G07312890005</t>
  </si>
  <si>
    <t>G07313760001</t>
  </si>
  <si>
    <t>O16208550002</t>
  </si>
  <si>
    <t>O16208490002</t>
  </si>
  <si>
    <t>O16208440002</t>
  </si>
  <si>
    <t>O16208410002</t>
  </si>
  <si>
    <t>O16208400002</t>
  </si>
  <si>
    <t>O16208390002</t>
  </si>
  <si>
    <t>O16208350002</t>
  </si>
  <si>
    <t>O16208160002</t>
  </si>
  <si>
    <t>O16208790002</t>
  </si>
  <si>
    <t>O16209000002</t>
  </si>
  <si>
    <t>O16209280002</t>
  </si>
  <si>
    <t>O16209320002</t>
  </si>
  <si>
    <t>O16209330002</t>
  </si>
  <si>
    <t>O16207380002</t>
  </si>
  <si>
    <t>O16209970002</t>
  </si>
  <si>
    <t>O16209980002</t>
  </si>
  <si>
    <t>O16210000002</t>
  </si>
  <si>
    <t>O16210010002</t>
  </si>
  <si>
    <t>O16210020002</t>
  </si>
  <si>
    <t>O16210030002</t>
  </si>
  <si>
    <t>O16210040002</t>
  </si>
  <si>
    <t>O16210050002</t>
  </si>
  <si>
    <t>O16210060002</t>
  </si>
  <si>
    <t>O16210150002</t>
  </si>
  <si>
    <t>O16210510002</t>
  </si>
  <si>
    <t>O16209380002</t>
  </si>
  <si>
    <t>O16209390002</t>
  </si>
  <si>
    <t>O16209430002</t>
  </si>
  <si>
    <t>O16209550002</t>
  </si>
  <si>
    <t>O16209580002</t>
  </si>
  <si>
    <t>O16209590002</t>
  </si>
  <si>
    <t>O16209860002</t>
  </si>
  <si>
    <t>O16209880002</t>
  </si>
  <si>
    <t>B16208190002</t>
  </si>
  <si>
    <t>B16208200002</t>
  </si>
  <si>
    <t>B16208240002</t>
  </si>
  <si>
    <t>B16208260002</t>
  </si>
  <si>
    <t>B16208280002</t>
  </si>
  <si>
    <t>B16208300002</t>
  </si>
  <si>
    <t>B16208330002</t>
  </si>
  <si>
    <t>B16208360002</t>
  </si>
  <si>
    <t>B16208370002</t>
  </si>
  <si>
    <t>B16208380002</t>
  </si>
  <si>
    <t>B16208510002</t>
  </si>
  <si>
    <t>B16208530002</t>
  </si>
  <si>
    <t>B16207180002</t>
  </si>
  <si>
    <t>B16207210002</t>
  </si>
  <si>
    <t>B16207270002</t>
  </si>
  <si>
    <t>B16207400002</t>
  </si>
  <si>
    <t>B16207530002</t>
  </si>
  <si>
    <t>B16207730002</t>
  </si>
  <si>
    <t>B16207770002</t>
  </si>
  <si>
    <t>B16207790002</t>
  </si>
  <si>
    <t>B16207840002</t>
  </si>
  <si>
    <t>B16207890002</t>
  </si>
  <si>
    <t>B16207940002</t>
  </si>
  <si>
    <t>J03393660002</t>
  </si>
  <si>
    <t>G07317610004</t>
  </si>
  <si>
    <t>G07317610005</t>
  </si>
  <si>
    <t>G07317620004</t>
  </si>
  <si>
    <t>G07317620005</t>
  </si>
  <si>
    <t>G07317630005</t>
  </si>
  <si>
    <t>G07317630004</t>
  </si>
  <si>
    <t>S09210320004</t>
  </si>
  <si>
    <t>S09210320001</t>
  </si>
  <si>
    <t>S09210290004</t>
  </si>
  <si>
    <t>S09210290001</t>
  </si>
  <si>
    <t>G07321960008</t>
  </si>
  <si>
    <t>J03393780002</t>
  </si>
  <si>
    <t>G07322070002</t>
  </si>
  <si>
    <t>G07322050002</t>
  </si>
  <si>
    <t>G07321970004</t>
  </si>
  <si>
    <t>G07322000004</t>
  </si>
  <si>
    <t>G07322010004</t>
  </si>
  <si>
    <t>G07322060001</t>
  </si>
  <si>
    <t>G07322080001</t>
  </si>
  <si>
    <t>G07322120001</t>
  </si>
  <si>
    <t>E00468040001</t>
  </si>
  <si>
    <t>E00468010001</t>
  </si>
  <si>
    <t>E00467980001</t>
  </si>
  <si>
    <t>E00467950001</t>
  </si>
  <si>
    <t>E00468170001</t>
  </si>
  <si>
    <t>E00468100001</t>
  </si>
  <si>
    <t>E00468130001</t>
  </si>
  <si>
    <t>E00468160001</t>
  </si>
  <si>
    <t>E00468070001</t>
  </si>
  <si>
    <t>G07324630002</t>
  </si>
  <si>
    <t>G07324660002</t>
  </si>
  <si>
    <t>G07324680002</t>
  </si>
  <si>
    <t>S09210740002</t>
  </si>
  <si>
    <t>G07324640001</t>
  </si>
  <si>
    <t>G07324670001</t>
  </si>
  <si>
    <t>S09210880001</t>
  </si>
  <si>
    <t>S09210870001</t>
  </si>
  <si>
    <t>J03394080001</t>
  </si>
  <si>
    <t>J03394070001</t>
  </si>
  <si>
    <t>J03394060001</t>
  </si>
  <si>
    <t>J03394050001</t>
  </si>
  <si>
    <t>J03394040001</t>
  </si>
  <si>
    <t>J03394030001</t>
  </si>
  <si>
    <t>J03394020001</t>
  </si>
  <si>
    <t>J03394010001</t>
  </si>
  <si>
    <t>J03394000001</t>
  </si>
  <si>
    <t>G07324690001</t>
  </si>
  <si>
    <t>J03393960001</t>
  </si>
  <si>
    <t>J03393970001</t>
  </si>
  <si>
    <t>J03393980001</t>
  </si>
  <si>
    <t>J03393990001</t>
  </si>
  <si>
    <t>O16212960002</t>
  </si>
  <si>
    <t>O16212940002</t>
  </si>
  <si>
    <t>O16212900002</t>
  </si>
  <si>
    <t>O16212790002</t>
  </si>
  <si>
    <t>O16212780002</t>
  </si>
  <si>
    <t>O16212770002</t>
  </si>
  <si>
    <t>O16212760002</t>
  </si>
  <si>
    <t>O16213250002</t>
  </si>
  <si>
    <t>O16213260002</t>
  </si>
  <si>
    <t>O16213310002</t>
  </si>
  <si>
    <t>O16213380002</t>
  </si>
  <si>
    <t>O16213400002</t>
  </si>
  <si>
    <t>O16213420002</t>
  </si>
  <si>
    <t>O16213450002</t>
  </si>
  <si>
    <t>O16213470002</t>
  </si>
  <si>
    <t>O16211700002</t>
  </si>
  <si>
    <t>O16211850002</t>
  </si>
  <si>
    <t>O16211950002</t>
  </si>
  <si>
    <t>O16211970002</t>
  </si>
  <si>
    <t>O16212300002</t>
  </si>
  <si>
    <t>O16212320002</t>
  </si>
  <si>
    <t>O16212430002</t>
  </si>
  <si>
    <t>O16212460002</t>
  </si>
  <si>
    <t>O16212490002</t>
  </si>
  <si>
    <t>O16212510002</t>
  </si>
  <si>
    <t>O16212580002</t>
  </si>
  <si>
    <t>O16212600002</t>
  </si>
  <si>
    <t>O16212620002</t>
  </si>
  <si>
    <t>O16212630002</t>
  </si>
  <si>
    <t>O16213910002</t>
  </si>
  <si>
    <t>O16213950002</t>
  </si>
  <si>
    <t>O16214100002</t>
  </si>
  <si>
    <t>O16214270002</t>
  </si>
  <si>
    <t>O16213500002</t>
  </si>
  <si>
    <t>O16213510002</t>
  </si>
  <si>
    <t>O16213520002</t>
  </si>
  <si>
    <t>O16213560002</t>
  </si>
  <si>
    <t>O16213570002</t>
  </si>
  <si>
    <t>O16213580002</t>
  </si>
  <si>
    <t>O16213600002</t>
  </si>
  <si>
    <t>O16213630002</t>
  </si>
  <si>
    <t>O16213640002</t>
  </si>
  <si>
    <t>O16213670002</t>
  </si>
  <si>
    <t>O16213680002</t>
  </si>
  <si>
    <t>O16213710002</t>
  </si>
  <si>
    <t>O16213730002</t>
  </si>
  <si>
    <t>O16213740002</t>
  </si>
  <si>
    <t>O16213750002</t>
  </si>
  <si>
    <t>O16213760002</t>
  </si>
  <si>
    <t>O16213770002</t>
  </si>
  <si>
    <t>O16213780002</t>
  </si>
  <si>
    <t>O16213790002</t>
  </si>
  <si>
    <t>O16213800002</t>
  </si>
  <si>
    <t>O16213820002</t>
  </si>
  <si>
    <t>B16211620002</t>
  </si>
  <si>
    <t>B16211710002</t>
  </si>
  <si>
    <t>B16211750002</t>
  </si>
  <si>
    <t>B16212020002</t>
  </si>
  <si>
    <t>B16212310002</t>
  </si>
  <si>
    <t>B16212850002</t>
  </si>
  <si>
    <t>B16212870002</t>
  </si>
  <si>
    <t>B16212880002</t>
  </si>
  <si>
    <t>B16212930002</t>
  </si>
  <si>
    <t>O16211660002</t>
  </si>
  <si>
    <t>O16211680002</t>
  </si>
  <si>
    <t>J03394210002</t>
  </si>
  <si>
    <t>G07328640002</t>
  </si>
  <si>
    <t>G07329740002</t>
  </si>
  <si>
    <t>G07328650001</t>
  </si>
  <si>
    <t>G07328610001</t>
  </si>
  <si>
    <t>G07329770001</t>
  </si>
  <si>
    <t>G07329750001</t>
  </si>
  <si>
    <t>G07328590001</t>
  </si>
  <si>
    <t>J03394300002</t>
  </si>
  <si>
    <t>S09212590002</t>
  </si>
  <si>
    <t>S09212590003</t>
  </si>
  <si>
    <t>G07333460002</t>
  </si>
  <si>
    <t>Q09730090002</t>
  </si>
  <si>
    <t>G07333470001</t>
  </si>
  <si>
    <t>G07332900004</t>
  </si>
  <si>
    <t>G07334580002</t>
  </si>
  <si>
    <t>G07334600002</t>
  </si>
  <si>
    <t>G07334640002</t>
  </si>
  <si>
    <t>G07335980002</t>
  </si>
  <si>
    <t>G07334590001</t>
  </si>
  <si>
    <t>G07334650001</t>
  </si>
  <si>
    <t>G07335990001</t>
  </si>
  <si>
    <t>J03394550001</t>
  </si>
  <si>
    <t>J03394560001</t>
  </si>
  <si>
    <t>J03394570001</t>
  </si>
  <si>
    <t>J03394580001</t>
  </si>
  <si>
    <t>J03394590001</t>
  </si>
  <si>
    <t>J03394600001</t>
  </si>
  <si>
    <t>J03394610001</t>
  </si>
  <si>
    <t>J03394620001</t>
  </si>
  <si>
    <t>J03394630001</t>
  </si>
  <si>
    <t>J03394640001</t>
  </si>
  <si>
    <t>J03394650001</t>
  </si>
  <si>
    <t>J03394660001</t>
  </si>
  <si>
    <t>J03394670001</t>
  </si>
  <si>
    <t>J03394680001</t>
  </si>
  <si>
    <t>J03394690001</t>
  </si>
  <si>
    <t>J03394700001</t>
  </si>
  <si>
    <t>J03394710001</t>
  </si>
  <si>
    <t>J03394720001</t>
  </si>
  <si>
    <t>J03394730001</t>
  </si>
  <si>
    <t>J03394740001</t>
  </si>
  <si>
    <t>J03394750001</t>
  </si>
  <si>
    <t>J03394760001</t>
  </si>
  <si>
    <t>J03394770001</t>
  </si>
  <si>
    <t>J03394780001</t>
  </si>
  <si>
    <t>J03394790001</t>
  </si>
  <si>
    <t>J03394800001</t>
  </si>
  <si>
    <t>J03394810001</t>
  </si>
  <si>
    <t>J03394820001</t>
  </si>
  <si>
    <t>J03394830001</t>
  </si>
  <si>
    <t>J03394840001</t>
  </si>
  <si>
    <t>J03394850001</t>
  </si>
  <si>
    <t>J03394860001</t>
  </si>
  <si>
    <t>J03394870001</t>
  </si>
  <si>
    <t>J03394880001</t>
  </si>
  <si>
    <t>J03394890001</t>
  </si>
  <si>
    <t>J03394900001</t>
  </si>
  <si>
    <t>J03394910001</t>
  </si>
  <si>
    <t>J03394920001</t>
  </si>
  <si>
    <t>J03394930001</t>
  </si>
  <si>
    <t>J03394940001</t>
  </si>
  <si>
    <t>J03394950001</t>
  </si>
  <si>
    <t>J03394960001</t>
  </si>
  <si>
    <t>J03394980001</t>
  </si>
  <si>
    <t>J03394990001</t>
  </si>
  <si>
    <t>J03395000001</t>
  </si>
  <si>
    <t>J03395010001</t>
  </si>
  <si>
    <t>J03395020001</t>
  </si>
  <si>
    <t>J03395030001</t>
  </si>
  <si>
    <t>J03395040001</t>
  </si>
  <si>
    <t>J03395050001</t>
  </si>
  <si>
    <t>S09212870001</t>
  </si>
  <si>
    <t>G07334610001</t>
  </si>
  <si>
    <t>O16216940002</t>
  </si>
  <si>
    <t>O16217050002</t>
  </si>
  <si>
    <t>O16217060002</t>
  </si>
  <si>
    <t>O16217090002</t>
  </si>
  <si>
    <t>O16217220002</t>
  </si>
  <si>
    <t>O16217250002</t>
  </si>
  <si>
    <t>O16217270002</t>
  </si>
  <si>
    <t>O16217290002</t>
  </si>
  <si>
    <t>O16217310002</t>
  </si>
  <si>
    <t>O16217320002</t>
  </si>
  <si>
    <t>O16217360002</t>
  </si>
  <si>
    <t>O16215500002</t>
  </si>
  <si>
    <t>O16215760002</t>
  </si>
  <si>
    <t>O16216190002</t>
  </si>
  <si>
    <t>O16216200002</t>
  </si>
  <si>
    <t>O16216390002</t>
  </si>
  <si>
    <t>O16216480002</t>
  </si>
  <si>
    <t>O16216710002</t>
  </si>
  <si>
    <t>O16216750002</t>
  </si>
  <si>
    <t>O16218280002</t>
  </si>
  <si>
    <t>O16218430002</t>
  </si>
  <si>
    <t>O16218440002</t>
  </si>
  <si>
    <t>O16217520002</t>
  </si>
  <si>
    <t>O16217530002</t>
  </si>
  <si>
    <t>O16217670002</t>
  </si>
  <si>
    <t>O16217850002</t>
  </si>
  <si>
    <t>O16217940002</t>
  </si>
  <si>
    <t>O16217950002</t>
  </si>
  <si>
    <t>O16217980002</t>
  </si>
  <si>
    <t>O16217990002</t>
  </si>
  <si>
    <t>O16218060002</t>
  </si>
  <si>
    <t>O16218070002</t>
  </si>
  <si>
    <t>O16218080002</t>
  </si>
  <si>
    <t>O16218090002</t>
  </si>
  <si>
    <t>O16218120002</t>
  </si>
  <si>
    <t>O16218250002</t>
  </si>
  <si>
    <t>B16216250002</t>
  </si>
  <si>
    <t>B16216280002</t>
  </si>
  <si>
    <t>B16216320002</t>
  </si>
  <si>
    <t>J03395310001</t>
  </si>
  <si>
    <t>G07339860004</t>
  </si>
  <si>
    <t>G07341260002</t>
  </si>
  <si>
    <t>G07342400002</t>
  </si>
  <si>
    <t>G07342440002</t>
  </si>
  <si>
    <t>G07342480002</t>
  </si>
  <si>
    <t>G07342500002</t>
  </si>
  <si>
    <t>G07342510001</t>
  </si>
  <si>
    <t>G07342490001</t>
  </si>
  <si>
    <t>G07342470001</t>
  </si>
  <si>
    <t>G07342450001</t>
  </si>
  <si>
    <t>G07342410001</t>
  </si>
  <si>
    <t>G07341270001</t>
  </si>
  <si>
    <t>G07341250005</t>
  </si>
  <si>
    <t>G07341250004</t>
  </si>
  <si>
    <t>S09214700001</t>
  </si>
  <si>
    <t>Q09734930002</t>
  </si>
  <si>
    <t>G07343450004</t>
  </si>
  <si>
    <t>G07343490004</t>
  </si>
  <si>
    <t>G07343500004</t>
  </si>
  <si>
    <t>G07343510004</t>
  </si>
  <si>
    <t>G07343550004</t>
  </si>
  <si>
    <t>G07343560004</t>
  </si>
  <si>
    <t>G07343570005</t>
  </si>
  <si>
    <t>G07343610007</t>
  </si>
  <si>
    <t>G07343620006</t>
  </si>
  <si>
    <t>G07343630004</t>
  </si>
  <si>
    <t>G07343640004</t>
  </si>
  <si>
    <t>J03395370001</t>
  </si>
  <si>
    <t>J03395380001</t>
  </si>
  <si>
    <t>J03395390001</t>
  </si>
  <si>
    <t>J03395400001</t>
  </si>
  <si>
    <t>J03395410001</t>
  </si>
  <si>
    <t>J03395420001</t>
  </si>
  <si>
    <t>J03395430001</t>
  </si>
  <si>
    <t>J03395440001</t>
  </si>
  <si>
    <t>J03395450001</t>
  </si>
  <si>
    <t>J03395460001</t>
  </si>
  <si>
    <t>J03395470001</t>
  </si>
  <si>
    <t>J03395480001</t>
  </si>
  <si>
    <t>J03395490001</t>
  </si>
  <si>
    <t>J03395500001</t>
  </si>
  <si>
    <t>J03395510001</t>
  </si>
  <si>
    <t>J03395520001</t>
  </si>
  <si>
    <t>J03395530001</t>
  </si>
  <si>
    <t>S09215110001</t>
  </si>
  <si>
    <t>J03395790002</t>
  </si>
  <si>
    <t>Q09735100002</t>
  </si>
  <si>
    <t>S09215310004</t>
  </si>
  <si>
    <t>J03395690001</t>
  </si>
  <si>
    <t>J03395700001</t>
  </si>
  <si>
    <t>J03395710001</t>
  </si>
  <si>
    <t>J03395730001</t>
  </si>
  <si>
    <t>J03395740001</t>
  </si>
  <si>
    <t>J03395750001</t>
  </si>
  <si>
    <t>S09215030001</t>
  </si>
  <si>
    <t>S09215310001</t>
  </si>
  <si>
    <t>G07347180002</t>
  </si>
  <si>
    <t>Q09736030002</t>
  </si>
  <si>
    <t>Q09736040002</t>
  </si>
  <si>
    <t>G07347190001</t>
  </si>
  <si>
    <t>S09215350001</t>
  </si>
  <si>
    <t>S09215350004</t>
  </si>
  <si>
    <t>J03395850001</t>
  </si>
  <si>
    <t>O16221280002</t>
  </si>
  <si>
    <t>O16221320002</t>
  </si>
  <si>
    <t>O16221540002</t>
  </si>
  <si>
    <t>O16221710002</t>
  </si>
  <si>
    <t>O16221260002</t>
  </si>
  <si>
    <t>O16221230002</t>
  </si>
  <si>
    <t>O16221220002</t>
  </si>
  <si>
    <t>O16221170002</t>
  </si>
  <si>
    <t>O16220930002</t>
  </si>
  <si>
    <t>O16220920002</t>
  </si>
  <si>
    <t>O16220850002</t>
  </si>
  <si>
    <t>O16220820002</t>
  </si>
  <si>
    <t>O16220230002</t>
  </si>
  <si>
    <t>O16220090002</t>
  </si>
  <si>
    <t>O16220050002</t>
  </si>
  <si>
    <t>O16220040002</t>
  </si>
  <si>
    <t>O16222470002</t>
  </si>
  <si>
    <t>O16222460002</t>
  </si>
  <si>
    <t>O16222260002</t>
  </si>
  <si>
    <t>O16222240002</t>
  </si>
  <si>
    <t>O16222210002</t>
  </si>
  <si>
    <t>O16222190002</t>
  </si>
  <si>
    <t>O16222180002</t>
  </si>
  <si>
    <t>O16222090002</t>
  </si>
  <si>
    <t>O16222040002</t>
  </si>
  <si>
    <t>O16222030002</t>
  </si>
  <si>
    <t>O16221850002</t>
  </si>
  <si>
    <t>B16220600002</t>
  </si>
  <si>
    <t>B16220590002</t>
  </si>
  <si>
    <t>B16220550002</t>
  </si>
  <si>
    <t>B16220400002</t>
  </si>
  <si>
    <t>B16220380002</t>
  </si>
  <si>
    <t>B16220370002</t>
  </si>
  <si>
    <t>B16220350002</t>
  </si>
  <si>
    <t>B16220310002</t>
  </si>
  <si>
    <t>B16220190002</t>
  </si>
  <si>
    <t>B16220180002</t>
  </si>
  <si>
    <t>B16220110002</t>
  </si>
  <si>
    <t>B16220080002</t>
  </si>
  <si>
    <t>B16220070002</t>
  </si>
  <si>
    <t>B16220030002</t>
  </si>
  <si>
    <t>B16220000002</t>
  </si>
  <si>
    <t>B16219700002</t>
  </si>
  <si>
    <t>B16219680002</t>
  </si>
  <si>
    <t>B16219480002</t>
  </si>
  <si>
    <t>O16219770002</t>
  </si>
  <si>
    <t>O16219580002</t>
  </si>
  <si>
    <t>O16219550002</t>
  </si>
  <si>
    <t>O16219470002</t>
  </si>
  <si>
    <t>O16219460002</t>
  </si>
  <si>
    <t>G07350570021</t>
  </si>
  <si>
    <t>G07350560018</t>
  </si>
  <si>
    <t>G07350550017</t>
  </si>
  <si>
    <t>G07351750004</t>
  </si>
  <si>
    <t>G07352300070</t>
  </si>
  <si>
    <t>J03396010001</t>
  </si>
  <si>
    <t>J03396020001</t>
  </si>
  <si>
    <t>J03396030001</t>
  </si>
  <si>
    <t>S09216180001</t>
  </si>
  <si>
    <t>S09216180003</t>
  </si>
  <si>
    <t>J03396040001</t>
  </si>
  <si>
    <t>J03396050001</t>
  </si>
  <si>
    <t>G07355710004</t>
  </si>
  <si>
    <t>G07355700004</t>
  </si>
  <si>
    <t>G07355690004</t>
  </si>
  <si>
    <t>J03396060002</t>
  </si>
  <si>
    <t>J03396070002</t>
  </si>
  <si>
    <t>Q09741890002</t>
  </si>
  <si>
    <t>Q09742980002</t>
  </si>
  <si>
    <t>S09216620002</t>
  </si>
  <si>
    <t>G07361260002</t>
  </si>
  <si>
    <t>J03396350002</t>
  </si>
  <si>
    <t>J03396360002</t>
  </si>
  <si>
    <t>J03396370002</t>
  </si>
  <si>
    <t>J03396380002</t>
  </si>
  <si>
    <t>J03396390002</t>
  </si>
  <si>
    <t>J03396400002</t>
  </si>
  <si>
    <t>J03396410002</t>
  </si>
  <si>
    <t>S09216240002</t>
  </si>
  <si>
    <t>S09216340002</t>
  </si>
  <si>
    <t>G07361250001</t>
  </si>
  <si>
    <t>G07361270001</t>
  </si>
  <si>
    <t>S09216200001</t>
  </si>
  <si>
    <t>J03396480002</t>
  </si>
  <si>
    <t>S09216730003</t>
  </si>
  <si>
    <t>S09216720003</t>
  </si>
  <si>
    <t>O16227630002</t>
  </si>
  <si>
    <t>O16227570002</t>
  </si>
  <si>
    <t>O16227560002</t>
  </si>
  <si>
    <t>O16227460002</t>
  </si>
  <si>
    <t>O16227420002</t>
  </si>
  <si>
    <t>O16227660002</t>
  </si>
  <si>
    <t>O16227680002</t>
  </si>
  <si>
    <t>O16227690002</t>
  </si>
  <si>
    <t>O16227700002</t>
  </si>
  <si>
    <t>O16227720002</t>
  </si>
  <si>
    <t>O16227730002</t>
  </si>
  <si>
    <t>O16227740002</t>
  </si>
  <si>
    <t>O16226930002</t>
  </si>
  <si>
    <t>O16227180002</t>
  </si>
  <si>
    <t>O16227200002</t>
  </si>
  <si>
    <t>O16227240002</t>
  </si>
  <si>
    <t>O16227250002</t>
  </si>
  <si>
    <t>O16227260002</t>
  </si>
  <si>
    <t>O16227340002</t>
  </si>
  <si>
    <t>O16227360002</t>
  </si>
  <si>
    <t>O16227390002</t>
  </si>
  <si>
    <t>O16228600002</t>
  </si>
  <si>
    <t>O16227900002</t>
  </si>
  <si>
    <t>O16228060002</t>
  </si>
  <si>
    <t>O16228070002</t>
  </si>
  <si>
    <t>O16228100002</t>
  </si>
  <si>
    <t>O16228110002</t>
  </si>
  <si>
    <t>O16228150002</t>
  </si>
  <si>
    <t>O16228170002</t>
  </si>
  <si>
    <t>O16228190002</t>
  </si>
  <si>
    <t>B16226060002</t>
  </si>
  <si>
    <t>B16226120002</t>
  </si>
  <si>
    <t>B16226140002</t>
  </si>
  <si>
    <t>B16226320002</t>
  </si>
  <si>
    <t>B16226370002</t>
  </si>
  <si>
    <t>B16226460002</t>
  </si>
  <si>
    <t>B16226480002</t>
  </si>
  <si>
    <t>B16226510002</t>
  </si>
  <si>
    <t>O16225770002</t>
  </si>
  <si>
    <t>O16225900002</t>
  </si>
  <si>
    <t>O16226010002</t>
  </si>
  <si>
    <t>O16226050002</t>
  </si>
  <si>
    <t>O16226260002</t>
  </si>
  <si>
    <t>O16226310002</t>
  </si>
  <si>
    <t>O16226350002</t>
  </si>
  <si>
    <t>O16226430002</t>
  </si>
  <si>
    <t>O16226490002</t>
  </si>
  <si>
    <t>O16225760002</t>
  </si>
  <si>
    <t>O16225700002</t>
  </si>
  <si>
    <t>O16225670002</t>
  </si>
  <si>
    <t>O16225650002</t>
  </si>
  <si>
    <t>O16225640002</t>
  </si>
  <si>
    <t>O16225580002</t>
  </si>
  <si>
    <t>G07362420003</t>
  </si>
  <si>
    <t>G07364810005</t>
  </si>
  <si>
    <t>G07364810004</t>
  </si>
  <si>
    <t>G07364830001</t>
  </si>
  <si>
    <t>G07366030002</t>
  </si>
  <si>
    <t>G07366050002</t>
  </si>
  <si>
    <t>G07366040001</t>
  </si>
  <si>
    <t>G07366060001</t>
  </si>
  <si>
    <t>G07369050004</t>
  </si>
  <si>
    <t>G07370310002</t>
  </si>
  <si>
    <t>Q09747890002</t>
  </si>
  <si>
    <t>G07370380003</t>
  </si>
  <si>
    <t>G07370320001</t>
  </si>
  <si>
    <t>S09217590002</t>
  </si>
  <si>
    <t>O16231740002</t>
  </si>
  <si>
    <t>O16231770002</t>
  </si>
  <si>
    <t>O16231780002</t>
  </si>
  <si>
    <t>O16232060002</t>
  </si>
  <si>
    <t>O16232290002</t>
  </si>
  <si>
    <t>O16232370002</t>
  </si>
  <si>
    <t>O16232420002</t>
  </si>
  <si>
    <t>O16232450002</t>
  </si>
  <si>
    <t>O16232620002</t>
  </si>
  <si>
    <t>O16232750002</t>
  </si>
  <si>
    <t>O16231300002</t>
  </si>
  <si>
    <t>O16231310002</t>
  </si>
  <si>
    <t>O16231440002</t>
  </si>
  <si>
    <t>O16231460002</t>
  </si>
  <si>
    <t>O16231470002</t>
  </si>
  <si>
    <t>O16231520002</t>
  </si>
  <si>
    <t>O16231530002</t>
  </si>
  <si>
    <t>O16231590002</t>
  </si>
  <si>
    <t>O16232830002</t>
  </si>
  <si>
    <t>O16232880002</t>
  </si>
  <si>
    <t>O16232890002</t>
  </si>
  <si>
    <t>O16232910002</t>
  </si>
  <si>
    <t>B16230220002</t>
  </si>
  <si>
    <t>B16230650002</t>
  </si>
  <si>
    <t>B16230710002</t>
  </si>
  <si>
    <t>B16231360002</t>
  </si>
  <si>
    <t>B16231370002</t>
  </si>
  <si>
    <t>B16231400002</t>
  </si>
  <si>
    <t>B16231420002</t>
  </si>
  <si>
    <t>B16231430002</t>
  </si>
  <si>
    <t>O16230230002</t>
  </si>
  <si>
    <t>O16230250002</t>
  </si>
  <si>
    <t>O16230280002</t>
  </si>
  <si>
    <t>O16230640002</t>
  </si>
  <si>
    <t>O16230810002</t>
  </si>
  <si>
    <t>G07375080004</t>
  </si>
  <si>
    <t>G07375080005</t>
  </si>
  <si>
    <t>G07377580002</t>
  </si>
  <si>
    <t>G07377590001</t>
  </si>
  <si>
    <t>G07378260001</t>
  </si>
  <si>
    <t>S09218360003</t>
  </si>
  <si>
    <t>G07381450004</t>
  </si>
  <si>
    <t>G07381460004</t>
  </si>
  <si>
    <t>G07381470004</t>
  </si>
  <si>
    <t>J03397320001</t>
  </si>
  <si>
    <t>J03397310001</t>
  </si>
  <si>
    <t>J03397300001</t>
  </si>
  <si>
    <t>J03397290001</t>
  </si>
  <si>
    <t>J03397280001</t>
  </si>
  <si>
    <t>J03397270001</t>
  </si>
  <si>
    <t>J03397260001</t>
  </si>
  <si>
    <t>G07381490004</t>
  </si>
  <si>
    <t>G07381500004</t>
  </si>
  <si>
    <t>G07382720004</t>
  </si>
  <si>
    <t>G07382730004</t>
  </si>
  <si>
    <t>G07382740004</t>
  </si>
  <si>
    <t>J03397160001</t>
  </si>
  <si>
    <t>J03397170001</t>
  </si>
  <si>
    <t>J03397180001</t>
  </si>
  <si>
    <t>J03397190001</t>
  </si>
  <si>
    <t>J03397200001</t>
  </si>
  <si>
    <t>J03397210001</t>
  </si>
  <si>
    <t>J03397220001</t>
  </si>
  <si>
    <t>J03397230001</t>
  </si>
  <si>
    <t>J03397240001</t>
  </si>
  <si>
    <t>J03397250001</t>
  </si>
  <si>
    <t>Q09753110002</t>
  </si>
  <si>
    <t>S09218280002</t>
  </si>
  <si>
    <t>S09218990002</t>
  </si>
  <si>
    <t>G07384900002</t>
  </si>
  <si>
    <t>G07384910001</t>
  </si>
  <si>
    <t>S09219180001</t>
  </si>
  <si>
    <t>G07384950003</t>
  </si>
  <si>
    <t>G07384940003</t>
  </si>
  <si>
    <t>S09218960002</t>
  </si>
  <si>
    <t>S09218960003</t>
  </si>
  <si>
    <t>O16235040002</t>
  </si>
  <si>
    <t>O16234960002</t>
  </si>
  <si>
    <t>O16234940002</t>
  </si>
  <si>
    <t>O16234910002</t>
  </si>
  <si>
    <t>O16234860002</t>
  </si>
  <si>
    <t>O16235260002</t>
  </si>
  <si>
    <t>O16235340002</t>
  </si>
  <si>
    <t>O16235390002</t>
  </si>
  <si>
    <t>O16235400002</t>
  </si>
  <si>
    <t>O16235410002</t>
  </si>
  <si>
    <t>O16235440002</t>
  </si>
  <si>
    <t>O16235450002</t>
  </si>
  <si>
    <t>O16235520002</t>
  </si>
  <si>
    <t>O16235540002</t>
  </si>
  <si>
    <t>O16234430002</t>
  </si>
  <si>
    <t>O16234530002</t>
  </si>
  <si>
    <t>O16234560002</t>
  </si>
  <si>
    <t>O16234780002</t>
  </si>
  <si>
    <t>O16234790002</t>
  </si>
  <si>
    <t>O16236200002</t>
  </si>
  <si>
    <t>O16236250002</t>
  </si>
  <si>
    <t>O16236270002</t>
  </si>
  <si>
    <t>O16236300002</t>
  </si>
  <si>
    <t>O16236310002</t>
  </si>
  <si>
    <t>O16236330002</t>
  </si>
  <si>
    <t>O16236490002</t>
  </si>
  <si>
    <t>O16236510002</t>
  </si>
  <si>
    <t>O16236920002</t>
  </si>
  <si>
    <t>O16235570002</t>
  </si>
  <si>
    <t>O16235600002</t>
  </si>
  <si>
    <t>O16235630002</t>
  </si>
  <si>
    <t>O16235680002</t>
  </si>
  <si>
    <t>O16235690002</t>
  </si>
  <si>
    <t>O16235710002</t>
  </si>
  <si>
    <t>O16235720002</t>
  </si>
  <si>
    <t>O16235730002</t>
  </si>
  <si>
    <t>O16235800002</t>
  </si>
  <si>
    <t>O16235880002</t>
  </si>
  <si>
    <t>O16235920002</t>
  </si>
  <si>
    <t>O16235930002</t>
  </si>
  <si>
    <t>O16235980002</t>
  </si>
  <si>
    <t>O16235990002</t>
  </si>
  <si>
    <t>O16236020002</t>
  </si>
  <si>
    <t>O16236040002</t>
  </si>
  <si>
    <t>O16236050002</t>
  </si>
  <si>
    <t>B16235220002</t>
  </si>
  <si>
    <t>B16235360002</t>
  </si>
  <si>
    <t>B16234330002</t>
  </si>
  <si>
    <t>B16234350002</t>
  </si>
  <si>
    <t>B16234590002</t>
  </si>
  <si>
    <t>B16234630002</t>
  </si>
  <si>
    <t>B16234970002</t>
  </si>
  <si>
    <t>B16234980002</t>
  </si>
  <si>
    <t>B16235010002</t>
  </si>
  <si>
    <t>B16235020002</t>
  </si>
  <si>
    <t>B16235050002</t>
  </si>
  <si>
    <t>B16235070002</t>
  </si>
  <si>
    <t>B16235150002</t>
  </si>
  <si>
    <t>B16235180002</t>
  </si>
  <si>
    <t>B16235200002</t>
  </si>
  <si>
    <t>G07387850003</t>
  </si>
  <si>
    <t>J03397660001</t>
  </si>
  <si>
    <t>J03397670001</t>
  </si>
  <si>
    <t>J03397680001</t>
  </si>
  <si>
    <t>J03397690001</t>
  </si>
  <si>
    <t>J03397700001</t>
  </si>
  <si>
    <t>J03397710001</t>
  </si>
  <si>
    <t>J03397720001</t>
  </si>
  <si>
    <t>J03397730001</t>
  </si>
  <si>
    <t>J03397740001</t>
  </si>
  <si>
    <t>J03397750001</t>
  </si>
  <si>
    <t>J03397760001</t>
  </si>
  <si>
    <t>J03397770001</t>
  </si>
  <si>
    <t>J03397780001</t>
  </si>
  <si>
    <t>J03397790001</t>
  </si>
  <si>
    <t>J03397800001</t>
  </si>
  <si>
    <t>J03397810001</t>
  </si>
  <si>
    <t>J03397820001</t>
  </si>
  <si>
    <t>J03397830001</t>
  </si>
  <si>
    <t>J03397840001</t>
  </si>
  <si>
    <t>J03397850001</t>
  </si>
  <si>
    <t>J03397860001</t>
  </si>
  <si>
    <t>J03397870001</t>
  </si>
  <si>
    <t>J03397880001</t>
  </si>
  <si>
    <t>J03397890001</t>
  </si>
  <si>
    <t>J03397900001</t>
  </si>
  <si>
    <t>J03397910001</t>
  </si>
  <si>
    <t>J03397920001</t>
  </si>
  <si>
    <t>J03397930001</t>
  </si>
  <si>
    <t>J03397940001</t>
  </si>
  <si>
    <t>J03397950001</t>
  </si>
  <si>
    <t>J03397960001</t>
  </si>
  <si>
    <t>J03397970001</t>
  </si>
  <si>
    <t>J03397980001</t>
  </si>
  <si>
    <t>J03397990001</t>
  </si>
  <si>
    <t>J03398000001</t>
  </si>
  <si>
    <t>J03398010001</t>
  </si>
  <si>
    <t>J03398020001</t>
  </si>
  <si>
    <t>J03398030001</t>
  </si>
  <si>
    <t>G07387860003</t>
  </si>
  <si>
    <t>J03398090001</t>
  </si>
  <si>
    <t>S09219410003</t>
  </si>
  <si>
    <t>J03398070001</t>
  </si>
  <si>
    <t>J03398060001</t>
  </si>
  <si>
    <t>J03398050001</t>
  </si>
  <si>
    <t>J03398040001</t>
  </si>
  <si>
    <t>J03398100001</t>
  </si>
  <si>
    <t>J03398110001</t>
  </si>
  <si>
    <t>J03398120001</t>
  </si>
  <si>
    <t>S09219360001</t>
  </si>
  <si>
    <t>S09219400003</t>
  </si>
  <si>
    <t>J03398080001</t>
  </si>
  <si>
    <t>Q09758570002</t>
  </si>
  <si>
    <t>G07392810004</t>
  </si>
  <si>
    <t>J03398250001</t>
  </si>
  <si>
    <t>J03398240001</t>
  </si>
  <si>
    <t>G07394020003</t>
  </si>
  <si>
    <t>G07392830004</t>
  </si>
  <si>
    <t>G07392850004</t>
  </si>
  <si>
    <t>G07392880004</t>
  </si>
  <si>
    <t>Q09759140002</t>
  </si>
  <si>
    <t>G07394110003</t>
  </si>
  <si>
    <t>G07394130001</t>
  </si>
  <si>
    <t>G07396240002</t>
  </si>
  <si>
    <t>G07396380001</t>
  </si>
  <si>
    <t>G07396250001</t>
  </si>
  <si>
    <t>O16239880002</t>
  </si>
  <si>
    <t>O16239850002</t>
  </si>
  <si>
    <t>O16239730002</t>
  </si>
  <si>
    <t>O16239650002</t>
  </si>
  <si>
    <t>O16239550002</t>
  </si>
  <si>
    <t>O16239400002</t>
  </si>
  <si>
    <t>O16240050002</t>
  </si>
  <si>
    <t>O16240170002</t>
  </si>
  <si>
    <t>O16240280002</t>
  </si>
  <si>
    <t>O16238250002</t>
  </si>
  <si>
    <t>O16238260002</t>
  </si>
  <si>
    <t>O16238300002</t>
  </si>
  <si>
    <t>O16238370002</t>
  </si>
  <si>
    <t>O16238580002</t>
  </si>
  <si>
    <t>O16238720002</t>
  </si>
  <si>
    <t>O16238890002</t>
  </si>
  <si>
    <t>O16238940002</t>
  </si>
  <si>
    <t>O16239040002</t>
  </si>
  <si>
    <t>O16239070002</t>
  </si>
  <si>
    <t>O16239200002</t>
  </si>
  <si>
    <t>O16239210002</t>
  </si>
  <si>
    <t>O16240380002</t>
  </si>
  <si>
    <t>O16240400002</t>
  </si>
  <si>
    <t>O16240460002</t>
  </si>
  <si>
    <t>O16240480002</t>
  </si>
  <si>
    <t>O16240540002</t>
  </si>
  <si>
    <t>O16240620002</t>
  </si>
  <si>
    <t>O16240750002</t>
  </si>
  <si>
    <t>B16238340002</t>
  </si>
  <si>
    <t>B16238700002</t>
  </si>
  <si>
    <t>B16238920002</t>
  </si>
  <si>
    <t>B16239000002</t>
  </si>
  <si>
    <t>B16239010002</t>
  </si>
  <si>
    <t>B16239220002</t>
  </si>
  <si>
    <t>B16239310002</t>
  </si>
  <si>
    <t>J03398670001</t>
  </si>
  <si>
    <t>J03398680001</t>
  </si>
  <si>
    <t>J03399110001</t>
  </si>
  <si>
    <t>J03399100001</t>
  </si>
  <si>
    <t>J03399090001</t>
  </si>
  <si>
    <t>J03399080001</t>
  </si>
  <si>
    <t>J03399070001</t>
  </si>
  <si>
    <t>J03399060001</t>
  </si>
  <si>
    <t>J03399050001</t>
  </si>
  <si>
    <t>J03399040001</t>
  </si>
  <si>
    <t>J03398690001</t>
  </si>
  <si>
    <t>J03398700001</t>
  </si>
  <si>
    <t>J03398710001</t>
  </si>
  <si>
    <t>J03398720001</t>
  </si>
  <si>
    <t>J03398730001</t>
  </si>
  <si>
    <t>J03398740001</t>
  </si>
  <si>
    <t>J03398750001</t>
  </si>
  <si>
    <t>J03398760001</t>
  </si>
  <si>
    <t>J03398770001</t>
  </si>
  <si>
    <t>J03398780001</t>
  </si>
  <si>
    <t>J03398790001</t>
  </si>
  <si>
    <t>J03398800001</t>
  </si>
  <si>
    <t>J03398810001</t>
  </si>
  <si>
    <t>J03398820001</t>
  </si>
  <si>
    <t>J03398830001</t>
  </si>
  <si>
    <t>J03398840001</t>
  </si>
  <si>
    <t>J03398850001</t>
  </si>
  <si>
    <t>J03398860001</t>
  </si>
  <si>
    <t>J03398870001</t>
  </si>
  <si>
    <t>J03398880001</t>
  </si>
  <si>
    <t>J03398890001</t>
  </si>
  <si>
    <t>J03398900001</t>
  </si>
  <si>
    <t>J03398910001</t>
  </si>
  <si>
    <t>J03398920001</t>
  </si>
  <si>
    <t>J03398930001</t>
  </si>
  <si>
    <t>J03398940001</t>
  </si>
  <si>
    <t>J03398950001</t>
  </si>
  <si>
    <t>J03398960001</t>
  </si>
  <si>
    <t>J03398970001</t>
  </si>
  <si>
    <t>J03398980001</t>
  </si>
  <si>
    <t>J03398990001</t>
  </si>
  <si>
    <t>J03399000001</t>
  </si>
  <si>
    <t>J03399010001</t>
  </si>
  <si>
    <t>J03399020001</t>
  </si>
  <si>
    <t>J03399030001</t>
  </si>
  <si>
    <t>J03399120001</t>
  </si>
  <si>
    <t>J03399130001</t>
  </si>
  <si>
    <t>J03399170001</t>
  </si>
  <si>
    <t>J03399160001</t>
  </si>
  <si>
    <t>J03399150001</t>
  </si>
  <si>
    <t>J03399140001</t>
  </si>
  <si>
    <t>G07400740002</t>
  </si>
  <si>
    <t>G07400760002</t>
  </si>
  <si>
    <t>G07400770001</t>
  </si>
  <si>
    <t>G07400750001</t>
  </si>
  <si>
    <t>G07400730001</t>
  </si>
  <si>
    <t>G07400910002</t>
  </si>
  <si>
    <t>G07400920001</t>
  </si>
  <si>
    <t>Q09761720002</t>
  </si>
  <si>
    <t>J03399390001</t>
  </si>
  <si>
    <t>G07403990004</t>
  </si>
  <si>
    <t>G07403940004</t>
  </si>
  <si>
    <t>G07403960004</t>
  </si>
  <si>
    <t>G07404010004</t>
  </si>
  <si>
    <t>G07404020004</t>
  </si>
  <si>
    <t>G07404040004</t>
  </si>
  <si>
    <t>G07404050004</t>
  </si>
  <si>
    <t>G07404060004</t>
  </si>
  <si>
    <t>G07404070004</t>
  </si>
  <si>
    <t>G07404080004</t>
  </si>
  <si>
    <t>G07405290001</t>
  </si>
  <si>
    <t>J03399600001</t>
  </si>
  <si>
    <t>Q09763890002</t>
  </si>
  <si>
    <t>G07405350001</t>
  </si>
  <si>
    <t>G07405380003</t>
  </si>
  <si>
    <t>G07405400001</t>
  </si>
  <si>
    <t>G07405960001</t>
  </si>
  <si>
    <t>S09220600003</t>
  </si>
  <si>
    <t>S09220580003</t>
  </si>
  <si>
    <t>G07407270002</t>
  </si>
  <si>
    <t>S09220700002</t>
  </si>
  <si>
    <t>G07407280001</t>
  </si>
  <si>
    <t>G07407300001</t>
  </si>
  <si>
    <t>J03399790001</t>
  </si>
  <si>
    <t>J03399740001</t>
  </si>
  <si>
    <t>G07407320001</t>
  </si>
  <si>
    <t>G07407340001</t>
  </si>
  <si>
    <t>G07407360001</t>
  </si>
  <si>
    <t>S09220740002</t>
  </si>
  <si>
    <t>S09220750002</t>
  </si>
  <si>
    <t>S09220760002</t>
  </si>
  <si>
    <t>S09220780002</t>
  </si>
  <si>
    <t>S09220720003</t>
  </si>
  <si>
    <t>O16243320002</t>
  </si>
  <si>
    <t>O16243650002</t>
  </si>
  <si>
    <t>O16244180002</t>
  </si>
  <si>
    <t>O16244190002</t>
  </si>
  <si>
    <t>O16244200002</t>
  </si>
  <si>
    <t>O16242820002</t>
  </si>
  <si>
    <t>O16243040002</t>
  </si>
  <si>
    <t>O16243150002</t>
  </si>
  <si>
    <t>O16243160002</t>
  </si>
  <si>
    <t>O16243190002</t>
  </si>
  <si>
    <t>O16243240002</t>
  </si>
  <si>
    <t>O16243310002</t>
  </si>
  <si>
    <t>O16244860002</t>
  </si>
  <si>
    <t>O16244880002</t>
  </si>
  <si>
    <t>O16245000002</t>
  </si>
  <si>
    <t>O16245040002</t>
  </si>
  <si>
    <t>O16245160002</t>
  </si>
  <si>
    <t>O16245180002</t>
  </si>
  <si>
    <t>O16245270002</t>
  </si>
  <si>
    <t>O16244320002</t>
  </si>
  <si>
    <t>O16244330002</t>
  </si>
  <si>
    <t>O16244360002</t>
  </si>
  <si>
    <t>O16244510002</t>
  </si>
  <si>
    <t>O16244520002</t>
  </si>
  <si>
    <t>O16244610002</t>
  </si>
  <si>
    <t>O16244620002</t>
  </si>
  <si>
    <t>O16244670002</t>
  </si>
  <si>
    <t>O16244690002</t>
  </si>
  <si>
    <t>O16244700002</t>
  </si>
  <si>
    <t>B16243120002</t>
  </si>
  <si>
    <t>B16243140002</t>
  </si>
  <si>
    <t>B16243350002</t>
  </si>
  <si>
    <t>B16243400002</t>
  </si>
  <si>
    <t>B16243430002</t>
  </si>
  <si>
    <t>B16243760002</t>
  </si>
  <si>
    <t>B16243930002</t>
  </si>
  <si>
    <t>B16242410002</t>
  </si>
  <si>
    <t>B16242650002</t>
  </si>
  <si>
    <t>B16242880002</t>
  </si>
  <si>
    <t>B16242900002</t>
  </si>
  <si>
    <t>B16242910002</t>
  </si>
  <si>
    <t>B16242960002</t>
  </si>
  <si>
    <t>B16242970002</t>
  </si>
  <si>
    <t>B16242980002</t>
  </si>
  <si>
    <t>B16242990002</t>
  </si>
  <si>
    <t>B16243010002</t>
  </si>
  <si>
    <t>B16243030002</t>
  </si>
  <si>
    <t>B16243050002</t>
  </si>
  <si>
    <t>B16243080002</t>
  </si>
  <si>
    <t>O16242340002</t>
  </si>
  <si>
    <t>O16242420002</t>
  </si>
  <si>
    <t>O16242560002</t>
  </si>
  <si>
    <t>B16243940002</t>
  </si>
  <si>
    <t>B16244060002</t>
  </si>
  <si>
    <t>B16244100002</t>
  </si>
  <si>
    <t>B16244130002</t>
  </si>
  <si>
    <t>B16244140002</t>
  </si>
  <si>
    <t>J03399870002</t>
  </si>
  <si>
    <t>J03399880002</t>
  </si>
  <si>
    <t>J03399890002</t>
  </si>
  <si>
    <t>G07411940003</t>
  </si>
  <si>
    <t>G07411950003</t>
  </si>
  <si>
    <t>S09220950001</t>
  </si>
  <si>
    <t>G07414210004</t>
  </si>
  <si>
    <t>G07414210005</t>
  </si>
  <si>
    <t>G07414260004</t>
  </si>
  <si>
    <t>G07417240004</t>
  </si>
  <si>
    <t>G07417270004</t>
  </si>
  <si>
    <t>G07417260004</t>
  </si>
  <si>
    <t>Q09769820002</t>
  </si>
  <si>
    <t>G07420870002</t>
  </si>
  <si>
    <t>G07420880001</t>
  </si>
  <si>
    <t>S09221830003</t>
  </si>
  <si>
    <t>O16248820002</t>
  </si>
  <si>
    <t>O16248810002</t>
  </si>
  <si>
    <t>O16248790002</t>
  </si>
  <si>
    <t>O16248780002</t>
  </si>
  <si>
    <t>O16248770002</t>
  </si>
  <si>
    <t>O16248760002</t>
  </si>
  <si>
    <t>O16248740002</t>
  </si>
  <si>
    <t>O16248840002</t>
  </si>
  <si>
    <t>O16248860002</t>
  </si>
  <si>
    <t>O16248880002</t>
  </si>
  <si>
    <t>O16248940002</t>
  </si>
  <si>
    <t>O16248970002</t>
  </si>
  <si>
    <t>O16248990002</t>
  </si>
  <si>
    <t>O16249000002</t>
  </si>
  <si>
    <t>O16249010002</t>
  </si>
  <si>
    <t>O16249030002</t>
  </si>
  <si>
    <t>O16247890002</t>
  </si>
  <si>
    <t>O16248120002</t>
  </si>
  <si>
    <t>O16248170002</t>
  </si>
  <si>
    <t>O16248360002</t>
  </si>
  <si>
    <t>O16248390002</t>
  </si>
  <si>
    <t>O16248420002</t>
  </si>
  <si>
    <t>O16248430002</t>
  </si>
  <si>
    <t>O16248470002</t>
  </si>
  <si>
    <t>O16248520002</t>
  </si>
  <si>
    <t>O16248540002</t>
  </si>
  <si>
    <t>O16248550002</t>
  </si>
  <si>
    <t>O16248640002</t>
  </si>
  <si>
    <t>O16248650002</t>
  </si>
  <si>
    <t>O16249040002</t>
  </si>
  <si>
    <t>O16249060002</t>
  </si>
  <si>
    <t>O16249310002</t>
  </si>
  <si>
    <t>O16249330002</t>
  </si>
  <si>
    <t>O16249360002</t>
  </si>
  <si>
    <t>O16249390002</t>
  </si>
  <si>
    <t>O16249420002</t>
  </si>
  <si>
    <t>O16249480002</t>
  </si>
  <si>
    <t>O16249610002</t>
  </si>
  <si>
    <t>O16249770002</t>
  </si>
  <si>
    <t>O16249850002</t>
  </si>
  <si>
    <t>O16249860002</t>
  </si>
  <si>
    <t>B16247950002</t>
  </si>
  <si>
    <t>B16247960002</t>
  </si>
  <si>
    <t>B16247970002</t>
  </si>
  <si>
    <t>B16247990002</t>
  </si>
  <si>
    <t>B16248030002</t>
  </si>
  <si>
    <t>B16248040002</t>
  </si>
  <si>
    <t>B16248050002</t>
  </si>
  <si>
    <t>B16248070002</t>
  </si>
  <si>
    <t>B16248080002</t>
  </si>
  <si>
    <t>B16248130002</t>
  </si>
  <si>
    <t>B16248140002</t>
  </si>
  <si>
    <t>B16248150002</t>
  </si>
  <si>
    <t>B16248200002</t>
  </si>
  <si>
    <t>B16247080002</t>
  </si>
  <si>
    <t>B16247110002</t>
  </si>
  <si>
    <t>B16247150002</t>
  </si>
  <si>
    <t>B16247190002</t>
  </si>
  <si>
    <t>B16247510002</t>
  </si>
  <si>
    <t>B16247570002</t>
  </si>
  <si>
    <t>B16247940002</t>
  </si>
  <si>
    <t>O16247040002</t>
  </si>
  <si>
    <t>O16247270002</t>
  </si>
  <si>
    <t>O16247410002</t>
  </si>
  <si>
    <t>B16248210002</t>
  </si>
  <si>
    <t>B16248220002</t>
  </si>
  <si>
    <t>B16248240002</t>
  </si>
  <si>
    <t>B16248250002</t>
  </si>
  <si>
    <t>B16248260002</t>
  </si>
  <si>
    <t>B16248270002</t>
  </si>
  <si>
    <t>B16248280002</t>
  </si>
  <si>
    <t>B16248290002</t>
  </si>
  <si>
    <t>B16248300002</t>
  </si>
  <si>
    <t>B16248310002</t>
  </si>
  <si>
    <t>B16248340002</t>
  </si>
  <si>
    <t>B16248320002</t>
  </si>
  <si>
    <t>Q09771660002</t>
  </si>
  <si>
    <t>G07423310003</t>
  </si>
  <si>
    <t>G07423300003</t>
  </si>
  <si>
    <t>G07421850001</t>
  </si>
  <si>
    <t>G07421820003</t>
  </si>
  <si>
    <t>G07423360002</t>
  </si>
  <si>
    <t>G07423380002</t>
  </si>
  <si>
    <t>S09222300003</t>
  </si>
  <si>
    <t>G07423390001</t>
  </si>
  <si>
    <t>G07423370001</t>
  </si>
  <si>
    <t>G07425720004</t>
  </si>
  <si>
    <t>G07425730003</t>
  </si>
  <si>
    <t>G07427350002</t>
  </si>
  <si>
    <t>S09222660002</t>
  </si>
  <si>
    <t>G07427380001</t>
  </si>
  <si>
    <t>G07427360001</t>
  </si>
  <si>
    <t>J03400680001</t>
  </si>
  <si>
    <t>Q09774830002</t>
  </si>
  <si>
    <t>G07431430002</t>
  </si>
  <si>
    <t>J03400760002</t>
  </si>
  <si>
    <t>G07431440001</t>
  </si>
  <si>
    <t>S09223050003</t>
  </si>
  <si>
    <t>S09223040001</t>
  </si>
  <si>
    <t>S09223020003</t>
  </si>
  <si>
    <t>J03400750001</t>
  </si>
  <si>
    <t>J03400740001</t>
  </si>
  <si>
    <t>J03400730001</t>
  </si>
  <si>
    <t>Q09775470002</t>
  </si>
  <si>
    <t>O16252190002</t>
  </si>
  <si>
    <t>O16252380002</t>
  </si>
  <si>
    <t>O16252390002</t>
  </si>
  <si>
    <t>O16252400002</t>
  </si>
  <si>
    <t>O16252420002</t>
  </si>
  <si>
    <t>O16252580002</t>
  </si>
  <si>
    <t>O16252900002</t>
  </si>
  <si>
    <t>O16252930002</t>
  </si>
  <si>
    <t>O16252950002</t>
  </si>
  <si>
    <t>O16252970002</t>
  </si>
  <si>
    <t>O16252160002</t>
  </si>
  <si>
    <t>O16252090002</t>
  </si>
  <si>
    <t>O16252030002</t>
  </si>
  <si>
    <t>O16252020002</t>
  </si>
  <si>
    <t>O16251730002</t>
  </si>
  <si>
    <t>O16251690002</t>
  </si>
  <si>
    <t>O16251680002</t>
  </si>
  <si>
    <t>O16251580002</t>
  </si>
  <si>
    <t>O16251560002</t>
  </si>
  <si>
    <t>O16254170002</t>
  </si>
  <si>
    <t>O16254160002</t>
  </si>
  <si>
    <t>O16254150002</t>
  </si>
  <si>
    <t>O16254130002</t>
  </si>
  <si>
    <t>O16253770002</t>
  </si>
  <si>
    <t>O16253750002</t>
  </si>
  <si>
    <t>O16253540002</t>
  </si>
  <si>
    <t>O16253530002</t>
  </si>
  <si>
    <t>O16253520002</t>
  </si>
  <si>
    <t>O16253510002</t>
  </si>
  <si>
    <t>O16253380002</t>
  </si>
  <si>
    <t>O16253360002</t>
  </si>
  <si>
    <t>O16253190002</t>
  </si>
  <si>
    <t>O16253180002</t>
  </si>
  <si>
    <t>B16252320002</t>
  </si>
  <si>
    <t>B16252310002</t>
  </si>
  <si>
    <t>B16252300002</t>
  </si>
  <si>
    <t>B16252280002</t>
  </si>
  <si>
    <t>B16252070002</t>
  </si>
  <si>
    <t>B16251940002</t>
  </si>
  <si>
    <t>B16251720002</t>
  </si>
  <si>
    <t>B16251650002</t>
  </si>
  <si>
    <t>B16251380002</t>
  </si>
  <si>
    <t>B16251350002</t>
  </si>
  <si>
    <t>B16251340002</t>
  </si>
  <si>
    <t>O16251420002</t>
  </si>
  <si>
    <t>O16251280002</t>
  </si>
  <si>
    <t>O16251240002</t>
  </si>
  <si>
    <t>O16251230002</t>
  </si>
  <si>
    <t>G07435110001</t>
  </si>
  <si>
    <t>G07433910003</t>
  </si>
  <si>
    <t>J03400980001</t>
  </si>
  <si>
    <t>J03400990001</t>
  </si>
  <si>
    <t>J03401000001</t>
  </si>
  <si>
    <t>J03401010001</t>
  </si>
  <si>
    <t>J03401020001</t>
  </si>
  <si>
    <t>J03401030001</t>
  </si>
  <si>
    <t>J03401040001</t>
  </si>
  <si>
    <t>J03401050001</t>
  </si>
  <si>
    <t>G07435180003</t>
  </si>
  <si>
    <t>G07435190003</t>
  </si>
  <si>
    <t>J03401060001</t>
  </si>
  <si>
    <t>J03401070001</t>
  </si>
  <si>
    <t>J03401080001</t>
  </si>
  <si>
    <t>S09223340003</t>
  </si>
  <si>
    <t>S09223290003</t>
  </si>
  <si>
    <t>S09223320003</t>
  </si>
  <si>
    <t>Q09779230002</t>
  </si>
  <si>
    <t>G07438790002</t>
  </si>
  <si>
    <t>S09223650003</t>
  </si>
  <si>
    <t>S09223650001</t>
  </si>
  <si>
    <t>S09223640004</t>
  </si>
  <si>
    <t>S09223760003</t>
  </si>
  <si>
    <t>S09223850003</t>
  </si>
  <si>
    <t>S09223860003</t>
  </si>
  <si>
    <t>S09223870003</t>
  </si>
  <si>
    <t>J03401430002</t>
  </si>
  <si>
    <t>O16257610002</t>
  </si>
  <si>
    <t>O16255340002</t>
  </si>
  <si>
    <t>O16255400002</t>
  </si>
  <si>
    <t>O16255420002</t>
  </si>
  <si>
    <t>O16255980002</t>
  </si>
  <si>
    <t>O16256110002</t>
  </si>
  <si>
    <t>O16256580002</t>
  </si>
  <si>
    <t>O16256770002</t>
  </si>
  <si>
    <t>O16257570002</t>
  </si>
  <si>
    <t>O16257560002</t>
  </si>
  <si>
    <t>O16257480002</t>
  </si>
  <si>
    <t>O16257250002</t>
  </si>
  <si>
    <t>O16257040002</t>
  </si>
  <si>
    <t>O16256970002</t>
  </si>
  <si>
    <t>O16256930002</t>
  </si>
  <si>
    <t>O16256820002</t>
  </si>
  <si>
    <t>B16256020002</t>
  </si>
  <si>
    <t>B16256030002</t>
  </si>
  <si>
    <t>B16256060002</t>
  </si>
  <si>
    <t>B16256090002</t>
  </si>
  <si>
    <t>B16256120002</t>
  </si>
  <si>
    <t>B16256140002</t>
  </si>
  <si>
    <t>B16256160002</t>
  </si>
  <si>
    <t>B16256180002</t>
  </si>
  <si>
    <t>B16256200002</t>
  </si>
  <si>
    <t>B16256230002</t>
  </si>
  <si>
    <t>B16256570002</t>
  </si>
  <si>
    <t>B16256470002</t>
  </si>
  <si>
    <t>B16256420002</t>
  </si>
  <si>
    <t>B16256370002</t>
  </si>
  <si>
    <t>B16256330002</t>
  </si>
  <si>
    <t>B16256260002</t>
  </si>
  <si>
    <t>B16256240002</t>
  </si>
  <si>
    <t>G07443300003</t>
  </si>
  <si>
    <t>G07443330003</t>
  </si>
  <si>
    <t>G07443360003</t>
  </si>
  <si>
    <t>G07446340003</t>
  </si>
  <si>
    <t>G07446280003</t>
  </si>
  <si>
    <t>G07446290003</t>
  </si>
  <si>
    <t>J03401640001</t>
  </si>
  <si>
    <t>J03401630001</t>
  </si>
  <si>
    <t>J03401620001</t>
  </si>
  <si>
    <t>J03401610001</t>
  </si>
  <si>
    <t>J03401600001</t>
  </si>
  <si>
    <t>J03401590001</t>
  </si>
  <si>
    <t>J03401580001</t>
  </si>
  <si>
    <t>J03401570001</t>
  </si>
  <si>
    <t>J03401560001</t>
  </si>
  <si>
    <t>J03401550001</t>
  </si>
  <si>
    <t>S09224810001</t>
  </si>
  <si>
    <t>J03401690001</t>
  </si>
  <si>
    <t>J03401700001</t>
  </si>
  <si>
    <t>J03401710001</t>
  </si>
  <si>
    <t>J03401720001</t>
  </si>
  <si>
    <t>J03401730001</t>
  </si>
  <si>
    <t>J03401740001</t>
  </si>
  <si>
    <t>J03401750001</t>
  </si>
  <si>
    <t>J03401760001</t>
  </si>
  <si>
    <t>J03401770001</t>
  </si>
  <si>
    <t>J03401780001</t>
  </si>
  <si>
    <t>J03401790001</t>
  </si>
  <si>
    <t>J03401800001</t>
  </si>
  <si>
    <t>J03401810001</t>
  </si>
  <si>
    <t>J03401820001</t>
  </si>
  <si>
    <t>J03401830001</t>
  </si>
  <si>
    <t>J03401840001</t>
  </si>
  <si>
    <t>J03401850001</t>
  </si>
  <si>
    <t>J03401860001</t>
  </si>
  <si>
    <t>J03401870001</t>
  </si>
  <si>
    <t>J03401880001</t>
  </si>
  <si>
    <t>J03401890001</t>
  </si>
  <si>
    <t>J03401900001</t>
  </si>
  <si>
    <t>J03401910001</t>
  </si>
  <si>
    <t>J03401920001</t>
  </si>
  <si>
    <t>J03401930001</t>
  </si>
  <si>
    <t>J03401940001</t>
  </si>
  <si>
    <t>J03401950001</t>
  </si>
  <si>
    <t>J03401960001</t>
  </si>
  <si>
    <t>J03401970001</t>
  </si>
  <si>
    <t>J03401980001</t>
  </si>
  <si>
    <t>J03401990001</t>
  </si>
  <si>
    <t>J03402000001</t>
  </si>
  <si>
    <t>J03402010001</t>
  </si>
  <si>
    <t>J03402020001</t>
  </si>
  <si>
    <t>J03402030001</t>
  </si>
  <si>
    <t>J03402040001</t>
  </si>
  <si>
    <t>J03402050001</t>
  </si>
  <si>
    <t>J03402060001</t>
  </si>
  <si>
    <t>J03402070001</t>
  </si>
  <si>
    <t>J03402080001</t>
  </si>
  <si>
    <t>J03402090001</t>
  </si>
  <si>
    <t>J03402100001</t>
  </si>
  <si>
    <t>J03402110001</t>
  </si>
  <si>
    <t>J03402120001</t>
  </si>
  <si>
    <t>J03402130001</t>
  </si>
  <si>
    <t>J03402140001</t>
  </si>
  <si>
    <t>J03402150001</t>
  </si>
  <si>
    <t>J03402160001</t>
  </si>
  <si>
    <t>J03402170001</t>
  </si>
  <si>
    <t>J03402180001</t>
  </si>
  <si>
    <t>J03402190001</t>
  </si>
  <si>
    <t>J03402200001</t>
  </si>
  <si>
    <t>G07447590002</t>
  </si>
  <si>
    <t>G07447600003</t>
  </si>
  <si>
    <t>G07447610004</t>
  </si>
  <si>
    <t>J03402280001</t>
  </si>
  <si>
    <t>J03402270001</t>
  </si>
  <si>
    <t>J03402260001</t>
  </si>
  <si>
    <t>J03402250001</t>
  </si>
  <si>
    <t>G07447610005</t>
  </si>
  <si>
    <t>G07447650001</t>
  </si>
  <si>
    <t>G07448810001</t>
  </si>
  <si>
    <t>G07448830001</t>
  </si>
  <si>
    <t>J03402210001</t>
  </si>
  <si>
    <t>J03402220001</t>
  </si>
  <si>
    <t>J03402230001</t>
  </si>
  <si>
    <t>J03402240001</t>
  </si>
  <si>
    <t>J03402350001</t>
  </si>
  <si>
    <t>J03402360001</t>
  </si>
  <si>
    <t>J03402480001</t>
  </si>
  <si>
    <t>J03402470001</t>
  </si>
  <si>
    <t>J03402460001</t>
  </si>
  <si>
    <t>J03402450001</t>
  </si>
  <si>
    <t>J03402440001</t>
  </si>
  <si>
    <t>J03402430001</t>
  </si>
  <si>
    <t>J03402370001</t>
  </si>
  <si>
    <t>J03402380001</t>
  </si>
  <si>
    <t>J03402390001</t>
  </si>
  <si>
    <t>J03402400001</t>
  </si>
  <si>
    <t>J03402410001</t>
  </si>
  <si>
    <t>J03402420001</t>
  </si>
  <si>
    <t>Q09784030002</t>
  </si>
  <si>
    <t>S09225490002</t>
  </si>
  <si>
    <t>S09225500002</t>
  </si>
  <si>
    <t>G07450650004</t>
  </si>
  <si>
    <t>G07450670004</t>
  </si>
  <si>
    <t>G07451820004</t>
  </si>
  <si>
    <t>G07451830003</t>
  </si>
  <si>
    <t>G07450660004</t>
  </si>
  <si>
    <t>S09225520002</t>
  </si>
  <si>
    <t>J03403250001</t>
  </si>
  <si>
    <t>J03403260001</t>
  </si>
  <si>
    <t>J03403270001</t>
  </si>
  <si>
    <t>J03403280001</t>
  </si>
  <si>
    <t>G07453970001</t>
  </si>
  <si>
    <t>G07454060001</t>
  </si>
  <si>
    <t>J03402690001</t>
  </si>
  <si>
    <t>J03402700001</t>
  </si>
  <si>
    <t>J03402710001</t>
  </si>
  <si>
    <t>J03402720001</t>
  </si>
  <si>
    <t>J03402730001</t>
  </si>
  <si>
    <t>J03402740001</t>
  </si>
  <si>
    <t>J03402750001</t>
  </si>
  <si>
    <t>J03402760001</t>
  </si>
  <si>
    <t>J03402770001</t>
  </si>
  <si>
    <t>J03402780001</t>
  </si>
  <si>
    <t>J03402790001</t>
  </si>
  <si>
    <t>J03402800001</t>
  </si>
  <si>
    <t>J03402810001</t>
  </si>
  <si>
    <t>J03402820001</t>
  </si>
  <si>
    <t>J03402830001</t>
  </si>
  <si>
    <t>J03402840001</t>
  </si>
  <si>
    <t>J03402850001</t>
  </si>
  <si>
    <t>J03402860001</t>
  </si>
  <si>
    <t>J03402870001</t>
  </si>
  <si>
    <t>J03402880001</t>
  </si>
  <si>
    <t>J03402890001</t>
  </si>
  <si>
    <t>J03402900001</t>
  </si>
  <si>
    <t>J03402910001</t>
  </si>
  <si>
    <t>J03402920001</t>
  </si>
  <si>
    <t>J03402930001</t>
  </si>
  <si>
    <t>J03402940001</t>
  </si>
  <si>
    <t>J03402950001</t>
  </si>
  <si>
    <t>J03402960001</t>
  </si>
  <si>
    <t>J03402970001</t>
  </si>
  <si>
    <t>J03402980001</t>
  </si>
  <si>
    <t>J03402990001</t>
  </si>
  <si>
    <t>J03403000001</t>
  </si>
  <si>
    <t>J03403010001</t>
  </si>
  <si>
    <t>J03403020001</t>
  </si>
  <si>
    <t>J03403030001</t>
  </si>
  <si>
    <t>J03403040001</t>
  </si>
  <si>
    <t>J03403050001</t>
  </si>
  <si>
    <t>J03403060001</t>
  </si>
  <si>
    <t>J03403070001</t>
  </si>
  <si>
    <t>J03403080001</t>
  </si>
  <si>
    <t>J03403090001</t>
  </si>
  <si>
    <t>J03403100001</t>
  </si>
  <si>
    <t>J03403110001</t>
  </si>
  <si>
    <t>J03403120001</t>
  </si>
  <si>
    <t>J03403130001</t>
  </si>
  <si>
    <t>J03403140001</t>
  </si>
  <si>
    <t>J03403150001</t>
  </si>
  <si>
    <t>J03403160001</t>
  </si>
  <si>
    <t>J03403170001</t>
  </si>
  <si>
    <t>J03403180001</t>
  </si>
  <si>
    <t>J03403190001</t>
  </si>
  <si>
    <t>J03403200001</t>
  </si>
  <si>
    <t>J03403210001</t>
  </si>
  <si>
    <t>J03403220001</t>
  </si>
  <si>
    <t>J03403230001</t>
  </si>
  <si>
    <t>J03403240001</t>
  </si>
  <si>
    <t>S09225670003</t>
  </si>
  <si>
    <t>O16259650002</t>
  </si>
  <si>
    <t>O16259630002</t>
  </si>
  <si>
    <t>O16259390002</t>
  </si>
  <si>
    <t>O16259340002</t>
  </si>
  <si>
    <t>O16259310002</t>
  </si>
  <si>
    <t>O16259300002</t>
  </si>
  <si>
    <t>O16259290002</t>
  </si>
  <si>
    <t>O16259280002</t>
  </si>
  <si>
    <t>O16259720002</t>
  </si>
  <si>
    <t>O16259820002</t>
  </si>
  <si>
    <t>O16259920002</t>
  </si>
  <si>
    <t>O16259930002</t>
  </si>
  <si>
    <t>O16259980002</t>
  </si>
  <si>
    <t>O16260140002</t>
  </si>
  <si>
    <t>O16260300002</t>
  </si>
  <si>
    <t>O16260400002</t>
  </si>
  <si>
    <t>O16260630002</t>
  </si>
  <si>
    <t>O16259220002</t>
  </si>
  <si>
    <t>O16259230002</t>
  </si>
  <si>
    <t>O16261970002</t>
  </si>
  <si>
    <t>O16262070002</t>
  </si>
  <si>
    <t>O16260850002</t>
  </si>
  <si>
    <t>O16260870002</t>
  </si>
  <si>
    <t>O16260940002</t>
  </si>
  <si>
    <t>O16260970002</t>
  </si>
  <si>
    <t>O16261040002</t>
  </si>
  <si>
    <t>O16261370002</t>
  </si>
  <si>
    <t>O16261420002</t>
  </si>
  <si>
    <t>O16261430002</t>
  </si>
  <si>
    <t>O16261440002</t>
  </si>
  <si>
    <t>O16261480002</t>
  </si>
  <si>
    <t>O16261490002</t>
  </si>
  <si>
    <t>O16261650002</t>
  </si>
  <si>
    <t>O16261900002</t>
  </si>
  <si>
    <t>O16261940002</t>
  </si>
  <si>
    <t>B16260010002</t>
  </si>
  <si>
    <t>B16260060002</t>
  </si>
  <si>
    <t>B16260070002</t>
  </si>
  <si>
    <t>B16260090002</t>
  </si>
  <si>
    <t>B16260130002</t>
  </si>
  <si>
    <t>B16260160002</t>
  </si>
  <si>
    <t>B16260200002</t>
  </si>
  <si>
    <t>B16260320002</t>
  </si>
  <si>
    <t>B16259090002</t>
  </si>
  <si>
    <t>B16259520002</t>
  </si>
  <si>
    <t>B16259550002</t>
  </si>
  <si>
    <t>B16259570002</t>
  </si>
  <si>
    <t>B16259680002</t>
  </si>
  <si>
    <t>B16259690002</t>
  </si>
  <si>
    <t>B16259700002</t>
  </si>
  <si>
    <t>B16259750002</t>
  </si>
  <si>
    <t>B16259770002</t>
  </si>
  <si>
    <t>B16259910002</t>
  </si>
  <si>
    <t>B16259940002</t>
  </si>
  <si>
    <t>B16259950002</t>
  </si>
  <si>
    <t>B16259970002</t>
  </si>
  <si>
    <t>B16260000002</t>
  </si>
  <si>
    <t>G07454710037</t>
  </si>
  <si>
    <t>J03403360001</t>
  </si>
  <si>
    <t>J03403510002</t>
  </si>
  <si>
    <t>J03403540002</t>
  </si>
  <si>
    <t>G07456310004</t>
  </si>
  <si>
    <t>G07456310005</t>
  </si>
  <si>
    <t>J03403560001</t>
  </si>
  <si>
    <t>J03403550001</t>
  </si>
  <si>
    <t>G07457500003</t>
  </si>
  <si>
    <t>G07457490003</t>
  </si>
  <si>
    <t>G07457480003</t>
  </si>
  <si>
    <t>G07457470003</t>
  </si>
  <si>
    <t>G07456320004</t>
  </si>
  <si>
    <t>G07456320005</t>
  </si>
  <si>
    <t>G07457580003</t>
  </si>
  <si>
    <t>G07457520003</t>
  </si>
  <si>
    <t>G07457510003</t>
  </si>
  <si>
    <t>J03403680002</t>
  </si>
  <si>
    <t>J03403690002</t>
  </si>
  <si>
    <t>G07460080001</t>
  </si>
  <si>
    <t>J03403780001</t>
  </si>
  <si>
    <t>J03403770001</t>
  </si>
  <si>
    <t>J03403760001</t>
  </si>
  <si>
    <t>J03403750001</t>
  </si>
  <si>
    <t>J03403740001</t>
  </si>
  <si>
    <t>J03403730001</t>
  </si>
  <si>
    <t>J03403720001</t>
  </si>
  <si>
    <t>J03403710001</t>
  </si>
  <si>
    <t>J03403700001</t>
  </si>
  <si>
    <t>G07461970003</t>
  </si>
  <si>
    <t>G07462030004</t>
  </si>
  <si>
    <t>G07462100004</t>
  </si>
  <si>
    <t>G07462160004</t>
  </si>
  <si>
    <t>J03404050002</t>
  </si>
  <si>
    <t>G07464690004</t>
  </si>
  <si>
    <t>G07464690005</t>
  </si>
  <si>
    <t>J03403980001</t>
  </si>
  <si>
    <t>J03403990001</t>
  </si>
  <si>
    <t>J03404000001</t>
  </si>
  <si>
    <t>J03404010001</t>
  </si>
  <si>
    <t>J03404020001</t>
  </si>
  <si>
    <t>J03404030001</t>
  </si>
  <si>
    <t>J03404040001</t>
  </si>
  <si>
    <t>J03404060001</t>
  </si>
  <si>
    <t>J03404070001</t>
  </si>
  <si>
    <t>J03404080001</t>
  </si>
  <si>
    <t>J03404090001</t>
  </si>
  <si>
    <t>J03404100001</t>
  </si>
  <si>
    <t>J03404110001</t>
  </si>
  <si>
    <t>J03404120001</t>
  </si>
  <si>
    <t>J03404130001</t>
  </si>
  <si>
    <t>J03404140001</t>
  </si>
  <si>
    <t>Q09789860002</t>
  </si>
  <si>
    <t>S09227400002</t>
  </si>
  <si>
    <t>S09227580001</t>
  </si>
  <si>
    <t>S09227550003</t>
  </si>
  <si>
    <t>S09227530001</t>
  </si>
  <si>
    <t>J03404260001</t>
  </si>
  <si>
    <t>S09227720002</t>
  </si>
  <si>
    <t>S09227690002</t>
  </si>
  <si>
    <t>S09227680002</t>
  </si>
  <si>
    <t>S09227600003</t>
  </si>
  <si>
    <t>S09227740002</t>
  </si>
  <si>
    <t>S09227750002</t>
  </si>
  <si>
    <t>S09227780002</t>
  </si>
  <si>
    <t>S09227800002</t>
  </si>
  <si>
    <t>S09227810002</t>
  </si>
  <si>
    <t>S09227840002</t>
  </si>
  <si>
    <t>S09227860002</t>
  </si>
  <si>
    <t>S09227900002</t>
  </si>
  <si>
    <t>O16264650002</t>
  </si>
  <si>
    <t>O16264640002</t>
  </si>
  <si>
    <t>O16264580002</t>
  </si>
  <si>
    <t>O16264390002</t>
  </si>
  <si>
    <t>O16264380002</t>
  </si>
  <si>
    <t>O16264370002</t>
  </si>
  <si>
    <t>O16264350002</t>
  </si>
  <si>
    <t>O16264320002</t>
  </si>
  <si>
    <t>O16264310002</t>
  </si>
  <si>
    <t>O16264290002</t>
  </si>
  <si>
    <t>O16264270002</t>
  </si>
  <si>
    <t>O16264250002</t>
  </si>
  <si>
    <t>O16264240002</t>
  </si>
  <si>
    <t>O16263930002</t>
  </si>
  <si>
    <t>O16263850002</t>
  </si>
  <si>
    <t>O16263680002</t>
  </si>
  <si>
    <t>O16265480002</t>
  </si>
  <si>
    <t>O16265460002</t>
  </si>
  <si>
    <t>O16265430002</t>
  </si>
  <si>
    <t>O16265190002</t>
  </si>
  <si>
    <t>O16265160002</t>
  </si>
  <si>
    <t>O16265110002</t>
  </si>
  <si>
    <t>O16265020002</t>
  </si>
  <si>
    <t>O16264950002</t>
  </si>
  <si>
    <t>O16264840002</t>
  </si>
  <si>
    <t>O16264670002</t>
  </si>
  <si>
    <t>B16264300002</t>
  </si>
  <si>
    <t>B16264110002</t>
  </si>
  <si>
    <t>B16264100002</t>
  </si>
  <si>
    <t>B16264090002</t>
  </si>
  <si>
    <t>B16264080002</t>
  </si>
  <si>
    <t>B16264030002</t>
  </si>
  <si>
    <t>B16264020002</t>
  </si>
  <si>
    <t>B16264010002</t>
  </si>
  <si>
    <t>B16263980002</t>
  </si>
  <si>
    <t>B16263970002</t>
  </si>
  <si>
    <t>B16263460002</t>
  </si>
  <si>
    <t>O16263670002</t>
  </si>
  <si>
    <t>O16263640002</t>
  </si>
  <si>
    <t>O16263630002</t>
  </si>
  <si>
    <t>O16263440002</t>
  </si>
  <si>
    <t>O16263240002</t>
  </si>
  <si>
    <t>O16263260002</t>
  </si>
  <si>
    <t>O16263270002</t>
  </si>
  <si>
    <t>O16263390002</t>
  </si>
  <si>
    <t>O16263410002</t>
  </si>
  <si>
    <t>J03404390002</t>
  </si>
  <si>
    <t>G07470140003</t>
  </si>
  <si>
    <t>G07471390004</t>
  </si>
  <si>
    <t>G07471390005</t>
  </si>
  <si>
    <t>S09228270001</t>
  </si>
  <si>
    <t>G07472550003</t>
  </si>
  <si>
    <t>S09228800001</t>
  </si>
  <si>
    <t>Q09794630002</t>
  </si>
  <si>
    <t>S09228560001</t>
  </si>
  <si>
    <t>S09228560003</t>
  </si>
  <si>
    <t>O16270350002</t>
  </si>
  <si>
    <t>O16270260002</t>
  </si>
  <si>
    <t>O16270230002</t>
  </si>
  <si>
    <t>O16270220002</t>
  </si>
  <si>
    <t>O16270170002</t>
  </si>
  <si>
    <t>O16270160002</t>
  </si>
  <si>
    <t>O16269900002</t>
  </si>
  <si>
    <t>O16269710002</t>
  </si>
  <si>
    <t>O16269640002</t>
  </si>
  <si>
    <t>O16269580002</t>
  </si>
  <si>
    <t>O16269560002</t>
  </si>
  <si>
    <t>O16269550002</t>
  </si>
  <si>
    <t>O16269520002</t>
  </si>
  <si>
    <t>O16269510002</t>
  </si>
  <si>
    <t>O16269480002</t>
  </si>
  <si>
    <t>O16269450002</t>
  </si>
  <si>
    <t>O16270550002</t>
  </si>
  <si>
    <t>O16270530002</t>
  </si>
  <si>
    <t>O16270500002</t>
  </si>
  <si>
    <t>O16270490002</t>
  </si>
  <si>
    <t>O16270480002</t>
  </si>
  <si>
    <t>B16268150002</t>
  </si>
  <si>
    <t>B16268030002</t>
  </si>
  <si>
    <t>B16267920002</t>
  </si>
  <si>
    <t>B16267870002</t>
  </si>
  <si>
    <t>B16267780002</t>
  </si>
  <si>
    <t>B16267760002</t>
  </si>
  <si>
    <t>B16267580002</t>
  </si>
  <si>
    <t>B16267390002</t>
  </si>
  <si>
    <t>B16268660002</t>
  </si>
  <si>
    <t>B16268650002</t>
  </si>
  <si>
    <t>B16268510002</t>
  </si>
  <si>
    <t>B16268410002</t>
  </si>
  <si>
    <t>B16268380002</t>
  </si>
  <si>
    <t>B16268360002</t>
  </si>
  <si>
    <t>O16268830002</t>
  </si>
  <si>
    <t>O16268640002</t>
  </si>
  <si>
    <t>O16268560002</t>
  </si>
  <si>
    <t>O16268550002</t>
  </si>
  <si>
    <t>O16268540002</t>
  </si>
  <si>
    <t>O16268480002</t>
  </si>
  <si>
    <t>O16268430002</t>
  </si>
  <si>
    <t>O16268390002</t>
  </si>
  <si>
    <t>O16268340002</t>
  </si>
  <si>
    <t>O16268230002</t>
  </si>
  <si>
    <t>O16268160002</t>
  </si>
  <si>
    <t>O16268120002</t>
  </si>
  <si>
    <t>O16268040002</t>
  </si>
  <si>
    <t>O16267970002</t>
  </si>
  <si>
    <t>O16267910002</t>
  </si>
  <si>
    <t>O16269430002</t>
  </si>
  <si>
    <t>O16269420002</t>
  </si>
  <si>
    <t>O16269410002</t>
  </si>
  <si>
    <t>O16269400002</t>
  </si>
  <si>
    <t>O16269390002</t>
  </si>
  <si>
    <t>O16269380002</t>
  </si>
  <si>
    <t>O16269370002</t>
  </si>
  <si>
    <t>O16269340002</t>
  </si>
  <si>
    <t>O16269300002</t>
  </si>
  <si>
    <t>O16269280002</t>
  </si>
  <si>
    <t>O16269270002</t>
  </si>
  <si>
    <t>O16269260002</t>
  </si>
  <si>
    <t>O16269080002</t>
  </si>
  <si>
    <t>O16268990002</t>
  </si>
  <si>
    <t>O16268890002</t>
  </si>
  <si>
    <t>O16268870002</t>
  </si>
  <si>
    <t>O16267720002</t>
  </si>
  <si>
    <t>O16267680002</t>
  </si>
  <si>
    <t>O16267670002</t>
  </si>
  <si>
    <t>O16267650002</t>
  </si>
  <si>
    <t>O16267630002</t>
  </si>
  <si>
    <t>O16267620002</t>
  </si>
  <si>
    <t>O16267600002</t>
  </si>
  <si>
    <t>O16267540002</t>
  </si>
  <si>
    <t>O16267150002</t>
  </si>
  <si>
    <t>O16267220002</t>
  </si>
  <si>
    <t>O16267290002</t>
  </si>
  <si>
    <t>O16267340002</t>
  </si>
  <si>
    <t>O16267360002</t>
  </si>
  <si>
    <t>O16267380002</t>
  </si>
  <si>
    <t>O16267440002</t>
  </si>
  <si>
    <t>G07478880003</t>
  </si>
  <si>
    <t>G07478890003</t>
  </si>
  <si>
    <t>J03404920001</t>
  </si>
  <si>
    <t>J03404910001</t>
  </si>
  <si>
    <t>J03404900001</t>
  </si>
  <si>
    <t>J03404890001</t>
  </si>
  <si>
    <t>J03404880001</t>
  </si>
  <si>
    <t>J03404870001</t>
  </si>
  <si>
    <t>J03404790001</t>
  </si>
  <si>
    <t>J03404800001</t>
  </si>
  <si>
    <t>J03404810001</t>
  </si>
  <si>
    <t>J03404820001</t>
  </si>
  <si>
    <t>J03404830001</t>
  </si>
  <si>
    <t>J03404840001</t>
  </si>
  <si>
    <t>J03404850001</t>
  </si>
  <si>
    <t>J03404860001</t>
  </si>
  <si>
    <t>G07480070003</t>
  </si>
  <si>
    <t>G07480080003</t>
  </si>
  <si>
    <t>G07480090003</t>
  </si>
  <si>
    <t>G07480100003</t>
  </si>
  <si>
    <t>G07480110004</t>
  </si>
  <si>
    <t>G07480130004</t>
  </si>
  <si>
    <t>G07480160003</t>
  </si>
  <si>
    <t>G07481330003</t>
  </si>
  <si>
    <t>G07481340003</t>
  </si>
  <si>
    <t>G07481350003</t>
  </si>
  <si>
    <t>G07481360003</t>
  </si>
  <si>
    <t>G07481370003</t>
  </si>
  <si>
    <t>G07481450003</t>
  </si>
  <si>
    <t>G07481470004</t>
  </si>
  <si>
    <t>G07481470005</t>
  </si>
  <si>
    <t>Q09797320002</t>
  </si>
  <si>
    <t>Q09797360002</t>
  </si>
  <si>
    <t>Q09797330002</t>
  </si>
  <si>
    <t>G07481520005</t>
  </si>
  <si>
    <t>G07481520004</t>
  </si>
  <si>
    <t>G07481510005</t>
  </si>
  <si>
    <t>G07481510004</t>
  </si>
  <si>
    <t>G07481500004</t>
  </si>
  <si>
    <t>G07481490005</t>
  </si>
  <si>
    <t>G07481490004</t>
  </si>
  <si>
    <t>G07481480005</t>
  </si>
  <si>
    <t>J03405050001</t>
  </si>
  <si>
    <t>G07481480004</t>
  </si>
  <si>
    <t>G07483100002</t>
  </si>
  <si>
    <t>G07483110001</t>
  </si>
  <si>
    <t>G07484520001</t>
  </si>
  <si>
    <t>J03405200002</t>
  </si>
  <si>
    <t>Q09799900002</t>
  </si>
  <si>
    <t>G07485510003</t>
  </si>
  <si>
    <t>G07485520004</t>
  </si>
  <si>
    <t>G07485530004</t>
  </si>
  <si>
    <t>G07485540004</t>
  </si>
  <si>
    <t>G07485550004</t>
  </si>
  <si>
    <t>G07485580003</t>
  </si>
  <si>
    <t>G07485590003</t>
  </si>
  <si>
    <t>G07485600003</t>
  </si>
  <si>
    <t>G07485610003</t>
  </si>
  <si>
    <t>J03405300001</t>
  </si>
  <si>
    <t>S09230480003</t>
  </si>
  <si>
    <t>S09230510003</t>
  </si>
  <si>
    <t>S09230760003</t>
  </si>
  <si>
    <t>Q09802250002</t>
  </si>
  <si>
    <t>S09231140003</t>
  </si>
  <si>
    <t>T03828190001</t>
  </si>
  <si>
    <t>T03828210001</t>
  </si>
  <si>
    <t>T03828230001</t>
  </si>
  <si>
    <t>T03828250001</t>
  </si>
  <si>
    <t>T03828270001</t>
  </si>
  <si>
    <t>T03828290001</t>
  </si>
  <si>
    <t>T03828310001</t>
  </si>
  <si>
    <t>T03828330001</t>
  </si>
  <si>
    <t>T03828350001</t>
  </si>
  <si>
    <t>T03828370001</t>
  </si>
  <si>
    <t>T03828390001</t>
  </si>
  <si>
    <t>T03828410001</t>
  </si>
  <si>
    <t>T03828430001</t>
  </si>
  <si>
    <t>T03828450001</t>
  </si>
  <si>
    <t>T03828470001</t>
  </si>
  <si>
    <t>T03828490001</t>
  </si>
  <si>
    <t>T03828510001</t>
  </si>
  <si>
    <t>T03828530001</t>
  </si>
  <si>
    <t>T03828550001</t>
  </si>
  <si>
    <t>T03828570001</t>
  </si>
  <si>
    <t>T03828590001</t>
  </si>
  <si>
    <t>T03828610001</t>
  </si>
  <si>
    <t>T03828630001</t>
  </si>
  <si>
    <t>T03828650001</t>
  </si>
  <si>
    <t>T03828670001</t>
  </si>
  <si>
    <t>T03828690001</t>
  </si>
  <si>
    <t>T03828710001</t>
  </si>
  <si>
    <t>T03828730001</t>
  </si>
  <si>
    <t>T03828750001</t>
  </si>
  <si>
    <t>T03828770001</t>
  </si>
  <si>
    <t>T03828790001</t>
  </si>
  <si>
    <t>T03828810001</t>
  </si>
  <si>
    <t>T03828830001</t>
  </si>
  <si>
    <t>T03828850001</t>
  </si>
  <si>
    <t>T03828870001</t>
  </si>
  <si>
    <t>T03828890001</t>
  </si>
  <si>
    <t>T03828910001</t>
  </si>
  <si>
    <t>T03828930001</t>
  </si>
  <si>
    <t>T03828950001</t>
  </si>
  <si>
    <t>T03828970001</t>
  </si>
  <si>
    <t>T03828990001</t>
  </si>
  <si>
    <t>T03829010001</t>
  </si>
  <si>
    <t>T03829030001</t>
  </si>
  <si>
    <t>T03829050001</t>
  </si>
  <si>
    <t>T03829070001</t>
  </si>
  <si>
    <t>T03829090001</t>
  </si>
  <si>
    <t>T03829110001</t>
  </si>
  <si>
    <t>T03829130001</t>
  </si>
  <si>
    <t>T03829150001</t>
  </si>
  <si>
    <t>T03829170001</t>
  </si>
  <si>
    <t>T03829190001</t>
  </si>
  <si>
    <t>T03829210001</t>
  </si>
  <si>
    <t>T03829230001</t>
  </si>
  <si>
    <t>T03829250001</t>
  </si>
  <si>
    <t>T03829270001</t>
  </si>
  <si>
    <t>T03829290001</t>
  </si>
  <si>
    <t>T03829310001</t>
  </si>
  <si>
    <t>T03829330001</t>
  </si>
  <si>
    <t>T03829350001</t>
  </si>
  <si>
    <t>T03829370001</t>
  </si>
  <si>
    <t>T03829390001</t>
  </si>
  <si>
    <t>T03829410001</t>
  </si>
  <si>
    <t>T03829430001</t>
  </si>
  <si>
    <t>T03829450001</t>
  </si>
  <si>
    <t>T03829470001</t>
  </si>
  <si>
    <t>T03829490001</t>
  </si>
  <si>
    <t>T03829510001</t>
  </si>
  <si>
    <t>T03829530001</t>
  </si>
  <si>
    <t>T03829550001</t>
  </si>
  <si>
    <t>T03829570001</t>
  </si>
  <si>
    <t>T03829590001</t>
  </si>
  <si>
    <t>T03829610001</t>
  </si>
  <si>
    <t>T03829630001</t>
  </si>
  <si>
    <t>T03829650001</t>
  </si>
  <si>
    <t>T03829670001</t>
  </si>
  <si>
    <t>T03829690001</t>
  </si>
  <si>
    <t>T03829710001</t>
  </si>
  <si>
    <t>T03829730001</t>
  </si>
  <si>
    <t>T03829750001</t>
  </si>
  <si>
    <t>T03829770001</t>
  </si>
  <si>
    <t>T03829790001</t>
  </si>
  <si>
    <t>T03829810001</t>
  </si>
  <si>
    <t>T03829830001</t>
  </si>
  <si>
    <t>T03829850001</t>
  </si>
  <si>
    <t>T03829870001</t>
  </si>
  <si>
    <t>T03829890001</t>
  </si>
  <si>
    <t>T03829910001</t>
  </si>
  <si>
    <t>T03829930001</t>
  </si>
  <si>
    <t>T03829950001</t>
  </si>
  <si>
    <t>T03829970001</t>
  </si>
  <si>
    <t>T03829990001</t>
  </si>
  <si>
    <t>T03830010001</t>
  </si>
  <si>
    <t>T03830030001</t>
  </si>
  <si>
    <t>T03830050001</t>
  </si>
  <si>
    <t>T03830070001</t>
  </si>
  <si>
    <t>T03830090001</t>
  </si>
  <si>
    <t>T03830110001</t>
  </si>
  <si>
    <t>T03830130001</t>
  </si>
  <si>
    <t>T03830150001</t>
  </si>
  <si>
    <t>T03830170001</t>
  </si>
  <si>
    <t>T03830190001</t>
  </si>
  <si>
    <t>T03830210001</t>
  </si>
  <si>
    <t>T03830230001</t>
  </si>
  <si>
    <t>T03830250001</t>
  </si>
  <si>
    <t>T03830270001</t>
  </si>
  <si>
    <t>G07490660002</t>
  </si>
  <si>
    <t>J03405480002</t>
  </si>
  <si>
    <t>J03405490002</t>
  </si>
  <si>
    <t>G07490670001</t>
  </si>
  <si>
    <t>S09231630003</t>
  </si>
  <si>
    <t>S09231630001</t>
  </si>
  <si>
    <t>S09231540004</t>
  </si>
  <si>
    <t>S09231470003</t>
  </si>
  <si>
    <t>S09231450003</t>
  </si>
  <si>
    <t>O16273180002</t>
  </si>
  <si>
    <t>O16273260002</t>
  </si>
  <si>
    <t>O16273430002</t>
  </si>
  <si>
    <t>O16273450002</t>
  </si>
  <si>
    <t>O16273460002</t>
  </si>
  <si>
    <t>O16273470002</t>
  </si>
  <si>
    <t>O16273540002</t>
  </si>
  <si>
    <t>O16273550002</t>
  </si>
  <si>
    <t>O16273680002</t>
  </si>
  <si>
    <t>O16273690002</t>
  </si>
  <si>
    <t>O16273720002</t>
  </si>
  <si>
    <t>O16273950002</t>
  </si>
  <si>
    <t>O16274500002</t>
  </si>
  <si>
    <t>O16272150002</t>
  </si>
  <si>
    <t>O16272230002</t>
  </si>
  <si>
    <t>O16272260002</t>
  </si>
  <si>
    <t>O16272300002</t>
  </si>
  <si>
    <t>O16272310002</t>
  </si>
  <si>
    <t>O16272320002</t>
  </si>
  <si>
    <t>O16272470002</t>
  </si>
  <si>
    <t>O16272540002</t>
  </si>
  <si>
    <t>O16272730002</t>
  </si>
  <si>
    <t>O16272780002</t>
  </si>
  <si>
    <t>O16272790002</t>
  </si>
  <si>
    <t>O16272900002</t>
  </si>
  <si>
    <t>O16272940002</t>
  </si>
  <si>
    <t>O16272970002</t>
  </si>
  <si>
    <t>O16273050002</t>
  </si>
  <si>
    <t>B16272800002</t>
  </si>
  <si>
    <t>B16272700002</t>
  </si>
  <si>
    <t>B16272670002</t>
  </si>
  <si>
    <t>B16271950002</t>
  </si>
  <si>
    <t>B16271960002</t>
  </si>
  <si>
    <t>B16272210002</t>
  </si>
  <si>
    <t>B16272460002</t>
  </si>
  <si>
    <t>B16272490002</t>
  </si>
  <si>
    <t>B16272520002</t>
  </si>
  <si>
    <t>B16272550002</t>
  </si>
  <si>
    <t>B16272590002</t>
  </si>
  <si>
    <t>B16272600002</t>
  </si>
  <si>
    <t>B16272620002</t>
  </si>
  <si>
    <t>B16272630002</t>
  </si>
  <si>
    <t>B16272640002</t>
  </si>
  <si>
    <t>B16272650002</t>
  </si>
  <si>
    <t>B16272660002</t>
  </si>
  <si>
    <t>O16271880002</t>
  </si>
  <si>
    <t>O16271890002</t>
  </si>
  <si>
    <t>O16271900002</t>
  </si>
  <si>
    <t>O16271990002</t>
  </si>
  <si>
    <t>O16272040002</t>
  </si>
  <si>
    <t>O16272070002</t>
  </si>
  <si>
    <t>O16272120002</t>
  </si>
  <si>
    <t>O16272130002</t>
  </si>
  <si>
    <t>G07491340003</t>
  </si>
  <si>
    <t>G07491310003</t>
  </si>
  <si>
    <t>G07491410003</t>
  </si>
  <si>
    <t>G07492550004</t>
  </si>
  <si>
    <t>G07492550005</t>
  </si>
  <si>
    <t>G07492570004</t>
  </si>
  <si>
    <t>G07492580003</t>
  </si>
  <si>
    <t>G07492570005</t>
  </si>
  <si>
    <t>J03405680002</t>
  </si>
  <si>
    <t>J03405670002</t>
  </si>
  <si>
    <t>J03405660002</t>
  </si>
  <si>
    <t>J03405650002</t>
  </si>
  <si>
    <t>J03405640002</t>
  </si>
  <si>
    <t>J03405620002</t>
  </si>
  <si>
    <t>G07492590004</t>
  </si>
  <si>
    <t>G07492590005</t>
  </si>
  <si>
    <t>Q09806080002</t>
  </si>
  <si>
    <t>G07498290004</t>
  </si>
  <si>
    <t>G07498360004</t>
  </si>
  <si>
    <t>G07498370004</t>
  </si>
  <si>
    <t>G07498400004</t>
  </si>
  <si>
    <t>G07499600003</t>
  </si>
  <si>
    <t>G07499610003</t>
  </si>
  <si>
    <t>G07499660004</t>
  </si>
  <si>
    <t>G07498310004</t>
  </si>
  <si>
    <t>Q09808690002</t>
  </si>
  <si>
    <t>Q09808710002</t>
  </si>
  <si>
    <t>Q09808970002</t>
  </si>
  <si>
    <t>G07499830001</t>
  </si>
  <si>
    <t>S09233560004</t>
  </si>
  <si>
    <t>G07501110005</t>
  </si>
  <si>
    <t>G07501120004</t>
  </si>
  <si>
    <t>G07501120005</t>
  </si>
  <si>
    <t>G07501300001</t>
  </si>
  <si>
    <t>S09233190001</t>
  </si>
  <si>
    <t>S09233190004</t>
  </si>
  <si>
    <t>S09233230003</t>
  </si>
  <si>
    <t>S09233320001</t>
  </si>
  <si>
    <t>S09233320004</t>
  </si>
  <si>
    <t>S09233330003</t>
  </si>
  <si>
    <t>S09233510003</t>
  </si>
  <si>
    <t>S09233560001</t>
  </si>
  <si>
    <t>G07501110004</t>
  </si>
  <si>
    <t>Q09809930002</t>
  </si>
  <si>
    <t>S09233810002</t>
  </si>
  <si>
    <t>S09233890003</t>
  </si>
  <si>
    <t>00046104203 DEPOSITO DE EFECTIVO, DEPOSITANTE: NELSON CASTELO OPORTO, CONCEPTO: REVERSION DE  FONDOS NO UTILIZADOS, CUENTA DE DEPOSITO: CUENTA UNICA DEL TESORO</t>
  </si>
  <si>
    <t>00224012002 DEPOSITO DE EFECTIVO, DEPOSITANTE: MARIA TERESA VARGAS CAMPOS, CONCEPTO: DEVOLUCION DE SALDO NO UTILIZADO EN PASAJES, CUENTA DE DEPOSITO: CUENTA UNICA DEL TESORO</t>
  </si>
  <si>
    <t>00030014201 DEPOSITO DE EFECTIVO, DEPOSITANTE: HECTOR ARCE ZACONETA, CONCEPTO: DEVOLUCION DE VIATICOS Y GASTOS DE REPRESENTACION, CUENTA DE DEPOSITO: CUENTA UNICA DEL TESORO</t>
  </si>
  <si>
    <t>00373024105 DEPOSITO DE EFECTIVO, DEPOSITANTE: LUCIANO  PRECIO ROMERO, CONCEPTO: DEVOLUCION DE INTERESES DEL PROYECTO CON  CODIGO  CSUT 01-01-70171, CUENTA DE DEPOSITO: CUENTA UNICA DEL TESORO</t>
  </si>
  <si>
    <t>00099021001 DEPOSITO DE EFECTIVO, DEPOSITANTE: WALDO HUMEREZ VILLALOBOS, CONCEPTO: DEVOLUCION VIATICOS VIAJE A ORURO, CUENTA DE DEPOSITO: CUENTA UNICA DEL TESORO</t>
  </si>
  <si>
    <t>00041031107 DEPOSITO DE EFECTIVO, DEPOSITANTE: VICTOR EDUARDO VELIZ MENAR, CONCEPTO: DEVOLUCION DE PASAJES, CUENTA DE DEPOSITO: CUENTA UNICA DEL TESORO</t>
  </si>
  <si>
    <t>00592012001 DEPOSITO DE EFECTIVO, DEPOSITANTE: ANA WENDY MAMANI YUJRA, CONCEPTO: ND 1639 63 FONADIN GESTION 2017, CUENTA DE DEPOSITO: CUENTA UNICA DEL TESORO</t>
  </si>
  <si>
    <t>00592012001 DEPOSITO DE EFECTIVO, DEPOSITANTE: ANA WENDY MAMANI YUJRA, CONCEPTO: ND147664,147662,153350,156006,161548, 155513 MDRYT GESTION 2017, CUENTA DE DEPOSITO: CUENTA UNICA DEL TESORO</t>
  </si>
  <si>
    <t>00206012001 DEPOSITO DE EFECTIVO, DEPOSITANTE: INE, CONCEPTO: DEP POR VENTA LA PAZ FECHA 30/04/2018, CUENTA DE DEPOSITO: CUENTA UNICA DEL TESORO</t>
  </si>
  <si>
    <t>00099021001 DEPOSITO DE EFECTIVO, DEPOSITANTE: LUIS FERNANDO CRUZ JEREZ, CONCEPTO: DOBLE PERCEPCION MAYO/2016, CUENTA DE DEPOSITO: CUENTA UNICA DEL TESORO</t>
  </si>
  <si>
    <t>00099021001 DEPOSITO DE EFECTIVO, DEPOSITANTE: JUAN EMILIO ORIHUELA TRISTAN, CONCEPTO: DEVOLUCION DE DOBLE PERCEPCION, CUENTA DE DEPOSITO: CUENTA UNICA DEL TESORO</t>
  </si>
  <si>
    <t>00046024204 DEPOSITO DE EFECTIVO, DEPOSITANTE: MINISTERIO DE SALUD, CONCEPTO: REVERSION DE  FONDOS SALDO DE DICIEMBRE, CUENTA DE DEPOSITO: CUENTA UNICA DEL TESORO</t>
  </si>
  <si>
    <t>00046024204 DEPOSITO DE EFECTIVO, DEPOSITANTE: MINISTERIO DE SALUD, CONCEPTO: REVERSION DE FONDOS SALDO DE FEBRERO, CUENTA DE DEPOSITO: CUENTA UNICA DEL TESORO</t>
  </si>
  <si>
    <t>00373024105 DEPOSITO DE EFECTIVO, DEPOSITANTE: FONDO DESARROLLO INDIGENA F.D.I., CONCEPTO: DEVOLUCION DE SALDOS NO EJECUTADOS DEL PROYECTO CODIGO-CNMC-01-07-20211, CUENTA DE DEPOSITO: CUENTA UNICA DEL TESORO</t>
  </si>
  <si>
    <t>00190012003 DEPOSITO DE EFECTIVO, DEPOSITANTE: SEVERO JAIME YAMPA ARANA, CONCEPTO: DEVOLUCION DE FONDOS EN AVANCE PARA COMPRAR GASOLINA PARA EL VEHICULO 2281-AKA, CUENTA DE DEPOSITO: CUENTA UNICA DEL TESORO</t>
  </si>
  <si>
    <t>00099021001 DEPOSITO DE EFECTIVO, DEPOSITANTE: MIN DE DEPORTES  FRANCISCO GARCIA ANGELO, CONCEPTO: DEVOLUCION SALDOS NO UTILIZADOS PAGO DE ALMACENAJE POR CONCEPTO DE DONACION DE  CHINA, CUENTA DE DEPOSITO: CUENTA UNICA DEL TESORO</t>
  </si>
  <si>
    <t>00099021001 DEPOSITO DE EFECTIVO, DEPOSITANTE: ALVARO MARCO ANTONIO CABA OLIVAREZ C.I. 2377522 LP, CONCEPTO: CITE: MEFP/VTCP/DGPOT/UAIS-CPI/N° 030/2016 REGULARIZACION NOVIEMBRE-DICIEMBRE 2017, CUENTA DE DEPOSITO: CUENTA UNICA DEL TESORO</t>
  </si>
  <si>
    <t>00099021001 DEPOSITO DE EFECTIVO, DEPOSITANTE: YOLANDA LILIANA GONZALES RIOS, CONCEPTO: DEVOLUCION DE HABERES MES MARZO, CUENTA DE DEPOSITO: CUENTA UNICA DEL TESORO</t>
  </si>
  <si>
    <t>00099021001 DEPOSITO DE EFECTIVO, DEPOSITANTE: YOLANDA LILIANA GONZALES RIOS, CONCEPTO: DEVOLUCION DE HABERES MES ABRIL, CUENTA DE DEPOSITO: CUENTA UNICA DEL TESORO</t>
  </si>
  <si>
    <t>00099021001 DEPOSITO DE EFECTIVO, DEPOSITANTE: ASFI PAMELA SILVESTRE  CASTILLO, CONCEPTO: DEVOLUCION PASAJES TERRESTRES, CUENTA DE DEPOSITO: CUENTA UNICA DEL TESORO</t>
  </si>
  <si>
    <t>00224012007 DEPOSITO DE EFECTIVO, DEPOSITANTE: MONICA VARGAS MARTINEZ, CONCEPTO: DEVOLUCION DE SALDO NO UTILIZADO EN PASAJES, CUENTA DE DEPOSITO: CUENTA UNICA DEL TESORO</t>
  </si>
  <si>
    <t>00099021001 DEP.DE CHEQ.AJENOS,RET.DE CAM.,CONCEPTO: DESEMBOLSO POR BAJAS MEDICAS DE LA CAJA DE SALUD CORDES AL MINISTERIO DE MEDIO AMBIENTE Y AGUA,DEP.: CAJA DE SALUD CORDES , PROCEDENCIA: BANCO UNION S.A., CHEQUE: 7796, FECHA DE EMISION:25/04/2018</t>
  </si>
  <si>
    <t>00283012003 DEP.DE CHEQ.AJENOS,RET.DE CAM.,CONCEPTO: TRANSFERENCIA DE FONDO,DEP.: ADUANA NACIONAL , PROCEDENCIA: BANCO UNION S.A., CHEQUE: 36, FECHA DE EMISION:26/04/2018</t>
  </si>
  <si>
    <t>00283072001 DEP.DE CHEQ.AJENOS,RET.DE CAM.,CONCEPTO: VIATICOS,DEP.: ADUANA NACIONAL , PROCEDENCIA: BANCO UNION S.A., CHEQUE: 3006, FECHA DE EMISION:27/04/2018</t>
  </si>
  <si>
    <t>00046024204 DEP.DE CHEQ.AJENOS,RET.DE CAM.,CONCEPTO: REVERSION DE FONDOS,DEP.: MINISTERIO DE SALUD , PROCEDENCIA: BANCO UNION S.A., CHEQUE: 1823, FECHA DE EMISION:19/04/2018</t>
  </si>
  <si>
    <t>00099024113 DEP.DE CHEQ.AJENOS,RET.DE CAM.,CONCEPTO: DEVOLUCION DE RECURSOS UPRE,DEP.: GAM TIQUIPAYA , PROCEDENCIA: BANCO UNION S.A., CHEQUE: 15093, FECHA DE EMISION:18/04/2018</t>
  </si>
  <si>
    <t>TRANSFERENCIA DEL EXTERIOR SEGUN SWIFT 06042 DE FECHA 02/05/2018 ORDENANTE: EMBASSY OF BOLIVIA SECCION CONSULAR TOKYO JAPON LIB. 00010011102 MIN.RELACIONES EXTERIORES - GESTORIA CONSULAR LEY Nº 3108</t>
  </si>
  <si>
    <t>TRANSFERENCIA DEL EXTERIOR SEGUN SWIFT 06041 DE FECHA 02/05/2018 ORDENANTE: EMBAJADA DE BOLIVIA EN ITALIA SECCION CONSULAR REF.: GESTORIA CONSLAR ABRIL 2018 LIB. 00010011102 MIN.RELACIONES EXTERIORES - GESTORIA CONSULAR LEY Nº 3108</t>
  </si>
  <si>
    <t>TRANSFERENCIA DEL EXTERIOR SEGUN SWIFT NO.6119 DE FECHA 02/05/2018 ORDENANTE: CONSULADO DE LA REPUBLICA DE BOLIVIA EN VIEDMA REF.: RECAUDACIONES DE GESTORIA CONSULAR ABRIL LIB. 00010011102 MIN.RELACIONES EXTERIORES - GESTORIA CONSULAR LEY Nº 3108</t>
  </si>
  <si>
    <t>TRANSFERENCIA DEL EXTERIOR SEGUN SWIFT 06116 DE FECHA 02/05/2018 ORDENANTE: CONSULADO GENERAL DE BOLIVIA EN WASHINGTON DC REF.: FEBRERO 18 CEDULAS DE IDENTIDAD LIB. 00340012005 SEGIP - RECAUDACION EXTERIOR - CEDULAS DE IDENTIDAD</t>
  </si>
  <si>
    <t>TRANSFERENCIA DEL EXTERIOR SEGUN SWIFT 06117 DE FECHA 02/05/2018 ORDENANTE: CONSULADO DE BOLIVIA EN WASHINGTON DC REF.: REC. MARZO 18 CEDULAS DE IDENTIDAD LIB. 00340012005 SEGIP - RECAUDACION EXTERIOR - CEDULAS DE IDENTIDAD</t>
  </si>
  <si>
    <t>A:00862012001 TRANSFERENCIA DE RECUPERACIONES SEGUN NOTA GEF-LIN-MCM-0313-NOT/18 POR COMISION DE ADMINISTRACION QUE CORRESPONDE AL FNDR DE ACUERDO A CONTRARO DE FIDEICOMISO (PROGRAMA APOYO A LA EJECUCION DE LA INVERSION PUBLICA), CORRESPONDIENTE AL GAM VILLA TUNARI</t>
  </si>
  <si>
    <t>A:00099021001 TRANSFERENCIA DE RECUPERACIONES SEGUN NOTA INTERNA GEF-LIN-MCM-0313-NOT/18 PARA PAGO DE INTERESES DE ACUERDO A CONTRARO DE FIDEICOMISO (PROGRAMA APOYO A LA EJECUCION DE LA INVERSION PUBLICA), CORRESPONDIENTE AL GAM VILLA TUNARI</t>
  </si>
  <si>
    <t>A:00862012001 TRANSFERENCIA DE RECUPERACIONES SEGUN NOTA GEF-LIN-MCM-0313-NOT/18 POR COMISION DE ADMINISTRACION QUE CORRESPONDE AL FNDR DE ACUERDO A CONTRARO DE FIDEICOMISO (PROGRAMA APOYO A LA EJECUCION DE LA INVERSION PUBLICA), CORRESPONDIENTE AL GAM SACABA</t>
  </si>
  <si>
    <t>A:00099021001 TRANSFERENCIA DE RECUPERACIONES SEGUN NOTA INTERNA GEF-LIN-MCM-0313-NOT/18 PARA PAGO DE INTERESES DE ACUERDO A CONTRARO DE FIDEICOMISO (PROGRAMA APOYO A LA EJECUCION DE LA INVERSION PUBLICA), CORRESPONDIENTE AL GAM SACABA</t>
  </si>
  <si>
    <t>A:00862012001 TRANSFERENCIA DE RECUPERACIONES SEGUN NOTA GEF-LIN-MCM-0313-NOT/18 POR COMISION DE ADMINISTRACION QUE CORRESPONDE AL FNDR DE ACUERDO A CONTRARO DE FIDEICOMISO (PROGRAMA APOYO A LA EJECUCION DE LA INVERSION PUBLICA), CORRESPONDIENTE AL GAM COBIJA</t>
  </si>
  <si>
    <t>A:00099021001 TRANSFERENCIA DE RECUPERACIONES SEGUN NOTA INTERNA GEF-LIN-MCM-0313-NOT/18 PARA PAGO DE INTERESES DE ACUERDO A CONTRARO DE FIDEICOMISO (PROGRAMA APOYO A LA EJECUCION DE LA INVERSION PUBLICA), CORRESPONDIENTE AL GAM COBIJA</t>
  </si>
  <si>
    <t>A:00862012001 TRANSFERENCIA DE RECUPERACIONES SEGUN NOTA GEF-LIN-MCM-0313-NOT/18 POR COMISION DE ADMINISTRACION QUE CORRESPONDE AL FNDR DE ACUERDO A CONTRARO DE FIDEICOMISO (PROGRAMA APOYO A LA EJECUCION DE LA INVERSION PUBLICA), CORRESPONDIENTE AL GAM VILLAMONTES</t>
  </si>
  <si>
    <t>A:00099021001 TRANSFERENCIA DE RECUPERACIONES SEGUN NOTA INTERNA GEF-LIN-MCM-0313-NOT/18 PARA PAGO DE INTERESES DE ACUERDO A CONTRARO DE FIDEICOMISO (PROGRAMA APOYO A LA EJECUCION DE LA INVERSION PUBLICA), CORRESPONDIENTE AL GAM VILLAMONTES</t>
  </si>
  <si>
    <t>A:00862012001 TRANSFERENCIA DE RECUPERACIONES SEGUN NOTA GEF-LIN-MCM-0313-NOT/18 POR COMISION DE ADMINISTRACION QUE CORRESPONDE AL FNDR DE ACUERDO A CONTRARO DE FIDEICOMISO (PROGRAMA APOYO A LA EJECUCION DE LA INVERSION PUBLICA), CORRESPONDIENTE AL GAM BERMEJO</t>
  </si>
  <si>
    <t>A:00099021001 TRANSFERENCIA DE RECUPERACIONES SEGUN NOTA INTERNA GEF-LIN-MCM-0313-NOT/18 PARA PAGO DE INTERESES DE ACUERDO A CONTRARO DE FIDEICOMISO (PROGRAMA APOYO A LA EJECUCION DE LA INVERSION PUBLICA), CORRESPONDIENTE AL GAM BERMEJO</t>
  </si>
  <si>
    <t>A:00862012001 TRANSFERENCIA DE RECUPERACIONES SEGUN NOTA GEF-LIN-MCM-0313-NOT/18 POR COMISION DE ADMINISTRACION QUE CORRESPONDE AL FNDR DE ACUERDO A CONTRARO DE FIDEICOMISO (PROGRAMA APOYO A LA EJECUCION DE LA INVERSION PUBLICA), CORRESPONDIENTE AL GAM PUCARANI</t>
  </si>
  <si>
    <t>A:00099021001 TRANSFERENCIA DE RECUPERACIONES SEGUN NOTA INTERNA GEF-LIN-MCM-0313-NOT/18 PARA PAGO DE INTERESES DE ACUERDO A CONTRARO DE FIDEICOMISO (PROGRAMA APOYO A LA EJECUCION DE LA INVERSION PUBLICA), CORRESPONDIENTE AL GAM PUCARANI</t>
  </si>
  <si>
    <t>A:00862012001 TRANSFERENCIA DE RECUPERACIONES SEGUN NOTA GEF-LIN-MCM-0313-NOT/18 POR COMISION DE ADMINISTRACION QUE CORRESPONDE AL FNDR DE ACUERDO A CONTRARO DE FIDEICOMISO (PROGRAMA APOYO A LA EJECUCION DE LA INVERSION PUBLICA), CORRESPONDIENTE AL GAD CHUQUISACA</t>
  </si>
  <si>
    <t>A:00099021001 TRANSFERENCIA DE RECUPERACIONES SEGUN NOTA INTERNA GEF-LIN-MCM-0313-NOT/18 PARA PAGO DE INTERESES DE ACUERDO A CONTRARO DE FIDEICOMISO (PROGRAMA APOYO A LA EJECUCION DE LA INVERSION PUBLICA), CORRESPONDIENTE AL GAD CHUQUISACA</t>
  </si>
  <si>
    <t>A:00862012001 TRANSFERENCIA DE RECUPERACIONES SEGUN NOTA GEF-LIN-MCM-0313-NOT/18 POR COMISION DE ADMINISTRACION QUE CORRESPONDE AL FNDR DE ACUERDO A CONTRARO DE FIDEICOMISO (PROGRAMA APOYO A LA EJECUCION DE LA INVERSION PUBLICA), CORRESPONDIENTE AL GAM FERNANDEZ ALONSO</t>
  </si>
  <si>
    <t>A:00099021001 TRANSFERENCIA DE RECUPERACIONES SEGUN NOTA INTERNA GEF-LIN-MCM-0313-NOT/18 PARA PAGO DE INTERESES DE ACUERDO A CONTRARO DE FIDEICOMISO (PROGRAMA APOYO A LA EJECUCION DE LA INVERSION PUBLICA), CORRESPONDIENTE AL GAM FERNANDEZ ALONZO</t>
  </si>
  <si>
    <t>A:00862012001 TRANSFERENCIA DE RECUPERACIONES SEGUN NOTA GEF-LIN-MCM-0313-NOT/18 POR COMISION DE ADMINISTRACION QUE CORRESPONDE AL FNDR DE ACUERDO A CONTRARO DE FIDEICOMISO (PROGRAMA APOYO A LA EJECUCION DE LA INVERSION PUBLICA), CORRESPONDIENTE AL GAM RIBERALTA</t>
  </si>
  <si>
    <t>A:00099021001 TRANSFERENCIA DE RECUPERACIONES SEGUN NOTA INTERNA GEF-LIN-MCM-0313-NOT/18 PARA PAGO DE INTERESES DE ACUERDO A CONTRARO DE FIDEICOMISO (PROGRAMA APOYO A LA EJECUCION DE LA INVERSION PUBLICA), CORRESPONDIENTE AL GAM RIBERALTA</t>
  </si>
  <si>
    <t>A:00862012001 TRANSFERENCIA DE RECUPERACIONES SEGUN NOTA GEF-LIN-MCM-0313-NOT/18 POR COMISION DE ADMINISTRACION QUE CORRESPONDE AL FNDR DE ACUERDO A CONTRARO DE FIDEICOMISO (PROGRAMA APOYO A LA EJECUCION DE LA INVERSION PUBLICA), CORRESPONDIENTE AL GAD TARIJA</t>
  </si>
  <si>
    <t>A:00099021001 TRANSFERENCIA DE RECUPERACIONES SEGUN NOTA INTERNA GEF-LIN-MCM-0313-NOT/18 PARA PAGO DE INTERESES DE ACUERDO A CONTRARO DE FIDEICOMISO (PROGRAMA APOYO A LA EJECUCION DE LA INVERSION PUBLICA), CORRESPONDIENTE AL GAD TARIJA</t>
  </si>
  <si>
    <t>A:00862012001 TRANSFERENCIA DE RECUPERACIONES SEGUN NOTA GEF-LIN-MCM-0313-NOT/18 POR COMISION DE ADMINISTRACION QUE CORRESPONDE AL FNDR DE ACUERDO A CONTRARO DE FIDEICOMISO (PROGRAMA APOYO A LA EJECUCION DE LA INVERSION PUBLICA), CORRESPONDIENTE AL GAM YACUIBA</t>
  </si>
  <si>
    <t>A:00099021001 TRANSFERENCIA DE RECUPERACIONES SEGUN NOTA INTERNA GEF-LIN-MCM-0313-NOT/18 PARA PAGO DE INTERESES DE ACUERDO A CONTRARO DE FIDEICOMISO (PROGRAMA APOYO A LA EJECUCION DE LA INVERSION PUBLICA), CORRESPONDIENTE AL GAM YACUIBA</t>
  </si>
  <si>
    <t>A:00862012001 TRANSFERENCIA DE RECUPERACIONES SEGUN NOTA GEF-LIN-MCM-0313-NOT/18 POR COMISION DE ADMINISTRACION QUE CORRESPONDE AL FNDR DE ACUERDO A CONTRARO DE FIDEICOMISO (PROGRAMA APOYO A LA EJECUCION DE LA INVERSION PUBLICA), CORRESPONDIENTE AL GAM SANTA CRUZ</t>
  </si>
  <si>
    <t>A:00099021001 TRANSFERENCIA DE RECUPERACIONES SEGUN NOTA INTERNA GEF-LIN-MCM-0313-NOT/18 PARA PAGO DE INTERESES DE ACUERDO A CONTRARO DE FIDEICOMISO (PROGRAMA APOYO A LA EJECUCION DE LA INVERSION PUBLICA), CORRESPONDIENTE AL GAM SANTA CRUZ</t>
  </si>
  <si>
    <t>A:00862012001 TRANSFERENCIA DE RECUPERACIONES SEGUN NOTA GEF-LIN-MCM-0313-NOT/18 POR COMISION DE ADMINISTRACION QUE CORRESPONDE AL FNDR DE ACUERDO A CONTRATO DE FIDEICOMISO (PROGRAMA APOYO A LA EJECUCION DE LA INVERSION PUBLICA), CORRESPONDIENTE AL GAM SANTA CRUZ.</t>
  </si>
  <si>
    <t>A:00099021001 Pago de capital e interes corriente a favor del TGN, adeudado por el GAD Cochabamba, correspondientes al Convenio Subsidiario CAF 2324 del Proyecto de Electrificacion Rural Fase III.</t>
  </si>
  <si>
    <t>||TRANSFERENCIA DE FONDOS S/G. FORMULARIO, CITE' BUN259/18 DE LA FECHA. (HRE-TSO-2164). CONVENIO QUE SE TIENE SOBRE LA ADQUISICIÓN DE 206 EQUIPOS DE COMPUTACIÓN. A SOLICITUD DEL G.A.M. DE TOMAVE; LIBRETA 00041014401 MDPYEP-REV.TECNOLOG.EN EDUCACIÓN; BUN.</t>
  </si>
  <si>
    <t>De: 00099024113 Transferencia en cumplimiento al DS N0913 de 15/06/2011 y el Convenio Intergubernativo de Financiamiento UPRE-CIF-IG 629/2017, suscrito entre la UPRE y el GAM de Vacas proyecto Const. Tinglado, Graderia y Cancha Polifuncional U.E. Pedregal - Vacas, correspondiente al pago de la plani</t>
  </si>
  <si>
    <t>De: 00099024113 Transferencia en cumplimiento al DS N0913 de 15/06/2011 y el Convenio Intergubernativo de Financiamiento UPRE-CIF-IG 809/2017, suscrito entre la UPRE y el GAM de San Antonio de Lomerio proyecto Construccion de Aulas en la Unidad Educativa Villa Chavez Comunidad Salinas, correspondien</t>
  </si>
  <si>
    <t>De: 00099024113 Transferencia en cumplimiento al DS N0913 de 15/06/2011 y el Convenio Intergubernativo de Financiamiento UPRE-CIF-IG 018/2017, suscrito entre la UPRE y el GAM de Oruro proyecto Construccion Unidad Educativa Mejillones 1, correspondiente al pago de la planilla N 5, segun la UPRE.</t>
  </si>
  <si>
    <t>De: 00099024113 Transferencia en cumplimiento al DS N0913 de 15/06/2011 y el Convenio Intergubernativo de Financiamiento UPRE-CIF-IG 189/2017, suscrito entre la UPRE y el GAM de San Joaquin proyecto Const. Unidad Educativa Cap. Horacio Vasquez Sanchez Municipio de San Joaquin, correspondiente al pag</t>
  </si>
  <si>
    <t>De: 00099024113 Transferencia en cumplimiento al DS N0913 de 15/06/2011 y el Convenio Intergubernativo de Financiamiento UPRE-CIF-IG 0105/2018, suscrito entre la UPRE y el GAD de Chuquisaca proyecto Const. Unidad Educativa Genoveva Rios - Azari, correspondiente al primer desembolso equivalente al 20</t>
  </si>
  <si>
    <t>De: 00099024113 Transferencia en cumplimiento al DS N0913 de 15/06/2011 y el Convenio Intergubernativo de Financiamiento UPRE-CIF-IG 0104/2018, suscrito entre la UPRE y el GAD de Chuquisaca proyecto Const. Unidad Educativa Ruffo - Sucre, correspondiente al primer desembolso equivalente al 20% del mo</t>
  </si>
  <si>
    <t>De: 00099024113 Transferencia en cumplimiento al DS N0913 de 15/06/2011 y el Convenio Intergubernativo de Financiamiento UPRE-CIF-IG 700/2017, suscrito entre la UPRE y el GAM Sacabamba, Proyecto Construccion Internado y Comedor U.E. Jesus Maria de Quecoma - Sacabamba, correspondiente al pago de la p</t>
  </si>
  <si>
    <t>De: 00099024113 Transferencia en cumplimiento al DS N0913 de 15/06/2011 y el Convenio Intergubernativo de Financiamiento UPRE-CIF-IG/418/2015, suscrito entre la UPRE y el GAM Turco, Proyecto Construccion Sala Multiple Unidad Educativa Canada Turco, correspondiente al pago de la planilla N 3 de cierr</t>
  </si>
  <si>
    <t>De: 00099024113 Transferencia en cumplimiento al DS N0913 de 15/06/2011 y el Convenio Intergubernativo de Financiamiento UPRE-CIF-IG/425/2016, suscrito entre la UPRE y el GAM Potosi, Proyecto Construccion Unidad Educativa Tecnico Humanistico Warisata D-12, correspondiente al pago de la planilla N 10</t>
  </si>
  <si>
    <t>De: 00099024113 Transferencia en cumplimiento al DS N0913 de 15/06/2011 y el Convenio Intergubernativo de Financiamiento UPRE-CIF-IG 583/2017, suscrito entre la UPRE y el GAM Bella Flor, Proyecto Const. U.E. Simon Bolivar Comunidad San Pedro - Municipio de Bella Flor, correspondiente al pago de la p</t>
  </si>
  <si>
    <t>De: 00099024113 Transferencia en cumplimiento al DS N0913 de 15/06/2011 y el Convenio Intergubernativo de Financiamiento UPRE-CIF-IG 844/2017, suscrito entre la UPRE y el GAM Yapacani, Proyecto Const. De Pavimento Rigido en el Barrio Alianza Norte y Oriental del Distrito I, correspondiente al pago d</t>
  </si>
  <si>
    <t>De: 00099024113 Transferencia en cumplimiento al DS N0913 de 15/06/2011 y el Convenio Intergubernativo de Financiamiento UPRE-CIF-IG 821/2017, suscrito entre la UPRE y el GAM Moro Moro, Proyecto Construccion Tinglado y Cancha Polifuncional U.E. Buena Vista, correspondiente al pago de la planilla N 1</t>
  </si>
  <si>
    <t>De: 00099024113 Transferencia en cumplimiento al DS N0913 de 15/06/2011 y el Convenio Intergubernativo de Financiamiento UPRE-CIF-IG 017/2017, suscrito entre la UPRE y el GAM Oruro, Proyecto Construccion Unidad Educativa Jaime Escalante, correspondiente al pago de la planilla N 2, segun la UPRE.</t>
  </si>
  <si>
    <t>De: 00099024113 Transferencia en cumplimiento al DS N0913 de 15/06/2011 y el Convenio Interinstitucional de Financiamiento UPRE-CIF-107/2014, suscrito entre la UPRE y el GAM Bermejo, Proyecto Construccion Stadium Barrio MunicipaL, correspondiente al pago de la planilla N28, segun la UPRE.</t>
  </si>
  <si>
    <t>De: 00099024113 Transferencia en cumplimiento al DS N0913 de 15/06/2011 y el Convenio Intergubernativo de Financiamiento UPRE-CIF-IG 841/2017, suscrito entre la UPRE y el GAM Pucara, Proyecto Const. Centro de Salud Comunidad Loma Larga en el Municipio Pucara, correspondiente al pago de la planilla N</t>
  </si>
  <si>
    <t>De: 00099024113 Transferencia en cumplimiento al DS N0913 de 15/06/2011 y el Convenio Intergubernativo de Financiamiento UPRE-CIF-IG 975/2017, suscrito entre la UPRE y el GAM Puna (Villa Talavera), Proyecto Construccion 2 Aulas U.E. Molino Pampa, correspondiente al pago de la planilla N 2, segun la</t>
  </si>
  <si>
    <t>De: 00099024113 Transferencia en cumplimiento al DS N0913 de 15/06/2011 y el Convenio Intergubernativo de Financiamiento UPRE-CIF-IG/419/2016, suscrito entre la UPRE y el GAM Potosi, Proyecto Construccion Unidad Educativa Tecnico Humanistico 3 de Mayo D-17, correspondiente al pago de la planilla N 7</t>
  </si>
  <si>
    <t>De: 00099024113 Transferencia en cumplimiento al DS N0913 de 15/06/2011 y el Convenio Intergubernativo de Financiamiento UPRE-CIF-IG 686/2017, suscrito entre la UPRE y el GAM Alalay, Proyecto Const. Un Aula en Unidad Educativa Carlos Canelas Canelas - Muyurina, correspondiente al pago de la planilla</t>
  </si>
  <si>
    <t>De: 00099024113 Transferencia en cumplimiento al DS N0913 de 15/06/2011 y el Convenio Intergubernativo de Financiamiento UPRE-CIF-IG 165/2017, suscrito entre la UPRE y el GAM Puerto Rico, Proyecto Const. Un Tinglado Metalico Unidad Educativa Silverio Rojas Gonzales (Com. Puerto Madre de Dios - Mun.</t>
  </si>
  <si>
    <t>De: 00099024113 Transferencia en cumplimiento al DS N0913 de 15/06/2011 y el Convenio Intergubernativo de Financiamiento UPRE-CIF-IG 134/2017, suscrito entre la UPRE y el GAM Ingavi (Humaita), Proyecto Const. Tinglado Polifuncional Unidad Educativa Derrepente - Comunidad Campesina Derrepente, corres</t>
  </si>
  <si>
    <t>De: 00099024113 Transferencia en cumplimiento al DS N0913 de 15/06/2011 y el Convenio Interinstitucional de Financiamiento UPRE-CIF-IG 085/2017, suscrito entre la UPRE y el GAM Tarija, Proyecto Construccion Unidad Educ. Br. San Antonio de la Ciudad de Tarija, correspondiente al pago de la planilla N</t>
  </si>
  <si>
    <t>De: 00099024113 Transferencia en cumplimiento al DS N0913 de 15/06/2011 y el Convenio Interinstitucional de Financiamiento UPRE-CIF-421/2014, suscrito entre la UPRE y el GAM Coroico, Proyecto Construccion Tinglado para Polifuncional U.E. Villa Rosario, correspondiente al pago de la planilla N 2 de c</t>
  </si>
  <si>
    <t>De: 00099024113 Transferencia en cumplimiento al DS N0913 de 15/06/2011 y el Convenio Intergubernativo de Financiamiento UPRE-CIF-IG 835/2017, suscrito entre la UPRE y el GAM de San Miguel de Velasco proyecto Construccion de Tinglado y Graderias en la Unidad Educativa El Tacoigo San Miguel de Velas</t>
  </si>
  <si>
    <t>De: 00099024113 Transferencia en cumplimiento al DS N0913 de 15/06/2011 y el Convenio Intergubernativo de Financiamiento UPRE-CIF-IG 855/2017, suscrito entre la UPRE y el GAM de Cotoca proyecto Construccion Bloque de Aulas y Sala de Docentes Unidad Educativa San Marcos - Cotoca, correspondiente al p</t>
  </si>
  <si>
    <t>De: 00099024113 Transferencia en cumplimiento al DS N0913 de 15/06/2011 y el Convenio Intergubernativo de Financiamiento UPRE-CIF-IG 941/2017, suscrito entre la UPRE y el GAM de Sacaca proyecto Construccion 6 Aulas U.E. Tarwachapi, correspondiente al pago de la planilla N 1, segun la UPRE.</t>
  </si>
  <si>
    <t>De: 00099024113 Transferencia en cumplimiento al DS N0913 de 15/06/2011 y el Convenio Intergubernativo de Financiamiento UPRE-CIF-IG 102/2017, suscrito entre la UPRE y el GAM de Irupana proyecto Construccion Tinglado Unidad Educativa Santa Rosa - Lambate, correspondiente al pago de la planilla N 3 d</t>
  </si>
  <si>
    <t>De: 00099024113 Transferencia en cumplimiento al DS N0913 de 15/06/2011 y el Convenio Intergubernativo de Financiamiento UPRE-CIF-IG 770/2017, suscrito entre la UPRE y el GAM de Aiquile proyecto Construccion Tinglado, Graderias y Cancha Polifuncional Estanzuelas - Aiquile, correspondiente al pago de</t>
  </si>
  <si>
    <t>De: 00099024113 Transferencia en cumplimiento al DS N0913 de 15/06/2011 y el Convenio Intergubernativo de Financiamiento UPRE-CIF-IG 797/2017, suscrito entre la UPRE y el GAM de San Carlos proyecto Construccion Tinglado y Graderia en la Unidad Educativa El Sujal Distrito San Carlos, correspondiente</t>
  </si>
  <si>
    <t>De: 00099024113 Transferencia en cumplimiento al DS N0913 de 15/06/2011 y el Convenio Intergubernativo de Financiamiento UPRE-CIF-IG 620/2017, suscrito entre la UPRE y el GAM de Villa Tunari proyecto Construccion 8 Aulas y Dos Talleres U.E. Locotal D-11, correspondiente al pago de la planilla N 1, s</t>
  </si>
  <si>
    <t>De: 00099024113 Transferencia en cumplimiento al DS N0913 de 15/06/2011 y el Convenio Intergubernativo de Financiamiento UPRE-CIF-IG/413/2015, suscrito entre la UPRE y el GAM de Choquecota proyecto Construccion Cancha de Cesped Sintetico Municipio Choquecota, correspondiente al pago de la planilla N</t>
  </si>
  <si>
    <t>De: 00099024113 Transferencia en cumplimiento al DS N0913 de 15/06/2011 y el Convenio Intergubernativo de Financiamiento UPRE-CIF-IG 598/2017, suscrito entre la UPRE y el GAM de Villamontes proyecto Construccion Puentes Vehiculares Villa Montes Calle Villa Nueva y Cochabamba, correspondiente al pago</t>
  </si>
  <si>
    <t>De: 00099024113 Transferencia en cumplimiento al DS N0913 de 15/06/2011 y el Convenio Intergubernativo de Financiamiento UPRE-CIF-IG 863/2017, suscrito entre la UPRE y el GAM de Cuatro Canadas proyecto Const. Bloque Emergencia, Laboratorio y Cocina Comedor Hospital Municipal Cuatro Canada, correspon</t>
  </si>
  <si>
    <t>De: 00099024113 Transferencia en cumplimiento al DS N0913 de 15/06/2011 y el Convenio Intergubernativo de Financiamiento UPRE-CIF-IG 041/2017, suscrito entre la UPRE y el GAM de Shinahota proyecto Construccion 12 Aulas, Area Administrativa Bateria de Banos y Graderias U.E. German Busch B, correspond</t>
  </si>
  <si>
    <t>De: 00099024113 Transferencia en cumplimiento al DS N0913 de 15/06/2011 y el Convenio Intergubernativo de Financiamiento UPRE-CIF-IG 780/2017, suscrito entre la UPRE y el GAM de Ascension de Guarayos proyecto Const. Aulas y Banos Unidad Educativa 27 de Mayo Guarayos, correspondiente al pago de la pl</t>
  </si>
  <si>
    <t>De: 00099024113 Transferencia en cumplimiento al DS N0913 de 15/06/2011 y el Convenio Intergubernativo de Financiamiento UPRE-CIF-IG/561/2016, suscrito entre la UPRE y el GAD del Beni proyecto Construccion U.E. Argentina y Polifuncional Comunidad Argentina, correspondiente al pago de la planilla N</t>
  </si>
  <si>
    <t>De: 00099024113 Transferencia en cumplimiento al DS N0913 de 15/06/2011 y el Convenio Intergubernativo de Financiamiento UPRE-CIF-IG 0801/2017, suscrito entre la UPRE y el GAM de General Agustin Saavedra proyecto Const. Unidad Educativa Felipe Sanchez Cespedes Comunidad 12 de Octubre (Gral. Saavedra</t>
  </si>
  <si>
    <t>De: 00513012004 A requerimiento de Yacimientos Petroliferos Fiscales Bolivianos, con nota CITE: YPFB/DFC - N 0799 URT-0421/2018 y en virtud a la nota CITE: MEFP/VPCF/DGCF/UCCF N 423/2018 de la Direccion General de Contabilidad Fiscal del Ministerio de Economia y Finanzas Publicas, en la cual solicit</t>
  </si>
  <si>
    <t>De: 00513012004 A requerimiento de Yacimientos Petroliferos Fiscales Bolivianos, con notas CITE: YPFB/DFC - N 0798 URT-0420/2018, y en virtud a la nota interna CITE: MEFP/VPCF/ DGCF/UCCF N 423/2018 de la Direccion General de Contabilidad Fiscal del Ministerio de Economia y Finanzas Publicas, en la c</t>
  </si>
  <si>
    <t>De: 00513012004 A requerimiento de Yacimientos Petroliferos Fiscales Bolivianos, con nota CITE: YPFB/DFC - N 0797 URT-0419/2018, y en virtud a la nota interna CITE: MEFP/VPCF/ DGCF/UCCF N 423/2018 de la Direccion General de Contabilidad Fiscal del Ministerio de Economia y Finanzas Publicas, en la c</t>
  </si>
  <si>
    <t>De: 00099024113 Transferencia en cumplimiento al DS N0913 de 15/06/2011 y el Convenio Intergubernativo de Financiamiento UPRE-CIF-IG 022/2015, suscrito entre la UPRE y el GAM Puerto Rico, Proyecto Construccion Balneario Turistico Puerto Rico, correspondiente al pago de la planilla N1, segun la UPRE.</t>
  </si>
  <si>
    <t>De: 00099024113 Transferencia en cumplimiento al DS N0913 de 15/06/2011 y el Convenio Intergubernativo de Financiamiento UPRE-CIF-IG 766/2017, suscrito entre la UPRE y el GAM Chimore, Proyecto Const. Tinglado con Graderias y Cancha Polifuncional U.E. San Andres Chimore, correspondiente al pago de la</t>
  </si>
  <si>
    <t>De: 00099024113 Transferencia en cumplimiento al DS N0913 de 15/06/2011 y el Convenio Intergubernativo de Financiamiento UPRE-CIF-IG 698/2017, suscrito entre la UPRE y el GAM Sacabamba, Proyecto Construccion Comedor y Biblioteca U.E. Jesus Maria de Matarani - Sacabamba, correspondiente al pago de la</t>
  </si>
  <si>
    <t>De: 00099024113 Transferencia en cumplimiento al DS N0913 de 15/06/2011 y el Convenio Intergubernativo de Financiamiento UPRE-CIF-IG 558/2017, suscrito entre la UPRE y el GAM Colquiri, Proyecto Construccion Direccion Distrital - Colquiri, correspondiente al pago de la planilla N2, segun la UPRE.</t>
  </si>
  <si>
    <t>De: 00099024113 Transferencia en cumplimiento al DS N0913 de 15/06/2011 y el Convenio Intergubernativo de Financiamiento UPRE-CIF-IG 962/2017, suscrito entre la UPRE y el GAM de Caripuyo proyecto Construccion Edificio del Gobierno Autonomo Municipal de Caripuyo, correspondiente a saldos no ejecutado</t>
  </si>
  <si>
    <t>De: 00099024113 Transferencia en cumplimiento al DS N0913 de 15/06/2011 y el Convenio Intergubernativo de Financiamiento UPRE-CIF-IG 737/2017, suscrito entre la UPRE y el GAM de Colomi proyecto Construccion Aulas U.E. Santa Isabel D-5, correspondiente al pago de la planilla N 2, segun la UPRE.</t>
  </si>
  <si>
    <t>De: 00099024113 Transferencia en cumplimiento al DS N0913 de 15/06/2011 y el Convenio Intergubernativo de Financiamiento UPRE-CIF-IG 073/2017, suscrito entre la UPRE y el GAM de El Puente proyecto Construccion Terminal El Puente, correspondiente al pago de la planilla N 6, segun la UPRE.</t>
  </si>
  <si>
    <t>De: 00099024113 Transferencia en cumplimiento al DS N0913 de 15/06/2011 y el Convenio Intergubernativo de Financiamiento UPRE-CIF-IG 987/2017, suscrito entre la UPRE y el GAM de Uyuni proyecto Const. Unidad Educativa Campero Uyuni, correspondiente al pago de la planilla N 1, segun la UPRE.</t>
  </si>
  <si>
    <t>VENTA DE DIVISAS A SOLICITUD DE YACIMIENTOS PETROLIFEROS FISCALES BOLIVIANOS SEGUN SOLICITUD 4888 REF: PAGO A SAMSUNG ENGINEERING SA POR SERVICIO DE OPERACION Y MATENIMIENTO ASISTIDO AMPLIADO PARA LA PLANTA AMONIACO UREA SEXTA ADENDA FEBRERO 2018 LIB. 00513062001 YPFB-OPERACIONES PLANTA DE SEPARACION DE LIQUIDOS RIO GRANDE</t>
  </si>
  <si>
    <t>COBRO COSTOS DE PAPELERIA SEGUN TRANSFERENCIA DEL EXTERIOR POR ORDEN DE EMBASSY OF BOLIVIA SECCION CONSULAR TOKYO JAPON LIB. 00010011102 MIN.RELACIONES EXTERIORES - GESTORIA CONSULAR LEY Nº 3108</t>
  </si>
  <si>
    <t>COBRO COSTOS DE PAPELERIA SEGUN TRANSFERENCIA DEL EXTERIOR POR ORDEN DE EMBAJADA DE BOLIVIA EN ITALIA SECCION CONSULAR REF.: GESTORIA CONSLAR ABRIL 2018 LIB. 00010011102 MIN.RELACIONES EXTERIORES - GESTORIA CONSULAR LEY Nº 3108</t>
  </si>
  <si>
    <t>VENTA DE DIVISAS CON TRANSFERENCIA DE FONDOS A SOLICITUD DE DIRECCION ESTRATEGICA DE REIVINDICACION MARITIMA DIREMAR SEGUN SOLICITUD 4879 REF: PAGO A CONSULTORA POR PRODUCTO ASESORA GIMENA GONZALES POR ASISTENCIA EN MATERIAL DE DERECHO INTERNACIONAL PUBLICO SOLICITADO CON INFORME CONJUNTO IC DIREMAR LIB. 00099021001 TGN-RECURSOS ORDINARIOS (3987) POR DIFERENCIAL CAMBIARIO</t>
  </si>
  <si>
    <t>VENTA DE DIVISAS CON TRANSFERENCIA DE FONDOS A SOLICITUD DE DIRECCION ESTRATEGICA DE REIVINDICACION MARITIMA DIREMAR SEGUN SOLICITUD 4879 REF: PAGO A CONSULTORA POR PRODUCTO ASESORA GIMENA GONZALES POR ASISTENCIA EN MATERIAL DE DERECHO INTERNACIONAL PUBLICO SOLICITADO CON INFORME CONJUNTO IC DIREMAR LIB. 00099021001 TGN-RECURSOS ORDINARIOS (3987)</t>
  </si>
  <si>
    <t>VENTA DE DIVISAS CON TRANSFERENCIA DE FONDOS A SOLICITUD DE DIRECCION ESTRATEGICA DE REIVINDICACION MARITIMA DIREMAR SEGUN SOLICITUD 4878 REF: PAGO A LA CONSULTORA POR PRODUCTO A LA ASESORA MONIQUE CHEMILLIER POR ASESORAMIENTO EN MATERIAL DE DERECHO INTERNACIONAL SOLICITADO CON INFORME CONJUNTO IC D LIB. 00099021001 TGN-RECURSOS ORDINARIOS (3987)</t>
  </si>
  <si>
    <t>VENTA DE DIVISAS CON TRANSFERENCIA DE FONDOS A SOLICITUD DE MINISTERIO DE LA PRESIDENCIA SEGUN SOLICITUD 4877 REF: DIVISAS USD 7,763.52 PAGO A ROYAL FBO SERVICE POR SERVICIOS PRESTADOS A AERONAVE FAB 002 EN VIAJE A SANTIAGO DE CHILE EL 10 Y 11 MARZO 2018, PAGO AL BANCO BBVA PARAGUAY, CUENTA 01023514 LIB. 00099021001 TGN-RECURSOS ORDINARIOS (3987)</t>
  </si>
  <si>
    <t>COBRO COSTOS DE PAPELERIA SEGUN TRANSFERENCIA DEL EXTERIOR POR ORDEN DE CONSULADO DE LA REPUBLICA DE BOLIVIA EN VIEDMA REF.: RECAUDACIONES DE GESTORIA CONSULAR ABRIL LIB. 00010011102 MIN.RELACIONES EXTERIORES - GESTORIA CONSULAR LEY Nº 3108</t>
  </si>
  <si>
    <t>COBRO COSTOS DE PAPELERIA SEGUN TRANSFERENCIA DEL EXTERIOR POR ORDEN DE CONSULADO GENERAL DE BOLIVIA EN WASHINGTON DC REF.: FEBRERO 18 CEDULAS DE IDENTIDAD LIB. 00340012003 RECAUDACION EXTRANJERIA - C.I. -L.C.</t>
  </si>
  <si>
    <t>COBRO COSTOS DE PAPELERIA SEGUN TRANSFERENCIA DEL EXTERIOR POR ORDEN DE CONSULADO DE BOLIVIA EN WASHINGTON DC REF.: REC. MARZO 18 CEDULAS DE IDENTIDAD LIB. 00340012003 RECAUDACION EXTRANJERIA - C.I. -L.C.</t>
  </si>
  <si>
    <t>De: 00099024113 Transferencia en cumplimiento al DS N0913 de 15/06/2011 y el Convenio Intergubernativo de Financiamiento UPRE-CIF-IG 121/2017, suscrito entre la UPRE y el GAM Tiraque, Proyecto Construccion Unidad Educativa Modelo Evo Morales Ayma, correspondiente al pago de la planilla N2, segun la</t>
  </si>
  <si>
    <t>De: 00099024113 Transferencia en cumplimiento al DS N0913 de 15/06/2011 y el Convenio Intergubernativo de Financiamiento UPRE-CIF-IG 874/2017, suscrito entre la UPRE y el GAM Sapahaqui, Proyecto Construccion Centro Cultural Bartolina Sisa Comunidad Ocuire, correspondiente al pago de la planilla N1,</t>
  </si>
  <si>
    <t>De: 00099024113 Transferencia en cumplimiento al DS N0913 de 15/06/2011 y el Convenio Intergubernativo de Financiamiento UPRE-CIF-IG 918/2017, suscrito entre la UPRE y el GAM Porco, Proyecto Construccion Terminal Municipal de Autotransporte Porco, correspondiente al pago de la planilla N2, segun la</t>
  </si>
  <si>
    <t>De: 00099024113 Transferencia en cumplimiento al DS N0913 de 15/06/2011 y el Convenio Intergubernativo de Financiamiento UPRE-CIF-IG/558/2016, suscrito entre la UPRE y el GAD Beni, Proyecto Construccion U.E. Santa Rosa y Polifuncional Comunal Santa Rosa del Apere, correspondiente al pago de la plan</t>
  </si>
  <si>
    <t>De: 00099024113 Transferencia en cumplimiento al DS N0913 de 15/06/2011 y el Convenio Intergubernativo de Financiamiento UPRE-CIF-IG 930/2017, suscrito entre la UPRE y el GAM Ckochas, Proyecto Construccion de 6 Aulas, Tinglado y Campo Deportivo U.E. Virgen de Encarnacion Potreros - Ckochas, correspo</t>
  </si>
  <si>
    <t>De: 00099024113 Transferencia en cumplimiento al DS N0913 de 15/06/2011 y el Convenio Intergubernativo de Financiamiento UPRE-CIF-IG 466/2016, suscrito entre la UPRE y el GAM Huanuni, Proyecto Construccion Terminal de Buses - Huanuni, correspondiente al pago de la planilla N3, segun la UPRE.</t>
  </si>
  <si>
    <t>De: 00099024113 Transferencia en cumplimiento al DS N0913 de 15/06/2011 y el Convenio Intergubernativo de Financiamiento UPRE-CIF-IG/563/2016, suscrito entre la UPRE y el GAD Beni, Proyecto Construccion U.E. Las Flores y Polifuncional - Comunidad Flores Coloradas, correspondiente al pago de la plani</t>
  </si>
  <si>
    <t>De: 00099024113 Transferencia en cumplimiento al DS N0913 de 15/06/2011 y el Convenio Intergubernativo de Financiamiento UPRE-CIF-IG 795/2017, suscrito entre la UPRE y el GAM San Carlos, Proyecto Construccion Tinglado y Graderia en La Unidad Educativa 6 de Agosto Distrito San Carlos, correspondiente</t>
  </si>
  <si>
    <t>De: 00099024113 Transferencia en cumplimiento al DS N0913 de 15/06/2011 y el Convenio Intergubernativo de Financiamiento UPRE-CIF-IG 778/2017, suscrito entre la UPRE y el GAM El Torno, Proyecto Construccion 8 Aulas Unidad Educativa Naciones Unidas - El Torno, correspondiente al pago de la planilla N</t>
  </si>
  <si>
    <t>De: 00099024113 Transferencia en cumplimiento al DS N0913 de 15/06/2011 y el Convenio Intergubernativo de Financiamiento UPRE-CIF-IG/471/2016, suscrito entre la UPRE y el GAM Cobija, Proyecto Const. Graderia y Campo Deportivo Stadio Municipal Hugo Zabala - Barrio Villa Busch, correspondiente al pago</t>
  </si>
  <si>
    <t>De: 00099024113 Transferencia en cumplimiento al DS N0913 de 15/06/2011 y el Convenio Intergubernativo de Financiamiento UPRE-CIF-IG 762/2017, suscrito entre la UPRE y el GAM Chimore, Proyecto Const. Centro de Salud Entre Rios Tacuaral Chimore, correspondiente al pago de la planilla N2, segun la UPR</t>
  </si>
  <si>
    <t>De: 00099024113 Transferencia en cumplimiento al DS N0913 de 15/06/2011 y el Convenio Intergubernativo de Financiamiento UPRE-CIF-IG 620/2017, suscrito entre la UPRE y el GAM Villa Tunari, Proyecto Construccion 8 AULAS Y Dos Talleres U.E. Locotal D-11, correspondiente al pago de la planilla N2, segu</t>
  </si>
  <si>
    <t>De: 00099024113 Transferencia en cumplimiento al DS N0913 de 15/06/2011 y el Convenio Intergubernativo de Financiamiento UPRE-CIF-IG 762/2017, suscrito entre la UPRE y el GAM Chimore, Proyecto Const. Centro de Salud Entre Rios Tacuaral Chimore, correspondiente al pago de la planilla N 1, segun la UP</t>
  </si>
  <si>
    <t>De: 00099024113 Transferencia en cumplimiento al DS N0913 de 15/06/2011 y el Convenio Intergubernativo de Financiamiento UPRE-CIF-IG 276/2016, suscrito entre la UPRE y el GAM Villa Tunari, Proyecto Construccion dos Aulas U.E. San Jose de Bubuzama - Comunidad Indigena Yuracare San Jose de Bubuzama -</t>
  </si>
  <si>
    <t>De: 00099024113 Transferencia en cumplimiento al DS N0913 de 15/06/2011 y el Convenio Intergubernativo de Financiamiento UPRE-CIF-IG 720/2017, suscrito entre la UPRE y el GAM Mizque, Proyecto Const. Cancha Multiple, Graderias y Tinglado en la Unidad Educativa Uchhama Alta (Mizque), correspondiente a</t>
  </si>
  <si>
    <t>De: 00099024113 Transferencia en cumplimiento al DS N0913 de 15/06/2011 y el Convenio Intergubernativo de Financiamiento UPRE-CIF-IG 972/2017, suscrito entre la UPRE y el GAM Puna (Villa Talavera), Proyecto Construccion 2 Aulas, Tinglado y Polideportivo U.E. Montenegro, correspondiente al pago de la</t>
  </si>
  <si>
    <t>De: 00099024113 Transferencia en cumplimiento al DS N0913 de 15/06/2011 y el Convenio Intergubernativo de Financiamiento UPRE-CIF-IG 170/2017, suscrito entre la UPRE y el GAM Puerto Rico, Proyecto Const. Dos Aulas Unidad Educativa Silverio Rojas Gonzales (Com. Puerto Madre de Dios - Mun. Puerto Rico</t>
  </si>
  <si>
    <t>De: 00099024113 Transferencia en cumplimiento al DS N0913 de 15/06/2011 y el Convenio Intergubernativo de Financiamiento UPRE-CIF-IG 265/2017, suscrito entre la UPRE y el GAM Mecapaca, Proyecto Construccion Bloque de Aulas U.E. Sagrada Familia - Huajchilla, correspondiente al pago de la planilla N 1</t>
  </si>
  <si>
    <t>De: 00099024113 Transferencia en cumplimiento al DS N0913 de 15/06/2011 y el Convenio Intergubernativo de Financiamiento UPRE-CIF-IG 014/2017, suscrito entre la UPRE y el GAD Oruro, Proyecto Construccion U.E. 3 de Mayo Senor de la Cruz, correspondiente al pago de la planilla N 6, segun la UPRE.</t>
  </si>
  <si>
    <t>De: 00099024113 Transferencia en cumplimiento al DS N0913 de 15/06/2011 y el Convenio Intergubernativo de Financiamiento UPRE-CIF-IG 358/2016, suscrito entre la UPRE y el GAM Villa Tunari, Proyecto Construccion U.E. San Francisco Km 21, correspondiente al pago de la planilla N6 de cierre, segun la U</t>
  </si>
  <si>
    <t>De: 00099024113 Transferencia en cumplimiento al DS N0913 de 15/06/2011 y el Convenio Intergubernativo de Financiamiento UPRE-CIF-IG 811/2017, suscrito entre la UPRE y el GAM San Antonio, Proyecto Const. Tinglado con Graderia en la Unidad Educativa Suiza Comunidad San Lorenzo, correspondiente al pag</t>
  </si>
  <si>
    <t>De: 00099024113 Transferencia en cumplimiento al DS N0913 de 15/06/2011 y el Convenio Intergubernativo de Financiamiento UPRE-CIF-IG 007/2017, suscrito entre la UPRE y el GAM Gutierrez, Proyecto ConsT. Centro Municipal de Apoyo a la Produccion para los Pueblos Guaranies, correspondiente al pago de l</t>
  </si>
  <si>
    <t>De: 00099024113 Transferencia en cumplimiento al DS N0913 de 15/06/2011 y el Convenio Intergubernativo de Financiamiento UPRE-CIF-IG 521/2015, suscrito entre la UPRE y el GAM Vila Vila, Proyecto Construccion Internado para la U.E. Humberto Nogales Vila Vila , correspondiente al pago de la planilla N</t>
  </si>
  <si>
    <t>De: 00099024113 Transferencia en cumplimiento al DS N0913 de 15/06/2011 y el Convenio Intergubernativo de Financiamiento UPRE-CIF-IG 373/2017, suscrito entre la UPRE y el GAM Coripata, Proyecto Construccion Aulas U.E. Pararani, correspondiente al pago de la planilla N 3 de cierre, segun la UPRE.</t>
  </si>
  <si>
    <t>De: 00099024113 Transferencia en cumplimiento al DS N0913 de 15/06/2011 y el Convenio Intergubernativo de Financiamiento UPRE-CIF-IG/099/2015, suscrito entre la UPRE y el GAM Mojinete, Proyecto Construccion Centro De Salud Casa Grande, correspondiente al pago de la planilla N 4 de cierre, segun la U</t>
  </si>
  <si>
    <t>De: 00099024113 Transferencia en cumplimiento al DS N0913 de 15/06/2011 y el Convenio Interinstitucional de Financiamiento UPRE-CIF-589/2014, suscrito entre la UPRE y el GAM Culpina, Proyecto Construccion Terminal de Buses Culpina, correspondiente al pago de la planilla N4 de cierre, segun la UPRE.</t>
  </si>
  <si>
    <t>De: 00099024113 Transferencia en cumplimiento al DS N0913 de 15/06/2011 y el Convenio Intergubernativo de Financiamiento UPRE-CIF-IG 687/2017, suscrito entre la UPRE y el GAM Alalay, Proyecto Const. 3 Aulas Multigrado en Unidad Educativa 10 de Junio - Qoturi , correspondiente al pago de la planilla</t>
  </si>
  <si>
    <t>De: 00099024113 Transferencia en cumplimiento al DS N0913 de 15/06/2011 y el Convenio Intergubernativo de Financiamiento UPRE-CIF-IG 683/2017, suscrito entre la UPRE y el GAM Alalay, Proyecto Const. Un Aula Multigrado en Unidad Educativa Paqcha, correspondiente al pago de la planilla N 2 de cierre,</t>
  </si>
  <si>
    <t>De: 00099024113 Transferencia en cumplimiento al DS N0913 de 15/06/2011 y el Convenio Interinstitucional de Financiamiento UPRE-CIF-134/2014, suscrito entre la UPRE y el GAM Bella Flor, Proyecto Construccion Unidad Educativa Evo Morales Ayma Comunidad Puerto Evo, correspondiente al pago de la plani</t>
  </si>
  <si>
    <t>De: 00099024113 Transferencia en cumplimiento al DS N0913 de 15/06/2011 y el Convenio Intergubernativo de Financiamiento UPRE-CIF-IG 751/2017, suscrito entre la UPRE y el GAM Entre Rios, Proyecto Construccion 16 Aulas U.E. Jose Carrasco Entre Rios , correspondiente al pago de la planilla N 2, segun</t>
  </si>
  <si>
    <t>De: 00099024113 Transferencia en cumplimiento al DS N0913 de 15/06/2011 y el Convenio Intergubernativo de Financiamiento UPRE-CIF-IG 648/2017, suscrito entre la UPRE y el GAM Shinahota, Proyecto Const. Puente Vehicular Rio Miraflores, correspondiente al pago de la planilla N 2, segun la UPRE.</t>
  </si>
  <si>
    <t>00099021001 DEPOSITO DE EFECTIVO, DEPOSITANTE: IRMA MENESES VDA. ALDUNATE, CONCEPTO: DEVOLUCION A SENASIR, CUENTA DE DEPOSITO: CUENTA UNICA DEL TESORO</t>
  </si>
  <si>
    <t>00099021001 DEPOSITO DE EFECTIVO, DEPOSITANTE: FIDEL ANGEL AGUILERA MONTECINOS, CONCEPTO: DOBLE PERCEPCION, CUENTA DE DEPOSITO: CUENTA UNICA DEL TESORO</t>
  </si>
  <si>
    <t>00099021001 DEPOSITO DE EFECTIVO, DEPOSITANTE: UMSA- IRSEN GIMENA HUANCA DE AGUILAR, CONCEPTO: DEV. EXCESO DE HABERES PERCIBIDOS EN EL SECTOR PUBLICO S/OBSERVACION DEL MEFP, CUENTA DE DEPOSITO: CUENTA UNICA DEL TESORO</t>
  </si>
  <si>
    <t>00020031101 DEPOSITO DE EFECTIVO, DEPOSITANTE: MINDEF EJTO DE BOLIVIA INGRESOS VARIOS, CONCEPTO: REVERSION MONTO NO UTILIZADO COMPRA PASAJES VIA TERRESTRE, CUENTA DE DEPOSITO: CUENTA UNICA DEL TESORO</t>
  </si>
  <si>
    <t>00155012001 DEPOSITO DE EFECTIVO, DEPOSITANTE: DIRECCION DEL NOTARIADO PLURINACIONAL, CONCEPTO: DEVOLUCION DE  FONDOS EN AVANCE, CUENTA DE DEPOSITO: CUENTA UNICA DEL TESORO</t>
  </si>
  <si>
    <t>00086018043 DEPOSITO DE EFECTIVO, DEPOSITANTE: TORCUATOS, CONCEPTO: DEVOLUCION DE FONDOS AUDIT.EXT, CUENTA DE DEPOSITO: CUENTA UNICA DEL TESORO</t>
  </si>
  <si>
    <t>00099021001 DEPOSITO DE EFECTIVO, DEPOSITANTE: RUITER S.DEL CASTILLO RODRIGUEZ - VICEPRESIDENCIA, CONCEPTO: DEVOLUCION DE VIATICOS, CUENTA DE DEPOSITO: CUENTA UNICA DEL TESORO</t>
  </si>
  <si>
    <t>00046104203 DEPOSITO DE EFECTIVO, DEPOSITANTE: JHONNY TORIBIO PAREDES MACHACA, CONCEPTO: REVERSION DE FONDOS NO UTILIZADOS, CUENTA DE DEPOSITO: CUENTA UNICA DEL TESORO</t>
  </si>
  <si>
    <t>00099021001 DEPOSITO DE EFECTIVO, DEPOSITANTE: NIXON EMILIANO VARGAS MAMANI, CONCEPTO: DEVOLUCION POR LEY FINANCIAL CORRESPONDIENTE AL MES DE MARZO, CUENTA DE DEPOSITO: CUENTA UNICA DEL TESORO</t>
  </si>
  <si>
    <t>00512012001 DEPOSITO DE EFECTIVO, DEPOSITANTE: JAVIER AREVALO, CONCEPTO: DEVOLUCION DE VIATICOS PREV N° 932, CUENTA DE DEPOSITO: CUENTA UNICA DEL TESORO</t>
  </si>
  <si>
    <t>00035011105 DEPOSITO DE EFECTIVO, DEPOSITANTE: MARIELA RITA YARICHIME VELASCO, CONCEPTO: DEVOLUCION DE VIATICOS AL MEFP, CUENTA DE DEPOSITO: CUENTA UNICA DEL TESORO</t>
  </si>
  <si>
    <t>00047081101 DEPOSITO DE EFECTIVO, DEPOSITANTE: LUIS PABLO FLORES TORREZ, CONCEPTO: DEVOLUCION DE  FONDOS ASIGNADOS PARA REFRIGERIO SEGUN PREV. N 793, CUENTA DE DEPOSITO: CUENTA UNICA DEL TESORO</t>
  </si>
  <si>
    <t>00047081101 DEPOSITO DE EFECTIVO, DEPOSITANTE: LUIS PABLO FLORES TORREZ, CONCEPTO: DEVOLUCION DE  FONDOS ASIGNADOS PARA ALQUILER DE SALON SEGUN PREV 793, CUENTA DE DEPOSITO: CUENTA UNICA DEL TESORO</t>
  </si>
  <si>
    <t>00099021001 DEPOSITO DE EFECTIVO, DEPOSITANTE: VANESSA TORRICOS DIAZ, CONCEPTO: REVERSION PARTIDA 256 FOTOCOPIAS PREV. 8264/17 N CARGO DE CUENTA, CUENTA DE DEPOSITO: CUENTA UNICA DEL TESORO</t>
  </si>
  <si>
    <t>00035011105 DEPOSITO DE EFECTIVO, DEPOSITANTE: MARCO ANTONIO ROSALES HUAMPO, CONCEPTO: DEVOLUCION PASAJE TERRESTRE, CUENTA DE DEPOSITO: CUENTA UNICA DEL TESORO</t>
  </si>
  <si>
    <t>00099021001 DEPOSITO DE EFECTIVO, DEPOSITANTE: DAVID ANTEQUERA FRIAS, CONCEPTO: SALDO FONDOS EN AVANCE PARA SERVICIOS Y DOTACION DE MATERIAL, CUENTA DE DEPOSITO: CUENTA UNICA DEL TESORO</t>
  </si>
  <si>
    <t>00099021001 DEPOSITO DE EFECTIVO, DEPOSITANTE: NANCY VDA. DE PINTO, CONCEPTO: DEVOLUCION SEGUN LIBRETA 00099021001, CUENTA DE DEPOSITO: CUENTA UNICA DEL TESORO</t>
  </si>
  <si>
    <t>00020031101 DEPOSITO DE EFECTIVO, DEPOSITANTE: MARCELO ANTONIO VARGAS RIVERO C.I. 3130638 CBBA, CONCEPTO: REVERSION, CUENTA DE DEPOSITO: CUENTA UNICA DEL TESORO</t>
  </si>
  <si>
    <t>00047084202 DEPOSITO DE EFECTIVO, DEPOSITANTE: WILLIAM SAULO TORREZ CHAMBI, CONCEPTO: DEV VIATICOS A BERMEJO CAPACITACION CON LA ASOCIACION DE VIVERISTAS SR WILLIAM SAULO TORREZ CHAMBI, CUENTA DE DEPOSITO: CUENTA UNICA DEL TESORO</t>
  </si>
  <si>
    <t>00047084202 DEPOSITO DE EFECTIVO, DEPOSITANTE: JAMES NEVER MEJIA HOYOS, CONCEPTO: DEVOLUCION VIATICOS A YACUIBA REUNION CON EL SECTOR PRODUCTOR DE GRANOS SR JAMES NEVER MEJIA HOYOS, CUENTA DE DEPOSITO: CUENTA UNICA DEL TESORO</t>
  </si>
  <si>
    <t>00099021001 DEPOSITO DE EFECTIVO, DEPOSITANTE: LOURDES ALIAGA ZAPATA, CONCEPTO: DOBLE PERCEPCION DEL MES DE MAYO 2018, CUENTA DE DEPOSITO: CUENTA UNICA DEL TESORO</t>
  </si>
  <si>
    <t>00099021001 DEPOSITO DE EFECTIVO, DEPOSITANTE: LUCILA G.GUTIERREZ CLAVIJO, CONCEPTO: DEVOLUCION DE DEUDA, CUENTA DE DEPOSITO: CUENTA UNICA DEL TESORO</t>
  </si>
  <si>
    <t>00291012008 DEPOSITO DE EFECTIVO, DEPOSITANTE: KEYSTONE GROUP OU, CONCEPTO: SOLICITUD DE ENSAYO DE LABORATORIO - CARACTERIZACION DEL ASFALTO MODIFICADO CON POLIMERO, CUENTA DE DEPOSITO: CUENTA UNICA DEL TESORO</t>
  </si>
  <si>
    <t>00206012001 DEPOSITO DE EFECTIVO, DEPOSITANTE: INE, CONCEPTO: DEP. POR VENTA LA PAZ FECHA 02-05-2018, CUENTA DE DEPOSITO: CUENTA UNICA DEL TESORO</t>
  </si>
  <si>
    <t>00212082001 DEPOSITO DE EFECTIVO, DEPOSITANTE: INRA, CONCEPTO: DEVOLUCION DE GASTOS OPERATIVOS, CUENTA DE DEPOSITO: CUENTA UNICA DEL TESORO</t>
  </si>
  <si>
    <t>00099021001 DEPOSITO DE EFECTIVO, DEPOSITANTE: MIGUEL MEJIA VASQUEZ, CONCEPTO: CUARTO DEP. EXTRAJUDICIAL MINISTERIO DE PLANIFICACION DEL DESARROLLO, CUENTA DE DEPOSITO: CUENTA UNICA DEL TESORO</t>
  </si>
  <si>
    <t>00099021001 DEPOSITO DE EFECTIVO, DEPOSITANTE: BLANCA MATIENZO PORTUGAL, CONCEPTO: DEVOLUCION POR DOBLE PERCEPCION, CUENTA DE DEPOSITO: CUENTA UNICA DEL TESORO</t>
  </si>
  <si>
    <t>00212082001 DEPOSITO DE EFECTIVO, DEPOSITANTE: INRA LA PAZ, CONCEPTO: DEVOLUCION DE GASTOS OPERATIVOS, CUENTA DE DEPOSITO: CUENTA UNICA DEL TESORO</t>
  </si>
  <si>
    <t>00099021001 DEPOSITO DE EFECTIVO, DEPOSITANTE: WILSON GONZALO FLORES QUISPE, CONCEPTO: DEVOLUCION DE PASAJES, CUENTA DE DEPOSITO: CUENTA UNICA DEL TESORO</t>
  </si>
  <si>
    <t>00373024105 DEPOSITO DE EFECTIVO, DEPOSITANTE: VITA SAUCEDO COAQUIRA, CONCEPTO: DEVOLUCION DE SALDO NO EJECUTADO, CUENTA DE DEPOSITO: CUENTA UNICA DEL TESORO</t>
  </si>
  <si>
    <t>00099021001 DEPOSITO DE EFECTIVO, DEPOSITANTE: MARIO CHAVEZ CONDORI, CONCEPTO: DEVOLUCION POR DOBLE PERCEPCION, CUENTA DE DEPOSITO: CUENTA UNICA DEL TESORO</t>
  </si>
  <si>
    <t>00587012001 DEPOSITO DE EFECTIVO, DEPOSITANTE: R Y R SOCCER SRL, CONCEPTO: PAGO POR CONCEPTO DE PAVIMENTACION, CONFORMACION DEL PAQUETE ESTRUCTURAL DE CANCHA DE HOCKEY CBB, CUENTA DE DEPOSITO: CUENTA UNICA DEL TESORO</t>
  </si>
  <si>
    <t>00035011105 DEPOSITO DE EFECTIVO, DEPOSITANTE: OMAR GONZALO UZQUIANO ARENE, CONCEPTO: DEVOLUCION DE VIATICOS NO UTILIZADOS EN FECHA 25 AL 27 DE ABRIL DE 2018, CUENTA DE DEPOSITO: CUENTA UNICA DEL TESORO</t>
  </si>
  <si>
    <t>00047084202 DEPOSITO DE EFECTIVO, DEPOSITANTE: VICTOR MAMANI RIVERA, CONCEPTO: DEV DE REFRIG PARA TALLER DE FORTALECIM PRONESA-EPIDEMIA EN INFLUENCIA AVIAR SR VICTOR MAMANI RIVERA, CUENTA DE DEPOSITO: CUENTA UNICA DEL TESORO</t>
  </si>
  <si>
    <t>00047084202 DEPOSITO DE EFECTIVO, DEPOSITANTE: JAMES NEVER MEJIA HOYOS, CONCEPTO: DEVOLUCION VIATICOS A BERMEJO CAPACITACION CON LA ASOCIACION VIVERISTAS SR JAMES NEVER MEJIA HOYOS, CUENTA DE DEPOSITO: CUENTA UNICA DEL TESORO</t>
  </si>
  <si>
    <t>00047084202 DEPOSITO DE EFECTIVO, DEPOSITANTE: ALDO SERGIO CONDORI FERNANDEZ, CONCEPTO: DEV VIATICOS A BERMEJO CAPACITACION CON LA ASOCIACION DE VIVERISTAS SR ALDO SERGIO CONDORI FERNANDEZ, CUENTA DE DEPOSITO: CUENTA UNICA DEL TESORO</t>
  </si>
  <si>
    <t>00099021001 DEP.DE CHEQ.AJENOS,RET.DE CAM.,CONCEPTO: MARTINEZ FLORES JHOVANNA LESLY,DEP.: BANCO UNION S.A. , PROCEDENCIA: BANCO UNION S.A., CHEQUE: 154477, FECHA DE EMISION:03/05/2018</t>
  </si>
  <si>
    <t>00099024113 DEP.DE CHEQ.AJENOS,RET.DE CAM.,CONCEPTO: DEV. DE RECURSOS OTORG A TRAVES DEL PROGRAMA "BOLIVIA CAMBIA" NO EJECUTADO CIERRE DE LA GESTION 2017,DEP.: GOB. AUTONOMO MUNICIPAL  SAN JAVIER</t>
  </si>
  <si>
    <t>00099021001 DEP.DE CHEQ.AJENOS,RET.DE CAM.,CONCEPTO: REEMBOLSO SUBSIDIO INCAPACIDAD TEMPORAL,DEP.: CONTRALORIA GENERAL DEL ESTADO , PROCEDENCIA: BANCO UNION S.A., CHEQUE: 5585, FECHA DE EMISION:23/04/2018</t>
  </si>
  <si>
    <t>00016011101 DEP.DE CHEQ.AJENOS,RET.DE CAM.,CONCEPTO: DEVOLUCION DE PASAJES AEREOS,DEP.: MINISTERIO DE EDUCAION , PROCEDENCIA: BANCO UNION S.A., CHEQUE: 22236, FECHA DE EMISION:03/05/2018</t>
  </si>
  <si>
    <t>00016011101 DEP.DE CHEQ.AJENOS,RET.DE CAM.,CONCEPTO: DEVOLUCION DE PASAJES,DEP.: MINISTERIO DE EDUCACION , PROCEDENCIA: BANCO UNION S.A., CHEQUE: 22231, FECHA DE EMISION:30/04/2018</t>
  </si>
  <si>
    <t>00099021001 DEP.DE CHEQ.AJENOS,RET.DE CAM.,CONCEPTO: REEMBOLSO SUBSIDIO INCAPACIDAD TEMPORAL,DEP.: CONTRALORIA GENERAL DEL ESTADO , PROCEDENCIA: BANCO UNION S.A., CHEQUE: 5584, FECHA DE EMISION:23/04/2018</t>
  </si>
  <si>
    <t>00099021001 DEP.DE CHEQ.AJENOS,RET.DE CAM.,CONCEPTO: DEVOLUCION DE RECURSOS,DEP.: AGENCIA NACIONAL DE HIDROCARBUROS , PROCEDENCIA: BANCO UNION S.A., CHEQUE: 5028, FECHA DE EMISION:30/04/2018</t>
  </si>
  <si>
    <t>00253014109 DEP.DE CHEQ.AJENOS,RET.DE CAM.,CONCEPTO: DEP. GAM SCZ-GASTOS INVERSION,DEP.: GAM SANTA CRUZ , PROCEDENCIA: BANCO UNION S.A., CHEQUE: 1221, FECHA DE EMISION:02/05/2018</t>
  </si>
  <si>
    <t>00253014114 DEP.DE CHEQ.AJENOS,RET.DE CAM.,CONCEPTO: DEP. PAMPA GRANDE-GASTOS ADMINISTRATIVOS,DEP.: GAM BETANZOS , PROCEDENCIA: BANCO UNION S.A., CHEQUE: 1220, FECHA DE EMISION:02/05/2018</t>
  </si>
  <si>
    <t>00253014107 DEP.DE CHEQ.AJENOS,RET.DE CAM.,CONCEPTO: DEP. GAM ORURO GASTOS ADMINISTRATIVOS,DEP.: GAM ORURO , PROCEDENCIA: BANCO UNION S.A., CHEQUE: 1222, FECHA DE EMISION:02/05/2018</t>
  </si>
  <si>
    <t>00670012003 DEP.DE CHEQ.AJENOS,RET.DE CAM.,CONCEPTO: RECUPERACION DE RECURSOS SR. JULIO VEGA,DEP.: ORGANO ELECTORAL PLURINACIONAL , PROCEDENCIA: BANCO UNION S.A., CHEQUE: 10339, FECHA DE EMISION:27/04/2018</t>
  </si>
  <si>
    <t>00099021001 DEP.DE CHEQ.AJENOS,RET.DE CAM.,CONCEPTO: REVERSION SALDOS NO EJECUTADOS GASTOS VARIOS FUENTE 10,DEP.: MINISTERIO DE DEFENSA , PROCEDENCIA: BANCO UNION S.A., CHEQUE: 19447, FECHA DE EMISION:25/04/2018</t>
  </si>
  <si>
    <t>00099021001 DEP.DE CHEQ.AJENOS,RET.DE CAM.,CONCEPTO: REVERSION SALDOS NO EJECUTADOS GEST PASADAS ALIMENTACION FUENTE 10,DEP.: MINISTERIO DE DEFENSA , PROCEDENCIA: BANCO UNION S.A., CHEQUE: 19453, FECHA DE EMISION:30/04/2018</t>
  </si>
  <si>
    <t>00099021001 DEP.DE CHEQ.AJENOS,RET.DE CAM.,CONCEPTO: DEVOLUCION A LA CUT DEP EN CUSTODIA PAGO ASMAIN,DEP.: MINISTERIO DE DEFENSA , PROCEDENCIA: BANCO UNION S.A., CHEQUE: 15743, FECHA DE EMISION:30/04/2018</t>
  </si>
  <si>
    <t>00099021001 DEP.DE CHEQ.AJENOS,RET.DE CAM.,CONCEPTO: REVERSION SALDOS NO EJECUTADOS GEST PASADAS SOCORROS FUENTE 10,DEP.: MINISTERIO DE DEFENSA , PROCEDENCIA: BANCO UNION S.A., CHEQUE: 105, FECHA DE EMISION:30/04/2018</t>
  </si>
  <si>
    <t>00099021001 DEP.DE CHEQ.AJENOS,RET.DE CAM.,CONCEPTO: REVERSION SALDOS NO EJECUTADOS GEST PASADAS ALIMENTACION FUENTE 10,DEP.: MINISTERIO DE DEFENSA , PROCEDENCIA: BANCO UNION S.A., CHEQUE: 133, FECHA DE EMISION:30/04/2018</t>
  </si>
  <si>
    <t>00099021001 DEP.DE CHEQ.AJENOS,RET.DE CAM.,CONCEPTO: REVERSION SALDOS NO EJECUTADOS ALIMENTACION FUENTE 10,DEP.: MINISTERIO DE DEFENSA , PROCEDENCIA: BANCO UNION S.A., CHEQUE: 132, FECHA DE EMISION:25/04/2018</t>
  </si>
  <si>
    <t>00099021001 DEP.DE CHEQ.AJENOS,RET.DE CAM.,CONCEPTO: REVERSION SALDOS NO EJECUTADOS SOCORROS FUENTE 10,DEP.: MINISTERIO DE DEFENSA , PROCEDENCIA: BANCO UNION S.A., CHEQUE: 104, FECHA DE EMISION:25/04/2018</t>
  </si>
  <si>
    <t>00070011102 DEP.DE CHEQ.AJENOS,RET.DE CAM.,CONCEPTO: DEPÓSITO POR DESCUENTO CORRESPONDIENTE AL MES DE MARZO /2018,DEP.: MTEPS , PROCEDENCIA: BANCO UNION S.A., CHEQUE: 8687, FECHA DE EMISION:03/05/2018</t>
  </si>
  <si>
    <t>00020011103 DEP.DE CHEQ.AJENOS,RET.DE CAM.,CONCEPTO: TRANSF.EXT.EMP.THINK HOLDING P/ENVIAR REGISTRO AERO146 RJ-70 MSN1252 Y 1230 MIN. DEFENSA INGRESOS V.,DEP.: TRANSPORTE AEREO MILITAR</t>
  </si>
  <si>
    <t>TRANSFERENCIA DEL EXTERIOR SEGUN SWIFT 06135 DE FECHA 03/05/2018 ORDENANTE: CONSUALDO GENERAL DE BOLIVIA EN GINEBRA SUIZA REF.: GESTORIA CONSULAR ABRIL LIB. 00010011102 MIN.RELACIONES EXTERIORES - GESTORIA CONSULAR LEY Nº 3108</t>
  </si>
  <si>
    <t>TRANSFERENCIA DEL EXTERIOR SEGUN SWIFT 06141 DE FECHA 03/05/2018 ORDENANTE: MINISTERIO DE RELACIONES EXTERIORES DE DINAMARCA REF.: DESEMBOLSO I/2018 DIGEMIG929780 LIB. 00015018003 MIN.GOB.DINAMARCA-PP (EDAJ)-DIGEMIG</t>
  </si>
  <si>
    <t>A:00099021001 Debito automatico por incumplimiento del GAM El Alto, correspondiente al Convenio Interinstitucional de Financiamiento UPRE-CIF-0907/2013 de fecha 16 de agosto de 2013, suscrito entre la Unidad de Proyectos Especiales y el GAM El Alto, proyecto Construccion de 4 Aulas Unidad Educativa</t>
  </si>
  <si>
    <t>A:00099021001 Debito automatico por incumplimiento del GAM El Alto, correspondiente al Convenio Interinstitucional de Financiamiento UPRE-CIF 0277/13 de fecha 08 de abril de 2013, suscrito entre la Unidad de Proyectos Especiales y el GAM El Alto, proyecto Construccion Coliseo Cerrado Anexo Tahuantin</t>
  </si>
  <si>
    <t>A:00099021001 Debito automatico por incumplimiento del GAM Postrer Valle, correspondiente al Convenio Intergubernativo de Financiamiento UPRE-CIF-IG/035/2016 de fecha 08 de enero de 2016, suscrito entre la Unidad de Proyectos Especiales y el GAM Postrer Valle, proyecto Construccion Unidad Educativa</t>
  </si>
  <si>
    <t>||TRANSFERENCIA DE FONDOS SEGÚN NOTA DE LA EMPRESA BOLIVIANA DE INDUSTRIALIZACIÓN DE HIDROCARBUROS CITE: EBIH/N° 001/2018 RECIBIDA EN LA FECHA REF: PAGOS DE LOS COMPONENTES: IPC, CONTROL MONITOREO, SUPERVISIÓN, EQUIPAMIENTO Y CAPITAL DE OPERACIONES (TRAM-TSO-2131) ABONO EN LA LIBRETA N° 00584019201 EBIH TUBERIAS</t>
  </si>
  <si>
    <t>De: 00099024113 Transferencia en cumplimiento al DS N0913 de 15/06/2011 y el Convenio Intergubernativo de Financiamiento UPRE-CIF-IG/522/2016, suscrito entre la UPRE y el GAM Cocapata, Proyecto Construccion Colegio Modelo U.E. Icari - Cocapata, correspondiente al pago de la planilla N4, segun la UPR</t>
  </si>
  <si>
    <t>De: 00099024113 Transferencia en cumplimiento al DS N0913 de 15/06/2011 y el Convenio Interinstitucional de Financiamiento UPRE-CIF-IG 769/2017, suscrito entre la UPRE y el GAM Aiquile, Proyecto Construccion de Tinglado, Graderias y Cancha Polifuncional Comun Pampa - Aiquile, correspondiente al pago</t>
  </si>
  <si>
    <t>De: 00099024113 Transferencia en cumplimiento al DS N0913 de 15/06/2011 y el Convenio Intergubernativo de Financiamiento UPRE-CIF-IG 214/2017, suscrito entre la UPRE y el GAM Ancoraimes, Proyecto Construccion Bloque de Aulas U.E. Villa Macamaca - Ancoraime, correspondiente al pago de la planilla N 2</t>
  </si>
  <si>
    <t>De: 00099024113 Transferencia en cumplimiento al DS N0913 de 15/06/2011 y el Convenio Intergubernativo de Financiamiento UPRE-CIF-IG/573/2016, suscrito entre la UPRE y el GAM Puerto Villarroel, Proyecto Construccion U.E. Tecnico Humanistico Ivirgarzama, correspondiente al pago de la planilla N 4 de</t>
  </si>
  <si>
    <t>De: 00099024113 Transferencia en cumplimiento al DS N0913 de 15/06/2011 y el Convenio Intergubernativo de Financiamiento UPRE-CIF-IG 192/2017, suscrito entre la UPRE y el GAM de Villa Alcala proyecto Construccion Unidad Educativa Oscar Alfaro Limabamba, correspondiente al primer desembolso equivalen</t>
  </si>
  <si>
    <t>De: 00099024113 Transferencia en cumplimiento al DS N0913 de 15/06/2011 y el Convenio Intergubernativo de Financiamiento UPRE-CIF-IG 165/2018, suscrito entre la UPRE y el GAM de Sucre proyecto Const. Unidad Educativa Marcelo Quiroga Santa Cruz A y B, correspondiente al primer desembolso equivalente</t>
  </si>
  <si>
    <t>De: 00099024113 Transferencia en cumplimiento al DS N0913 de 15/06/2011 y el Convenio Intergubernativo de Financiamiento UPRE-CIF-IG 071/2017, suscrito entre la UPRE y el GAM Villamontes, Proyecto Construccion Unidad Educativa Nivel Inicial Colorados de Bolivia, correspondiente al pago de la planill</t>
  </si>
  <si>
    <t>De: 00099024113 Transferencia en cumplimiento al DS N0913 de 15/06/2011 y el Convenio Intergubernativo de Financiamiento UPRE-CIF-IG 038/2017, suscrito entre la UPRE y el GAM de Shinahota proyecto Construccion Infraestructura Educativa Nivel Inicial Ibuelo, correspondiente al pago de la planilla N 3</t>
  </si>
  <si>
    <t>||REGULARIZACIÓN DE NUESTRA OPERACIÓN NRO. 0920582 DE F. 02/05/2018 EN ATENCIÓN A CORREOS ELECTRÓNICOS DE LA DIRECCIÓN GENERAL DE AERONÁUTICA CIVIL Y AASANA. DEBITO DE LA LIBRETA 00117012001 DGAC, REPOSICION UTILES DE ESCRITORIO.</t>
  </si>
  <si>
    <t>||REGULARIZACIÓN DE LA OPERACIÓN NRO. G-0725218 DE F. 30/04/2018 S/G. ESTADO DE CUENTA DEL DEPARTAMENTO DE OPERACIONES CAMBIARIAS, EN ATENCIÓN A CORREOS ELECTRÓNICOS DE LA DIRECCION GENERAL DE AERONÁUTICA CIVIL Y AASANA DE LA FECHA. DEBITO DE LA LIBRETA 00117012001 DGAC, REPOSICION UTILES DE ESCRITORIO.</t>
  </si>
  <si>
    <t>||REGULARIZACIÓN DE LA OPERACIÓN NRO. G-0725123 DE F. 30/04/2018 S/G. ESTADO DE CUENTA DEL DEPARTAMENTO DE OPERACIONES CAMBIARIAS, EN ATENCIÓN A CORREOS ELECTRÓNICOS DE LA DIRECCION GENERAL DE AERONÁUTICA CIVIL Y AASANA DE LA FECHA. DEBITO DE LA LIBRETA 00117012001 DGAC, REPOSICION UTILES DE ESCRITORIO.</t>
  </si>
  <si>
    <t>VENTA DE DIVISAS CON TRANSFERENCIA DE FONDOS A SOLICITUD DE SERVICIO DESARROLLO EMPRESAS PUBLICAS PRODUCTIVAS - LACTEOSBOL SEGUN SOLICITUD 4889 REF: PAGO PARCIAL A EMPRESA ADIPACK SRL EN EL MARCO DEL PROCESO DE COMPRA CORRESP A LA GESTION 2017 ( NO DEVENGADO) DE REPUESTOS PARA HOMOGENEIZADOR Y ENVAS LIB. 00574012001 LACTEOSBOL (4010681126)</t>
  </si>
  <si>
    <t>COBRO COSTOS DE PAPELERIA SEGUN TRANSFERENCIA DEL EXTERIOR POR ORDEN DE CONSUALDO GENERAL DE BOLIVIA EN GINEBRA SUIZA REF.: GESTORIA CONSULAR ABRIL LIB. 00010011102 MIN.RELACIONES EXTERIORES - GESTORIA CONSULAR LEY Nº 3108</t>
  </si>
  <si>
    <t>COBRO COSTOS DE PAPELERIA SEGUN TRANSFERENCIA DEL EXTERIOR POR ORDEN DE HERCO COMBUSTIBLES SA REF.: CONTRATO DE CONDENSADO DE GAS 18/18 LIB. 00513062001 YPFB-OPERACIONES PLANTA DE SEPARACION DE LIQUIDOS RIO GRANDE</t>
  </si>
  <si>
    <t>VENTA DE DIVISAS CON TRANSFERENCIA DE FONDOS A SOLICITUD DE MINISTERIO DE LA PRESIDENCIA SEGUN SOLICITUD 4896 REF: DIVISAS USD 52587.88 PAGO A JEPPESEN SANDERSON INC POR SUSCRIPCION ANUAL DE CARTAS DE NAVEGACION Y MAPAS ELECTRONICOS PARA AERONAVES FAB 002,FAB 047, FAB 048, PAGO AL BANK OF AMERICA, C LIB. 00099021001 TGN-RECURSOS ORDINARIOS (3987)</t>
  </si>
  <si>
    <t>VENTA DE DIVISAS CON TRANSFERENCIA DE FONDOS A SOLICITUD DE MINISTERIO DE LA PRESIDENCIA SEGUN SOLICITUD 4897 REF: DIVISAS USD 2,131.20 PAGO A A AND S INTERNATIONAL SUPPLY INC. POR ADQUISICION DE LUBRICANTES PARA AERONAVES FAB 001 Y FAB 002, PAGO A WELLS FARGO BANK, CUENTA 2000002780973. LIB. 00099021001 TGN-RECURSOS ORDINARIOS (3987)</t>
  </si>
  <si>
    <t>VENTA DE DIVISAS CON TRANSFERENCIA DE FONDOS A SOLICITUD DE MINISTERIO DE LA PRESIDENCIA SEGUN SOLICITUD 4894 REF: DIVISAS USD 44,336.51 PAGO A HONEYWELL POR SERVICIO DE MANTENIMIENTO MSP MES MARZO 2018 PARA AERONAVE FAB 002, SEGUN INVOICE 71408789,PAGO A JP MORGAN CHASE BANK, CUENTA 9102597771. LIB. 00099021001 TGN-RECURSOS ORDINARIOS (3987)</t>
  </si>
  <si>
    <t>VENTA DE DIVISAS CON TRANSFERENCIA DE FONDOS A SOLICITUD DE MINISTERIO DE LA PRESIDENCIA SEGUN SOLICITUD 4893 REF: DIVISAS USD 10,699.80 PAGO A AIRBUS HELICOPTERS CONO SUR S.A POR ADQUISICION REPUESTOS PARA AERONAVE FAB 006, SEGUN FACTURAS 617, 572, 727, PAGO A BANCO BBVA URUGUAY S.A, CUENTA 9990118 LIB. 00099021001 TGN-RECURSOS ORDINARIOS (3987)</t>
  </si>
  <si>
    <t>VENTA DE DIVISAS CON TRANSFERENCIA DE FONDOS A SOLICITUD DE SERVICIO GENERAL DE IDENTIFICACION PERSONAL - SEGIP SEGUN SOLICITUD 4901 REF: ENTREGA DE FONDOS A LA OFICINA DE BUENOS AIRES - ARGENTINA PARA ADQUISICION DE UNA IMPRESORA DE LICENCIAS DE CONDUCIR, SEGUN NOTA 007/2018, SOLICITUD 2, CERT. 170 LIB. 00340012003 RECAUDACION EXTRANJERIA - C.I. -L.C.</t>
  </si>
  <si>
    <t>VENTA DE DIVISAS CON TRANSFERENCIA DE FONDOS A SOLICITUD DE MINISTERIO DE LA PRESIDENCIA SEGUN SOLICITUD 4895 REF: DIVISAS USD 22,298.00 PAGO A DASSAULT FALCON JET CORP. POR SUSCRIPCION DE MANUALES DE MANTENIMIENTO PARA AERONAVES FAB 001 Y FAB 002,PAGO A BANK OF AMERICA, CUENTA 381023401350. LIB. 00099021001 TGN-RECURSOS ORDINARIOS (3987)</t>
  </si>
  <si>
    <t>COBRO COSTOS DE PAPELERIA SEGUN TRANSFERENCIA DEL EXTERIOR POR ORDEN DE MINISTERIO DE RELACIONES EXTERIORES DE DINAMARCA REF.: DESEMBOLSO I/2018 DIGEMIG929780 LIB. 00015018003 MIN.GOB.DINAMARCA-PP (EDAJ)-DIGEMIG</t>
  </si>
  <si>
    <t>De: 00099024113 Transferencia en cumplimiento al DS N0913 de 15/06/2011 y el Convenio Intergubernativo de Financiamiento UPRE-CIF-IG 035/2017, suscrito entre la UPRE y el GAM de Aiquile proyecto Construccion U.E. Tecnico Humanistico Prof. Nabor Quintana Navia Nivel Secundario Municipio Aiquile, corr</t>
  </si>
  <si>
    <t>De: 00099024113 Transferencia en cumplimiento al DS N0913 de 15/06/2011 y el Convenio Intergubernativo de Financiamiento UPRE-CIF-IG 802/2017, suscrito entre la UPRE y el GAM de General Agustin Saavedra proyecto Const. Unidad Educativa Mariscal Sucre Comunidad Mariscal Sucre (Gral. Saavedra), corres</t>
  </si>
  <si>
    <t>De: 00099024113 Transferencia en cumplimiento al DS N0913 de 15/06/2011 y el Convenio Intergubernativo de Financiamiento UPRE-CIF-IG 176/2017, suscrito entre la UPRE y el GAM de Puerto Gonzalo Moreno proyecto Const. Centro de Salud Integral Comunidad Gonzalo Moreno Municipio Puerto Gonzalo Moreno,</t>
  </si>
  <si>
    <t>De: 00099024113 Transferencia en cumplimiento al DS N0913 de 15/06/2011 y el Convenio Intergubernativo de Financiamiento UPRE-CIF-IG 181/2017, suscrito entre la UPRE y el GAM de Nueva Esperanza proyecto Const. Tinglado Metalico y Polifuncional con Graderia U.E. Gran Cruz Municipio Nueva Esperanza,</t>
  </si>
  <si>
    <t>De: 00099024113 Transferencia en cumplimiento al DS N0913 de 15/06/2011 y el Convenio Intergubernativo de Financiamiento UPRE-CIF-IG 678/2017, suscrito entre la UPRE y el GAM de Tiraque proyecto Construccion Tinglado y Graderias Unidad Educativa Totora Khocha, correspondiente al pago de la planilla</t>
  </si>
  <si>
    <t>De: 00099024113 Transferencia en cumplimiento al DS N0913 de 15/06/2011 y el Convenio Intergubernativo de Financiamiento UPRE-CIF-IG 768/2017, suscrito entre la UPRE y el GAM de Aiquile proyecto Construccion Tinglado, Graderias y Cancha Polifuncional ChAkho KAsa - Aiquile, correspondiente al pago de</t>
  </si>
  <si>
    <t>De: 00099024113 Transferencia en cumplimiento al DS N0913 de 15/06/2011 y el Convenio Intergubernativo de Financiamiento UPRE-CIF-IG/338/2016, suscrito entre la UPRE y el GAM de La Asunta proyecto Const. 15 Aulas y Tinglado U.E. Tecnico Humanistico Fidel Castro, correspondiente al pago de la planill</t>
  </si>
  <si>
    <t>De: 00099024113 Transferencia en cumplimiento al DS N0913 de 15/06/2011 y el Convenio Intergubernativo de Financiamiento UPRE-CIF-IG 854/2017, suscrito entre la UPRE y el GAM Cotoca, Proyecto Construccion Bloque de Aulas y Bateria de Banos Unidad Educativa Club Social 24 de Septiembre - Cotoca, corr</t>
  </si>
  <si>
    <t>De: 00099024113 Transferencia en cumplimiento al DS N0913 de 15/06/2011 y el Convenio Intergubernativo de Financiamiento UPRE-CIF-IG 077/2017, suscrito entre la UPRE y el GAM Potosi, Proyecto Const. Bloques: Administrativo, Aulas, Talleres y Campo Deportivo Unidad Educativa Jesus de Nazareth D 12, c</t>
  </si>
  <si>
    <t>De: 00099024113 Transferencia en cumplimiento al DS N0913 de 15/06/2011 y el Convenio Intergubernativo de Financiamiento UPRE-CIF-IG 953/2017, suscrito entre la UPRE y el GAM Chaqui, Proyecto Construccion Bloque de Aulas U.E. Villa Imperial Chaqui Banos, correspondiente al pago de la planilla N1, se</t>
  </si>
  <si>
    <t>De: 00099024113 Transferencia en cumplimiento al DS N0913 de 15/06/2011 y el Convenio Intergubernativo de Financiamiento UPRE-CIF-IG 911/2017, suscrito entre la UPRE y el GAM Chimore, Proyecto Construccion Infraestructura Unidad Educativa Senda III, correspondiente al pago de la planilla N1, segun l</t>
  </si>
  <si>
    <t>De: 00099024113 Transferencia en cumplimiento al DS N0913 de 15/06/2011 y el Convenio Intergubernativo de Financiamiento UPRE-CIF-IG 654/2017, suscrito entre la UPRE y el GAM Tarata, Proyecto Construccion Nueve Aulas U.E. Mendez Mamata Tarata, correspondiente al pago de la planilla N2, segun la UPRE</t>
  </si>
  <si>
    <t>00099021001 DEPOSITO DE EFECTIVO, DEPOSITANTE: BRIGIDA BETTY ZARATE PONGO, CONCEPTO: REVERSION TOTAL DE HABERES - MARZO 2018, CUENTA DE DEPOSITO: CUENTA UNICA DEL TESORO</t>
  </si>
  <si>
    <t>00099021001 DEPOSITO DE EFECTIVO, DEPOSITANTE: LORENZO MARIO PAUCARA LARUTA, CONCEPTO: DEVOLUCION DE DEUDA, CUENTA DE DEPOSITO: CUENTA UNICA DEL TESORO</t>
  </si>
  <si>
    <t>00099021001 DEPOSITO DE EFECTIVO, DEPOSITANTE: BARRIOS VILLA ALFONSO CI 1253043, CONCEPTO: DEVOLUCION DE SALARIO EXCEDENTE AL DEL PRESIDENTE MES ABRIL 2018, CUENTA DE DEPOSITO: CUENTA UNICA DEL TESORO</t>
  </si>
  <si>
    <t>00099021001 DEPOSITO DE EFECTIVO, DEPOSITANTE: GOYTIA MORALES JOSE CI 1271669, CONCEPTO: DEVOLUCION DE SALARIO EXCEDENTE AL DEL PRESIDENTE MES ABRIL 2018, CUENTA DE DEPOSITO: CUENTA UNICA DEL TESORO</t>
  </si>
  <si>
    <t>00099021001 DEPOSITO DE EFECTIVO, DEPOSITANTE: FUERTES CALLAPINO BERNARDINO CI 1283979, CONCEPTO: DEVOLUCION DE SALARIO EXCEDENTE AL DEL PRESIDENTE MES ABRIL 2018, CUENTA DE DEPOSITO: CUENTA UNICA DEL TESORO</t>
  </si>
  <si>
    <t>00099021001 DEPOSITO DE EFECTIVO, DEPOSITANTE: AGUIRRE HAUG ROSA CI 1616147, CONCEPTO: DEVOLUCION DE SALARIO EXCEDENTE AL DEL PRESIDENTE MES ABRIL 2018, CUENTA DE DEPOSITO: CUENTA UNICA DEL TESORO</t>
  </si>
  <si>
    <t>00099021001 DEPOSITO DE EFECTIVO, DEPOSITANTE: SECKO GONZALES HUGO CI 3682597, CONCEPTO: DEVOLUCION DE SALARIO EXCEDENTE AL DEL PRESIDENTE MES ABRIL 2018, CUENTA DE DEPOSITO: CUENTA UNICA DEL TESORO</t>
  </si>
  <si>
    <t>00099021001 DEPOSITO DE EFECTIVO, DEPOSITANTE: EDWIN ESCOBAR RENJIPO, CONCEPTO: REVERSION POR DESEMBOLSO DE REGULACION CUADRATRACK,CAMBIO NOMBRE N° PREV 2018-0000001816,1, CUENTA DE DEPOSITO: CUENTA UNICA DEL TESORO</t>
  </si>
  <si>
    <t>00526012001 DEPOSITO DE EFECTIVO, DEPOSITANTE: JUAN SANTOS COARITE MAMANI, CONCEPTO: DEVOLUCION DE VIATICOS, CUENTA DE DEPOSITO: CUENTA UNICA DEL TESORO</t>
  </si>
  <si>
    <t>00099021001 DEPOSITO DE EFECTIVO, DEPOSITANTE: FANNY EMA GUTIERREZ, CONCEPTO: DOBLE PERCEPCION, CUENTA DE DEPOSITO: CUENTA UNICA DEL TESORO</t>
  </si>
  <si>
    <t>00099021001 DEPOSITO DE EFECTIVO, DEPOSITANTE: RAUL ARCE GARCIA, CONCEPTO: DEVOLUCION DEL PAGO CON PREVENTYIVO  N 578/2017 FONADIN, CUENTA DE DEPOSITO: CUENTA UNICA DEL TESORO</t>
  </si>
  <si>
    <t>00099021001 DEPOSITO DE EFECTIVO, DEPOSITANTE: ROSMERY TERRAZAS, CONCEPTO: DEVOLUCION DE REFRIGERIO, CUENTA DE DEPOSITO: CUENTA UNICA DEL TESORO</t>
  </si>
  <si>
    <t>00099021001 DEPOSITO DE EFECTIVO, DEPOSITANTE: CLAUDIA UREÑA ZAMBRANA, CONCEPTO: DEVOLUCION DE FONDOS NO UTILIZADOS POR EL SR JORGE LUIS CHIRINOS PREVENTIVO 217, CUENTA DE DEPOSITO: CUENTA UNICA DEL TESORO</t>
  </si>
  <si>
    <t>00099021001 DEPOSITO DE EFECTIVO, DEPOSITANTE: CLAUDIA UREÑA ZAMBRANA, CONCEPTO: DEVOLUCION DE FONDOS NO UTILIZADOS POR EL SR ANGEL MORALES PREVENTIVO 223, CUENTA DE DEPOSITO: CUENTA UNICA DEL TESORO</t>
  </si>
  <si>
    <t>00582012001 DEPOSITO DE EFECTIVO, DEPOSITANTE: EBA, CONCEPTO: DEVOLUCION DE RECURSOS POR CANCELACION DE VIAJE MOVIL, CUENTA DE DEPOSITO: CUENTA UNICA DEL TESORO</t>
  </si>
  <si>
    <t>00099021001 DEPOSITO DE EFECTIVO, DEPOSITANTE: GUIDO CRESPO VALLEJOS, CONCEPTO: DEVOLUCION PRA, CUENTA DE DEPOSITO: CUENTA UNICA DEL TESORO</t>
  </si>
  <si>
    <t>00099021001 DEPOSITO DE EFECTIVO, DEPOSITANTE: NATALIA ESTELA CHUQUIMIA GUZMAN, CONCEPTO: DEVOLUCION COBRO INDEBIDO SENASIR, CUENTA DE DEPOSITO: CUENTA UNICA DEL TESORO</t>
  </si>
  <si>
    <t>00099021001 DEPOSITO DE EFECTIVO, DEPOSITANTE: OSWLADO JAVIER SANCHEZ BALLIVIAN, CONCEPTO: DOBLE PERCEPCION, CUENTA DE DEPOSITO: CUENTA UNICA DEL TESORO</t>
  </si>
  <si>
    <t>00099021001 DEPOSITO DE EFECTIVO, DEPOSITANTE: JUAN CARLOS ROSSO APAZA, CONCEPTO: DEVOLUCION SALDO FONDOS EN AVANCE, CUENTA DE DEPOSITO: CUENTA UNICA DEL TESORO</t>
  </si>
  <si>
    <t>00099021001 DEPOSITO DE EFECTIVO, DEPOSITANTE: VALERIA NINOSKA APARICIO AUZA, CONCEPTO: DEVOLUCION SALDO FONDOS EN AVANCE, CUENTA DE DEPOSITO: CUENTA UNICA DEL TESORO</t>
  </si>
  <si>
    <t>00099021001 DEPOSITO DE EFECTIVO, DEPOSITANTE: CARLOS MAYTA LUQUE, CONCEPTO: DEVOLUCION DE BS 20,04 POR PARTE DE LA SRA CARMEN HUANCA A LA DEFENSORIA DEL PUEBLO, CUENTA DE DEPOSITO: CUENTA UNICA DEL TESORO</t>
  </si>
  <si>
    <t>00206012001 DEPOSITO DE EFECTIVO, DEPOSITANTE: INSTITUTO NACIONAL DE ESTADISTICA, CONCEPTO: DEPÓSITO POR VENTA LA PAZ DE FECHA 06-05-2018, CUENTA DE DEPOSITO: CUENTA UNICA DEL TESORO</t>
  </si>
  <si>
    <t>00099021001 DEPOSITO DE EFECTIVO, DEPOSITANTE: ADEMAF-CARLOS ERNESTO MOLDIZ CASTILLO, CONCEPTO: DEVOLUCION DE FONDOS CUENTAS POR COBRAR, CUENTA DE DEPOSITO: CUENTA UNICA DEL TESORO</t>
  </si>
  <si>
    <t>00099021001 DEPOSITO DE EFECTIVO, DEPOSITANTE: PAOLA VALERIA MIRANDA URIBE MDCYT, CONCEPTO: DEVOLUCION DE VIATICOS, CUENTA DE DEPOSITO: CUENTA UNICA DEL TESORO</t>
  </si>
  <si>
    <t>00292012001 DEPOSITO DE EFECTIVO, DEPOSITANTE: EBER WILLMER MAMANI TINCUTA, CONCEPTO: CONVENIO ENTRE VIAS BOLIVIA Y FEDERECAION 1RO DE MAYO, CUENTA DE DEPOSITO: CUENTA UNICA DEL TESORO</t>
  </si>
  <si>
    <t>00290012001 DEP.DE CHEQ.AJENOS,RET.DE CAM.,CONCEPTO: DESCUENTOS ATRASOS A CONSULT.INDIVIDUALES DE LINEA-GERENCIA GRACO CBBA MES DE MARZO/2018,DEP.: SERVICIO DE IMPUESTOS NACIONALES , PROCEDENCIA: BANCO UNION S.A., CHEQUE: 4844, FECHA DE EMISION:27/04/2018</t>
  </si>
  <si>
    <t>00020011102 DEP.DE CHEQ.AJENOS,RET.DE CAM.,CONCEPTO: PAGO DE HABERES PERSONAL CONSULTORES MES ABRIL / 2018 DGTAM,DEP.: TRANSPORTE AEREO MILITAR , PROCEDENCIA: BANCO UNION S.A., CHEQUE: 19556, FECHA DE EMISION:04/05/2018</t>
  </si>
  <si>
    <t>00020011102 DEP.DE CHEQ.AJENOS,RET.DE CAM.,CONCEPTO: PAGO DE HABERES PERSONAL EVENTUAL MES ABRIL/2018 DGTAM,DEP.: TRANSPORTE AEREO MILITAR , PROCEDENCIA: BANCO UNION S.A., CHEQUE: 19555, FECHA DE EMISION:04/05/2018</t>
  </si>
  <si>
    <t>00221012001 DEP.DE CHEQ.AJENOS,RET.DE CAM.,CONCEPTO: DEPOSITÓ DE EMP.MIN.SUBO SRL SANCION S/G R.A. 15/2018,DEP.: SENARECOM , PROCEDENCIA: BANCO UNION S.A., CHEQUE: 1304, FECHA DE EMISION:03/05/2018</t>
  </si>
  <si>
    <t>00099021001 DEP.DE CHEQ.AJENOS,RET.DE CAM.,CONCEPTO: DEVOLUCION PASAJES,DEP.: BOA  OFICINA REGIONAL LA PAZ , PROCEDENCIA: BANCO UNION S.A., CHEQUE: 8788, FECHA DE EMISION:06/04/2018</t>
  </si>
  <si>
    <t>00099021001 DEP.DE CHEQ.AJENOS,RET.DE CAM.,CONCEPTO: DEVOLUCION DE PASAJES,DEP.: BOA  OFICINA REGIONAL LA PAZ , PROCEDENCIA: BANCO UNION S.A., CHEQUE: 8811, FECHA DE EMISION:11/04/2018</t>
  </si>
  <si>
    <t>00099021001 DEP.DE CHEQ.AJENOS,RET.DE CAM.,CONCEPTO: REVERSION A LA CUT IMPORTE NO UTILIZADO PAGO REC.ECONOMICO POR DICIEMBRE DE 2017,DEP.: MINISTERIO DE GOBIERNO - UBLICN , PROCEDENCIA: BANCO UNION S.A., CHEQUE: 7839, FECHA DE EMISION:03/05/2018</t>
  </si>
  <si>
    <t>00099021001 DEP.DE CHEQ.AJENOS,RET.DE CAM.,CONCEPTO: REVERSION A LA CUT IMPORTE NO UTILIZADO PAGO REC.ECONOMICO POR EL MES DE NOVIEMBRE DE 2017,DEP.: MINISTERIO DE TRABAJO - UELICN , PROCEDENCIA: BANCO UNION S.A., CHEQUE: 7838, FECHA DE EMISION:03/05/2018</t>
  </si>
  <si>
    <t>00283062001 DEP.DE CHEQ.AJENOS,RET.DE CAM.,CONCEPTO: RETENCION,DEP.: ADUANA NACIONAL , PROCEDENCIA: BANCO UNION S.A., CHEQUE: 3008, FECHA DE EMISION:30/04/2018</t>
  </si>
  <si>
    <t>00099021001 DEP.DE CHEQ.AJENOS,RET.DE CAM.,CONCEPTO: DEVOLUCION DE FONDOS POR EXTRAVIO DE CREDENCIAL,DEP.: CAMARA DE SENADORES , PROCEDENCIA: BANCO UNION S.A., CHEQUE: 6903, FECHA DE EMISION:04/05/2018</t>
  </si>
  <si>
    <t>00099021001 DEP.DE CHEQ.AJENOS,RET.DE CAM.,CONCEPTO: DEVOLUCION DEP. EFECTUADOS ALA CTA ACREEDORES POR CONCEPTO COBRO INDEBIDOS CPTE 88 03-05-18,DEP.: SENASIR , PROCEDENCIA: BANCO UNION S.A., CHEQUE: 7907, FECHA DE EMISION:03/05/2018</t>
  </si>
  <si>
    <t>00099021001 DEP.DE CHEQ.AJENOS,RET.DE CAM.,CONCEPTO: DEVOLUCION PASAJES AEREOS NO UTILIZADOS-PGE/DGAA N° 38/18 Y PGEE/DGAA N° 039/18,DEP.: PROCURADORIA GENERAL DEL ESTADO , PROCEDENCIA: BANCO UNION S.A., CHEQUE: 1831, FECHA DE EMISION:03/05/2018</t>
  </si>
  <si>
    <t>00292022001 DEP.DE CHEQ.AJENOS,RET.DE CAM.,CONCEPTO: DEVOLUCION DE REFRIGERIOS PAGADOS EN DEMASIA REG CHUQUISACA,DEP.: VIAS BOLIVIA , PROCEDENCIA: BANCO UNION S.A., CHEQUE: 3440, FECHA DE EMISION:26/04/2018</t>
  </si>
  <si>
    <t>00099021001 DEP.DE CHEQ.AJENOS,RET.DE CAM.,CONCEPTO: TRIBUNAL CONSTITUCIONAL - DEVOL.INCAPACIDAD TEMP.-FEB/2018,DEP.: CAJA PETROLERA DE SALUD , PROCEDENCIA: BANCO UNION S.A., CHEQUE: 18251, FECHA DE EMISION:25/04/2018</t>
  </si>
  <si>
    <t>00099021001 DEP.DE CHEQ.AJENOS,RET.DE CAM.,CONCEPTO: SEDEGES - DEVOL. INCAPACIDAD TEMPORAL - FEB./2018,DEP.: CAJA PETROLERA DE SALUD , PROCEDENCIA: BANCO UNION S.A., CHEQUE: 13253, FECHA DE EMISION:04/05/2018</t>
  </si>
  <si>
    <t>00597019202 DEP.DE CHEQ.AJENOS,RET.DE CAM.,CONCEPTO: Y.L.B. - DEVOL. INCAPACIDAD TEMP. ENERO / 2018,DEP.: CAJA PETROLERA DE SALUD , PROCEDENCIA: BANCO UNION S.A., CHEQUE: 13252, FECHA DE EMISION:04/05/2018</t>
  </si>
  <si>
    <t>00597019202 DEP.DE CHEQ.AJENOS,RET.DE CAM.,CONCEPTO: Y.L.B. - DEVOL. INCAPACIDAD TEMP. - FEB./2018,DEP.: CAJA PETROLERA DE SALUD , PROCEDENCIA: BANCO UNION S.A., CHEQUE: 13251, FECHA DE EMISION:04/05/2018</t>
  </si>
  <si>
    <t>00290012001 DEP.DE CHEQ.AJENOS,RET.DE CAM.,CONCEPTO: DESCUENTO,MULTAS Y ATRASOS A CONSULT.INDIVIDUALES DE LINEA-GERENCIA DISTRITAL TARIJA MES DIC./2017,DEP.: SERVICIO DE IMPUESTOS NACIONALES</t>
  </si>
  <si>
    <t>00290012001 DEP.DE CHEQ.AJENOS,RET.DE CAM.,CONCEPTO: IMPUESTOS RETENIDOS Y DEVOLUCIONES DE SALDOS NO EJECUTADOS GERENCIA DISTRITAL PANDO,DEP.: SERVICIO DE IMPUESTOS NACIONALES , PROCEDENCIA: BANCO UNION S.A., CHEQUE: 4836, FECHA DE EMISION:26/04/2018</t>
  </si>
  <si>
    <t>00290124101 DEP.DE CHEQ.AJENOS,RET.DE CAM.,CONCEPTO: DEVOL.DEL SALDO NO EJECUTADO REFRIGERIO DEL PERSONAL DE PLANTA MES DE DICIEMBRE/2017,DEP.: SERVICIO DE IMPUESTOS NACIONALES , PROCEDENCIA: BANCO UNION S.A., CHEQUE: 4838, FECHA DE EMISION:26/04/2018</t>
  </si>
  <si>
    <t>00099021001 DEPOSITO DE EFECTIVO, DEPOSITANTE: GUILLERMO KUQUIMIYA TADAYOSHI, CONCEPTO: DEVOLUCION DE SALDO NO UTILIZADO EN PASAJES, CUENTA DE DEPOSITO: CUENTA UNICA DEL TESORO</t>
  </si>
  <si>
    <t>00099021001 DEPOSITO DE EFECTIVO, DEPOSITANTE: EDUARDO MALDONADO GALLARDO, CONCEPTO: DEVOLUCION DE APORTE, CUENTA DE DEPOSITO: CUENTA UNICA DEL TESORO</t>
  </si>
  <si>
    <t>00099021001 DEPOSITO DE EFECTIVO, DEPOSITANTE: MARTIN YAHUASI MAMANI, CONCEPTO: PLAN DE PAGO SENASIR, CUENTA DE DEPOSITO: CUENTA UNICA DEL TESORO</t>
  </si>
  <si>
    <t>00099021001 DEPOSITO DE EFECTIVO, DEPOSITANTE: RUPERTO CHURATA MAMANI, CONCEPTO: DEVOLUCION DE VIATICOS, CUENTA DE DEPOSITO: CUENTA UNICA DEL TESORO</t>
  </si>
  <si>
    <t>00099021001 DEPOSITO DE EFECTIVO, DEPOSITANTE: FLORA RODRIGUEZ SIRPA, CONCEPTO: DEVOLUCION POR COBRO INDEBIDO, CUENTA DE DEPOSITO: CUENTA UNICA DEL TESORO</t>
  </si>
  <si>
    <t>00099021001 DEPOSITO DE EFECTIVO, DEPOSITANTE: ORLANDO RAMIRO FERRER MORON, CONCEPTO: DEVOLUCION POR DOBLE PERCEPCION, CUENTA DE DEPOSITO: CUENTA UNICA DEL TESORO</t>
  </si>
  <si>
    <t>00099021001 DEPOSITO DE EFECTIVO, DEPOSITANTE: GROVER LOZANO MIRANDA, CONCEPTO: DEVOLUCION DE FONDOS ASIG. EN DEMASIA (VIATICOS), CUENTA DE DEPOSITO: CUENTA UNICA DEL TESORO</t>
  </si>
  <si>
    <t>00283012002 DEPOSITO DE EFECTIVO, DEPOSITANTE: JOEL MINA MONTECINOS, CONCEPTO: DEVOLUCION DE VIATICOS, CUENTA DE DEPOSITO: CUENTA UNICA DEL TESORO</t>
  </si>
  <si>
    <t>00099021001 DEPOSITO DE EFECTIVO, DEPOSITANTE: AGUSTIN HUANCA ALCALA, CONCEPTO: DEVOLUCION DE VIATICOS, CUENTA DE DEPOSITO: CUENTA UNICA DEL TESORO</t>
  </si>
  <si>
    <t>00099021001 DEPOSITO DE EFECTIVO, DEPOSITANTE: AGUSTIN HUANCA ALCALA, CONCEPTO: DEVOLUCION DE  COMBUSTIBLES Y LUBRICANTES, CUENTA DE DEPOSITO: CUENTA UNICA DEL TESORO</t>
  </si>
  <si>
    <t>00526012001 DEPOSITO DE EFECTIVO, DEPOSITANTE: BOLIVIA  TV  RODRIGO GUIBARRA PARRADO, CONCEPTO: DEVOLUCION DE VIATICOS, CUENTA DE DEPOSITO: CUENTA UNICA DEL TESORO</t>
  </si>
  <si>
    <t>00283012002 DEPOSITO DE EFECTIVO, DEPOSITANTE: MAIK TAPIA, CONCEPTO: DEVOLUCION DE PASAJES, CUENTA DE DEPOSITO: CUENTA UNICA DEL TESORO</t>
  </si>
  <si>
    <t>00099021001 DEPOSITO DE EFECTIVO, DEPOSITANTE: LUIS OPORTO ORDOÑEZ, CONCEPTO: DEVOLUCION DE VIATICOS, CUENTA DE DEPOSITO: CUENTA UNICA DEL TESORO</t>
  </si>
  <si>
    <t>00099021001 DEPOSITO DE EFECTIVO, DEPOSITANTE: DORYS CAMACHO GUACOPE, CONCEPTO: DOBLE PERCEPCION, CUENTA DE DEPOSITO: CUENTA UNICA DEL TESORO</t>
  </si>
  <si>
    <t>00585012002 DEPOSITO DE EFECTIVO, DEPOSITANTE: AGENCIA BOLIVIANA ESPACIAL, CONCEPTO: DEVOLUCION DE FONDOS, CUENTA DE DEPOSITO: CUENTA UNICA DEL TESORO</t>
  </si>
  <si>
    <t>TRANSFERENCIA DEL EXTERIOR SEGUN SWIFT 06194 DE FECHA 04/05/2018 ORDENANTE: CONSULADO GENERAL DE BOLIVIA EN HOUSTON REF.: REC. ABRIL 2018 LIB. 00010011102 MIN.RELACIONES EXTERIORES - GESTORIA CONSULAR LEY Nº 3108</t>
  </si>
  <si>
    <t>TRANSFERENCIA DEL EXTERIOR SEGUN SWIFT NO.6191 DE FECHA 04/05/2018 ORDENANTE: MINISTRY OF FOREIGN REF:DESEMBOLSO GESTION 2018 DONACION LIB. 00086018041 MMAYA-BS-FORT PROM MANEJO SOST RRNN Y EJER DERECHOS</t>
  </si>
  <si>
    <t>TRANSFERENCIA DEL EXTERIOR SEGUN SWIFT 06192 DE FECHA 04/05/2018 ORDENANTE: CONSULADO DE BOLIVIA EN VALENCIA ESPAÑA REF.: RECAUDACION CONSULAR ABRIL 2018 LIB. 00010011102 MIN.RELACIONES EXTERIORES - GESTORIA CONSULAR LEY Nº 3108</t>
  </si>
  <si>
    <t>COBRO COSTOS DE PAPELERIA SEGUN TRANSFERENCIA DEL EXTERIOR POR ORDEN DE MINISTRY OF FOREIGN REF:DESEMBOLSO GESTION 2018 DONACION LIB. 00086018041 MMAYA-BS-FORT PROM MANEJO SOST RRNN Y EJER DERECHOS</t>
  </si>
  <si>
    <t>COBRO COSTOS DE PAPELERIA SEGUN TRANSFERENCIA DEL EXTERIOR POR ORDEN DE CORPORACION PETROLERA S.A. REF:FACTURA NO.109 LIB. 00513062001 YPFB-OPERACIONES PLANTA DE SEPARACION DE LIQUIDOS RIO GRANDE</t>
  </si>
  <si>
    <t>COBRO COSTOS DE PAPELERIA POR REGULARIZACION DE TRANSFERENCIA DEL EXTERIOR POR ORDEN DE PUMA ENERGY PARAGUAY S.A. REF.: OPE 0/391760 LIB. 00513062001 YPFB-OPERACIONES PLANTA DE SEPARACION DE LIQUIDOS RIO GRANDE</t>
  </si>
  <si>
    <t>COBRO COSTOS DE PAPELERIA SEGUN TRANSFERENCIA DEL EXTERIOR POR ORDEN DE CONSULADO DE BOLIVIA EN VALENCIA ESPAÑA REF.: RECAUDACION CONSULAR ABRIL 2018 LIB. 00010011102 MIN.RELACIONES EXTERIORES - GESTORIA CONSULAR LEY Nº 3108</t>
  </si>
  <si>
    <t>COBRO COSTOS DE PAPELERIA SEGUN TRANSFERENCIA DEL EXTERIOR POR ORDEN DE CONSULADO GENERAL DE BOLIVIA EN HOUSTON REF.: REC. ABRIL 2018 LIB. 00010011102 MIN.RELACIONES EXTERIORES - GESTORIA CONSULAR LEY Nº 3108</t>
  </si>
  <si>
    <t>De: 00099024113 Transferencia en cumplimiento al DS N0913 de 15/06/2011 y el Convenio Intergubernativo de Financiamiento UPRE-CIF-IG/437/2016, suscrito entre la UPRE y el GAM San Pedro, Proyecto Construccion Modulo Educativo U.E. San Pedro, correspondiente al pago de la planilla N4 de cierre, segun</t>
  </si>
  <si>
    <t>De: 00099024113 Transferencia en cumplimiento al DS N0913 de 15/06/2011 y el Convenio Intergubernativo de Financiamiento UPRE-CIF-IG/557/2016, suscrito entre la UPRE y el GAD Beni, Proyecto Construccion U.E. Gilberto Eguez Parada y Polifuncional - Comunidad Pueblo Nuevo, correspondiente al pago de l</t>
  </si>
  <si>
    <t>De: 00099024113 Transferencia en cumplimiento al DS N0913 de 15/06/2011 y el Convenio Intergubernativo de Financiamiento UPRE-CIF-IG/220/2016, suscrito entre la UPRE y el GAM Pojo, Proyecto Construccion Mercado Yuthupampa, correspondiente al pago de la planilla N3, segun la UPRE.</t>
  </si>
  <si>
    <t>De: 00099024113 Transferencia en cumplimiento al DS N0913 de 15/06/2011 y el Convenio Intergubernativo de Financiamiento UPRE-CIF-IG 449/2015, suscrito entre la UPRE y el GAD Beni, Proyecto Construccion Puesto de Salud Com. San Bernardo (Tipnis), correspondiente al pago de la planilla N2 de cierre,</t>
  </si>
  <si>
    <t>De: 00099024113 Transferencia en cumplimiento al DS N0913 de 15/06/2011 y el Convenio Intergubernativo de Financiamiento UPRE-CIF-IG/566/2016, suscrito entre la UPRE y el GAD Beni, Proyecto Construccion U.E. Santa Ana de Moseruna y Polifuncional - Comunidad Santa Ana de Moseruna, correspondiente al</t>
  </si>
  <si>
    <t>NÚMERO DE LIBRETA CUT: 99031009.00 OPERACIÓN T01 TRANSFERENCIA DE FONDOS A LA CUT - TESORO DIRECTO DE BANCO UNION S.A. A CUENTA UNICA DEL TESORO CON NUMERO DE SOLICITUD = 2716782 Y NUMERO CORRELATIVO = 91320004052018603 TRANSFERENCIA POR OPERACIONES DE VENTA BONOS BTX</t>
  </si>
  <si>
    <t>TRANSFERENCIA DEL EXTERIOR SEGUN SWIFT NO.6220 Y NO.6217 DE FECHA 04/05/2018 ORDENANTE: VICECONSULADO DEL EST.PLURINACIONAL DE BOLIVIA EN PILAR REF.: S25-SERVICIOS DEL GOBIERNO LIB. 00010011102 MIN.RELACIONES EXTERIORES - GESTORIA CONSULAR LEY Nº 3108</t>
  </si>
  <si>
    <t>TRANSFERENCIA DEL EXTERIOR SEGUN SWIFT 06237 DE FECHA 04/05/2018 ORDENANTE: CONSULADO GENERAL DEL ESTADO PLURINACIONAL DE BOLIVIA NEW YORK REF.: GESTORIA CONSULAR LIB. 00010011102 MIN.RELACIONES EXTERIORES - GESTORIA CONSULAR LEY Nº 3108</t>
  </si>
  <si>
    <t>COBRO COSTOS DE PAPELERIA SEGUN TRANSFERENCIA DEL EXTERIOR POR ORDEN DE AMARILLA GAS S.A. (ARGENTINA) REF.: 818-549075000 PAYMENT OF MARCHANDISES LIB. 00513062001 YPFB-OPERACIONES PLANTA DE SEPARACION DE LIQUIDOS RIO GRANDE</t>
  </si>
  <si>
    <t>COBRO COSTOS DE PAPELERIA SEGUN TRANSFERENCIA DEL EXTERIOR POR ORDEN DE VICECONSULADO DEL EST.PLURINACIONAL DE BOLIVIA EN PILAR REF.: S25-SERVICIOS DEL GOBIERNO LIB. 00010011102 MIN.RELACIONES EXTERIORES - GESTORIA CONSULAR LEY Nº 3108</t>
  </si>
  <si>
    <t>COBRO COSTOS DE PAPELERIA SEGUN TRANSFERENCIA DEL EXTERIOR POR ORDEN DE GAS TOTAL S.A. REF.: PAGO POR ANTICIPO DE GLP MES DE MAYO 2018 LIB. 00513062001 YPFB-OPERACIONES PLANTA DE SEPARACION DE LIQUIDOS RIO GRANDE</t>
  </si>
  <si>
    <t>COBRO COSTOS DE PAPELERIA SEGUN TRANSFERENCIA DEL EXTERIOR POR ORDEN DE CONSULADO GENERAL DEL ESTADO PLURINACIONAL DE BOLIVIA NEW YORK REF.: GESTORIA CONSULAR LIB. 00010011102 MIN.RELACIONES EXTERIORES - GESTORIA CONSULAR LEY Nº 3108</t>
  </si>
  <si>
    <t>De: 00099024113 Transferencia en cumplimiento al DS N0913 de 15/06/2011 y el Convenio Intergubernativo de Financiamiento UPRE-CIF-IG 055/2017, suscrito entre la UPRE y el GAM Tacopaya, Proyecto Construccion Coliseo Municipal de Tacopaya, correspondiente al pago de la planilla N3, segun la UPRE.</t>
  </si>
  <si>
    <t>De: 00099024113 Transferencia en cumplimiento al DS N0913 de 15/06/2011 y el Convenio Intergubernativo de Financiamiento UPRE-CIF-IG 0169/2018, suscrito entre la UPRE y el GAM Ayo Ayo, Proyecto Construccion Coliseo Municipal Tupac Katari - Ayo Ayo, correspondiente al pago del 20% de anticipo del mon</t>
  </si>
  <si>
    <t>De: 00099024113 Transferencia en cumplimiento al DS N0913 de 15/06/2011 y el Convenio Intergubernativo de Financiamiento UPRE-CIF-IG 635/2017, suscrito entre la UPRE y el GAM San Benito, Proyecto Construccion de Aulas y Talleres U.E. Simon Bolivar B, correspondiente al pago de la planilla N2, segun</t>
  </si>
  <si>
    <t>De: 00099024113 Transferencia en cumplimiento al DS N0913 de 15/06/2011 y el Convenio Intergubernativo de Financiamiento UPRE-CIF-IG 497/2016, suscrito entre la UPRE y el GAM Entre Rios, Proyecto Construccion Terminal Municipal Entre Rios, correspondiente al pago de la planilla N3, segun la UPRE.</t>
  </si>
  <si>
    <t>||RESPUESTA A DEBITO DEL BANQUERO SG MJE.SWIFT NO.6227 DE LA FECHA REF:COBRO COMIS.POR TRANSFERENCIA EUR 5,839,57 DEL 23/04/2018 SG SOLICITUD DE DIREMAR REF:PAGO A HYDROISOTOP GMBH POR ESTUDIO DE ISOTOPOS DE LAS AGUAS MANANTIALES DEL SILALA LIB.00099021001 TGN-RECURSOS ORDINARIOS</t>
  </si>
  <si>
    <t>||RESPUESTA A DEBITO DEL BANQUERO SG MJE.SWIFT NO.6227 DE LA FECHA REF:COBRO COMIS.POR TRANSFERENCIA EUR 5,839,57 DEL 23/04/2018 SG SOLICITUD DE DIREMAR REF:PAGO A HYDROISOTOP GMBH POR ESTUDIO DE ISOTOPOS DE LAS AGUAS MANANTIALES DEL SILALA CGO.LIB.00099021001 TGN-RECURSOS ORDINARIOS (UTILES DE ESCRITORIO)</t>
  </si>
  <si>
    <t>||RESPUESTA DEBITO DEL BANQUERO SG/ SWIFT 06228 DE LA FECHA REF: COBRO COMISION POR TRANSFERENCIA DE EUR 589,46 DEL 24/04/18 SG/ SOLICITUD DEL MINISTERIO DE EDUCACION, PAGO A/F WALTER PARADA VILLARROEL LIB. NO. 00099021001 TGN-RECURSOS ORDINARIOS (COBRO UTILES DE ESCRITORIO)</t>
  </si>
  <si>
    <t>||RESPUESTA DEBITO DEL BANQUERO SG/ SWIFT 06228 DE LA FECHA REF: COBRO COMISION POR TRANSFERENCIA DE EUR 589,46 DEL 24/04/18 SG/ SOLICITUD DEL MINISTERIO DE EDUCACION, PAGO A/F WALTER PARADA VILLARROEL LIB. NO. 00099021001 TGN-RECURSOS ORDINARIOS ( COMISION DEL BANQUERO EQUIV. EUR 5.-)</t>
  </si>
  <si>
    <t>||RESPUESTA DEBITO DEL BANQUERO SG/ SWIFT 06226 DE LA FECHA REF: COBRO COMISION POR TRANSFERENCIA DE EUR 1,440.- DEL 05/04/18 SG/ SOLICITUD DEL MINISTERIO DE EDUCACION, PAGO A/F WALTER PARADA VILLARROEL LIB. NO. 00099021001 TGN-RECURSOS ORDINARIOS (COMISIION DEL BANQUERO EQUIV. EUR 5.-)</t>
  </si>
  <si>
    <t>||RESPUESTA DEBITO DEL BANQUERO SG/ SWIFT 06226 DE LA FECHA REF: COBRO COMISION POR TRANSFERENCIA DE EUR 1,440.- DEL 05/04/18 SG/ SOLICITUD DEL MINISTERIO DE EDUCACION, PAGO A/F WALTER PARADA VILLARROEL LIB. NO. 00099021001 TGN-RECURSOS ORDINARIOS (COBRO UTILES DE ESCRITORIO)</t>
  </si>
  <si>
    <t>00099021001 DEPOSITO DE EFECTIVO, DEPOSITANTE: GERMAN GUILLERMO LABRAÑA GRUNDY, CONCEPTO: DEVOLUCION DE SALDO NO UTILIZADO EN FONDOS EN AVANCE, CUENTA DE DEPOSITO: CUENTA UNICA DEL TESORO</t>
  </si>
  <si>
    <t>00099021001 DEPOSITO DE EFECTIVO, DEPOSITANTE: LAUREANA QUISPE VIUDA DE CANAVIRI, CONCEPTO: COBRO INDEBIDO, CUENTA DE DEPOSITO: CUENTA UNICA DEL TESORO</t>
  </si>
  <si>
    <t>00373024105 DEPOSITO DE EFECTIVO, DEPOSITANTE: NATIVIDAD NIERVA DE FLORES, CONCEPTO: DEVOLUCION DE SALDOS NO EJECUTADOS DEL PROYECTO, CUENTA DE DEPOSITO: CUENTA UNICA DEL TESORO</t>
  </si>
  <si>
    <t>00099021001 DEPOSITO DE EFECTIVO, DEPOSITANTE: DANITZA MOLINA VIAÑA, CONCEPTO: DOBLE PERCEPCION, CUENTA DE DEPOSITO: CUENTA UNICA DEL TESORO</t>
  </si>
  <si>
    <t>00099021001 DEPOSITO DE EFECTIVO, DEPOSITANTE: MARIA EUGENIA VENTURA QUISPE, CONCEPTO: REVERSION DE BOLETA DE HABER, CUENTA DE DEPOSITO: CUENTA UNICA DEL TESORO</t>
  </si>
  <si>
    <t>00155012001 DEPOSITO DE EFECTIVO, DEPOSITANTE: CARLA ZAIDA ZAMBRANA BUITRON, CONCEPTO: DEVOLUCION DE FONDOS EN AVANCE PARA ELECCION Y SORTEO DE NOTARIOS DIRIGIDO A LA LIBRETA, CUENTA DE DEPOSITO: CUENTA UNICA DEL TESORO</t>
  </si>
  <si>
    <t>00099021001 DEPOSITO DE EFECTIVO, DEPOSITANTE: ELOINA CALLEJAS DE BURGOA, CONCEPTO: DEVOLUCION DOBLE PERCEPCION, CUENTA DE DEPOSITO: CUENTA UNICA DEL TESORO</t>
  </si>
  <si>
    <t>00099021001 DEPOSITO DE EFECTIVO, DEPOSITANTE: HUMBERTO PAYE ANCALLE, CONCEPTO: DEVOLUCION DE SUELDO RECURSOS ORDINARIOS, CUENTA DE DEPOSITO: CUENTA UNICA DEL TESORO</t>
  </si>
  <si>
    <t>00373024105 DEPOSITO DE EFECTIVO, DEPOSITANTE: CONST.DE ESTABLOS EN LA COMUNIDAD SURIRI-TIWANAKU, CONCEPTO: DEVOLUCION, CUENTA DE DEPOSITO: CUENTA UNICA DEL TESORO</t>
  </si>
  <si>
    <t>00099021001 DEPOSITO DE EFECTIVO, DEPOSITANTE: ENRIQUE RAUL CALDERON VILLCA, CONCEPTO: DEVOLUCION DE HABER FEBRERO 2017, CUENTA DE DEPOSITO: CUENTA UNICA DEL TESORO</t>
  </si>
  <si>
    <t>00099021001 DEPOSITO DE EFECTIVO, DEPOSITANTE: ELBA CECILIA COLLAO BEDREGAL, CONCEPTO: DEVOLUCION DE HABERES, CUENTA DE DEPOSITO: CUENTA UNICA DEL TESORO</t>
  </si>
  <si>
    <t>00099021001 DEPOSITO DE EFECTIVO, DEPOSITANTE: EYNAR HUMBERTO FLORES GUZMAN - MTCYT, CONCEPTO: DEVOLUCION DE SUELDOS, CUENTA DE DEPOSITO: CUENTA UNICA DEL TESORO</t>
  </si>
  <si>
    <t>00099021001 DEPOSITO DE EFECTIVO, DEPOSITANTE: CLAUDIA MACHICADO LARICO, CONCEPTO: PAGO DE CONSUMO DE PRODUCTO DEL PROGRAMA JUANA AZURDUY, CUENTA DE DEPOSITO: CUENTA UNICA DEL TESORO</t>
  </si>
  <si>
    <t>00292012001 DEPOSITO DE EFECTIVO, DEPOSITANTE: EBER MAMANI TINCUTA, CONCEPTO: CONVENIO ENTRE VIAS BOLIVIA Y FEDERACION 1RO DE MAYO |, CUENTA DE DEPOSITO: CUENTA UNICA DEL TESORO</t>
  </si>
  <si>
    <t>00292012001 DEPOSITO DE EFECTIVO, DEPOSITANTE: EBER  MAMANI TINCUTA, CONCEPTO: CONVENIO ENTRE VIAS BOLIVIA Y FEDERACION 1RO DE MAYO, CUENTA DE DEPOSITO: CUENTA UNICA DEL TESORO</t>
  </si>
  <si>
    <t>00099021001 DEPOSITO DE EFECTIVO, DEPOSITANTE: JUAN JAVIER QUISBERT MURILLO, CONCEPTO: DEVOLUCION DE SALARIO DIAS DE FEBRERO Y DIAS DE MARZO 2017, CUENTA DE DEPOSITO: CUENTA UNICA DEL TESORO</t>
  </si>
  <si>
    <t>00099021001 DEPOSITO DE EFECTIVO, DEPOSITANTE: PORFIDIA BEATRIZ HERNANI DORADO CI 3448644 LP, CONCEPTO: REVERSION POR CONCEPTO DE PASAJES, PREVENTIVO 2827 CARGO DE CUENTA, CUENTA DE DEPOSITO: CUENTA UNICA DEL TESORO</t>
  </si>
  <si>
    <t>00512012001 DEPOSITO DE EFECTIVO, DEPOSITANTE: SUSI LILI APAZA ALCON, CONCEPTO: DESCARGO FONDOS EN AVANCE, CUENTA DE DEPOSITO: CUENTA UNICA DEL TESORO</t>
  </si>
  <si>
    <t>00099021001 DEPOSITO DE EFECTIVO, DEPOSITANTE: MAGNO CHARCAS MITA, CONCEPTO: DEVOLUCION DE VIATICOS, CUENTA DE DEPOSITO: CUENTA UNICA DEL TESORO</t>
  </si>
  <si>
    <t>00099021001 DEPOSITO DE EFECTIVO, DEPOSITANTE: ERICK ARIEL ARCE JIMENEZ, CONCEPTO: DEVOLUCION DE VIATICOS, CUENTA DE DEPOSITO: CUENTA UNICA DEL TESORO</t>
  </si>
  <si>
    <t>00099021001 DEPOSITO DE EFECTIVO, DEPOSITANTE: DAMASO VILLANUEVA TARQUI, CONCEPTO: DEVOLUCION POR DOBLE PERCEPCION CONPENSACION DE COTIZACIONES SENASIR, CUENTA DE DEPOSITO: CUENTA UNICA DEL TESORO</t>
  </si>
  <si>
    <t>00099024113 DEP.DE CHEQ.AJENOS,RET.DE CAM.,CONCEPTO: MULTA PROY. CONSTRUCCION COMPLEJO RAQUET BALL LOS PINOS-GAD POTOSI,DEP.: MINISTERIO DE LA PRESIDENCIA , PROCEDENCIA: BANCO UNION S.A., CHEQUE: 590, FECHA DE EMISION:30/04/2018</t>
  </si>
  <si>
    <t>00099024113 DEP.DE CHEQ.AJENOS,RET.DE CAM.,CONCEPTO: MULTA PROY.CONSTRUCCION COMPLEJO DEPORTIVO-EVO MORALES AYMA DISTRITO EL ALTO,DEP.: MINISTERIO DE LA PRESIDENCIA , PROCEDENCIA: BANCO UNION S.A., CHEQUE: 591, FECHA DE EMISION:30/04/2018</t>
  </si>
  <si>
    <t>00010011101 DEP.DE CHEQ.AJENOS,RET.DE CAM.,CONCEPTO: REEMBOLSO DE SUBSIDIO DE INCAPACIDAD TEMPORAL FEBRERO 2018,DEP.: CAJA BANCARIA ESTATAL DE SALUD , PROCEDENCIA: BANCO UNION S.A., CHEQUE: 27015, FECHA DE EMISION:10/04/2018</t>
  </si>
  <si>
    <t>00212032001 DEP.DE CHEQ.AJENOS,RET.DE CAM.,CONCEPTO: DEVOLUCION DE FONDOS SEGUN INFORME AUDITORIA INTERNA UAI N° 03/2017 INRA-COCHABAMBA,DEP.: INRA-NACIONAL , PROCEDENCIA: BANCO UNION S.A., CHEQUE: 5839, FECHA DE EMISION:30/04/2018</t>
  </si>
  <si>
    <t>00015021101 DEP.DE CHEQ.AJENOS,RET.DE CAM.,CONCEPTO: REVERSION POR GASTOS DE OPERACION,DEP.: POLICIA BOLIVIANA , PROCEDENCIA: BANCO UNION S.A., CHEQUE: 3869, FECHA DE EMISION:24/04/2018</t>
  </si>
  <si>
    <t>00099021001 DEP.DE CHEQ.AJENOS,RET.DE CAM.,CONCEPTO: DEVOLUCION DE CC NO COBRADA ENERO 2018,DEP.: LA VITALICIA SEGUROS Y REASEGUROS DE VIDA S.A. , PROCEDENCIA: BANCO BISA S.A., CHEQUE: 46376, FECHA DE EMISION:04/05/2018</t>
  </si>
  <si>
    <t>00099021001 DEP.DE CHEQ.AJENOS,RET.DE CAM.,CONCEPTO: DEVOLUCION DE SALDOS RECURSOS TGN DE ODESUR GESTION 2017,DEP.: GOBIERNO DEPARTAMENTAL DE COCHABAMBA , PROCEDENCIA: BANCO UNION S.A., CHEQUE: 110829, FECHA DE EMISION:26/04/2018</t>
  </si>
  <si>
    <t>00099021001 DEP.DE CHEQ.AJENOS,RET.DE CAM.,CONCEPTO: DEVOLUCION SALDOS NO UTILIZADOS PROY.CONST. PAVIMENTO PTO. SAN FRANCISCO 14 DE SEPTIEMBRE(FASE II),DEP.: SERVICIO DEPARTAMENTAL DE CAMINOS</t>
  </si>
  <si>
    <t>00099021001 DEPOSITO DE EFECTIVO, DEPOSITANTE: JEANETTE OLMOS SOTO, CONCEPTO: DEVOLUCION, CUENTA DE DEPOSITO: CUENTA UNICA DEL TESORO</t>
  </si>
  <si>
    <t>00099021001 DEPOSITO DE EFECTIVO, DEPOSITANTE: BENEDICTO HUAYNOCA QUISBERT, CONCEPTO: DEVOLUCION DE PASAJES TERRESTRES NO UTILIZADOS, CUENTA DE DEPOSITO: CUENTA UNICA DEL TESORO</t>
  </si>
  <si>
    <t>00099021001 DEPOSITO DE EFECTIVO, DEPOSITANTE: TERESA PATRICIA LAMADRID AGUILAR, CONCEPTO: DEVOLUCION DE PASAJES TERRESTRES NO UTILIZADOS, CUENTA DE DEPOSITO: CUENTA UNICA DEL TESORO</t>
  </si>
  <si>
    <t>00099021001 DEPOSITO DE EFECTIVO, DEPOSITANTE: JOSE EDGAR BORDA QUEVEDO, CONCEPTO: DEVOLUCION SENASIR, CUENTA DE DEPOSITO: CUENTA UNICA DEL TESORO</t>
  </si>
  <si>
    <t>00132062002 DEPOSITO DE EFECTIVO, DEPOSITANTE: ROSENDO VARGAS, CONCEPTO: DEVOLUCION SOLADO FONDOS EN AVANCE, CUENTA DE DEPOSITO: CUENTA UNICA DEL TESORO</t>
  </si>
  <si>
    <t>00099021001 DEPOSITO DE EFECTIVO, DEPOSITANTE: CECILIA FLORES DE CEÑI, CONCEPTO: DEVOLUCION DE VIATICOS, CUENTA DE DEPOSITO: CUENTA UNICA DEL TESORO</t>
  </si>
  <si>
    <t>00099021001 DEPOSITO DE EFECTIVO, DEPOSITANTE: TANIA ELIZABETH QUINTANILLA DE NOYA, CONCEPTO: DEVOLUCION - BONO FRONTERA CORRESPONDIENTE MES-ENERO/18, CUENTA DE DEPOSITO: CUENTA UNICA DEL TESORO</t>
  </si>
  <si>
    <t>VENTA DE DIVISAS CON TRANSFERENCIA DE FONDOS A SOLICITUD DE SERVICIO GENERAL DE IDENTIFICACION PERSONAL - SEGIP SEGUN SOLICITUD 4904 REF: ENTREGA DE FONDOS A LA OFICINA DE BUENOS AIRES ARGENTINA PARA PAGO DE PLANILLA DE COMPENSACION COSTO DE VIDA CORRESPONDIENTE AL MES DE ABRIL 2018, SEGUN INF.TECNI LIB. 00340012003 RECAUDACION EXTRANJERIA - C.I. -L.C.</t>
  </si>
  <si>
    <t>VENTA DE DIVISAS CON TRANSFERENCIA DE FONDOS A SOLICITUD DE SERVICIO GENERAL DE IDENTIFICACION PERSONAL - SEGIP SEGUN SOLICITUD 4905 REF: ENTREGA DE FONDOS A LA OFICINA DE SAO PAULO BRASIL, PARA PAGO DE PLANILLA DE COMPENSACION COSTO DE VIDA MES DE ABRIL/2018, SEGUN INF.TECNICO 0139/2018 RR.HH. Y CE LIB. 00340012003 RECAUDACION EXTRANJERIA - C.I. -L.C.</t>
  </si>
  <si>
    <t>VENTA DE DIVISAS CON TRANSFERENCIA DE FONDOS A SOLICITUD DE AGENCIA BOLIVIANA ESPACIAL - ABE SEGUN SOLICITUD 4903 REF: SE AUTORIZA EL PAGO A LA EMPRESA GILAT SATELITE NETWOKS LIMITADA POR EL SERVICIO DE SOPORTE (SATCARE) PARA EL HUB SKYEDGE II - C DE LA AGENCIA BOLIVIANA ESPACIAL - ABE, CORRESPONDI LIB. 00585012002 ABE - VENTA DE SERVICIOS COMUNICACIÓN</t>
  </si>
  <si>
    <t>VENTA DE DIVISAS CON TRANSFERENCIA DE FONDOS A SOLICITUD DE VICEPRESIDENCIA DEL ESTADO SEGUN SOLICITUD 4907 REF: PAGO A ROYAL FBO SERVICE S A POR EL SERVICIO DE PROVISION DE COMBUSTIBLE, CATERING Y HALDING REALIZADO EN EL VIAJE OFICIAL A LA CIUDAD DE CORDOBA ARGENTINA EN FECHA 15 DE MARZO DEL 2018, LIB. 00099021001 TGN-RECURSOS ORDINARIOS (3987)</t>
  </si>
  <si>
    <t>VENTA DE DIVISAS CON TRANSFERENCIA DE FONDOS A SOLICITUD DE SERVICIO GENERAL DE IDENTIFICACION PERSONAL - SEGIP SEGUN SOLICITUD 4906 REF: ENTREGA DE FONDOS A LA OFICINA DE CALAMA CHILE PARA PAGO DE PLANILLA DE COMPENSACION COSTO DE VIDA MES DE ABRIL/2018, SEGUN INF.TECNICO 0140/2018 RR.HH. Y CERTIFI LIB. 00340012003 RECAUDACION EXTRANJERIA - C.I. -L.C.</t>
  </si>
  <si>
    <t>VENTA DE DIVISAS CON TRANSFERENCIA DE FONDOS A SOLICITUD DE MINISTERIO DE RELACIONES EXTERIORES SEGUN SOLICITUD 4902 REF: REMESA ADICIONAL A FAVOR DE LA MISION PERMANENTE ANTE LA ONU PARA CUBRIR GASTOS EMERGENTES DE LA PARTICIPACION EN EL CONSEJO DE SEGURIDAD DE NNUU SEGUN INFORME DE CONTROL FINANCI LIB. 00099021001 TGN-RECURSOS ORDINARIOS (3987)</t>
  </si>
  <si>
    <t>VENTA DE DIVISAS CON TRANSFERENCIA DE FONDOS A SOLICITUD DE SERVICIO GENERAL DE IDENTIFICACION PERSONAL - SEGIP SEGUN SOLICITUD 4912 REF: ENTREGA DE FONDOS A LA OFICINA DE WASHINGTON D.C. EEUU, PARA PAGO DE PLANILLA DE COMPENSACION COSTO DE VIDA MES DE ABRIL/2018, SEGUN INF.TECNICO 0141/2018 RR.HH. LIB. 00340012003 RECAUDACION EXTRANJERIA - C.I. -L.C.</t>
  </si>
  <si>
    <t>VENTA DE DIVISAS CON TRANSFERENCIA DE FONDOS A SOLICITUD DE INSUMOS BOLIVIA SEGUN SOLICITUD 4910 REF: PAGO A LA EMPRESA TUV RHEINLAND ARGENTINA SA, SERVICIO DE AUDITORIA EXTERNA PARA EL MANTENIMIENTO DE CERTIFICACION BPM 324 2010 DE LAS PLANTA PROCESADORA DE PALMITO SHINAHOTA, COMUNICACION INTERNA I LIB. 00224012002 INSUMOS BOL.ADMIN.CENTRAL. FUNCION. EXP PALMITO CULT.A VENEZ</t>
  </si>
  <si>
    <t>VENTA DE DIVISAS CON TRANSFERENCIA DE FONDOS A SOLICITUD DE INSUMOS BOLIVIA SEGUN SOLICITUD 4908 REF: PAGO A LA EMPRESA TUV REINHLAND ARGENTINA S.A. SERVICIO DE AUDITORIA EXTERNA PARA EL MANTENIMIENTO DE CERTIFICACION BPM 324 2010 DE LA PLANTA PROCESADORA DE IVIRGARZAMA, SEGUN CONTRATO ADM INBOL C2 LIB. 00224012007 INSUMOS BOLIVIA-PLANTA PROCESADORA DE IVIRGARZAMA</t>
  </si>
  <si>
    <t>TRANSFERENCIA DEL EXTERIOR SEGUN SWIFT 06246 DE FECHA 07/05/2018 ORDENANTE: CONSULADO DE BOLIVIA SUIZA (GB) REF.: GESTORIA CONSULAR ABRIL 2018 LIB. 00010011102 MIN.RELACIONES EXTERIORES - GESTORIA CONSULAR LEY Nº 3108</t>
  </si>
  <si>
    <t>PROVISION DE FONDOS A SOLICITUD DE YACIMIENTOS PETROLIFEROS FISCALES BOLIVIANOS SEGUN SOLICITUD YPFB-0135-2018 REF: PAGO SERV INTERRUMPIBLE DE TGN MI MARZO 18 YPFB CHACO LIB. 00513012007 YPFB - RECURSOS NACIONALIZACIÓN</t>
  </si>
  <si>
    <t>COBRO COSTOS DE PAPELERIA SEGUN TRANSFERENCIA DEL EXTERIOR POR ORDEN DE CONSULADO DE BOLIVIA SUIZA (GB) REF.: GESTORIA CONSULAR ABRIL 2018 LIB. 00010011102 MIN.RELACIONES EXTERIORES - GESTORIA CONSULAR LEY Nº 3108</t>
  </si>
  <si>
    <t>TRANSFERENCIA DEL EXTERIOR SEGUN SWIFT 06242 DE FECHA 07/05/2018 ORDENANTE: CONSULADO DEL ESTADO PLURINACIONAL DE BOLIVIA EN COMODORO RIVADAVIA ARGENTINA LIB. 00010011102 MIN.RELACIONES EXTERIORES - GESTORIA CONSULAR LEY Nº 3108</t>
  </si>
  <si>
    <t>COBRO COSTOS DE PAPELERIA SEGUN TRANSFERENCIA DEL EXTERIOR POR ORDEN DE CONSULADO DEL ESTADO PLURINACIONAL DE BOLIVIA EN COMODORO RIVADAVIA ARGENTINA LIB. 00010011102 MIN.RELACIONES EXTERIORES - GESTORIA CONSULAR LEY Nº 3108</t>
  </si>
  <si>
    <t>VENTA DE DIVISAS CON TRANSFERENCIA DE FONDOS A SOLICITUD DE ADMINISTRACION DE SERVICIOS PORTUARIOS BOLIVIA SEGUN SOLICITUD 4914 REF: H.R. 497-518-519-236 - PAGO DE FACTURAS AL TPA POR SERVICIO DE MOVIMIENTO Y TRASLADO DE CONTENEDORES, RECEPCION DE CARGA DE EXPORTACIONES ABRIL/2018 Y CARGA FIO - HOOK LIB. 00594012001 ASP-B FONDO DE OPERACIONES</t>
  </si>
  <si>
    <t>VENTA DE DIVISAS CON TRANSFERENCIA DE FONDOS A SOLICITUD DE ADMINISTRACION DE SERVICIOS PORTUARIOS BOLIVIA SEGUN SOLICITUD 4913 REF: H.R. 1350 - ENVIO DE RECURSOS AL PUERTO DE ARICA POR GATE OUT, CORRESPONDIENTE A LA REPOSICION DE ABRIL/2018, SEGUN COMUNICACION INTERNA ASP-B/DOP-UAP/CI-224/2018 Y DE LIB. 00594012001 ASP-B FONDO DE OPERACIONES</t>
  </si>
  <si>
    <t>VENTA DE DIVISAS CON TRANSFERENCIA DE FONDOS A SOLICITUD DE ADMINISTRACION DE SERVICIOS PORTUARIOS BOLIVIA SEGUN SOLICITUD 4915 REF: H.R. 1400 - PAGO AL SENOR JOSE LUIS FERNANDEZ CASTILLO POR ALQUILER DE OFICINAS EN EL PUERTO DE ILO PERU, CORRESPONDIENTE AL MES DE ABRIL/2018, SEGUN ORDEN DE PAGO ASP LIB. 00594012001 ASP-B FONDO DE OPERACIONES</t>
  </si>
  <si>
    <t>TRANSFERENCIA DE FONDOS A SOLICITUD DE COMITE ORG.DE LOS XI JUEGOS SURAMERICANOS CBBA 2018 CODESUR SEGUN SOLICITUD 4916 REF: PRIMER PAGO DEL CINCUENTA POR CIENTO SEGUN CONTRATO A LA EMPRESA INFORMACION DE NEGOCIOS Y PROCESOS IMPORTADORA LTDA POR CONCEPTO DE ADQUISICION DE UN SISTEMA INFORMATICO DE G LIB. 00099021001 TGN-RECURSOS ORDINARIOS (3987)</t>
  </si>
  <si>
    <t>TRANSFERENCIA DEL EXTERIOR SEGUN SWIFT NO.6244 DE FECHA 07/05/2018 ORDENANTE: CONSULADO GENERAL DE BOLIVIA EN MILAN REF:GESTORIA CONSULAR ABRIL 2018 LIB. 00010011102 MIN.RELACIONES EXTERIORES - GESTORIA CONSULAR LEY Nº 3108</t>
  </si>
  <si>
    <t>TRANSFERENCIA DEL EXTERIOR SEGUN SWIFT NO.6243 DE FECHA 07/05/2018 ORDENANTE: CONSULADO DE BOLIVIA EN MURCIA REF:GESTORIA CONSULAR ABRIL 2018 LIB. 00010011102 MIN.RELACIONES EXTERIORES - GESTORIA CONSULAR LEY Nº 3108</t>
  </si>
  <si>
    <t>REGULARIZACION DE TRANSFERENCIA DEL EXTERIOR SEGUN SWIFT 06175 DE FECHA 07/05/2018 ORDENANTE: CONSULADO DE BOLIVIA EN MENDOZA ARGENTINA LIB. 00010011102 MIN.RELACIONES EXTERIORES - GESTORIA CONSULAR LEY Nº 3108</t>
  </si>
  <si>
    <t>NÚMERO DE LIBRETA CUT: 99031009.00 OPERACIÓN T01 TRANSFERENCIA DE FONDOS A LA CUT - TESORO DIRECTO DE BANCO UNION S.A. A CUENTA UNICA DEL TESORO CON NUMERO DE SOLICITUD = 2721106 Y NUMERO CORRELATIVO = 91320007052018670 TRANSFERENCIA POR OPERACIONES DE VENTA BONOS BTX</t>
  </si>
  <si>
    <t>COBRO COSTOS DE PAPELERIA POR REGULARIZACION DE TRANSFERENCIA DEL EXTERIOR POR ORDEN DE CONSULADO DE BOLIVIA EN MENDOZA ARGENTINA LIB. 00010011102 MIN.RELACIONES EXTERIORES - GESTORIA CONSULAR LEY Nº 3108</t>
  </si>
  <si>
    <t>COBRO COSTOS DE PAPELERIA SEGUN TRANSFERENCIA DEL EXTERIOR POR ORDEN DE CONSULADO DE BOLIVIA EN MURCIA REF:GESTORIA CONSULAR ABRIL 2018 LIB. 00010011102 MIN.RELACIONES EXTERIORES - GESTORIA CONSULAR LEY Nº 3108</t>
  </si>
  <si>
    <t>COBRO COSTOS DE PAPELERIA SEGUN TRANSFERENCIA DEL EXTERIOR POR ORDEN DE CONSULADO GENERAL DE BOLIVIA EN MILAN REF:GESTORIA CONSULAR ABRIL 2018 LIB. 00010011102 MIN.RELACIONES EXTERIORES - GESTORIA CONSULAR LEY Nº 3108</t>
  </si>
  <si>
    <t>TRANSFERENCIA DEL EXTERIOR SEGUN SWIFT NO.6302 DE FECHA 07/05/2018 ORDENANTE: EMBAIXADA DA REPUBLICA DA BOLIVIA-BRASIL LIB. 00010011102 MIN.RELACIONES EXTERIORES - GESTORIA CONSULAR LEY Nº 3108</t>
  </si>
  <si>
    <t>A:00099021001 Pago de capital e interes corriente a favor del TGN, adeudado por el GAD Oruro, correspondientes al Convenio Subsidiario CAF 2324 del Proyecto Electrificacion Subestacion Corque.</t>
  </si>
  <si>
    <t>A:00099021001 Pago de capital e interes corriente a favor del TGN, adeudado por el GAD Santa Cruz, correspondiente a los Prestamos Convenios Subsidiarios CAF 2324, Proyectos Sistema de Electrificacion: Cordillera PID1, San Antonio del Lomerio Fase III, Velasco PID - 4.</t>
  </si>
  <si>
    <t>COBRO COSTOS DE PAPELERIA SEGUN TRANSFERENCIA DEL EXTERIOR POR ORDEN DE EMBAIXADA DA REPUBLICA DA BOLIVIA-BRASIL LIB. 00010011102 MIN.RELACIONES EXTERIORES - GESTORIA CONSULAR LEY Nº 3108</t>
  </si>
  <si>
    <t>00099021001 DEPOSITO DE EFECTIVO, DEPOSITANTE: GUSTAVO CHOQUE VELASQUEZ, CONCEPTO: DEVOLUCION DE RENTA, CUENTA DE DEPOSITO: CUENTA UNICA DEL TESORO</t>
  </si>
  <si>
    <t>00099021001 DEPOSITO DE EFECTIVO, DEPOSITANTE: JOSE LIRAUZE ORTIZ - C.I. 2046957 LP, CONCEPTO: DEVOLUCION DEUDA, CUENTA DE DEPOSITO: CUENTA UNICA DEL TESORO</t>
  </si>
  <si>
    <t>00099021001 DEPOSITO DE EFECTIVO, DEPOSITANTE: PAOLA ROSA ARGUATA, CONCEPTO: DEVOLUCION DE FONDOS EN AVANCE ABRIL 2018, CUENTA DE DEPOSITO: CUENTA UNICA DEL TESORO</t>
  </si>
  <si>
    <t>00586012001 DEPOSITO DE EFECTIVO, DEPOSITANTE: JAVIER JEMIO CARDENAS, CONCEPTO: DESCARGO FONDOS EN AVANCE, CUENTA DE DEPOSITO: CUENTA UNICA DEL TESORO</t>
  </si>
  <si>
    <t>00291012006 DEPOSITO DE EFECTIVO, DEPOSITANTE: SHENZHEN VICSTAR IMP Y EXP. CO. LTD, CONCEPTO: ABC-CNC DERECHO DE VIA, CUENTA DE DEPOSITO: CUENTA UNICA DEL TESORO</t>
  </si>
  <si>
    <t>00574012003 DEPOSITO DE EFECTIVO, DEPOSITANTE: LACTEOSBOL, CONCEPTO: REVERSION-SUELDOS DE ABRIL / 2018, CUENTA DE DEPOSITO: CUENTA UNICA DEL TESORO</t>
  </si>
  <si>
    <t>00593019201 DEPOSITO DE EFECTIVO, DEPOSITANTE: EMP ESTATAL YACANA-EDGAR APAZA ICHUTA, CONCEPTO: REVERSION PREVENTIVO # 143, CUENTA DE DEPOSITO: CUENTA UNICA DEL TESORO</t>
  </si>
  <si>
    <t>00099021001 DEPOSITO DE EFECTIVO, DEPOSITANTE: OMAR SARSURI CALLEJAS, CONCEPTO: DEVOLUCION DE SUELDO MES ABRIL 2017 N° COMP. 902181/ABRIL/17, CUENTA DE DEPOSITO: CUENTA UNICA DEL TESORO</t>
  </si>
  <si>
    <t>00099021001 DEPOSITO DE EFECTIVO, DEPOSITANTE: OMAR SARSURI CALLEJAS, CONCEPTO: DEVOLUCION DE SUELDO MES MAYO 2017 N° DE COMP. 902191/MAYO/17, CUENTA DE DEPOSITO: CUENTA UNICA DEL TESORO</t>
  </si>
  <si>
    <t>00099021001 DEPOSITO DE EFECTIVO, DEPOSITANTE: OMAR SARSURI CALLEJAS, CONCEPTO: DEVOLUCION DE SUELDO MES JUNIO 2017 N° DE COMP. 902201/JUNIO/17, CUENTA DE DEPOSITO: CUENTA UNICA DEL TESORO</t>
  </si>
  <si>
    <t>00585012002 DEPOSITO DE EFECTIVO, DEPOSITANTE: KARINA CRUZ MICHAGA, CONCEPTO: IVA NO DECLARADO, CUENTA DE DEPOSITO: CUENTA UNICA DEL TESORO</t>
  </si>
  <si>
    <t>00099021001 DEPOSITO DE EFECTIVO, DEPOSITANTE: JAVIER FERNANDO MONCADA CEVALLOS, CONCEPTO: DEVOLUCION PASAJES Y VIATICOS G-2008 (JAVIER FERNANDO MONCADA CEVALLOS), CUENTA DE DEPOSITO: CUENTA UNICA DEL TESORO</t>
  </si>
  <si>
    <t>00862012001 DEPOSITO DE EFECTIVO, DEPOSITANTE: EDUARDO CALVIMONTES MEDINA, CONCEPTO: DEVOLUCION DE RECURSOS DEL BONO DE ANTIGUEDAD, CUENTA DE DEPOSITO: CUENTA UNICA DEL TESORO</t>
  </si>
  <si>
    <t>00249012001 DEPOSITO DE EFECTIVO, DEPOSITANTE: CASIANO GUARACHI CONDORI, CONCEPTO: DESCARGO POR COMBUSTIBLE VIAJE A RIBERALTA, CUENTA DE DEPOSITO: CUENTA UNICA DEL TESORO</t>
  </si>
  <si>
    <t>00512012001 DEPOSITO DE EFECTIVO, DEPOSITANTE: FELIX CHURA, CONCEPTO: DEVOLUCION DE VIATICOS, CUENTA DE DEPOSITO: CUENTA UNICA DEL TESORO</t>
  </si>
  <si>
    <t>00526012001 DEPOSITO DE EFECTIVO, DEPOSITANTE: BOLIVIA TV-JUAN TEODORO PACO TORREZ, CONCEPTO: DEVOLUCION DE PASAJES, CUENTA DE DEPOSITO: CUENTA UNICA DEL TESORO</t>
  </si>
  <si>
    <t>00099021001 DEPOSITO DE EFECTIVO, DEPOSITANTE: ARISTIDES PANTOJA CUELLAR, CONCEPTO: DEVOLUCION POR DOBLE PERCEPCION, CUENTA DE DEPOSITO: CUENTA UNICA DEL TESORO</t>
  </si>
  <si>
    <t>00099021001 DEPOSITO DE EFECTIVO, DEPOSITANTE: OMAR SARSURI CALLEJAS, CONCEPTO: DEVOLUCION DE SUELDO MES JULIO 2017 N° DE COMP. 902205/JULIO/17, CUENTA DE DEPOSITO: CUENTA UNICA DEL TESORO</t>
  </si>
  <si>
    <t>00099021001 DEPOSITO DE EFECTIVO, DEPOSITANTE: OMAR SARSURI CALLEJAS, CONCEPTO: DEVOLUCION DE SUELDO MES AGOSTO 2017 N° DE COMP. 902211/AGOSTO/17, CUENTA DE DEPOSITO: CUENTA UNICA DEL TESORO</t>
  </si>
  <si>
    <t>00099021001 DEPOSITO DE EFECTIVO, DEPOSITANTE: OMAR SARSURI CALLEJAS, CONCEPTO: DEVOLUCION DE SUELDO MES SEPTIEMBRE 2017 N°DE COMP. 902215/SEPTIEMBRE/17, CUENTA DE DEPOSITO: CUENTA UNICA DEL TESORO</t>
  </si>
  <si>
    <t>00099021001 DEPOSITO DE EFECTIVO, DEPOSITANTE: OMAR SARSURI CALLEJAS, CONCEPTO: DEVOLUCION DE SUELDO OCTUBRE 2017 N°DE COMP. 902221/OCTUBRE/17, CUENTA DE DEPOSITO: CUENTA UNICA DEL TESORO</t>
  </si>
  <si>
    <t>00099021001 DEPOSITO DE EFECTIVO, DEPOSITANTE: OMAR SARSURI CALLEJAS, CONCEPTO: DEVOLUCION DE SUELDO MES NOVIEMBRE 2017 N°DE COMP.902225/NOVIEMBRE/17, CUENTA DE DEPOSITO: CUENTA UNICA DEL TESORO</t>
  </si>
  <si>
    <t>00099021001 DEPOSITO DE EFECTIVO, DEPOSITANTE: OMAR SARSURI CALLEJAS, CONCEPTO: DEVOLUCION SUELDO MES DE DICIEMBRE 2017 N° DE COMP. 902231/DICIEMBRE/17, CUENTA DE DEPOSITO: CUENTA UNICA DEL TESORO</t>
  </si>
  <si>
    <t>00099021001 DEPOSITO DE EFECTIVO, DEPOSITANTE: OMAR SARSURI CALLEJAS, CONCEPTO: DEVOLUCION DE SUELDO MES ENERO 2018 N° DE COMP. 902151/ENERO/18, CUENTA DE DEPOSITO: CUENTA UNICA DEL TESORO</t>
  </si>
  <si>
    <t>00224012007 DEPOSITO DE EFECTIVO, DEPOSITANTE: GERMAN GUILLERMO LABRAÑA GRUNDY, CONCEPTO: DEVOLUCION DE SALDO NO UTILIZADO EN PASAJES, CUENTA DE DEPOSITO: CUENTA UNICA DEL TESORO</t>
  </si>
  <si>
    <t>00099021001 DEPOSITO DE EFECTIVO, DEPOSITANTE: JUAN CARLOS RAMOS ALANOCA, CONCEPTO: DEVOLUCION DOBLE PERCEPCION, CUENTA DE DEPOSITO: CUENTA UNICA DEL TESORO</t>
  </si>
  <si>
    <t>00593019201 DEPOSITO DE EFECTIVO, DEPOSITANTE: EMPRESA ESTATAL YACANA, CONCEPTO: REVERSION PREVENTIVO # 142, CUENTA DE DEPOSITO: CUENTA UNICA DEL TESORO</t>
  </si>
  <si>
    <t>00206012001 DEPOSITO DE EFECTIVO, DEPOSITANTE: INE, CONCEPTO: DEP. POR VENTA LA PAZ FECHA 07/05/2018, CUENTA DE DEPOSITO: CUENTA UNICA DEL TESORO</t>
  </si>
  <si>
    <t>00578012002 DEP.DE CHEQ.AJENOS,RET.DE CAM.,CONCEPTO: REVERSION,DEP.: BOLIVIANA DE AVIACION , PROCEDENCIA: BANCO UNION S.A., CHEQUE: 2460, FECHA DE EMISION:02/05/2018</t>
  </si>
  <si>
    <t>00290012001 DEP.DE CHEQ.AJENOS,RET.DE CAM.,CONCEPTO: DEVOLUCION DE PASAJES AEREOS EFECTUADO POR LIBRA TOURS A FAVOR DE ROSSE MARY MEDRANO RUTA CBB-TDD LP,DEP.: SERVICIO DE IMPUESTOS NACIONALES</t>
  </si>
  <si>
    <t>00290012001 DEP.DE CHEQ.AJENOS,RET.DE CAM.,CONCEPTO: DEVOLUCION DE PASAJES AEREOS EFECTUADO POR LIBRA TOURS A FAVOR DE MIRIAM CHALLAPA RUTA CBB-LP-CBB,DEP.: SERVICIO DE IMPUESTOS NACIONALES</t>
  </si>
  <si>
    <t>00099021001 DEP.DE CHEQ.AJENOS,RET.DE CAM.,CONCEPTO: REEMBOLSO DE SUBSIDIOS POR INCAPACIDAD TEMPORAL CAJA BANCARIA ESTATAL DE SALUD ENERO/2018,DEP.: CBES , PROCEDENCIA: BANCO UNION S.A., CHEQUE: 26601, FECHA DE EMISION:25/04/2018</t>
  </si>
  <si>
    <t>00513212001 DEP.DE CHEQ.AJENOS,RET.DE CAM.,CONCEPTO: REVERSION,DEP.: YPFB , PROCEDENCIA: BANCO UNION S.A., CHEQUE: 1588, FECHA DE EMISION:07/05/2018</t>
  </si>
  <si>
    <t>00099021001 DEP.DE CHEQ.AJENOS,RET.DE CAM.,CONCEPTO: REEMBOLSO DE SUBSIDIOS POR INCAPACIDAD TEMPORAL CAJA BANCARIA ESTATAL DE SALUD JULIO/2017-ENERO/2018,DEP.: CBES , PROCEDENCIA: BANCO UNION S.A., CHEQUE: 26642, FECHA DE EMISION:25/04/2018</t>
  </si>
  <si>
    <t>00099021001 DEP.DE CHEQ.AJENOS,RET.DE CAM.,CONCEPTO: REEMBOLSO DE SUBSIDIOS POR INCAPACIDAD TEMPORAL MARZO 2017 CAJA BANCARIA ESTATAL DE SALUD,DEP.: CBES , PROCEDENCIA: BANCO UNION S.A., CHEQUE: 26652, FECHA DE EMISION:25/04/2018</t>
  </si>
  <si>
    <t>00035011105 DEP.DE CHEQ.AJENOS,RET.DE CAM.,CONCEPTO: REEMBOLSO DE SUBSIDIOS POR INCAPACIDAD TEMPORAL CAJA BANCARIA ESTATAL DE SALUD ENERO/2018,DEP.: CBES , PROCEDENCIA: BANCO UNION S.A., CHEQUE: 26602, FECHA DE EMISION:25/04/2018</t>
  </si>
  <si>
    <t>00254014101 DEP.DE CHEQ.AJENOS,RET.DE CAM.,CONCEPTO: TRANSFERENCIA DE RECURSOS DEL MUNICIPIO DE INDEPENDENCIA,DEP.: INSTITUTO DEL SEGURO AGRARIO , PROCEDENCIA: BANCO UNION S.A., CHEQUE: 1536, FECHA DE EMISION:04/05/2018</t>
  </si>
  <si>
    <t>00254014101 DEP.DE CHEQ.AJENOS,RET.DE CAM.,CONCEPTO: TRANSFERENCIA DE RECURSOS DEL MUNICIPIO DE TACOBAMBA,DEP.: INSTITUTO DEL SEGURO AGRARIO , PROCEDENCIA: BANCO UNION S.A., CHEQUE: 1537, FECHA DE EMISION:04/05/2018</t>
  </si>
  <si>
    <t>00099021001 DEP.DE CHEQ.AJENOS,RET.DE CAM.,CONCEPTO: DEVOLUCION DE COSTO DE EXAMEN PREOCUPACIONAL NO REALIZADO POR LA SRA SOLANGE CASTRO MOLINA,DEP.: DEFENSORIA DEL PUEBLO , PROCEDENCIA: BANCO UNION S.A., CHEQUE: 1072, FECHA DE EMISION:04/05/2018</t>
  </si>
  <si>
    <t>00682018001 DEP.DE CHEQ.AJENOS,RET.DE CAM.,CONCEPTO: DEVOLUCION DE COSTO DE EXAMEN PREOCUPACIONAL NO REALIZADO POR EL SR OSCAR GARCIA,DEP.: DEFENSORIA DEL PUEBLO , PROCEDENCIA: BANCO UNION S.A., CHEQUE: 1071, FECHA DE EMISION:04/05/2018</t>
  </si>
  <si>
    <t>00099021001 DEP.DE CHEQ.AJENOS,RET.DE CAM.,CONCEPTO: REEMBOLSO DE BAJAS MEDICAS POR INCAPACIDAD TEMPORAL,DEP.: MINISTERIO DE SALUD , PROCEDENCIA: BANCO UNION S.A., CHEQUE: 27197, FECHA DE EMISION:20/04/2018</t>
  </si>
  <si>
    <t>00342012001 DEP.DE CHEQ.AJENOS,RET.DE CAM.,CONCEPTO: DEVOLUCION FONDOS EN AVANCE,DEP.: A.E.V. REGIONAL BENI , PROCEDENCIA: BANCO UNION S.A., CHEQUE: 461, FECHA DE EMISION:11/04/2018</t>
  </si>
  <si>
    <t>00342012001 DEP.DE CHEQ.AJENOS,RET.DE CAM.,CONCEPTO: DEVOLUCION FONDOS EN AVANCE,DEP.: A.E.V REGIONAL BENI , PROCEDENCIA: BANCO UNION S.A., CHEQUE: 462, FECHA DE EMISION:11/04/2018</t>
  </si>
  <si>
    <t>00099021001 DEP.DE CHEQ.AJENOS,RET.DE CAM.,CONCEPTO: PAGO INCAPACIDADES TEMPORALES (REEMBOLSO) MINISTERIO DE ECONOMIA FINANZAS PUBLICAS,DEP.: CAJA NACIONAL DE SALUD , PROCEDENCIA: BANCO UNION S.A., CHEQUE: 15444, FECHA DE EMISION:03/05/2018</t>
  </si>
  <si>
    <t>00099021001 DEP.DE CHEQ.AJENOS,RET.DE CAM.,CONCEPTO: PAGO INCAPACIDADES TEMPORALES (REEMBOLSO) MINISTERIO DE ECONOMIA FINANZAS PUBLICAS,DEP.: CAJA NACIONAL DE SALUD , PROCEDENCIA: BANCO UNION S.A., CHEQUE: 15445, FECHA DE EMISION:03/05/2018</t>
  </si>
  <si>
    <t>00099021001 DEP.DE CHEQ.AJENOS,RET.DE CAM.,CONCEPTO: SANDOVAL GALVIS MARIA LENY,DEP.: BANCO UNION S.A. , PROCEDENCIA: BANCO UNION S.A., CHEQUE: 154481, FECHA DE EMISION:08/05/2018</t>
  </si>
  <si>
    <t>00099021001 DEP.DE CHEQ.AJENOS,RET.DE CAM.,CONCEPTO: CARO MAREÑO JOSE,DEP.: BANCO UNION S.A. , PROCEDENCIA: BANCO UNION S.A., CHEQUE: 154480, FECHA DE EMISION:08/05/2018</t>
  </si>
  <si>
    <t>00020011103 DEP.DE CHEQ.AJENOS,RET.DE CAM.,CONCEPTO: TRANSF EXT EMP. ROYAL FBO SERVICE P/ASIST ENTIERRA (HANDLING) AERO BAE AVRO 146-RJ70 E-1230 FAB-108,DEP.: TRANSPORTE AEREO MILITAR</t>
  </si>
  <si>
    <t>00578012002 DEP.DE CHEQ.AJENOS,RET.DE CAM.,CONCEPTO: REVERSION,DEP.: BOLIVIANA DE AVIACION , PROCEDENCIA: BANCO UNION S.A., CHEQUE: 2446, FECHA DE EMISION:25/04/2018</t>
  </si>
  <si>
    <t>00099021001 DEPOSITO DE EFECTIVO, DEPOSITANTE: MARTHA LUCIA GUTIERREZ DE MARCA, CONCEPTO: DEVOLUCION DE COBRO INDEBIDO POR NUEVAS NUPCIAS, CUENTA DE DEPOSITO: CUENTA UNICA DEL TESORO</t>
  </si>
  <si>
    <t>00099021001 DEPOSITO DE EFECTIVO, DEPOSITANTE: OLGA QUISPE RAMIREZ, CONCEPTO: DEVOLUCION EXCEDENTE DE HORAS, CUENTA DE DEPOSITO: CUENTA UNICA DEL TESORO</t>
  </si>
  <si>
    <t>00099021001 DEPOSITO DE EFECTIVO, DEPOSITANTE: SANDRA  YOUSSETTE SIACAR BACARREZA, CONCEPTO: DEVOLUCION HABERES POR LEY FINANCIAL MARZO - JUNIO 2017 AGOSTO - NOVIEMBRE 2017, CUENTA DE DEPOSITO: CUENTA UNICA DEL TESORO</t>
  </si>
  <si>
    <t>00099021001 DEPOSITO DE EFECTIVO, DEPOSITANTE: SERGIO AMADOR CHOQUEHUANCA YUJRA, CONCEPTO: DEVOLUCION DE PASAJES, CUENTA DE DEPOSITO: CUENTA UNICA DEL TESORO</t>
  </si>
  <si>
    <t>00099021001 DEPOSITO DE EFECTIVO, DEPOSITANTE: WILLIANS EMERSON RODRIGUEZ TORRICO, CONCEPTO: DEVOLUCION DE PASAJES, CUENTA DE DEPOSITO: CUENTA UNICA DEL TESORO</t>
  </si>
  <si>
    <t>00592012001 DEPOSITO DE EFECTIVO, DEPOSITANTE: ANA WENDY MAMANI YUJRA, CONCEPTO: ND 163906 FONDO NACIONAL DE INV PRODUCTIVO Y SOCIAL GEST. 2017, CUENTA DE DEPOSITO: CUENTA UNICA DEL TESORO</t>
  </si>
  <si>
    <t>00592012001 DEPOSITO DE EFECTIVO, DEPOSITANTE: ANA WENDY MAMANI YUJRA, CONCEPTO: ND 111054 MMAYA SUSTENTAR GESTION 2017, CUENTA DE DEPOSITO: CUENTA UNICA DEL TESORO</t>
  </si>
  <si>
    <t>00592012001 DEPOSITO DE EFECTIVO, DEPOSITANTE: ANA WENDY MAMANI YUJRA, CONCEPTO: ND 113708/113715 INE GESTION 2017, CUENTA DE DEPOSITO: CUENTA UNICA DEL TESORO</t>
  </si>
  <si>
    <t>00592012001 DEPOSITO DE EFECTIVO, DEPOSITANTE: PAOLA CATACORA, CONCEPTO: ND 155260 GESTION 2017, CUENTA DE DEPOSITO: CUENTA UNICA DEL TESORO</t>
  </si>
  <si>
    <t>00099024113 DEPOSITO DE EFECTIVO, DEPOSITANTE: GOBIERNO AUTONOMO MUNICIPAL DE SAIPINA, CONCEPTO: DEV DE RECURSOS OTORG, A TRAVES DE L PROGRAMA "BOLIVIA CAMBIA " NO EJECUTADOS CIERRE GESTION 2017, CUENTA DE DEPOSITO: CUENTA UNICA DEL TESORO</t>
  </si>
  <si>
    <t>00154012004 DEPOSITO DE EFECTIVO, DEPOSITANTE: MUSEO NACIONAL DE HISTORIA NATURAL, CONCEPTO: VENTA DE 2 LIBROS DE COLOREAR, CUENTA DE DEPOSITO: CUENTA UNICA DEL TESORO</t>
  </si>
  <si>
    <t>00099021001 DEPOSITO DE EFECTIVO, DEPOSITANTE: HUGO CHUQUIMIA BARRIENTOS, CONCEPTO: DEVOLUCION DOBLE PERCEPCION-MARZO Y ABRIL 2018 SENASIR, CUENTA DE DEPOSITO: CUENTA UNICA DEL TESORO</t>
  </si>
  <si>
    <t>00099021001 DEPOSITO DE EFECTIVO, DEPOSITANTE: VICKY ARUQUIPA GONGORA, CONCEPTO: PERCEPCION INDEBIDA, CUENTA DE DEPOSITO: CUENTA UNICA DEL TESORO</t>
  </si>
  <si>
    <t>00086084202 DEPOSITO DE EFECTIVO, DEPOSITANTE: JUAN DAVID ADUVIRI LIMACHI, CONCEPTO: DEVOLUCION DE FONDOS EN AVANCE, CUENTA DE DEPOSITO: CUENTA UNICA DEL TESORO</t>
  </si>
  <si>
    <t>COBRO COSTOS DE PAPELERIA POR REGULARIZACION DE TRANSFERENCIA DEL EXTERIOR POR ORDEN DE YPF EXPLORACION Y PRODUCCION DE HIDROCARBUROS DE BOLIVIA S.A. LIB. 00513012007 YPFB - RECURSOS NACIONALIZACIÓN</t>
  </si>
  <si>
    <t>De: 00099024113 Transferencia en cumplimiento al DS N0913 de 15/06/2011 y el Convenio Intergubernativo de Financiamiento UPRE-CIF-IG 0133/2018, suscrito entre la UPRE y el GAM de Villa Tunari proyecto Const. 4 Aulas y Banos U.E. Nueva Galilea D 3 Coniyura Villa Tunari, correspondiente al primer des</t>
  </si>
  <si>
    <t>VENTA DE DIVISAS CON TRANSFERENCIA DE FONDOS A SOLICITUD DE MINISTERIO DE SALUD SEGUN SOLICITUD 4932 REF: PAGO A LA OFICINA SANITARIA PANAMERICANA, POR LA COMPRA DE MEDICAMENTOS PARA EL PROGRAMA LEISHMANIASIS, CITIBANK, 111 WALL STREET, NEW YORK, NY 10043, CUENTA 3615-9769 SWIFT CITIUS33 ABA 021000 LIB. 00046024204 MS - 5% ENTES GESTORES PROGRAMAS PREVENC. Y PROYECTOS NALES.</t>
  </si>
  <si>
    <t>VENTA DE DIVISAS CON TRANSFERENCIA DE FONDOS A SOLICITUD DE ADMINISTRACION DE SERVICIOS PORTUARIOS BOLIVIA SEGUN SOLICITUD 4930 REF: H.R. 1310 - ENVIO DE RECURSOS A CUENTA AL PUERTO DE ARICA PARA GASTOS DE FUNCIONEMIENTO POR SERVICIOS BASICOS Y BIENES Y SERVICIOS, CORRESPONDIENTE A LA REPOSICION DE LIB. 00594012001 ASP-B FONDO DE OPERACIONES</t>
  </si>
  <si>
    <t>VENTA DE DIVISAS CON TRANSFERENCIA DE FONDOS A SOLICITUD DE MINISTERIO DE SALUD SEGUN SOLICITUD 4931 REF: PAGO A LA OFICINA SANITARIA PANAMERICANA, POR LA COMPRA DE VACUNAS E INSUMOS PARA EL PROGRAMA AMPLIADO DE INMUNIZACIONES (PAI) CITYBANK, 111WALL STREET, NEW YORK , NY 10043, CUENTA 3615-9769 SWI LIB. 00046024204 MS - 5% ENTES GESTORES PROGRAMAS PREVENC. Y PROYECTOS NALES.</t>
  </si>
  <si>
    <t>||TRANSFERENCIA DE FONDOS S/G. MENSAJE SWIFT NRO. 06327 DE LA FECHA. (SECTOR PÚBLICO). DEBITO DE LA LIBRETA 00117012001 DGAC, REPOSICION UTILES DE ESCRITORIO.</t>
  </si>
  <si>
    <t>VENTA DE DIVISAS CON TRANSFERENCIA DE FONDOS A SOLICITUD DE DIRECCION ESTRATEGICA DE REIVINDICACION MARITIMA DIREMAR SEGUN SOLICITUD 4884 REF: PAYMENT CORRESPONDING TO THE FEES OF COUNSEL FRANCESCO SINDICO FOR PERFORMANCE OF COUNSELLING SERVICES IN PUBLIC INTERNATIONAL LAW REQUESTED THROUGH REPORTS LIB. 00099021001 TGN-RECURSOS ORDINARIOS (3987) POR DIFERENCIAL CAMBIARIO</t>
  </si>
  <si>
    <t>A:00373024105 DESEMBOLSO DE RECURSOS AL FONDO DE DESARROLLO INDIGENA PARA PROGRAMAS Y/O PROYECTOS DE LOS GOBIERNOS AUTONOMOS MUNICIPALES DEL DEPARTAMENTO DE CHUQUISACA, COCHABAMBA, ORURO, SANTA CRUZ Y PANDO S/G NOTA FDI/DGE/EXT/N278/2018 E INFORME MEFP/VTCP/DGPOT/UPCFTGN/INF/N49/2018. HR. 6-13409-R.</t>
  </si>
  <si>
    <t>COBRO COSTOS DE PAPELERIA SEGUN TRANSFERENCIA DEL EXTERIOR POR ORDEN DE PETROLEO BRASILEIRO SA - PETROBRAS LIB. 00513012007 YPFB - RECURSOS NACIONALIZACIÓN</t>
  </si>
  <si>
    <t>COBRO COSTOS DE PAPELERIA SEGUN TRANSFERENCIA DEL EXTERIOR POR ORDEN DE PETROLEO BRASILEIRO SA PETROBRAS LIB. 00513012007 YPFB - RECURSOS NACIONALIZACIÓN</t>
  </si>
  <si>
    <t>'COBRO DE'||UTILES DE ESCRITORIO POR EL COMPROBANTE CONTABLE NRO. 0920996 DE LA FECHA S/G. CORREO ELECTRÓNICO DE YPFB DE F. 23/01/2018. DEBITO DE LA LIBRETA 00513022001 YPFB - OPERACIONES.</t>
  </si>
  <si>
    <t>VENTA DE DIVISAS CON TRANSFERENCIA DE FONDOS A SOLICITUD DE DIRECCION ESTRATEGICA DE REIVINDICACION MARITIMA DIREMAR SEGUN SOLICITUD 4884 REF: PAYMENT CORRESPONDING TO THE FEES OF COUNSEL FRANCESCO SINDICO FOR PERFORMANCE OF COUNSELLING SERVICES IN PUBLIC INTERNATIONAL LAW REQUESTED THROUGH REPORTS LIB. 00099021001 TGN-RECURSOS ORDINARIOS (3987)</t>
  </si>
  <si>
    <t>COBRO COSTOS DE PAPELERIA SEGUN TRANSFERENCIA DEL EXTERIOR POR ORDEN DE PETROLEO BRASILEIRO SA PETROBRAS REF:INV.EXB-GAS-226/18 LIB. 00513012007 YPFB - RECURSOS NACIONALIZACIÓN</t>
  </si>
  <si>
    <t>00591012001 DEPOSITO DE EFECTIVO, DEPOSITANTE: COUSINS´S RESTAURANTE FUSION, CONCEPTO: PAGO SERVICIOS BASICOS MARZO 2018, CUENTA DE DEPOSITO: CUENTA UNICA DEL TESORO</t>
  </si>
  <si>
    <t>00099021001 DEPOSITO DE EFECTIVO, DEPOSITANTE: RADIO BATALLON TOPATER, CONCEPTO: REVERSION POR PAGO DE SERVICIO BASICO ( TELEFONIA ) DEL MES DE OCTUBRE/17, CUENTA DE DEPOSITO: CUENTA UNICA DEL TESORO</t>
  </si>
  <si>
    <t>00099021001 DEPOSITO DE EFECTIVO, DEPOSITANTE: JAQUELINE DE LA BARRA BARRIENTOS, CONCEPTO: DEVOLUCION DEL PAGO DE HABERES - MARZO, CUENTA DE DEPOSITO: CUENTA UNICA DEL TESORO</t>
  </si>
  <si>
    <t>00016011101 DEPOSITO DE EFECTIVO, DEPOSITANTE: MINISTERIO DE EDUCACION-REYNALDO CARPIO, CONCEPTO: DEVOLUCION, CUENTA DE DEPOSITO: CUENTA UNICA DEL TESORO</t>
  </si>
  <si>
    <t>00099021001 DEPOSITO DE EFECTIVO, DEPOSITANTE: JUAN PIZARRO ARRATIA, CONCEPTO: DEVOLUCION DE MONTO NO EJECUTADO, CUENTA DE DEPOSITO: CUENTA UNICA DEL TESORO</t>
  </si>
  <si>
    <t>00099021001 DEPOSITO DE EFECTIVO, DEPOSITANTE: MINISTERIO DE EDUCACION-REYNALDO CARPIO, CONCEPTO: DEVOLUCION, CUENTA DE DEPOSITO: CUENTA UNICA DEL TESORO</t>
  </si>
  <si>
    <t>00099021001 DEPOSITO DE EFECTIVO, DEPOSITANTE: ASFI - JESUS MONJE, CONCEPTO: DEVOLUCION FONDOS POR VIATICOS, CUENTA DE DEPOSITO: CUENTA UNICA DEL TESORO</t>
  </si>
  <si>
    <t>00046058003 DEPOSITO DE EFECTIVO, DEPOSITANTE: GAM ENTRE RIOS PROVINCIA O´CONNOR, CONCEPTO: SALDO SOBRANTE DEL PROYECTO: APOYO A LA PRODUCCION AVICOLA EN COMUNIDADES MUNICIPIO ENTRE RIOS -PDMC, CUENTA DE DEPOSITO: CUENTA UNICA DEL TESORO</t>
  </si>
  <si>
    <t>00373024105 DEPOSITO DE EFECTIVO, DEPOSITANTE: MEJ DE PROD LECHERA MUN. TIRAQUE CNMC-1-03-20280, CONCEPTO: DEVOLUCION DE SALDOS NO EJECUTADOS DEL PROYECTO, CUENTA DE DEPOSITO: CUENTA UNICA DEL TESORO</t>
  </si>
  <si>
    <t>00099021001 DEPOSITO DE EFECTIVO, DEPOSITANTE: ROBERTO VALDEZ PANOSO, CONCEPTO: DEVOLUCION DE VIATICOS, CUENTA DE DEPOSITO: CUENTA UNICA DEL TESORO</t>
  </si>
  <si>
    <t>00222012001 DEPOSITO DE EFECTIVO, DEPOSITANTE: DORADO MORENO LUIS ALBERTO, CONCEPTO: DEVOLUCION DE SALARIOS MES DE ABRIL, CUENTA DE DEPOSITO: CUENTA UNICA DEL TESORO</t>
  </si>
  <si>
    <t>00155012001 DEPOSITO DE EFECTIVO, DEPOSITANTE: JUAN CARLOS MERLO VILCA, CONCEPTO: DEVOLUCION DE FONDOS EN AVANCE, CUENTA DE DEPOSITO: CUENTA UNICA DEL TESORO</t>
  </si>
  <si>
    <t>00373024101 DEPOSITO DE EFECTIVO, DEPOSITANTE: BASILIA MENESES OROS, CONCEPTO: DEVOLUCION DE VIATICOS GESTION 2015, CUENTA DE DEPOSITO: CUENTA UNICA DEL TESORO</t>
  </si>
  <si>
    <t>00099021001 DEPOSITO DE EFECTIVO, DEPOSITANTE: ARIEL CALICHO GARCIA, CONCEPTO: PREVENTIVO # 591, CUENTA DE DEPOSITO: CUENTA UNICA DEL TESORO</t>
  </si>
  <si>
    <t>00099021001 DEPOSITO DE EFECTIVO, DEPOSITANTE: REBECA MAMANI GALLARDO, CONCEPTO: PREVENTIVO # 575, CUENTA DE DEPOSITO: CUENTA UNICA DEL TESORO</t>
  </si>
  <si>
    <t>00099021001 DEPOSITO DE EFECTIVO, DEPOSITANTE: REBECA MAMANI GALLARDO, CONCEPTO: PREVENTIVO # 576, CUENTA DE DEPOSITO: CUENTA UNICA DEL TESORO</t>
  </si>
  <si>
    <t>00592012001 DEPOSITO DE EFECTIVO, DEPOSITANTE: ANA WENDY MAMANI YUJRA, CONCEPTO: RECIBO DE CAJA 29979 MINISTERIO DE SALUD GEST. 2017, CUENTA DE DEPOSITO: CUENTA UNICA DEL TESORO</t>
  </si>
  <si>
    <t>00099021001 DEPOSITO DE EFECTIVO, DEPOSITANTE: IVAN COLQUE FLORES, CONCEPTO: PREVENTIVO # 117, CUENTA DE DEPOSITO: CUENTA UNICA DEL TESORO</t>
  </si>
  <si>
    <t>00099021001 DEPOSITO DE EFECTIVO, DEPOSITANTE: BLANCA MONICA ZAMBRANA SANTOS, CONCEPTO: DEVOLUCION DE BONO AL CARGO 00099021001, CUENTA DE DEPOSITO: CUENTA UNICA DEL TESORO</t>
  </si>
  <si>
    <t>00099021001 DEPOSITO DE EFECTIVO, DEPOSITANTE: IVAN COLQUE FLORES, CONCEPTO: PREVENTIVO #  119, CUENTA DE DEPOSITO: CUENTA UNICA DEL TESORO</t>
  </si>
  <si>
    <t>00099021001 DEPOSITO DE EFECTIVO, DEPOSITANTE: ELDY SOLAR MONTENEGRO, CONCEPTO: PREVENTIVO # 620, CUENTA DE DEPOSITO: CUENTA UNICA DEL TESORO</t>
  </si>
  <si>
    <t>00592012001 DEPOSITO DE EFECTIVO, DEPOSITANTE: GRISEL LAZARTE, CONCEPTO: ND 149720 GESTION 2017, CUENTA DE DEPOSITO: CUENTA UNICA DEL TESORO</t>
  </si>
  <si>
    <t>00099021001 DEPOSITO DE EFECTIVO, DEPOSITANTE: IRENE BALLADARES VELASQUEZ, CONCEPTO: DEVOLUCION AL SENASIR ( COACTIVO SOCIAL), CUENTA DE DEPOSITO: CUENTA UNICA DEL TESORO</t>
  </si>
  <si>
    <t>00206012001 DEPOSITO DE EFECTIVO, DEPOSITANTE: INE, CONCEPTO: DEP POR VENTA LA PAZ FECHA 08/05/2018, CUENTA DE DEPOSITO: CUENTA UNICA DEL TESORO</t>
  </si>
  <si>
    <t>00099021001 DEPOSITO DE EFECTIVO, DEPOSITANTE: OLGA MARTINEZ URIONA, CONCEPTO: HABERES PERCIBIDOS INDEBIDAMENTE, CUENTA DE DEPOSITO: CUENTA UNICA DEL TESORO</t>
  </si>
  <si>
    <t>00373024105 DEPOSITO DE EFECTIVO, DEPOSITANTE: CNMCIOB-BS, CONCEPTO: DEVOLUCION DE RECURSOS PROYECTO "APOYO A FORTALECIMIENTO DE LA GESTION DE PROYECTOS ", CUENTA DE DEPOSITO: CUENTA UNICA DEL TESORO</t>
  </si>
  <si>
    <t>00016011101 DEPOSITO DE EFECTIVO, DEPOSITANTE: NOEMY CARLO MORALES, CONCEPTO: DEVOLUCION CARGO A CUENTA, CUENTA DE DEPOSITO: CUENTA UNICA DEL TESORO</t>
  </si>
  <si>
    <t>00047081101 DEPOSITO DE EFECTIVO, DEPOSITANTE: SENASAG, CONCEPTO: DEVOLUCION REFRIGERIOS-FEBRERO-2018, CUENTA DE DEPOSITO: CUENTA UNICA DEL TESORO</t>
  </si>
  <si>
    <t>00526012001 DEPOSITO DE EFECTIVO, DEPOSITANTE: BOLIVIA TV WILSON QUISPE SURI, CONCEPTO: DEVOLUCION DE VIATICOS, CUENTA DE DEPOSITO: CUENTA UNICA DEL TESORO</t>
  </si>
  <si>
    <t>00047081101 DEPOSITO DE EFECTIVO, DEPOSITANTE: SENASAG, CONCEPTO: DEVOLUCION REFRIGERIOS-ENERO-2018, CUENTA DE DEPOSITO: CUENTA UNICA DEL TESORO</t>
  </si>
  <si>
    <t>00099021001 DEPOSITO DE EFECTIVO, DEPOSITANTE: JEANGLER ARELY PEREZ, CONCEPTO: PREVENTIVO # 295, CUENTA DE DEPOSITO: CUENTA UNICA DEL TESORO</t>
  </si>
  <si>
    <t>00099021001 DEPOSITO DE EFECTIVO, DEPOSITANTE: JEANGLER ARELY PEREZ, CONCEPTO: PREVENTIVO #  547, CUENTA DE DEPOSITO: CUENTA UNICA DEL TESORO</t>
  </si>
  <si>
    <t>00287102012 DEP.DE CHEQ.AJENOS,RET.DE CAM.,CONCEPTO: PAGO DE LA FACTURA N° 176 POR EL MIN DE LA PRESIDENCIA PROY "CASA GRANDE DEL PUEBLO" C/25,DEP.: FPS/SUPERVISION/CENTRAL , PROCEDENCIA: BANCO UNION S.A., CHEQUE: 793, FECHA DE EMISION:08/05/2018</t>
  </si>
  <si>
    <t>00287102012 DEP.DE CHEQ.AJENOS,RET.DE CAM.,CONCEPTO: PAGO DE LA FACTURA N° 150 POR LA AISEM PROY HOSPITAL DE 3ER NIVEL DE MONTERO FASE INVERSION,DEP.: FPS/SUPERVISION/CENTRAL , PROCEDENCIA: BANCO UNION S.A., CHEQUE: 792, FECHA DE EMISION:08/05/2018</t>
  </si>
  <si>
    <t>00287102012 DEP.DE CHEQ.AJENOS,RET.DE CAM.,CONCEPTO: PAGO FAC N° 148 POR EL MIN DE CULTURAS Y TURISMO PROY CENTRO CULTURAL LA SOMBRERIA DE SUCRE FASE I,DEP.: FPS/SUPERVISION/CENTRAL , PROCEDENCIA: BANCO UNION S.A., CHEQUE: 791, FECHA DE EMISION:08/05/2018</t>
  </si>
  <si>
    <t>00287102012 DEP.DE CHEQ.AJENOS,RET.DE CAM.,CONCEPTO: PAGO DE LA FACTURA N°179 POR EL MDRYT PROY MERCADO CAMPESINO ZONAL NUEVA JERUSALEN,DEP.: FPS/SUPERVISION/CENTRAL , PROCEDENCIA: BANCO UNION S.A., CHEQUE: 797, FECHA DE EMISION:08/05/2018</t>
  </si>
  <si>
    <t>00287102012 DEP.DE CHEQ.AJENOS,RET.DE CAM.,CONCEPTO: PAGO DE LA FACTURA N° 98 POR EL MDRYT PROY MERCADO CAMPESINO ZONAL JUAN CRUZ COOPERATIVA,DEP.: FPS/SUPERVISION/CENTRAL , PROCEDENCIA: BANCO UNION S.A., CHEQUE: 794, FECHA DE EMISION:08/05/2018</t>
  </si>
  <si>
    <t>00287102012 DEP.DE CHEQ.AJENOS,RET.DE CAM.,CONCEPTO: PAGO DE LA FACTURA N° 178 POR EL MDRYT PROY MERCADO CAMPESINO ZONAL 16 DE JULIO SAN FELIPE DE SEQUE,DEP.: FPS/SUPERVISION/CENTRAL , PROCEDENCIA: BANCO UNION S.A., CHEQUE: 795, FECHA DE EMISION:08/05/2018</t>
  </si>
  <si>
    <t>00287102012 DEP.DE CHEQ.AJENOS,RET.DE CAM.,CONCEPTO: PAGO DE LA FACTURA N° 100 POR EL MDRYT PROY MERCADO CAMPESINO ZONAL NUEVA JERUSALEN,DEP.: FPS/SUPERVISION/CENTRAL , PROCEDENCIA: BANCO UNION S.A., CHEQUE: 796, FECHA DE EMISION:08/05/2018</t>
  </si>
  <si>
    <t>00287102012 DEP.DE CHEQ.AJENOS,RET.DE CAM.,CONCEPTO: PAGO DE LAS FACTURAS N° 171,170,169,168,162 Y 161 FDI-TARIJA,DEP.: FPS/SUPERVISION/FDI/TRJ , PROCEDENCIA: BANCO UNION S.A., CHEQUE: 799, FECHA DE EMISION:08/05/2018</t>
  </si>
  <si>
    <t>00287102012 DEP.DE CHEQ.AJENOS,RET.DE CAM.,CONCEPTO: PAGO DE LAS FACTURAS N° 181 Y 182 FDI-COCHABAMBA,DEP.: FPS/SUPERVISION/FDI/CBBA , PROCEDENCIA: BANCO UNION S.A., CHEQUE: 800, FECHA DE EMISION:08/05/2018</t>
  </si>
  <si>
    <t>00287102012 DEP.DE CHEQ.AJENOS,RET.DE CAM.,CONCEPTO: PAGO DE LAS FACTURAS N° 113,118 Y 117 FDI-ORURO,DEP.: FPS/SUPERVISION/FDI/ORURO , PROCEDENCIA: BANCO UNION S.A., CHEQUE: 798, FECHA DE EMISION:08/05/2018</t>
  </si>
  <si>
    <t>00592012001 DEP.DE CHEQ.AJENOS,RET.DE CAM.,CONCEPTO: PAGO DEVOLUCION DE PASAJE AL SR.ELIAS BISMARK.TKT 2890300059998,DEP.: TRANSPORTE AEREO MILITAR , PROCEDENCIA: BANCO UNION S.A., CHEQUE: 19230, FECHA DE EMISION:14/04/2018</t>
  </si>
  <si>
    <t>00099021001 DEP.DE CHEQ.AJENOS,RET.DE CAM.,CONCEPTO: PAGO POR DEVOLUCION DE PASAJE A AGENCIA DE VIAJE TARCO TOUR TKT.2890300096176,DEP.: TRANSPORTE AEREO MILITAR , PROCEDENCIA: BANCO UNION S.A., CHEQUE: 19572, FECHA DE EMISION:07/05/2018</t>
  </si>
  <si>
    <t>00206012001 DEP.DE CHEQ.AJENOS,RET.DE CAM.,CONCEPTO: DEP. DE OTROS INGRESOS POR DESCARGOS,DEP.: INSTITUTO NACIONAL DE ESTADISTICA , PROCEDENCIA: BANCO UNION S.A., CHEQUE: 1006, FECHA DE EMISION:08/05/2018</t>
  </si>
  <si>
    <t>00206012001 DEP.DE CHEQ.AJENOS,RET.DE CAM.,CONCEPTO: DEP. DE OTROS INGRESOS POR DESCARGOS,DEP.: INSTITUTO NACIONAL DE ESTADISTICA , PROCEDENCIA: BANCO UNION S.A., CHEQUE: 4655, FECHA DE EMISION:08/05/2018</t>
  </si>
  <si>
    <t>00287104320 DEP.DE CHEQ.AJENOS,RET.DE CAM.,CONCEPTO: DEVOLUCION DE ANTICIPO OTORGADO DEL PROYECTO FPS-03-5049, C-FPS-03-5641,DEP.: FPS-CENTRAL , PROCEDENCIA: BANCO UNION S.A., CHEQUE: 209, FECHA DE EMISION:07/05/2018</t>
  </si>
  <si>
    <t>00046024204 DEP.DE CHEQ.AJENOS,RET.DE CAM.,CONCEPTO: REVERSION DE FONDOS,DEP.: MINISTERIO DE SALUD , PROCEDENCIA: BANCO UNION S.A., CHEQUE: 8831, FECHA DE EMISION:13/04/2018</t>
  </si>
  <si>
    <t>00099021001 DEP.DE CHEQ.AJENOS,RET.DE CAM.,CONCEPTO: MARCELO RICHARD QUISPE CHUMACERO,DEP.: BANCO UNION S.A. , PROCEDENCIA: BANCO UNION S.A., CHEQUE: 154482, FECHA DE EMISION:09/05/2018</t>
  </si>
  <si>
    <t>00099021001 DEP.DE CHEQ.AJENOS,RET.DE CAM.,CONCEPTO: PREV./2018 DEVOL.DE SALDOS NO UTILIZADOS,PAGO DE REFRIGERIO MES DE ENE/18 S/G UTES 19/18-19,DEP.: CAMARA DE DIPUTADOS , PROCEDENCIA: BANCO UNION S.A., CHEQUE: 16718, FECHA DE EMISION:27/04/2018</t>
  </si>
  <si>
    <t>00099021001 DEP.DE CHEQ.AJENOS,RET.DE CAM.,CONCEPTO: REVERSION FRACION CC TGN,DEP.: SEGUROS PROVIDA S.A , PROCEDENCIA: BANCO NACIONAL DE BOLIVIA S.A., CHEQUE: 2312758, FECHA DE EMISION:08/05/2018</t>
  </si>
  <si>
    <t>00047228001 DEP.DE CHEQ.AJENOS,RET.DE CAM.,CONCEPTO: REVERSION DE RECURSOS TRANSFERIDOS A LA OP ASOCIACION MULTIACTIVA DE PRODUC LECHEROS PUCARA ANDAMARC,DEP.: ASOC MULTIACTIVA DE PROD LECHEROS PUCARA ANDAMARCA</t>
  </si>
  <si>
    <t>00099021001 DEP.DE CHEQ.AJENOS,RET.DE CAM.,CONCEPTO: DEVOLUCION DE RECURSOS,DEP.: AGENCIA NACIONAL DE HIDROCARBUROS , PROCEDENCIA: BANCO UNION S.A., CHEQUE: 5032, FECHA DE EMISION:08/05/2018</t>
  </si>
  <si>
    <t>00099021001 DEP.DE CHEQ.AJENOS,RET.DE CAM.,CONCEPTO: DEVOLUCION POR PAGOS EN DEMASIA PROY SANTA BARBARA-CARANAVI,DEP.: ASOCIACION ACCIDENTAL EUROESTUDIOS-ESSING , PROCEDENCIA: BANCO BISA S.A., CHEQUE: 1474, FECHA DE EMISION:08/05/2018</t>
  </si>
  <si>
    <t>00099021001 DEP.DE CHEQ.AJENOS,RET.DE CAM.,CONCEPTO: DEPÓSITO POR REVERSION DE FONDOS,DEP.: SERNAP  - EBB , PROCEDENCIA: BANCO UNION S.A., CHEQUE: 758, FECHA DE EMISION:16/04/2018</t>
  </si>
  <si>
    <t>A:00373024105 DESEMBOLSO DE RECURSOS AL FONDO DE DESARROLLO INDIGENA PARA PROGRAMAS Y/O PROYECTOS DE LOS GOBIERNOS AUTONOMOS MUNICIPALES DEL DEPARTAMENTO DE PANDO S/G NOTA FDI/DGE/EXT/N282/2018 E INFORME MEFP/VTCP/DGPOT/UPCFTGN/INF/N49/2018. HR. 6-13537-R.</t>
  </si>
  <si>
    <t>VENTA DE DIVISAS CON TRANSFERENCIA DE FONDOS A SOLICITUD DE DIRECCION ESTRATEGICA DE REIVINDICACION MARITIMA DIREMAR SEGUN SOLICITUD 4927 REF: PAGO AL ASESOR POR PRODUCTO ANTONIO REMIRO BROTONS POR SERVICIO DE ASESORAMIENTO EN MATERIA DE DERECHO INTERNACIONAL SOLICITADO CON INFORME CONJUNTO IC DIREM LIB. 00099021001 TGN-RECURSOS ORDINARIOS (3987) POR DIFERENCIAL CAMBIARIO</t>
  </si>
  <si>
    <t>VENTA DE DIVISAS CON TRANSFERENCIA DE FONDOS A SOLICITUD DE DIRECCION ESTRATEGICA DE REIVINDICACION MARITIMA DIREMAR SEGUN SOLICITUD 4927 REF: PAGO AL ASESOR POR PRODUCTO ANTONIO REMIRO BROTONS POR SERVICIO DE ASESORAMIENTO EN MATERIA DE DERECHO INTERNACIONAL SOLICITADO CON INFORME CONJUNTO IC DIREM LIB. 00099021001 TGN-RECURSOS ORDINARIOS (3987)</t>
  </si>
  <si>
    <t>VENTA DE DIVISAS CON TRANSFERENCIA DE FONDOS A SOLICITUD DE DIRECCION ESTRATEGICA DE REIVINDICACION MARITIMA DIREMAR SEGUN SOLICITUD 4928 REF: PAGO A LA CORTE INTERNACIONAL DE JUSTICIA POR EL SERVICIO DE INTERPRETACION SIMULTANEA AL ESPANOL DE LOS ALEGATOS ORALES REALIZADOS EL MES DE MARZO SOLICIT LIB. 00099021001 TGN-RECURSOS ORDINARIOS (3987) POR DIFERENCIAL CAMBIARIO</t>
  </si>
  <si>
    <t>VENTA DE DIVISAS CON TRANSFERENCIA DE FONDOS A SOLICITUD DE DIRECCION ESTRATEGICA DE REIVINDICACION MARITIMA DIREMAR SEGUN SOLICITUD 4928 REF: PAGO A LA CORTE INTERNACIONAL DE JUSTICIA POR EL SERVICIO DE INTERPRETACION SIMULTANEA AL ESPANOL DE LOS ALEGATOS ORALES REALIZADOS EL MES DE MARZO SOLICIT LIB. 00099021001 TGN-RECURSOS ORDINARIOS (3987)</t>
  </si>
  <si>
    <t>VENTA DE DIVISAS CON TRANSFERENCIA DE FONDOS A SOLICITUD DE MINISTERIO DE EDUCACION SEGUN SOLICITUD 4929 REF: TRASPASO PARA TECHNICAL UNIVERSITY OF DENMARRK (DANIELA RAMOS BLANCO) EQUIVALENTES 8.777,13 USD LIB. 00099021001 TGN-RECURSOS ORDINARIOS (3987)</t>
  </si>
  <si>
    <t>VENTA DE DIVISAS CON TRANSFERENCIA DE FONDOS A SOLICITUD DE MINISTERIO DE EDUCACION SEGUN SOLICITUD 4929 REF: TRASPASO PARA TECHNICAL UNIVERSITY OF DENMARRK (DANIELA RAMOS BLANCO) EQUIVALENTES 8.777,13 USD LIB. 00099021001 TGN-RECURSOS ORDINARIOS (3987) POR DIFERENCIAL CAMBIARIO</t>
  </si>
  <si>
    <t>||RESPUESTA A DEBITO DEL BANQUERO SG MJE.SWIFT NO.6404 DE LA FECHA REF:COBRO COMIS.POR TRANSFERENCIA EUR 199,27 DEL 20/04/2018 SG SOLICITUD DE MIN.DE EDUCACION, TRASPASO HELEN LAURA COARITA CGO.LIBRETA 00099021001 TGN-RECURSOS ORDINARIOS (UTILES DE ESCRITORIO)</t>
  </si>
  <si>
    <t>||RESPUESTA A DEBITO DEL BANQUERO SG MJE.SWIFT NO.6404 DE LA FECHA REF:COBRO COMIS.POR TRANSFERENCIA EUR 199,27 DEL 20/04/2018 SG SOLICITUD DE MIN.DE EDUCACION, TRASPASO HELEN LAURA COARITA LIBRETA 00099021001 TGN-RECURSOS ORDINARIOS</t>
  </si>
  <si>
    <t>||RESPUESTA A DEBITO DEL BANQUERO SG MJE.SWIFT NO.6403 DE LA FECHA REF:COBRO COMIS.POR TRANSFERENCIA EUR 2,400.- DEL 03/04/2018 SG SOLICITUD DE MIN.DE EDUCACION, TRASPASO HELEN LAURA COARITA CGO.LIBRETA 00099021001 TGN-RECURSOS ORDINARIOS (UTILES DE ESCRITORIO)</t>
  </si>
  <si>
    <t>||RESPUESTA A DEBITO DEL BANQUERO SG MJE.SWIFT NO.6403 DE LA FECHA REF:COBRO COMIS.POR TRANSFERENCIA EUR 2,400.- DEL 03/04/2018 SG SOLICITUD DE MIN.DE EDUCACION, TRASPASO HELEN LAURA COARITA LIBRETA 00099021001 TGN-RECURSOS ORDINARIOS</t>
  </si>
  <si>
    <t>VENTA DE DIVISAS CON TRANSFERENCIA DE FONDOS A SOLICITUD DE MINISTERIO DE GOBIERNO SEGUN SOLICITUD 4940 REF: HABERES AGREGADOS Y ADJUNTOS DE LA POLICIA BOLIVIANA EN EL EXTERIOR DEL PAIS ABONO A CUENTAS EN EL EXTERIOR CORRESPONDIENTE A ABRIL 2018 SEGUN PLANILLA ADJUNTA LIB. 00099021001 TGN-RECURSOS ORDINARIOS (3987)</t>
  </si>
  <si>
    <t>A:00099021001 TRANSFERENCIA A SOLICITUD DE IMPUESTOS NACIONALES S/G NOTA CITE: SIN/GAF/DRF/NOT/00922/2018 PARA DAR CUMPLIMIENTO A INSTRUCCION JUDICIAL MEDIANTE RESOLUCION N 494/2017.HR 6-13384-R</t>
  </si>
  <si>
    <t>TRANSFERENCIA DEL EXTERIOR SEGUN SWIFT 06395 DE FECHA 09/05/2018 ORDENANTE: CONSULADO GENERAL DE BOLIVIA PARIS FR REF.: RECAUDACIONES ABRIL 2018 LIB. 00010011102 MIN.RELACIONES EXTERIORES - GESTORIA CONSULAR LEY Nº 3108</t>
  </si>
  <si>
    <t>REGULARIZACION DE TRANSFERENCIA DEL EXTERIOR SEGUN SWIFT 06357 DE FECHA 09/05/2018 ORDENANTE: CONSULADO GENERAL DE BOLIVIA PROVICENCIA CL REF.: INGRESO GESTORIA CONSULAR ABRIL 2018 LIB. 00010011102 MIN.RELACIONES EXTERIORES - GESTORIA CONSULAR LEY Nº 3108</t>
  </si>
  <si>
    <t>VENTA DE DIVISAS CON TRANSFERENCIA DE FONDOS A SOLICITUD DE AUTORIDAD DE REG.Y FISCALIZ.DE TELECOMUNICACIONES Y TRANSP. SEGUN SOLICITUD 4933 REF: PAGO A LA UNION INTERNACIONAL DE TELECOMUNICACIONES POR CURSO DE CAPACITACION FUNDAMENTOS PARA LA GESTION ECONOMICA DEL ESPECTRO RADIOELECTRICO, PARA DOS LIB. 00099021001 TGN-RECURSOS ORDINARIOS (3987)</t>
  </si>
  <si>
    <t>VENTA DE DIVISAS CON TRANSFERENCIA DE FONDOS A SOLICITUD DE MINISTERIO DE EDUCACION SEGUN SOLICITUD 4942 REF: TRANSFERENCIA PARA AYLIN ANAHI POMA VERAMENDI LIB. 00099021001 TGN-RECURSOS ORDINARIOS (3987)</t>
  </si>
  <si>
    <t>VENTA DE DIVISAS CON TRANSFERENCIA DE FONDOS A SOLICITUD DE SERVICIO DESARROLLO EMPRESAS PUBLICAS PRODUCTIVAS SEGUN SOLICITUD 4939 REF: TRANSFERENCIAS DE FONDOS AL EXTERIOR A LA EMPRESA AGRO-LEAD CO. LIMITED POR LA ADQUISICION DE INSUMOS AGRICOLAS, SINOQUAT, SINOCIALOTRINA Y GLYPHOSATE AMMONIUM, CON LIB. 00132042002 SEDEM-EEPAF-VENTA ABONOS, FERTILIZANTES, COADYUVANTES Y OTRO</t>
  </si>
  <si>
    <t>COBRO COSTOS DE PAPELERIA POR REGULARIZACION DE TRANSFERENCIA DEL EXTERIOR POR ORDEN DE CONSULADO GENERAL DE BOLIVIA PROVICENCIA CL REF.: INGRESO GESTORIA CONSULAR ABRIL 2018 LIB. 00010011102 MIN.RELACIONES EXTERIORES - GESTORIA CONSULAR LEY Nº 3108</t>
  </si>
  <si>
    <t>COBRO COSTOS DE PAPELERIA SEGUN TRANSFERENCIA DEL EXTERIOR POR ORDEN DE CONSULADO GENERAL DE BOLIVIA PARIS FR REF.: RECAUDACIONES ABRIL 2018 LIB. 00010011102 MIN.RELACIONES EXTERIORES - GESTORIA CONSULAR LEY Nº 3108</t>
  </si>
  <si>
    <t>TRANSFERENCIA DEL EXTERIOR SEGUN SWIFT 06433 DE FECHA 09/05/2018 ORDENANTE: CONSULADO GENERAL DE BOLIVIA LOS ANGELES CA REF.: GESTORIA CONSULAR LIB. 00010011102 MIN.RELACIONES EXTERIORES - GESTORIA CONSULAR LEY Nº 3108</t>
  </si>
  <si>
    <t>TRANSFERENCIA DEL EXTERIOR SEGUN SWIFT NO.6434 DE FECHA 09/05/2018 ORDENANTE: CONSULADO DE BOLIVIA EN SALTA-ARGENTINA REF.RECAUDACION GESTORIA CONSULAR ABRIL 2018 LIB. 00010011102 MIN.RELACIONES EXTERIORES - GESTORIA CONSULAR LEY Nº 3108</t>
  </si>
  <si>
    <t>TRANSFERENCIA DEL EXTERIOR SEGUN SWIFT NO,6436 DE FECHA 09/05/2018 ORDENANTE: CONSULADO GERAL DA BOLIVIA CACERES-BRASIL REF.GESTORIA CONSULAR ABRIL 2018 LIB. 00010011102 MIN.RELACIONES EXTERIORES - GESTORIA CONSULAR LEY Nº 3108</t>
  </si>
  <si>
    <t>||TRANSFERENCIA DE FONDOS S/G. FORMULARIO, CITE' BUN272/18 DE LA FECHA. (HRE-TSO-2357). A SOLICITUD DEL G.A.M. DE SAN PEDRO DE QUEMES; LIBRETA 00099024113 BOLIVIA CAMBIA; BUN.</t>
  </si>
  <si>
    <t>COBRO COSTOS DE PAPELERIA SEGUN TRANSFERENCIA DEL EXTERIOR POR ORDEN DE CONSULADO DE BOLIVIA EN SALTA-ARGENTINA REF.RECAUDACION GESTORIA CONSULAR ABRIL 2018 LIB. 00010011102 MIN.RELACIONES EXTERIORES - GESTORIA CONSULAR LEY Nº 3108</t>
  </si>
  <si>
    <t>'COBRO DE'||UTILES DE ESCRITORIO POR EL COMPROBANTE CONTABLE NRO. 0921084 DE LA FECHA, S/G. CORREO ELECTRÓNICO ADJUNTO. DEBITO DE LA LIBRETA 00513022001 YPFB - OPERACIONES</t>
  </si>
  <si>
    <t>'COBRO DE'||UTILES DE ESCRITORIO POR EL COMPROBANTE CONTABLE NRO. 0921083 DE LA FECHA, S/G. CORREO ELECTRÓNICO ADJUNTO. DEBITO DE LA LIBRETA 00513022001 YPFB - OPERACIONES</t>
  </si>
  <si>
    <t>De: 00099024113 Transferencia en cumplimiento al DS N0913 de 15/06/2011 y el Convenio Intergubernativo de Financiamiento UPRE-CIF-IG 621/2017, suscrito entre la UPRE y el GAM Punata, Proyecto Const. U.E. Jesus Lara A - Punata, correspondiente al pago de la planilla N2, segun la UPRE.</t>
  </si>
  <si>
    <t>De: 00099024113 Transferencia en cumplimiento al DS N0913 de 15/06/2011 y el Convenio Intergubernativo de Financiamiento UPRE-CIF-IG 760/2017, suscrito entre la UPRE y el GAM Sicaya, Proyecto Construccion Unidad Educativa Higuerani, correspondiente al pago de la planilla N3, segun la UPRE.</t>
  </si>
  <si>
    <t>De: 00099024113 Transferencia en cumplimiento al DS N0913 de 15/06/2011 y el Convenio Intergubernativo de Financiamiento UPRE-CIF-IG 473/2016, suscrito entre la UPRE y el GAM Vinto, Proyecto Construccion Mercado Central Vinto, correspondiente al pago de la planilla N7 de cierre, segun la UPRE.</t>
  </si>
  <si>
    <t>De: 00099024113 Transferencia en cumplimiento al DS N0913 de 15/06/2011 y el Convenio Intergubernativo de Financiamiento UPRE-CIF-IG 113/2017, suscrito entre la UPRE y el GAM La Asunta, Proyecto Construccion Tinglado Polifuncional Unidad Educativa Victor Esquibel Alvarez, correspondiente al pago de</t>
  </si>
  <si>
    <t>De: 00099024113 Transferencia en cumplimiento al DS N0913 de 15/06/2011 y el Convenio Intergubernativo de Financiamiento UPRE-CIF-IG 312/2017, suscrito entre la UPRE y el GAM Quime, Proyecto Construccion de Aulas U.E. Mariscal Sucre, correspondiente al pago de la planilla N1, segun la UPRE.</t>
  </si>
  <si>
    <t>De: 00099024113 Transferencia en cumplimiento al DS N0913 de 15/06/2011 y el Convenio Intergubernativo de Financiamiento UPRE-CIF-IG 842/2017, suscrito entre la UPRE y el GAM Pucara, Proyecto Const. Pavimento Articulado Calle La Purisima, Rene Barrientos, Comercio, Santos Arteaga - Municipio Pucara,</t>
  </si>
  <si>
    <t>De: 00099024113 Transferencia en cumplimiento al DS N0913 de 15/06/2011 y el Convenio Intergubernativo de Financiamiento UPRE-CIF-IG 002/2017, suscrito entre la UPRE y el GAM Yacuiba, Proyecto Construccion U.E. Ferroviaria, correspondiente al pago de la planilla N5, segun la UPRE.</t>
  </si>
  <si>
    <t>De: 00099024113 Transferencia en cumplimiento al DS N0913 de 15/06/2011 y el Convenio Intergubernativo de Financiamiento UPRE-CIF-IG 045/2017, suscrito entre la UPRE y el GAM Shinahota, Proyecto Construccion 6 Aulas y Bateria de Banos U.E. Mcal. Sucre, correspondiente al pago de la planilla N3, segu</t>
  </si>
  <si>
    <t>De: 00099024113 Transferencia en cumplimiento al DS N0913 de 15/06/2011 y el Convenio Intergubernativo de Financiamiento UPRE-CIF-IG 439/2017, suscrito entre la UPRE y el GAM San Pedro de Tiquina, Proyecto Construccion 4 Aulas Unidad Educativa Lupalaya, correspondiente al pago de la planilla N3 de c</t>
  </si>
  <si>
    <t>COBRO COSTOS DE PAPELERIA SEGUN TRANSFERENCIA DEL EXTERIOR POR ORDEN DE CONSULADO GERAL DA BOLIVIA CACERES-BRASIL REF.GESTORIA CONSULAR ABRIL 2018 LIB. 00010011102 MIN.RELACIONES EXTERIORES - GESTORIA CONSULAR LEY Nº 3108</t>
  </si>
  <si>
    <t>De: 00099024113 Transferencia en cumplimiento al DS N0913 de 15/06/2011 y el Convenio Intergubernativo de Financiamiento UPRE-CIF-IG 793/2017, suscrito entre la UPRE y el GAM Fernandez Alonso, Proyecto Const. Unidad Educativa 15 de Agosto Comunidad Aguahi D-4, correspondiente al pago de la planilla</t>
  </si>
  <si>
    <t>De: 00099024113 Transferencia en cumplimiento al DS N0913 de 15/06/2011 y el Convenio Intergubernativo de Financiamiento UPRE-CIF-IG 157/2017, suscrito entre la UPRE y el GAM San Lorenzo, Proyecto Const. Centro de Salud con Internacion Comunidad Blanca Flor, correspondiente al pago de la planilla N2</t>
  </si>
  <si>
    <t>De: 00099024113 Transferencia en cumplimiento al DS N0913 de 15/06/2011 y el Convenio Intergubernativo de Financiamiento UPRE-CIF-IG 466/2017, suscrito entre la UPRE y el GAM San Pedro de Cuarahuara , Proyecto Construccion de una Aula U.E. Tika Belen, correspondiente al pago de la planilla N3 de cie</t>
  </si>
  <si>
    <t>De: 00099024113 ansferencia en cumplimiento al DS N0913 de 15/06/2011 y el Convenio Intergubernativo de Financiamiento UPRE-CIF-IG 275/2017, suscrito entre la UPRE y el GAM Palos Blancos, Proyecto Construccion Tinglado U.E. Villazon - Palos Blancos, correspondiente al pago de la planilla N2 de cierr</t>
  </si>
  <si>
    <t>00222012001 DEPOSITO DE EFECTIVO, DEPOSITANTE: INIAF-CNPSH, CONCEPTO: DEVOLUCION POR RECONEXION SERVICIO COMTECO, CUENTA DE DEPOSITO: CUENTA UNICA DEL TESORO</t>
  </si>
  <si>
    <t>00020011103 DEPOSITO DE EFECTIVO, DEPOSITANTE: BETO QUELCA HUAYTA, CONCEPTO: REVERSION PRODUCTOS METALICOS Y PLASTICOS PREV 2898, CUENTA DE DEPOSITO: CUENTA UNICA DEL TESORO</t>
  </si>
  <si>
    <t>00512012001 DEPOSITO DE EFECTIVO, DEPOSITANTE: FERNANDO GARFIAS, CONCEPTO: DEVOLUCION DE FONDOS EN AVANCE, CUENTA DE DEPOSITO: CUENTA UNICA DEL TESORO</t>
  </si>
  <si>
    <t>00592012001 DEPOSITO DE EFECTIVO, DEPOSITANTE: KAREN LIA DURAN ACARAPI, CONCEPTO: REGULARIZACION ENTEL GESTION 2015 N.D. 20835,21835,21848,21912, CUENTA DE DEPOSITO: CUENTA UNICA DEL TESORO</t>
  </si>
  <si>
    <t>00086018041 DEPOSITO DE EFECTIVO, DEPOSITANTE: HECTOR NINA CHURA - MIN. MEDIO AMBIENTE Y AGUA, CONCEPTO: RETENCION DE IMPUESTOS, CUENTA DE DEPOSITO: CUENTA UNICA DEL TESORO</t>
  </si>
  <si>
    <t>00099021001 DEPOSITO DE EFECTIVO, DEPOSITANTE: OMAR SARSURI CALLEJAS, CONCEPTO: DEVOLUCION SUELDO MES FEBRERO 2018 N°COMPROBANTE  902155/FEBRERO /18, CUENTA DE DEPOSITO: CUENTA UNICA DEL TESORO</t>
  </si>
  <si>
    <t>00099021001 DEPOSITO DE EFECTIVO, DEPOSITANTE: JAVIER LINO HILARI KAPA, CONCEPTO: DEVOLUCION TOTAL DE PAGO DEL MES DE ABRIL, CUENTA DE DEPOSITO: CUENTA UNICA DEL TESORO</t>
  </si>
  <si>
    <t>00099021001 DEPOSITO DE EFECTIVO, DEPOSITANTE: PASTOR CHOQUE CHOQUE, CONCEPTO: DEVOLUCION POR DOBLE PERCEPCION, CUENTA DE DEPOSITO: CUENTA UNICA DEL TESORO</t>
  </si>
  <si>
    <t>00099021001 DEPOSITO DE EFECTIVO, DEPOSITANTE: NATALIO HUANCA MARCA, CONCEPTO: DEVOLUCION COBRO INDEBIDO O DOBLE PERCEPCION, CUENTA DE DEPOSITO: CUENTA UNICA DEL TESORO</t>
  </si>
  <si>
    <t>00099021001 DEPOSITO DE EFECTIVO, DEPOSITANTE: AMELIA APAZA DE APAZA, CONCEPTO: DEVOLUCION POR CONCEPTO "SENASIR", CUENTA DE DEPOSITO: CUENTA UNICA DEL TESORO</t>
  </si>
  <si>
    <t>00526012001 DEPOSITO DE EFECTIVO, DEPOSITANTE: DAVID OSCAR LAURA MAMANI BOLIVIA TV, CONCEPTO: DEVOLUCION FONDOS EN AVANCE BOLIVIA TV, CUENTA DE DEPOSITO: CUENTA UNICA DEL TESORO</t>
  </si>
  <si>
    <t>00099021001 DEPOSITO DE EFECTIVO, DEPOSITANTE: LARIZA LUZ ARANDO GUTIERREZ, CONCEPTO: DEVOLUCION SUELDO RESIDENCIA MEDICA CODIGO 902241, CUENTA DE DEPOSITO: CUENTA UNICA DEL TESORO</t>
  </si>
  <si>
    <t>00099021001 DEPOSITO DE EFECTIVO, DEPOSITANTE: LARIZZA LUZ ARANDO GUTIERREZ, CONCEPTO: DEVOLUCION SUELDO RESIDENCIA MEDICA CODIGO 902241, CUENTA DE DEPOSITO: CUENTA UNICA DEL TESORO</t>
  </si>
  <si>
    <t>00099021001 DEPOSITO DE EFECTIVO, DEPOSITANTE: LARIZZA LUZ ARANDO GUTIERREZ, CONCEPTO: DEVOLUCION SUELDO RESIDENCIA MEDICA CODIGO 902251, CUENTA DE DEPOSITO: CUENTA UNICA DEL TESORO</t>
  </si>
  <si>
    <t>00099021001 DEPOSITO DE EFECTIVO, DEPOSITANTE: SAULO CRISTIAN CAMACHO JORGE, CONCEPTO: DEVOLUCION DE SALDO NO UTILIZADO EN PASAJES, CUENTA DE DEPOSITO: CUENTA UNICA DEL TESORO</t>
  </si>
  <si>
    <t>00155012001 DEPOSITO DE EFECTIVO, DEPOSITANTE: PAOLA PATRICIA DE LA BARRA ARAUCO, CONCEPTO: DEVOLUCION DE RECURSOS A LA DIRECCION DEL NOTARIADO PLURINACIONAL, CUENTA DE DEPOSITO: CUENTA UNICA DEL TESORO</t>
  </si>
  <si>
    <t>00099021001 DEPOSITO DE EFECTIVO, DEPOSITANTE: VICTORIA CARMAN RIVAS VDA DE COCHI, CONCEPTO: DEVOLUCION COBRO INDEBIDO POR NUEVAS NUPCIAS, CUENTA DE DEPOSITO: CUENTA UNICA DEL TESORO</t>
  </si>
  <si>
    <t>00099021001 DEPOSITO DE EFECTIVO, DEPOSITANTE: JAIME MENDEZ ZAMBRANA, CONCEPTO: DEVOLUCION  DE SALDO, CUENTA DE DEPOSITO: CUENTA UNICA DEL TESORO</t>
  </si>
  <si>
    <t>00099021001 DEPOSITO DE EFECTIVO, DEPOSITANTE: VICENTE JESUS LARA FLORES, CONCEPTO: DEVOLUCION DE RECURSOS NO UTILIZADOS VIATICOS DE VICENTE JESUS LARA FLORES, CUENTA DE DEPOSITO: CUENTA UNICA DEL TESORO</t>
  </si>
  <si>
    <t>00670012002 DEPOSITO DE EFECTIVO, DEPOSITANTE: VALERIA SEVERICH ZABALA, CONCEPTO: DEVOLUCION DE VIATICOS, CUENTA DE DEPOSITO: CUENTA UNICA DEL TESORO</t>
  </si>
  <si>
    <t>00670012002 DEPOSITO DE EFECTIVO, DEPOSITANTE: VALENTINA MERY LAURA ORIHUELA, CONCEPTO: DEVOLUCION  DE VIATICOS, CUENTA DE DEPOSITO: CUENTA UNICA DEL TESORO</t>
  </si>
  <si>
    <t>00099021001 DEPOSITO DE EFECTIVO, DEPOSITANTE: FLORA QUISPE GUERRERO, CONCEPTO: DEVOLUCION POR CONCEPTO DE REVERSION DE BOLETA DE HABER MENSUAL, CUENTA DE DEPOSITO: CUENTA UNICA DEL TESORO</t>
  </si>
  <si>
    <t>00099021001 DEPOSITO DE EFECTIVO, DEPOSITANTE: ASFI-RODRIGO LIMPIAS, CONCEPTO: DEVOLUCION FONDOS POR VIATICOS Y PASAJES TERRESTRES, CUENTA DE DEPOSITO: CUENTA UNICA DEL TESORO</t>
  </si>
  <si>
    <t>00190012002 DEPOSITO DE EFECTIVO, DEPOSITANTE: RODRIGO MANUEL DE LA RIVA BARBERY, CONCEPTO: PAGO POR INCUMPLIMIENTO S/G AUDITORIA INTERNA M.M.M. 2006, CUENTA DE DEPOSITO: CUENTA UNICA DEL TESORO</t>
  </si>
  <si>
    <t>00221012001 DEPOSITO DE EFECTIVO, DEPOSITANTE: SENARECOM, CONCEPTO: DEVOLUCION POR EXTRAVIO DE BOLETA DE PEAJE CORRESPONDIENTE MARZO 2018, CUENTA DE DEPOSITO: CUENTA UNICA DEL TESORO</t>
  </si>
  <si>
    <t>00221012001 DEPOSITO DE EFECTIVO, DEPOSITANTE: SENARECOM, CONCEPTO: DEVOLUCION POR EXTRAVIO DE BOLETA DE PEAJE CORRESPONDIENTE FEB.2018, CUENTA DE DEPOSITO: CUENTA UNICA DEL TESORO</t>
  </si>
  <si>
    <t>00099021001 DEPOSITO DE EFECTIVO, DEPOSITANTE: SOLEDAD ESTHER RODRIGUEZ MURILLO, CONCEPTO: DOBLE PERCEPCION, CUENTA DE DEPOSITO: CUENTA UNICA DEL TESORO</t>
  </si>
  <si>
    <t>00099021001 DEPOSITO DE EFECTIVO, DEPOSITANTE: DANIEL WILLIANS GUZMAN FORTUN, CONCEPTO: DEVOLUCION HABERES ENERO Y FEBRERO DEL 2018, CUENTA DE DEPOSITO: CUENTA UNICA DEL TESORO</t>
  </si>
  <si>
    <t>00287102001 DEPOSITO DE EFECTIVO, DEPOSITANTE: FPS-OF CENTRAL, CONCEPTO: DEVOLUCION VIATICOS NO UTILIZADOS C-31 N° 347/2017, CUENTA DE DEPOSITO: CUENTA UNICA DEL TESORO</t>
  </si>
  <si>
    <t>00344012001 DEPOSITO DE EFECTIVO, DEPOSITANTE: IPELC, CONCEPTO: DEVOLUCION DE RECURSOS ECONOMICOS DE CERTIFICADOS, CUENTA DE DEPOSITO: CUENTA UNICA DEL TESORO</t>
  </si>
  <si>
    <t>00099021001 DEPOSITO DE EFECTIVO, DEPOSITANTE: LARIZZA LUZ ARANDO GUTIERREZ, CONCEPTO: DEVOLUCION SUELDO RESIDENCIA MEDICA CODIGO 902261, CUENTA DE DEPOSITO: CUENTA UNICA DEL TESORO</t>
  </si>
  <si>
    <t>00099021001 DEPOSITO DE EFECTIVO, DEPOSITANTE: LARIZZA LUZ ARANDO GUTIERREZ, CONCEPTO: DEVOLUCION SUELDO RESIDENCIA MEDICA CODIGO 902151, CUENTA DE DEPOSITO: CUENTA UNICA DEL TESORO</t>
  </si>
  <si>
    <t>00099021001 DEPOSITO DE EFECTIVO, DEPOSITANTE: LARIZZA LUZ ARANDO GUTIERREZ, CONCEPTO: DEVOLUCION SUELDO REDIDENCIA MEDICA CODIGO 902151, CUENTA DE DEPOSITO: CUENTA UNICA DEL TESORO</t>
  </si>
  <si>
    <t>00099021001 DEPOSITO DE EFECTIVO, DEPOSITANTE: LARIZZA LUZ ARANDO GUTIERREZ, CONCEPTO: DEVOLUCION DE SUELDO RESIDENCIA MEDICA CODIGO 902161, CUENTA DE DEPOSITO: CUENTA UNICA DEL TESORO</t>
  </si>
  <si>
    <t>00099021001 DEPOSITO DE EFECTIVO, DEPOSITANTE: LARIZZA LUZ ARANDO GUTIERREZ, CONCEPTO: DEVOLUCION SUELDO RESIDENCIA MEDICA CODIGO 902171, CUENTA DE DEPOSITO: CUENTA UNICA DEL TESORO</t>
  </si>
  <si>
    <t>00099021001 DEPOSITO DE EFECTIVO, DEPOSITANTE: LARIZZA LUZ ARANDO GUTIERREZ, CONCEPTO: DEVOLUCION DE SUELDO RESIDENCIA MEDICA CODIGO 902181, CUENTA DE DEPOSITO: CUENTA UNICA DEL TESORO</t>
  </si>
  <si>
    <t>00099021001 DEPOSITO DE EFECTIVO, DEPOSITANTE: LARIZZA LUZ ARANDO GUTIERREZ, CONCEPTO: DEVOLUCION SUELDO RESIDENCIA MEDICA CODIGO 902181, CUENTA DE DEPOSITO: CUENTA UNICA DEL TESORO</t>
  </si>
  <si>
    <t>00099021001 DEPOSITO DE EFECTIVO, DEPOSITANTE: LARIZZA LUZ ARANDO GUTIERREZ, CONCEPTO: DEVOLUCION SUELDO RESIDENCIA MEDICA CODIGO 902195, CUENTA DE DEPOSITO: CUENTA UNICA DEL TESORO</t>
  </si>
  <si>
    <t>00099021001 DEPOSITO DE EFECTIVO, DEPOSITANTE: LARIZZA LUZ ARANDO GUTIERREZ, CONCEPTO: DEVOLUCION SUELDO RESIDENCIA MEDICA CODIGO 902191, CUENTA DE DEPOSITO: CUENTA UNICA DEL TESORO</t>
  </si>
  <si>
    <t>00099021001 DEPOSITO DE EFECTIVO, DEPOSITANTE: LARIZZA LUZ ARANDO GUTIERREZ, CONCEPTO: DEVOLUCION SUELDO RESIDENCIA MEDICA CODIGO 902201, CUENTA DE DEPOSITO: CUENTA UNICA DEL TESORO</t>
  </si>
  <si>
    <t>00099021001 DEPOSITO DE EFECTIVO, DEPOSITANTE: LARIZZA LUZ ARANDO GUTIERREZ, CONCEPTO: DEVOLUCION SUELDO RESIDENCIA MEDICA CODIGO 902205, CUENTA DE DEPOSITO: CUENTA UNICA DEL TESORO</t>
  </si>
  <si>
    <t>00099021001 DEPOSITO DE EFECTIVO, DEPOSITANTE: LARIZZA LUZ ARANDO GUTIERREZ, CONCEPTO: DEVOLUCION DE SUELDO RESIDENCIA MEDICA CODIGO 902211, CUENTA DE DEPOSITO: CUENTA UNICA DEL TESORO</t>
  </si>
  <si>
    <t>00070011102 DEPOSITO DE EFECTIVO, DEPOSITANTE: EDGAR CHOQUE CASTRO, CONCEPTO: DEVOLUCION DE VIATICO, CUENTA DE DEPOSITO: CUENTA UNICA DEL TESORO</t>
  </si>
  <si>
    <t>00099021001 DEPOSITO DE EFECTIVO, DEPOSITANTE: LARIZZA LUZ ARANDO GUTIERREZ, CONCEPTO: DEVOLUCION SUELDO RESIDENCIA MEDICA CODIGO 902211, CUENTA DE DEPOSITO: CUENTA UNICA DEL TESORO</t>
  </si>
  <si>
    <t>00099021001 DEP.DE CHEQ.AJENOS,RET.DE CAM.,CONCEPTO: DEV. DE RECURSOS POR EXTRAVIO DE  CREDENCIAL (JORGE DORIAN VARGAS HERNANDEZ),DEP.: CAMARA DE SENADORES , PROCEDENCIA: BANCO UNION S.A., CHEQUE: 6909, FECHA DE EMISION:09/05/2018</t>
  </si>
  <si>
    <t>00041011101 DEP.DE CHEQ.AJENOS,RET.DE CAM.,CONCEPTO: GACETA ELECTRONICA,DEP.: FUNDAEMPRESA , PROCEDENCIA: BANCO MERCANTIL SANTA CRUZ SA., CHEQUE: 6218, FECHA DE EMISION:08/05/2018</t>
  </si>
  <si>
    <t>00041011101 DEP.DE CHEQ.AJENOS,RET.DE CAM.,CONCEPTO: DERECHO DE CONCESION,DEP.: FUNDAEMPRESA , PROCEDENCIA: BANCO MERCANTIL SANTA CRUZ SA., CHEQUE: 6216, FECHA DE EMISION:07/05/2018</t>
  </si>
  <si>
    <t>00020011103 DEP.DE CHEQ.AJENOS,RET.DE CAM.,CONCEPTO: TRANSF EXT EMP SKY SYSTEMS ANT 50% P/ADQUISICION DE MAT. CONSUMIBLE SERV C AERO FAB -107,DEP.: TRANSPORTE AEREO MILITAR , PROCEDENCIA: BANCO UNION S.A., CHEQUE: 19580, FECHA DE EMISION:09/05/2018</t>
  </si>
  <si>
    <t>00342012001 DEP.DE CHEQ.AJENOS,RET.DE CAM.,CONCEPTO: DEVOLUCION FONDOS EN AVANCE,DEP.: A.E.V. REGIONAL POTOSI , PROCEDENCIA: BANCO UNION S.A., CHEQUE: 596, FECHA DE EMISION:05/05/2018</t>
  </si>
  <si>
    <t>00291012005 DEP.DE CHEQ.AJENOS,RET.DE CAM.,CONCEPTO: ESPACIO PUBLICITARIO TRAMO AUTOPISTA LA PAZ-EL ALTO,DEP.: ENTEL S.A. , PROCEDENCIA: BANCO MERCANTIL SANTA CRUZ SA., CHEQUE: 209399, FECHA DE EMISION:07/05/2018</t>
  </si>
  <si>
    <t>00070011102 DEP.DE CHEQ.AJENOS,RET.DE CAM.,CONCEPTO: DEVOLUCION DE PASAJE / 17  VICTOR VACAFLOR,DEP.: MTEPS , PROCEDENCIA: BANCO UNION S.A., CHEQUE: 8696, FECHA DE EMISION:08/05/2018</t>
  </si>
  <si>
    <t>00070011102 DEP.DE CHEQ.AJENOS,RET.DE CAM.,CONCEPTO: DEVOLUCION DE PASAJE / 17 CONFEDERACION DE EMPRESARIOS PRIVADOS,DEP.: MTEPS , PROCEDENCIA: BANCO UNION S.A., CHEQUE: 8695, FECHA DE EMISION:08/05/2018</t>
  </si>
  <si>
    <t>00099021001 DEP.DE CHEQ.AJENOS,RET.DE CAM.,CONCEPTO: DEVOLUCION DIREMAR - SR. AKHARAN PAYAM,DEP.: TROPICAL TOURS  LTDA , PROCEDENCIA: BANCO DE CREDITO DE BOLIVIA S.A., CHEQUE: 3816, FECHA DE EMISION:07/05/2018</t>
  </si>
  <si>
    <t>00099021001 DEPOSITO DE EFECTIVO, DEPOSITANTE: JUAN JAIME BEGAZO VELASCO, CONCEPTO: DEVOLUCION DE SUELDOS, CUENTA DE DEPOSITO: CUENTA UNICA DEL TESORO</t>
  </si>
  <si>
    <t>00099021001 DEPOSITO DE EFECTIVO, DEPOSITANTE: CONSTANTINO RONQUILLO QUISPE, CONCEPTO: DEVOLUCION POR DOBLE PERCEPCION, CUENTA DE DEPOSITO: CUENTA UNICA DEL TESORO</t>
  </si>
  <si>
    <t>A:00373024105 DESEMBOLSO DE RECURSOS AL FONDO DE DESARROLLO INDIGENA PARA PROGRAMAS Y/O PROYECTOS PARA PRIMER Y SEGUNDO DESEMBOLSO PARA DIFERENTES MUNICIPIOS S/G NOTA FDI/DGE/EXT/N274, 279, 280 Y 282/2018 E INFORME MEFP/VTCP/DGPOT/UPCFTGN/INF/N49/2018. HR. 6-13410-R;6-13461-R, 6-13188-R; 6-13537-R.</t>
  </si>
  <si>
    <t>TRANSFERENCIA DEL EXTERIOR SEGUN SWIFT 06462 DE FECHA 10/05/2018 ORDENANTE: CONSULADO DE BOLIVIA EN IQUIQUE REF.: GESTORIA CONSULAR ABRIL 2018 LIB. 00010011102 MIN.RELACIONES EXTERIORES - GESTORIA CONSULAR LEY Nº 3108</t>
  </si>
  <si>
    <t>REGULARIZACION DE TRANSFERENCIA DEL EXTERIOR SEGUN SWIFT 06435 DE FECHA 10/05/2018 ORDENANTE: CONSULADO GERAL DA BOLIVIA SAO PAULO BR LIB. 00010011102 MIN.RELACIONES EXTERIORES - GESTORIA CONSULAR LEY Nº 3108</t>
  </si>
  <si>
    <t>COBRO COSTOS DE PAPELERIA SEGUN TRANSFERENCIA DEL EXTERIOR POR ORDEN DE CONSULADO DE BOLIVIA EN IQUIQUE REF.: GESTORIA CONSULAR ABRIL 2018 LIB. 00010011102 MIN.RELACIONES EXTERIORES - GESTORIA CONSULAR LEY Nº 3108</t>
  </si>
  <si>
    <t>COBRO COSTOS DE PAPELERIA POR REGULARIZACION DE TRANSFERENCIA DEL EXTERIOR POR ORDEN DE CONSULADO GERAL DA BOLIVIA SAO PAULO BR LIB. 00010011102 MIN.RELACIONES EXTERIORES - GESTORIA CONSULAR LEY Nº 3108</t>
  </si>
  <si>
    <t>A:00373024105 DESEMBOLSO DE RECURSOS AL FONDO DE DESARROLLO INDIGENA PARA PROGRAMAS Y/O PROYECTOS PARA MUNICIPIOS DE LOS DEPARTAMENTOS DE POTOSI Y SANTA CRUZ S/G NOTA FDI/DGE/EXT/N 279/2018 E INFORME MEFP/VTCP/DGPOT/UPCFTGN/INF/N49/2018. HR. 6-13461-R.</t>
  </si>
  <si>
    <t>||TRANSFERENCIA A LA CUENTA UNICA DEL TESORO IMPORTES RETENIDOS A WALTER ABRAHAM PEREZ ALANDIA Y JULIO HUMEREZ QUIROZ POR REMUNERACION MAXIMA CORRESPONDIENTE AL MES DE ABRIL/2018 - LIBRETA N° 00990201001, SEGUN DOCUMENTOS ADJUNTOS Y "ROC" N° 0621/2018 DEL DCR. TRANS. POR REMUNERACION MAXIMA DE WALTER ABRAHAM PEREZ ALANDIA - ABRIL/2018 LIBRETA N° 00990201001</t>
  </si>
  <si>
    <t>||TRANSFERENCIA A LA CUENTA UNICA DEL TESORO IMPORTES RETENIDOS A WALTER ABRAHAM PEREZ ALANDIA Y JULIO HUMEREZ QUIROZ POR REMUNERACION MAXIMA CORRESPONDIENTE AL MES DE ABRIL/2018 - LIBRETA N° 00990201001, SEGUN DOCUMENTOS ADJUNTOS Y "ROC" N° 0621/2018 DEL DCR. TRANSFERENCIA POR REMUNERACION MAXIMA DE JULIO HUMEREZ QUIROZ - ABRIL/2018 LIBRETA N° 00990201001</t>
  </si>
  <si>
    <t>REGULARIZACION DE TRANSFERENCIA DEL EXTERIOR SEGUN SWIFT 06396 DE FECHA 10/05/2018 ORDENANTE: EMBAJADA DE BOLIVIA SEC. CONSULAR BRUSELAS BELGICA REF.: GESTORIA CONSULAR ABRIL LIB. 00010011102 MIN.RELACIONES EXTERIORES - GESTORIA CONSULAR LEY Nº 3108</t>
  </si>
  <si>
    <t>NUMERO DE LIBRETA CUT: 00099021001 OPERACIÓN E18 TRANSFERENCIA DEL SISTEMA FINANCIERO POR CUENTA DE TERCEROS A LA CUT TRANSFERENCIA DE RECURSOS DEL FIDEICOMISO CONCLUSION PROYECTO CONSTRUCCION PLANTA DE FUNDICION AUSMELT VINTO</t>
  </si>
  <si>
    <t>COBRO COSTOS DE PAPELERIA POR REGULARIZACION DE TRANSFERENCIA DEL EXTERIOR POR ORDEN DE EMBAJADA DE BOLIVIA SEC. CONSULAR BRUSELAS BELGICA REF.: GESTORIA CONSULAR ABRIL LIB. 00010011102 MIN.RELACIONES EXTERIORES - GESTORIA CONSULAR LEY Nº 3108</t>
  </si>
  <si>
    <t>VENTA DE DIVISAS CON TRANSFERENCIA DE FONDOS A SOLICITUD DE MINISTERIO DE LA PRESIDENCIA SEGUN SOLICITUD 4943 REF: DIVISAS USD 35,750.22 PAGO A AIRBUS HELICOPTERS CONO SUR S.A POR ADQUISICION REPUESTOS PARA AERONAVES FAB 755, FAB 754, SEGUN FACTURAS 539, 728, 620, PAGO A BANCO BBVA URUGUAY S.A, CUEN LIB. 00099021001 TGN-RECURSOS ORDINARIOS (3987)</t>
  </si>
  <si>
    <t>TRANSFERENCIA DEL EXTERIOR SEGUN SWIFT NO.6497 DE FECHA 10/05/2018 ORDENANTE: EMBAJADA DEL ESTADO-OTTAWA-CANADA REF:GEST.CONSULAR LIB. 00010011102 MIN.RELACIONES EXTERIORES - GESTORIA CONSULAR LEY Nº 3108</t>
  </si>
  <si>
    <t>TRANSFERENCIA DEL EXTERIOR SEGUN SWIFT NO.6495 DE FECHA 10/05/2018 ORDENANTE: CONSULADO DE BOLIVIA EN MADRID LIB. 00340012005 SEGIP - RECAUDACION EXTERIOR - CEDULAS DE IDENTIDAD</t>
  </si>
  <si>
    <t>TRANSFERENCIA DEL EXTERIOR SEGUN SWIFT 06496 DE FECHA 10/05/2018 ORDENANTE: CONSULADO DE BOLIVIA EN MADRID ESPAÑA REF.: RECAUDACIONES ABRIL 2018 LIB. 00340012004 SEGIP-RECAUDACION EXTERIOR-LICENCIAS DE CONDUCIR</t>
  </si>
  <si>
    <t>TRANSFERENCIA DEL EXTERIOR SEGUN SWIFT NO.6519 DE FECHA 10/05/2018 ORDENANTE: CONSULADO DE BOLIVIA ANTOFAGASTA REF:RECAUDACIONES GESTORIA CONSULAR LIB. 00010011102 MIN.RELACIONES EXTERIORES - GESTORIA CONSULAR LEY Nº 3108</t>
  </si>
  <si>
    <t>COBRO COSTOS DE PAPELERIA SEGUN TRANSFERENCIA DEL EXTERIOR POR ORDEN DE EMBAJADA DEL ESTADO-OTTAWA-CANADA REF:GEST.CONSULAR LIB. 00010011102 MIN.RELACIONES EXTERIORES - GESTORIA CONSULAR LEY Nº 3108</t>
  </si>
  <si>
    <t>COBRO COSTOS DE PAPELERIA SEGUN TRANSFERENCIA DEL EXTERIOR POR ORDEN DE CONSULADO DE BOLIVIA EN MADRID ESPAÑA REF.: RECAUDACIONES ABRIL 2018 LIB. 00340012003 RECAUDACION EXTRANJERIA - C.I. -L.C.</t>
  </si>
  <si>
    <t>COBRO COSTOS DE PAPELERIA SEGUN TRANSFERENCIA DEL EXTERIOR POR ORDEN DE CONSULADO DE BOLIVIA ANTOFAGASTA REF:RECAUDACIONES GESTORIA CONSULAR LIB. 00010011102 MIN.RELACIONES EXTERIORES - GESTORIA CONSULAR LEY Nº 3108</t>
  </si>
  <si>
    <t>De: 00099024113 Transferencia en cumplimiento al DS N0913 de 15/06/2011 y el Convenio Intergubernativo de Financiamiento UPRE-CIF-IG 448/2015, suscrito entre la UPRE y el GAD Beni, Proyecto Construccion 4 Aulas, Baterias de Banos, Tinglado, Graderias y Polideportivo U. E. San Bernardo San Ignacio de</t>
  </si>
  <si>
    <t>De: 00099024113 Transferencia en cumplimiento al DS N0913 de 15/06/2011 y el Convenio Intergubernativo de Financiamiento UPRE-CIF-IG 552/2017, suscrito entre la UPRE y el GAM Colquiri, Proyecto Construccion Tinglado U.E. Pauca - Pauca, correspondiente al pago de la planilla N2 de cierre, segun la UP</t>
  </si>
  <si>
    <t>De: 00099024113 Transferencia en cumplimiento al DS N0913 de 15/06/2011 y el Convenio Intergubernativo de Financiamiento UPRE-CIF-IG/101/15, suscrito entre la UPRE y el GAM Belen de Urmiri, Proyecto Construccion Internado U. E. Vacuyo, correspondiente al pago de la planilla N3 de cierre, segun la UP</t>
  </si>
  <si>
    <t>De: 00099024113 Transferencia en cumplimiento al DS N0913 de 15/06/2011 y el Convenio Intergubernativo de Financiamiento UPRE-CIF-IG 584/2017, suscrito entre la UPRE y el GAM La Guardia, Proyecto Construccion Unidad Educativa 23 de diciembre, correspondiente al pago de la planilla N1, segun la UPRE.</t>
  </si>
  <si>
    <t>De: 00099024113 Transferencia en cumplimiento al DS N0913 de 15/06/2011 y el Convenio Intergubernativo de Financiamiento UPRE-CIF-IG 144/2017, suscrito entre la UPRE y el GAM Bolpebra, Proyecto Const. Aulas U.E. Tres Estrellas - Com. Tres Arroyos, correspondiente al pago de la planilla N3 de cierre,</t>
  </si>
  <si>
    <t>De: 00099024113 Transferencia en cumplimiento al DS N0913 de 15/06/2011 y el Convenio Intergubernativo de Financiamiento UPRE-CIF-IG 143/2017, suscrito entre la UPRE y el GAM Bolpebra, Proyecto Const. Aulas en U.E. Arca de Noe - Com. Arca de Noe, correspondiente al pago de la planilla N2 de cierre,</t>
  </si>
  <si>
    <t>De: 00099024113 Transferencia en cumplimiento al DS N0913 de 15/06/2011 y el Convenio Intergubernativo de Financiamiento UPRE-CIF-IG 142/2017, suscrito entre la UPRE y el GAM Bolpebra, Proyecto Const. Aulas en U.E. Simon Bolivar - Com. Puerto Oro, correspondiente al pago de la planilla N3 de cierre,</t>
  </si>
  <si>
    <t>De: 00099024113 Transferencia en cumplimiento al DS N0913 de 15/06/2011 y el Convenio Interinstitucional de Financiamiento UPRE-CIF-IG 932/2017, suscrito entre la UPRE y el GAM Ocuri, Proyecto Const. Cuatro Aulas U.E. Daniel Salamanca (Ocuri), correspondiente al pago de la planilla N1, segun la UPRE</t>
  </si>
  <si>
    <t>De: 00099024113 Transferencia en cumplimiento al DS N0913 de 15/06/2011 y el Convenio Interinstitucional de Financiamiento UPRE-CIF-IG 237/2017, suscrito entre la UPRE y el GAM Pucarani, Proyecto Construccion 6 Aulas U.E. 16 de Julio (Pucarani), correspondiente al pago de la planilla N3 de cierre, s</t>
  </si>
  <si>
    <t>De: 00099024113 Transferencia en cumplimiento al DS N0913 de 15/06/2011 y el Convenio Interinstitucional de Financiamiento UPRE-CIF-IG 533/2017, suscrito entre la UPRE y el GAM Santiago de Machaca, Proyecto Construccion Coliseo Cerrado Santiago de Machaca, correspondiente al pago de la planilla N2,</t>
  </si>
  <si>
    <t>De: 00099024113 Transferencia en cumplimiento al DS N0913 de 15/06/2011 y el Convenio Interinstitucional de Financiamiento UPRE-CIF-IG/302/2015, suscrito entre la UPRE y el GAM San Ignacio, Proyecto Construccion de Graderia Recta Preferencia Estadio Orlando Castro, correspondiente al pago de la plan</t>
  </si>
  <si>
    <t>De: 00099024113 Transferencia en cumplimiento al DS N0913 de 15/06/2011 y el Convenio Interinstitucional de Financiamiento UPRE-CIF-IG 467/2017, suscrito entre la UPRE y el GAM San Pedro de Curahuara, Proyecto Construccion 4 Aulas U.E. Simon Bolivar, correspondiente al pago de la planilla N3 de cier</t>
  </si>
  <si>
    <t>De: 00099024113 Transferencia en cumplimiento al DS N0913 de 15/06/2011 y el Convenio Interinstitucional de Financiamiento UPRE-CIF-663/2014, suscrito entre la UPRE y el GAM Atocha, Proyecto Construccion Coliseo Cerrado Animas, correspondiente al pago de la planilla N2, segun la UPRE.</t>
  </si>
  <si>
    <t>De: 00099024113 Transferencia en cumplimiento al DS N0913 de 15/06/2011 y el Convenio Interinstitucional de Financiamiento UPRE-CIF-IG 869/2017, suscrito entre la UPRE y el GAM Lagunillas, Proyecto Const. Pavimento Rigido Zona Urbana (Lagunilla), correspondiente al pago de la planilla N2, segun la U</t>
  </si>
  <si>
    <t>De: 00099024113 Transferencia en cumplimiento al DS N0913 de 15/06/2011 y el Convenio Interinstitucional de Financiamiento UPRE-CIF-IG 015/2017, suscrito entre la UPRE y el GAD Oruro, Proyecto Construccion Unidad Educativa San Juan de Dios, correspondiente al pago de la planilla N4, segun la UPRE.</t>
  </si>
  <si>
    <t>De: 00099024113 Transferencia en cumplimiento al DS N0913 de 15/06/2011 y el Convenio Interinstitucional de Financiamiento UPRE-CIF-IG 081/2017, suscrito entre la UPRE y el GAM Potosi, Proyecto Construccion Unidad Educativa Kenny Prieto Melgarejo (Nivel Secundario) D-17, correspondiente al pago de l</t>
  </si>
  <si>
    <t>De: 00099024113 Transferencia en cumplimiento al DS N0913 de 15/06/2011 y el Convenio Intergubernativo de Financiamiento UPRE-CIF-IG 235/2017, suscrito entre la UPRE y el GAM Pucarani, Proyecto Construccion 6 Aulas U.E. Eduardo Avaroa (Pucarani), correspondiente al pago de la planilla N 3 de cierre,</t>
  </si>
  <si>
    <t>De: 00099024113 Transferencia en cumplimiento al DS N0913 de 15/06/2011 y el Convenio Intergubernativo de Financiamiento UPRE-CIF-IG/533/2016, suscrito entre la UPRE y el GAM Yapacani, Proyecto Construccion de Estadio Municipal Integracion Bolivia , correspondiente al pago de la planilla N 10, segun</t>
  </si>
  <si>
    <t>De: 00099024113 Transferencia en cumplimiento al DS N0913 de 15/06/2011 y el Convenio Intergubernativo de Financiamiento UPRE-CIF-IG 898/2017, suscrito entre la UPRE y el GAM Concepcion, Proyecto Const. Bloque de Aulas, Administracion, Sala de Computo U.E. Mons. Antonio Eduardo Bosl - Concepcion, co</t>
  </si>
  <si>
    <t>De: 00099024113 Transferencia en cumplimiento al DS N0913 de 15/06/2011 y el Convenio Intergubernativo de Financiamiento UPRE-CIF-IG 738/2017, suscrito entre la UPRE y el GAM Colomi, Proyecto Construccion Tinglado y Graderias U.E. Kalliri Ukuchi D-6, correspondiente al pago de la planilla N 2 de cie</t>
  </si>
  <si>
    <t>De: 00099024113 Transferencia en cumplimiento al DS N0913 de 15/06/2011 y el Convenio Intergubernativo de Financiamiento UPRE-CIF-IG/551/2016, suscrito entre la UPRE y el GAD Beni, Proyecto Const. Piscina Olimpica Dptal. 18 de Noviembre - Trinidad, correspondiente al pago de la planilla N 7, segun l</t>
  </si>
  <si>
    <t>De: 00099024113 Transferencia en cumplimiento al DS N0913 de 15/06/2011 y el Convenio Intergubernativo de Financiamiento UPRE-CIF-IG 998/2017, suscrito entre la UPRE y el GAM Chayanta, Proyecto Const. Tinglado U.E. Llallaguita - Chayanta, correspondiente al pago de la planilla N 3, segun la UPRE.</t>
  </si>
  <si>
    <t>De: 00099024113 Transferencia en cumplimiento al DS N0913 de 15/06/2011 y el Convenio Intergubernativo de Financiamiento UPRE-CIF-IG 997/2017, suscrito entre la UPRE y el GAM Chayanta, Proyecto Const. Cuatro Aulas U.E. Chayanta Cala Cala - Chayanta, correspondiente al pago de la planilla N 3, segun</t>
  </si>
  <si>
    <t>De: 00099024113 Transferencia en cumplimiento al DS N0913 de 15/06/2011 y el Convenio Intergubernativo de Financiamiento UPRE-CIF-IG 590/2017, suscrito entre la UPRE y el GAM de Boyuibe proyecto Construccion Pavimento Rigido Zona Terminal Municipio de Boyuibe, correspondiente al pago de la planilla</t>
  </si>
  <si>
    <t>De: 00099024113 Transferencia en cumplimiento al DS N0913 de 15/06/2011 y el Convenio Intergubernativo de Financiamiento UPRE-CIF-IG 016/2017, suscrito entre la UPRE y el GAD de Oruro proyecto Construccion Unidad Educativa Bolivia de Vinto Primario, correspondiente al pago de la planilla N 5, segun</t>
  </si>
  <si>
    <t>De: 00099024113 Transferencia en cumplimiento al DS N0913 de 15/06/2011 y el Convenio Intergubernativo de Financiamiento UPRE-CIF-IG 115/2017, suscrito entre la UPRE y el GAM de La Asunta proyecto Construccion Tinglado Polifuncional Unidad Educativa Segunda San Martin, correspondiente al pago de la</t>
  </si>
  <si>
    <t>De: 00099024113 Transferencia en cumplimiento al DS N0913 de 15/06/2011 y el Convenio Intergubernativo de Financiamiento UPRE-CIF-IG 991/2017, suscrito entre la UPRE y el GAM de Acasio proyecto Const. Dos Aulas Tinglado Graderia U.E. Villque C. Villque, correspondiente al pago de la planilla N 1, s</t>
  </si>
  <si>
    <t>De: 00099024113 Transferencia en cumplimiento al DS N0913 de 15/06/2011 y el Convenio Intergubernativo de Financiamiento UPRE-CIF-IG 081/2017, suscrito entre la UPRE y el GAM de Potosi proyecto Construccion Unidad Educativa Kenny Prieto Melgarejo (Nivel Secundario) D-17, correspondiente al pago de l</t>
  </si>
  <si>
    <t>De: 00099024113 Transferencia en cumplimiento al DS N0913 de 15/06/2011 y el Convenio Intergubernativo de Financiamiento UPRE-CIF-IG 549/2016, suscrito entre la UPRE y el GAM de Capinota proyecto Construccion Unidad Educativa Kjarkas Capinota Yatamoco, correspondiente al pago de la planilla N 3 de</t>
  </si>
  <si>
    <t>De: 00099024113 Transferencia en cumplimiento al DS N0913 de 15/06/2011 y el Convenio Intergubernativo de Financiamiento UPRE-CIF-IG 431/2017, suscrito entre la UPRE y el GAM de Chulumani proyecto Construccion de 6 Aulas Unidad Educativa Buenaventura Alcazar - Ocobaya, correspondiente al pago de la</t>
  </si>
  <si>
    <t>De: 00099024113 Transferencia en cumplimiento al DS N0913 de 15/06/2011 y el Convenio Intergubernativo de Financiamiento UPRE-CIF-IG 371/2017, suscrito entre la UPRE y el GAM de Coripata proyecto Construccion Centro de Capacitacion Municipal Coripata, correspondiente al pago de la planilla N 3, segu</t>
  </si>
  <si>
    <t>De: 00099024113 Transferencia en cumplimiento al DS N0913 de 15/06/2011 y el Convenio Intergubernativo de Financiamiento UPRE-CIF-IG/426/2016, suscrito entre la UPRE y el GAM Potosi, Proyecto Construccion Centro de Educacion Virtual Pary Orcko D-8, correspondiente al pago de la planilla N 8, segun l</t>
  </si>
  <si>
    <t>De: 00099024113 Transferencia en cumplimiento al DS N0913 de 15/06/2011 y el Convenio Intergubernativo de Financiamiento UPRE-CIF-IG 397/2017, suscrito entre la UPRE y el GAM Yanacachi, Proyecto Construccion Puente Vehicular Sacahuaya (Yanacachi), correspondiente al pago de la planilla N 3, segun la</t>
  </si>
  <si>
    <t>De: 00099024113 Transferencia en cumplimiento al DS N0913 de 15/06/2011 y el Convenio Interinstitucional de Financiamiento UPRE-CIF-010/2016, suscrito entre la UPRE y el GAM Puerto Villarroel, Proyecto Construccion Infraestructura UMSS Valle Sacta, correspondiente al pago de la planilla N 4 de cierr</t>
  </si>
  <si>
    <t>De: 00099024113 Transferencia en cumplimiento al DS N0913 de 15/06/2011 y el Convenio Intergubernativo de Financiamiento UPRE-CIF-IG 357/2017, suscrito entre la UPRE y el GAM de Sica Sica proyecto Construccion 8 Aulas U.E. Jose Agustin Castrillo Sica Sica, correspondiente al pago de la planilla N 2</t>
  </si>
  <si>
    <t>De: 00099024113 Transferencia en cumplimiento al DS N0913 de 15/06/2011 y el Convenio Intergubernativo de Financiamiento UPRE-CIF-IG 628/2017, suscrito entre la UPRE y el GAM de Vacas proyecto Const. U.E. David Morato Canadas - Vacas, correspondiente al pago de la planilla N 2, segun la UPRE.</t>
  </si>
  <si>
    <t>De: 00099024113 Transferencia en cumplimiento al DS N0913 de 15/06/2011 y el Convenio Intergubernativo de Financiamiento UPRE-CIF-IG 593/2017, suscrito entre la UPRE y el GAM Huatajata, Proyecto Construccion Coliseo Cerrado Huatajata, correspondiente al pago de la planilla N 1, segun la UPRE.</t>
  </si>
  <si>
    <t>De: 00099024113 Transferencia en cumplimiento al DS N0913 de 15/06/2011 y el Convenio Intergubernativo de Financiamiento UPRE-CIF-IG 234/2017, suscrito entre la UPRE y el GAM de Pucarani proyecto Construccion 6 Aulas U.E. Iquiaca (Pucarani), correspondiente al pago de la planilla N 3 de cierre, segu</t>
  </si>
  <si>
    <t>De: 00099024113 Transferencia en cumplimiento al DS N0913 de 15/06/2011 y el Convenio Intergubernativo de Financiamiento UPRE-CIF-IG 412/2017, suscrito entre la UPRE y el GAM Omereque, Proyecto Construccion Cancha de Futbol con Cesped Sintetico Pena Colorada - Omereque, correspondiente al pago de la</t>
  </si>
  <si>
    <t>De: 00099024113 Transferencia en cumplimiento al DS N0913 de 15/06/2011 y el Convenio Intergubernativo de Financiamiento UPRE-CIF-IG 464/2017, suscrito entre la UPRE y el GAM de San Pedro de Curahuara proyecto Construccion Tinglado Polifuncional U.E. Callipampa, correspondiente al pago de la planill</t>
  </si>
  <si>
    <t>De: 00099024113 Transferencia en cumplimiento al DS N0913 de 15/06/2011 y el Convenio Intergubernativo de Financiamiento UPRE-CIF-IG/055/15, suscrito entre la UPRE y el GAM Ravelo Proyecto Construccion Internado Unidad Educativa Antora, correspondiente al pago de la planilla N3 de cierre, segun la U</t>
  </si>
  <si>
    <t>De: 00099024113 Transferencia en cumplimiento al DS N0913 de 15/06/2011 y el Convenio Intergubernativo de Financiamiento UPRE-CIF-IG 551/2017, suscrito entre la UPRE y el GAM Colquiri Proyecto Construccion Tinglado U.E. Caquena - Caquena, correspondiente al pago de la planilla N2 de cierre, segun la</t>
  </si>
  <si>
    <t>De: 00099024113 Transferencia en cumplimiento al DS N0913 de 15/06/2011 y el Convenio Intergubernativo de Financiamiento UPRE-CIF-IG 754/2017, suscrito entre la UPRE y el GAM Pocona Proyecto Construccion Infraestructura Unidad Educativa Ismael Montes, correspondiente al pago de la planilla N2, segun</t>
  </si>
  <si>
    <t>De: 00099024113 Transferencia en cumplimiento al DS N0913 de 15/06/2011 y el Convenio Intergubernativo de Financiamiento UPRE-CIF-IG/424/2016, suscrito entre la UPRE y el GAM Potosi Proyecto Construccion Unidad Educativa Tecnico Humanistico La Chaca D-8, correspondiente al pago de la planilla N12, s</t>
  </si>
  <si>
    <t>De: 00099024113 Transferencia en cumplimiento al DS N0913 de 15/06/2011 y el Convenio Intergubernativo de Financiamiento UPRE-CIF-IG 438/2017, suscrito entre la UPRE y el GAM San Pedro de Tiquina Proyecto Construccion 8 Aulas con Laboratorio Unidad Educativa San Pablo de Tiquina, correspondiente al</t>
  </si>
  <si>
    <t>De: 00099024113 Transferencia en cumplimiento al DS N0913 de 15/06/2011 y el Convenio Intergubernativo de Financiamiento UPRE-CIF-IG 798/2017, suscrito entre la UPRE y el GAM San Pedro Proyecto Const. Unidad Educativa Humberto Aguirre San Pedro, correspondiente al pago de la planilla N3, segun la UP</t>
  </si>
  <si>
    <t>De: 00099024113 Transferencia en cumplimiento al DS N0913 de 15/06/2011 y el Convenio Intergubernativo de Financiamiento UPRE-CIF-IG 251/2017, suscrito entre la UPRE y el GAM Coroico Proyecto Construccion Tinglado U.E. Farinas, correspondiente al pago de la planilla N1, segun la UPRE.</t>
  </si>
  <si>
    <t>De: 00099024113 Transferencia en cumplimiento al DS N0913 de 15/06/2011 y el Convenio Intergubernativo de Financiamiento UPRE-CIF-IG 1098/2017, suscrito entre la UPRE y el GAM de Coripata proyecto Construccion Cancha de Futbol con Cesped Sintetico Arapata, correspondiente al pago de la planilla N 1,</t>
  </si>
  <si>
    <t>De: 00099024113 Transferencia en cumplimiento al DS N0913 de 15/06/2011 y el Convenio Intergubernativo de Financiamiento UPRE-CIF-IG 193/2017, suscrito entre la UPRE y el GAM de Sacaba proyecto Construccion Bloque de Apoyo y Servicios E.S.F.M. Simon Rodriguez Unidad Educativa Academica - Sacaba, co</t>
  </si>
  <si>
    <t>||REGSITRO COBRO COMISION TRANSFERENCIA AL EXTERIOR 0,10% S/USD 2.307.550.-, REEMB. GASTOS DE COMUNICACION BS220.- EMISION CBTE. CONTABLE BS50.- EN COMPLEMENTO A CBTE. ADJUNTO DE LA FECHA CGO. LIB 00513072001 YPFB - OPERACIONES GNRGD REF.: COMISION PAGO LC I-2016-049</t>
  </si>
  <si>
    <t>00099021001 DEPOSITO DE EFECTIVO, DEPOSITANTE: VICTOR MAMANI DAZA, CONCEPTO: DEVOLUCION DE DEUDA, CUENTA DE DEPOSITO: CUENTA UNICA DEL TESORO</t>
  </si>
  <si>
    <t>00099021001 DEPOSITO DE EFECTIVO, DEPOSITANTE: EJERCITO DE BOLIVIA, CONCEPTO: DEVOLUCION GASTOS COMPRA DE COMBUSTIBLE, CUENTA DE DEPOSITO: CUENTA UNICA DEL TESORO</t>
  </si>
  <si>
    <t>00591012001 DEPOSITO DE EFECTIVO, DEPOSITANTE: MAXCELL GLOBAL BOLIVIA SRL, CONCEPTO: SERVICIO DE AGUA POTABLE, CUENTA DE DEPOSITO: CUENTA UNICA DEL TESORO</t>
  </si>
  <si>
    <t>00099021001 DEPOSITO DE EFECTIVO, DEPOSITANTE: STEPHANIE ALEJANDRA MONTAÑO ZUÑIGA, CONCEPTO: DEVOLUCION DE RECURSOS NO UTILIZADOS PARA REVERSION DEL C-31 N° 191, CUENTA DE DEPOSITO: CUENTA UNICA DEL TESORO</t>
  </si>
  <si>
    <t>00099021001 DEPOSITO DE EFECTIVO, DEPOSITANTE: FUNDACION BRIGADA MEDICA CUBANA, CONCEPTO: DEVOLUCION POR CONCEPTO DE ALIMENTO CORRESPONDIENTE AL MES DE ABRIL/18, CUENTA DE DEPOSITO: CUENTA UNICA DEL TESORO</t>
  </si>
  <si>
    <t>00099021001 DEPOSITO DE EFECTIVO, DEPOSITANTE: FUNDACION BRIGADA MEDICA CUBANA, CONCEPTO: DEVOLUCION POR CONCEPTO DE GAS LICUADO CORRESPONDIENTE AL MES DE ABRIL/18, CUENTA DE DEPOSITO: CUENTA UNICA DEL TESORO</t>
  </si>
  <si>
    <t>00099021001 DEPOSITO DE EFECTIVO, DEPOSITANTE: FUNDACION BRIGADA MEDICA CUBANA, CONCEPTO: DEVOLUCION POR CONCEPTO DE COMUNICACIONES CORRESPONDIENTE AL MES DE ABRIL/18, CUENTA DE DEPOSITO: CUENTA UNICA DEL TESORO</t>
  </si>
  <si>
    <t>00099021001 DEPOSITO DE EFECTIVO, DEPOSITANTE: FUNDACION BRIGADA MEDICA CUBANA, CONCEPTO: DEVOLUCION POR CONCEPTO DE TASAS (PEAJES) CORRESPONDIENTE AL MES DE ABRIL/18, CUENTA DE DEPOSITO: CUENTA UNICA DEL TESORO</t>
  </si>
  <si>
    <t>00099021001 DEPOSITO DE EFECTIVO, DEPOSITANTE: FUNDACION BRIGADA MEDICA CUBANA, CONCEPTO: DEV. POR CONCEPTO DE MANTENIMIENTO Y REPARACION DE MUEBLES Y ENSERES CORRESPONDIENTE AL MES ABRIL/18, CUENTA DE DEPOSITO: CUENTA UNICA DEL TESORO</t>
  </si>
  <si>
    <t>00099021001 DEPOSITO DE EFECTIVO, DEPOSITANTE: FUNDACION BRIGADA MEDICA CUBANA, CONCEPTO: DEVOLUCION POR CONCEPTO DE COMBUSTIBLE CORRESPONDIENTE AL MES DE ABRIL/18, CUENTA DE DEPOSITO: CUENTA UNICA DEL TESORO</t>
  </si>
  <si>
    <t>00099021001 DEPOSITO DE EFECTIVO, DEPOSITANTE: BERNARDO CHURQUI CALLISAYA CI.2231861LP, CONCEPTO: DEVOLUCION POR DOBLE PERCEPCION, CUENTA DE DEPOSITO: CUENTA UNICA DEL TESORO</t>
  </si>
  <si>
    <t>00020031101 DEPOSITO DE EFECTIVO, DEPOSITANTE: EJERCITO DE BOLIVIA, CONCEPTO: REVERSION, CUENTA DE DEPOSITO: CUENTA UNICA DEL TESORO</t>
  </si>
  <si>
    <t>00099021001 DEPOSITO DE EFECTIVO, DEPOSITANTE: MARIA MAGDALENA FLORES VELASCO, CONCEPTO: DEVOLUCION DE SALARIO, CUENTA DE DEPOSITO: CUENTA UNICA DEL TESORO</t>
  </si>
  <si>
    <t>00512012001 DEPOSITO DE EFECTIVO, DEPOSITANTE: MAURICIO AREVALO, CONCEPTO: DEVOLUCION DE VIATICOS DE SALDO PASAJES, CUENTA DE DEPOSITO: CUENTA UNICA DEL TESORO</t>
  </si>
  <si>
    <t>00086031101 DEPOSITO DE EFECTIVO, DEPOSITANTE: SERNAD COTAPATA, CONCEPTO: POR INGRESOS DE SERVICIO HIGIENICOS DEL MES DE MARZO, CUENTA DE DEPOSITO: CUENTA UNICA DEL TESORO</t>
  </si>
  <si>
    <t>00099021001 DEPOSITO DE EFECTIVO, DEPOSITANTE: ADOLFO CHAVEZ CORTEZ, CONCEPTO: DEVOLUCION DOBLE PERCEPCION MAGISTERIO, CUENTA DE DEPOSITO: CUENTA UNICA DEL TESORO</t>
  </si>
  <si>
    <t>00212082001 DEPOSITO DE EFECTIVO, DEPOSITANTE: JORGE FERNANDO NINA APAZA - INRA, CONCEPTO: DEVOLUCION DE GASTOS OPERATIVOS, CUENTA DE DEPOSITO: CUENTA UNICA DEL TESORO</t>
  </si>
  <si>
    <t>00132052001 DEPOSITO DE EFECTIVO, DEPOSITANTE: SEDEM-SEMILLAS, CONCEPTO: DEVOLUCION FONDOS EN AVANCE, CUENTA DE DEPOSITO: CUENTA UNICA DEL TESORO</t>
  </si>
  <si>
    <t>00041044201 DEPOSITO DE EFECTIVO, DEPOSITANTE: PAMELA A. RUIZ RIVERO-CLARABELLA, CONCEPTO: PAGO POR PAGO EN DEMASIA, CUENTA DE DEPOSITO: CUENTA UNICA DEL TESORO</t>
  </si>
  <si>
    <t>00591012001 DEPOSITO DE EFECTIVO, DEPOSITANTE: DIMELSA ZACARIAS SANDALIO, CONCEPTO: DEVOLUCION DE SERVICIOS BASICOS, CUENTA DE DEPOSITO: CUENTA UNICA DEL TESORO</t>
  </si>
  <si>
    <t>00099021001 DEPOSITO DE EFECTIVO, DEPOSITANTE: JOSE CARLOS LIMA CHIPANA, CONCEPTO: DEVOLUCION AJUSTE AL PAGO DE REFRIGERIOS SERVICIO DE SEGURIDAD GESTION 2017 FTE 10, CUENTA DE DEPOSITO: CUENTA UNICA DEL TESORO</t>
  </si>
  <si>
    <t>00081011101 DEPOSITO DE EFECTIVO, DEPOSITANTE: ROBINSON ANTEZANA MIRANDA, CONCEPTO: DEVOLUCION AJUSTE AL PAGO DE REFRIGERIOS SERVICIO DE SEGURIDAD GESTION 2017, CUENTA DE DEPOSITO: CUENTA UNICA DEL TESORO</t>
  </si>
  <si>
    <t>00099021001 DEPOSITO DE EFECTIVO, DEPOSITANTE: MARIA MAGDALENA FLORES VELASCO 3481371 LP, CONCEPTO: REPOSICION DE BOLETAS, CUENTA DE DEPOSITO: CUENTA UNICA DEL TESORO</t>
  </si>
  <si>
    <t>00099021001 DEPOSITO DE EFECTIVO, DEPOSITANTE: RUDY CALLE CALLE 5478746 LP, CONCEPTO: REPOSICION DE BOLETAS, CUENTA DE DEPOSITO: CUENTA UNICA DEL TESORO</t>
  </si>
  <si>
    <t>00099021001 DEPOSITO DE EFECTIVO, DEPOSITANTE: NICOLASA B. MAMANI ESCOBAR, CONCEPTO: DEVOLUCION DE DOBLE PERCEPCION, CUENTA DE DEPOSITO: CUENTA UNICA DEL TESORO</t>
  </si>
  <si>
    <t>00016011101 DEPOSITO DE EFECTIVO, DEPOSITANTE: MIN.EDUCACION - ZENAIDA LIMA PILCO, CONCEPTO: DEVOLUCION DE PASAJES, CUENTA DE DEPOSITO: CUENTA UNICA DEL TESORO</t>
  </si>
  <si>
    <t>00592012001 DEPOSITO DE EFECTIVO, DEPOSITANTE: ANA WENDY MAMANI YUJRA, CONCEPTO: ND 152179  CLIENTE PARTICULAR GESTION 2017, CUENTA DE DEPOSITO: CUENTA UNICA DEL TESORO</t>
  </si>
  <si>
    <t>00592012001 DEPOSITO DE EFECTIVO, DEPOSITANTE: ANA WENDY MAMANI YUJRA, CONCEPTO: ND 155072 FONADIN GESTION 2017, CUENTA DE DEPOSITO: CUENTA UNICA DEL TESORO</t>
  </si>
  <si>
    <t>00592012001 DEPOSITO DE EFECTIVO, DEPOSITANTE: ANA WENDY MAMANI YUJRA, CONCEPTO: ND 148793 FONADIN GESTION 2017, CUENTA DE DEPOSITO: CUENTA UNICA DEL TESORO</t>
  </si>
  <si>
    <t>00592012001 DEPOSITO DE EFECTIVO, DEPOSITANTE: ANA WENDY MAMANI YUJRA, CONCEPTO: ND 130964 MINISTERIO DE CULTURAS GESTION 2017, CUENTA DE DEPOSITO: CUENTA UNICA DEL TESORO</t>
  </si>
  <si>
    <t>00016011101 DEPOSITO DE EFECTIVO, DEPOSITANTE: MINISTERIO DE EDUCACION-JOSE LUIS VASQUEZ CHOQUE, CONCEPTO: DEVOLUCION DE SALDOS PASAJES TERRESTRES, CUENTA DE DEPOSITO: CUENTA UNICA DEL TESORO</t>
  </si>
  <si>
    <t>00099021001 DEPOSITO DE EFECTIVO, DEPOSITANTE: JUAN JAVIER QUISBERT MURILLO, CONCEPTO: DEVOLUCION DE SALARIO DE DIAS DEL MES DE MARZO 2017, CUENTA DE DEPOSITO: CUENTA UNICA DEL TESORO</t>
  </si>
  <si>
    <t>00016011101 DEPOSITO DE EFECTIVO, DEPOSITANTE: MINISTERIO DE EDUCACION ZENAIDA LIMA PILCO, CONCEPTO: DEVOLUCION DE SALDOS, CUENTA DE DEPOSITO: CUENTA UNICA DEL TESORO</t>
  </si>
  <si>
    <t>00016011101 DEPOSITO DE EFECTIVO, DEPOSITANTE: MIN DE EDUC LUCIA VERONICA HERRERA VELASQUEZ, CONCEPTO: DEVOLUCION DE SALDOS, CUENTA DE DEPOSITO: CUENTA UNICA DEL TESORO</t>
  </si>
  <si>
    <t>00593019201 DEPOSITO DE EFECTIVO, DEPOSITANTE: EMPRESA ESTATAL YACANA, CONCEPTO: REVERSION PREVENTIVO # 180 EMPRESA ESTATAL YACANA, CUENTA DE DEPOSITO: CUENTA UNICA DEL TESORO</t>
  </si>
  <si>
    <t>00290012001 DEP.DE CHEQ.AJENOS,RET.DE CAM.,CONCEPTO: DESC.  MULTAS Y ATRASOS A CONSULTORES INDIVIDUALES DE LINEA  FEBRERO Y MARZO/2018 GD CHUQUISACA,DEP.: SERVICIO DE IMPUESTOS NACIONALES</t>
  </si>
  <si>
    <t>00290012001 DEP.DE CHEQ.AJENOS,RET.DE CAM.,CONCEPTO: DEV. DE PASAJES AEREOS EFECTUADO POR LIBRA TOURS A FAVOR DE RODRIGUEZ MANUEL, VALDA MARIA,DEP.: SERVICIO DE IMPUESTOS NACIONALES , PROCEDENCIA: BANCO UNION S.A., CHEQUE: 4852, FECHA DE EMISION:08/05/2018</t>
  </si>
  <si>
    <t>00290012001 DEP.DE CHEQ.AJENOS,RET.DE CAM.,CONCEPTO: DEPÓSITO POR DEVOLUCION,DEP.: SERVICIO DE IMPUESTOS NACIONALES , PROCEDENCIA: BANCO UNION S.A., CHEQUE: 4850, FECHA DE EMISION:08/05/2018</t>
  </si>
  <si>
    <t>De: 00099024113 Transferencia en cumplimiento al DS N0913 de 15/06/2011 y el Convenio Intergubernativo de Financiamiento UPRE-CIF-IG/555/2016, suscrito entre la UPRE y el GAD Beni, Proyecto Construccion U.E. Puerto San Borja y Polifuncional - Comunidad Puerto San Borja, correspondiente al pago de la</t>
  </si>
  <si>
    <t>VENTA DE DIVISAS A SOLICITUD DE YACIMIENTOS PETROLIFEROS FISCALES BOLIVIANOS SEGUN SOLICITUD 4967 REF: PAGO A SAMSUNG ENGINEERING SA POR SERVICIO DE OPERACION Y MANTENIMIENTO ASISTIDO DE AMONIACO UREA QUINTA ADENDA FEBRERO 2018 LIB. 00513062001 YPFB-OPERACIONES PLANTA DE SEPARACION DE LIQUIDOS RIO GRANDE</t>
  </si>
  <si>
    <t>TRANSFERENCIA DEL EXTERIOR SEGUN SWIFT NO.6526 DE FECHA 11/05/2018 ORDENANTE: CONSULADO DE BOLIVIA EN SEVILLA-ESPAÑA REF:GESTORIA CONSULAR ABRIL 2018 LIB. 00010011102 MIN.RELACIONES EXTERIORES - GESTORIA CONSULAR LEY Nº 3108</t>
  </si>
  <si>
    <t>TRANSFERENCIA DEL EXTERIOR SEGUN SWIFT NO.6528 DE FECHA 11/05/2018 ORDENANTE: CONSULADO DE BOLIVIA REF.RECAU.GESTORIA CONSULAR LIB. 00010011102 MIN.RELACIONES EXTERIORES - GESTORIA CONSULAR LEY Nº 3108</t>
  </si>
  <si>
    <t>TRANSFERENCIA DEL EXTERIOR SEGUN SWIFT 06527 DE FECHA 11/05/2018 ORDENANTE: EMBAJADA DE BOLIVIA EN LA HAYA PAISES BAJOS REF.: RECAUDACION GESTORIA CONSULAR MARZO, ABRIL LIB. 00010011102 MIN.RELACIONES EXTERIORES - GESTORIA CONSULAR LEY Nº 3108</t>
  </si>
  <si>
    <t>TRANSFERENCIA DEL EXTERIOR SEGUN SWIFT NOS.6523-6521 DE FECHA 11/05/2018 ORDENANTE: VICECONSULADO DE BOLIVIA EN LA MATANZA-ARGENTINA REF:GESTORIA CONSULAR ABRIL 18 LIB. 00010011102 MIN.RELACIONES EXTERIORES - GESTORIA CONSULAR LEY Nº 3108</t>
  </si>
  <si>
    <t>TRANSFERENCIA DEL EXTERIOR SEGUN SWIFT 06529 DE FECHA 11/05/2018 ORDENANTE: CONSULADO DE BOLIVIA EN CALAMA CHILE LIB. 00340012005 SEGIP - RECAUDACION EXTERIOR - CEDULAS DE IDENTIDAD</t>
  </si>
  <si>
    <t>COBRO COSTOS DE PAPELERIA SEGUN TRANSFERENCIA DEL EXTERIOR POR ORDEN DE CONSULADO DE BOLIVIA EN CALAMA CHILE LIB. 00340012003 RECAUDACION EXTRANJERIA - C.I. -L.C.</t>
  </si>
  <si>
    <t>COBRO COSTOS DE PAPELERIA SEGUN TRANSFERENCIA DEL EXTERIOR POR ORDEN DE VICECONSULADO DE BOLIVIA EN LA MATANZA-ARGENTINA REF:GESTORIA CONSULAR ABRIL 18 LIB. 00010011102 MIN.RELACIONES EXTERIORES - GESTORIA CONSULAR LEY Nº 3108</t>
  </si>
  <si>
    <t>COBRO COSTOS DE PAPELERIA SEGUN TRANSFERENCIA DEL EXTERIOR POR ORDEN DE EMBAJADA DE BOLIVIA EN LA HAYA PAISES BAJOS REF.: RECAUDACION GESTORIA CONSULAR MARZO, ABRIL LIB. 00010011102 MIN.RELACIONES EXTERIORES - GESTORIA CONSULAR LEY Nº 3108</t>
  </si>
  <si>
    <t>COBRO COSTOS DE PAPELERIA SEGUN TRANSFERENCIA DEL EXTERIOR POR ORDEN DE CONSULADO DE BOLIVIA REF.RECAU.GESTORIA CONSULAR LIB. 00010011102 MIN.RELACIONES EXTERIORES - GESTORIA CONSULAR LEY Nº 3108</t>
  </si>
  <si>
    <t>COBRO COSTOS DE PAPELERIA SEGUN TRANSFERENCIA DEL EXTERIOR POR ORDEN DE CONSULADO DE BOLIVIA EN SEVILLA-ESPAÑA REF:GESTORIA CONSULAR ABRIL 2018 LIB. 00010011102 MIN.RELACIONES EXTERIORES - GESTORIA CONSULAR LEY Nº 3108</t>
  </si>
  <si>
    <t>VENTA DE DIVISAS CON TRANSFERENCIA DE FONDOS A SOLICITUD DE DIRECCION ESTRATEGICA DE REIVINDICACION MARITIMA DIREMAR SEGUN SOLICITUD 4944 REF: PAGO A LA ASISTENTE OLGA LILIANE DALBINOE POR ASISTENCIA EN MATERIA DE DERECHO INTERNACIONAL PUBLICO SOLICITADO CON INFORME CONJUNTO IC DIREMAR INS N 044 2 LIB. 00099021001 TGN-RECURSOS ORDINARIOS (3987)</t>
  </si>
  <si>
    <t>VENTA DE DIVISAS CON TRANSFERENCIA DE FONDOS A SOLICITUD DE DIRECCION ESTRATEGICA DE REIVINDICACION MARITIMA DIREMAR SEGUN SOLICITUD 4944 REF: PAGO A LA ASISTENTE OLGA LILIANE DALBINOE POR ASISTENCIA EN MATERIA DE DERECHO INTERNACIONAL PUBLICO SOLICITADO CON INFORME CONJUNTO IC DIREMAR INS N 044 2 LIB. 00099021001 TGN-RECURSOS ORDINARIOS (3987) POR DIFERENCIAL CAMBIARIO</t>
  </si>
  <si>
    <t>'COBRO DE'||UTILES DE ESCRITORIO POR EL COMPROBANTE CONTABLE NRO. 0921452 DE LA FECHA. S/G. CORREO ELECTRÓNICO DEL CIAT DE LA FECHA. DEBITO DE LA CTA. 1-1179303 CIAT - INGRESOS PROPIOS</t>
  </si>
  <si>
    <t>VENTA DE DIVISAS CON TRANSFERENCIA DE FONDOS A SOLICITUD DE MINISTERIO DE RELACIONES EXTERIORES SEGUN SOLICITUD 4964 REF: REMESA ADICIONAL PARA ACTIVOS A FAVOR DE LA MISION PERMANENTE ANTE LA ONU POR LA PARTICIPACION EN EL CONSEJO DE SEGURIDAD DE LAS NNUU SEGUN INFORME DE CONTROL FINANCIERO 43. LIB. 00099021001 TGN-RECURSOS ORDINARIOS (3987)</t>
  </si>
  <si>
    <t>VENTA DE DIVISAS CON TRANSFERENCIA DE FONDOS A SOLICITUD DE MINISTERIO DE RELACIONES EXTERIORES SEGUN SOLICITUD 4959 REF: ACTIVOS DE GASTOS DE FUNCIONAMIENTO DEL TERCER TRIMESTRE DE 2017 DEL CENTRO EMISOR DE PASAPORTES EMIPAS WASHINGTON SEGUN 516. LIB. 00010011102 MIN.RELACIONES EXTERIORES - GESTORIA CONSULAR LEY Nº 3108</t>
  </si>
  <si>
    <t>VENTA DE DIVISAS CON TRANSFERENCIA DE FONDOS A SOLICITUD DE MINISTERIO DE RELACIONES EXTERIORES SEGUN SOLICITUD 4958 REF: REMISION DE RECURSOS PARA ACTIVOS DEL 2DO TRIMESTRE A FAVOR DE CENTRO EMISOR DE DOCUMENTACION WASHINGTON SEGUN DETALLE ADJUNTO. LIB. 00010011102 MIN.RELACIONES EXTERIORES - GESTORIA CONSULAR LEY Nº 3108</t>
  </si>
  <si>
    <t>VENTA DE DIVISAS CON TRANSFERENCIA DE FONDOS A SOLICITUD DE MINISTERIO DE RELACIONES EXTERIORES SEGUN SOLICITUD 4974 REF: COMPRA DE PASAPORTES EN BLANCO 2000 PARA EL CENTRO EMISOR DE PASAPORTES MADIRD Y 2000 PARA EL CENTRO EMISOR DE PASAPORTE WASHINGTON ASIMISMO SE EFECTUO EL DESCUENTO DE DOLARES AM LIB. 00010011102 MIN.RELACIONES EXTERIORES - GESTORIA CONSULAR LEY Nº 3108</t>
  </si>
  <si>
    <t>VENTA DE DIVISAS CON TRANSFERENCIA DE FONDOS A SOLICITUD DE MINISTERIO DE LA PRESIDENCIA SEGUN SOLICITUD 4969 REF: DIVISAS USD 27,223.68 PAGO A HONEYWELL POR SERVICIO DE MANTENIMIENTO MSP MES ABRIL 2018 PARA AERONAVE FAB 002, SEGUN INVOICE 71408800,PAGO A JP MORGAN CHASE BANK, CUENTA 9102597771. LIB. 00099021001 TGN-RECURSOS ORDINARIOS (3987)</t>
  </si>
  <si>
    <t>VENTA DE DIVISAS CON TRANSFERENCIA DE FONDOS A SOLICITUD DE UNIDAD DE INVESTIGACIONES FINANCIERAS SEGUN SOLICITUD 4973 REF: C.31-188, HT-60900, TRANSFERENCIA AL BANCO CENTRAL DE BOLIVIA PARA COMPRA DE DIVISAS Y TRANSFERENCIA DE RECURSOS AL EXTERIOR (TORONTO-CANADA) POR PAGOS DE MEMBRECIA AL GRUPO EG LIB. 00099021001 TGN-RECURSOS ORDINARIOS (3987)</t>
  </si>
  <si>
    <t>VENTA DE DIVISAS CON TRANSFERENCIA DE FONDOS A SOLICITUD DE MINISTERIO DE RELACIONES EXTERIORES SEGUN SOLICITUD 4960 REF: REMISION DE GASTOS DE FUNCIONAMIENTO DE EMBOLIVIA EN DINAMARCA CORREPSONDIENTE AL 2DO TRIMESTRE Y REMESA ADICIONAL A FAVOR DE EMBOLIVIA ITALIA SEGUN DETALLE Y NOTA 70. LIB. 00099021001 TGN-RECURSOS ORDINARIOS (3987)</t>
  </si>
  <si>
    <t>VENTA DE DIVISAS CON TRANSFERENCIA DE FONDOS A SOLICITUD DE MINISTERIO DE RELACIONES EXTERIORES SEGUN SOLICITUD 4961 REF: ACTIVOS DE GASTOS DE FUNCIONAMIENTO DEL 2DO TRIMESTRE A FAVOR DE EMBAJADAS SEGUN INFORME 28 Y DETALLE ADJUNTO. LIB. 00099021001 TGN-RECURSOS ORDINARIOS (3987)</t>
  </si>
  <si>
    <t>VENTA DE DIVISAS CON TRANSFERENCIA DE FONDOS A SOLICITUD DE MINISTERIO DE RELACIONES EXTERIORES SEGUN SOLICITUD 4965 REF: REMISION DE ACTIVOS DE GASTOS DE FUNCIONAMIENTO DEL 2DO TRIMESTRE A FAVOR DE CONSULADOS SEGUN INFORME 29 Y DETALLE ADJUNTO. LIB. 00099021001 TGN-RECURSOS ORDINARIOS (3987)</t>
  </si>
  <si>
    <t>VENTA DE DIVISAS CON TRANSFERENCIA DE FONDOS A SOLICITUD DE YACIMIENTOS PETROLIFEROS FISCALES BOLIVIANOS SEGUN SOLICITUD 4972 REF: PAGO A TRAFIGURA PTE LTD POR EL SUMINISTRO SUR DE DIESEL OIL E INSUMOS ADITIVOS MESES DE MARZO Y ABRIL 2018 SEGUN INFORME TECNICO DE CONFORMIDAD DE PAGO UPCA 368 LIB. 00513012004 LBP-YPFB-UNICOMERCIAL (4030005415/1-2188907)</t>
  </si>
  <si>
    <t>VENTA DE DIVISAS CON TRANSFERENCIA DE FONDOS A SOLICITUD DE MINISTERIO DE LA PRESIDENCIA SEGUN SOLICITUD 4970 REF: DIVISAS USD 43,599.60 PAGO A ROYAL FBO SERVICE S.A POR SERVICIOS PRESTADOS A AERONAVE FAB 001 EN VIAJE OFICIAL A EUROPA DEL 11 AL 15 DICIEMBRE 2017 , PAGO A BANCO BBVA PARAGUAY S.A, CUE LIB. 00099021001 TGN-RECURSOS ORDINARIOS (3987)</t>
  </si>
  <si>
    <t>De: 00099024113 Transferencia en cumplimiento al DS N0913 de 15/06/2011 y el Convenio Intergubernativo de Financiamiento UPRE-CIF-IG/550/2016, suscrito entre la UPRE y el GAD Beni, Proyecto Const. Centro de Formacion Multidisciplinario Trinidad - Beni, correspondiente al pago de la planilla N 5, seg</t>
  </si>
  <si>
    <t>De: 00099024113 Transferencia en cumplimiento al DS N0913 de 15/06/2011 y el Convenio Intergubernativo de Financiamiento UPRE-CIF-IG 023/2017, suscrito entre la UPRE y el GAM de San Lorenzo proyecto Construccion Unidad Educativa Cnel. Lino Morales Comunidad Lajas La Merced, correspondiente al pago d</t>
  </si>
  <si>
    <t>De: 00099024113 Transferencia en cumplimiento al DS N0913 de 15/06/2011 y el Convenio Intergubernativo de Financiamiento UPRE-CIF-IG 1007/2017, suscrito entre la UPRE y el GAM de Tomave proyecto Construccion Tinglado U.E. Daniel Campos de Pajcha - Pajcha, correspondiente al pago de la planilla N 1,</t>
  </si>
  <si>
    <t>De: 00099024113 Transferencia en cumplimiento al DS N0913 de 15/06/2011 y el Convenio Intergubernativo de Financiamiento UPRE-CIF-IG 1022/2017, suscrito entre la UPRE y el GAM de Santa Ana proyecto Const. Unidad Educativa Herlan Chavez Roca Zona 26 de Julio, correspondiente al pago de la planilla N</t>
  </si>
  <si>
    <t>De: 00099024113 Transferencia en cumplimiento al DS N0913 de 15/06/2011 y el Convenio Intergubernativo de Financiamiento UPRE-CIF-IG 1031/2017, suscrito entre la UPRE y el GAM de San Joaquin proyecto Const. Tinglado Metalico y Graderias Unidad Educativa 21 de Agosto Municipio de San Joaquin, corres</t>
  </si>
  <si>
    <t>De: 00099024113 Transferencia en cumplimiento al DS N0913 de 15/06/2011 y el Convenio Intergubernativo de Financiamiento UPRE-CIF-IG 001/2017, suscrito entre la UPRE y el GAM de Uriondo proyecto Construccion Centro de Capacitacion Productiva Calamuchita, correspondiente al pago de la planilla N 9, s</t>
  </si>
  <si>
    <t>De: 00099024113 Transferencia en cumplimiento al DS N0913 de 15/06/2011 y el Convenio Intergubernativo de Financiamiento UPRE-CIF-IG 145/2017, suscrito entre la UPRE y el GAM de Bolpebra proyecto Const. Aulas y Viv. P/Maestros en U.E. Santa Lucia Com. Litoral, correspondiente al pago de la planilla</t>
  </si>
  <si>
    <t>De: 00099024113 Transferencia en cumplimiento al DS N0913 de 15/06/2011 y el Convenio Interinstitucional de Financiamiento UPRE-CIF-334/2014, suscrito entre la UPRE y el GAM de Guayaramerin proyecto Construccion Fronton Municipal de Guayaramerin, correspondiente al pago de la planilla N 3 de cierre,</t>
  </si>
  <si>
    <t>De: 00099024113 Transferencia en cumplimiento al DS N0913 de 15/06/2011 y el Convenio Intergubernativo de Financiamiento UPRE-CIF-IG/335/2016, suscrito entre la UPRE y el GAM de Coripata proyecto Construccion Unidad Educativa Santiago Tocoroni, correspondiente al pago de la planilla N 5 de cierre, s</t>
  </si>
  <si>
    <t>De: 00099024113 Transferencia en cumplimiento al DS N0913 de 15/06/2011 y el Convenio Intergubernativo de Financiamiento UPRE-CIF-IG 935/2017, suscrito entre la UPRE y el GAM de Ocuri proyecto Const. Tinglado y Graderias U.E. Simon Bolivar de Tarwaque (Ocuri), correspondiente al pago de la planilla</t>
  </si>
  <si>
    <t>De: 00099024113 Transferencia en cumplimiento al DS N0913 de 15/06/2011 y el Convenio Intergubernativo de Financiamiento UPRE-CIF-IG 380/2017, suscrito entre la UPRE y el GAM de Umala proyecto Construccion Tinglado Unidad Educativa Huari Belen B, correspondiente al pago de la planilla N 2 de cierre,</t>
  </si>
  <si>
    <t>De: 00099024113 Transferencia en cumplimiento al DS N0913 de 15/06/2011 y el Convenio Intergubernativo de Financiamiento UPRE-CIF-IG 208/2017, suscrito entre la UPRE y el GAM de Cajuata proyecto Construccion 6 Aulas U.E. Huaritolo - Cajuata, correspondiente al pago de la planilla N 2, segun la UPRE.</t>
  </si>
  <si>
    <t>De: 00099024113 Transferencia en cumplimiento al DS N0913 de 15/06/2011 y el Convenio Intergubernativo de Financiamiento UPRE-CIF-IG 955/2017, suscrito entre la UPRE y el GAM de Chaqui proyecto Construccion de Aulas Unidad Educativa Armando Alba Chutahua (Chutahua), correspondiente al pago de la pla</t>
  </si>
  <si>
    <t>De: 00099024113 Transferencia en cumplimiento al DS N0913 de 15/06/2011 y el Convenio Intergubernativo de Financiamiento UPRE-CIF-IG 468/2017, suscrito entre la UPRE y el GAM San Pedro de Curahuara, Proyecto Construccion de una Aula U.E. Nacional Eduardo Abaroa, correspondiente al pago de la planill</t>
  </si>
  <si>
    <t>De: 00099024113 Transferencia en cumplimiento al DS N0913 de 15/06/2011 y el Convenio Intergubernativo de Financiamiento UPRE-CIF-IG 440/2017, suscrito entre la UPRE y el GAM San Pedro de Tiquina, Proyecto Construccion 4 Aulas Unidad Educativa Jose Manuel Pando, correspondiente al pago de la planill</t>
  </si>
  <si>
    <t>De: 00099024113 Transferencia en cumplimiento al DS N0913 de 15/06/2011 y el Convenio Intergubernativo de Financiamiento UPRE-CIF-IG 236/2017, suscrito entre la UPRE y el GAM Pucarani, Proyecto Construccion 6 Aulas U.E. Ancocagua (Pucarani), correspondiente al pago de la planilla N 3 de cierre, segu</t>
  </si>
  <si>
    <t>De: 00099024113 Transferencia en cumplimiento al DS N0913 de 15/06/2011 y el Convenio Intergubernativo de Financiamiento UPRE-CIF-IG 785/2017, suscrito entre la UPRE y el GAM Saipina, Proyecto Const. Centro Cultural Saipina, correspondiente al pago de la planilla N 3, segun la UPRE.</t>
  </si>
  <si>
    <t>||COMISION TRANSFERENCIA FDOS.AL EXTERIOR 0,10% S/USD25.793,62.-,REEMB.GSTS.COMUNICACION BS220.-Y EMISION COMP.CONTABLE BS50.-REF.:PAGO 2 LC I-2016-037 P/C ENVIBOL A/F EIRICH INDUSTRIAL LTDA.,EN COMPL.A COMP.921510,11/05/18. LIB.00132079201 SEDEM-PLANTA ENVASES DE VIDRIO CHUQUISACA BOLIVIA REF.:COMIS.PAGO 2 LC I-2016-037</t>
  </si>
  <si>
    <t>A:00099021001 A requerimiento de la Unidad de Administracion e Informacion Salarial (UAIS), con notas internas CITE: MEFP/VTCP/DGPOT/UAIS/Nos. 2572 y 2573/2018, en la cual solicita la reversion definitiva de las boletas de pagos solicitados por SENASIR, consignadas en los Comprobantes de Pago Nos. 7</t>
  </si>
  <si>
    <t>NUMERO DE LIBRETA CUT: 00099021001 OPERACIÓN E18 TRANSFERENCIA DEL SISTEMA FINANCIERO POR CUENTA DE TERCEROS A LA CUT TRANSFERENCIA POR DEVOLUCION DE RECURSOS A LA CUT SOLICITUD BANCO DE DESARROLLO PRODUCTIVO SAM</t>
  </si>
  <si>
    <t>||RESPUESTA A DEBITO DEL BANQUERO SG MJE.SWIFT NO.6564 DE LA FECHA REF:COBRO COMIS.POR TRANSFERENCIA EUR 10,269,61 DEL 09/05/2018 SG SOLICITUD DE DIREMAR REF:PAGO SERV.DE INTERPRETACION ALEGATOS ORALES CGO.LIBRETA NO.00099021001 TGN-RECURSOS ORDINARIOS (UTILES DE ESCRITORIO)</t>
  </si>
  <si>
    <t>De: 00099024113 Transferencia en cumplimiento al DS N0913 de 15/06/2011 y el Convenio Intergubernativo de Financiamiento UPRE-CIF-IG/571/2016, suscrito entre la UPRE y el GAD de Potosi proyecto Construccion Mercado Campesino Cantumarca, correspondiente al pago de la planilla N 4, segun la UPRE.</t>
  </si>
  <si>
    <t>De: 00099024113 Transferencia en cumplimiento al DS N0913 de 15/06/2011 y el Convenio Intergubernativo de Financiamiento UPRE-CIF-IG-614/2017, suscrito entre la UPRE y el GAD de Pando proyecto Construccion de 1 Puente Tipo Cajon en la Av. Acre, correspondiente al pago de la planilla N 2, segun la UP</t>
  </si>
  <si>
    <t>De: 00099024113 Transferencia en cumplimiento al DS N0913 de 15/06/2011 y el Convenio Intergubernativo de Financiamiento UPRE-CIF-IG 675/2017, suscrito entre la UPRE y el GAM de Tiraque proyecto Construccion Tinglado y Graderias Unidad Educativa 6 de Agosto, correspondiente al pago de la planilla N</t>
  </si>
  <si>
    <t>De: 00099024113 Transferencia en cumplimiento al DS N0913 de 15/06/2011 y el Convenio Intergubernativo de Financiamiento UPRE-CIF-IG 676/2017, suscrito entre la UPRE y el GAM de Tiraque proyecto Construccion Tinglado y Graderias Unidad Educativa Sankayani Bajo, correspondiente al pago de la planilla</t>
  </si>
  <si>
    <t>De: 00099024113 Transferencia en cumplimiento al DS N0913 de 15/06/2011 y el Convenio Intergubernativo de Financiamiento UPRE-CIF-IG 535/2016, suscrito entre la UPRE y el GAM de Entre Rios proyecto Construccion Mercado Central Entre Rios (Zona Canaveral), correspondiente al pago de la planilla N 8,</t>
  </si>
  <si>
    <t>De: 00099024113 Transferencia en cumplimiento al DS N0913 de 15/06/2011 y el Convenio Intergubernativo de Financiamiento UPRE-CIF-IG 713/2017, suscrito entre la UPRE y el GAM de Tiquipaya proyecto Const. Tinglado y Graderias Com. Trojes - Tiquipaya, correspondiente al pago de la planilla N 2 de cier</t>
  </si>
  <si>
    <t>'COBRO DE'||UTILES DE ESCRITORIO POR EL COMPROBANTE CONTABLE NRO. 0921499 DE LA FECHA S/G. NOTA DE LA EMPRESA SIDERURGICA DEL MUTUN, CITE' ESM/JPC/071/2017 DE F. 21/11/2017. DEBITO DE LA LIBRETA 0573012001 EMPRESA SIDERURGICA DEL MUTUN-RECURSOS PROPIOS</t>
  </si>
  <si>
    <t>||RESPUESTA A DEBITO DEL BANQUERO SG MJE.SWIFT NO.6564 DE LA FECHA REF:COBRO COMIS.POR TRANSFERENCIA EUR 10,269,61 DEL 09/05/2018 SG SOLICITUD DE DIREMAR REF:PAGO SERV.DE INTERPRETACION ALEGATOS ORALES LIBRETA NO.00099021001 TGN-RECURSOS ORDINARIOS</t>
  </si>
  <si>
    <t>TRANSFERENCIA DEL EXTERIOR SEGUN SWIFT 06569 DE FECHA 11/05/2018 ORDENANTE: EMBAJADA DE BOLIVIA EN COSTA RICA REF.: GESTORIA CONSULAR LIB. 00010011102 MIN.RELACIONES EXTERIORES - GESTORIA CONSULAR LEY Nº 3108</t>
  </si>
  <si>
    <t>NUMERO DE LIBRETA CUT: 00099021001 OPERACIÓN E18 TRANSFERENCIA DEL SISTEMA FINANCIERO POR CUENTA DE TERCEROS A LA CUT TRANSFERENCIA DE FONDOS PAGO INDEBIDO -RP ABRIL 2018 A SOLICITUD DE AFP FUTURO DE BOLVIA</t>
  </si>
  <si>
    <t>NUMERO DE LIBRETA CUT: 00099021001 OPERACIÓN E18 TRANSFERENCIA DEL SISTEMA FINANCIERO POR CUENTA DE TERCEROS A LA CUT TRANSFERENCIA DE FONDOS PAGO ADELANTADO PRA -RP ABRIL 2018 A SOLICITUD DE AFP FUTURO DE BOLVIA</t>
  </si>
  <si>
    <t>COBRO COSTOS DE PAPELERIA SEGUN TRANSFERENCIA DEL EXTERIOR POR ORDEN DE EMBAJADA DE BOLIVIA EN COSTA RICA REF.: GESTORIA CONSULAR LIB. 00010011102 MIN.RELACIONES EXTERIORES - GESTORIA CONSULAR LEY Nº 3108</t>
  </si>
  <si>
    <t>||RESPUESTA DEBITO DEL BANQUERO SG/ SWIFT 06563 DE LA FECHA REF: COBRO COMISION POR TRANSFERENCIA DE EUR 7.400,- DEL 09/05/18 SG/ SOLICITUD DEL MINISTERIO DE EDUCACION, PAGO A /F DE TECHNICAL UNIVERSITY OF DENNMARK LIB. NO. 00099021001 TGN-RECURSOS ORDINARIOS (COMIS. DEL BANQUERO EQUIV. EUR 6,71)</t>
  </si>
  <si>
    <t>||RESPUESTA DEBITO DEL BANQUERO SG/ SWIFT 06563 DE LA FECHA REF: COBRO COMISION POR TRANSFERENCIA DE EUR 7.400,- DEL 09/05/18 SG/ SOLICITUD DEL MINISTERIO DE EDUCACION, PAGO A /F DE TECHNICAL UNIVERSITY OF DENNMARK LIB. NO. 00099021001 TGN-RECURSOS ORDINARIOS (UTILES DE ESCRITORIO)</t>
  </si>
  <si>
    <t>De: 00015021103 Transferencia de Bs 5.140,89 a la cuenta N10000004041070 (BUSA) de acuerdo a los C-21 Nros: 181,182,183,185,186,187,188,189,190,191 y 192, a solicitud de la Policia Boliviana mediante nota Cite: Oficio N.- 028/2018, debido a depositos erroneos realizados en las cuentas recaudadoras N</t>
  </si>
  <si>
    <t>00099021001 DEPOSITO DE EFECTIVO, DEPOSITANTE: PAMELA DAYANA TARIFA ZEBALLOS, CONCEPTO: DEVOLUCION DE PASAJES ASIGNADOS POR COMISION A ORURO, CUENTA DE DEPOSITO: CUENTA UNICA DEL TESORO</t>
  </si>
  <si>
    <t>00099021001 DEPOSITO DE EFECTIVO, DEPOSITANTE: MARCO ANTONIO GARNICA BUSTILLOS ( FAB ), CONCEPTO: EXCEDENTE EN EL PAGO DE 2 DIAS DE VIATICOS DEL VIAJE REALIZADO AL INTERIOR DEL PAIS GESTION 2014, CUENTA DE DEPOSITO: CUENTA UNICA DEL TESORO</t>
  </si>
  <si>
    <t>00081011101 DEPOSITO DE EFECTIVO, DEPOSITANTE: ERICK PETER PAZ POMA, CONCEPTO: DEVOLUCION AJUSTE AL PAGO REFRIGERIOS SERVICIO DE SEGURIDAD GESTION 2017, CUENTA DE DEPOSITO: CUENTA UNICA DEL TESORO</t>
  </si>
  <si>
    <t>00512022001 DEPOSITO DE EFECTIVO, DEPOSITANTE: CONSUELO MARTINEZ VACA, CONCEPTO: DEVOLUCION DE REFRIGERIO PREVENTIVO N° 173, CUENTA DE DEPOSITO: CUENTA UNICA DEL TESORO</t>
  </si>
  <si>
    <t>00212082001 DEPOSITO DE EFECTIVO, DEPOSITANTE: JUAN GUSTAVO OROZCO RAMALLO, CONCEPTO: DEVOLUCION DE GASTOS OPERATIVOS, CUENTA DE DEPOSITO: CUENTA UNICA DEL TESORO</t>
  </si>
  <si>
    <t>00099021001 DEPOSITO DE EFECTIVO, DEPOSITANTE: FELIX  LUIZAGA LEDEZMA, CONCEPTO: DEVOLUCION POR DOBLE PERCEPCION, CUENTA DE DEPOSITO: CUENTA UNICA DEL TESORO</t>
  </si>
  <si>
    <t>00512012001 DEPOSITO DE EFECTIVO, DEPOSITANTE: WILGE ANTONIO CESPEDES SUAREZ, CONCEPTO: DEVOLUCION DE SALDO, CUENTA DE DEPOSITO: CUENTA UNICA DEL TESORO</t>
  </si>
  <si>
    <t>00099021001 DEPOSITO DE EFECTIVO, DEPOSITANTE: ROLANDO CHAVEZ MERCADO, CONCEPTO: DEVOLUCION DE VIATICOS, CUENTA DE DEPOSITO: CUENTA UNICA DEL TESORO</t>
  </si>
  <si>
    <t>00099021001 DEPOSITO DE EFECTIVO, DEPOSITANTE: RENE ALEJO PUCHO DE MINISTERIO DE LA PRESIDENCIA, CONCEPTO: DEVOLUCION DE COMBUSTIBLE, CUENTA DE DEPOSITO: CUENTA UNICA DEL TESORO</t>
  </si>
  <si>
    <t>00224012005 DEPOSITO DE EFECTIVO, DEPOSITANTE: FRANZ OSMAR ALARCON CARPIO, CONCEPTO: DEVOLUCION DE SALDO NO UTILIZADO EN PASAJES, CUENTA DE DEPOSITO: CUENTA UNICA DEL TESORO</t>
  </si>
  <si>
    <t>00373024105 DEPOSITO DE EFECTIVO, DEPOSITANTE: EUSTAQUIA CABRERA ORTIZ, CONCEPTO: DEVOLUCION DE PROYECTO  GALLINAS MEJORADAS, CUENTA DE DEPOSITO: CUENTA UNICA DEL TESORO</t>
  </si>
  <si>
    <t>00586012001 DEPOSITO DE EFECTIVO, DEPOSITANTE: JAVIER JEMIO CARDENAS EASBA, CONCEPTO: DESCARGO FONDOS EN AVANCE, CUENTA DE DEPOSITO: CUENTA UNICA DEL TESORO</t>
  </si>
  <si>
    <t>00526012001 DEPOSITO DE EFECTIVO, DEPOSITANTE: ALVARO MORALES TRUJILLO - BOLIVIA TV, CONCEPTO: DEVOLUCION DE PASAJES, CUENTA DE DEPOSITO: CUENTA UNICA DEL TESORO</t>
  </si>
  <si>
    <t>00212012001 DEPOSITO DE EFECTIVO, DEPOSITANTE: INRA VIRGILIO QUIROZ MATTA, CONCEPTO: DEVOLUCION DE VIATICO, CUENTA DE DEPOSITO: CUENTA UNICA DEL TESORO</t>
  </si>
  <si>
    <t>00212012001 DEPOSITO DE EFECTIVO, DEPOSITANTE: INRA MARIELA NAVARRO ARROYO, CONCEPTO: DEVOLUCION DE VIATICO, CUENTA DE DEPOSITO: CUENTA UNICA DEL TESORO</t>
  </si>
  <si>
    <t>00526012001 DEPOSITO DE EFECTIVO, DEPOSITANTE: BOLIVIA  TV  JUAN CARLOS VARGAS  E, CONCEPTO: DEVOLUCION PASAJES, CUENTA DE DEPOSITO: CUENTA UNICA DEL TESORO</t>
  </si>
  <si>
    <t>00099021001 DEPOSITO DE EFECTIVO, DEPOSITANTE: JAEL CARMIÑA LEMUS VARGAS, CONCEPTO: DEVOLUCION DE VIATICOS, CUENTA DE DEPOSITO: CUENTA UNICA DEL TESORO</t>
  </si>
  <si>
    <t>00099021001 DEPOSITO DE EFECTIVO, DEPOSITANTE: ENRIQUE HUMBERTO MOOR ARCE, CONCEPTO: DEVOLUCION DE VIATICOS (ASFI), CUENTA DE DEPOSITO: CUENTA UNICA DEL TESORO</t>
  </si>
  <si>
    <t>00512012001 DEPOSITO DE EFECTIVO, DEPOSITANTE: OCTAVIO RIVEROS CORNEJO, CONCEPTO: DEVOLUCION PASAJES, CUENTA DE DEPOSITO: CUENTA UNICA DEL TESORO</t>
  </si>
  <si>
    <t>00099021001 DEPOSITO DE EFECTIVO, DEPOSITANTE: MINISTERIO DE DEPORTES, CONCEPTO: DEV. DE LA ACTIVIDAD, APOYO TECNICO Y METOD.A LOS VII Y IX JUEGOS DEP.EST. PLURI. PRES. EVO 2018, CUENTA DE DEPOSITO: CUENTA UNICA DEL TESORO</t>
  </si>
  <si>
    <t>00047261101 DEPOSITO DE EFECTIVO, DEPOSITANTE: ALEX PEDRO SANCHEZ CHAVEZ, CONCEPTO: SALDO DE FONDOS EN AVANCE A FAVOR DE LA IPD-PACU DEPOSITADO POR ALEX PEDRO SANCHEZ CHAVEZ, CUENTA DE DEPOSITO: CUENTA UNICA DEL TESORO</t>
  </si>
  <si>
    <t>00016011101 DEPOSITO DE EFECTIVO, DEPOSITANTE: AGUSTIN TARIFA CAMACHO, CONCEPTO: DEVOLUCION POR CONCEPTO DE PASAJES TERRESTRES, CUENTA DE DEPOSITO: CUENTA UNICA DEL TESORO</t>
  </si>
  <si>
    <t>00099021001 DEPOSITO DE EFECTIVO, DEPOSITANTE: MAXIMO TICONA APAZA, CONCEPTO: DEVOLUCION COMPROMISO DE DEVOLUCION DE DEUDA, CUENTA DE DEPOSITO: CUENTA UNICA DEL TESORO</t>
  </si>
  <si>
    <t>00020051101 DEPOSITO DE EFECTIVO, DEPOSITANTE: LUIS GUSTAVO CLAVIJO GUILLEN, CONCEPTO: REVERSION, CUENTA DE DEPOSITO: CUENTA UNICA DEL TESORO</t>
  </si>
  <si>
    <t>00373024105 DEPOSITO DE EFECTIVO, DEPOSITANTE: IMPL TECN DE PROD QUINUA VILLA AROMA, CONCEPTO: DEVOLUCION DE PARTIDAS PAPEL 32100 BS 880 UTILES DE ESCRITORIO BS 918,5 INTERESES GANADOS  BS 68,18, CUENTA DE DEPOSITO: CUENTA UNICA DEL TESORO</t>
  </si>
  <si>
    <t>00291012002 DEPOSITO DE EFECTIVO, DEPOSITANTE: RUBEN MARCOS MIRANDA ALBA, CONCEPTO: MANUALES, CUENTA DE DEPOSITO: CUENTA UNICA DEL TESORO</t>
  </si>
  <si>
    <t>00099021001 DEP.DE CHEQ.AJENOS,RET.DE CAM.,CONCEPTO: COMPENSACION MENSUAL DE COTIZACIONES,DEP.: FUTURO DE BOLIVIA S.A. AFP , PROCEDENCIA: BANCO DE CREDITO DE BOLIVIA S.A., CHEQUE: 53785, FECHA DE EMISION:14/05/2018</t>
  </si>
  <si>
    <t>00099021001 DEP.DE CHEQ.AJENOS,RET.DE CAM.,CONCEPTO: FRACCION COMPLEMENTARIA MENSUAL,DEP.: FUTURO DE BOLIVIA S.A. AFP , PROCEDENCIA: BANCO DE CREDITO DE BOLIVIA S.A., CHEQUE: 53774, FECHA DE EMISION:14/05/2018</t>
  </si>
  <si>
    <t>00099021001 DEP.DE CHEQ.AJENOS,RET.DE CAM.,CONCEPTO: COMPENSACION MENSUAL DE COTIZACIONES,DEP.: FUTURO DE BOLIVIA S.A. AFP , PROCEDENCIA: BANCO DE CREDITO DE BOLIVIA S.A., CHEQUE: 53773, FECHA DE EMISION:14/05/2018</t>
  </si>
  <si>
    <t>00087010002 DEP.DE CHEQ.AJENOS,RET.DE CAM.,CONCEPTO: DEP. REGISTRDO A FAVOR DE CUOTAS POR COBRAR EXDINACOM GOC DE PRESENCIA SRL,DEP.: MINISTERIO DE COMUNICACION , PROCEDENCIA: BANCO UNION S.A., CHEQUE: 9577, FECHA DE EMISION:11/05/2018</t>
  </si>
  <si>
    <t>00099024113 DEP.DE CHEQ.AJENOS,RET.DE CAM.,CONCEPTO: DEVOLUCION DE RECURSOS OTORGADOS A TRAVEZ DEL PROGRAMA BOLIVIA  CAMBIA NO EJECUTADOS AL CIERRE .,DEP.: GOBIERNO AUTONOMO MUNICIPAL DE CAQUIAVIRI</t>
  </si>
  <si>
    <t>00099021001 DEP.DE CHEQ.AJENOS,RET.DE CAM.,CONCEPTO: REVERSION IMPORTE NO UTILIZADO COMPRA DE COMBUSTIBLE UMOPAR - YUCUMO,DEP.: MINISTERIO DE GOBIERNO - UELICN , PROCEDENCIA: BANCO UNION S.A., CHEQUE: 7846, FECHA DE EMISION:10/05/2018</t>
  </si>
  <si>
    <t>00099021001 DEP.DE CHEQ.AJENOS,RET.DE CAM.,CONCEPTO: REVERSION IMPORTE NO UTILIZADO COMPRA DE COMBUSTIBLE UMOPAR SAN IGNACIO,DEP.: MINISTERIO DE GOBIERNO - UELICN , PROCEDENCIA: BANCO UNION S.A., CHEQUE: 7845, FECHA DE EMISION:10/05/2018</t>
  </si>
  <si>
    <t>00099021001 DEP.DE CHEQ.AJENOS,RET.DE CAM.,CONCEPTO: REVERSION IMPORTE NO UTILIZADO COMPRA COMBUSTIBLE UMOPAR-YUCUMO C-31  2385/17,DEP.: MINISTERIO DE GOBIERNO - UELICN , PROCEDENCIA: BANCO UNION S.A., CHEQUE: 7843, FECHA DE EMISION:09/05/2018</t>
  </si>
  <si>
    <t>00015011108 DEP.DE CHEQ.AJENOS,RET.DE CAM.,CONCEPTO: DEVOLUCION DE FONDOS,DEP.: MIN. GOBIERNO , PROCEDENCIA: BANCO UNION S.A., CHEQUE: 51081, FECHA DE EMISION:10/05/2018</t>
  </si>
  <si>
    <t>00015011108 DEP.DE CHEQ.AJENOS,RET.DE CAM.,CONCEPTO: DEVOLUCION DE FONDOS,DEP.: MIN. GOBIERNO , PROCEDENCIA: BANCO UNION S.A., CHEQUE: 51083, FECHA DE EMISION:11/05/2018</t>
  </si>
  <si>
    <t>00099021001 DEP.DE CHEQ.AJENOS,RET.DE CAM.,CONCEPTO: MARCELO RICHARD QUISPE CHUMACERO,DEP.: BANCO UNION  SA , PROCEDENCIA: BANCO UNION S.A., CHEQUE: 154486, FECHA DE EMISION:14/05/2018</t>
  </si>
  <si>
    <t>00271022001 DEP.DE CHEQ.AJENOS,RET.DE CAM.,CONCEPTO: DIRECCION DEPARTAMENTAL DE EDUCACION SANTA CRUZ,DEP.: BANCO UNION  SA , PROCEDENCIA: BANCO UNION S.A., CHEQUE: 154485, FECHA DE EMISION:14/05/2018</t>
  </si>
  <si>
    <t>00283012002 DEP.DE CHEQ.AJENOS,RET.DE CAM.,CONCEPTO: EXTRAVIO DE CREDENCIAL,DEP.: ADUANA NACIONAL , PROCEDENCIA: BANCO UNION S.A., CHEQUE: 3026, FECHA DE EMISION:09/05/2018</t>
  </si>
  <si>
    <t>00283062001 DEP.DE CHEQ.AJENOS,RET.DE CAM.,CONCEPTO: VIATICOS REGIONAL S. CRUZ,DEP.: ADUANA NACIONAL , PROCEDENCIA: BANCO UNION S.A., CHEQUE: 3028, FECHA DE EMISION:09/05/2018</t>
  </si>
  <si>
    <t>00283022001 DEP.DE CHEQ.AJENOS,RET.DE CAM.,CONCEPTO: VIATICOS REGIONAL LA PAZ,DEP.: ADUANA NACIONAL , PROCEDENCIA: BANCO UNION S.A., CHEQUE: 3027, FECHA DE EMISION:09/05/2018</t>
  </si>
  <si>
    <t>00212102001 DEP.DE CHEQ.AJENOS,RET.DE CAM.,CONCEPTO: DEVOLUCION DE FONDOS INRA-POTOSI,DEP.: INRA-POTOSI , PROCEDENCIA: BANCO UNION S.A., CHEQUE: 3715, FECHA DE EMISION:09/05/2018</t>
  </si>
  <si>
    <t>00212102001 DEP.DE CHEQ.AJENOS,RET.DE CAM.,CONCEPTO: DEVOLUCION DE FONDOS INRA-POTOSI,DEP.: INRA-POTOSI , PROCEDENCIA: BANCO UNION S.A., CHEQUE: 3716, FECHA DE EMISION:09/05/2018</t>
  </si>
  <si>
    <t>00099021001 DEP.DE CHEQ.AJENOS,RET.DE CAM.,CONCEPTO: DEVOLUCION DE CC NO COBRADA ENERO 2018,DEP.: LA VITALICIA SEGUROS Y REASEGUROS DE VIDA  S.A. , PROCEDENCIA: BANCO BISA S.A., CHEQUE: 46383, FECHA DE EMISION:11/05/2018</t>
  </si>
  <si>
    <t>00099021001 DEPOSITO DE EFECTIVO, DEPOSITANTE: JHONN ARANDA MAMANI CI. 2559458 LP, CONCEPTO: DEVOLUCION DE HABERES, CUENTA DE DEPOSITO: CUENTA UNICA DEL TESORO</t>
  </si>
  <si>
    <t>00099021001 DEPOSITO DE EFECTIVO, DEPOSITANTE: MIGUEL ANGEL GARCIA GUARACHI, CONCEPTO: REVERSION POR RETENCION RC-IVA VIATICOS AL EXTERIOR N° 8474/17 NUMERO DE CARGO DE CUENTA, CUENTA DE DEPOSITO: CUENTA UNICA DEL TESORO</t>
  </si>
  <si>
    <t>00099021001 DEPOSITO DE EFECTIVO, DEPOSITANTE: ENDE EMPRESA NACIONAL DE ELECTRICIDAD, CONCEPTO: CUMPL. DS. 3034 REMUNERACION MAX ABRIL /18 WILFREDO OVANDO ROJAS, CUENTA DE DEPOSITO: CUENTA UNICA DEL TESORO</t>
  </si>
  <si>
    <t>00099021001 DEPOSITO DE EFECTIVO, DEPOSITANTE: RICARDO ALARCON TERRAZAS, CONCEPTO: REVERSION POR RETENCION RC-IVA, VIATICOS AL EXTERIOR  N° 8464/17 N° DE CARGO DE CUENTA, CUENTA DE DEPOSITO: CUENTA UNICA DEL TESORO</t>
  </si>
  <si>
    <t>VENTA DE DIVISAS CON TRANSFERENCIA DE FONDOS A SOLICITUD DE MINISTERIO DE RELACIONES EXTERIORES SEGUN SOLICITUD 4957 REF: PAGO DE COSTO DE VIDA DEL PERSONAL SERVICIO DIPLOMATICO CONSULAR Y AGREGADOS COMERCIALES DEL MES DE ABRIL 2018 SEGUN PLANILLA MIXTA DE RRHH N 041806. LIB. 00099021001 TGN-RECURSOS ORDINARIOS (3987)</t>
  </si>
  <si>
    <t>VENTA DE DIVISAS CON TRANSFERENCIA DE FONDOS A SOLICITUD DE MINISTERIO DE RELACIONES EXTERIORES SEGUN SOLICITUD 4963 REF: ACTIVOS PENDIENTE DE ENVIO A LAS EMBAJADAS CORRESPONDIENTE AL PRIMER TRIMESTRE 2018, SEGUN DETALLE DE PRESUPUESTOS Y INFORME 6. LIB. 00099021001 TGN-RECURSOS ORDINARIOS (3987)</t>
  </si>
  <si>
    <t>VENTA DE DIVISAS CON TRANSFERENCIA DE FONDOS A SOLICITUD DE MINISTERIO DE RELACIONES EXTERIORES SEGUN SOLICITUD 4962 REF: REMISION DE ACTIVOS DE GASTOS DE FUNCIONAMIENTO DEL 1ER TRIMESTRE A FAVOR DE CONSULADOS SEGUN INFORME 16 Y DETALLE ADJUNTO. LIB. 00099021001 TGN-RECURSOS ORDINARIOS (3987)</t>
  </si>
  <si>
    <t>VENTA DE DIVISAS CON TRANSFERENCIA DE FONDOS A SOLICITUD DE MINISTERIO DE RELACIONES EXTERIORES SEGUN SOLICITUD 4980 REF: PAGO DE HABERES Y COSTO DE VIDA AL PERSONAL DE EMIPAS MADRID CORRESPONDIENTE AL MES DE ABRIL 2018 SEGUN PLANILLA DE RRHH N 041803. LIB. 00099021001 TGN-RECURSOS ORDINARIOS (3987)</t>
  </si>
  <si>
    <t>VENTA DE DIVISAS CON TRANSFERENCIA DE FONDOS A SOLICITUD DE MINISTERIO DE RELACIONES EXTERIORES SEGUN SOLICITUD 4975 REF: PAGO DE HABERES Y COSTO DE VIDA DEL SERVICIO DIPLOMATICO CONSULAR Y AGREGADOS COMERCIALES CORRESPONDIENTE AL MES DE ABRIL 2018 SEGUN PLANILLA DE RRHH N 041801. LIB. 00099021001 TGN-RECURSOS ORDINARIOS (3987)</t>
  </si>
  <si>
    <t>De: 00340012001 A.requerimiento del Servicio General de Identificacion Personal con nota CITE: SEGIP/DGE/156/2018 y en virtud a la nota interna CITE: MEFP/VPCF/DGCF/UCCF N457/2018 de la Direccion General de Contabilidad Fiscal del Ministerio de Economia y Finanzas Publicas. en la cual solicita la de</t>
  </si>
  <si>
    <t>De: 00340012003 A.requerimiento del Servicio General de Identificacion Personal con nota CITE: SEGIP/DGE/156/2018 y en virtud a la nota interna CITE: MEFP/VPCF/DGCF/UCCF N457/2018 de la Direccion General de Contabilidad Fiscal del Ministerio de Economia y Finanzas Publicas. en la cual solicita la de</t>
  </si>
  <si>
    <t>De: 00340012002 A.requerimiento del Servicio General de Identificacion Personal con nota CITE: SEGIP/DGE/156/2018 y en virtud a la nota interna CITE: MEFP/VPCF/DGCF/UCCF N457/2018 de la Direccion General de Contabilidad Fiscal del Ministerio de Economia y Finanzas Publicas. en la cual solicita la de</t>
  </si>
  <si>
    <t>'TRANSFERENCIA DE FONDOS||S/G. NOTA CITE. MEFP/VTCP/DGCP/UF-306/2018 DE LA FECHA, DEL MIN.DE ECONOMIA Y FINANZAS PUBLICAS.(HRE-TSO-2603), RECURSOS FIDEICOMISO "ACCESOS SEGUROS PARA VIVIR BIEN", CONSTITUIDO CON EL FONDO NACIONAL DE DESARROLLO REGIONAL. DEBITO DE LA LIBRETA N°00099021001 RECURSOS ORDINARIOS.</t>
  </si>
  <si>
    <t>'TRANSFERENCIA DE FONDOS||S/G. NOTA CITE. MEFP/VTCP/DGCP/UF-306/2018 DE LA FECHA, DEL MIN.DE ECONOMIA Y FINANZAS PUBLICAS.(HRE-TSO-2603), RECURSOS FIDEICOMISO "ACCESOS SEGUROS PARA VIVIR BIEN", CONSTITUIDO CON EL FONDO NACIONAL DE DESARROLLO REGIONAL. DEBITO DE LA LIBRETA N° 00099021001, REPOSICION UTILES DE ESCRITORIO.</t>
  </si>
  <si>
    <t>De: 00099024113 Transferencia en cumplimiento al DS N0913 de 15/06/2011 y el Convenio Intergubernativo de Financiamiento UPRE-CIF-IG 1026/2017, suscrito entre la UPRE y el GAM de Belen de Andamarca proyecto Construccion Palacio Consistorial Belen de Andamarca, correspondiente a saldo no ejecutado ge</t>
  </si>
  <si>
    <t>De: 00099024113 Transferencia en cumplimiento al DS N0913 de 15/06/2011 y el Convenio Intergubernativo de Financiamiento UPRE-CIF-IG 1027/2017, suscrito entre la UPRE y el GAM de Belen de Andamarca proyecto Construccion Enlosetado Calles Oruro, Corque, Teodoro Lamas, Circunvalacion y Bolivar Mun. Be</t>
  </si>
  <si>
    <t>VENTA DE DIVISAS CON TRANSFERENCIA DE FONDOS A SOLICITUD DE MINISTERIO DE RELACIONES EXTERIORES SEGUN SOLICITUD 4979 REF: PAGO DE HABERES Y COSTO DE VIDA AL PERSONAL DE EMIPAS WASHINGTON CORRESPONDIENTE AL MES DE ABRIL 2018 SEGUN PLANILLA DE RRHH N 041804. LIB. 00010011102 MIN.RELACIONES EXTERIORES - GESTORIA CONSULAR LEY Nº 3108</t>
  </si>
  <si>
    <t>VENTA DE DIVISAS CON TRANSFERENCIA DE FONDOS A SOLICITUD DE MINISTERIO DE RELACIONES EXTERIORES SEGUN SOLICITUD 4978 REF: PAGO DE HABERES Y COSTO DE VIDA DEL SERVICIO DIPLOMATICO CONSULAR Y AGREGADOS COMERCIALES AUXILIARES II CORRESPONDIENTE AL MES DE ABRIL 2018 SEGUN PLANILLA DE RRHH N 041802. LIB. 00010011102 MIN.RELACIONES EXTERIORES - GESTORIA CONSULAR LEY Nº 3108</t>
  </si>
  <si>
    <t>VENTA DE DIVISAS CON TRANSFERENCIA DE FONDOS A SOLICITUD DE MINISTERIO DE RELACIONES EXTERIORES SEGUN SOLICITUD 4977 REF: PAGO DE HABERES Y COSTO DE VIDA DEL SERVICIO DIPLOMATICO CON DISCAPACIDAD CORRESPONDIENTE AL MES DE ABRIL 2018 SEGUN PLANILLA DE RRHH N 041807. LIB. 00099021001 TGN-RECURSOS ORDINARIOS (3987)</t>
  </si>
  <si>
    <t>A:00099021001 El concepto de la mencionada operacion corresponde a la transferencia de capital al TGN, por el mes de Abril de 2018 del Fideicomiso Programa de Reconversion Productiva y Comercial TGN 9.</t>
  </si>
  <si>
    <t>A:00099021001 El concepto de la mencionada operacion corresponde a la transferencia de capital por el mes de Abril/2018, de Cooperativa Sudamerica al TGN.</t>
  </si>
  <si>
    <t>NÚMERO DE LIBRETA CUT: 99031009.00 OPERACIÓN T01 TRANSFERENCIA DE FONDOS A LA CUT - TESORO DIRECTO DE BANCO UNION S.A. A CUENTA UNICA DEL TESORO CON NUMERO DE SOLICITUD = 2738826 Y NUMERO CORRELATIVO = 91320014052018954 TRANSFERENCIA POR OPERACIONES DE VENTA BONOS BTX</t>
  </si>
  <si>
    <t>NUMERO DE LIBRETA CUT: 00099021001 OPERACIÓN E18 TRANSFERENCIA DEL SISTEMA FINANCIERO POR CUENTA DE TERCEROS A LA CUT Pago pension por Riesgos Profesionales, abril 2018 Libreta Nro 00099021001 TGN Recursos Ordinarios - Cuenat Unica del Tesoro TGN</t>
  </si>
  <si>
    <t>||TRANSFERENCIA DE FONDOS S/G. FORMULARIO, CITE' BUN0280/18 DE LA FECHA. (HRE-TSO-2610). DEVOLUCIÓN DE SALDO DE RECURSOS TRANSFERIDOS PARA LA EJECUCIÓN DEL PROYECTO CUENCA PEDAGOGICA COMARAPA. A SOLICITUD DEL G.A.M. COMARAPA; LIBRETA 00086014406 MMYA PROY.PLAN NACIONAL DE CUENCAS SUECIA; BUN.</t>
  </si>
  <si>
    <t>TRANSFERENCIA DEL EXTERIOR SEGUN SWIFT 06639 DE FECHA 14/05/2018 ORDENANTE: CONSULADO GENERAL DE BOLIVIA BUENOS AIRES ARGENTINA REF.: GESTORIA CONSULAR LIB. 00010011102 MIN.RELACIONES EXTERIORES - GESTORIA CONSULAR LEY Nº 3108</t>
  </si>
  <si>
    <t>A:00099021001 Pago de capital e interes corriente a favor del TGN, adeudado por el GAD Beni, correspondiente al Prestamo Convenio Subsidiario CAF 2324, Proyecto Fondo de Aporte Local.</t>
  </si>
  <si>
    <t>A:00099021001 Pago de capital e interes corriente a favor del TGN, adeudado por el GAD Chuquisaca, correspondiente al Prestamo Convenio Subsidiario CAF 2324, Proyecto Fondo de Aporte Local.</t>
  </si>
  <si>
    <t>A:00099021001 Pago de capital e interes corriente a favor del TGN, adeudado por el GAD Oruro, correspondiente al Prestamo Convenio Subsidiario CAF 2324, Proyecto Fondo de Aporte Local.</t>
  </si>
  <si>
    <t>A:00099021001 Pago de capital e interes corriente a favor del TGN, adeudado por el GAD Pando, correspondiente al Prestamo Convenio Subsidiario CAF 2324, Proyecto Fondo de Aporte Local.</t>
  </si>
  <si>
    <t>A:00099021001 Pago de capital e interes corriente a favor del TGN, adeudado por el GAD Potosi, correspondiente al Prestamo Convenio Subsidiario CAF 2324, Proyecto Fondo de Aporte Local.</t>
  </si>
  <si>
    <t>A:00099021001 Pago de capital e interes corriente a favor del TGN, adeudado por el GAD Santa Cruz, correspondiente al Prestamo Convenio Subsidiario CAF 2324, Proyecto Fondo de Aporte Local.</t>
  </si>
  <si>
    <t>A:00099021001 Pago de capital e interes corriente a favor del TGN, adeudados por el GAD La Paz, correspondiente al Convenio de Reprogramacion CAF 2324.</t>
  </si>
  <si>
    <t>||PAGO PRÉSTAMO 1020/SF-BO VCTO. 13-05-2018 POR CUENTA DEL BANCO DE DESARROLLO PRODUCTIVO SEGUN COD. LIQ. 010918 DE FECHA 11-05-2018, VALOR 14-05-2018 CAPITAL BS 1.346.605,83 INTERESES BS 560.925,89 LIBRETA 00099021001 TGN-RECURSOS ORDINARIOS-3987 - ALIVIO MDRI</t>
  </si>
  <si>
    <t>||TRANSFERENCIA DE FONDOS SEGUN NOTA DEL FONDESIF CITE: FSF ADM 015/18 RECIBIDA EN LA FECHA (TRAM-TSO-2604) REF: TRANSFERENCIA AL TGN LA AMORTIZACION DE CAPITAL DE COOP. PAULO VI DE ABRIL/2018 DEL PRPC TGN 9° ABONO EN LA LIBRETA N° 00099021001 TGN RECURSOS ORDINARIOS</t>
  </si>
  <si>
    <t>COBRO COSTOS DE PAPELERIA SEGUN TRANSFERENCIA DEL EXTERIOR POR ORDEN DE CORPORACION PARAGUAYA DISTRIBUIDORA DE DERIVADOS DE PETROLEO S.A. LIB. 00513062001 YPFB-OPERACIONES PLANTA DE SEPARACION DE LIQUIDOS RIO GRANDE</t>
  </si>
  <si>
    <t>COBRO COSTOS DE PAPELERIA SEGUN TRANSFERENCIA DEL EXTERIOR POR ORDEN DE CONSULADO GENERAL DE BOLIVIA BUENOS AIRES ARGENTINA REF.: GESTORIA CONSULAR LIB. 00010011102 MIN.RELACIONES EXTERIORES - GESTORIA CONSULAR LEY Nº 3108</t>
  </si>
  <si>
    <t>||COBRO REEMBOLSO GASTOS DE COMUNICACIÓN REF.: PRÉSTAMO BID 1020/SF-BO VCTO. 13-05-2018 DEL BANCO DE DESARROLLO PRODUCTIVO POR CUENTA DEL TGN LIBRETA 00099021001 TGN-RECURSOS ORDINARIOS-3987 REF.: COMISIONES BANCARIAS</t>
  </si>
  <si>
    <t>A:00099021001 Pago de capital e interes corriente a favor del TGN, adeudado por el GAD Cochabamba, correspondiente al Prestamo Convenio Subsidiario CAF 2324, Proyecto Fondo de Aporte Local.</t>
  </si>
  <si>
    <t>||TRANSFERENCIA DE FONDOS S/G. MENSAJES SWIFT NROS.06640 Y 06626 DE LA FECHA.(SECTOR PUBLICO). DEBITO LIBRETA N° 00117012001 DGAC, COBRO EMISION COMPROBANTE CONTABLE DE LA FECHA.</t>
  </si>
  <si>
    <t>||TRANSFERENCIA DE FONDOS S/G. MENSAJES SWIFT NROS.06767 Y 06764 DE LA FECHA.(SECTOR PUBLICO). DEBITO LIBRETA N° 00117012001 DGAC, COBRO EMISION COMPROBANTE CONTABLE DE LA FECHA.</t>
  </si>
  <si>
    <t>00099021001 DEPOSITO DE EFECTIVO, DEPOSITANTE: MIN DE DEPORTES-J. REYNALDO URIONA HIDALGO, CONCEPTO: DEVOL DE SALDOS NO UTILIZADOS-CARRERA PEDESTRE 10K "PRESIDENTE EVO"-CHUQUISACA 2018, CUENTA DE DEPOSITO: CUENTA UNICA DEL TESORO</t>
  </si>
  <si>
    <t>00526012001 DEPOSITO DE EFECTIVO, DEPOSITANTE: BOLIVIA  TV MARTIN EDGAR VARGAS SUAREZ, CONCEPTO: DEVOLUCION DE PASAJES, CUENTA DE DEPOSITO: CUENTA UNICA DEL TESORO</t>
  </si>
  <si>
    <t>00340012003 DEPOSITO DE EFECTIVO, DEPOSITANTE: CESAR DOMINGO ENCINAS VELASCO CI. 6146175 LP, CONCEPTO: RECURSOS PROPIOS F-20, CUENTA DE DEPOSITO: CUENTA UNICA DEL TESORO</t>
  </si>
  <si>
    <t>00099021001 DEPOSITO DE EFECTIVO, DEPOSITANTE: REGINA PAMFILA CHOQUE ARIAS, CONCEPTO: DOBLE PERCEPCION, CUENTA DE DEPOSITO: CUENTA UNICA DEL TESORO</t>
  </si>
  <si>
    <t>00526012001 DEPOSITO DE EFECTIVO, DEPOSITANTE: PABLO GREGORIO SUXO C. BOLIVIA TV, CONCEPTO: DEVOLUCION DE PASAJE, CUENTA DE DEPOSITO: CUENTA UNICA DEL TESORO</t>
  </si>
  <si>
    <t>00099021001 DEPOSITO DE EFECTIVO, DEPOSITANTE: MIN DE DEPORTES-J. REYNALDO URIONA HIDALGO, CONCEPTO: DEVOL DE VIATICOS NO UTILIZADOS CARRERA PEDESTRE 10K PRESIDENTE EVO CHUQUISACA 2018, CUENTA DE DEPOSITO: CUENTA UNICA DEL TESORO</t>
  </si>
  <si>
    <t>00099021001 DEPOSITO DE EFECTIVO, DEPOSITANTE: JUAN MAMANI PACO, CONCEPTO: PAGO MULTAS EX - DUF-SIN, CUENTA DE DEPOSITO: CUENTA UNICA DEL TESORO</t>
  </si>
  <si>
    <t>00526012001 DEPOSITO DE EFECTIVO, DEPOSITANTE: FELIPE SANTANDER, CONCEPTO: DEVOLUCION DE PASAJES, CUENTA DE DEPOSITO: CUENTA UNICA DEL TESORO</t>
  </si>
  <si>
    <t>00099021001 DEPOSITO DE EFECTIVO, DEPOSITANTE: MIN DE DEPORTES-LUIS ARCIANO HUAYCHO, CONCEPTO: DEVOL DE VIATICOS NO UTILIZADOS EN LA CARRERA PEDESTRE 10K PRESIDENTE EVO CHUQUISACA 2018, CUENTA DE DEPOSITO: CUENTA UNICA DEL TESORO</t>
  </si>
  <si>
    <t>00526012001 DEPOSITO DE EFECTIVO, DEPOSITANTE: RODRIGO ZACONETA L., CONCEPTO: DEVOLUCION DE PASAJES, CUENTA DE DEPOSITO: CUENTA UNICA DEL TESORO</t>
  </si>
  <si>
    <t>00099021001 DEPOSITO DE EFECTIVO, DEPOSITANTE: MIN DE DEPORTES-DAVID CHOQUE RIVAS, CONCEPTO: DEVOL DE VIATICOS NO UTILIZADOS EN LA CARRERA PEDESTRE 10K PRESIDENTE EVO CHUQUISACA 2018, CUENTA DE DEPOSITO: CUENTA UNICA DEL TESORO</t>
  </si>
  <si>
    <t>00099021001 DEPOSITO DE EFECTIVO, DEPOSITANTE: MIN DE DEPORTES -DAVID MIRANDA VERASTEGUI, CONCEPTO: DEVOL DE VIATICOS NO UTILIZADOS EN LA CARRERA PEDESTRE 10K PRESIDENTE EVO CHUQUISACA 2018, CUENTA DE DEPOSITO: CUENTA UNICA DEL TESORO</t>
  </si>
  <si>
    <t>00526012001 DEPOSITO DE EFECTIVO, DEPOSITANTE: JORGE ROBERTO PAREDES PEREZ  BOLIVIA  TV, CONCEPTO: DEVOLUCION  PASAJES, CUENTA DE DEPOSITO: CUENTA UNICA DEL TESORO</t>
  </si>
  <si>
    <t>00035011105 DEPOSITO DE EFECTIVO, DEPOSITANTE: ANA MARIA RODRIGUEZ RIOS, CONCEPTO: DEVOLUCION DE FONDOS EN AVANCE ASIGNADO PARA GASTOS EMERGENTES EN LAS REGIONALES CBBA -SC-TRINIDAD, CUENTA DE DEPOSITO: CUENTA UNICA DEL TESORO</t>
  </si>
  <si>
    <t>00526012001 DEPOSITO DE EFECTIVO, DEPOSITANTE: BOLIVIA  TV  EDUARDO  LUIS CHAVEZ GUACHALLA, CONCEPTO: DEVOLUCION DE PASAJES, CUENTA DE DEPOSITO: CUENTA UNICA DEL TESORO</t>
  </si>
  <si>
    <t>00580012001 DEPOSITO DE EFECTIVO, DEPOSITANTE: SELMAN LEONARDO HUMEREZ FLORES, CONCEPTO: DEVOLUCION DE PASAJES, CUENTA DE DEPOSITO: CUENTA UNICA DEL TESORO</t>
  </si>
  <si>
    <t>00526012001 DEPOSITO DE EFECTIVO, DEPOSITANTE: BOLIVIA  TV  JOSE  LUIS  MAMANI  AQUISE, CONCEPTO: DEVOLUCION DE PASAJES, CUENTA DE DEPOSITO: CUENTA UNICA DEL TESORO</t>
  </si>
  <si>
    <t>00291012002 DEPOSITO DE EFECTIVO, DEPOSITANTE: ABC, CONCEPTO: PERDIDA DE CREDENCIAL, CUENTA DE DEPOSITO: CUENTA UNICA DEL TESORO</t>
  </si>
  <si>
    <t>00526012001 DEPOSITO DE EFECTIVO, DEPOSITANTE: FORTUNATO ALIAGA A. BOLIVIA TV, CONCEPTO: DEVOLUCION DE PASAJE, CUENTA DE DEPOSITO: CUENTA UNICA DEL TESORO</t>
  </si>
  <si>
    <t>00526012001 DEPOSITO DE EFECTIVO, DEPOSITANTE: JUAN JOSE DURAN BOLIVIA TV, CONCEPTO: DEVOLUCION DE PASAJE, CUENTA DE DEPOSITO: CUENTA UNICA DEL TESORO</t>
  </si>
  <si>
    <t>00099021001 DEPOSITO DE EFECTIVO, DEPOSITANTE: MINISTERIO DE HIDROCARBUROS, CONCEPTO: DEVOLUCION REFRIGERIOS  PERSONAL DE PLANTA MES DE MARZO 2018, CUENTA DE DEPOSITO: CUENTA UNICA DEL TESORO</t>
  </si>
  <si>
    <t>00526012001 DEPOSITO DE EFECTIVO, DEPOSITANTE: DAVID JULIAN CORONEL MAMANI, CONCEPTO: DEVOLUCION DE PASAJES BOLIVIA TV, CUENTA DE DEPOSITO: CUENTA UNICA DEL TESORO</t>
  </si>
  <si>
    <t>00099021001 DEPOSITO DE EFECTIVO, DEPOSITANTE: LUIS LOZA MOLINA, CONCEPTO: DEVOLUCION AJUSTE AL PAGO DE REFRIGERIOS SERVICIO DE SEGURIDAD GESTION 2017, CUENTA DE DEPOSITO: CUENTA UNICA DEL TESORO</t>
  </si>
  <si>
    <t>00099021001 DEPOSITO DE EFECTIVO, DEPOSITANTE: JUAN ALBERTO TAPIA GALVAN, CONCEPTO: DEVOLUCION AJUSTE DE REFRIGERIOS SERVICIO DE SEGURIDAD GESTION 2017, CUENTA DE DEPOSITO: CUENTA UNICA DEL TESORO</t>
  </si>
  <si>
    <t>00081011101 DEPOSITO DE EFECTIVO, DEPOSITANTE: JUAN ALBERTO TAPIA GALVAN, CONCEPTO: DEVOLUCION AJUSTE DE REFRIGERIOS SERVICIO DE SEGURIDAD GESTION 2017, CUENTA DE DEPOSITO: CUENTA UNICA DEL TESORO</t>
  </si>
  <si>
    <t>00099021001 DEPOSITO DE EFECTIVO, DEPOSITANTE: MIGUEL ANGEL VELEZ ARISPE, CONCEPTO: DEVOLUCION DE 1/2 DIA DE VIATICOS, CUENTA DE DEPOSITO: CUENTA UNICA DEL TESORO</t>
  </si>
  <si>
    <t>00020011103 DEPOSITO DE EFECTIVO, DEPOSITANTE: INSTITUTO GEOGRAFICO MILITAR, CONCEPTO: REVERSION POR REFRIGERIO Y GASTOS ADMINISTRATIVOS MARZO, CUENTA DE DEPOSITO: CUENTA UNICA DEL TESORO</t>
  </si>
  <si>
    <t>00020011103 DEPOSITO DE EFECTIVO, DEPOSITANTE: INSTITUTO GEOGRAFICO MILITAR, CONCEPTO: REVERSION POR COMBUSTIBLE Y LUBRICANTES, CUENTA DE DEPOSITO: CUENTA UNICA DEL TESORO</t>
  </si>
  <si>
    <t>00099021001 DEP.DE CHEQ.AJENOS,RET.DE CAM.,CONCEPTO: COIN/18 DEVOL DE PASAJE AEREO NO UTILIZADO S/G CITE:MIB 70/2018 Y HR N 4769,DEP.: CAMARA DE DIPUTADOS , PROCEDENCIA: BANCO UNION S.A., CHEQUE: 16739, FECHA DE EMISION:07/05/2018</t>
  </si>
  <si>
    <t>00046181101 DEP.DE CHEQ.AJENOS,RET.DE CAM.,CONCEPTO: PAGO DE SUELDOS,DEP.: MINISTERIO DE SALUD , PROCEDENCIA: BANCO UNION S.A., CHEQUE: 12570, FECHA DE EMISION:14/05/2018</t>
  </si>
  <si>
    <t>00046058003 DEP.DE CHEQ.AJENOS,RET.DE CAM.,CONCEPTO: DEVOLUCION  DE SALDO EN CUMPLIMIENTO AL NUMERAL 9 DEL PARRAFO B DE LA CLAUSULA SEXTA,DEP.: GOBIERNO AUTONOMO MUNICIPAL DE TOROTORO</t>
  </si>
  <si>
    <t>00086048003 DEP.DE CHEQ.AJENOS,RET.DE CAM.,CONCEPTO: DEVOLUCION DE PASAJE AEREO TRAMO POTOSI - COCHABAMBA 1° TALLER CON ENTIDADES ACADEMICAS,DEP.: ZULMA PATRICIA VASQUEZ DORIA MEDINA , PROCEDENCIA: BANCO UNION S.A., CHEQUE: 8900, FECHA DE EMISION:04/05/2018</t>
  </si>
  <si>
    <t>00099024113 DEP.DE CHEQ.AJENOS,RET.DE CAM.,CONCEPTO: MULTA PROY.CONSTRUCCION TINGLADO Y GRADERIAS U.E. FELIX FERNANDEZ,DEP.: MINISTERIO DE LA PRESIDENCIA - UPRE , PROCEDENCIA: BANCO UNION S.A., CHEQUE: 597, FECHA DE EMISION:10/05/2018</t>
  </si>
  <si>
    <t>00224012002 DEP.DE CHEQ.AJENOS,RET.DE CAM.,CONCEPTO: TRANSFERENCIA DE RECURSOS PARA REALIZAR PAGOS VIA SIGEP,DEP.: INSUMOS BOLIVIA , PROCEDENCIA: BANCO UNION S.A., CHEQUE: 3304, FECHA DE EMISION:14/05/2018</t>
  </si>
  <si>
    <t>00224012006 DEP.DE CHEQ.AJENOS,RET.DE CAM.,CONCEPTO: TRANSFERENCIA DE RECURSOS PARA REALIZAR PAGOS VIA SIGEP,DEP.: INSUMOS BOLIVIA , PROCEDENCIA: BANCO UNION S.A., CHEQUE: 205, FECHA DE EMISION:14/05/2018</t>
  </si>
  <si>
    <t>00224012007 DEP.DE CHEQ.AJENOS,RET.DE CAM.,CONCEPTO: TRANSFERENCIAS DE RECURSOS PARA REALIZAR PAGOS A SEGIP,DEP.: INSUMOS BOLIVIA , PROCEDENCIA: BANCO UNION S.A., CHEQUE: 2170, FECHA DE EMISION:14/05/2018</t>
  </si>
  <si>
    <t>00249012001 DEPOSITO DE EFECTIVO, DEPOSITANTE: CEASS, CONCEPTO: DEVOLUCION DE  FONDOS ASIGNADOS PARA RECOJO DE GUIAS AEREOS, CUENTA DE DEPOSITO: CUENTA UNICA DEL TESORO</t>
  </si>
  <si>
    <t>00099021001 DEPOSITO DE EFECTIVO, DEPOSITANTE: HUGO ALEJANDRO ASEFF CHAVEZ, CONCEPTO: DEVOLUCION DE VIATICOS A COCHABAMBA SEGUN C31 699, CUENTA DE DEPOSITO: CUENTA UNICA DEL TESORO</t>
  </si>
  <si>
    <t>00016091101 DEPOSITO DE EFECTIVO, DEPOSITANTE: CARLOS ARRIETA HINOJOSA, CONCEPTO: DEVOLUCION DE COMPRA, CUENTA DE DEPOSITO: CUENTA UNICA DEL TESORO</t>
  </si>
  <si>
    <t>00526012001 DEPOSITO DE EFECTIVO, DEPOSITANTE: BOLIVIA TV - GUADALUPO VELASCO, CONCEPTO: DEVOLUCION PASAJE, CUENTA DE DEPOSITO: CUENTA UNICA DEL TESORO</t>
  </si>
  <si>
    <t>00086048003 DEPOSITO DE EFECTIVO, DEPOSITANTE: ZULMA PATRICIA VASQUEZ DORIA MEDINA, CONCEPTO: DEVOLUCION DE PASAJE AEREO, TRAMO POTOSI- COCHABAMBA  1° TALLER CON ENTIDADES ACADEMICAS, CUENTA DE DEPOSITO: CUENTA UNICA DEL TESORO</t>
  </si>
  <si>
    <t>00342012001 DEPOSITO DE EFECTIVO, DEPOSITANTE: MARIA ELENA MALLON MURILLO, CONCEPTO: DEVOLUCION ASIGNACION DE VIATICOS MES DE ABRIL, CUENTA DE DEPOSITO: CUENTA UNICA DEL TESORO</t>
  </si>
  <si>
    <t>00212082001 DEPOSITO DE EFECTIVO, DEPOSITANTE: PRIMITIVO HUANCA APAZA, CONCEPTO: DEVOLUCION POR RETENCION R-C  IVA, CUENTA DE DEPOSITO: CUENTA UNICA DEL TESORO</t>
  </si>
  <si>
    <t>00099021001 DEPOSITO DE EFECTIVO, DEPOSITANTE: NATIVIDAD FLORES MENDEZ, CONCEPTO: DEVOLUCION POR DOBLE PERCEPCION, CUENTA DE DEPOSITO: CUENTA UNICA DEL TESORO</t>
  </si>
  <si>
    <t>00099021001 DEPOSITO DE EFECTIVO, DEPOSITANTE: HANAY JEYDY CORDERO ZAMORANO, CONCEPTO: DEVOLUCION DE FONDOS EN AVANCE, CUENTA DE DEPOSITO: CUENTA UNICA DEL TESORO</t>
  </si>
  <si>
    <t>00099021001 DEPOSITO DE EFECTIVO, DEPOSITANTE: DAVID TICONA  VINO, CONCEPTO: DEP. POR REFREGERIO NO COBRADO POR SANJINEZ CAMPUZANO DARRYL MARCO NOV 2017, CUENTA DE DEPOSITO: CUENTA UNICA DEL TESORO</t>
  </si>
  <si>
    <t>00373024105 DEPOSITO DE EFECTIVO, DEPOSITANTE: DAISY YUPANQUI GUACHALLA, CONCEPTO: DEVOLUCION DE UN SALDO DEL PROYECTO GANADO LECHERO FONDO-FDI, CUENTA DE DEPOSITO: CUENTA UNICA DEL TESORO</t>
  </si>
  <si>
    <t>00340012003 DEPOSITO DE EFECTIVO, DEPOSITANTE: SEGIP OFICINA NACIONAL, CONCEPTO: DEVOLUCION DE SALDO C-31 N° 107 Y 108 PRIMER FONDO BUENOS AIRES-ARGENTINA FUENTE 20, CUENTA DE DEPOSITO: CUENTA UNICA DEL TESORO</t>
  </si>
  <si>
    <t>00099021001 DEPOSITO DE EFECTIVO, DEPOSITANTE: SEGIP OFICINA NACIONAL, CONCEPTO: DEVOLUCION DE SALDO C-31 N° 103 Y 106 PRIMER FONDO BUENOS AIRES-ARGENTINA FUENTE 41, CUENTA DE DEPOSITO: CUENTA UNICA DEL TESORO</t>
  </si>
  <si>
    <t>00099021001 DEPOSITO DE EFECTIVO, DEPOSITANTE: ECOBOL, CONCEPTO: DEVOLUCION DE DOBLE PERCEPCION, CUENTA DE DEPOSITO: CUENTA UNICA DEL TESORO</t>
  </si>
  <si>
    <t>00086088704 DEPOSITO DE EFECTIVO, DEPOSITANTE: UD SUSTENTAR MINISTERIO DE MEDIO AMBIENTE Y AGUA, CONCEPTO: DEVOLUCION DE  FONDOS EN AVANCE NO EJECUTADOS TALLER DE CAPACITACION A PERSONAL  NO CALIFICADO, CUENTA DE DEPOSITO: CUENTA UNICA DEL TESORO</t>
  </si>
  <si>
    <t>PAGO A BID PRÉSTAMO 3731/OC-BO VCTO. 15-05-2018 POR CUENTA DE TGN , NTI. 010716 VALOR 15-05-2018 COMISIONES USD 117.352,47 CTA. 3987 CUENTA UNICA DEL TESORO-3987 LIB. 00099021001 REF.: COMISIONES BANCARIAS</t>
  </si>
  <si>
    <t>VENTA DE DIVISAS CON TRANSFERENCIA DE FONDOS A SOLICITUD DE DIRECCION ESTRATEGICA DE REIVINDICACION MARITIMA DIREMAR SEGUN SOLICITUD 4971 REF: PAGO A LA CONSULTORA LAURA MOVILLA PATEIRO POR ASESORAMIENTO EN MATERIAL DE DERECHO INTERNACIONAL SOLICITADO CON INFORME CONJUNTO IC DIREMAR DDS N 03 2018 P LIB. 00099021001 TGN-RECURSOS ORDINARIOS (3987)</t>
  </si>
  <si>
    <t>VENTA DE DIVISAS CON TRANSFERENCIA DE FONDOS A SOLICITUD DE DIRECCION ESTRATEGICA DE REIVINDICACION MARITIMA DIREMAR SEGUN SOLICITUD 4971 REF: PAGO A LA CONSULTORA LAURA MOVILLA PATEIRO POR ASESORAMIENTO EN MATERIAL DE DERECHO INTERNACIONAL SOLICITADO CON INFORME CONJUNTO IC DIREMAR DDS N 03 2018 P LIB. 00099021001 TGN-RECURSOS ORDINARIOS (3987) POR DIFERENCIAL CAMBIARIO</t>
  </si>
  <si>
    <t>COBRO COSTOS DE PAPELERIA SEGUN TRANSFERENCIA DEL EXTERIOR POR ORDEN DE HERCO COMBUSTIBLES S.A.REF:CONTRATO DE CONDESADO DE GAS LIB. 00513062001 YPFB-OPERACIONES PLANTA DE SEPARACION DE LIQUIDOS RIO GRANDE</t>
  </si>
  <si>
    <t>TRANSFERENCIA DEL EXTERIOR SEGUN SWIFT NO.6780 DE FECHA 15/05/2018 ORDENANTE: THE EMBASSY OF BOLIVIA CONSULAR-SUECIA REF:GESTORIA CONSULAR LIB. 00010011102 MIN.RELACIONES EXTERIORES - GESTORIA CONSULAR LEY Nº 3108</t>
  </si>
  <si>
    <t>TRANSFERENCIA DEL EXTERIOR SEGUN SWIFT NO.6779 DE FECHA 15/05/2018 ORDENANTE: CONSULADO GENERAL DE BOLIVIA LIMA PERU REF:GESTORIA ABRIL 2018 LIB. 00010011102 MIN.RELACIONES EXTERIORES - GESTORIA CONSULAR LEY Nº 3108</t>
  </si>
  <si>
    <t>COBRO COSTOS DE PAPELERIA SEGUN TRANSFERENCIA DEL EXTERIOR POR ORDEN DE THE EMBASSY OF BOLIVIA CONSULAR-SUECIA REF:GESTORIA CONSULAR LIB. 00010011102 MIN.RELACIONES EXTERIORES - GESTORIA CONSULAR LEY Nº 3108</t>
  </si>
  <si>
    <t>COBRO COSTOS DE PAPELERIA SEGUN TRANSFERENCIA DEL EXTERIOR POR ORDEN DE CONSULADO GENERAL DE BOLIVIA LIMA PERU REF:GESTORIA ABRIL 2018 LIB. 00010011102 MIN.RELACIONES EXTERIORES - GESTORIA CONSULAR LEY Nº 3108</t>
  </si>
  <si>
    <t>VENTA DE DIVISAS CON TRANSFERENCIA DE FONDOS A SOLICITUD DE EMPRESA PUBLICA PRODUCTIVA CARTONES DE BOLIVIA-CARTONBOL SEGUN SOLICITUD 4986 REF: TRANSFERENCIA DE RECURSOS AL BCB PARA LA EMPRESA CRIPACK, POR LA COMPRA DE TROQUELES TAPAS PARA BASUREROS, AUTORIZADO SEGUN HOJA DE SEGUIMIENTO I/2018-15271, LIB. 00576012001 CARTONBOL</t>
  </si>
  <si>
    <t>TRANSFERENCIA DEL EXTERIOR SEGUN SWIFT 06824-06821 DE FECHA 15/05/2018 ORDENANTE: CONSULADO GENERAL DE BOLIVIA BUENOS AIRES ARGENTINA REF.: SERVICIOS DEL GOBIERNO LIB. 00340012005 SEGIP - RECAUDACION EXTERIOR - CEDULAS DE IDENTIDAD</t>
  </si>
  <si>
    <t>NÚMERO DE LIBRETA CUT: 99031009.00 OPERACIÓN T01 TRANSFERENCIA DE FONDOS A LA CUT - TESORO DIRECTO DE BANCO UNION S.A. A CUENTA UNICA DEL TESORO CON NUMERO DE SOLICITUD = 2742824 Y NUMERO CORRELATIVO = 91320015052018024 TRANSFERENCIA POR OPERACIONES DE VENTA BONOS BTX</t>
  </si>
  <si>
    <t>PAGO A FIDA PRÉSTAMO 2000000784 VCTO. 15-05-2018 POR CUENTA DE TGN , NTI. 010752 VALOR 15-05-2018 INTERESES USD 20.137,81 CTA. 3987 CUENTA UNICA DEL TESORO-3987 LIB. 00099021001 REF.: COMISIONES BANCARIAS</t>
  </si>
  <si>
    <t>COBRO COSTOS DE PAPELERIA SEGUN TRANSFERENCIA DEL EXTERIOR POR ORDEN DE CONSULADO GENERAL DE BOLIVIA BUENOS AIRES ARGENTINA REF.: SERVICIOS DEL GOBIERNO LIB. 00340012003 RECAUDACION EXTRANJERIA - C.I. -L.C.</t>
  </si>
  <si>
    <t>||TRANSFERENCIA DE FONDOS S/G. FORMULARIO, CITE' BUN/CF205/18 DE LA FECHA. (HRE-TSO-2623). EN CUMPLIMIENTO AL CONVENIO FIRMADO ENTRE EL G.A.M. SAPAHAQUI Y UPRE. A SOLICITUD DEL G.A.M. SAPAHAQUI; LIBRETA 00099024113 BOLIVIA CAMBIA; BUN.</t>
  </si>
  <si>
    <t>00526012001 DEPOSITO DE EFECTIVO, DEPOSITANTE: BOLIVIA  TV  HILARIO QUISPE PILLCO, CONCEPTO: DEVOLUCION POR CONCEPTO DE FONDOS EN AVANCE, CUENTA DE DEPOSITO: CUENTA UNICA DEL TESORO</t>
  </si>
  <si>
    <t>00086054201 DEPOSITO DE EFECTIVO, DEPOSITANTE: ECCOFASE  ASOCIADOS, CONCEPTO: DEVOLUCION PLANILLAS, CUENTA DE DEPOSITO: CUENTA UNICA DEL TESORO</t>
  </si>
  <si>
    <t>00099021001 DEPOSITO DE EFECTIVO, DEPOSITANTE: MINERVA ZILVETI CARBALLO, CONCEPTO: DEVOLUCION SABSA, CUENTA DE DEPOSITO: CUENTA UNICA DEL TESORO</t>
  </si>
  <si>
    <t>00526012001 DEPOSITO DE EFECTIVO, DEPOSITANTE: BOLIVIA TV-ESTEBAN RENE GUARACHI, CONCEPTO: DEVOLUCION DE VIATICOS (PASAJES), CUENTA DE DEPOSITO: CUENTA UNICA DEL TESORO</t>
  </si>
  <si>
    <t>00526012001 DEPOSITO DE EFECTIVO, DEPOSITANTE: BOLIVIA TV  FREDDY ESPRELLA ROJAS, CONCEPTO: DEVOLUCION DE PASAJES, CUENTA DE DEPOSITO: CUENTA UNICA DEL TESORO</t>
  </si>
  <si>
    <t>00526012001 DEPOSITO DE EFECTIVO, DEPOSITANTE: BOLIVIA  TV  MARCELO BARRON, CONCEPTO: DEVOLUCION  FONDO EN AVANCE, CUENTA DE DEPOSITO: CUENTA UNICA DEL TESORO</t>
  </si>
  <si>
    <t>00099021001 DEPOSITO DE EFECTIVO, DEPOSITANTE: ALDO BRAVO MENDEZ, CONCEPTO: REVERSION, CUENTA DE DEPOSITO: CUENTA UNICA DEL TESORO</t>
  </si>
  <si>
    <t>00099021001 DEPOSITO DE EFECTIVO, DEPOSITANTE: EDUARDO FEDERICO MENDIOLA GALLARDO, CONCEPTO: REVERSION, CUENTA DE DEPOSITO: CUENTA UNICA DEL TESORO</t>
  </si>
  <si>
    <t>00020051101 DEPOSITO DE EFECTIVO, DEPOSITANTE: ALDO BRAVO MENDEZ, CONCEPTO: REVERSION, CUENTA DE DEPOSITO: CUENTA UNICA DEL TESORO</t>
  </si>
  <si>
    <t>00099021001 DEPOSITO DE EFECTIVO, DEPOSITANTE: ALICIA APAZA PEREZ DE C., CONCEPTO: DEVOLUCION, CUENTA DE DEPOSITO: CUENTA UNICA DEL TESORO</t>
  </si>
  <si>
    <t>00086031101 DEPOSITO DE EFECTIVO, DEPOSITANTE: SERNAP OTUQUIS, CONCEPTO: DEPÓSITO POR REVERSION DE FONDOS NO  UTILIZADOS, CUENTA DE DEPOSITO: CUENTA UNICA DEL TESORO</t>
  </si>
  <si>
    <t>00099021001 DEPOSITO DE EFECTIVO, DEPOSITANTE: SERNAP OTUQUIS, CONCEPTO: DDEPÓSITO POR REVERSION DE FONDOS NO UTILIZADOS, CUENTA DE DEPOSITO: CUENTA UNICA DEL TESORO</t>
  </si>
  <si>
    <t>00290012001 DEPOSITO DE EFECTIVO, DEPOSITANTE: NIELSEN VELASCO DAZA CI. 3693251 PT, CONCEPTO: DEVOLUCION VIATICO, CUENTA DE DEPOSITO: CUENTA UNICA DEL TESORO</t>
  </si>
  <si>
    <t>00099021001 DEPOSITO DE EFECTIVO, DEPOSITANTE: GOVER DIEGO JIMENEZ QUINTANILLA - ASFI, CONCEPTO: DEVOLUCION DE VIATICOS, CUENTA DE DEPOSITO: CUENTA UNICA DEL TESORO</t>
  </si>
  <si>
    <t>00099021001 DEPOSITO DE EFECTIVO, DEPOSITANTE: MONICA ALEJANDRA CALANI URQUIETA - ASFI, CONCEPTO: DEVOLUCION DE VIATICOS, CUENTA DE DEPOSITO: CUENTA UNICA DEL TESORO</t>
  </si>
  <si>
    <t>00099021001 DEPOSITO DE EFECTIVO, DEPOSITANTE: MAX YUGAR ULLOA, CONCEPTO: DEVOLUCION DE RENTA JUBILADO ABRIL /2018, CUENTA DE DEPOSITO: CUENTA UNICA DEL TESORO</t>
  </si>
  <si>
    <t>00099021001 DEPOSITO DE EFECTIVO, DEPOSITANTE: CYNTHIA BUERGO, CONCEPTO: DEVOLUCION DE PASAJES, CUENTA DE DEPOSITO: CUENTA UNICA DEL TESORO</t>
  </si>
  <si>
    <t>00099021001 DEPOSITO DE EFECTIVO, DEPOSITANTE: MINISTERIO PUBLICO, CONCEPTO: DEV. DEL SALDO FERIA INSTITUCIONAL DEL MINISTERIO PUBLICO TARIJA POR PAMELA LOPEZ MARQUEZ, CUENTA DE DEPOSITO: CUENTA UNICA DEL TESORO</t>
  </si>
  <si>
    <t>00206012001 DEPOSITO DE EFECTIVO, DEPOSITANTE: INE, CONCEPTO: DEP. POR VENTA LA PAZ FECHA 11/05/2018, CUENTA DE DEPOSITO: CUENTA UNICA DEL TESORO</t>
  </si>
  <si>
    <t>00206012001 DEPOSITO DE EFECTIVO, DEPOSITANTE: INE, CONCEPTO: DEP. POR VENTA LA PAZ FECHA 14/05/2018, CUENTA DE DEPOSITO: CUENTA UNICA DEL TESORO</t>
  </si>
  <si>
    <t>00206012001 DEPOSITO DE EFECTIVO, DEPOSITANTE: INE, CONCEPTO: DEP. POR VENTA LA PAZ FECHA 15/05/2018, CUENTA DE DEPOSITO: CUENTA UNICA DEL TESORO</t>
  </si>
  <si>
    <t>00020011103 DEP.DE CHEQ.AJENOS,RET.DE CAM.,CONCEPTO: TRANSF.EXT.EMP.SKY SYSTEMS P/COMPRA DE REPUESTO C-CHECK AEREO AVRO FAB-107,DEP.: TRANSPORTE AEREO MILITAR , PROCEDENCIA: BANCO UNION S.A., CHEQUE: 19607, FECHA DE EMISION:15/05/2018</t>
  </si>
  <si>
    <t>00041088001 DEP.DE CHEQ.AJENOS,RET.DE CAM.,CONCEPTO: DEVOLUCION DE FONDOS AL ORGANISMO FINANCIADOR,DEP.: MDPYEP - PROEX , PROCEDENCIA: BANCO UNION S.A., CHEQUE: 1325, FECHA DE EMISION:16/05/2018</t>
  </si>
  <si>
    <t>00099024113 DEP.DE CHEQ.AJENOS,RET.DE CAM.,CONCEPTO: DEVOLUCION DE  FONDOS,DEP.: GAM COLQUENCHA , PROCEDENCIA: BANCO UNION S.A., CHEQUE: 3309, FECHA DE EMISION:11/05/2018</t>
  </si>
  <si>
    <t>00290012001 DEP.DE CHEQ.AJENOS,RET.DE CAM.,CONCEPTO: COMPRA DE DOLAR AMERICANO BS 6,96 EN CUMPLIMIENTO A LA RESOLUCION N°4942017,OTROS INGRESOS,DEP.: SERVICIO DE IMPUESTOS NACIONALES , PROCEDENCIA: BANCO UNION S.A., CHEQUE: 4855, FECHA DE EMISION:10/05/2018</t>
  </si>
  <si>
    <t>00526012001 DEP.DE CHEQ.AJENOS,RET.DE CAM.,CONCEPTO: DEP. P/DSCTO RR.HH. - VIATICOS NO DESCARGADOS P/ REVERSION DE C-31 ORIGEN - MARZO SR. PIÑACOBO,DEP.: BOLIVIA TV , PROCEDENCIA: BANCO UNION S.A., CHEQUE: 16188, FECHA DE EMISION:11/05/2018</t>
  </si>
  <si>
    <t>00290012001 DEP.DE CHEQ.AJENOS,RET.DE CAM.,CONCEPTO: DESCUENTOS A CONSULTORES INDIVIDUALES  DE LINEA POR ATRASOS DE FEBRERO GERENCIA DISTRITAL POTOSI,DEP.: SERVICIOS DE IMPUESTOS NACIONALES</t>
  </si>
  <si>
    <t>00290012001 DEP.DE CHEQ.AJENOS,RET.DE CAM.,CONCEPTO: DESCUENTO DE MULTAS Y ATRASOS A CONSULTORES INDIVIDUALES DE LINEA GESTION 2016Y2017,DEP.: SERVICIOS DE IMPUESTOS NACIONALES , PROCEDENCIA: BANCO UNION S.A., CHEQUE: 4853, FECHA DE EMISION:09/05/2018</t>
  </si>
  <si>
    <t>00290012001 DEP.DE CHEQ.AJENOS,RET.DE CAM.,CONCEPTO: MULTAS A CONSULTORES INDIVIDUALES DE LINEA - GERENCIA DISTRITAL COCHABAMBA,DEP.: SERVICIO DE IMPUESTOS NACIONALES , PROCEDENCIA: BANCO UNION S.A., CHEQUE: 4854, FECHA DE EMISION:09/05/2018</t>
  </si>
  <si>
    <t>00086088704 DEPOSITO DE EFECTIVO, DEPOSITANTE: KATHERINE TORRICO FERREL-UNIDAD DESC SUSTENTAR, CONCEPTO: DEVOLUCION DE ANTICIPOS DE VIATICOS, CUENTA DE DEPOSITO: CUENTA UNICA DEL TESORO</t>
  </si>
  <si>
    <t>00099021001 DEPOSITO DE EFECTIVO, DEPOSITANTE: GRACIELA JUDITH  GUTIERREZ  TAPIA VDA DE DEHEZA, CONCEPTO: DEVOLUCION DE COBROS INDEBIDAMENTE  PERCIBIDOS, CUENTA DE DEPOSITO: CUENTA UNICA DEL TESORO</t>
  </si>
  <si>
    <t>00099021001 DEPOSITO DE EFECTIVO, DEPOSITANTE: CAYRA XIMENA CAMACHO JALDIN, CONCEPTO: DEV.SALDO REFRIGERIO "SEMINARIO INTERNACIONAL EVALUACION Y PERSPECTIVAS DE LA ECONOMIA BOLIVIANA Y, CUENTA DE DEPOSITO: CUENTA UNICA DEL TESORO</t>
  </si>
  <si>
    <t>00283012002 DEPOSITO DE EFECTIVO, DEPOSITANTE: ALIBETH PAMELA MENDOZA VERA, CONCEPTO: DEVOLUCION DE VIATICOS, CUENTA DE DEPOSITO: CUENTA UNICA DEL TESORO</t>
  </si>
  <si>
    <t>00099021001 DEPOSITO DE EFECTIVO, DEPOSITANTE: JUAN CARLOS MAMANI ARUQUIPA, CONCEPTO: REVERSION DE BOLETA DE HABER MENSUAL, CUENTA DE DEPOSITO: CUENTA UNICA DEL TESORO</t>
  </si>
  <si>
    <t>VENTA DE DIVISAS CON TRANSFERENCIA DE FONDOS A SOLICITUD DE MINISTERIO DE LA PRESIDENCIA SEGUN SOLICITUD 4968 REF: DIVISAS DEVOLUCION SALDO A AECID DEL EXPEDIENTE 10 CI 0 1797 COOPERACION AL PROYECTO FORTALECIMIENTO DEL MINISTERIO DE AUTONOMIAS BOLIVIANO PLAN DE DESCENTRALIZACION CON AUTONOMIA, PAGO LIB. 00025171101 MIN. PRESIDENCIA - PERSONALIDADES JURIDICAS-VICEMINISTERIO DE AUTONOMIAS POR DIFERENCIAL CAMBIARIO</t>
  </si>
  <si>
    <t>VENTA DE DIVISAS CON TRANSFERENCIA DE FONDOS A SOLICITUD DE MINISTERIO DE LA PRESIDENCIA SEGUN SOLICITUD 4968 REF: DIVISAS DEVOLUCION SALDO A AECID DEL EXPEDIENTE 10 CI 0 1797 COOPERACION AL PROYECTO FORTALECIMIENTO DEL MINISTERIO DE AUTONOMIAS BOLIVIANO PLAN DE DESCENTRALIZACION CON AUTONOMIA, PAGO LIB. 00025171101 MIN. PRESIDENCIA - PERSONALIDADES JURIDICAS-VICEMINISTERIO DE AUTONOMIAS</t>
  </si>
  <si>
    <t>TRANSFERENCIA DEL EXTERIOR SEGUN SWIFT NO.6858 DE FECHA 16/05/2018 ORDENANTE: BOTSCHAFT DES PLURINATIONALEN STAATES BOLIVIEN BERLIN-ALEMANIA REF:RECAUDACION GESTORIA ABRIL 2018 LIB. 00010011102 MIN.RELACIONES EXTERIORES - GESTORIA CONSULAR LEY Nº 3108</t>
  </si>
  <si>
    <t>COBRO COSTOS DE PAPELERIA SEGUN TRANSFERENCIA DEL EXTERIOR POR ORDEN DE BOTSCHAFT DES PLURINATIONALEN STAATES BOLIVIEN BERLIN-ALEMANIA REF:RECAUDACION GESTORIA ABRIL 2018 LIB. 00010011102 MIN.RELACIONES EXTERIORES - GESTORIA CONSULAR LEY Nº 3108</t>
  </si>
  <si>
    <t>||TRANSFERENCIA DE FONDOS S/G. MENSAJE SWIFT NRO. 06853 DE LA FECHA. (SECTOR PÚBLICO). DEBITO DE LA LIBRETA 00117012001 DGAC, REPOSICION UTILES DE ESCRITORIO.</t>
  </si>
  <si>
    <t>VENTA DE DIVISAS CON TRANSFERENCIA DE FONDOS A SOLICITUD DE MINISTERIO DE GOBIERNO SEGUN SOLICITUD 4995 REF: DEVOLUCION DE SALDO NO EJECUTADO DE RECURSOS NO UTILIZADOS EN CONVENIO DE COOPERACION TECNICA ATN/OC 13889-BO APOYO AL FORTALECIMIENTO DEL OBSERVATORIO NACIONAL DE SEGURIDAD CIUDADANA RESOLUC LIB. 00015011108 MIN.GOBIERNO - OTROS INGRESOS</t>
  </si>
  <si>
    <t>VENTA DE DIVISAS CON TRANSFERENCIA DE FONDOS A SOLICITUD DE BOLIVIA TV SEGUN SOLICITUD 4992 REF: LEKNES ENTERPRISE, S.L.: PAGO SERVICIO DE UNA UNIDAD MOVIL PARA PRODUCCION EN VIVO DESDE LA CORTE INTERNACIONAL DE JUSTICIA DE LA HAYA. SEGUN ORDEN DE SERVICIO 009/2018, INFORME CITE: CONTABILIDAD 334/20 LIB. 00526012001 BOLIVIA TV - RECAUDACIONES</t>
  </si>
  <si>
    <t>VENTA DE DIVISAS CON TRANSFERENCIA DE FONDOS A SOLICITUD DE MINISTERIO DE SALUD SEGUN SOLICITUD 4993 REF: PAGO A LA OFICINA SANITARIA PANAMERICA POR LA COMPRA DE MEDICAMENTOS PARA EL PROGRAMA NACIONAL DE LA TUBERCULOSIS, CITIBANK,111 WALL STREET, NEW YORK, NY 10043. CUENTA 3615-9769 SWIFT CITIUS33 LIB. 00046024204 MS - 5% ENTES GESTORES PROGRAMAS PREVENC. Y PROYECTOS NALES.</t>
  </si>
  <si>
    <t>De: 00099024113 Transferencia en cumplimiento al DS N0913 de 15/06/2011 y el Convenio Interinstitucional de Financiamiento UPRE-CIF-660/2014, suscrito entre la UPRE y el GAM de La Asunta proyecto Construccion Puente Vehicular Chaquety (Central Chaquety), correspondiente a saldo no ejecutado gestion</t>
  </si>
  <si>
    <t>De: 00099024113 Transferencia en cumplimiento al DS N0913 de 15/06/2011 y el Convenio Interinstitucional de Financiamiento UPRE-CIF-656/2014, suscrito entre la UPRE y el GAM de La Asunta proyecto Construccion Puente Vehicular Toquibombo (Central Chaquety), correspondiente a saldo no ejecutado gestio</t>
  </si>
  <si>
    <t>De: 00099024113 Transferencia en cumplimiento al DS N0913 de 15/06/2011 y el Convenio Intergubernativo de Financiamiento UPRE-CIF-IG/120/2016, suscrito entre la UPRE y el GAM de Santiago de Huari proyecto Construccion Internado Unidad Educativa Lagunillas Santiago de Huari, correspondiente a saldos</t>
  </si>
  <si>
    <t>De: 00099024113 Transferencia en cumplimiento al DS N0913 de 15/06/2011 y el Convenio Intergubernativo de Financiamiento UPRE-CIF-IG/391/2016, suscrito entre la UPRE y el GAM de Colquiri proyecto Const. Modulo U.E. Mariscal de Ayacucho Colquiri, correspondiente a saldos no ejecutados gestion 2017, s</t>
  </si>
  <si>
    <t>De: 00099024113 Transferencia en cumplimiento al DS N0913 de 15/06/2011 y el Convenio Intergubernativo de Financiamiento UPRE-CIF-IG/390/2016, suscrito entre la UPRE y el GAM de Colquiri proyecto Const. Internado Municipal Colquiri, correspondiente a saldos no ejecutados gestion 2017, segun la UPRE.</t>
  </si>
  <si>
    <t>De: 00099024113 Transferencia en cumplimiento al DS N0913 de 15/06/2011 y el Convenio Interinstitucional de Financiamiento UPRE-CIF-226/12, suscrito entre la UPRE y el GAM de Cochabamba proyecto Construccion Estadio Evo Morales Ayma Villa Sebastian Pagador, correspondiente a saldo no ejecutado gest</t>
  </si>
  <si>
    <t>De: 00099024113 Transferencia en cumplimiento al DS N0913 de 15/06/2011 y el Convenio Interinstitucional de Financiamiento UPRE-CIF-286/2014, suscrito entre la UPRE y el GAM de San Rafael de Velasco proyecto Construccion del Paseo Peatonal San Juan de Dios La Gruta, correspondiente a saldo no ejecut</t>
  </si>
  <si>
    <t>VENTA DE DIVISAS CON TRANSFERENCIA DE FONDOS A SOLICITUD DE MINISTERIO DE GOBIERNO SEGUN SOLICITUD 4994 REF: DEVOLUCION DE SALDO NO EJECUTADO DE RECURSOS NO UTILIZADOS EN CONVENIO DE COOPERACION TECNICA ATN/OC 13889-BO APOYO AL FORTALECIMIENTO DEL OBSERVATORIO NACIONAL DE SEGURIDAD CIUDADANA RESOLUC LIB. 00015011108 MIN.GOBIERNO - OTROS INGRESOS</t>
  </si>
  <si>
    <t>VENTA DE DIVISAS CON TRANSFERENCIA DE FONDOS A SOLICITUD DE MINISTERIO DE DEFENSA SEGUN SOLICITUD 4988 REF: PAGO A EMPRESA THINK HOLDINGS POR SERVICIO DE PREPARAR ORGANIZAR Y ENVIAR REGISTROS DE AERONAVES DE NEW DELHI A SOUTHEND PARA EPTAM LIB. 00020011103 MINISTERIO DE DEFENSA - INGRESOS VARIOS</t>
  </si>
  <si>
    <t>VENTA DE DIVISAS CON TRANSFERENCIA DE FONDOS A SOLICITUD DE YACIMIENTOS PETROLIFEROS FISCALES BOLIVIANOS SEGUN SOLICITUD 4990 REF: PETROLEO BRASILEIRO SA, PAGO CARTA FACTURA POR CONCEPTO DE CARGOS GESTION 2017 EN EL MARCO DE LOS CONTRATOS DE COMPRA - VENTA, TRANSPORTE Y COMPRESION PARA LA EXPORTACIO LIB. 00513022001 YPFB - "OPERACIONES"</t>
  </si>
  <si>
    <t>VENTA DE DIVISAS CON TRANSFERENCIA DE FONDOS A SOLICITUD DE BOLIVIA TV SEGUN SOLICITUD 4991 REF: INTELSAT: PAGO SERVICIO DE CAPACIDAD SATELITAL OCASIONAL PARA COBERTURA DE INTERVENCIONES ANTE LA CORTE INTERNACIONAL DE JUSTICIA DE LA HAYA, SEGUN INFORME CITE: CONTABILIDAD 333/2018, COMUNICACION INTER LIB. 00526012001 BOLIVIA TV - RECAUDACIONES</t>
  </si>
  <si>
    <t>VENTA DE DIVISAS CON TRANSFERENCIA DE FONDOS A SOLICITUD DE EMPRESA BOLIVIANA DE INDUSTRIALIZACION DE HIDROCARBUROS SEGUN SOLICITUD 4989 REF: CE 068 18 HR 263 PAGO FACTURAS COMERCIALES N 008EB112017 Y 009EB112017 POR 200 TON DE RAW MATERIAL COMPOUND PE80 MAT PRIMA ADICIONAL ASISTENCIA EN LA OPERACI LIB. 00584019201 EBIH - TUBERIAS</t>
  </si>
  <si>
    <t>De: 00099024113 Transferencia en cumplimiento al DS N0913 de 15/06/2011 y el Convenio Intergubernativo de Financiamiento UPRE-CIF-IG 215/2017, suscrito entre la UPRE y el GAM de Ancoraimes proyecto Construccion Tinglado y Cancha Polifuncional U.E. Lojrocachi - Ancoraimes, correspondiente a saldos no</t>
  </si>
  <si>
    <t>De: 00099024113 Transferencia en cumplimiento al DS N0913 de 15/06/2011 y el Convenio Intergubernativo de Financiamiento UPRE-CIF-IG 218/2017, suscrito entre la UPRE y el GAM de Ancoraimes proyecto Construccion Tinglado y Cancha Polifuncional U.E. Inca Huayna Capac - Ancoraimes, correspondiente a sa</t>
  </si>
  <si>
    <t>De: 00099024113 Transferencia en cumplimiento al DS N0913 de 15/06/2011 y el Convenio Intergubernativo de Financiamiento UPRE-CIF-IG 219/2017, suscrito entre la UPRE y el GAM de Ancoraimes proyecto Construccion 1 Aula y Direccion U.E. Cancahuani - Ancoraimes, correspondiente a saldos no ejecutados g</t>
  </si>
  <si>
    <t>De: 00099024113 Transferencia en cumplimiento al DS N0913 de 15/06/2011 y el Convenio Intergubernativo de Financiamiento UPRE-CIF-IG 419/2017, suscrito entre la UPRE y el GAM de Alto Beni proyecto Construccion Tinglado Unidad Educativa Sararia Alto Beni, correspondiente a saldos no ejecutados gestio</t>
  </si>
  <si>
    <t>De: 00099024113 Transferencia en cumplimiento al DS N0913 de 15/06/2011 y el Convenio Intergubernativo de Financiamiento UPRE-CIF-IG 424/2017, suscrito entre la UPRE y el GAM de Alto Beni proyecto Construccion Tinglado Unidad Educativa Mercedes Alto Beni, correspondiente a saldos no ejecutados gesti</t>
  </si>
  <si>
    <t>De: 00099024113 Transferencia en cumplimiento al DS N0913 de 15/06/2011 y el Convenio Intergubernativo de Financiamiento UPRE-CIF-IG 498/2017, suscrito entre la UPRE y el GAM de Alto Beni proyecto Construccion Tinglado Unidad Educativa Villa Litoral Alto Beni, correspondiente a saldos no ejecutados</t>
  </si>
  <si>
    <t>De: 00099024113 Transferencia en cumplimiento al DS N0913 de 15/06/2011 y el Convenio Intergubernativo de Financiamiento UPRE-CIF-IG 423/2017, suscrito entre la UPRE y el GAM de Alto Beni proyecto Construccion Tinglado Unidad Educativa Palmar Suapi Alto Beni, correspondiente a saldos no ejecutados g</t>
  </si>
  <si>
    <t>De: 00099024113 Transferencia en cumplimiento al DS N0913 de 15/06/2011 y el Convenio Intergubernativo de Financiamiento UPRE-CIF-IG 499/2017, suscrito entre la UPRE y el GAM de Alto Beni proyecto Construccion Tinglado Unidad Edicativa Puerto Linares Alto Beni, correspondiente a saldos no ejecutados</t>
  </si>
  <si>
    <t>De: 00099024113 Transferencia en cumplimiento al DS N0913 de 15/06/2011 y el Convenio Intergubernativo de Financiamiento UPRE-CIF-IG 422/2017, suscrito entre la UPRE y el GAM de Alto Beni proyecto Construccion Tinglado Unidad Educativa Entre Rios Km 52 Alto Beni, correspondiente a saldos no ejecutad</t>
  </si>
  <si>
    <t>De: 00099024113 Transferencia en cumplimiento al DS N0913 de 15/06/2011 y el Convenio Interinstitucional de Financiamiento UPRE-CIF-291/2014, suscrito entre la UPRE y el GAM de San Rafael de Velasco proyecto Construccion de Consultorios en el Hospital Municipal San Rafael, correspondiente a saldo no</t>
  </si>
  <si>
    <t>NÚMERO DE LIBRETA CUT: 99031009.00 OPERACIÓN T01 TRANSFERENCIA DE FONDOS A LA CUT - TESORO DIRECTO DE BANCO UNION S.A. A CUENTA UNICA DEL TESORO CON NUMERO DE SOLICITUD = 2746317 Y NUMERO CORRELATIVO = 91320016052018074 TRANSFERENCIA POR OPERACIONES DE VENTA BONOS BCB</t>
  </si>
  <si>
    <t>||TRANSFERENCIA AL T.G.N. EN CUMPLIMIENTO AL ART.8 DE LA LEY 211, DISPOSICION FINAL 4TA.DE LA LEY 1006 Y ART.24 DEL D.S.3448 P/FINANC.DEL BONO JUANA AZURDUY P/ABRIL/18 S/G BCB-HRE-TGL-2018-6585; DP 05/17; N.MEFP/VTCP /DGPOT/ UPCFTGN/N°1119/18 Y F.TRANSF. 3/18 DE GADM TRANSFERENCIA A LA LIBRETA 00099021001 TGN-RECURSOS ORDINARIOS (3987)</t>
  </si>
  <si>
    <t>||TRANSFERENCIA DE FONDOS S/G. FORMULARIO, CITE' BUN285/18 DE LA FECHA. (HRE-TSO-2655). CONTRAPARTE LOCAL DEL GAM TRINIDAD EJECUCIÓN DEL PROG. DE MEJORA DE LA GEST. MCPAL. COMPONENTE II APOYO A LA GEST. CATASTRAL Y SU INTERCONEXION CON LA ADM. TRIBUTARIA. A SOLICITUD DEL G.A.M. DE TRINIDAD; LIBRETA 00081094101; BUN.</t>
  </si>
  <si>
    <t>TRANSFERENCIA DEL EXTERIOR SEGUN SWIFT NOS.6891-6884 DE FECHA 16/05/2018 ORDENANTE: CONSULADO GENERAL DE BOLIVIA BUENOS AIRES-ARGENTINA REF:SERVICIOS DEL GOBIERNO LIB. 00340012005 SEGIP - RECAUDACION EXTERIOR - CEDULAS DE IDENTIDAD</t>
  </si>
  <si>
    <t>COBRO COSTOS DE PAPELERIA SEGUN TRANSFERENCIA DEL EXTERIOR POR ORDEN DE CONSULADO GENERAL DE BOLIVIA BUENOS AIRES-ARGENTINA REF:SERVICIOS DEL GOBIERNO LIB. 00340012003 RECAUDACION EXTRANJERIA - C.I. -L.C.</t>
  </si>
  <si>
    <t>'COBRO DE'||UTILES DE ESCRITORIO POR EL COMPROBANTE CONTABLE NRO. 0921917 DE LA FECHA, S/G. CORREO ELECTRÓNICO DE YPFB DE F. 23/01/2018. DEBITO DE LA LIBRETA 00513022001 YPFB - OPERACIONES.</t>
  </si>
  <si>
    <t>TRANSFERENCIA RECIBIDA DEL EXTERIOR SEGÚN MENSAJES SWIFT Nos. 06893 - 06878 (REM.EXT.) DE FECHA 16-05-2018 POR DESEMBOLSO DE BID PRÉSTAMO 2828/BL-BO REF.: 2828-BL-BO-2 REQ0014 OPS0201820062A LIBRETA N° 00287102001 FPS-RECURSOS PROPIOS REF.: UTILES DE ESCRITORIO</t>
  </si>
  <si>
    <t>TRANSFERENCIA RECIBIDA DEL EXTERIOR SEGÚN MENSAJES SWIFT Nos. 06894 - 06879 (REM.EXT.) DE FECHA 16-05-2018 POR DESEMBOLSO DE BID PRÉSTAMO 2828/BL-BO REF.: 2828-BL-BO-2 REQ0014 OPS0201820062A LIBRETA N° 00287102001 FPS-RECURSOS PROPIOS REF.: UTILES DE ESCRITORIO</t>
  </si>
  <si>
    <t>'TRANSFERENCIA'||RECIBIDA DEL EXTERIOR POR DESEMBOLSO DEL BID REF.:ATN-AA-15036-BO REQ.0004 OPS0201818964A LIB.00050018002 MTILCC GOB.ABIERTO AL SERVICIO DE LA CIUDADANIA (REM.EXT)S/G SWIFT 06877 DE HOY</t>
  </si>
  <si>
    <t>'TRANSFERENCIA'||RECIBIDA DEL EXTERIOR POR DESEMBOLSO DEL BID REF.:ATN-AA-15036-BO REQ.0004 OPS0201818964A LIB.00050018002 MTILCC GOB.ABIERTO AL SERVICIO DE LA CIUDADANIA REF.:UTILES DE ESCRITORIO</t>
  </si>
  <si>
    <t>00373024105 DEPOSITO DE EFECTIVO, DEPOSITANTE: FAVIANA MENDOZA COLQUE, CONCEPTO: DEVOLUCION DE PROYECTO CARPA SOLAR, CUENTA DE DEPOSITO: CUENTA UNICA DEL TESORO</t>
  </si>
  <si>
    <t>00373024105 DEPOSITO DE EFECTIVO, DEPOSITANTE: REGINES  TOURS  LTDA, CONCEPTO: DEVOLUCION, CUENTA DE DEPOSITO: CUENTA UNICA DEL TESORO</t>
  </si>
  <si>
    <t>00099021001 DEPOSITO DE EFECTIVO, DEPOSITANTE: JAVIER RICHARD ARISMENDI VILLCA, CONCEPTO: DEVOLUCION DE SALDO NO EJECUTADO, CUENTA DE DEPOSITO: CUENTA UNICA DEL TESORO</t>
  </si>
  <si>
    <t>00081094101 DEPOSITO DE EFECTIVO, DEPOSITANTE: PROGRAMA DE MEJORA DE LA GESTION MUNICIPAL, CONCEPTO: DEVOLUCION DE FONDOS CON CARGO A RENDICION, CUENTA DE DEPOSITO: CUENTA UNICA DEL TESORO</t>
  </si>
  <si>
    <t>00099021001 DEPOSITO DE EFECTIVO, DEPOSITANTE: JORGE EDUARDO ESCOBAR LOPEZ, CONCEPTO: DEVOLUCION MEFP, CUENTA DE DEPOSITO: CUENTA UNICA DEL TESORO</t>
  </si>
  <si>
    <t>00291012008 DEPOSITO DE EFECTIVO, DEPOSITANTE: CROWN  LTDA, CONCEPTO: SOLICITUD DE ENSAYO DE LABORATORIO CARACTERIZACION DEL ASFALTO MODIFICADO CON POLIMERO, CUENTA DE DEPOSITO: CUENTA UNICA DEL TESORO</t>
  </si>
  <si>
    <t>00378012002 DEPOSITO DE EFECTIVO, DEPOSITANTE: SENATEX, CONCEPTO: DEVOLUCION AL C-31 N° 203 POR SALDO NO EJECUTADO, CUENTA DE DEPOSITO: CUENTA UNICA DEL TESORO</t>
  </si>
  <si>
    <t>00592012001 DEPOSITO DE EFECTIVO, DEPOSITANTE: ABA WENDY MAMANI YUJRA, CONCEPTO: ND 111433/ND 111734 INE BANCO MUNDIAL GESTION 2017, CUENTA DE DEPOSITO: CUENTA UNICA DEL TESORO</t>
  </si>
  <si>
    <t>00592012001 DEPOSITO DE EFECTIVO, DEPOSITANTE: ANA WENDY MAMANI YUJRA, CONCEPTO: ND 145699 MINISTERIO DE RELACIONES EXTERIORES GESTION 2017, CUENTA DE DEPOSITO: CUENTA UNICA DEL TESORO</t>
  </si>
  <si>
    <t>00592012001 DEPOSITO DE EFECTIVO, DEPOSITANTE: ANA WENDY MAMANI YUJRA, CONCEPTO: RC 30113 MINISTERIO DE RELACIONES EXTERIORES GESTION 2017, CUENTA DE DEPOSITO: CUENTA UNICA DEL TESORO</t>
  </si>
  <si>
    <t>00592012001 DEPOSITO DE EFECTIVO, DEPOSITANTE: ANA WENDY MAMANI YUJRA, CONCEPTO: ND 132080/ ND 159807 MINISTERIO DE RELACIONES EXT GESTION 2017, CUENTA DE DEPOSITO: CUENTA UNICA DEL TESORO</t>
  </si>
  <si>
    <t>00592012001 DEPOSITO DE EFECTIVO, DEPOSITANTE: ANA WENDY MAMANI YUJRA, CONCEPTO: ND 156324 MINISTERIO DE LA PRESIDENCIA GESTION 2017, CUENTA DE DEPOSITO: CUENTA UNICA DEL TESORO</t>
  </si>
  <si>
    <t>00593012001 DEPOSITO DE EFECTIVO, DEPOSITANTE: EMP ESTATAL YACANA RICHARD ARAOZ ESCOBARI, CONCEPTO: DEVOLUCION FONDO EN AVANCE EXAMEN PREOCUPACIONAL PREV. 88, CUENTA DE DEPOSITO: CUENTA UNICA DEL TESORO</t>
  </si>
  <si>
    <t>00593012001 DEPOSITO DE EFECTIVO, DEPOSITANTE: EMP ESTATAL YACANA RICHARD ARAOZ ESCOBARI, CONCEPTO: DEVOLUCION FONDO EN AVANCE EXAMEN PREOCUPACIONAL PREV. 39, CUENTA DE DEPOSITO: CUENTA UNICA DEL TESORO</t>
  </si>
  <si>
    <t>00099021001 DEPOSITO DE EFECTIVO, DEPOSITANTE: JOSE FELIX CAMPERO BUSTILLOS, CONCEPTO: DEVOLUCION POR DOBLE PERSEPCION, CUENTA DE DEPOSITO: CUENTA UNICA DEL TESORO</t>
  </si>
  <si>
    <t>00225014304 DEPOSITO DE EFECTIVO, DEPOSITANTE: CLAUDIA MARTINEZ-SENASBA, CONCEPTO: DEVOLUCION DE FONDOS EN AVANCE, CUENTA DE DEPOSITO: CUENTA UNICA DEL TESORO</t>
  </si>
  <si>
    <t>00373024105 DEPOSITO DE EFECTIVO, DEPOSITANTE: GREGORIO APAZA FLORES, CONCEPTO: DEVOLUCION DE FINANCIAMIENTO FONDO INDIGENA, CUENTA DE DEPOSITO: CUENTA UNICA DEL TESORO</t>
  </si>
  <si>
    <t>00099021001 DEPOSITO DE EFECTIVO, DEPOSITANTE: FELIPE BENANCIO MIRANDA YUJRA, CONCEPTO: DEVOLUCION SALDO FONDOS EN AVANCE, CUENTA DE DEPOSITO: CUENTA UNICA DEL TESORO</t>
  </si>
  <si>
    <t>00099021001 DEPOSITO DE EFECTIVO, DEPOSITANTE: REGIMIENTO 3  PEREZ, CONCEPTO: REVERSION PASAJES AL INTERIOR DEL PAIS, CUENTA DE DEPOSITO: CUENTA UNICA DEL TESORO</t>
  </si>
  <si>
    <t>00070011102 DEPOSITO DE EFECTIVO, DEPOSITANTE: MTEPS, CONCEPTO: DEVOLUCION DE PASAJE GESTION 2016, CUENTA DE DEPOSITO: CUENTA UNICA DEL TESORO</t>
  </si>
  <si>
    <t>00046024204 DEPOSITO DE EFECTIVO, DEPOSITANTE: AIDA GLADYS SAAVEDRA, CONCEPTO: DEP REUNION CBBA MES MAYO AIDA GLASYS SAAVEDRA OVANDO COLERA, CUENTA DE DEPOSITO: CUENTA UNICA DEL TESORO</t>
  </si>
  <si>
    <t>00099021001 DEPOSITO DE EFECTIVO, DEPOSITANTE: SERVICIO DEPARTAMENTO DE RIEGO LA PAZ, CONCEPTO: DESEMBOLSO  POR CONSUMO DE AGUA CORRESPONDIENTE A LOS MESES DE ENERO A ABRIL DE 2018, CUENTA DE DEPOSITO: CUENTA UNICA DEL TESORO</t>
  </si>
  <si>
    <t>00099021001 DEPOSITO DE EFECTIVO, DEPOSITANTE: MOISES ELIAS AYARDE SALAZAR, CONCEPTO: REVERSION DEL SENARI PREV. 154,DOC 235, PARTIDA 34110, COMUSTIBLE Y LUBRICANTES, CUENTA DE DEPOSITO: CUENTA UNICA DEL TESORO</t>
  </si>
  <si>
    <t>00288012001 DEPOSITO DE EFECTIVO, DEPOSITANTE: MOISES ELIAS AYARDE SALAZAR, CONCEPTO: REVERSION DEL SENARI PREV. 159,DOC 251, PARTIDA 31120,  GASTOS DE ALIMENTACION, CUENTA DE DEPOSITO: CUENTA UNICA DEL TESORO</t>
  </si>
  <si>
    <t>00288012001 DEPOSITO DE EFECTIVO, DEPOSITANTE: MOISES ELIAS AYARDE SALAZAR, CONCEPTO: REVERSION DEL SENARI PREV. 154,DOC 235, PARTIDA 31120, GASTOS DE ALIMENTACION, CUENTA DE DEPOSITO: CUENTA UNICA DEL TESORO</t>
  </si>
  <si>
    <t>00378012002 DEPOSITO DE EFECTIVO, DEPOSITANTE: MANUEL VALERIANO CAMARGO, CONCEPTO: DEVOLUCION FONDOS EN AVANCE, CUENTA DE DEPOSITO: CUENTA UNICA DEL TESORO</t>
  </si>
  <si>
    <t>00373024105 DEPOSITO DE EFECTIVO, DEPOSITANTE: PROD. PAPA CON SEMILLA CER. VILLA AROMA BS, CONCEPTO: DEVOLUCION GASTOS NO EJECUTADOS BS1673,56 REVERSION CE-51 BS 80 INTERES BS 57,22, CUENTA DE DEPOSITO: CUENTA UNICA DEL TESORO</t>
  </si>
  <si>
    <t>00206012001 DEPOSITO DE EFECTIVO, DEPOSITANTE: INE, CONCEPTO: DEPÓSITO POR VENTA LA PAZ FECHA 16/05/2018, CUENTA DE DEPOSITO: CUENTA UNICA DEL TESORO</t>
  </si>
  <si>
    <t>00526012001 DEPOSITO DE EFECTIVO, DEPOSITANTE: BOLIVIA TV LUIS CERRUTO MEDINA, CONCEPTO: DEVOLUCION FONDOS EN AVANCE, CUENTA DE DEPOSITO: CUENTA UNICA DEL TESORO</t>
  </si>
  <si>
    <t>00081011105 DEPOSITO DE EFECTIVO, DEPOSITANTE: CHRISTIAN URQUIZO DELPINO, CONCEPTO: DEVOLUCION SALDO FONDOS EN VANCE CON CARGO A RENDICION DE CUENTAS, CUENTA DE DEPOSITO: CUENTA UNICA DEL TESORO</t>
  </si>
  <si>
    <t>00132052001 DEPOSITO DE EFECTIVO, DEPOSITANTE: CARLA FABIANA TERAN VALENZUELA, CONCEPTO: DEVOLUCION FONDOS EN AVANCE, CUENTA DE DEPOSITO: CUENTA UNICA DEL TESORO</t>
  </si>
  <si>
    <t>00099021001 DEPOSITO DE EFECTIVO, DEPOSITANTE: WILDER TERRAZAS VELARDE, CONCEPTO: REVERSION POR PASAJE, CUENTA DE DEPOSITO: CUENTA UNICA DEL TESORO</t>
  </si>
  <si>
    <t>00291012002 DEPOSITO DE EFECTIVO, DEPOSITANTE: MARIO CRUZ CHOQUE, CONCEPTO: REPOSICION DE CREDENCIAL, CUENTA DE DEPOSITO: CUENTA UNICA DEL TESORO</t>
  </si>
  <si>
    <t>00526012001 DEPOSITO DE EFECTIVO, DEPOSITANTE: BOLIVIA TV - CASIMIRO HUANCA QUISPE, CONCEPTO: DEVOLUCION DE VIATICOS, CUENTA DE DEPOSITO: CUENTA UNICA DEL TESORO</t>
  </si>
  <si>
    <t>00593012001 DEPOSITO DE EFECTIVO, DEPOSITANTE: EMPRESA ESTATAL YACANA, CONCEPTO: SOBRANTE REFRIGERIO FEBRERO 2018, CUENTA DE DEPOSITO: CUENTA UNICA DEL TESORO</t>
  </si>
  <si>
    <t>00593012001 DEPOSITO DE EFECTIVO, DEPOSITANTE: EMPRESA ESTATAL YACANA, CONCEPTO: SOBRANTE REFRIGERIO ENERO 2018, CUENTA DE DEPOSITO: CUENTA UNICA DEL TESORO</t>
  </si>
  <si>
    <t>00047084202 DEPOSITO DE EFECTIVO, DEPOSITANTE: SENASAG, CONCEPTO: DEVOLUCION IMPORTE OBSERVADO POR CONSULTORES DE LINEA GESTION 2017, CUENTA DE DEPOSITO: CUENTA UNICA DEL TESORO</t>
  </si>
  <si>
    <t>00016011101 DEPOSITO DE EFECTIVO, DEPOSITANTE: ABBA LIA OBLITAS VELARDE, CONCEPTO: DEVOLUCION, CUENTA DE DEPOSITO: CUENTA UNICA DEL TESORO</t>
  </si>
  <si>
    <t>00373024105 DEPOSITO DE EFECTIVO, DEPOSITANTE: GREGORIO APAZA FLORES PROY. FONDO INDIGENA, CONCEPTO: DEVOLUCION DE SALDO, CUENTA DE DEPOSITO: CUENTA UNICA DEL TESORO</t>
  </si>
  <si>
    <t>00099021001 DEPOSITO DE EFECTIVO, DEPOSITANTE: DANIEL JULIO ALVAREZ  GUERRA, CONCEPTO: DEVOLUCION POR DOBLE PERCEPCION, CUENTA DE DEPOSITO: CUENTA UNICA DEL TESORO</t>
  </si>
  <si>
    <t>00512012001 DEPOSITO DE EFECTIVO, DEPOSITANTE: GARFIAS FERNANDO A.A.S.A.N.A, CONCEPTO: DEVOLUCION, CUENTA DE DEPOSITO: CUENTA UNICA DEL TESORO</t>
  </si>
  <si>
    <t>00512012001 DEPOSITO DE EFECTIVO, DEPOSITANTE: ZULEMA ALAVE A.A.S.A.N.A, CONCEPTO: DEVOLUCION, CUENTA DE DEPOSITO: CUENTA UNICA DEL TESORO</t>
  </si>
  <si>
    <t>00099021001 DEPOSITO DE EFECTIVO, DEPOSITANTE: XIMENA MACHICADO, CONCEPTO: REVERSION A LA PARTIDA 25600 PREV. 1186, CUENTA DE DEPOSITO: CUENTA UNICA DEL TESORO</t>
  </si>
  <si>
    <t>00290012001 DEP.DE CHEQ.AJENOS,RET.DE CAM.,CONCEPTO: DEP.POR PROCESO COACTIVO FISCAL CONTRA CLAUDIO QUIROGA O.ORLANDO Y OSCAR FLORES GERENCIA GRACO CBBA,DEP.: SERVICIO DE IMPUESTOS NACIONALES</t>
  </si>
  <si>
    <t>00592012001 DEP.DE CHEQ.AJENOS,RET.DE CAM.,CONCEPTO: DEVOLUCIONES - BOA,DEP.: BOA , PROCEDENCIA: BANCO UNION S.A., CHEQUE: 8873, FECHA DE EMISION:20/04/2018</t>
  </si>
  <si>
    <t>00099021001 DEP.DE CHEQ.AJENOS,RET.DE CAM.,CONCEPTO: DEVOLUCION DE VACACIONES ANTICIPADA DICIEMBRE 2017,DEP.: ORGANO JUDICIAL DAF NACIONAL , PROCEDENCIA: BANCO UNION S.A., CHEQUE: 2481, FECHA DE EMISION:15/05/2018</t>
  </si>
  <si>
    <t>00660142001 DEP.DE CHEQ.AJENOS,RET.DE CAM.,CONCEPTO: DEVOLUCION DE CUENTAS POR COBRAR GESTIONES ANTERIORES,DEP.: ORGANO JUDICIAL DISTRITO PANDO , PROCEDENCIA: BANCO UNION S.A., CHEQUE: 749, FECHA DE EMISION:14/05/2018</t>
  </si>
  <si>
    <t>00099021001 DEP.DE CHEQ.AJENOS,RET.DE CAM.,CONCEPTO: PAGO POR DESCUENTO MONTOS EXCEDENTES POR DOBLE PERCEPCION DE RECURSOS PUBLICOS,DEP.: CAJA NACIONAL DE SALUD , PROCEDENCIA: BANCO UNION S.A., CHEQUE: 36378, FECHA DE EMISION:17/05/2018</t>
  </si>
  <si>
    <t>00373024105 DEP.DE CHEQ.AJENOS,RET.DE CAM.,CONCEPTO: ARANCIBIA JACOME SANDRA,DEP.: BANCO UNION S.A. , PROCEDENCIA: BANCO UNION S.A., CHEQUE: 154488, FECHA DE EMISION:17/05/2018</t>
  </si>
  <si>
    <t>00087011103 DEP.DE CHEQ.AJENOS,RET.DE CAM.,CONCEPTO: DEV DEP REALIZADOS A FAVOR DE PERIODICO CAMBIO MES DE ABRIL AL FONDO ROTATIVO,DEP.: MINISTERIO DE COMUNICACION , PROCEDENCIA: BANCO UNION S.A., CHEQUE: 9582, FECHA DE EMISION:15/05/2018</t>
  </si>
  <si>
    <t>00047257001 DEP.DE CHEQ.AJENOS,RET.DE CAM.,CONCEPTO: DEVOLUCION DE FONDOS POR SALDOS NO  EFECTUADOS POR LA UOL PATACAMAYA,DEP.: MDRYT ACCESOS UOL-PATACAMAYA , PROCEDENCIA: BANCO UNION S.A., CHEQUE: 2746, FECHA DE EMISION:15/05/2018</t>
  </si>
  <si>
    <t>00047257002 DEP.DE CHEQ.AJENOS,RET.DE CAM.,CONCEPTO: DEVOLUCION DE  FONDOS DE SALDOS NO EJECUTADOS POR LA UOL  PATACAMAYA,DEP.: MDRYT ACCESOS UOL-PATACAMAYA , PROCEDENCIA: BANCO UNION S.A., CHEQUE: 2747, FECHA DE EMISION:15/05/2018</t>
  </si>
  <si>
    <t>00047257001 DEP.DE CHEQ.AJENOS,RET.DE CAM.,CONCEPTO: DEVOLUCION DE  FONDOS POR SALDOS NO EJECUTADOS POR LA UOL RIBERALTA,DEP.: MDRYT ACCESOS UOL-RIBERALTA , PROCEDENCIA: BANCO UNION S.A., CHEQUE: 2155, FECHA DE EMISION:16/05/2018</t>
  </si>
  <si>
    <t>00047257001 DEP.DE CHEQ.AJENOS,RET.DE CAM.,CONCEPTO: DEVOLUCION DE  FONDOS POR SALDOS NO EJECUTADOS POR LA UOL COBIJA,DEP.: MDRYT ACCESOS UOL-COBIJA , PROCEDENCIA: BANCO UNION S.A., CHEQUE: 2148, FECHA DE EMISION:16/05/2018</t>
  </si>
  <si>
    <t>00047257002 DEP.DE CHEQ.AJENOS,RET.DE CAM.,CONCEPTO: DEVOLUCION DE FONDOS DE SALDOS NO EJECUTADOS UOL COBIJA,DEP.: MDRYT ACCESOS UOL-COBIJA , PROCEDENCIA: BANCO UNION S.A., CHEQUE: 2149, FECHA DE EMISION:16/05/2018</t>
  </si>
  <si>
    <t>00016014102 DEP.DE CHEQ.AJENOS,RET.DE CAM.,CONCEPTO: CONTRAPARTE PROYECTO,DEP.: MINISTERIO DE EDUCACION , PROCEDENCIA: BANCO UNION S.A., CHEQUE: 22246, FECHA DE EMISION:14/05/2018</t>
  </si>
  <si>
    <t>00016011101 DEP.DE CHEQ.AJENOS,RET.DE CAM.,CONCEPTO: DEVOLUCION DE  PASAJES AEREOS NO UTILIZADOS,DEP.: MINISTERIO DE EDUCACION , PROCEDENCIA: BANCO UNION S.A., CHEQUE: 22245, FECHA DE EMISION:11/05/2018</t>
  </si>
  <si>
    <t>00099021001 DEP.DE CHEQ.AJENOS,RET.DE CAM.,CONCEPTO: DEVOLUCION DE  FONDOS NO UTILIZADOS,DEP.: MINISTERIO DE EDUCACION , PROCEDENCIA: BANCO UNION S.A., CHEQUE: 22256, FECHA DE EMISION:15/05/2018</t>
  </si>
  <si>
    <t>TRANSFERENCIA RECIBIDA DEL EXTERIOR SEGÚN MENSAJES SWIFT Nos. 06920-06917 (REM.EXT.) DE FECHA 17-05-2018 POR DESEMBOLSO DE CAF PRÉSTAMO CFA009344 PROG.MAS INV.P/ RIEGO FASE IV LIBRETA N° 00287102001 FPS-RECURSOS PROPIOS REF.: UTILES DE ESCRITORIO</t>
  </si>
  <si>
    <t>De: 00099024113 Transferencia en cumplimiento al DS N0913 de 15/06/2011 y el Convenio Intergubernativo de Financiamiento UPRE-CIF-IG 1081/2017, suscrito entre la UPRE y el GAM de Papel Pampa proyecto Construccion Cancha de Cesped Sintetico con Enmallado en el Municipio de Papel Pampa, correspondient</t>
  </si>
  <si>
    <t>De: 00099024113 Transferencia en cumplimiento al DS N0913 de 15/06/2011 y el Convenio Intergubernativo de Financiamiento UPRE-CIF-IG 354/2017, suscrito entre la UPRE y el GAM de Papel Pampa proyecto Construccion de Dos Aulas en la Unidad Educativa Papel Pampa, correspondiente a saldos no ejecutados</t>
  </si>
  <si>
    <t>De: 00099024113 Transferencia en cumplimiento al DS N0913 de 15/06/2011 y el Convenio Intergubernativo de Financiamiento UPRE-CIF-IG 967/2017, suscrito entre la UPRE y el GAM de San Agustin proyecto Const. Centro de Salud con Internacion Alota, correspondiente a saldos no ejecutados gestion 2017, se</t>
  </si>
  <si>
    <t>De: 00099024113 Transferencia en cumplimiento al DS N0913 de 15/06/2011 y el Convenio Intergubernativo de Financiamiento UPRE-CIF-IG 966/2017, suscrito entre la UPRE y el GAM de San Agustin proyecto Const. Puesto de Salud Cerro Gordo, correspondiente a saldos no ejecutados gestion 2017, segun la UPR</t>
  </si>
  <si>
    <t>De: 00099024113 Transferencia en cumplimiento al DS N0913 de 15/06/2011 y el Convenio Intergubernativo de Financiamiento UPRE-CIF-IG 078/2017, suscrito entre la UPRE y el GAM de Potosi proyecto Const. Centro de Educacion Tecnica Alternativa San Martin D-1, correspondiente a saldos no ejecutados gest</t>
  </si>
  <si>
    <t>De: 00099024113 Transferencia en cumplimiento al DS N0913 de 15/06/2011 y el Convenio Intergubernativo de Financiamiento UPRE-CIF-IG 079/2017, suscrito entre la UPRE y el GAM de Potosi proyecto Construccion Centro de Educacion Especial Juan Evo Morales Ayma I D - 10, correspondiente a saldos no ejec</t>
  </si>
  <si>
    <t>De: 00099024113 Transferencia en cumplimiento al DS N0913 de 15/06/2011 y el Convenio Intergubernativo de Financiamiento UPRE-CIF-IG 080/2017, suscrito entre la UPRE y el GAM de Potosi proyecto Construccion Unidad Educativa Inti Peredo D-19, correspondiente a saldos no ejecutados gestion 2017, segun</t>
  </si>
  <si>
    <t>De: 00099024113 Transferencia en cumplimiento al DS N0913 de 15/06/2011 y el Convenio Intergubernativo de Financiamiento UPRE-CIF-IG 082/2017, suscrito entre la UPRE y el GAM de Potosi proyecto Construccion Bloques Administrativos y Aulas Tecnicas Unidad Educativa Antonio Jose de Sucre A y B D-5, co</t>
  </si>
  <si>
    <t>De: 00099024113 Transferencia en cumplimiento al DS N0913 de 15/06/2011 y el Convenio Intergubernativo de Financiamiento UPRE-CIF-IG 083/2017, suscrito entre la UPRE y el GAM de Potosi proyecto Construccion Bloques Administrativos, Aulas Teoricas, Tecnicas y Dos Tinglados U.E. Divino Maestro A, B y</t>
  </si>
  <si>
    <t>De: 00099024113 Transferencia en cumplimiento al DS N0913 de 15/06/2011 y el Convenio Intergubernativo de Financiamiento UPRE-CIF-IG 533/2017, suscrito entre la UPRE y el GAM de Santiago de Machaca proyecto Construccion Coliseo Cerrado Santiago de Machaca, correspondiente a saldos no ejecutados gest</t>
  </si>
  <si>
    <t>De: 00099024113 Transferencia en cumplimiento al DS N0913 de 15/06/2011 y el Convenio Intergubernativo de Financiamiento UPRE-CIF-IG 420/2017, suscrito entre la UPRE y el GAM de Alto Beni proyecto Construccion Tinglado Unidad Educativa Republicca de Cuba Alto Beni, correspondiente a saldos no ejecut</t>
  </si>
  <si>
    <t>De: 00099024113 Transferencia en cumplimiento al DS N0913 de 15/06/2011 y el Convenio Interinstitucional de Financiamiento UPRE-CIF-IG 114/2017, suscrito entre la UPRE y el GAM La Asunta, Proyecto Construccion Tinglado Polifuncional Unidad Educativa San Pedro C, correspondiente al pago de la planill</t>
  </si>
  <si>
    <t>De: 00099024113 Transferencia en cumplimiento al DS N0913 de 15/06/2011 y el Convenio Interinstitucional de Financiamiento UPRE-CIF-IG 1102/2017, suscrito entre la UPRE y el GAM Warnes, Proyecto Const. Unidad Educativa El Manantial Warnes, correspondiente al pago de la planilla N1, segun la UPRE.</t>
  </si>
  <si>
    <t>De: 00099024113 Transferencia en cumplimiento al DS N0913 de 15/06/2011 y el Convenio Interinstitucional de Financiamiento UPRE-CIF-IG/223/2016, suscrito entre la UPRE y el GAM Warnes, Proyecto Construccion Mercado Evo Morales Ayma Warnes, correspondiente al pago de la planilla N8 de cierre, segun l</t>
  </si>
  <si>
    <t>De: 00099024113 Transferencia en cumplimiento al DS N0913 de 15/06/2011 y el Convenio Interinstitucional de Financiamiento UPRE-CIF-IG 059/2017, suscrito entre la UPRE y el GAM Padcaya, Proyecto Construccion Centro de Salud la Huerta, correspondiente al pago de la planilla N3, segun la UPRE.</t>
  </si>
  <si>
    <t>De: 00099024113 Transferencia en cumplimiento al DS N0913 de 15/06/2011 y el Convenio Interinstitucional de Financiamiento UPRE-CIF-IG/283/2015, suscrito entre la UPRE y el GAM Huacaraje, Proyecto Ampliacion Unidad Educativa Raul Salazar Rivero San Jose Huacaraje, correspondiente al pago de la plan</t>
  </si>
  <si>
    <t>De: 00099024113 Transferencia en cumplimiento al DS N0913 de 15/06/2011 y el Convenio Intergubernativo de Financiamiento UPRE-CIF-IG 674/2017, suscrito entre la UPRE y el GAM Tiraque, Proyecto Construccion Tinglado y Graderias Unidad Educativa 27 de Mayo, correspondiente al pago de la planilla N 2 d</t>
  </si>
  <si>
    <t>De: 00099024113 Transferencia en cumplimiento al DS N0913 de 15/06/2011 y el Convenio Intergubernativo de Financiamiento UPRE-CIF-IG 651/2017, suscrito entre la UPRE y el GAM Tarata, Proyecto Construccion Tinglado Centro Infantil Ladera Tarata, correspondiente al pago de la planilla N 2 de cierre, s</t>
  </si>
  <si>
    <t>De: 00099024113 Transferencia en cumplimiento al DS N0913 de 15/06/2011 y el Convenio Intergubernativo de Financiamiento UPRE-CIF-IG/552/2016, suscrito entre la UPRE y el GAM Cuatro Canadas, Proyecto Const. Modulo Educativo Juan Pablo II B, correspondiente al pago de la planilla N 2, segun la UPRE.</t>
  </si>
  <si>
    <t>De: 00099024113 Transferencia en cumplimiento al DS N0913 de 15/06/2011 y el Convenio Intergubernativo de Financiamiento UPRE-CIF-IG 368/2016, suscrito entre la UPRE y el GAM Carapari Proyecto Construccion Reorganizacion Mercado Municipal Carapari, correspondiente al pago de la planilla N7, segun la</t>
  </si>
  <si>
    <t>De: 00099024113 Transferencia en cumplimiento al DS N0913 de 15/06/2011 y el Convenio Intergubernativo de Financiamiento UPRE-CIF-IG 694/2017, suscrito entre la UPRE y el GAM Vila Vila Proyecto Const. 4 Aulas Unidad Educativa Sivingani, correspondiente al pago de la planilla N2 de cierre, segun la U</t>
  </si>
  <si>
    <t>De: 00099024113 Transferencia en cumplimiento al DS N0913 de 15/06/2011 y el Convenio Intergubernativo de Financiamiento UPRE-CIF-IG 940/2017, suscrito entre la UPRE y el GAM Chuquihuta (Ayllu Jucumani) Proyecto Const. U.E. Ismael Montes (Chuquihuta), correspondiente al pago de la planilla N1, segun</t>
  </si>
  <si>
    <t>De: 00099024113 Transferencia en cumplimiento al DS N0913 de 15/06/2011 y el Convenio Intergubernativo de Financiamiento UPRE-CIF-IG 1006/2017, suscrito entre la UPRE y el GAM Tomave Proyecto Construccion 4 Aulas Mas Tinglado U.E. Jaime Mendoza de Jachioco - Jachioco, correspondiente al pago de la p</t>
  </si>
  <si>
    <t>De: 00099024113 Transferencia en cumplimiento al DS N0913 de 15/06/2011 y el Convenio Intergubernativo de Financiamiento UPRE-CIF-IG 673/2017, suscrito entre la UPRE y el GAM Tiraque, Proyecto Construccion Cancha Polifuncional con Tinglado y Graderias Unidad Educativa Luis Espinal Camps, correspondi</t>
  </si>
  <si>
    <t>De: 00099024113 Transferencia en cumplimiento al DS N0913 de 15/06/2011 y el Convenio Intergubernativo de Financiamiento UPRE-CIF-IG 643/2017, suscrito entre la UPRE y el GAM Capinota, Proyecto Construccion Cancha y Graderias Estadio Buen Retiro - Capinota, correspondiente al pago de la planilla N2,</t>
  </si>
  <si>
    <t>De: 00099024113 Transferencia en cumplimiento al DS N0913 de 15/06/2011 y el Convenio Intergubernativo de Financiamiento UPRE-CIF-IG 633/2017, suscrito entre la UPRE y el GAM Vinto, Proyecto Construccion Bloque de 12 Aulas U.E. Martin Cardenas, correspondiente al pago de la planilla N2, segun la UPR</t>
  </si>
  <si>
    <t>De: 00099024113 Transferencia en cumplimiento al DS N0913 de 15/06/2011 y el Convenio Intergubernativo de Financiamiento UPRE-CIF-IG 405/2017, suscrito entre la UPRE y el GAM Puerto Acosta, Proyecto Construccion Bateria de Bano U.E. Jupani Grande, correspondiente al pago de la planilla N2 de cierre,</t>
  </si>
  <si>
    <t>De: 00099024113 Transferencia en cumplimiento al DS N0913 de 15/06/2011 y el Convenio Intergubernativo de Financiamiento UPRE-CIF-IG 575/2016, suscrito entre la UPRE y el GAM Villa Gualberto Villarroel (Cuchumuela), Proyecto Construccion Centro de Salud con Internacion Villa Gualberto Villarroel - C</t>
  </si>
  <si>
    <t>De: 00099024113 Transferencia en cumplimiento al DS N0913 de 15/06/2011 y el Convenio Intergubernativo de Financiamiento UPRE-CIF-IG 585/2017, suscrito entre la UPRE y el GAM La Guardia, Proyecto Construccion Unidad Educativa Isaac Gutierrez Cruz - C. Basilio, correspondiente al pago de la planilla</t>
  </si>
  <si>
    <t>De: 00099024113 Transferencia en cumplimiento al DS N0913 de 15/06/2011 y el Convenio Intergubernativo de Financiamiento UPRE-CIF-IG 916/2017, suscrito entre la UPRE y el GAM Villa Tunari, Proyecto Construccion Piscina de Calentamiento Villa Tunari, correspondiente al pago de la planilla N4, segun l</t>
  </si>
  <si>
    <t>De: 00099024113 Transferencia en cumplimiento al DS N0913 de 15/06/2011 y el Convenio Intergubernativo de Financiamiento UPRE-CIF-IG 1000/2017, suscrito entre la UPRE y el GAM Chayanta, Proyecto Const. Cuatro Aulas Mas Tinglado U.E. Eduardo Abaroa de Entre Rios - Chayanta, correspondiente al pago de</t>
  </si>
  <si>
    <t>De: 00099024113 Transferencia en cumplimiento al DS N0913 de 15/06/2011 y el Convenio Intergubernativo de Financiamiento UPRE-CIF-IG 491/2017, suscrito entre la UPRE y el GAM de Nazacara de Pacajes proyecto Construccion Tinglado Unidad Educativa Nazacara Nazacara de Pacajes, correspondiente a saldo</t>
  </si>
  <si>
    <t>De: 00099024113 Transferencia en cumplimiento al DS N0913 de 15/06/2011 y el Convenio Intergubernativo de Financiamiento UPRE-CIF-IG 490/2017, suscrito entre la UPRE y el GAM de Nazacara de Pacajes proyecto Construccion Vivienda para Personal de Salud Centro de Salud Nazacara Nazacara de Pacajes, c</t>
  </si>
  <si>
    <t>De: 00099024113 Transferencia en cumplimiento al DS N0913 de 15/06/2011 y el Convenio Intergubernativo de Financiamiento UPRE-CIF-IG 503/2017, suscrito entre la UPRE y el GAM de Nazacara de Pacajes proyecto Construccion Casa Consistorial Nazacara de Pacajes, correspondiente a saldos no ejecutados ge</t>
  </si>
  <si>
    <t>De: 00099024113 Transferencia en cumplimiento al DS N0913 de 15/06/2011 y el Convenio Intergubernativo de Financiamiento UPRE-CIF-IG 989/2017, suscrito entre la UPRE y el GAM de Atocha proyecto Const. Unidad Educativa Tecnico Humanistico Julio Urquieta San Vicente, correspondiente a saldos no ejecut</t>
  </si>
  <si>
    <t>De: 00099024113 Transferencia en cumplimiento al DS N0913 de 15/06/2011 y el Convenio Intergubernativo de Financiamiento UPRE-CIF-IG 354/2016, suscrito entre la UPRE y el GAM de Chulumani proyecto Construccion Unidad Educativa Cutusuma - Chulumani, correspondiente a saldos no ejecutados gestion 2017</t>
  </si>
  <si>
    <t>De: 00099024113 Transferencia en cumplimiento al DS N0913 de 15/06/2011 y el Convenio Intergubernativo de Financiamiento UPRE-CIF-IG 1113/2017, suscrito entre la UPRE y el GAM de Irupana proyecto Construccion Graderias de Cancha Deportiva Poblacion de Irupana - Irupana, correspondiente a saldos no e</t>
  </si>
  <si>
    <t>De: 00099024113 Transferencia en cumplimiento al DS N0913 de 15/06/2011 y el Convenio Intergubernativo de Financiamiento UPRE-CIF-IG 923/2017, suscrito entre la UPRE y el GAM de San Pablo de Lipez proyecto Const. Centro de Salud con Internacion San Pablo de Lipez Municipio San Pablo de Lipez, corre</t>
  </si>
  <si>
    <t>TRANSFERENCIA RECIBIDA DEL EXTERIOR SEGÚN MENSAJES SWIFT Nos. 06919-06916 (REM.EXT.) DE FECHA 17-05-2018 POR DESEMBOLSO DE CAF PRÉSTAMO CFA009787 PROGRAMA MIAGUA IV FASE 2 LIBRETA N° 00287102001 FPS-RECURSOS PROPIOS REF.: UTILES DE ESCRITORIO</t>
  </si>
  <si>
    <t>De: 00099024113 Transferencia en cumplimiento al DS N0913 de 15/06/2011 y el Convenio Intergubernativo de Financiamiento UPRE-CIF-IG 550/2017, suscrito entre la UPRE y el GAM de Tito Yupanqui proyecto Construccion 6 Aulas U.E. Tito Yupanqui, correspondiente a saldos no ejecutados gestion 2017, segun</t>
  </si>
  <si>
    <t>||TRANSFERENCIA DE FONDOS S/G. MENSAJE SWIFT N°06928 DE LA FECHA.(SECTOR PUBLICO). DEBITO LIBRETA N° 00117012001 DGAC, COBRO EMISION COMPROBANTE CONTABLE DE LA FECHA.</t>
  </si>
  <si>
    <t>De: 00099024113 Transferencia en cumplimiento al DS N0913 de 15/06/2011 y el Convenio Intergubernativo de Financiamiento UPRE-CIF-IG 480/2017, suscrito entre la UPRE y el GAM de Tito Yupanqui proyecto Construccion Tinglado, Graderias y Cancha U.E. Nacional Tito Yupanqui, correspondiente a saldos no</t>
  </si>
  <si>
    <t>De: 00099024113 Transferencia en cumplimiento al DS N0913 de 15/06/2011 y el Convenio Intergubernativo de Financiamiento UPRE-CIF-IG 479/2017, suscrito entre la UPRE y el GAM de Tito Yupanqui proyecto Construccion Tinglado, Graderias y Cancha U.E. Chichilaya, correspondiente a saldos no ejecutados g</t>
  </si>
  <si>
    <t>De: 00099024113 Transferencia en cumplimiento al DS N0913 de 15/06/2011 y el Convenio Intergubernativo de Financiamiento UPRE-CIF-IG 1110/2017, suscrito entre la UPRE y el GAD de Chuquisaca proyecto Construccion Unidad Educativa Evo Morales Ayma D - 5, correspondiente a saldos no ejecutados gestion</t>
  </si>
  <si>
    <t>De: 00099024113 Transferencia en cumplimiento al DS N0913 de 15/06/2011 y el Convenio Interinstitucional de Financiamiento UPRE-CIF-025/11, suscrito entre la UPRE y el GAM de Aiquile proyecto Construccion Hospital Municipal Carmen Lopez Aiquile (Segundo Nivel), correspondiente a saldo no ejecutado</t>
  </si>
  <si>
    <t>De: 00099024113 Transferencia en cumplimiento al DS N0913 de 15/06/2011 y el Convenio Intergubernativo de Financiamiento UPRE-CIF-IG 393/2017, suscrito entre la UPRE y el GAM Tacacoma, Proyecto Construccion de 12 Aulas Unidad Educativa Tacachaca (Tacacoma), correspondiente al pago de la planilla N 2</t>
  </si>
  <si>
    <t>De: 00099024113 Transferencia en cumplimiento al DS N0913 de 15/06/2011 y el Convenio Intergubernativo de Financiamiento UPRE-CIF-IG 828/2017, suscrito entre la UPRE y el GAM San Ignacio (San Ignacio de Velasco), Proyecto Construccion Tinglado y Graderias en U.E. Totaisal (San Ignacio de Velasco), c</t>
  </si>
  <si>
    <t>De: 00099024113 Transferencia en cumplimiento al DS N0913 de 15/06/2011 y el Convenio Intergubernativo de Financiamiento UPRE-CIF-IG/031/2016, suscrito entre la UPRE y el GAM Pucara, Proyecto Construccion del Mercado Municipal de Pucara, correspondiente al pago de la planilla N 4, segun la UPRE.</t>
  </si>
  <si>
    <t>'COBRO DE'||UTILES DE ESCRITORIO POR EL COMPROBANTE CONTABLE NRO. 0921934 DE LA FECHA SEGÚN NOTA DE LA EMPRESA SIDERÚRGICA DEL MUTÚN: CITE/ESM/GAF/OF/N°045/2017 DE F. 18/10/2017. DEBITO DE LA LIBRETA 00573012001 EMPRESA SIDERURGICA DEL MUTUN-RECURSOS PROPIOS.</t>
  </si>
  <si>
    <t>||TRANSFERENCIA DE FONDOS S/G. MENSAJES SWIFT NROS.06930 Y 06914 DE LA FECHA.(SECTOR PUBLICO). DEBITO LIBRETA N° 00117012001 DGAC, COBRO EMISION COMPROBANTE CONTABLE DE LA FECHA.</t>
  </si>
  <si>
    <t>De: 00099024113 Transferencia en cumplimiento al DS N0913 de 15/06/2011 y el Convenio Intergubernativo de Financiamiento UPRE-CIF-IG 482/2017, suscrito entre la UPRE y el GAM de Tito Yupanqui proyecto Construccion 4 Aulas y Tinglado U.E. Coaquipa, correspondiente a saldos no ejecutados gestion 2017,</t>
  </si>
  <si>
    <t>NUMERO DE LIBRETA CUT: 00099021001 OPERACIÓN E18 TRANSFERENCIA DEL SISTEMA FINANCIERO POR CUENTA DE TERCEROS A LA CUT Devolucion de pagos CC no cobrados por afiliados civiles y militares correspondiete al periodo de enero 2018 Libreta Nro 00099021001 TGN - Recursos ordinarios</t>
  </si>
  <si>
    <t>VENTA DE DIVISAS CON TRANSFERENCIA DE FONDOS A SOLICITUD DE ADMINISTRACION DE SERVICIOS PORTUARIOS BOLIVIA SEGUN SOLICITUD 5003 REF: H.R. 606-583-531 - PAGO DE FACTURAS AL TPA POR SERVICIO DE CARGA EN TRANSITO CORRESPONDIENTE A LA SEGUNDA QUINCENA DE ABRIL/2018, CARGA DE EXPORTACIONES Y REFRIGERACI LIB. 00594012001 ASP-B FONDO DE OPERACIONES</t>
  </si>
  <si>
    <t>De: 00099024113 Transferencia en cumplimiento al DS N0913 de 15/06/2011 y el Convenio Intergubernativo de Financiamiento UPRE-CIF-IG 842/2017, suscrito entre la UPRE y el GAM de Pucara proyecto Const. Pavimento Articulado Calle La Purisima, Rene Barrientos, Comercio, Santos Arteaga Municipio Pucar</t>
  </si>
  <si>
    <t>De: 00099024113 Transferencia en cumplimiento al DS N0913 de 15/06/2011 y el Convenio Intergubernativo de Financiamiento UPRE-CIF-IG 840/2017, suscrito entre la UPRE y el GAM de Pucara proyecto Const. Centro de Salud Comunidad Huertas en el Municipio de Pucara, correspondiente a saldos no ejecutado</t>
  </si>
  <si>
    <t>TRANSFERENCIA DE FONDOS AL EXTERIOR A SOLICITUD DE YACIMIENTOS PETROLIFEROS FISCALES BOLIVIANOS SEGUN SOLICITUD YPFB-0137-2018 REF: PAGO MANTENIMIENTO DE OFERTA LICITACION PUBLICA INTERNACIONAL SUBASTA A LA BAJA ELECTRONICA N 11 2018 ADQ GLP ID N 347 027 LIB. 00513012003 LBP-YPFB (2011349681373)</t>
  </si>
  <si>
    <t>VENTA DE DIVISAS CON TRANSFERENCIA DE FONDOS A SOLICITUD DE ADMINISTRACION DE SERVICIOS PORTUARIOS BOLIVIA SEGUN SOLICITUD 5004 REF: H.R. 1397 - PAGO DE FACTURAS A LA EMPRESA NAVIERA TISUR EN EL PUERTO DE MATARANI, CORRESPONDIENTE AL MES DE ABRIL/2018, SEGUN INFORME ASP-B/DOP-UAP/INF-39/2018 Y DEMAS LIB. 00594012001 ASP-B FONDO DE OPERACIONES</t>
  </si>
  <si>
    <t>VENTA DE DIVISAS CON TRANSFERENCIA DE FONDOS A SOLICITUD DE SERVICIO GENERAL DE IDENTIFICACION PERSONAL - SEGIP SEGUN SOLICITUD 5006 REF: ENTREGA DE FONDOS A LA OFICINA DE MADRID ESPANA, PARA PAGO DE PLANILLA DE COMPENSACION COSTO DE VIDA MES DE ABRIL/2018, SEGUN INF. TECNICO 0142/2018 RR.HH. Y CERT LIB. 00340012003 RECAUDACION EXTRANJERIA - C.I. -L.C.</t>
  </si>
  <si>
    <t>VENTA DE DIVISAS CON TRANSFERENCIA DE FONDOS A SOLICITUD DE AUTORIDAD DE REG.Y FISCALIZ.DE TELECOMUNICACIONES Y TRANSP. SEGUN SOLICITUD 5007 REF: PAGO A LA UNION INTERNACIONAL DE TELECOMUNICACIONES UIT PARA CURSO DE CAPACITACION FUNDAMENTOS PARA LA GESTION ECONOMICA DEL ESPECTRO RADIOELECTRICO, DE A LIB. 00099021001 TGN-RECURSOS ORDINARIOS (3987)</t>
  </si>
  <si>
    <t>NÚMERO DE LIBRETA CUT: 99031009.00 OPERACIÓN T01 TRANSFERENCIA DE FONDOS A LA CUT - TESORO DIRECTO DE BANCO UNION S.A. A CUENTA UNICA DEL TESORO CON NUMERO DE SOLICITUD = 2750191 Y NUMERO CORRELATIVO = 91320017052018126 TRANSFERENCIA POR OPERACIONES DE VENTA BONOS BTX</t>
  </si>
  <si>
    <t>TRANSFERENCIA RECIBIDA DEL EXTERIOR SEGÚN MENSAJES SWIFT Nos. 6959-6948 (REM.EXT.) DE FECHA 17-05-2018 POR DESEMBOLSO DE CAF PRÉSTAMO CFA009272 PROY.CARR.DOBLE VÍA SC-WARNES LIBRETA N° 00291012002 ABC-RECURSOS PROPIOS REF.: UTILES DE ESCRITORIO</t>
  </si>
  <si>
    <t>COBRO COSTOS DE PAPELERIA SEGUN TRANSFERENCIA DEL EXTERIOR POR ORDEN DE ENERGIA ARGENTINA SOCIEDAD ANONIMA LIB. 00513012007 YPFB - RECURSOS NACIONALIZACIÓN</t>
  </si>
  <si>
    <t>TRANSFERENCIA DEL EXTERIOR SEGUN SWIFT 06957 DE FECHA 17/05/2018 ORDENANTE: CONSULADO DE BOLIVIA EN MADRID ESPAÑA REF.: GESTORIA CONSULAR LIB. 00010011102 MIN.RELACIONES EXTERIORES - GESTORIA CONSULAR LEY Nº 3108</t>
  </si>
  <si>
    <t>COBRO COSTOS DE PAPELERIA SEGUN TRANSFERENCIA DEL EXTERIOR POR ORDEN DE GAS TOTAL S.A. REF:ANTICIPO POR IMPORTACION DE GLP MES DE MAYO 2018 LIB. 00513062001 YPFB-OPERACIONES PLANTA DE SEPARACION DE LIQUIDOS RIO GRANDE</t>
  </si>
  <si>
    <t>COBRO COSTOS DE PAPELERIA SEGUN TRANSFERENCIA DEL EXTERIOR POR ORDEN DE CONSULADO DE BOLIVIA EN MADRID ESPAÑA REF.: GESTORIA CONSULAR LIB. 00010011102 MIN.RELACIONES EXTERIORES - GESTORIA CONSULAR LEY Nº 3108</t>
  </si>
  <si>
    <t>00099021001 DEPOSITO DE EFECTIVO, DEPOSITANTE: SBTTE AO LESLIE MENDOZA CHACON, CONCEPTO: REVERSION PASAJES PREV N°3069/2018, CUENTA DE DEPOSITO: CUENTA UNICA DEL TESORO</t>
  </si>
  <si>
    <t>00132079201 DEPOSITO DE EFECTIVO, DEPOSITANTE: JULIO VALENTINO ANDRE HERBAS, CONCEPTO: DEVOLUCION DE FONDOS EN AVANCE - ENVIBOL, CUENTA DE DEPOSITO: CUENTA UNICA DEL TESORO</t>
  </si>
  <si>
    <t>00099021001 DEPOSITO DE EFECTIVO, DEPOSITANTE: PAULINA MENDEZ VARGAS, CONCEPTO: PERCEPCION INDEBIDA DE HABERES, CUENTA DE DEPOSITO: CUENTA UNICA DEL TESORO</t>
  </si>
  <si>
    <t>00099021001 DEPOSITO DE EFECTIVO, DEPOSITANTE: HILARION SURCO APANQUI, CONCEPTO: DEVOLUCION DE LOS BENEFICIOS, CUENTA DE DEPOSITO: CUENTA UNICA DEL TESORO</t>
  </si>
  <si>
    <t>00132052001 DEPOSITO DE EFECTIVO, DEPOSITANTE: DEDY LALINKA GONZALEZ HERRERA SEDEM - SEMILLAS, CONCEPTO: DEVOLUCION DE FONDOS POR OTORGACION DE VIATICOS, CUENTA DE DEPOSITO: CUENTA UNICA DEL TESORO</t>
  </si>
  <si>
    <t>00099021001 DEPOSITO DE EFECTIVO, DEPOSITANTE: JULIO GOMEZ PONGO, CONCEPTO: DEVOLUCION DE PAGO, CUENTA DE DEPOSITO: CUENTA UNICA DEL TESORO</t>
  </si>
  <si>
    <t>00070011102 DEPOSITO DE EFECTIVO, DEPOSITANTE: ALVARO GUTIERREZ COPA, CONCEPTO: POR EXTRAVIO DE CREDENCIAL, CUENTA DE DEPOSITO: CUENTA UNICA DEL TESORO</t>
  </si>
  <si>
    <t>00099021001 DEPOSITO DE EFECTIVO, DEPOSITANTE: RODRIGO ZABALETA MARIN, CONCEPTO: DEVOLUCION DE PASAJES TERRESTRES, CUENTA DE DEPOSITO: CUENTA UNICA DEL TESORO</t>
  </si>
  <si>
    <t>00099021001 DEPOSITO DE EFECTIVO, DEPOSITANTE: SERGIO MAMANI, CONCEPTO: DEVOLUCION FONDOS EN AVANCE, CUENTA DE DEPOSITO: CUENTA UNICA DEL TESORO</t>
  </si>
  <si>
    <t>00201032001 DEPOSITO DE EFECTIVO, DEPOSITANTE: EVELYN RUIZ SANCHEZ ADEMAF, CONCEPTO: DEVOLUCION DE RECURSOS PREV N 614/20170DA3, CUENTA DE DEPOSITO: CUENTA UNICA DEL TESORO</t>
  </si>
  <si>
    <t>00201034101 DEPOSITO DE EFECTIVO, DEPOSITANTE: ADEMAF RUBEN CHAVEZ JALDIN, CONCEPTO: DEVOLUCION RECURSOS PREV N 615/2017 DA3, CUENTA DE DEPOSITO: CUENTA UNICA DEL TESORO</t>
  </si>
  <si>
    <t>00099021001 DEPOSITO DE EFECTIVO, DEPOSITANTE: MDRYT - JHON CHOQUETICLLA MAMANI, CONCEPTO: DEVOLUCION SALDO DE REFRIGERIO, CUENTA DE DEPOSITO: CUENTA UNICA DEL TESORO</t>
  </si>
  <si>
    <t>00099021001 DEPOSITO DE EFECTIVO, DEPOSITANTE: LUISA ESPINOZA VIDAL, CONCEPTO: DOBLE PERCEPCION, CUENTA DE DEPOSITO: CUENTA UNICA DEL TESORO</t>
  </si>
  <si>
    <t>00020031101 DEPOSITO DE EFECTIVO, DEPOSITANTE: JOSE MARTIN SANTOS QUIROGA, CONCEPTO: DEVOLUCION DE VIATICOS, CUENTA DE DEPOSITO: CUENTA UNICA DEL TESORO</t>
  </si>
  <si>
    <t>00086057002 DEPOSITO DE EFECTIVO, DEPOSITANTE: MMAYA-UCP/PAAP, CONCEPTO: DEVOLUCION DEL SALDO DE  FONDOS EN AVANCE PARA LA REALIZACION DE SELLOS, CUENTA DE DEPOSITO: CUENTA UNICA DEL TESORO</t>
  </si>
  <si>
    <t>00342012001 DEPOSITO DE EFECTIVO, DEPOSITANTE: SR. JOSE S. QUINTANA VEGA  C.I. 4823886  LP., CONCEPTO: DEVOLUCION EXCESO DE LLAMADAS, CUENTA DE DEPOSITO: CUENTA UNICA DEL TESORO</t>
  </si>
  <si>
    <t>00099021001 DEPOSITO DE EFECTIVO, DEPOSITANTE: SERVICIO NACIONAL DEL SISTEMA DE REPARTO SENASIR, CONCEPTO: DEVOLUCION POR CONCEPTO DE DOBLE PERCEPCION DE LOS MESES FEBRERO Y MARZO, CUENTA DE DEPOSITO: CUENTA UNICA DEL TESORO</t>
  </si>
  <si>
    <t>00373024105 DEPOSITO DE EFECTIVO, DEPOSITANTE: MARTHA FERNANDEZ DE TICONA, CONCEPTO: DEVOLUCION, CUENTA DE DEPOSITO: CUENTA UNICA DEL TESORO</t>
  </si>
  <si>
    <t>00010011102 DEPOSITO DE EFECTIVO, DEPOSITANTE: CONSULADO DE BOLIVIA EN VALENCIA ESPAÑA, CONCEPTO: CONSULADO DE BOLIVIA EN VALENCIA ESPAÑA  VALORES ANULADOS 2013, CUENTA DE DEPOSITO: CUENTA UNICA DEL TESORO</t>
  </si>
  <si>
    <t>00099021001 DEPOSITO DE EFECTIVO, DEPOSITANTE: MIN EDU-PNP, CONCEPTO: DEVOLUCION DE SALDOS NO EJECUTADOS, CUENTA DE DEPOSITO: CUENTA UNICA DEL TESORO</t>
  </si>
  <si>
    <t>00047081101 DEPOSITO DE EFECTIVO, DEPOSITANTE: CINTYA ANABEL ACUÑA MORALES CI 5515866 PT, CONCEPTO: DEVOLUCION DE RECURSOS POR PERCEPCION DE SUELDO DE DIAS NO TRABAJADOS POR EL MES DE ENERO 2018, CUENTA DE DEPOSITO: CUENTA UNICA DEL TESORO</t>
  </si>
  <si>
    <t>00046024204 DEPOSITO DE EFECTIVO, DEPOSITANTE: ARMANDO ROJAS AZURDUY MIN DE SALUD, CONCEPTO: DEP D/ SALDO DE FONDOS EN AVANCE ARMANDO ROJAS AZURDUY POR DESADUANIZACION DE MEDICAMENTOS, CUENTA DE DEPOSITO: CUENTA UNICA DEL TESORO</t>
  </si>
  <si>
    <t>00373024101 DEPOSITO DE EFECTIVO, DEPOSITANTE: ANDRES MACHACA MAMANI, CONCEPTO: DEVOLUCION DE FONDOS DE AVANCE, CUENTA DE DEPOSITO: CUENTA UNICA DEL TESORO</t>
  </si>
  <si>
    <t>00046057005 DEPOSITO DE EFECTIVO, DEPOSITANTE: MINISTERIO DE SALUD, CONCEPTO: DEVOLUCION PRE PAGO DE HABERES MES DE ENERO 2018 POR 10 DIAS DE ANGEL OSSIO, CUENTA DE DEPOSITO: CUENTA UNICA DEL TESORO</t>
  </si>
  <si>
    <t>00046054207 DEPOSITO DE EFECTIVO, DEPOSITANTE: MINISTERIO DE SALUD, CONCEPTO: DEVOLUCION PAGO DE HABERES DE SEPTIEMBRE 2017 DE ERIKA PATRICIA ARANIBAR, CUENTA DE DEPOSITO: CUENTA UNICA DEL TESORO</t>
  </si>
  <si>
    <t>00099021001 DEPOSITO DE EFECTIVO, DEPOSITANTE: JHOVANA MELVY CHAVEZ ARAUCO, CONCEPTO: DEPÓSITO PAR ACIERRE DE CAJA CHICA, CUENTA DE DEPOSITO: CUENTA UNICA DEL TESORO</t>
  </si>
  <si>
    <t>00212082001 DEPOSITO DE EFECTIVO, DEPOSITANTE: INRA LA APZ, CONCEPTO: GASTOS OPERATIVOS, CUENTA DE DEPOSITO: CUENTA UNICA DEL TESORO</t>
  </si>
  <si>
    <t>00046024204 DEPOSITO DE EFECTIVO, DEPOSITANTE: MIN.DE SALUD-RICHARD JULIO ENRIQUEZ CALDERON, CONCEPTO: SALDOS NO EJECUTADOS UE:35 FTE:42-230,C31:1585, CUENTA DE DEPOSITO: CUENTA UNICA DEL TESORO</t>
  </si>
  <si>
    <t>00660132001 DEP.DE CHEQ.AJENOS,RET.DE CAM.,CONCEPTO: RECUPERACION DE CUENTAS POR COBRAR GESTIONES ANTERIORES JULIO SUAREZ,DEP.: ORGANO JUDICIAL DISTRITO  BENI , PROCEDENCIA: BANCO UNION S.A., CHEQUE: 763, FECHA DE EMISION:15/05/2018</t>
  </si>
  <si>
    <t>00099021001 DEP.DE CHEQ.AJENOS,RET.DE CAM.,CONCEPTO: DEV. DE RECURSOS POR EXTRAVIO DE CREDENCIAL (JANETTE CAMPOS-FREDI CORDERO),DEP.: CAMARA DE SENADORES , PROCEDENCIA: BANCO UNION S.A., CHEQUE: 6921, FECHA DE EMISION:18/05/2018</t>
  </si>
  <si>
    <t>00212092001 DEP.DE CHEQ.AJENOS,RET.DE CAM.,CONCEPTO: APORTE VOLUNTARIO COMUNIDAD QUELCATA INRA - ORURO,DEP.: INRA - NACIONAL , PROCEDENCIA: BANCO UNION S.A., CHEQUE: 3764, FECHA DE EMISION:16/05/2018</t>
  </si>
  <si>
    <t>00290012001 DEP.DE CHEQ.AJENOS,RET.DE CAM.,CONCEPTO: OTROS INGRESOS OFICINA CENTRAL,DEP.: SIN , PROCEDENCIA: BANCO UNION S.A., CHEQUE: 4858, FECHA DE EMISION:10/05/2018</t>
  </si>
  <si>
    <t>00099021001 DEP.DE CHEQ.AJENOS,RET.DE CAM.,CONCEPTO: DEVOLUCION COBROS INDEBIDOS GRUPO N 14 COMPROBANTE N112 DE FECHA 15-5-18,DEP.: SENASIR , PROCEDENCIA: BANCO UNION S.A., CHEQUE: 7964, FECHA DE EMISION:15/05/2018</t>
  </si>
  <si>
    <t>00099024113 DEP.DE CHEQ.AJENOS,RET.DE CAM.,CONCEPTO: DEVOLUCION DE RECURSOS NO EJECUTADOS DE PROYECTOS UPRE BOLIVIA CAMBIA GESTION 2017,DEP.: GOBIERNO AUTONOMO MUNICIPAL DE AYO AYO , PROCEDENCIA: BANCO UNION S.A., CHEQUE: 1040, FECHA DE EMISION:17/05/2018</t>
  </si>
  <si>
    <t>00099021001 DEP.DE CHEQ.AJENOS,RET.DE CAM.,CONCEPTO: DEVOLUCION PASAJE AEREO PATRICIA UNZUETA,DEP.: BOLTUR , PROCEDENCIA: BANCO UNION S.A., CHEQUE: 8928, FECHA DE EMISION:09/05/2018</t>
  </si>
  <si>
    <t>De: 00099024113 Transferencia en cumplimiento al DS N0913 de 15/06/2011 y el Convenio Intergubernativo de Financiamiento UPRE-CIF-IG 522/2017, suscrito entre la UPRE y el GAM de Yanacachi proyecto Construccion Centro de Salud Puente Villa (Yanacachi), correspondiente a saldos no ejecutados gestion 2</t>
  </si>
  <si>
    <t>De: 00099024113 Transferencia en cumplimiento al DS N0913 de 15/06/2011 y el Convenio Intergubernativo de Financiamiento UPRE-CIF-IG 088/2017, suscrito entre la UPRE y el GAM de Yanacachi proyecto Construccion Tinglado Polifuncional Unidad Educativa Agustin Aspiazu Villa Aspiazu, correspondiente a s</t>
  </si>
  <si>
    <t>De: 00099024113 Transferencia en cumplimiento al DS N0913 de 15/06/2011 y el Convenio Intergubernativo de Financiamiento UPRE-CIF-IG/382/2016, suscrito entre la UPRE y el GAM de El Choro proyecto Const. Coliseo Cerrado San Pedro de Challacollo, correspondiente al pago de la planilla N 5 de cierre,</t>
  </si>
  <si>
    <t>De: 00099024113 Transferencia en cumplimiento al DS N0913 de 15/06/2011 y el Convenio Intergubernativo de Financiamiento UPRE-CIF-IG/488/2016, suscrito entre la UPRE y el GAM de Puerto Rico proyecto Construccion Unidad Educativa Carlos Avila Gonzales Puerto Rico, correspondiente al pago de la plani</t>
  </si>
  <si>
    <t>De: 00099024113 Transferencia en cumplimiento al DS N0913 de 15/06/2011 y el Convenio Intergubernativo de Financiamiento UPRE-CIF-IG/301/2015, suscrito entre la UPRE y el GAM de Santa Rosa proyecto Const. Tinglado Parque Infantil Zona Brasil, correspondiente al pago de la planilla N 4 de cierre, se</t>
  </si>
  <si>
    <t>De: 00099024113 Transferencia en cumplimiento al DS N0913 de 15/06/2011 y el Convenio Intergubernativo de Financiamiento UPRE-CIF-IG/300/2015, suscrito entre la UPRE y el GAM de Santa Rosa proyecto Const. Tinglado U.E. Umbelina Claure de Cuellar Zona Central, correspondiente al pago de la planilla</t>
  </si>
  <si>
    <t>De: 00099024113 Transferencia en cumplimiento al DS N0913 de 15/06/2011 y el Convenio Intergubernativo de Financiamiento UPRE-CIF-IG-609/2017, suscrito entre la UPRE y el GAD de Pando proyecto Construccion de Puentes Tipo Cajon y Alcantarillas en el Barrio Las Campinas, correspondiente al pago de l</t>
  </si>
  <si>
    <t>De: 00099024113 Transferencia en cumplimiento al DS N0913 de 15/06/2011 y el Convenio Intergubernativo de Financiamiento UPRE-CIF-IG 915/2017, suscrito entre la UPRE y el GAM de Villa Tunari proyecto Construccion U.E. Tecnico Humanistico Mariscal Sucre D-5, correspondiente al pago de la planilla N</t>
  </si>
  <si>
    <t>De: 00099024113 Transferencia en cumplimiento al DS N0913 de 15/06/2011 y el Convenio Intergubernativo de Financiamiento UPRE-CIF-IG 478/2016, suscrito entre la UPRE y el GAM de Mizque proyecto Construccion Unidad Educativa Martin Cardenas, correspondiente al pago de la planilla N 5, segun la UPRE.</t>
  </si>
  <si>
    <t>De: 00099024113 Transferencia en cumplimiento al DS N0913 de 15/06/2011 y el Convenio Intergubernativo de Financiamiento UPRE-CIF-IG 639/2017, suscrito entre la UPRE y el GAM de Tolata proyecto Construccion Cancha Polifuncional Tinglado y Graderias Laphia (Tolata), correspondiente al pago de la pla</t>
  </si>
  <si>
    <t>De: 00099024113 Transferencia en cumplimiento al DS N0913 de 15/06/2011 y el Convenio Intergubernativo de Financiamiento UPRE-CIF-IG 1050/2017, suscrito entre la UPRE y el GAM de San Andres proyecto Const. de 3 Aulas y Bateria de Banos U.E. Poza Honda Comunidad Poza Honda, correspondiente a saldos</t>
  </si>
  <si>
    <t>De: 00099024113 Transferencia en cumplimiento al DS N0913 de 15/06/2011 y el Convenio Intergubernativo de Financiamiento UPRE-CIF-IG 1049/2017, suscrito entre la UPRE y el GAM de San Andres proyecto Const. Tinglado y Graderias U.E. Humberto Velarde Garcia Comunidad San Andres, correspondiente a sa</t>
  </si>
  <si>
    <t>De: 00099024113 Transferencia en cumplimiento al DS N0913 de 15/06/2011 y el Convenio Intergubernativo de Financiamiento UPRE-CIF-IG 586/2017, suscrito entre la UPRE y el GAM de La Guardia proyecto Construccion Unidad Educativa San Miguel del Rosario, correspondiente a saldos no ejecutados gestion 2</t>
  </si>
  <si>
    <t>De: 00099024113 Transferencia en cumplimiento al DS N0913 de 15/06/2011 y el Convenio Intergubernativo de Financiamiento UPRE-CIF-IG 921/2017, suscrito entre la UPRE y el GAM de Toro Toro proyecto Construccion Centro de Salud con Internacion Torotoro, correspondiente a saldos no ejecutados gestion 2</t>
  </si>
  <si>
    <t>De: 00099024113 Transferencia en cumplimiento al DS N0913 de 15/06/2011 y el Convenio Interinstitucional de Financiamiento UPRE-CIF-008/2015, suscrito entre la UPRE y el GAM de Oruro proyecto Construccion Unidad Educativa Guido Villagomez, correspondiente a saldo no ejecutado gestion 2017, segun la</t>
  </si>
  <si>
    <t>De: 00099024113 Transferencia en cumplimiento al DS N0913 de 15/06/2011 y el Convenio Intergubernativo de Financiamiento UPRE-CIF-IG 922/2017, suscrito entre la UPRE y el GAM de Cotagaita proyecto Construccion Unidad Educativa Manuel Jose Cortez - Cotagaita, correspondiente a saldos no ejecutados ge</t>
  </si>
  <si>
    <t>De: 00099024113 Transferencia en cumplimiento al DS N0913 de 15/06/2011 y el Convenio Intergubernativo de Financiamiento UPRE-CIF-IG 920/2017, suscrito entre la UPRE y el GAM de Caiza D proyecto Const. U.E. Jose Alonso de Ibanez Nivel Secundario (Caiza D), correspondiente a saldos no ejecutados ges</t>
  </si>
  <si>
    <t>De: 00099024113 Transferencia en cumplimiento al DS N0913 de 15/06/2011 y el Convenio Intergubernativo de Financiamiento UPRE-CIF-IG 944/2017, suscrito entre la UPRE y el GAM de San Pedro de Buena Vista proyecto Const. Unidad Educativa San Francisco de Asis de Micani San Pedro de Buena Vista, corre</t>
  </si>
  <si>
    <t>De: 00099024113 Transferencia en cumplimiento al DS N0913 de 15/06/2011 y el Convenio Intergubernativo de Financiamiento UPRE-CIF-IG 950/2017, suscrito entre la UPRE y el GAM de Ravelo proyecto Const. Unidad Educativa Antora Municipio Ravelo, correspondiente a saldos no ejecutados gestion 2017, segu</t>
  </si>
  <si>
    <t>De: 00099024113 Transferencia en cumplimiento al DS N0913 de 15/06/2011 y el Convenio Intergubernativo de Financiamiento UPRE-CIF-IG/388/2015, suscrito entre la UPRE y el GAM de Riberalta proyecto Construccion Tecnico Humanistico U.E. Evo Morales Ayma CC. Las Palmeras D7, correspondiente a saldos n</t>
  </si>
  <si>
    <t>De: 00099024113 Transferencia en cumplimiento al DS N0913 de 15/06/2011 y el Convenio Intergubernativo de Financiamiento UPRE-CIF-IG/503/2015, suscrito entre la UPRE y el GAM de Riberalta proyecto Construccion Unidad Educativa Litoral B Tamarindo D4 - Riberalta, correspondiente a saldos no ejecuta</t>
  </si>
  <si>
    <t>De: 00099024113 Transferencia en cumplimiento al DS N0913 de 15/06/2011 y el Convenio Intergubernativo de Financiamiento UPRE-CIF-IG/165/2015, suscrito entre la UPRE y el GAM de Umala proyecto Construccion Tinglado U.E. Canaviri, correspondiente a saldos no ejecutados gestion 2017, segun la UPRE.</t>
  </si>
  <si>
    <t>De: 00099024113 Transferencia en cumplimiento al DS N0913 de 15/06/2011 y el Convenio Intergubernativo de Financiamiento UPRE-CIF-IG/167/2015, suscrito entre la UPRE y el GAM de Umala proyecto Construccion Tinglado U.E. Pedro Domingo Murillo B, correspondiente a saldos no ejecutados gestion 2017, se</t>
  </si>
  <si>
    <t>De: 00099024113 Transferencia en cumplimiento al DS N0913 de 15/06/2011 y el Convenio Intergubernativo de Financiamiento UPRE-CIF-IG/166/2015, suscrito entre la UPRE y el GAM de Umala proyecto Construccion Tinglado U.E. San Jose, correspondiente a saldos no ejecutados gestion 2017, segun la UPRE.</t>
  </si>
  <si>
    <t>De: 00099024113 Transferencia en cumplimiento al DS N0913 de 15/06/2011 y el Convenio Intergubernativo de Financiamiento UPRE-CIF-IG 380/2016, suscrito entre la UPRE y el GAM de Umala proyecto Const. Cancha de Cesped Sintetico Huari Belen, correspondiente a saldos no ejecutados gestion 2017, segun l</t>
  </si>
  <si>
    <t>De: 00099024113 Transferencia en cumplimiento al DS N0913 de 15/06/2011 y el Convenio Intergubernativo de Financiamiento UPRE-CIF-IG 336/2017, suscrito entre la UPRE y el GAM de Sorata proyecto Construccion Unidad Educativa Juan XXIII Fe y Alegria - Sorata, correspondiente a saldos no ejecutados ges</t>
  </si>
  <si>
    <t>De: 00099024113 Transferencia en cumplimiento al DS N0913 de 15/06/2011 y el Convenio Intergubernativo de Financiamiento UPRE-CIF-IG 337/2017, suscrito entre la UPRE y el GAM de Sorata proyecto Construccion Centro de Salud Millipaya, correspondiente a saldos no ejecutados gestion 2017, segun la UPRE</t>
  </si>
  <si>
    <t>De: 00099024113 Transferencia en cumplimiento al DS N0913 de 15/06/2011 y el Convenio Intergubernativo de Financiamiento UPRE-CIF-IG 335/2017, suscrito entre la UPRE y el GAM de Sorata proyecto Construccion Tinglado Unidad Educativa Pacollo, correspondiente a saldos no ejecutados gestion 2017, segun</t>
  </si>
  <si>
    <t>De: 00099024113 Transferencia en cumplimiento al DS N0913 de 15/06/2011 y el Convenio Intergubernativo de Financiamiento UPRE-CIF-IG 1104/2017, suscrito entre la UPRE y el GAM de Sorata proyecto Construccion Tinglado Polifuncional y Graderias Unidad Educativa Chuchulaya - Chuchulaya, correspondiente</t>
  </si>
  <si>
    <t>De: 00099024113 Transferencia en cumplimiento al DS N0913 de 15/06/2011 y el Convenio Intergubernativo de Financiamiento UPRE-CIF-IG 951/2017, suscrito entre la UPRE y el GAM de Chaqui proyecto Construccion Centro de Salud Chiutaluyo, correspondiente a saldos no ejecutados gestion 2017, segun la UPR</t>
  </si>
  <si>
    <t>De: 00099024113 Transferencia en cumplimiento al DS N0913 de 15/06/2011 y el Convenio Intergubernativo de Financiamiento UPRE-CIF-IG 953/2017, suscrito entre la UPRE y el GAM de Chaqui proyecto Construccion Bloque de Aulas U.E. Villa Imperial Chaqui Banos, correspondiente a saldos no ejecutados gest</t>
  </si>
  <si>
    <t>De: 00099024113 Transferencia en cumplimiento al DS N0913 de 15/06/2011 y el Convenio Intergubernativo de Financiamiento UPRE-CIF-IG 955/2017, suscrito entre la UPRE y el GAM de Chaqui proyecto Construccion de Aulas Unidad Educativa Armando Alba Chutahua (Chutahua), correspondiente a saldos no ejecu</t>
  </si>
  <si>
    <t>De: 00099024113 Transferencia en cumplimiento al DS N0913 de 15/06/2011 y el Convenio Intergubernativo de Financiamiento UPRE-CIF-IG/489/2015, suscrito entre la UPRE y el GAM de Huachacalla proyecto Construccion Tinglado y Cancha Polifuncional Litoral II, correspondiente a saldos no ejecutados gesti</t>
  </si>
  <si>
    <t>De: 00099024113 Transferencia en cumplimiento al DS N0913 de 15/06/2011 y el Convenio Intergubernativo de Financiamiento UPRE-CIF-IG/341/2015, suscrito entre la UPRE y el GAM de Mocomoco proyecto Construccion Cancha Cesped Sintetico Mocomoco, correspondiente a saldos no ejecutados gestion 2017, segu</t>
  </si>
  <si>
    <t>De: 00099024113 Transferencia en cumplimiento al DS N0913 de 15/06/2011 y el Convenio Intergubernativo de Financiamiento UPRE-CIF-IG 543/2017, suscrito entre la UPRE y el GAM de Mocomoco proyecto Construccion Palacio Consistorial en Mocomoco, correspondiente a saldos no ejecutados gestion 2017, segu</t>
  </si>
  <si>
    <t>De: 00099024113 Transferencia en cumplimiento al DS N0913 de 15/06/2011 y el Convenio Intergubernativo de Financiamiento UPRE-CIF-IG 152/2015, suscrito entre la UPRE y el GAM de Tinguipaya proyecto Construccion Centro de Salud con Internacion Jahuacaya, correspondiente a saldos no ejecutados gestion</t>
  </si>
  <si>
    <t>De: 00099024113 Transferencia en cumplimiento al DS N0913 de 15/06/2011 y el Convenio Intergubernativo de Financiamiento UPRE-CIF-IG 924/2017, suscrito entre la UPRE y el GAM de Tinguipaya proyecto Construccion U.E. Cienegoma, correspondiente a saldos no ejecutados gestion 2017, segun la UPRE.</t>
  </si>
  <si>
    <t>De: 00099024113 Transferencia en cumplimiento al DS N0913 de 15/06/2011 y el Convenio Intergubernativo de Financiamiento UPRE-CIF-IG 553/2017, suscrito entre la UPRE y el GAM de Colquiri proyecto Construccion Tinglado U.E. Chicote Grande - Canuma, correspondiente al pago de la planilla N 2 de cierre</t>
  </si>
  <si>
    <t>De: 00099024113 Transferencia en cumplimiento al DS N0913 de 15/06/2011 y el Convenio Intergubernativo de Financiamiento UPRE-CIF-IG 0149/2016, suscrito entre la UPRE y el GAM de Sucre proyecto Const. Centro de Salud Integral Alegria, correspondiente al pago de la planilla N 6, segun la UPRE.</t>
  </si>
  <si>
    <t>De: 00099024113 Transferencia en cumplimiento al DS N0913 de 15/06/2011 y el Convenio Intergubernativo de Financiamiento UPRE-CIF-IG 1038/2017, suscrito entre la UPRE y el GAM de San Javier proyecto Const. 5 Aulas y Bateria de Bano Unidad Educativa Sinahi Comunidad Pata de Aguila Municipio San Javie</t>
  </si>
  <si>
    <t>De: 00099024113 Transferencia en cumplimiento al DS N0913 de 15/06/2011 y el Convenio Intergubernativo de Financiamiento UPRE-CIF-IG-496/2016, suscrito entre la UPRE y el GAD de Cochabamba proyecto Construccion Tecnologico Vinto, correspondiente al pago de la planilla N 6, segun la UPRE.</t>
  </si>
  <si>
    <t>De: 00099024113 Transferencia en cumplimiento al DS N0913 de 15/06/2011 y el Convenio Intergubernativo de Financiamiento UPRE-CIF-IG 751/2017, suscrito entre la UPRE y el GAM de Entre Rios proyecto Construccion 16 Aulas U.E. Jose Carrasco Entre Rios, correspondiente al pago de la planilla N 3, segu</t>
  </si>
  <si>
    <t>De: 00099024113 Transferencia en cumplimiento al DS N0913 de 15/06/2011 y el Convenio Intergubernativo de Financiamiento UPRE-CIF-IG 053/2017, suscrito entre la UPRE y el GAM de Entre Rios proyecto Construccion Aulas, Tinglado y Graderias U.E. Alvaro Garcia Linera, correspondiente al pago de la pla</t>
  </si>
  <si>
    <t>De: 00099024113 Transferencia en cumplimiento al DS N0913 de 15/06/2011 y el Convenio Intergubernativo de Financiamiento UPRE-CIF-IG 084/2017, suscrito entre la UPRE y el GAM de Tarija proyecto Construccion Unidad Educ. Urb. Los Laureles de la Ciudad de Tarija, correspondiente al pago de la planill</t>
  </si>
  <si>
    <t>De: 00099024113 Transferencia en cumplimiento al DS N0913 de 15/06/2011 y el Convenio Intergubernativo de Financiamiento UPRE-CIF-IG 598/2017, suscrito entre la UPRE y el GAM de Villamontes proyecto Construccion puentes Vehiculares Villa Montes Calle Villa Nueva y Cochabamba, correspondiente al pag</t>
  </si>
  <si>
    <t>De: 00099024113 Transferencia en cumplimiento al DS N0913 de 15/06/2011 y el Convenio Intergubernativo de Financiamiento UPRE-CIF-IG 1093/2017, suscrito entre la UPRE y el GAM Villa Tunari, Proyecto Construccion 10 Aulas, 2 Talleres y 2 Laboratorios U.E. Padre Constante Luchsich Chipiriri D-2, corre</t>
  </si>
  <si>
    <t>De: 00099024113 Transferencia en cumplimiento al DS N0913 de 15/06/2011 y el Convenio Intergubernativo de Financiamiento UPRE-CIF-IG 404/2017, suscrito entre la UPRE y el GAM Puerto Acosta, Proyecto Construccion de Tinglado en la Unidad Educativa Janco Huma, correspondiente al pago de la planilla N</t>
  </si>
  <si>
    <t>De: 00099024113 Transferencia en cumplimiento al DS N0913 de 15/06/2011 y el Convenio Intergubernativo de Financiamiento UPRE-CIF-IG 908/2017, suscrito entre la UPRE y el GAM Shinahota, Proyecto Construccion Unidad Educativa San Isidro, correspondiente al pago de la planilla N 1, segun la UPRE.</t>
  </si>
  <si>
    <t>De: 00099024113 Transferencia en cumplimiento al DS N0913 de 15/06/2011 y el Convenio Interinstitucional de Financiamiento UPRE-CIF-146/2015, suscrito entre la UPRE y el GAM Uriondo, Proyecto Restauracion Iglesia Nuestra Senora de la Inmaculada Concepcion del Valle de la Concepcion, correspondiente</t>
  </si>
  <si>
    <t>De: 00099024113 Transferencia en cumplimiento al DS N0913 de 15/06/2011 y el Convenio Intergubernativo de Financiamiento UPRE-CIF-IG 650/2017, suscrito entre la UPRE y el GAM Shinahota, Proyecto Const. Puente Vehicular Churo Valencia, correspondiente al pago de la planilla N 2, segun la UPRE.</t>
  </si>
  <si>
    <t>De: 00099024113 Transferencia en cumplimiento al DS N0913 de 15/06/2011 y el Convenio Intergubernativo de Financiamiento UPRE-CIF-IG 637/2017, suscrito entre la UPRE y el GAM Tapacari, Proyecto Construccion Unidad Educativa Sucre Tapacari, correspondiente al pago de la planilla N 1, segun la UPRE.</t>
  </si>
  <si>
    <t>TRANSFERENCIA DEL EXTERIOR SEGUN SWIFT 06993 DE FECHA 18/05/2018 ORDENANTE: CONSULADO GENERAL DE BOLIVIA BARCELONA REF.: GESTORIA CONSULAR LIB. 00010011102 MIN.RELACIONES EXTERIORES - GESTORIA CONSULAR LEY Nº 3108</t>
  </si>
  <si>
    <t>TRANSFERENCIA DEL EXTERIOR SEGUN SWIFT 06994 DE FECHA 18/05/2018 ORDENANTE: CONSULADO GENERAL DE BOLIVIA BARCELONA REF.: GESTORIA CONSULAR, VICECONSULADO DE BOLIVIA EN PALMA DE MALLORCA LIB. 00010011102 MIN.RELACIONES EXTERIORES - GESTORIA CONSULAR LEY Nº 3108</t>
  </si>
  <si>
    <t>COBRO COSTOS DE PAPELERIA SEGUN TRANSFERENCIA DEL EXTERIOR POR ORDEN DE CONSULADO GENERAL DE BOLIVIA BARCELONA REF.: GESTORIA CONSULAR, VICECONSULADO DE BOLIVIA EN PALMA DE MALLORCA LIB. 00010011102 MIN.RELACIONES EXTERIORES - GESTORIA CONSULAR LEY Nº 3108</t>
  </si>
  <si>
    <t>COBRO COSTOS DE PAPELERIA SEGUN TRANSFERENCIA DEL EXTERIOR POR ORDEN DE CONSULADO GENERAL DE BOLIVIA BARCELONA REF.: GESTORIA CONSULAR LIB. 00010011102 MIN.RELACIONES EXTERIORES - GESTORIA CONSULAR LEY Nº 3108</t>
  </si>
  <si>
    <t>TRANSFERENCIA DEL EXTERIOR SEGUN SWIFT NO.6990 DE FECHA 18/05/2018 ORDENANTE: MINISTRY OF FOREIGN REF:DESEMBOLSO GESTION 2018 LIB. 00085028001 ME-IMPLEM. PROG. ACCESO FUENTES ENERGIA MODERNA-DINAMARCA</t>
  </si>
  <si>
    <t>COBRO COSTOS DE PAPELERIA SEGUN TRANSFERENCIA DEL EXTERIOR POR ORDEN DE MINISTRY OF FOREIGN REF:DESEMBOLSO GESTION 2018 LIB. 00085028001 ME-IMPLEM. PROG. ACCESO FUENTES ENERGIA MODERNA-DINAMARCA</t>
  </si>
  <si>
    <t>NUMERO DE LIBRETA CUT: 00099021001 OPERACIÓN E18 TRANSFERENCIA DEL SISTEMA FINANCIERO POR CUENTA DE TERCEROS A LA CUT A SOLICITUD DEL MEFP SEGUN NOTA CITE MEFP VTCP DGPOT UAIS CPI NO 0518002 BUN 18</t>
  </si>
  <si>
    <t>De: 00203012007 Transferencia que realizamos a solicitud de la Autoridad de Supervision del Sistema Financiero mediante nota CITE: ASFI/JFI/R-78056/2018 y de acuerdo a la nota interna CITE: MEFP/VPCF/DGCF/UCCF No 466/2018 de la Direccion General de Contabilidad Fiscal H.R. 6-11580-R</t>
  </si>
  <si>
    <t>VENTA DE DIVISAS CON TRANSFERENCIA DE FONDOS A SOLICITUD DE MINISTERIO DE DEFENSA SEGUN SOLICITUD 5008 REF: PAGO A EMPRESA ROYAL POR ASISTENCIA EN TIERRA PARA VUELO DE TRASLADO DE AERONAVE DESDE NEW DELHI INDIA SOUTHEND INGLATERRA PARA EPTAM LIB. 00020011103 MINISTERIO DE DEFENSA - INGRESOS VARIOS</t>
  </si>
  <si>
    <t>VENTA DE DIVISAS CON TRANSFERENCIA DE FONDOS A SOLICITUD DE YACIMIENTOS PETROLIFEROS FISCALES BOLIVIANOS SEGUN SOLICITUD 5010 REF: PRE PAGO A TRAFIGURA PTE LTD POR SUMINISTRO DE PRODUCTO DEL MES DE MAYO 2018 SEGUN FACTURAS PROFORMA 989366 Y 989367 E INFORME TECNICO UPCA 380 LIB. 00513012004 LBP-YPFB-UNICOMERCIAL (4030005415/1-2188907)</t>
  </si>
  <si>
    <t>VENTA DE DIVISAS CON TRANSFERENCIA DE FONDOS A SOLICITUD DE MINISTERIO DE DEFENSA SEGUN SOLICITUD 5009 REF: PAGO A EMPRESA SKY SYSTEMS PARA LA ADQUISICION DE MATERIAL CONSUMIBLE PARA EL SERVICIO C DE AERONAVE PARA EPTAM LIB. 00020011103 MINISTERIO DE DEFENSA - INGRESOS VARIOS</t>
  </si>
  <si>
    <t>VENTA DE DIVISAS CON TRANSFERENCIA DE FONDOS A SOLICITUD DE AGENCIA NACIONAL DE HIDROCARBUROS SEGUN SOLICITUD 5015 REF: TRF. PLATTS, PAGO A PLATTS GLOBAL ALERT, POR SUSCRIPCION ANUAL PARA LA OBTENCION DIARIA DE PRECIOS INTERNACIONALES DE PRODUCTOS DERIVADOS DEL PETROLEO, S/G INF. DE RECEPCION INF-DR LIB. 00099021001 TGN-RECURSOS ORDINARIOS (3987)</t>
  </si>
  <si>
    <t>VENTA DE DIVISAS CON TRANSFERENCIA DE FONDOS A SOLICITUD DE ADMINISTRACION DE SERVICIOS PORTUARIOS BOLIVIA SEGUN SOLICITUD 5016 REF: H.R. 1461 -ENVIO DE RECURSOS PARA GASTOS DE FUNCIONAMIENTO POR LA REPOSICION DE MARZO Y ABRIL/2018 POR SERVICIOS BASICOS Y BIENES Y SERVICIOS, SEGUN COMUNICACION INTER LIB. 00594012001 ASP-B FONDO DE OPERACIONES</t>
  </si>
  <si>
    <t>VENTA DE DIVISAS CON TRANSFERENCIA DE FONDOS A SOLICITUD DE INSUMOS BOLIVIA SEGUN SOLICITUD 5014 REF: PAGO A TUV RHEINLAND ARGENTINA S.A. POR SERVICIO DE AUDITORIA DE CERTIFICACION FASE 2, PARA ADMINISTRACION CENTRAL, SEGUN COMUNICACION INTERNA INBOL GPYGC N 167/2018, FACTURA EXTERIOR 2381, CONTRATO LIB. 00099021001 TGN-RECURSOS ORDINARIOS (3987)</t>
  </si>
  <si>
    <t>VENTA DE DIVISAS CON TRANSFERENCIA DE FONDOS A SOLICITUD DE INSUMOS BOLIVIA SEGUN SOLICITUD 5013 REF: PAGO A LA TUV REINHLAND ARGENTINA S.A. POR SERVICIO DE AUDITORIA DE CERTIFICACION ISO 9001 2015 FASE 2 Y MANTENIMIENTO CERTIFICADOS, PLANTA IVIRGARZAMA, SEGUN COMUNICACION INTERNA INBOL GPYGC 167/20 LIB. 00224012007 INSUMOS BOLIVIA-PLANTA PROCESADORA DE IVIRGARZAMA</t>
  </si>
  <si>
    <t>VENTA DE DIVISAS CON TRANSFERENCIA DE FONDOS A SOLICITUD DE MINISTERIO DE DEFENSA SEGUN SOLICITUD 5017 REF: PAGO A EMPRESA THINK HOLDINGS POR LA NOVENA CUOTA DE LA ADQUISICION DE AERONAVE PARA TRANSPORTE AEREO MILITAR LIB. 00020011103 MINISTERIO DE DEFENSA - INGRESOS VARIOS</t>
  </si>
  <si>
    <t>VENTA DE DIVISAS CON TRANSFERENCIA DE FONDOS A SOLICITUD DE YACIMIENTOS PETROLIFEROS FISCALES BOLIVIANOS SEGUN SOLICITUD 5011 REF: PAGO A OIL TEST INTERNACIONAL DE ARGENTINA POR SERVICIOS DE INSPECCION DE CANTIDAD Y CALIDAD DE ALMACENAJE SEGUN INFORME UPCA 357 LIB. 00513012004 LBP-YPFB-UNICOMERCIAL (4030005415/1-2188907)</t>
  </si>
  <si>
    <t>VENTA DE DIVISAS CON TRANSFERENCIA DE FONDOS A SOLICITUD DE INSUMOS BOLIVIA SEGUN SOLICITUD 5012 REF: PAGO A LA TUV REINHLAND POR SERVICIO DE AUDITORIA DE CERTIFICACION ISO 9001 2015 Y MANTENIMIENTO DE CERTIFICADOS, PLANTA SHINAHOTA, SEGUN COMUNICACION INTERNA INBOL GPYGC 167/2018, FACTURA DE EXPORT LIB. 00224012002 INSUMOS BOL.ADMIN.CENTRAL. FUNCION. EXP PALMITO CULT.A VENEZ</t>
  </si>
  <si>
    <t>De: 00099024113 Transferencia en cumplimiento al DS N0913 de 15/06/2011 y el Convenio Intergubernativo de Financiamiento UPRE-CIF-IG 119/2017, suscrito entre la UPRE y el GAD Tarija, Proyecto Construccion Puente Vehicular Yesera Chiguaypolla, correspondiente al pago de la planilla N1, segun la UPRE.</t>
  </si>
  <si>
    <t>NUMERO DE LIBRETA CUT: 00099021001 OPERACIÓN E18 TRANSFERENCIA DEL SISTEMA FINANCIERO POR CUENTA DE TERCEROS A LA CUT Devolucion de pagos CC de 10 casos de Fuerzas Armadas, Libreta Nro 00099021001 TGN recursos ordinarios</t>
  </si>
  <si>
    <t>COBRO COSTOS DE PAPELERIA SEGUN TRANSFERENCIA DEL EXTERIOR POR ORDEN DE HERCO COMBUSTIBLES SA REF:EXPORTACION DE GLP Y OTROS CONTRATO CONDENSADO DE GAS 22-18 LIB. 00513062001 YPFB-OPERACIONES PLANTA DE SEPARACION DE LIQUIDOS RIO GRANDE</t>
  </si>
  <si>
    <t>TRANSFERENCIA RECIBIDA DEL EXTERIOR SEGÚN MENSAJES SWIFT Nos. 06983-06981 (REM.EXT.) DE FECHA 18-05-2018 POR DESEMBOLSO DE IDA PRÉSTAMO TF-16083 001 3-FPS AC598077 LIBRETA N° 00287102001 FPS-RECURSOS PROPIOS REF.: UTILES DE ESCRITORIO</t>
  </si>
  <si>
    <t>COBRO COSTOS DE PAPELERIA SEGUN TRANSFERENCIA DEL EXTERIOR POR ORDEN DE ENERGIA ARGENTINA S.A. REF:INV 082-18 LIB. 00513012007 YPFB - RECURSOS NACIONALIZACIÓN</t>
  </si>
  <si>
    <t>||TRANSFERENCIA DE FONDOS S/G. MENSAJE SWIFT N° 06986 DE LA FECHA.(SECTOR PUBLICO). DEBITO LIBRETA N° 00117012001 DGAC, COBRO EMISION COMPROBANTE CONTABLE DE LA FECHA.</t>
  </si>
  <si>
    <t>||TRANSFERENCIA DE FONDOS S/G. MENSAJE SWIFT N° 06984 DE LA FECHA.(SECTOR PUBLICO). DEBITO LIBRETA N° 00117012001 DGAC, COBRO EMISION COMPROBANTE CONTABLE DE LA FECHA.</t>
  </si>
  <si>
    <t>TRANSFERENCIA DEL EXTERIOR SEGUN SWIFT 06992 DE FECHA 18/05/2018 ORDENANTE: CONSULADO DE BOLIVIA EN CALAMA-CHILE REF.: GESTORIA CONSULAR ABRIL 2018 LIB. 00010011102 MIN.RELACIONES EXTERIORES - GESTORIA CONSULAR LEY Nº 3108</t>
  </si>
  <si>
    <t>||RET.CMPTE.O-1619126 DE 03/05/18 P/DEVOLUCION DE GARANTIA POR USO DE AUDITORIO BCB. AL MINISTERIO DE ECONOMIA Y FINANZAS PUBLICAS S/G CTTO.SANO-DLABS 103/2018, CITE: MEFP/DM/UCS/N°581/2018 Y BCB-GADM-SSG-DMMI-INF-2018-235 DE LA SGR-DMMI. TRANSFER. A LIBRETA 000-99021001 TGN-RECURSOS ORDINARIOS-MINISTERIO DE ECONOMIA Y FINANZAS PUBLICAS</t>
  </si>
  <si>
    <t>COBRO COSTOS DE PAPELERIA SEGUN TRANSFERENCIA DEL EXTERIOR POR ORDEN DE CONSULADO DE BOLIVIA EN CALAMA-CHILE REF.: GESTORIA CONSULAR ABRIL 2018 LIB. 00010011102 MIN.RELACIONES EXTERIORES - GESTORIA CONSULAR LEY Nº 3108</t>
  </si>
  <si>
    <t>COBRO COSTOS DE PAPELERIA SEGUN TRANSFERENCIA DEL EXTERIOR POR ORDEN DE ENERGIA ARGENTINA S.A. REF.: INV 082-18 LIB. 00513012007 YPFB - RECURSOS NACIONALIZACIÓN</t>
  </si>
  <si>
    <t>De: 00099024113 Transferencia en cumplimiento al DS N0913 de 15/06/2011 y el Convenio Intergubernativo de Financiamiento UPRE-CIF-IG 0124/2018, suscrito entre la UPRE y el GAD de Tarija proyecto Ampliacion y Readecuacion Campo Ferial San Jacinto, correspondiente al primer desembolso equivalente al</t>
  </si>
  <si>
    <t>De: 00099024113 Transferencia en cumplimiento al DS N0913 de 15/06/2011 y el Convenio Intergubernativo de Financiamiento UPRE-CIF-IG/299/2015, suscrito entre la UPRE y el GAM Santa Rosa, Proyecto Const. Tinglado U.E. Tte. Cnl. German Busch Becerra - Zona Central, correspondiente al pago de la planil</t>
  </si>
  <si>
    <t>COBRO COSTOS DE PAPELERIA SEGUN TRANSFERENCIA DEL EXTERIOR POR ORDEN DE OLEODUCTO SUR DEL PERU SAC REF.: COMPRA DE MERCADERIAS LIB. 00513062001 YPFB-OPERACIONES PLANTA DE SEPARACION DE LIQUIDOS RIO GRANDE</t>
  </si>
  <si>
    <t>COBRO COSTOS DE PAPELERIA SEGUN TRANSFERENCIA DEL EXTERIOR POR ORDEN DE PUMA ENERGY PARAGUAY S.A. REF.: OPE 0/394017 LIB. 00513062001 YPFB-OPERACIONES PLANTA DE SEPARACION DE LIQUIDOS RIO GRANDE</t>
  </si>
  <si>
    <t>||TRANSFERENCIA DE FONDOS S/G. FORMULARIO CITE: BUN293/18 DE LA FECHA.(HRE-TSO-2688),CONTRAPARTE GAM TINGUIPAYA DOTACION DE EQUIPOS DE COMPUTACION S/G. CONVENIO INTERGUBERNATIVO GESTION/2017. A SOLIC.GOB.AUT.MCPAL.TINGUIPAYA, LIBRETA N° 00041014101 MDPYEP-REVOLUCION TECNICA EN EDUCACION; BUN</t>
  </si>
  <si>
    <t>||TRANSFERENCIA DE FONDOS S/G. FORMULARIO CITE: BUN290/18 DE LA FECHA.(HRE-TSO-2689), POR CONCEPTO DE EJECUCION DEL PROCESO DE REFERENDO DE LA CARTA ORGANICA DEL MUNICIPIO DE YACUIBA. A SOLIC. GOB.AUT.MCPAL.YACUIBA,LIBR.00670012002 OEP-TRIBUNAL SUPREMO ELECTORAL-REG.CIVIL M/N; BUN.</t>
  </si>
  <si>
    <t>||TRANSFERENCIA DE FONDOS S/G. FORMULARIO CITE: BUN292/18 DE LA FECHA.(HRE-TSO-2690), CONV.INTERGUB.GAM VILLA MOJOCOYA Y EL MIN DESARR.PROD. ADQUIS. COMPUTADORAS QUIPUS, CONTRAP.DEL 50% EN TRES CUOTAS, SIENDO ESTO PAGO DE LA 1RA.CUOTA. A SOLIC.GOB.AUT.MCPAL.VILLA MOJOCOYA,LIBR.00041014101 MDPYEP-REVOLUCION TECNOLOGICA EN EDUCACION;BUN</t>
  </si>
  <si>
    <t>||TRANSFERENCIA DE FONDOS S/G. FORMULARIO CITE: BUN291/18 DE LA FECHA.(HRE-TSO-2691), POR CONCEPTO DE EJECUCION DEL PROCESO DE REFERENDO DE LA CARTA ORGANICA DEL MUNICIPIO DE YACUIBA. A SOLIC.GOB.AUT.MCPAL.YACUIBA,LIBR.00670014101 OEP-TSE REFERENDO CARTAS ORG.ESTATUTO AUTONOMICO;BUN.</t>
  </si>
  <si>
    <t>||TRANSFERENCIA DE FONDOS S/G. MENSAJE SWIFT N° 07032 DE LA FECHA.(SECTOR PUBLICO). DEBITO LIBRETA N° 00117012001 DGAC, COBRO EMISION COMPROBANTE CONTABLE DE LA FECHA.</t>
  </si>
  <si>
    <t>00526012001 DEPOSITO DE EFECTIVO, DEPOSITANTE: BOLVIA TV HILARIO QUISPE PILLCO, CONCEPTO: DEVOLCUION POR CONCEPTO DE FONDOS EN AVANCE, CUENTA DE DEPOSITO: CUENTA UNICA DEL TESORO</t>
  </si>
  <si>
    <t>00585012002 DEPOSITO DE EFECTIVO, DEPOSITANTE: AGENCIA  BOLIVIANA ESPACIAL ABE SILVIA ANTEQUERA, CONCEPTO: DEVOLUCION DE  FONDOS NO UTILIZADOS, CUENTA DE DEPOSITO: CUENTA UNICA DEL TESORO</t>
  </si>
  <si>
    <t>00099021001 DEPOSITO DE EFECTIVO, DEPOSITANTE: RI - 33 ""CNL. LADISLAO CABRERA"", CONCEPTO: RETENCION DE IMPUESTOS (IUE-IT) POR CONSUMO DE AGUA POTABLE  CORRESPONDIENTE AL MES DE ABRIL 2018, CUENTA DE DEPOSITO: CUENTA UNICA DEL TESORO</t>
  </si>
  <si>
    <t>00099021001 DEPOSITO DE EFECTIVO, DEPOSITANTE: RI - 33 ""CNL. LADISLAO CABRERA"", CONCEPTO: RETENCION DE IMPUESTOS (IUE-IT) POR CONSUÑO DE AGUA POTABLE CORRESPONDIENTE AL MES MARZO 2018, CUENTA DE DEPOSITO: CUENTA UNICA DEL TESORO</t>
  </si>
  <si>
    <t>00132052001 DEPOSITO DE EFECTIVO, DEPOSITANTE: SEDEM SEMILLAS CARLA FABIANA TERAN VALENZUELA, CONCEPTO: DEVOLUCION FONDOS EN AVANCE, CUENTA DE DEPOSITO: CUENTA UNICA DEL TESORO</t>
  </si>
  <si>
    <t>00221012001 DEPOSITO DE EFECTIVO, DEPOSITANTE: SENARECOM, CONCEPTO: DEVOLUCION A C-31 N° 305/18/ MARIELA VANESSA ROBLES MENA, CUENTA DE DEPOSITO: CUENTA UNICA DEL TESORO</t>
  </si>
  <si>
    <t>00290024101 DEPOSITO DE EFECTIVO, DEPOSITANTE: SIN GDLPZ-1, CONCEPTO: POR DEVOLUCION DE SP ROSARIO FLORES QUISPE POR PAGO EN DEMASIA POR ERROR REFRIGERIO ABRIL 2018, CUENTA DE DEPOSITO: CUENTA UNICA DEL TESORO</t>
  </si>
  <si>
    <t>00099021001 DEPOSITO DE EFECTIVO, DEPOSITANTE: SENASIR, CONCEPTO: DEUDA PENDIENTE AL ESTADO, CUENTA DE DEPOSITO: CUENTA UNICA DEL TESORO</t>
  </si>
  <si>
    <t>00373024105 DEPOSITO DE EFECTIVO, DEPOSITANTE: LUCIANO PRECIO RAMERO, CONCEPTO: DEVOLUCION DE SALDOS DEL PROYECTO CON CODIGO N 70043, CUENTA DE DEPOSITO: CUENTA UNICA DEL TESORO</t>
  </si>
  <si>
    <t>00099021001 DEPOSITO DE EFECTIVO, DEPOSITANTE: TANIA BOLIVIA  ITURRI PEREZ, CONCEPTO: PAGO CORPORATIVO, CUENTA DE DEPOSITO: CUENTA UNICA DEL TESORO</t>
  </si>
  <si>
    <t>00099021001 DEPOSITO DE EFECTIVO, DEPOSITANTE: MIN.DE DEPORTES - JUAN CARLOS ROMERO, CONCEPTO: DEVOLUCION FONDOS CARRERA 10 K. TARIJA, CUENTA DE DEPOSITO: CUENTA UNICA DEL TESORO</t>
  </si>
  <si>
    <t>00526012001 DEPOSITO DE EFECTIVO, DEPOSITANTE: BOLIVIA TV - RODRIGO GUIBARRA PARRADO, CONCEPTO: DEVOLUCION POR CONCEPTO DE FONDOS EN AVANCE, CUENTA DE DEPOSITO: CUENTA UNICA DEL TESORO</t>
  </si>
  <si>
    <t>00512012001 DEPOSITO DE EFECTIVO, DEPOSITANTE: MARIA EUGENIA MARTINEZ, CONCEPTO: DEVOLUCION DE FONDOS EN AVANCE, CUENTA DE DEPOSITO: CUENTA UNICA DEL TESORO</t>
  </si>
  <si>
    <t>00099021001 DEPOSITO DE EFECTIVO, DEPOSITANTE: JUAN PIZARRO ARRATIA, CONCEPTO: MONTO NO EJECUTADO, CUENTA DE DEPOSITO: CUENTA UNICA DEL TESORO</t>
  </si>
  <si>
    <t>00099021001 DEPOSITO DE EFECTIVO, DEPOSITANTE: AGENCIA ESTATAL DE VIVIENDA AEVIVIENDA, CONCEPTO: PAGO POR SERVICIO DE AGUA POTABLE, CUENTA DE DEPOSITO: CUENTA UNICA DEL TESORO</t>
  </si>
  <si>
    <t>00099021001 DEPOSITO DE EFECTIVO, DEPOSITANTE: MARCO ANTONIO ESPINOZA LOPEZ, CONCEPTO: PAGO DE LUZ, CUENTA DE DEPOSITO: CUENTA UNICA DEL TESORO</t>
  </si>
  <si>
    <t>00099021001 DEPOSITO DE EFECTIVO, DEPOSITANTE: SANDRO LOPEZ BLANCO, CONCEPTO: REVERSION DE BOLETA DE HABER MENSUAL, CUENTA DE DEPOSITO: CUENTA UNICA DEL TESORO</t>
  </si>
  <si>
    <t>00020011103 DEPOSITO DE EFECTIVO, DEPOSITANTE: JORGE SORIA  TORANZOS, CONCEPTO: REVERSION GASTOS NO EJECUTADOS PARTIDA 81300 PREV. 3383, CUENTA DE DEPOSITO: CUENTA UNICA DEL TESORO</t>
  </si>
  <si>
    <t>00526012001 DEPOSITO DE EFECTIVO, DEPOSITANTE: DAVID OSCAR LAURA MAMANI, CONCEPTO: DEVOLUCION  FONDOS EN   AVANCE BOLIVIA  TV, CUENTA DE DEPOSITO: CUENTA UNICA DEL TESORO</t>
  </si>
  <si>
    <t>00041031107 DEPOSITO DE EFECTIVO, DEPOSITANTE: MARITZA SARZURI MAMANI, CONCEPTO: DEVOLUCION DE VIATICOS, CUENTA DE DEPOSITO: CUENTA UNICA DEL TESORO</t>
  </si>
  <si>
    <t>00041031107 DEPOSITO DE EFECTIVO, DEPOSITANTE: LILIANA FLORES  BUSTILLOS, CONCEPTO: DEVOLUCION GASTOS DE TRANSPORTE, CUENTA DE DEPOSITO: CUENTA UNICA DEL TESORO</t>
  </si>
  <si>
    <t>00099021001 DEPOSITO DE EFECTIVO, DEPOSITANTE: NESTOR RODRIGUEZ PAZ, CONCEPTO: DEVOLUCION  POR DOBLE PERCEPCION, CUENTA DE DEPOSITO: CUENTA UNICA DEL TESORO</t>
  </si>
  <si>
    <t>00047084105 DEPOSITO DE EFECTIVO, DEPOSITANTE: FRIDA PEREZ CARPIO, CONCEPTO: DEVOLUCION POR ROPA DE TRABAJO ENTREGADO A CONSULTORES DE LINEA ORURO PRODUCTO INF DE AUD N°5/2017, CUENTA DE DEPOSITO: CUENTA UNICA DEL TESORO</t>
  </si>
  <si>
    <t>00526012001 DEPOSITO DE EFECTIVO, DEPOSITANTE: BOLIVIA  TV EDMUNDO OSWALDO PANDO L, CONCEPTO: DEVOLUCION DE VIATICOS, CUENTA DE DEPOSITO: CUENTA UNICA DEL TESORO</t>
  </si>
  <si>
    <t>00526012001 DEPOSITO DE EFECTIVO, DEPOSITANTE: BOLIVIA TV-JHONNY WILMER PAREDES MAMANI, CONCEPTO: DEVOLUCION DE VIATICOS, CUENTA DE DEPOSITO: CUENTA UNICA DEL TESORO</t>
  </si>
  <si>
    <t>00030014201 DEPOSITO DE EFECTIVO, DEPOSITANTE: FRANZ ZUBIETA MARISCAL, CONCEPTO: DEVOLUCION DE FONDOS EN AVANCE, CUENTA DE DEPOSITO: CUENTA UNICA DEL TESORO</t>
  </si>
  <si>
    <t>00526012001 DEPOSITO DE EFECTIVO, DEPOSITANTE: FREDDY P. ALANES MOLLINEDO, CONCEPTO: DEVOLUCION DE VIATICOS, CUENTA DE DEPOSITO: CUENTA UNICA DEL TESORO</t>
  </si>
  <si>
    <t>00526012001 DEPOSITO DE EFECTIVO, DEPOSITANTE: FERNANDO QUISPE LIMACHI, CONCEPTO: DEVOLUCION DE VIATICOS, CUENTA DE DEPOSITO: CUENTA UNICA DEL TESORO</t>
  </si>
  <si>
    <t>00015011108 DEP.DE CHEQ.AJENOS,RET.DE CAM.,CONCEPTO: DEVOLUCION DE FONDOS,DEP.: MIN GOBIERNO , PROCEDENCIA: BANCO UNION S.A., CHEQUE: 51085, FECHA DE EMISION:17/05/2018</t>
  </si>
  <si>
    <t>00015011108 DEP.DE CHEQ.AJENOS,RET.DE CAM.,CONCEPTO: DEVOLUCION DE FONDOS,DEP.: MIN GOBIERNO , PROCEDENCIA: BANCO UNION S.A., CHEQUE: 51088, FECHA DE EMISION:18/05/2018</t>
  </si>
  <si>
    <t>00592012001 DEP.DE CHEQ.AJENOS,RET.DE CAM.,CONCEPTO: DEVOLUCIONES BOA,DEP.: BOA , PROCEDENCIA: BANCO UNION S.A., CHEQUE: 8930, FECHA DE EMISION:09/05/2018</t>
  </si>
  <si>
    <t>00592012001 DEP.DE CHEQ.AJENOS,RET.DE CAM.,CONCEPTO: DEVOLUCIONES BOA,DEP.: BOA , PROCEDENCIA: BANCO UNION S.A., CHEQUE: 8929, FECHA DE EMISION:09/05/2018</t>
  </si>
  <si>
    <t>00592012001 DEP.DE CHEQ.AJENOS,RET.DE CAM.,CONCEPTO: DEVOLUCIONES PERUVIAN AIR LINE,DEP.: PERUVIAN , PROCEDENCIA: BANCO BISA S.A., CHEQUE: 985, FECHA DE EMISION:08/05/2018</t>
  </si>
  <si>
    <t>00680012001 DEP.DE CHEQ.AJENOS,RET.DE CAM.,CONCEPTO: DEVOLUCION PARCIAL GASOLINA Y PEAJE,DEP.: CONTRALORIA GENERAL DEL ESTADO , PROCEDENCIA: BANCO UNION S.A., CHEQUE: 5620, FECHA DE EMISION:11/05/2018</t>
  </si>
  <si>
    <t>00099021001 DEP.DE CHEQ.AJENOS,RET.DE CAM.,CONCEPTO: DEVOLUCION PASAJES,DEP.: CONTRALORIA GENERAL DEL ESTADO , PROCEDENCIA: BANCO UNION S.A., CHEQUE: 5652, FECHA DE EMISION:17/05/2018</t>
  </si>
  <si>
    <t>00660012006 DEP.DE CHEQ.AJENOS,RET.DE CAM.,CONCEPTO: DEVOLUCION DE VIATICOS SEGUN INFORME DE AUDITORIA ESPECIAL,DEP.: ORGANO JUDICIAL-DISTRITO BENI , PROCEDENCIA: BANCO UNION S.A., CHEQUE: 764, FECHA DE EMISION:15/05/2018</t>
  </si>
  <si>
    <t>00660012006 DEP.DE CHEQ.AJENOS,RET.DE CAM.,CONCEPTO: DEVOLUCION DE VIATICOS 2017 BEATRIZ CORTES , JOSE HURTADO,DEP.: ORGANO JUDICIAL - DISTRITO ORURO , PROCEDENCIA: BANCO UNION S.A., CHEQUE: 984, FECHA DE EMISION:30/04/2018</t>
  </si>
  <si>
    <t>00099021001 DEP.DE CHEQ.AJENOS,RET.DE CAM.,CONCEPTO: PREV./18 DEVOL DE SALDOS NO UTILIZADOS, REFRIGERIO MES DE FEB/18 S/G UTES 25/18,DEP.: CAMARA DE DIPUTADOS , PROCEDENCIA: BANCO UNION S.A., CHEQUE: 16762, FECHA DE EMISION:15/05/2018</t>
  </si>
  <si>
    <t>00099021001 DEP.DE CHEQ.AJENOS,RET.DE CAM.,CONCEPTO: GASTOS OBSERVADOS AL SR, AUGUSTO ARGUEDAS DEL CARPIO, EX EMBAJADOR DE BOLIVIA EN CHINA,DEP.: MINISTERIO DE RELACIONES EXTERIORES , PROCEDENCIA: BANCO UNION S.A., CHEQUE: 1219, FECHA DE EMISION:18/05/2018</t>
  </si>
  <si>
    <t>00010011102 DEP.DE CHEQ.AJENOS,RET.DE CAM.,CONCEPTO: RECAUDACION DE GESTORIA CONSULAR DEL CONSULADO DE BOLIVIA EN GUAJARAMIRIM - BRASIL,DEP.: MINISTERIO DE RELACIONES EXTERIORES , PROCEDENCIA: BANCO UNION S.A., CHEQUE: 1220, FECHA DE EMISION:18/05/2018</t>
  </si>
  <si>
    <t>00526012001 DEP.DE CHEQ.AJENOS,RET.DE CAM.,CONCEPTO: DEP DE SALDOS NO UTILIZADOS EN FAV-BTV PARA LA REVERSION DE PREVENTIVOS ING MAGNE,DEP.: BOLIVIA TV , PROCEDENCIA: BANCO UNION S.A., CHEQUE: 16194, FECHA DE EMISION:21/05/2018</t>
  </si>
  <si>
    <t>00015021104 DEP.DE CHEQ.AJENOS,RET.DE CAM.,CONCEPTO: MINISTERIO DE GOBIERNO DIRECCION NACIONAL DE SALUD Y BIENESTAR SOCIAL,DEP.: DIRECCION NACIONAL DE SALUD Y BIENESTAR SOCIAL , PROCEDENCIA: BANCO UNION S.A., CHEQUE: 2895, FECHA DE EMISION:14/05/2018</t>
  </si>
  <si>
    <t>00271022001 DEP.DE CHEQ.AJENOS,RET.DE CAM.,CONCEPTO: PROY IMPLEMENTACION DEL SIST DE RIEGO COMUNIDAD  EL  SALAO,DEP.: BANCO  UNION SA , PROCEDENCIA: BANCO UNION S.A., CHEQUE: 154495, FECHA DE EMISION:21/05/2018</t>
  </si>
  <si>
    <t>00015021101 DEP.DE CHEQ.AJENOS,RET.DE CAM.,CONCEPTO: POLICIA NACIONAL RECAUDACIONES,DEP.: DIRECCION NACIONAL DE SALUD Y BIENESTAR SOCIAL , PROCEDENCIA: BANCO UNION S.A., CHEQUE: 2896, FECHA DE EMISION:14/05/2018</t>
  </si>
  <si>
    <t>00099021001 DEP.DE CHEQ.AJENOS,RET.DE CAM.,CONCEPTO: CLAROS FERNANDEZ MARIA CRISTINA,DEP.: BANCO  UNION SA , PROCEDENCIA: BANCO UNION S.A., CHEQUE: 154493, FECHA DE EMISION:21/05/2018</t>
  </si>
  <si>
    <t>00099021001 DEP.DE CHEQ.AJENOS,RET.DE CAM.,CONCEPTO: CLAROS  FERNANDEZ  MARIA  CRISTINA,DEP.: BANCO  UNION SA , PROCEDENCIA: BANCO UNION S.A., CHEQUE: 154494, FECHA DE EMISION:21/05/2018</t>
  </si>
  <si>
    <t>00283012002 DEP.DE CHEQ.AJENOS,RET.DE CAM.,CONCEPTO: JAVIER CALANI APAZA,DEP.: BANCO  UNION SA , PROCEDENCIA: BANCO UNION S.A., CHEQUE: 154496, FECHA DE EMISION:21/05/2018</t>
  </si>
  <si>
    <t>00078031104 DEP.DE CHEQ.AJENOS,RET.DE CAM.,CONCEPTO: SALAZAR LEDEZMA JAQUELINE,DEP.: BANCO  UNION SA , PROCEDENCIA: BANCO UNION S.A., CHEQUE: 154498, FECHA DE EMISION:21/05/2018</t>
  </si>
  <si>
    <t>00130012001 DEPOSITO DE EFECTIVO, DEPOSITANTE: COOP MINERA 16 DE JULIO RL, CONCEPTO: PAGO CUOTA 32;3RA AMPLIACION COOP MINERA 16 DE JULIO RL, CUENTA DE DEPOSITO: CUENTA UNICA DEL TESORO</t>
  </si>
  <si>
    <t>00290012001 DEPOSITO DE EFECTIVO, DEPOSITANTE: JHONNY DANIEL PLATA ARISPE, CONCEPTO: DEVOLUCION DE VIATICOS, CUENTA DE DEPOSITO: CUENTA UNICA DEL TESORO</t>
  </si>
  <si>
    <t>00099021001 DEP.DE CHEQ.AJENOS,RET.DE CAM.,CONCEPTO: DEVOLUCION PASAJES,DEP.: CONTRALORIA GENERAL DEL ESTADO , PROCEDENCIA: BANCO UNION S.A., CHEQUE: 5651, FECHA DE EMISION:17/05/2018</t>
  </si>
  <si>
    <t>00680012001 DEP.DE CHEQ.AJENOS,RET.DE CAM.,CONCEPTO: DEVOLUCION PASAJES,DEP.: CONTRALORIA GENERAL DEL ESTADO , PROCEDENCIA: BANCO UNION S.A., CHEQUE: 5642, FECHA DE EMISION:17/05/2018</t>
  </si>
  <si>
    <t>00099021001 DEP.DE CHEQ.AJENOS,RET.DE CAM.,CONCEPTO: DEVOLUCION PASAJES,DEP.: CONTRALORIA GENERAL DEL ESTADO , PROCEDENCIA: BANCO UNION S.A., CHEQUE: 5654, FECHA DE EMISION:17/05/2018</t>
  </si>
  <si>
    <t>00680012001 DEP.DE CHEQ.AJENOS,RET.DE CAM.,CONCEPTO: DEVOLUCION POR EXTRAVIO DE CREDENCIAL,DEP.: CONTRALORIA GENERAL DEL ESTADO , PROCEDENCIA: BANCO UNION S.A., CHEQUE: 5650, FECHA DE EMISION:17/05/2018</t>
  </si>
  <si>
    <t>00099021001 DEP.DE CHEQ.AJENOS,RET.DE CAM.,CONCEPTO: REEMBOLSO SUBSIDIO POR INCAPACIDAD,DEP.: CONTRALORIA GENERAL DEL ESTADO , PROCEDENCIA: BANCO UNION S.A., CHEQUE: 5649, FECHA DE EMISION:17/05/2018</t>
  </si>
  <si>
    <t>A:00373024101 TRANSFERENCIA DE RECURSOS PARA GASTOS DE FUNCIONAMIENTO DEL FDI CORRESPONDIENTE AL MES DE ABRIL DE 2018, S/G INFORME MEFP/VTCP/DGPOT/UPCFTGN/N53/2018. (H.R. 389-89-D)</t>
  </si>
  <si>
    <t>A:00373024104 A:00373024104 TRANSFERENCIA DE RECURSOS AL FDI A FAVOR DE LAS UNIBOL CORRESPONDIENTE AL MES DE ABRIL DE 2018, S/G INFORME MEFP/VTCP/DGPOT/UPCFTGN/N52/2018. (H.R.389-88-D)</t>
  </si>
  <si>
    <t>A:00373024105 DESEMBOLSO DE RECURSOS AL FONDO DE DESARROLLO INDIGENA PARA PROGRAMAS Y/O PROYECTOS PARA MUNICIPIOS S/G NOTAS FDI/DGE/EXT/N 291 Y 292/2018 E INFORME MEFP/VTCP/DGPOT/UPCFTGN/INF/ N54/2018.( HR. 6-14735-R; 6-14636-R).</t>
  </si>
  <si>
    <t>PAGO A CAF PRÉSTAMO CFA005802 VCTO. 21-05-2018 POR CUENTA DE TGN , NTI. 010708 VALOR 21-05-2018 CAPITAL USD 2.903.008,94 INTERESES USD 1.183.410,63 CTA. 3987 CUENTA UNICA DEL TESORO-3987 LIB. 00099021001 REF.: COMISIONES BANCARIAS</t>
  </si>
  <si>
    <t>PAGO PRÉSTAMO BID 803-SF-BO VCTO. 20-05-2018 POR CUENTA DE TGN , NTI. 010740 VALOR 21-05-2018 CAPITAL USD 83.325,60 INTERESES USD 15.831,86 CTA. 3987 CUENTA UNICA DEL TESORO-3987 LIB. 00099021001 REF.: COMISIONES BANCARIAS</t>
  </si>
  <si>
    <t>'COBRO DE'||UTILES DE ESCRITORIO POR EL COMPROBANTE CONTABLE NRO. 0922094 DE LA FECHA S/G. NOTA DE SENATEX, CITE' SENATEX/DGE/CAR/0306/2017 DE F. 21/07/2017. DEBITO DE LA LIBRETA 00378012002 SENATEX ADMINISTRACION CENTRAL.</t>
  </si>
  <si>
    <t>VENTA DE DIVISAS CON TRANSFERENCIA DE FONDOS A SOLICITUD DE MINISTERIO DE EDUCACION SEGUN SOLICITUD 4948 REF: TRANSFERENCIA PARA KUNGLIGA TEKNIKA HOGSKOLAN (LUCIO RODRIGO ALEJO VARGAS) EQUIVALENTES 9.014,04 USD LIB. 00099021001 TGN-RECURSOS ORDINARIOS (3987) POR DIFERENCIAL CAMBIARIO</t>
  </si>
  <si>
    <t>VENTA DE DIVISAS CON TRANSFERENCIA DE FONDOS A SOLICITUD DE MINISTERIO DE EDUCACION SEGUN SOLICITUD 4948 REF: TRANSFERENCIA PARA KUNGLIGA TEKNIKA HOGSKOLAN (LUCIO RODRIGO ALEJO VARGAS) EQUIVALENTES 9.014,04 USD LIB. 00099021001 TGN-RECURSOS ORDINARIOS (3987)</t>
  </si>
  <si>
    <t>VENTA DE DIVISAS CON TRANSFERENCIA DE FONDOS A SOLICITUD DE YACIMIENTOS PETROLIFEROS FISCALES BOLIVIANOS SEGUN SOLICITUD 5019 REF: PAGO A TRAFIGURA PTE LTD POR EL SUMINISTRO MEDIANTE BUQUES DE PRODUCTO MESES DE MARZO Y ABRIL 2018 SEGUN FACTURAS 149006 Y 150043 E INFORME UPCA 397 LIB. 00513012004 LBP-YPFB-UNICOMERCIAL (4030005415/1-2188907)</t>
  </si>
  <si>
    <t>VENTA DE DIVISAS CON TRANSFERENCIA DE FONDOS A SOLICITUD DE YACIMIENTOS PETROLIFEROS FISCALES BOLIVIANOS SEGUN SOLICITUD 5026 REF: PAGO A INTERTEK TESTING SERVICES PERU SA POR SERVICIOS DE INSPECCION DE PLANTA DE ALMACENAJE PERU SEGUN INFORME TECNICO UPCA 404 LIB. 00513012004 LBP-YPFB-UNICOMERCIAL (4030005415/1-2188907)</t>
  </si>
  <si>
    <t>VENTA DE DIVISAS CON TRANSFERENCIA DE FONDOS A SOLICITUD DE MINISTERIO DE ECONOMIA Y FINANZAS PUBLICAS SEGUN SOLICITUD 5025 REF: PAGO A FAVOR DE BLOOMBERG FINANCE LP FACTURA 5604380355, MES DE MAYO/2018, POR SERVICIOS ESPECIALES BLOOMBERG DOS TERMINALES DE OPERACIONES DEUDA PUBLICA EN MERCADOS DE C LIB. 00099021001 TGN-RECURSOS ORDINARIOS (3987)</t>
  </si>
  <si>
    <t>VENTA DE DIVISAS CON TRANSFERENCIA DE FONDOS A SOLICITUD DE MINISTERIO DE DEFENSA SEGUN SOLICITUD 5022 REF: PAGO A EMPRESA SKY SYSTEMS POR ADQUISICION DE MATERIAL PARA EL SERVICIO C DE AERONAVE PARA EMPRESA PUBLICA TRANSPORTE AEREO MILITAR LIB. 00020011103 MINISTERIO DE DEFENSA - INGRESOS VARIOS</t>
  </si>
  <si>
    <t>NUMERO DE LIBRETA CUT: 00099021001 OPERACIÓN E18 TRANSFERENCIA DEL SISTEMA FINANCIERO POR CUENTA DE TERCEROS A LA CUT Devolucion de desembolsos CCG al TGN Libreta Nro 00099021001 TGN recursos Ordinarios</t>
  </si>
  <si>
    <t>TRANSFERENCIA DEL EXTERIOR SEGUN SWIFT 07101 DE FECHA 21/05/2018 ORDENANTE: CONSULADO GENERAL DEL ESTADO MIAMI REF.: GESTORIA CONSULAR MARZO 2018 LIB. 00010011102 MIN.RELACIONES EXTERIORES - GESTORIA CONSULAR LEY Nº 3108</t>
  </si>
  <si>
    <t>COBRO COSTOS DE PAPELERIA SEGUN TRANSFERENCIA DEL EXTERIOR POR ORDEN DE CONSULADO GENERAL DEL ESTADO MIAMI REF.: GESTORIA CONSULAR MARZO 2018 LIB. 00010011102 MIN.RELACIONES EXTERIORES - GESTORIA CONSULAR LEY Nº 3108</t>
  </si>
  <si>
    <t>||TRANSFERENCIA DE FONDOS S/G. MENSAJE SWIFT NRO. 07100 DE LA FECHA. (SECTOR PUBLICO). DEBITO DE LA LIBRETA 00117012001 DGAC, COBRO UTILES DE ESCRITORIO.</t>
  </si>
  <si>
    <t>00373024105 DEPOSITO DE EFECTIVO, DEPOSITANTE: FDL, CONCEPTO: DEVOLUCION DE FONDOS INDIGENA, CUENTA DE DEPOSITO: CUENTA UNICA DEL TESORO</t>
  </si>
  <si>
    <t>00099021001 DEPOSITO DE EFECTIVO, DEPOSITANTE: DIEGO ANDRES MOLINA HORTA, CONCEPTO: DEVOLUCION DE  RECURSOS SR. MOHAMMED BEDJAOUI, CUENTA DE DEPOSITO: CUENTA UNICA DEL TESORO</t>
  </si>
  <si>
    <t>00041011101 DEPOSITO DE EFECTIVO, DEPOSITANTE: ANA CLAVIJO NATTES-MIN DE DES. PROD. Y ECO. PLUR., CONCEPTO: DEVOLUCION DE VIATICOS, CUENTA DE DEPOSITO: CUENTA UNICA DEL TESORO</t>
  </si>
  <si>
    <t>00292012001 DEPOSITO DE EFECTIVO, DEPOSITANTE: EBER MAMAI TINCUTA, CONCEPTO: CONVENIO ENTRE VIAS BOLIVIA Y FEDERACION 1RO DE MAYO, CUENTA DE DEPOSITO: CUENTA UNICA DEL TESORO</t>
  </si>
  <si>
    <t>00086031106 DEPOSITO DE EFECTIVO, DEPOSITANTE: SERNAP UNIDAD REA, CONCEPTO: DEPÓSITO POR REVERSION DE FONDOS NO UTILIZADOS, CUENTA DE DEPOSITO: CUENTA UNICA DEL TESORO</t>
  </si>
  <si>
    <t>00526012001 DEPOSITO DE EFECTIVO, DEPOSITANTE: BOLIVIA TV LUIS CERRUTO MEDINA, CONCEPTO: DEVOLUCION FONDOS AVANCE, CUENTA DE DEPOSITO: CUENTA UNICA DEL TESORO</t>
  </si>
  <si>
    <t>00348014401 DEPOSITO DE EFECTIVO, DEPOSITANTE: AUTORIDAD PLURINACIONAL DE LA MADRE TIERRA ENT348, CONCEPTO: DEPÓSITO  POR DEVOLUCION DE UN DIA DE VIATICO DETERMINADO EN AUDITORIA 2015, CUENTA DE DEPOSITO: CUENTA UNICA DEL TESORO</t>
  </si>
  <si>
    <t>00041031107 DEPOSITO DE EFECTIVO, DEPOSITANTE: WILLY VLADIMIR LAURA SANIZ, CONCEPTO: DEVOLUCION DE VIATICOS (TRANSPORTE), CUENTA DE DEPOSITO: CUENTA UNICA DEL TESORO</t>
  </si>
  <si>
    <t>00099021001 DEPOSITO DE EFECTIVO, DEPOSITANTE: SUSANA DURAN BERRIOS, CONCEPTO: DEVOLUCION DE DEUDA, CUENTA DE DEPOSITO: CUENTA UNICA DEL TESORO</t>
  </si>
  <si>
    <t>00041031107 DEPOSITO DE EFECTIVO, DEPOSITANTE: JUAN JOSE MENDOZA AGUIRRE, CONCEPTO: DEVOLUCION GASTOS OPERATIVOS VIAJE A VILLAMONTES EMPRESA SHELL, CUENTA DE DEPOSITO: CUENTA UNICA DEL TESORO</t>
  </si>
  <si>
    <t>00099021001 DEPOSITO DE EFECTIVO, DEPOSITANTE: JUAN CARLOS ORTEGA BAUTISTA, CONCEPTO: REVERSION PREVENTIVO # 2833 PASAJES, CUENTA DE DEPOSITO: CUENTA UNICA DEL TESORO</t>
  </si>
  <si>
    <t>00099021001 DEPOSITO DE EFECTIVO, DEPOSITANTE: ASFI-SONIA MALDONADO, CONCEPTO: DEVOLUCION DE FONDOS POR ASIGNACION DE VIATICOS, CUENTA DE DEPOSITO: CUENTA UNICA DEL TESORO</t>
  </si>
  <si>
    <t>00526012001 DEPOSITO DE EFECTIVO, DEPOSITANTE: ENRIQUE  VELASCO BOLIVIA  TV, CONCEPTO: DEVOLUCION, CUENTA DE DEPOSITO: CUENTA UNICA DEL TESORO</t>
  </si>
  <si>
    <t>00212082001 DEPOSITO DE EFECTIVO, DEPOSITANTE: AMERICO MAMANI CORI, CONCEPTO: DEVOLUCION DE VIATICOS  C-31, CUENTA DE DEPOSITO: CUENTA UNICA DEL TESORO</t>
  </si>
  <si>
    <t>00099021001 DEPOSITO DE EFECTIVO, DEPOSITANTE: JOSEPH JOHN TAPIA GUTIERREZ, CONCEPTO: DEVOLUCION DE VIATICOS NO UTILIZADOS, CUENTA DE DEPOSITO: CUENTA UNICA DEL TESORO</t>
  </si>
  <si>
    <t>00292012001 DEPOSITO DE EFECTIVO, DEPOSITANTE: VIAS BOLIVIA, CONCEPTO: DEVOLUCION DE PAGO DE REFRIGERIO DEL MES DE ABRIL 2018 EDWIN PORTILLO MAMANI, CUENTA DE DEPOSITO: CUENTA UNICA DEL TESORO</t>
  </si>
  <si>
    <t>00234014202 DEPOSITO DE EFECTIVO, DEPOSITANTE: RENE RAMOS COLQUE, CONCEPTO: DEV. AL C-31 N° 449 PARTIDA 24120 MANTENIMIENTO Y REPARACION DE VEHICULOS,MAQUINARIA Y EQUIPOS, CUENTA DE DEPOSITO: CUENTA UNICA DEL TESORO</t>
  </si>
  <si>
    <t>00234014202 DEPOSITO DE EFECTIVO, DEPOSITANTE: RENE RAMOS COLQUE, CONCEPTO: DEVOLUCION AL C-31 N° 449 PARTIDA 234 OTROS ALQUILERES, CUENTA DE DEPOSITO: CUENTA UNICA DEL TESORO</t>
  </si>
  <si>
    <t>00234014202 DEPOSITO DE EFECTIVO, DEPOSITANTE: RENE RAMOS COLQUE, CONCEPTO: DEVOLUCION AL C-31 N° 450 PARTIDA 851 TASAS, CUENTA DE DEPOSITO: CUENTA UNICA DEL TESORO</t>
  </si>
  <si>
    <t>00234014202 DEPOSITO DE EFECTIVO, DEPOSITANTE: RENE RAMOS COLQUE, CONCEPTO: DEV. AL C-31 N° 449 PARTIDA 34110 COMBUSTIBLES LUBRICANTES Y DERIVADOS PARA CONSUMO, CUENTA DE DEPOSITO: CUENTA UNICA DEL TESORO</t>
  </si>
  <si>
    <t>00099021001 DEPOSITO DE EFECTIVO, DEPOSITANTE: RAMIRO TICONA MAMANI, CONCEPTO: DEVOLUCION DE SALDO FONDOS DE AVANCE, CUENTA DE DEPOSITO: CUENTA UNICA DEL TESORO</t>
  </si>
  <si>
    <t>00099021001 DEPOSITO DE EFECTIVO, DEPOSITANTE: VICTOR HUGO MONRROY ANES, CONCEPTO: DEVOLUCION PASAJE, CUENTA DE DEPOSITO: CUENTA UNICA DEL TESORO</t>
  </si>
  <si>
    <t>00526012001 DEPOSITO DE EFECTIVO, DEPOSITANTE: BOLIVIA TV-SERGIO REVOLLO BARRERA, CONCEPTO: DEVOLUCION VIATICO, CUENTA DE DEPOSITO: CUENTA UNICA DEL TESORO</t>
  </si>
  <si>
    <t>00046024204 DEPOSITO DE EFECTIVO, DEPOSITANTE: MARITZA PATZI CHAMBI-PROG AMPLIADO DE INMUNIZACIO, CONCEPTO: REVERSION DE RECURSOS, CUENTA DE DEPOSITO: CUENTA UNICA DEL TESORO</t>
  </si>
  <si>
    <t>00070014201 DEPOSITO DE EFECTIVO, DEPOSITANTE: GALO ILLATARCO PEÑARRIETA, CONCEPTO: DEVOLUCION DE DINERO POR CONCEPTO DE ALIMENTACION, REFRIGERIO Y ALQUILERES, CUENTA DE DEPOSITO: CUENTA UNICA DEL TESORO</t>
  </si>
  <si>
    <t>00099021001 DEP.DE CHEQ.AJENOS,RET.DE CAM.,CONCEPTO: DEVOLUCION ESTIPENDIO COMISION TIQUIPAYA,DEP.: CONTRALORIA GENERAL DEL ESTADO , PROCEDENCIA: BANCO UNION S.A., CHEQUE: 5634, FECHA DE EMISION:08/05/2018</t>
  </si>
  <si>
    <t>00086031101 DEP.DE CHEQ.AJENOS,RET.DE CAM.,CONCEPTO: DEP POR REVERSION DE FONDOS,DEP.: SERNAP-TARIQUIA , PROCEDENCIA: BANCO UNION S.A., CHEQUE: 1005, FECHA DE EMISION:09/05/2018</t>
  </si>
  <si>
    <t>00086031101 DEP.DE CHEQ.AJENOS,RET.DE CAM.,CONCEPTO: DEP POR REVERSION DE FONDOS NO UTILIZADOS,DEP.: SERNAP-TARIQUIA , PROCEDENCIA: BANCO UNION S.A., CHEQUE: 1006, FECHA DE EMISION:09/05/2018</t>
  </si>
  <si>
    <t>00086031101 DEP.DE CHEQ.AJENOS,RET.DE CAM.,CONCEPTO: DEP POR COSECHA DE LAGARTO,DEP.: SERNAP-SAN MATIAS , PROCEDENCIA: BANCO UNION S.A., CHEQUE: 1460, FECHA DE EMISION:08/05/2018</t>
  </si>
  <si>
    <t>00099021001 DEP.DE CHEQ.AJENOS,RET.DE CAM.,CONCEPTO: DEP POR REVERSION DE FONDOS NO UTLIZADOS,DEP.: SERNAP-TARIQUIA , PROCEDENCIA: BANCO UNION S.A., CHEQUE: 998, FECHA DE EMISION:09/05/2018</t>
  </si>
  <si>
    <t>00086031101 DEP.DE CHEQ.AJENOS,RET.DE CAM.,CONCEPTO: DEP POR CONCEPTO DE COBRO POR MULTAS,DEP.: SERNAP-CARRASCO , PROCEDENCIA: BANCO UNION S.A., CHEQUE: 1057, FECHA DE EMISION:24/04/2018</t>
  </si>
  <si>
    <t>00592012001 DEP.DE CHEQ.AJENOS,RET.DE CAM.,CONCEPTO: PRESIDENCIA - BOLETOS 2016,DEP.: MINISTERIO DE LA PRESIDENCIA , PROCEDENCIA: BANCO UNION S.A., CHEQUE: 8942, FECHA DE EMISION:14/05/2018</t>
  </si>
  <si>
    <t>00099021001 DEP.DE CHEQ.AJENOS,RET.DE CAM.,CONCEPTO: DEV. DE BOLETO AEREO DE LA AEROLINEA BOA CORRESP A LA GESTION 2017 FELIPA MERINO TRUJILLO,DEP.: CAMARA DE SENADORES , PROCEDENCIA: BANCO UNION S.A., CHEQUE: 6931, FECHA DE EMISION:22/05/2018</t>
  </si>
  <si>
    <t>00592012001 DEP.DE CHEQ.AJENOS,RET.DE CAM.,CONCEPTO: SENAPI BOLETOS GESTION 2015,DEP.: SENAPI , PROCEDENCIA: BANCO UNION S.A., CHEQUE: 2797, FECHA DE EMISION:24/04/2018</t>
  </si>
  <si>
    <t>00099021001 DEP.DE CHEQ.AJENOS,RET.DE CAM.,CONCEPTO: DEVOLUCION PARCIAL PASAJES COMISION UNCIA,DEP.: CGE , PROCEDENCIA: BANCO UNION S.A., CHEQUE: 5631, FECHA DE EMISION:08/05/2018</t>
  </si>
  <si>
    <t>00680012001 DEP.DE CHEQ.AJENOS,RET.DE CAM.,CONCEPTO: DEVOLUCION PASAJES COMISION CHARAÑA,DEP.: CGE , PROCEDENCIA: BANCO UNION S.A., CHEQUE: 5633, FECHA DE EMISION:08/05/2018</t>
  </si>
  <si>
    <t>00099021001 DEP.DE CHEQ.AJENOS,RET.DE CAM.,CONCEPTO: DEVOLUCION PARCIAL PASAJES COMISION EL PUENTE,DEP.: CGE , PROCEDENCIA: BANCO UNION S.A., CHEQUE: 5623, FECHA DE EMISION:08/05/2018</t>
  </si>
  <si>
    <t>00099021001 DEP.DE CHEQ.AJENOS,RET.DE CAM.,CONCEPTO: DEVOLUCION PARCIAL PASAJES COMISION EL PUENTE,DEP.: CGE , PROCEDENCIA: BANCO UNION S.A., CHEQUE: 5625, FECHA DE EMISION:08/05/2018</t>
  </si>
  <si>
    <t>00099021001 DEP.DE CHEQ.AJENOS,RET.DE CAM.,CONCEPTO: DEV. DE PASAJES NO UTILIZADOS POR ACOJET Y AMAZONAS ATRAVES DE BOLTUR S/G NI N° 253,DEP.: MINISTERIO DE COMUNICACION , PROCEDENCIA: BANCO UNION S.A., CHEQUE: 9591, FECHA DE EMISION:18/05/2018</t>
  </si>
  <si>
    <t>00099021001 DEP.DE CHEQ.AJENOS,RET.DE CAM.,CONCEPTO: DESCUENTO REALIZADO A SR JOSE MAMANI OSORIO POR PASAJE NO UTILIZADO,DEP.: MINISTERIO DE COMUNICACION , PROCEDENCIA: BANCO UNION S.A., CHEQUE: 9590, FECHA DE EMISION:18/05/2018</t>
  </si>
  <si>
    <t>00340012003 DEP.DE CHEQ.AJENOS,RET.DE CAM.,CONCEPTO: EJECUCION BOLETA DE GARANTIA 101046753 BENEFICIARIO SEGIP,DEP.: BANCO GANADERO S.A. , PROCEDENCIA: BANCO GANADERO S.A., CHEQUE: 536857, FECHA DE EMISION:17/05/2018</t>
  </si>
  <si>
    <t>00099021001 DEP.DE CHEQ.AJENOS,RET.DE CAM.,CONCEPTO: PREV. 632/18 DEVOL.POR 1 DIA DE VIATICO NO UTILIZADO S/G C.P.N°977 Y H.R.N°6957,DEP.: CAMARA DE DIPUTADOS , PROCEDENCIA: BANCO UNION S.A., CHEQUE: 16761, FECHA DE EMISION:15/05/2018</t>
  </si>
  <si>
    <t>00020011103 DEP.DE CHEQ.AJENOS,RET.DE CAM.,CONCEPTO: TRANSF. EXT. EMP. CLASSIC 400 HOLDINGS LLC P/ ARRENDAMIENTO DE MOTOR P/AERO FAB-115,DEP.: TRANSPORTE AEREO MILITAR , PROCEDENCIA: BANCO UNION S.A., CHEQUE: 19644, FECHA DE EMISION:22/05/2018</t>
  </si>
  <si>
    <t>00070011102 DEP.DE CHEQ.AJENOS,RET.DE CAM.,CONCEPTO: DEPÓSITO POR DEMASIA EN TRIBUTOS FISCALES MES ABRIL /18,DEP.: MTEPS , PROCEDENCIA: BANCO UNION S.A., CHEQUE: 8712, FECHA DE EMISION:22/05/2018</t>
  </si>
  <si>
    <t>00287102001 DEP.DE CHEQ.AJENOS,RET.DE CAM.,CONCEPTO: DEVOLUCION DE BOLTUR POR PASAJES NO UTILIZADOS,DEP.: FPS - OFICINA CENTRAL , PROCEDENCIA: BANCO UNION S.A., CHEQUE: 8927, FECHA DE EMISION:09/05/2018</t>
  </si>
  <si>
    <t>00099021001 DEPOSITO DE EFECTIVO, DEPOSITANTE: OMAR ADOLFO CAMPUZANO FRANCO, CONCEPTO: DEVOLUCION DE RIESGO PROFESIONAL, CUENTA DE DEPOSITO: CUENTA UNICA DEL TESORO</t>
  </si>
  <si>
    <t>00099021001 DEPOSITO DE EFECTIVO, DEPOSITANTE: ASFI-PAOLA RIVERO OLMOS, CONCEPTO: DEVOLUCION DE VIATICOS, CUENTA DE DEPOSITO: CUENTA UNICA DEL TESORO</t>
  </si>
  <si>
    <t>00046058003 DEPOSITO DE EFECTIVO, DEPOSITANTE: MINISTERIO DE SALUD UNIDAD COORDINADORA CT-CONAN, CONCEPTO: DEVOLUCION DE SALDO TALLER CODAN COCHABAMBA, CUENTA DE DEPOSITO: CUENTA UNICA DEL TESORO</t>
  </si>
  <si>
    <t>00290012001 DEP.DE CHEQ.AJENOS,RET.DE CAM.,CONCEPTO: DEVOLUCION DE PASAJES AEREOS EFECTUADO POR LIBRA TOURS,DEP.: SERVICIO DE IMPUESTOS NACIONALES , PROCEDENCIA: BANCO UNION S.A., CHEQUE: 4870, FECHA DE EMISION:16/05/2018</t>
  </si>
  <si>
    <t>00290012001 DEP.DE CHEQ.AJENOS,RET.DE CAM.,CONCEPTO: MULTAS A CONSULTORES INDIVIDUALES DE LINEA EFECTUADO POR LA GERENCIA DISTRITAL COCHABAMBA,DEP.: SERVICIO DE IMPUESTOS NACIONALES , PROCEDENCIA: BANCO UNION S.A., CHEQUE: 4872, FECHA DE EMISION:18/05/2018</t>
  </si>
  <si>
    <t>00290012001 DEP.DE CHEQ.AJENOS,RET.DE CAM.,CONCEPTO: DESCUENTOS POR MULTAS A CONSULTORES INDIVIDUALES DE LINEA DEL MES DE MARZO/2018 OF. CENTRAL,DEP.: SERVICIO DE IMPUESTOS NACIONALES</t>
  </si>
  <si>
    <t>00035031101 DEP.DE CHEQ.AJENOS,RET.DE CAM.,CONCEPTO: ARRENDAMIENTO AUDITORIO ILLIMANI Y SERVICIOS ADICIONALES ACTO DE GRADUACION CBA,DEP.: MEFP-UCPP , PROCEDENCIA: BANCO UNION S.A., CHEQUE: 1264, FECHA DE EMISION:17/05/2018</t>
  </si>
  <si>
    <t>00290012001 DEP.DE CHEQ.AJENOS,RET.DE CAM.,CONCEPTO: DEV SOBRANTES PAGO DE REFRIGERIO A SERV PUBLICOS, CONSULT Y SEG. - GER. DIST LA PAZ I DIC-2017,DEP.: SERVICIO DE IMPUESTOS NACIONALES</t>
  </si>
  <si>
    <t>00035031101 DEP.DE CHEQ.AJENOS,RET.DE CAM.,CONCEPTO: PAGO POR EL SALDO CONVENIO UCPP N°18/2017 CON VALENS GUITAR SHOP CONCIERTO ROCKBOL2017,DEP.: MEFP UCPP , PROCEDENCIA: BANCO UNION S.A., CHEQUE: 1265, FECHA DE EMISION:17/05/2018</t>
  </si>
  <si>
    <t>00035031101 DEP.DE CHEQ.AJENOS,RET.DE CAM.,CONCEPTO: ARRENDAMIENTO ESPACIO PARQUEO CAMPO FERIAL OSCAR GALLARDO MAYO/2018,DEP.: MEFP-UCPP , PROCEDENCIA: BANCO UNION S.A., CHEQUE: 1266, FECHA DE EMISION:17/05/2018</t>
  </si>
  <si>
    <t>00290012001 DEP.DE CHEQ.AJENOS,RET.DE CAM.,CONCEPTO: DEDUCCCIONES DE INCAPACIDAD TEMPORAL DEL MES DE FEB/2018 EFECTUADO CAJA PETROLERA DE SALUD,DEP.: SERVICIO DE IMPUESTOS NACIONALES , PROCEDENCIA: BANCO UNION S.A., CHEQUE: 4868, FECHA DE EMISION:16/05/2018</t>
  </si>
  <si>
    <t>00035031101 DEP.DE CHEQ.AJENOS,RET.DE CAM.,CONCEPTO: VENTA DE ENTRADAS FERIA EXPOBODA Y EVENTOS 2018,DEP.: MEFP-UCPP , PROCEDENCIA: BANCO UNION S.A., CHEQUE: 1267, FECHA DE EMISION:17/05/2018</t>
  </si>
  <si>
    <t>00290164102 DEP.DE CHEQ.AJENOS,RET.DE CAM.,CONCEPTO: REVERSION DE COMPROBANTES C-31 N° 216, 217 POR LA GERENCIA DISTRITAL SANTA CRUZ II,DEP.: SERVICIO DE IMPUESTOS NACIONALES , PROCEDENCIA: BANCO UNION S.A., CHEQUE: 4862, FECHA DE EMISION:15/05/2018</t>
  </si>
  <si>
    <t>00035031101 DEP.DE CHEQ.AJENOS,RET.DE CAM.,CONCEPTO: ARRENDAMIENTO ESPACIO PARQUEO CAMPO FERIAL ALEX ROJAS MAYO/2018,DEP.: MEFP-UCPP , PROCEDENCIA: BANCO UNION S.A., CHEQUE: 1269, FECHA DE EMISION:17/05/2018</t>
  </si>
  <si>
    <t>00035031101 DEP.DE CHEQ.AJENOS,RET.DE CAM.,CONCEPTO: INGRESOS PARQUEO CAMPO FERIAL CHUQUIAGO MARKA MES DE ABRIL 2018,DEP.: MEFP-UCPP , PROCEDENCIA: BANCO UNION S.A., CHEQUE: 1268, FECHA DE EMISION:17/05/2018</t>
  </si>
  <si>
    <t>NUMERO DE LIBRETA CUT: 00099021001 OPERACIÓN E18 TRANSFERENCIA DEL SISTEMA FINANCIERO POR CUENTA DE TERCEROS A LA CUT TRANSF RECURSOS FIDEICOMISO REACTIVACION OPERATIVA Y COMERCIAL DE LA EMPRESA SIDERURGICA DEL MUTUN PAGO FINAL POR REEMBOLSO AL MINISTERIO DE MINERIA Y METALURGIA FIDEICOMITENTE</t>
  </si>
  <si>
    <t>PAGO A CAF PRÉSTAMO CFA003390 VCTO. 22-05-2018 POR CUENTA DE TGN , NTI. 010707 VALOR 22-05-2018 CAPITAL USD 924.737,48 INTERESES USD 201.724,74 CTA. 3987 CUENTA UNICA DEL TESORO-3987 LIB. 00099021001 REF.: COMISIONES BANCARIAS</t>
  </si>
  <si>
    <t>PAGO A FONPLATA PRÉSTAMO BOL-18/2004 VCTO. 22-05-2018 POR CUENTA DE TGN , NTI. 010814 VALOR 22-05-2018 CAPITAL USD 2.320.847,47 INTERESES USD 237.179,65 CTA. 3987 CUENTA UNICA DEL TESORO-3987 LIB. 00099021001 REF.: COMISIONES BANCARIAS</t>
  </si>
  <si>
    <t>COBRO COSTOS DE PAPELERIA POR REGULARIZACION DE TRANSFERENCIA DEL EXTERIOR POR ORDEN DE PETROBRAS PARAGUAY GAS SRL LIB. 00513062001 YPFB-OPERACIONES PLANTA DE SEPARACION DE LIQUIDOS RIO GRANDE</t>
  </si>
  <si>
    <t>PAGO A CAF PRÉSTAMO CFA002962 VCTO. 22-05-2018 POR CUENTA DE TGN , NTI. 010730 VALOR 22-05-2018 CAPITAL USD 153.127,09 INTERESES USD 3.993,80 CTA. 3987 CUENTA UNICA DEL TESORO-3987 LIB. 00099021001 REF.: COMISIONES BANCARIAS</t>
  </si>
  <si>
    <t>TRANSFERENCIA DEL EXTERIOR SEGUN SWIFT NO.7121 DE FECHA 22/05/2018 ORDENANTE: CONSULADO GENERAL DE BOLIVIA EN WASHINGTON DC REF:RECAUDACIONES ABRIL 2018 LIB. 00010011102 MIN.RELACIONES EXTERIORES - GESTORIA CONSULAR LEY Nº 3108</t>
  </si>
  <si>
    <t>TRANSFERENCIA DEL EXTERIOR SEGUN SWIFT NO.7118 DE FECHA 22/05/2018 ORDENANTE: CONSULADO GENERAL DE BOLIVIA WASHINGTON REF:RECAUD. ABRIL 18 LIB. 00340012005 SEGIP - RECAUDACION EXTERIOR - CEDULAS DE IDENTIDAD</t>
  </si>
  <si>
    <t>||TRANSFERENCIA DE FONDOS S/G. MENSAJE SWIFT NRO. 07130 DE LA FECHA. (SECTOR PÚBLICO). DEBITO DE LA LIBRETA 00117012001 DGAC, REPOSICION UTILES DE ESCRITORIO.</t>
  </si>
  <si>
    <t>COBRO COSTOS DE PAPELERIA SEGUN TRANSFERENCIA DEL EXTERIOR POR ORDEN DE CONSULADO GENERAL DE BOLIVIA WASHINGTON REF:RECAUD. ABRIL 18 LIB. 00340012003 RECAUDACION EXTRANJERIA - C.I. -L.C.</t>
  </si>
  <si>
    <t>COBRO COSTOS DE PAPELERIA SEGUN TRANSFERENCIA DEL EXTERIOR POR ORDEN DE CONSULADO GENERAL DE BOLIVIA EN WASHINGTON DC REF:RECAUDACIONES ABRIL 2018 LIB. 00010011102 MIN.RELACIONES EXTERIORES - GESTORIA CONSULAR LEY Nº 3108</t>
  </si>
  <si>
    <t>VENTA DE DIVISAS CON TRANSFERENCIA DE FONDOS A SOLICITUD DE MINISTERIO DE LA PRESIDENCIA SEGUN SOLICITUD 5027 REF: DIVISAS USD 135,059.11 SEGUNDO PAGO A DASSAULT FALCON JET POR MANTENIMIENTO A AERONAVE FAB 002 EN WILMINGTON, SEGUN INVOICE 18 002198, PAGO A CITIBANK N.A CUENTA 30442598. LIB. 00099021001 TGN-RECURSOS ORDINARIOS (3987)</t>
  </si>
  <si>
    <t>TRANSFERENCIA DE FONDOS AL EXTERIOR A SOLICITUD DE MINISTERIO DE SALUD SEGUN SOLICITUD 5028 REF: PAGO AL CONSORCIO PGI-ANTARES-CASA SOLO, FV18230026, POR CONCEPTO DEL PRODUCTO SEGUIMIENTO, MONITOREO Y EVALUACION CONTINUA DEL PROCESO DE TRANSFERENCIA-20 POR CIENTO DE AVANCE, DE ACUERDO A LA DOCUMENTA LIB. 00046054208 CPL. IN. SALUD-IMPLEMENTACION PMASSEA BID 3151 Bs.</t>
  </si>
  <si>
    <t>TRANSFERENCIA DEL EXTERIOR SEGUN SWIFT 07119 DE FECHA 22/05/2018 ORDENANTE: CONSULADO GENERAL DEL ESTADO MIAMI REF.: RECAUDACIONES DE GESTORIA CONSULAR ABRIL 2018 LIB. 00010011102 MIN.RELACIONES EXTERIORES - GESTORIA CONSULAR LEY Nº 3108</t>
  </si>
  <si>
    <t>||TRANSFERENCIA DE FONDOS S/G. FORMULARIO CITE: BUN298/18 DE LA FECHA.(HRE-TSO-2731),CORRESPONDE A LA CONTRAPARTE DE GAM POTOSI, PARA LA EJECUCION DEL PROGRAMA DE MEJORA DE LA GESTION MUNICIPAL CII. A SOLICITUD GOB.AUT.MCPAL.POTOSI, LIBRETA N° 00081094101 MOPSV-BS-PROG.MEJORA GESTION MUNICIPAL-BUN.</t>
  </si>
  <si>
    <t>COBRO COSTOS DE PAPELERIA SEGUN TRANSFERENCIA DEL EXTERIOR POR ORDEN DE HERCO COMBUSTIBLES SA REF.: CONTRATO DE CONDENSADO DE GAS 23/08 LIB. 00513062001 YPFB-OPERACIONES PLANTA DE SEPARACION DE LIQUIDOS RIO GRANDE</t>
  </si>
  <si>
    <t>COBRO COSTOS DE PAPELERIA SEGUN TRANSFERENCIA DEL EXTERIOR POR ORDEN DE CONSULADO GENERAL DEL ESTADO MIAMI REF.: RECAUDACIONES DE GESTORIA CONSULAR ABRIL 2018 LIB. 00010011102 MIN.RELACIONES EXTERIORES - GESTORIA CONSULAR LEY Nº 3108</t>
  </si>
  <si>
    <t>De: 00041031107 Transferencia que efectuamos a solicitud del Instituto Boliviano de Metrologia mediante nota CITE: IBMETRO-DAF-CE-0523/2018 y en virtud a la nota CITE: MEFP/VPCF/DGCF No 492/2018 de la Direccion General de Contabilidad Fiscal H.R. 6-12362-R</t>
  </si>
  <si>
    <t>NÚMERO DE LIBRETA CUT: 99031009.00 OPERACIÓN T01 TRANSFERENCIA DE FONDOS A LA CUT - TESORO DIRECTO DE BANCO UNION S.A. A CUENTA UNICA DEL TESORO CON NUMERO DE SOLICITUD = 2761437 Y NUMERO CORRELATIVO = 91320022052018302 TRANSFERENCIA POR OPERACIONES DE VENTA BONOS BTX</t>
  </si>
  <si>
    <t>TRANSFERENCIA DEL EXTERIOR SEGUN SWIFT 07172 DE FECHA 22/05/2018 ORDENANTE: EMBAJADA DE BOLIVIA CONSULADO DEL ESTADO EN MEXICO REF.: GESTORIA CONSUALR ABRIL 2018 LIB. 00010011102 MIN.RELACIONES EXTERIORES - GESTORIA CONSULAR LEY Nº 3108</t>
  </si>
  <si>
    <t>A:00670014101 Debito automatico al GAM Cotagaita a favor del Tribunal Supremo Electoral (TSE), por incumplimiento en la transferencia de recursos al TSE, en el marco de Ley Municipal N74 promulgado el 28 de marzo de 2018 vigente a partir del 04 de abril de 2018.</t>
  </si>
  <si>
    <t>COBRO COSTOS DE PAPELERIA SEGUN TRANSFERENCIA DEL EXTERIOR POR ORDEN DE EMBAJADA DE BOLIVIA CONSULADO DEL ESTADO EN MEXICO REF.: GESTORIA CONSUALR ABRIL 2018 LIB. 00010011102 MIN.RELACIONES EXTERIORES - GESTORIA CONSULAR LEY Nº 3108</t>
  </si>
  <si>
    <t>||TRANSFERENCIA DE FONDOS S/G. MENSAJE SWIFT NRO. 07160 DE LA FECHA. (SECTOR PÚBLICO). DEBITO DE LA LIBRETA 00117012001 DGAC, REPOSICION UTILES DE ESCRITORIO.</t>
  </si>
  <si>
    <t>'COBRO DE'||UTILES DE ESCRITORIO POR EL COMPROBANTE CONTABLE NRO. 0922303 DE LA FECHA, SEGÚN CORREO ELECTRÓNICO DE YPFB DE F. 23/01/2018. DEBITO DE LA LIBRETA 00513022001 YPFB - OPERACIONES.</t>
  </si>
  <si>
    <t>||TRANSFERENCIA DE FONDOS S/G. MENSAJES SWIFT NROS. 07158 Y 07149 DE LA FECHA. (SECTOR PÚBLICO). DEBITO DE LA LIBRETA 00117012001 DGAC, REPOSICION UTILES DE ESCRITORIO.</t>
  </si>
  <si>
    <t>De: 00099024113 Transferencia en cumplimiento al DS N0913 de 15/06/2011 y el Convenio Intergubernativo de Financiamiento UPRE-CIF-IG 811/2017, suscrito entre la UPRE y el GAM de San Antino de Lomerio proyecto Const. Tinglado con Graderia en la Unidad Educativa Suiza Comunidad San Lorenzo, correspon</t>
  </si>
  <si>
    <t>De: 00099024113 Transferencia en cumplimiento al DS N0913 de 15/06/2011 y el Convenio Intergubernativo de Financiamiento UPRE-CIF-IG 188/2017, suscrito entre la UPRE y el GAM de San Joaquin proyecto Const. Terminal Municipal San Joaquin, correspondiente al pago de la planilla N 5, segun la UPRE.</t>
  </si>
  <si>
    <t>De: 00099024113 Transferencia en cumplimiento al DS N0913 de 15/06/2011 y el Convenio Intergubernativo de Financiamiento UPRE-CIF-IG-606/2017, suscrito entre la UPRE y el GAD de Pando proyecto Construccion de Puentes Tipo Cajon en el Barrio Copacabana, correspondiente al pago de la planilla N 2, se</t>
  </si>
  <si>
    <t>NUMERO DE LIBRETA CUT: 00099021001 OPERACIÓN E18 TRANSFERENCIA DEL SISTEMA FINANCIERO POR CUENTA DE TERCEROS A LA CUT TRANSFERENCIA POR DEVOLUCION APORTES INDEBIDOS FECHA 31-01-2018 PERIODO DE COTIZACION JUNIO 2010 A SOL. AFP FUTURO DE BOLIVIA</t>
  </si>
  <si>
    <t>00086031106 DEPOSITO DE EFECTIVO, DEPOSITANTE: SAUL WALDO CAMPERO LARUTA, CONCEPTO: DEPOSITÓ DE REVERSION POR GASTOS NO REALIZADOS, CUENTA DE DEPOSITO: CUENTA UNICA DEL TESORO</t>
  </si>
  <si>
    <t>00234014202 DEPOSITO DE EFECTIVO, DEPOSITANTE: HECTOR CUSI QUISPE, CONCEPTO: DEVOLUCION AL C-31 541 PARTIDA 34110 COMBUSTIBLE LUBRICANTES, CUENTA DE DEPOSITO: CUENTA UNICA DEL TESORO</t>
  </si>
  <si>
    <t>00234014202 DEPOSITO DE EFECTIVO, DEPOSITANTE: HECTOR CUSI QUISPE, CONCEPTO: DEVOLUCION AL C-31 541 PARTIDA 234 OTROS ALQUILERES, CUENTA DE DEPOSITO: CUENTA UNICA DEL TESORO</t>
  </si>
  <si>
    <t>00234014202 DEPOSITO DE EFECTIVO, DEPOSITANTE: HECTOR CUSI QUISPE, CONCEPTO: DEVOLUCION AL  C-31 541 PARTIDA 24120 MANTENIMIENTO, CUENTA DE DEPOSITO: CUENTA UNICA DEL TESORO</t>
  </si>
  <si>
    <t>00234014202 DEPOSITO DE EFECTIVO, DEPOSITANTE: HECTOR CUSI QUISPE, CONCEPTO: DEVOLUCION AL C-31 542 PARTIDA 851 TASAS, CUENTA DE DEPOSITO: CUENTA UNICA DEL TESORO</t>
  </si>
  <si>
    <t>00099021001 DEPOSITO DE EFECTIVO, DEPOSITANTE: CAYRA XIMENA CAMACHO JALDIN - MEFP, CONCEPTO: DEV.REFRIGERIO "SEMINARIO INTER.EVALUACION Y PERSPECTIVA DE LA ECONOMIA BOLIVIANA Y DE LA REGION", CUENTA DE DEPOSITO: CUENTA UNICA DEL TESORO</t>
  </si>
  <si>
    <t>00099021001 DEPOSITO DE EFECTIVO, DEPOSITANTE: RAFAEL CIRO SARDAN BARRERA, CONCEPTO: DEVOLUCION DE VIATICOS NO UTILIZADOS, CUENTA DE DEPOSITO: CUENTA UNICA DEL TESORO</t>
  </si>
  <si>
    <t>00099021001 DEPOSITO DE EFECTIVO, DEPOSITANTE: SEGIP OFICINA NACIONAL, CONCEPTO: DEVOLUCION DE SALDO C-31 N 768 Y 769 PRIMER FONDO SAO PAULO BRASIL FUENTE 41, CUENTA DE DEPOSITO: CUENTA UNICA DEL TESORO</t>
  </si>
  <si>
    <t>00340012003 DEPOSITO DE EFECTIVO, DEPOSITANTE: SEGIP OFICINA NACIONAL, CONCEPTO: DEVOLUCION DE SALDO C-31 N 770 Y 771  PRIMER FONDO SAO PAULO BRASIL FUENTE 20, CUENTA DE DEPOSITO: CUENTA UNICA DEL TESORO</t>
  </si>
  <si>
    <t>00041031107 DEPOSITO DE EFECTIVO, DEPOSITANTE: ROVER DANIEL TAPIA VELASQUEZ, CONCEPTO: DEVOLUCION POR CONCEPTO DE GASTOS OPERATIVOS, CUENTA DE DEPOSITO: CUENTA UNICA DEL TESORO</t>
  </si>
  <si>
    <t>00099021001 DEPOSITO DE EFECTIVO, DEPOSITANTE: EDUARDO LAURA TUMIRI, CONCEPTO: DEVOLUCION DE HABER MES DE ABRIL, CUENTA DE DEPOSITO: CUENTA UNICA DEL TESORO</t>
  </si>
  <si>
    <t>00099021001 DEPOSITO DE EFECTIVO, DEPOSITANTE: JUSTINIANO VASQUEZ SAAVEDRA, CONCEPTO: DEVOLUCION DE COBRO, CUENTA DE DEPOSITO: CUENTA UNICA DEL TESORO</t>
  </si>
  <si>
    <t>00046058003 DEPOSITO DE EFECTIVO, DEPOSITANTE: GOBIERNO AUTONOMO MUNICIPAL DE VILLA AZURDUY, CONCEPTO: DEVOLUCION DE SALDOS NO EJECUTADOS PROY CONST SIST DE AGUA POTABLE RODEO GRANDE, CUENTA DE DEPOSITO: CUENTA UNICA DEL TESORO</t>
  </si>
  <si>
    <t>00086088704 DEPOSITO DE EFECTIVO, DEPOSITANTE: U.D. SUSTENTAR MIN. MEDIO AMBIENTE Y AGUA, CONCEPTO: DEVOL. DE FONDOS EN AVANCE TALLER DE TRANSFERENC. DE CAPACIDADES PERSONAL NO CALIFICADO DEPTO ORURO, CUENTA DE DEPOSITO: CUENTA UNICA DEL TESORO</t>
  </si>
  <si>
    <t>00099021001 DEPOSITO DE EFECTIVO, DEPOSITANTE: CELESTINO MAMANI HUANCA, CONCEPTO: DOBLE PERCEPCION, CUENTA DE DEPOSITO: CUENTA UNICA DEL TESORO</t>
  </si>
  <si>
    <t>00099021001 DEPOSITO DE EFECTIVO, DEPOSITANTE: TOMAS SANTALLA CALLIZAYA, CONCEPTO: DEVOLUCION DE RENTA, CUENTA DE DEPOSITO: CUENTA UNICA DEL TESORO</t>
  </si>
  <si>
    <t>00066011102 DEPOSITO DE EFECTIVO, DEPOSITANTE: NESTOR LOBOS HUANDO, CONCEPTO: REPOSICION POR EXTRAVIO DE CREDENCIAL, CUENTA DE DEPOSITO: CUENTA UNICA DEL TESORO</t>
  </si>
  <si>
    <t>00592012001 DEPOSITO DE EFECTIVO, DEPOSITANTE: RAIZA VILLCA, CONCEPTO: ND  65656  GESTION 2016, CUENTA DE DEPOSITO: CUENTA UNICA DEL TESORO</t>
  </si>
  <si>
    <t>00212082001 DEPOSITO DE EFECTIVO, DEPOSITANTE: INSTITUTO NACIONAL DE REFORMA AGRARIA, CONCEPTO: DEVOLUCION DE GASTOS OPERATIVOS C-31 N 327, CUENTA DE DEPOSITO: CUENTA UNICA DEL TESORO</t>
  </si>
  <si>
    <t>00078014205 DEPOSITO DE EFECTIVO, DEPOSITANTE: JAQUELINE PLATA, CONCEPTO: DEVOLUCION PARTIDA 25600, CUENTA DE DEPOSITO: CUENTA UNICA DEL TESORO</t>
  </si>
  <si>
    <t>00078014205 DEPOSITO DE EFECTIVO, DEPOSITANTE: IRIS GUZMAN, CONCEPTO: DEVOLUCION PARTIDAS 26990-31120, CUENTA DE DEPOSITO: CUENTA UNICA DEL TESORO</t>
  </si>
  <si>
    <t>00078014205 DEPOSITO DE EFECTIVO, DEPOSITANTE: LISSET GIRONDA M, CONCEPTO: DEVOLUCION PARTIDAS 25600-26990, CUENTA DE DEPOSITO: CUENTA UNICA DEL TESORO</t>
  </si>
  <si>
    <t>00078014205 DEPOSITO DE EFECTIVO, DEPOSITANTE: FLAVIO VARGAS, CONCEPTO: DEVOLUCION PARTIDAS 25600-26990-31120, CUENTA DE DEPOSITO: CUENTA UNICA DEL TESORO</t>
  </si>
  <si>
    <t>00292032001 DEPOSITO DE EFECTIVO, DEPOSITANTE: VIAS-BOLIVIA XIMENA VACAFLOR ZURITA, CONCEPTO: DEVOLUCION, CUENTA DE DEPOSITO: CUENTA UNICA DEL TESORO</t>
  </si>
  <si>
    <t>00526012001 DEPOSITO DE EFECTIVO, DEPOSITANTE: NANCY QUISPE CHARCA, CONCEPTO: DEVOLUCION DE VIATICOS, CUENTA DE DEPOSITO: CUENTA UNICA DEL TESORO</t>
  </si>
  <si>
    <t>00046024204 DEPOSITO DE EFECTIVO, DEPOSITANTE: BENITO COLQUEHUANCA FLORES, CONCEPTO: REVERSION DE SALDO NO EJECUTADO, CUENTA DE DEPOSITO: CUENTA UNICA DEL TESORO</t>
  </si>
  <si>
    <t>00041044201 DEPOSITO DE EFECTIVO, DEPOSITANTE: ANA LUCY SEGURA GUTIERREZ, CONCEPTO: DEPÓSITO POR DEVOLUCION DE FONDOS NO UTILIZADOS, CUENTA DE DEPOSITO: CUENTA UNICA DEL TESORO</t>
  </si>
  <si>
    <t>00046024205 DEPOSITO DE EFECTIVO, DEPOSITANTE: BENITO COLQUEHUANCA FLORES, CONCEPTO: REVERSION DE SALDO NO EJECUTADO, CUENTA DE DEPOSITO: CUENTA UNICA DEL TESORO</t>
  </si>
  <si>
    <t>00582012001 DEPOSITO DE EFECTIVO, DEPOSITANTE: EBA FRANKLIN MENDIETA AGUILERA, CONCEPTO: DEVOLUCION DE RECURSOS NO UTILIZADOS, CUENTA DE DEPOSITO: CUENTA UNICA DEL TESORO</t>
  </si>
  <si>
    <t>00099021001 DEPOSITO DE EFECTIVO, DEPOSITANTE: ORGANO JUDICIAL, CONCEPTO: REVERSION, CUENTA DE DEPOSITO: CUENTA UNICA DEL TESORO</t>
  </si>
  <si>
    <t>00099021001 DEPOSITO DE EFECTIVO, DEPOSITANTE: AN-2 SCZ, CONCEPTO: REVERSION SERV. BAS, CUENTA DE DEPOSITO: CUENTA UNICA DEL TESORO</t>
  </si>
  <si>
    <t>00099021001 DEPOSITO DE EFECTIVO, DEPOSITANTE: MARIA JESUS HOYOS CASTRO, CONCEPTO: PAGO POR COBRO INDEBIDO DE NUEVAS NUPCIAS, CUENTA DE DEPOSITO: CUENTA UNICA DEL TESORO</t>
  </si>
  <si>
    <t>00099021001 DEP.DE CHEQ.AJENOS,RET.DE CAM.,CONCEPTO: AUT. IMPUGNACION TRIBUTARIA - DEVOL INCAPACIDAD TEMP - MARZO/2018,DEP.: CAJA PETROLERA DE SALUD , PROCEDENCIA: BANCO UNION S.A., CHEQUE: 13367, FECHA DE EMISION:23/05/2018</t>
  </si>
  <si>
    <t>00099021001 DEP.DE CHEQ.AJENOS,RET.DE CAM.,CONCEPTO: A.G.E.T.I.C. - DEVOL INCAPACIDAD TEMP - MARZO /2018,DEP.: CAJA PETROLERA DE SALUD , PROCEDENCIA: BANCO UNION S.A., CHEQUE: 13369, FECHA DE EMISION:23/05/2018</t>
  </si>
  <si>
    <t>00046171101 DEP.DE CHEQ.AJENOS,RET.DE CAM.,CONCEPTO: A.G.E.M.E.D. - DEVOL INCAPACIDAD TEMP - MARZO/2018,DEP.: CAJA PETROLERA DE SALUD , PROCEDENCIA: BANCO UNION S.A., CHEQUE: 13379, FECHA DE EMISION:23/05/2018</t>
  </si>
  <si>
    <t>00597019202 DEP.DE CHEQ.AJENOS,RET.DE CAM.,CONCEPTO: YLB - DEVOL INCAPACIDAD TEMP - MARZO /2018,DEP.: CAJA PETROLERA DE SALUD , PROCEDENCIA: BANCO UNION S.A., CHEQUE: 13368, FECHA DE EMISION:23/05/2018</t>
  </si>
  <si>
    <t>00132022002 DEP.DE CHEQ.AJENOS,RET.DE CAM.,CONCEPTO: DEVOLUCION FONDOS EN AVANCE,DEP.: SEDEM PAPELBOL , PROCEDENCIA: BANCO UNION S.A., CHEQUE: 2025, FECHA DE EMISION:21/05/2018</t>
  </si>
  <si>
    <t>00132052001 DEP.DE CHEQ.AJENOS,RET.DE CAM.,CONCEPTO: DEVOLUCION DE  SALDOS NO EJECUTADOS,DEP.: SEDEM , PROCEDENCIA: BANCO UNION S.A., CHEQUE: 2021, FECHA DE EMISION:14/05/2018</t>
  </si>
  <si>
    <t>00099021001 DEP.DE CHEQ.AJENOS,RET.DE CAM.,CONCEPTO: DEV.DEPOSITÓS POR REPOSICION DE CREDENCIALES 5 FUNCIONARIOS MIN.DE COMUNICACION,DEP.: MINISTERIO DE COMUNICACION , PROCEDENCIA: BANCO UNION S.A., CHEQUE: 9595, FECHA DE EMISION:22/05/2018</t>
  </si>
  <si>
    <t>00099021001 DEP.DE CHEQ.AJENOS,RET.DE CAM.,CONCEPTO: FSFA 04/18 DEP. POR GRISEL SANTA CRUZ, USO DE ENERGIA ELEC. MES DE ABRIL/18 S/G CON.ADM.N° 26/18,DEP.: CAMARA DE DIPUTADOS , PROCEDENCIA: BANCO UNION S.A., CHEQUE: 16790, FECHA DE EMISION:21/05/2018</t>
  </si>
  <si>
    <t>00099021001 DEP.DE CHEQ.AJENOS,RET.DE CAM.,CONCEPTO: REVERSION ANTICIPADA ERROR  EN SUBSIDIO DE NATALIDAD ELENA CACERES,DEP.: ORGANO JUDICIAL  DAF  NACIONAL , PROCEDENCIA: BANCO UNION S.A., CHEQUE: 2484, FECHA DE EMISION:18/05/2018</t>
  </si>
  <si>
    <t>00212012001 DEP.DE CHEQ.AJENOS,RET.DE CAM.,CONCEPTO: CUENTAS POR COBRAR ACTUALIZACION Y LIQUIDACION DE INTERES FREDA NANCY ROJAS STEVENSON,DEP.: INRA NACIONAL , PROCEDENCIA: BANCO UNION S.A., CHEQUE: 1657, FECHA DE EMISION:16/05/2018</t>
  </si>
  <si>
    <t>00212012001 DEP.DE CHEQ.AJENOS,RET.DE CAM.,CONCEPTO: CUENTAS POR COBRAR,ACTUALIZACION Y LIQUIDACION DE INTERESES WALTER HUMBERTO MALLEA CASTILLO,DEP.: INRA NACIONAL , PROCEDENCIA: BANCO UNION S.A., CHEQUE: 1656, FECHA DE EMISION:16/05/2018</t>
  </si>
  <si>
    <t>00099021001 DEPOSITO DE EFECTIVO, DEPOSITANTE: RUTH MARISEL HINOJOSA CORI, CONCEPTO: DEVOLUCION POR CONCEPTO DE FONDO EN AVANCE, CUENTA DE DEPOSITO: CUENTA UNICA DEL TESORO</t>
  </si>
  <si>
    <t>00099021001 DEPOSITO DE EFECTIVO, DEPOSITANTE: LENNY  GRETTY  BUTRON ALBORNOZ, CONCEPTO: REVERSION DE PASAJES  AL INTERIOR DEL PAIS, CUENTA DE DEPOSITO: CUENTA UNICA DEL TESORO</t>
  </si>
  <si>
    <t>00099021001 DEPOSITO DE EFECTIVO, DEPOSITANTE: CARVAJAL LAURA WILLBER, CONCEPTO: DEVOLUCION DE RECURSOS NO EJECUTADOS DE C 31 - 587, CUENTA DE DEPOSITO: CUENTA UNICA DEL TESORO</t>
  </si>
  <si>
    <t>00099021001 DEPOSITO DE EFECTIVO, DEPOSITANTE: JHONNY QUISPE ARRATIA, CONCEPTO: DEVOLUCION PASAJES AL INTERIOR DEL PAIS, CUENTA DE DEPOSITO: CUENTA UNICA DEL TESORO</t>
  </si>
  <si>
    <t>COBRO COSTOS DE PAPELERIA POR REGULARIZACION DE TRANSFERENCIA DEL EXTERIOR POR ORDEN DE PUMA ENERGY PARAGUAY S.A. LIB. 00513062001 YPFB-OPERACIONES PLANTA DE SEPARACION DE LIQUIDOS RIO GRANDE</t>
  </si>
  <si>
    <t>PAGO A BID PRÉSTAMO 1743-SF-BO VCTO. 23-05-2018 POR CUENTA DE TGN , NTI. 010718 VALOR 23-05-2018 CAPITAL USD 250.000,00 INTERESES USD 143.808,22 CTA. 3987 CUENTA UNICA DEL TESORO-3987 LIB. 00099021001 REF.: COMISIONES BANCARIAS</t>
  </si>
  <si>
    <t>De: 00099024113 Transferencia en cumplimiento al DS N0913 de 15/06/2011 y el Convenio Intergubernativo de Financiamiento UPRE-CIF-IG 381/2017, suscrito entre la UPRE y el GAM de Umala proyecto Construccion 8 Aulas Unidad Educativa Canaviri, correspondiente al pago de la planilla N 2, segun la UPRE.</t>
  </si>
  <si>
    <t>De: 00099024113 Transferencia en cumplimiento al DS N0913 de 15/06/2011 y el Convenio Intergubernativo de Financiamiento UPRE-CIF-IG/572/2016, suscrito entre la UPRE y el GAD de Potosi proyecto Construccion Instituto Tecnologico Superior Vitichi, correspondiente al pago de la planilla N 2, segun la</t>
  </si>
  <si>
    <t>De: 00099024113 Transferencia en cumplimiento al DS N0913 de 15/06/2011 y el Convenio Intergubernativo de Financiamiento UPRE-CIF-IG 1004/2017, suscrito entre la UPRE y el GAM de Tomave proyecto Construccion Tinglado U.E. Eduardo Abaroa de Visigza - Visigza, correspondiente al pago de la planilla N</t>
  </si>
  <si>
    <t>De: 00099024113 Transferencia en cumplimiento al DS N0913 de 15/06/2011 y el Convenio Intergubernativo de Financiamiento UPRE-CIF-IG 619/2017, suscrito entre la UPRE y el GAM de Villa Tunari proyecto Construccion 8 Aulas U.E. San Lorenzo B D-2, correspondiente al pago de la planilla N 4, segun la U</t>
  </si>
  <si>
    <t>De: 00099024113 Transferencia en cumplimiento al DS N0913 de 15/06/2011 y el Convenio Intergubernativo de Financiamiento UPRE-CIF-IG 172/2017, suscrito entre la UPRE y el GAM de Puerto Rico proyecto Const. Un Aula Unidad Educativa Carmelo Mojica (Com. Avaroa Mun. Puerto Rico), correspondiente al p</t>
  </si>
  <si>
    <t>De: 00099024113 Transferencia en cumplimiento al DS N0913 de 15/06/2011 y el Convenio Intergubernativo de Financiamiento UPRE-CIF-IG 021/2017, suscrito entre la UPRE y el GAM de Oruro proyecto Construccion Unidad Educativa San Luis, correspondiente al pago de la planilla N 3, segun la UPRE.</t>
  </si>
  <si>
    <t>De: 00099024113 Transferencia en cumplimiento al DS N0913 de 15/06/2011 y el Convenio Intergubernativo de Financiamiento UPRE-CIF-IG/419/2016, suscrito entre la UPRE y el GAM Potosi , Proyecto Construccion Unidad Educativa Tecnico Humanistico 3 de mayo D-17, correspondiente al pago de la planilla N</t>
  </si>
  <si>
    <t>De: 00099024113 Transferencia en cumplimiento al DS N0913 de 15/06/2011 y el Convenio Intergubernativo de Financiamiento UPRE-CIF-IG 1009/2017, suscrito entre la UPRE y el GAM Betanzos, Proyecto Construccion 4 Aulas, Bateria de Banos y Tinglado U.E. 20 de Septiembre Yujani - Betanzos , correspondien</t>
  </si>
  <si>
    <t>PAGO A BID PRÉSTAMO 1057-SF-BO VCTO. 23-05-2018 POR CUENTA DE TGN , NTI. 010774 VALOR 23-05-2018 CAPITAL USD 312.091,23 INTERESES USD 139.286,74 CTA. 3987 CUENTA UNICA DEL TESORO-3987 LIB. 00099021001 REF.: COMISIONES BANCARIAS</t>
  </si>
  <si>
    <t>PAGO A BID PRÉSTAMO 1056-SF-BO VCTO. 23-05-2018 POR CUENTA DE TGN , NTI. 010757 VALOR 23-05-2018 CAPITAL USD 13.761,77 INTERESES USD 6.141,90 CTA. 3987 CUENTA UNICA DEL TESORO-3987 LIB. 00099021001 REF.: COMISIONES BANCARIAS</t>
  </si>
  <si>
    <t>De: 00099024113 Transferencia en cumplimiento al DS N0913 de 15/06/2011 y el Convenio Intergubernativo de Financiamiento UPRE-CIF-IG 220/2017, suscrito entre la UPRE y el GAM de Jesus de Machaca proyecto Construccion Bloque de Aulas Unidad Educativa Mejillones - Ayllu Parina Arriba, correspondient</t>
  </si>
  <si>
    <t>De: 00099024113 Transferencia en cumplimiento al DS N0913 de 15/06/2011 y el Convenio Intergubernativo de Financiamiento UPRE-CIF-IG 1051/2017, suscrito entre la UPRE y el GAM de San Andres proyecto Const. Dos Aulas y Direccion U.E. El Carmen del Dorado Comunidad Carmen del Dorado, correspondiente</t>
  </si>
  <si>
    <t>De: 00099024113 Transferencia en cumplimiento al DS N0913 de 15/06/2011 y el Convenio Intergubernativo de Financiamiento UPRE-CIF-IG 079/2017, suscrito entre la UPRE y el GAM de Potosi proyecto Construccion Centro de Educacion Especial Juan Evo Morales Ayma I D-10, correspondiente al pago de la pla</t>
  </si>
  <si>
    <t>||TRANSFERENCIA DE FONDOS S/G. MENSAJES SWIFT NROS. 07190 Y 07176 DE LA FECHA. (SECTOR PÚBLICO). DEBITO DE LA LIBRETA 00117012001 DGAC, REPOSICION UTILES DE ESCRITORIO.</t>
  </si>
  <si>
    <t>||TRANSFERENCIA DE FONDOS S/G. MENSAJE SWIFT NRO. 07191 DE LA FECHA. (SECTOR PÚBLICO). DEBITO DE LA LIBRETA 00117012001 DGAC, REPOSICION UTILES DE ESCRITORIO.</t>
  </si>
  <si>
    <t>||TRANSFERENCIA DE FONDOS S/G. MENSAJE SWIFT NRO. 07187 DE LA FECHA. (SECTOR PÚBLICO). DEBITO DE LA LIBRETA 00117012001 DGAC, REPOSICION UTILES DE ESCRITORIO.</t>
  </si>
  <si>
    <t>NUMERO DE LIBRETA CUT: 00099021001 OPERACIÓN E18 TRANSFERENCIA DEL SISTEMA FINANCIERO POR CUENTA DE TERCEROS A LA CUT Devolucion pagos en exceso Gobierno Autonomo Departamental Potosi Libreta Nro 00099021001 TGN - Recursos Ordinarios</t>
  </si>
  <si>
    <t>TRANSFERENCIA DE FONDOS A SOLICITUD DE MINISTERIO DE RELACIONES EXTERIORES SEGUN SOLICITUD 5035 REF: REMISION DE RECURSOS A FAVOR DE LA EMBAJADA EN RUSIA POR GASTOS DE INSTALACION DEL EMBAJADOR HUGO VILLARROEL SENZADO Y LAS COMISIONES SERAN ASUMIDAS POR EL INTERESADO SEGUN LIQUIDACION DE GASTOS DE LIB. 00099021001 TGN-RECURSOS ORDINARIOS (3987)</t>
  </si>
  <si>
    <t>'TRANSFERENCIA DE FONDOS||A SOL. DEL MIN,DE ECO Y FIN.PUBL. MEFP/VTCP/DGAFT/UOIET/TES/N°2899/18 DE LA FECHA HRE TSO 2735 AL G.A.D. DE COCHABAMBA, EN EL MARCO DEL ART. 5 DE LA LEY N°840, LEY DE MODIF. AL PPTO. GRAL. DEL ESTADO-GEST.2016, VIGENTE POR LA DISP.FINAL CUARTA Q) DE LA LEY 1006. DEBITO DE LA LIBRETA 00099021001 TGN RECURSOS ORDINARIOS; COBRO UTILES DE ESCRITORIO.</t>
  </si>
  <si>
    <t>'TRANSFERENCIA DE FONDOS||A SOL. DEL MIN,DE ECO Y FIN.PUBL. MEFP/VTCP/DGAFT/UOIET/TES/N°2899/18 DE LA FECHA HRE TSO 2735 AL G.A.D. DE COCHABAMBA, EN EL MARCO DEL ART. 5 DE LA LEY N°840, LEY DE MODIF. AL PPTO. GRAL. DEL ESTADO-GEST.2016, VIGENTE POR LA DISP.FINAL CUARTA Q) DE LA LEY 1006. DEBITO DE LA LIBRETA 00099021001 TGN - RECURSOS ORDINARIOS.</t>
  </si>
  <si>
    <t>||VENTA DE DIVISAS SEGUN NOTA SEDEM/GG/EV/2018-0061 Y ASIGNACION DE DIVISAS EFECTUADA POR EL MEFP CODIGO 012368 5029 DEL 23/05/2018 REF.: EMISION LC I-2018-10 COM. EMISION LC 0,15%/USD 1.284.000.- POR 191 DIAS, REEMB. GTS DE COMUN. BS220.- Y EMISION DE CBTE. CTBLE BS50.- CGO. LIBRETA N° 00132079201 SEDEM PLANTA ENVASES DE VIDRIO CH MUN ZUDAÑEZ REF.: COM LC I-2018-10</t>
  </si>
  <si>
    <t>'TRANSFERENCIA DE FONDOS S/G CITE Nº' MEFP(VTCP/DGAFT/UOIE||MEFP/VTCP/DGAFT/UOIET/TES/N°2911/18 DE LA FECHA, DEL MIN.DE ECONOMIA Y FINANZAS PUBLICAS(HRE-TSO-2736), A LOS GOB.AUT.MCPALES. BENECIFICIARIOS Y AL GAIOC CHARAGUA IYAMBAE, POR CONCEPTO DE PATENTES PETROLERAS POR LA GESTION/2018 DEBITO DE LA LIBRETA N° 00099021001 TGN-RECUSOS ORDINARIOS, REPOSICION UTILES DE ESCRITORIO.</t>
  </si>
  <si>
    <t>||TRANSFERENCIA DE FONDOS S/G. MENSAJES SWIFT NROS. 07222 DE LA FECHA. (SECTOR PÚBLICO). DEBITO DE LA LIBRETA 00117012001 DGAC, REPOSICION UTILES DE ESCRITORIO.</t>
  </si>
  <si>
    <t>||TRANSFERENCIA DE FONDOS S/G. MENSAJES SWIFT NROS. 07223 Y 07210 DE LA FECHA. (SECTOR PÚBLICO). DEBITO DE LA LIBRETA 00117012001 DGAC, REPOSICION UTILES DE ESCRITORIO.</t>
  </si>
  <si>
    <t>||TRANSFERENCIA DE FONDOS S/G. MENSAJES SWIFT NROS. 07221 Y 07209 DE LA FECHA. (SECTOR PÚBLICO). DEBITO DE LA LIBRETA 00117012001 DGAC, REPOSICION UTILES DE ESCRITORIO.</t>
  </si>
  <si>
    <t>A:00099021001 Pago de capital e interes corriente a favor del TGN, adeudado por el GAD Beni, correspondientes al Prestamo Convenio Subsidiario CAF 2324, Proyecto de Electrificacion ITUBA.</t>
  </si>
  <si>
    <t>00099021001 DEPOSITO DE EFECTIVO, DEPOSITANTE: CARLA ROQUE AZURDUY, CONCEPTO: DEVOLUCION DE ENTREGA DE FONDOS, CUENTA DE DEPOSITO: CUENTA UNICA DEL TESORO</t>
  </si>
  <si>
    <t>00099021001 DEPOSITO DE EFECTIVO, DEPOSITANTE: WALTER ERNESTO ZORRILLA RODRIGUEZ, CONCEPTO: DEVOLUCION DOBLE PERCEPCION, CUENTA DE DEPOSITO: CUENTA UNICA DEL TESORO</t>
  </si>
  <si>
    <t>00580012001 DEPOSITO DE EFECTIVO, DEPOSITANTE: SELMAN LEONARDO HUMEREZ FLORES, CONCEPTO: DEVOLUCION DE PASAJE, CUENTA DE DEPOSITO: CUENTA UNICA DEL TESORO</t>
  </si>
  <si>
    <t>00035011105 DEPOSITO DE EFECTIVO, DEPOSITANTE: CARLOS BENAVIDES FERNANDEZ, CONCEPTO: DEVOLUCION POR CONCEPTO DE PASAJES TERRESTRES, CUENTA DE DEPOSITO: CUENTA UNICA DEL TESORO</t>
  </si>
  <si>
    <t>00099021001 DEPOSITO DE EFECTIVO, DEPOSITANTE: PABLO QUISPE URI, CONCEPTO: DEVOLUCION  FONDOS  DE AVANCE, CUENTA DE DEPOSITO: CUENTA UNICA DEL TESORO</t>
  </si>
  <si>
    <t>00099021001 DEPOSITO DE EFECTIVO, DEPOSITANTE: RICHARDI VIRGINIA CHALLAPA ZAPATA, CONCEPTO: DEVOLUCION DE HABERES DE 5 AÑOS DE SOBRESUELDOS, CUENTA DE DEPOSITO: CUENTA UNICA DEL TESORO</t>
  </si>
  <si>
    <t>00234014202 DEPOSITO DE EFECTIVO, DEPOSITANTE: RUTH  ANDREA  HUERTA SAAVEDRA, CONCEPTO: DEVOLUCION AL C-31 N 501 PARTIDA 332, CUENTA DE DEPOSITO: CUENTA UNICA DEL TESORO</t>
  </si>
  <si>
    <t>00041021101 DEPOSITO DE EFECTIVO, DEPOSITANTE: ERIKA CALLE RIVAS, CONCEPTO: DEVOLUCION DE SALDOS POR ASIGNACION DE FONDOS EN AVANCE ERIKA CALLE RIVAS, CUENTA DE DEPOSITO: CUENTA UNICA DEL TESORO</t>
  </si>
  <si>
    <t>00099021001 DEPOSITO DE EFECTIVO, DEPOSITANTE: JUAN FERNANDO DURAN VALENZUELA, CONCEPTO: DEVOLUCION POR CONCEPTO DE PASAJES TERRESTRES, CUENTA DE DEPOSITO: CUENTA UNICA DEL TESORO</t>
  </si>
  <si>
    <t>00099021001 DEPOSITO DE EFECTIVO, DEPOSITANTE: ROCHA SANDY SANDRO, CONCEPTO: DEVOLUCION PAGO DE HABERES S/ AUDITORIA, CUENTA DE DEPOSITO: CUENTA UNICA DEL TESORO</t>
  </si>
  <si>
    <t>00020011103 DEPOSITO DE EFECTIVO, DEPOSITANTE: SOF. INCL. TGRAFO PETER FERNANDO DURAN LOPEZ, CONCEPTO: REVERSION POR DESEMBOLSO P/SERVICIOS MANUALES PREVENTIVO 2018-0000001240,1, CUENTA DE DEPOSITO: CUENTA UNICA DEL TESORO</t>
  </si>
  <si>
    <t>00348014401 DEPOSITO DE EFECTIVO, DEPOSITANTE: 348 AUTORIDAD PLURINACIONAL DE LA MADRE TIERRA, CONCEPTO: DEP POR DEVOLUCION DE (1) UN DIA DE VIATICO DETERMINADO EN AUDITORIA 2015, CUENTA DE DEPOSITO: CUENTA UNICA DEL TESORO</t>
  </si>
  <si>
    <t>00099021001 DEPOSITO DE EFECTIVO, DEPOSITANTE: ASFI  ADA LUZ DEL CASTILLO TORRES, CONCEPTO: DEVOLUCION DE FUNCIONARIO PUBLICO POR ASIGNACION DE VIATICOS, CUENTA DE DEPOSITO: CUENTA UNICA DEL TESORO</t>
  </si>
  <si>
    <t>00099021001 DEPOSITO DE EFECTIVO, DEPOSITANTE: PABLO QUISPE URI, CONCEPTO: DEVOLUCION FONDO EN AVANCE, CUENTA DE DEPOSITO: CUENTA UNICA DEL TESORO</t>
  </si>
  <si>
    <t>00587012007 DEPOSITO DE EFECTIVO, DEPOSITANTE: JONATHAN FERNANDO MONROY COLQUE, CONCEPTO: SALDO CAJA CHICA N° 6  MAYO, CUENTA DE DEPOSITO: CUENTA UNICA DEL TESORO</t>
  </si>
  <si>
    <t>00373024105 DEPOSITO DE EFECTIVO, DEPOSITANTE: PROYECTO DE PAPA SICA SICA, CONCEPTO: DEP DE SALDOS-PROYECTO PROD DE PAPA PARA REACTIVAR LA SEGURIDAD ALIMENTARIA EN EL MUNIC DE SICA SICA, CUENTA DE DEPOSITO: CUENTA UNICA DEL TESORO</t>
  </si>
  <si>
    <t>00016011101 DEP.DE CHEQ.AJENOS,RET.DE CAM.,CONCEPTO: DEVOLUCION,DEP.: MINISTERIO DE EDUCACION , PROCEDENCIA: BANCO UNION S.A., CHEQUE: 22267, FECHA DE EMISION:23/05/2018</t>
  </si>
  <si>
    <t>00016011101 DEP.DE CHEQ.AJENOS,RET.DE CAM.,CONCEPTO: REINTEGRO  A  RESOLUCION MINISTERIAL,DEP.: MINISTERIO DE EDUCACION , PROCEDENCIA: BANCO UNION S.A., CHEQUE: 22268, FECHA DE EMISION:23/05/2018</t>
  </si>
  <si>
    <t>00099021001 DEP.DE CHEQ.AJENOS,RET.DE CAM.,CONCEPTO: REEMBOLSO POR BAJAS MEDICAS DE LA CAJA DE SALUD CORDES AL MINISTERIO DE ENERGIAS,DEP.: CAJA DE SALUD CORDES , PROCEDENCIA: BANCO UNION S.A., CHEQUE: 8060, FECHA DE EMISION:21/05/2018</t>
  </si>
  <si>
    <t>00099021001 DEP.DE CHEQ.AJENOS,RET.DE CAM.,CONCEPTO: REEMBOLSO POR BAJAS MEDICAS DE LA CAJA DE SALUD CORDES AL MINISTERIO DE MEDIO AMBIENTE Y AGUA,DEP.: CAJA DE SALUD CORDES , PROCEDENCIA: BANCO UNION S.A., CHEQUE: 8046, FECHA DE EMISION:17/05/2018</t>
  </si>
  <si>
    <t>00099021001 DEP.DE CHEQ.AJENOS,RET.DE CAM.,CONCEPTO: DEVOLUCION PASAJES,DEP.: CONTRALORIA GENERAL DEL ESTADO , PROCEDENCIA: BANCO UNION S.A., CHEQUE: 5657, FECHA DE EMISION:22/05/2018</t>
  </si>
  <si>
    <t>00099021001 DEP.DE CHEQ.AJENOS,RET.DE CAM.,CONCEPTO: REEMBOLSO BAJAS MEDICAS DE CAJA DE SALUD CORDES A UNIDAD DE CORDINACION DE PROGRAMAS Y PROY (UCPP),DEP.: CAJA DE SALUD CORDES , PROCEDENCIA: BANCO UNION S.A., CHEQUE: 8047, FECHA DE EMISION:17/05/2018</t>
  </si>
  <si>
    <t>00099021001 DEP.DE CHEQ.AJENOS,RET.DE CAM.,CONCEPTO: DEVOLUCION PASAJES,DEP.: CONTRALORIA GENERAL DEL ESTADO , PROCEDENCIA: BANCO UNION S.A., CHEQUE: 5658, FECHA DE EMISION:22/05/2018</t>
  </si>
  <si>
    <t>00287102001 DEP.DE CHEQ.AJENOS,RET.DE CAM.,CONCEPTO: REEMBOLSO POR BAJAS MEDICAS DE CAJA DE SALUD CORDES AL FONDO NACIONAL INVERSION PRODUCTIVA Y SOCIAL,DEP.: CAJA DE SALUD CORDES , PROCEDENCIA: BANCO UNION S.A., CHEQUE: 8052, FECHA DE EMISION:17/05/2018</t>
  </si>
  <si>
    <t>00593019201 DEP.DE CHEQ.AJENOS,RET.DE CAM.,CONCEPTO: REEMBOLSO POR BAJAS MEDICAS DE LA CAJA DE SALUD CORDES A LA EMPRESA ESTATAL YACANA,DEP.: CAJA DE SALUD CORDES , PROCEDENCIA: BANCO UNION S.A., CHEQUE: 8054, FECHA DE EMISION:17/05/2018</t>
  </si>
  <si>
    <t>00099021001 DEP.DE CHEQ.AJENOS,RET.DE CAM.,CONCEPTO: DEVOLUCION PASAJE,DEP.: CONTRALORIA GENERAL DEL ESTADO , PROCEDENCIA: BANCO UNION S.A., CHEQUE: 5655, FECHA DE EMISION:22/05/2018</t>
  </si>
  <si>
    <t>00290012001 DEP.DE CHEQ.AJENOS,RET.DE CAM.,CONCEPTO: MULTAS Y/O DESCUENTOS DE ATRASOS A CONSULTORES INDIVIDUALES DE LINEA DE LA GERENCIA DISTRITAL PANDO,DEP.: SERVICIO DE IMPUESTOS NACIONALES</t>
  </si>
  <si>
    <t>00342012001 DEP.DE CHEQ.AJENOS,RET.DE CAM.,CONCEPTO: REEMBOLSO POR BAJAS MEDICAS DE LA CAJA DE SALUD CORDES A LA AGENCIA ESTATAL DE VIVIENDA,DEP.: CAJA DE SALUD CORDES , PROCEDENCIA: BANCO UNION S.A., CHEQUE: 8071, FECHA DE EMISION:22/05/2018</t>
  </si>
  <si>
    <t>00099021001 DEP.DE CHEQ.AJENOS,RET.DE CAM.,CONCEPTO: REEMBOLSO POR BAJAS MEDICAS DE CAJA DE SALUD CORDES AL MINISTERIO DE OBRAS PUBLICAS SERV Y VIVIENDAS,DEP.: CAJA DE SALUD CORDES , PROCEDENCIA: BANCO UNION S.A., CHEQUE: 8070, FECHA DE EMISION:21/05/2018</t>
  </si>
  <si>
    <t>00099021001 DEP.DE CHEQ.AJENOS,RET.DE CAM.,CONCEPTO: REEMBOLSO POR BAJAS MEDICAS DE CAJA DE SALUD CORDES A AUT. DE REGUL Y FISC DE TELECOM Y TRANS ATT,DEP.: CAJA DE SALUD CORDES , PROCEDENCIA: BANCO UNION S.A., CHEQUE: 8048, FECHA DE EMISION:17/05/2018</t>
  </si>
  <si>
    <t>00099021001 DEP.DE CHEQ.AJENOS,RET.DE CAM.,CONCEPTO: REEMBOLSO POR BAJAS MEDICAS DE CAJA DE SALUD CORDES A EMP. DE AUT. DE REGUL Y FISC. DE TELECOM ATT,DEP.: CAJA DE SALUD CORDES , PROCEDENCIA: BANCO UNION S.A., CHEQUE: 8049, FECHA DE EMISION:17/05/2018</t>
  </si>
  <si>
    <t>00099021001 DEP.DE CHEQ.AJENOS,RET.DE CAM.,CONCEPTO: REEMBOLSO POR BAJAS MEDICAS DE LA CAJA DE SALUD CORDES AL MINISTERIO DE DEPORTES,DEP.: CAJA DE SALUD CORDES , PROCEDENCIA: BANCO UNION S.A., CHEQUE: 8050, FECHA DE EMISION:17/05/2018</t>
  </si>
  <si>
    <t>00099021001 DEP.DE CHEQ.AJENOS,RET.DE CAM.,CONCEPTO: REMBOLSO POR BAJAS MEDICAS DE CAJA DE SALUD CORDES A LA AUTORIDAD PLURINACIONAL DE LA MADRE TIERRA,DEP.: CAJA DE SALUD CORDES , PROCEDENCIA: BANCO UNION S.A., CHEQUE: 8051, FECHA DE EMISION:17/05/2018</t>
  </si>
  <si>
    <t>PROVISION DE FONDOS A SOLICITUD DE YACIMIENTOS PETROLIFEROS FISCALES BOLIVIANOS SEGUN SOLICITUD YPFB-0140-2018 REF: PAGO SER TRANSPORTE GN ME ABRIL 2018 LIB. 00513012007 YPFB - RECURSOS NACIONALIZACIÓN</t>
  </si>
  <si>
    <t>PROVISION DE FONDOS A SOLICITUD DE YACIMIENTOS PETROLIFEROS FISCALES BOLIVIANOS SEGUN SOLICITUD YPFB-0138-2018 REF: PAGO SERVICIO TRAN GN MI FIRME INTERRUMPIBLE ABRIL 2018 LIB. 00513012007 YPFB - RECURSOS NACIONALIZACIÓN</t>
  </si>
  <si>
    <t>PROVISION DE FONDOS A SOLICITUD DE YACIMIENTOS PETROLIFEROS FISCALES BOLIVIANOS SEGUN SOLICITUD YPFB-0139-2018 REF: PAGO TRANS GN MERCADO EXTERNO ABRIL 2018 LIB. 00513012007 YPFB - RECURSOS NACIONALIZACIÓN</t>
  </si>
  <si>
    <t>PAGO PRÉSTAMO BID 846-SF-BO VCTO. 24-05-2018 POR CUENTA DE FNDR SEGÚN COD. LIQ. 010786 DE FECHA 21-05-2018, VALOR 24-05-2018 CAPITAL USD 10.244,10 INTERESES USD 63.923,16 LIBRETA N° 00099021001 TGN-RECURSOS ORDINARIOS (3987) - ALIVIO MDRI</t>
  </si>
  <si>
    <t>PAGO PRÉSTAMO BID 569-SF-BO VCTO. 24-05-2018 POR CUENTA DE TGN , NTI. 010720 VALOR 24-05-2018 CAPITAL USD 9.884,75 INTERESES USD 296,54 CTA. 3987 CUENTA UNICA DEL TESORO-3987 LIB. 00099021001 REF.: COMISIONES BANCARIAS</t>
  </si>
  <si>
    <t>PAGO PRÉSTAMO BID 571-2-SF-BO VCTO. 24-05-2018 POR CUENTA DE TGN , NTI. 010742 VALOR 24-05-2018 CAPITAL USD 118.333,33 INTERESES USD 3.550,00 CTA. 3987 CUENTA UNICA DEL TESORO-3987 LIB. 00099021001 REF.: COMISIONES BANCARIAS</t>
  </si>
  <si>
    <t>De: 00099024113 Transferencia en cumplimiento al DS N0913 de 15/06/2011 y el Convenio Intergubernativo de Financiamiento UPRE-CIF-IG/488/2016, suscrito entre la UPRE y el GAM Puerto Rico, Proyecto Construccion Unidad Educativa Carlos Avila Gonzales Puerto Rico, correspondiente al pago de la planilla</t>
  </si>
  <si>
    <t>De: 00099024113 Transferencia en cumplimiento al DS N0913 de 15/06/2011 y el Convenio Intergubernativo de Financiamiento UPRE-CIF-IG 168/2017, suscrito entre la UPRE y el GAM Puerto Rico, Proyecto Const. Un Aula Unidad Educativa Campeones (Com. Campeones - Mun. Puerto Rico), correspondiente al pago</t>
  </si>
  <si>
    <t>De: 00099024113 Transferencia en cumplimiento al DS N0913 de 15/06/2011 y el Convenio Intergubernativo de Financiamiento UPRE-CIF-IG 878/2017, suscrito entre la UPRE y el GAM Porongo (Ayacucho), Proyecto Const. De Tinglado y Graderia en la Comunidad La Perdiz, correspondiente al pago de la planilla</t>
  </si>
  <si>
    <t>De: 00099024113 Transferencia en cumplimiento al DS N0913 de 15/06/2011 y el Convenio Intergubernativo de Financiamiento UPRE-CIF-IG 1036/2017, suscrito entre la UPRE y el GAM Trinidad, Proyecto Const. Mercado Seccional Calle Cochabamba, correspondiente al pago de la planilla N 2, segun la UPRE.</t>
  </si>
  <si>
    <t>De: 00099024113 Transferencia en cumplimiento al DS N0913 de 15/06/2011 y el Convenio Intergubernativo de Financiamiento UPRE-CIF-IG 411/2017, suscrito entre la UPRE y el GAM Omereque, Proyecto Construccion Unidad Educativa Tecnico Humanistico Evo Morales Ayma Omereque, correspondiente al pago de la</t>
  </si>
  <si>
    <t>De: 00099024113 Transferencia en cumplimiento al DS N0913 de 15/06/2011 y el Convenio Intergubernativo de Financiamiento UPRE-CIF-IG 086/2017, suscrito entre la UPRE y el GAM Villa Tunari, Proyecto Construccion Coliseo Isinuta - Distrito N 7, correspondiente al pago de la planilla N 7, segun la UPRE</t>
  </si>
  <si>
    <t>De: 00099024113 Transferencia en cumplimiento al DS N0913 de 15/06/2011 y el Convenio Intergubernativo de Financiamiento UPRE-CIF-IG 248/2017, suscrito entre la UPRE y el GAM La Asunta, Proyecto Construccion 4 Aulas Unidad Educativa San Jorge, correspondiente al pago de la planilla N 3, segun la UPR</t>
  </si>
  <si>
    <t>De: 00099024113 Transferencia en cumplimiento al DS N0913 de 15/06/2011 y el Convenio Intergubernativo de Financiamiento UPRE-CIF-IG 522/2015, suscrito entre la UPRE y el GAM Achacachi, Proyecto Construccion Bloque de Aulas Unidad Educativa Eufracio Ibanez, correspondiente al pago de la planilla N 4</t>
  </si>
  <si>
    <t>De: 00099024113 Transferencia en cumplimiento al DS N0913 de 15/06/2011 y el Convenio Intergubernativo de Financiamiento UPRE-CIF-IG/007/2015, suscrito entre la UPRE y el GAM Bolpebra, Proyecto Construccion Vivienda Para Medicos Comunidad Mukdem, correspondiente a la devolucion por retencion del 7%,</t>
  </si>
  <si>
    <t>'COBRO DE'||UTILES DE ESCRITORIO POR EL COMPROBANTE CONTABLE NRO. 0922479 DE LA FECHA, SEGÚN NOTA DE SENATEX, CITE' SENATEX/DGE/CAR/0306/2017 DE F. 21/07/2017. DEBITO DE LA LIBRETA 00378012002 SENATEX ADMINISTRACION CENTRAL.</t>
  </si>
  <si>
    <t>De: 00099024113 Transferencia en cumplimiento al DS N0913 de 15/06/2011 y el Convenio Intergubernativo de Financiamiento UPRE-CIF-IG 872/2017, suscrito entre la UPRE y el GAIOC Charagua Iyambae, Proyecto Const. Tinglado Cancha Polifuncional y Graderia U.E. Guarikusari Aguilera Jose Com. Koopere Brec</t>
  </si>
  <si>
    <t>De: 00099024113 Transferencia en cumplimiento al DS N0913 de 15/06/2011 y el Convenio Intergubernativo de Financiamiento UPRE-CIF-IG 1060/2017, suscrito entre la UPRE y el GAM San Ignacio, Proyecto Construccion de 5 Aulas U.E. Estanislao de Marchena - San Ignacio de Moxos, correspondiente al pago de</t>
  </si>
  <si>
    <t>De: 00099024113 Transferencia en cumplimiento al DS N0913 de 15/06/2011 y el Convenio Intergubernativo de Financiamiento UPRE-CIF-IG 647/2017, suscrito entre la UPRE y el GAM Shinahota, Proyecto Const. Puente Vehicular Dorado Segunda, correspondiente al pago de la planilla N2, segun la UPRE.</t>
  </si>
  <si>
    <t>De: 00099024113 Transferencia en cumplimiento al DS N0913 de 15/06/2011 y el Convenio Intergubernativo de Financiamiento UPRE-CIF-IG/425/2016, suscrito entre la UPRE y el GAM Potosi, Proyecto Construccion Unidad Educativa Tecnico Humanistico Warisata D-12, correspondiente al pago de la planilla N11,</t>
  </si>
  <si>
    <t>De: 00099024113 Transferencia en cumplimiento al DS N0913 de 15/06/2011 y el Convenio Intergubernativo de Financiamiento UPRE-CIF-IG 832/2017, suscrito entre la UPRE y el GAM San Rafael, Proyecto Construccion Tinglado Unidad Educativa El Tuna - San Rafael de Velasco, correspondiente al pago de la pl</t>
  </si>
  <si>
    <t>De: 00099024113 Transferencia en cumplimiento al DS N0913 de 15/06/2011 y el Convenio Intergubernativo de Financiamiento UPRE-CIF-IG 830/2017, suscrito entre la UPRE y el GAM San Jose, Proyecto Const. Biblioteca Municipal Dr. Pedro Rivero Mercado de San Jose de Chiquitos, correspondiente al pago de</t>
  </si>
  <si>
    <t>De: 00099024113 Transferencia en cumplimiento al DS N0913 de 15/06/2011 y el Convenio Intergubernativo de Financiamiento UPRE-CIF-IG 708/2017, suscrito entre la UPRE y el GAM Anzaldo, Proyecto Const. Tinglado con Graderias y Cancha Polifuncional U.E. Jatun Cienega (Anzaldo), correspondiente al pago</t>
  </si>
  <si>
    <t>De: 00099024113 Transferencia en cumplimiento al DS N0913 de 15/06/2011 y el Convenio Intergubernativo de Financiamiento UPRE-CIF-IG/571/2016, suscrito entre la UPRE y el GAD Potosi, Proyecto Construccion Mercado Campesino Cantumarca, correspondiente al pago de la planilla N6, segun la UPRE.</t>
  </si>
  <si>
    <t>De: 00099024113 Transferencia en cumplimiento al DS N0913 de 15/06/2011 y el Convenio Intergubernativo de Financiamiento UPRE-CIF-IG 971/2017, suscrito entre la UPRE y el GAM Puna, Proyecto Construccion 5 Aulas U.E. Mcal. Andres de Santa Cruz de Kepallo, correspondiente al pago de la planilla N1, se</t>
  </si>
  <si>
    <t>De: 00099024113 Transferencia en cumplimiento al DS N0913 de 15/06/2011 y el Convenio Intergubernativo de Financiamiento UPRE-CIF-IG/571/2016, suscrito entre la UPRE y el GAD Potosi, Proyecto Construccion Mercado Campesino Cantumarca, correspondiente al pago de la planilla N5, segun la UPRE.</t>
  </si>
  <si>
    <t>De: 00099024113 Transferencia en cumplimiento al DS N0913 de 15/06/2011 y el Convenio Intergubernativo de Financiamiento UPRE-CIF-IG 817/2017, suscrito entre la UPRE y el GAM Samaipata, Proyecto Construccion Tinglado y Cancha Polifuncional U.E. Santiago del Valle - Samaipata, correspondiente al pago</t>
  </si>
  <si>
    <t>De: 00099024113 Transferencia en cumplimiento al DS N0913 de 15/06/2011 y el Convenio Intergubernativo de Financiamiento UPRE-CIF-IG/501/2016, suscrito entre la UPRE y el GAM Cobija, Proyecto Construccion Piscina Olimpica Municipal Evo Morales - Cobija, correspondiente al pago de la planilla N2, seg</t>
  </si>
  <si>
    <t>De: 00099024113 Transferencia en cumplimiento al DS N0913 de 15/06/2011 y el Convenio Intergubernativo de Financiamiento UPRE-CIF-IG 1065/2017, suscrito entre la UPRE y el GAM Loreto, Proyecto Const. Tinglado U.E. San Pablo del Isiboro - Municipio de Loreto, correspondiente al pago de la planilla N1</t>
  </si>
  <si>
    <t>De: 00099024113 Transferencia en cumplimiento al DS N0913 de 15/06/2011 y el Convenio Intergubernativo de Financiamiento UPRE-CIF-IG 792/2017, suscrito entre la UPRE y el GAM San Juan, Proyecto Const. de Un Tinglado y Una Graderia Lateral Unidad Educativa Los Andes (San Juan), correspondiente al pag</t>
  </si>
  <si>
    <t>De: 00099024113 Transferencia en cumplimiento al DS N0913 de 15/06/2011 y el Convenio Intergubernativo de Financiamiento UPRE-CIF-IG 715/2017, suscrito entre la UPRE y el GAM Tiquipaya Proyecto Const. Tinglado y Graderias Com. Encanto Pampa - Tiquipaya, correspondiente al pago de la planilla N2 de c</t>
  </si>
  <si>
    <t>De: 00099024113 Transferencia en cumplimiento al DS N0913 de 15/06/2011 y el Convenio Intergubernativo de Financiamiento UPRE-CIF-IG 004/2017, suscrito entre la UPRE y el GAM Oruro Proyecto Const. Coliseo Cerrado Quirquincho - Oruro, correspondiente al pago de la planilla N2, segun la UPRE.</t>
  </si>
  <si>
    <t>De: 00099024113 Transferencia en cumplimiento al DS N0913 de 15/06/2011 y el Convenio Intergubernativo de Financiamiento UPRE-CIF-IG 390/2017, suscrito entre la UPRE y el GAM Yaco Proyecto Construccion 6 Aulas U.E. Yaco, correspondiente al pago de la planilla N2, segun la UPRE.</t>
  </si>
  <si>
    <t>De: 00099024113 Transferencia en cumplimiento al DS N0913 de 15/06/2011 y el Convenio Intergubernativo de Financiamiento UPRE-CIF-IG 815/2017, suscrito entre la UPRE y el GAM Samaipata Proyecto Construccion Tinglado y Cancha Polifuncional U.E. Bernardino Pena Vidal - Samaipata, correspondiente al pa</t>
  </si>
  <si>
    <t>De: 00099024113 Transferencia en cumplimiento al DS N0913 de 15/06/2011 y el Convenio Intergubernativo de Financiamiento UPRE-CIF-IG 1066/2017, suscrito entre la UPRE y el GAM Loreto Proyecto Const. Tinglado U.E. Gundonovia Municipio Loreto, correspondiente al pago de la planilla N2, segun la UPRE.</t>
  </si>
  <si>
    <t>De: 00099024113 Transferencia en cumplimiento al DS N0913 de 15/06/2011 y el Convenio Intergubernativo de Financiamiento UPRE-CIF-IG 837/2017, suscrito entre la UPRE y el GAM San Miguel de Velasco Proyecto Construccion de Tinglado y Graderias en la Unidad Educativa Alta Mira - San Miguel de Velasco,</t>
  </si>
  <si>
    <t>De: 00099024113 Transferencia en cumplimiento al DS N0913 de 15/06/2011 y el Convenio Intergubernativo de Financiamiento UPRE-CIF-IG 836/2017, suscrito entre la UPRE y el GAM San Miguel de Velasco Proyecto Construccion de Tinglado y Graderias en la Unidad Educativa Monsenor Belisario Santiestevan -</t>
  </si>
  <si>
    <t>De: 00099024113 Transferencia en cumplimiento al DS N0913 de 15/06/2011 y el Convenio Intergubernativo de Financiamiento UPRE-CIF-IG 005/2017, suscrito entre la UPRE y el GAM Machareti Proyecto Construccion Cesped Sintetico Mas Graderias Ivo - Machareti, correspondiente al pago de la planilla N4, se</t>
  </si>
  <si>
    <t>De: 00099024113 Transferencia en cumplimiento al DS N0913 de 15/06/2011 y el Convenio Intergubernativo de Financiamiento UPRE-CIF-IG 305/2017, suscrito entre la UPRE y el GAM Palca Proyecto Construccion de 12 Aulas U.E. San Geronimo de Uni, correspondiente al pago de la planilla N3, segun la UPRE.</t>
  </si>
  <si>
    <t>De: 00099024113 Transferencia en cumplimiento al DS N0913 de 15/06/2011 y el Convenio Intergubernativo de Financiamiento UPRE-CIF-IG 796/2017, suscrito entre la UPRE y el GAM San Carlos Proyecto Construccion Tinglado y Graderia en la Unidad Educativa Aurelio Serrate Nogales, Distrito Buen Retiro, co</t>
  </si>
  <si>
    <t>De: 00099024113 Transferencia en cumplimiento al DS N0913 de 15/06/2011 y el Convenio Intergubernativo de Financiamiento UPRE-CIF-IG 919/2017, suscrito entre la UPRE y el GAM Llallagua Proyecto Const. Laboratorios Aulas Tecnicas U.E. Junin - Catavi, correspondiente al pago de la planilla N2, segun l</t>
  </si>
  <si>
    <t>De: 00099024113 Transferencia en cumplimiento al DS N0913 de 15/06/2011 y el Convenio Intergubernativo de Financiamiento UPRE-CIF-IG 302/2017, suscrito entre la UPRE y el GAM Patacamaya Proyecto Construccion de Aulas Unidad Educativa Simon Bolivar de Chacoma, correspondiente al pago de la planilla N</t>
  </si>
  <si>
    <t>De: 00099024113 Transferencia en cumplimiento al DS N0913 de 15/06/2011 y el Convenio Intergubernativo de Financiamiento UPRE-CIF-IG 679/2017, suscrito entre la UPRE y el GAM Tiraque Proyecto Construccion Tinglado y Graderias Unidad Educativa Nuevo Amanecer, correspondiente al pago de la planilla N2</t>
  </si>
  <si>
    <t>De: 00099024113 Transferencia en cumplimiento al DS N0913 de 15/06/2011 y el Convenio Intergubernativo de Financiamiento UPRE-CIF-IG 1087/2017, suscrito entre la UPRE y el GAM Riberalta Proyecto Const. Parque Urbano Heroes del Acre Riberalta, correspondiente al pago de la planilla N1, segun la UPRE.</t>
  </si>
  <si>
    <t>De: 00099024113 Transferencia en cumplimiento al DS N0913 de 15/06/2011 y el Convenio Intergubernativo de Financiamiento UPRE-CIF-IG 849/2017, suscrito entre la UPRE y el GAM Mineros Proyecto Const. Pavimento Rigido en los Barrios Oriental, Nueva Esperanza y Mariscal Santa Cruz Mun. Mineros, corres</t>
  </si>
  <si>
    <t>De: 00099024113 Transferencia en cumplimiento al DS N0913 de 15/06/2011 y el Convenio Intergubernativo de Financiamiento UPRE-CIF-IG/287/2015, suscrito entre la UPRE y el GAM San Borja, Proyecto Construccion Modulo Educativo en la Unidad Educativa Cochabamba, correspondiente al pago de la planilla N</t>
  </si>
  <si>
    <t>De: 00099024113 Transferencia en cumplimiento al DS N0913 de 15/06/2011 y el Convenio Intergubernativo de Financiamiento UPRE-CIF-IG 714/2017, suscrito entre la UPRE y el GAM Tiquipaya, Proyecto Const. Tinglado Y Graderias Com. Bruno Mogo - Tiquipaya, correspondiente al pago de la planilla N 2 de ci</t>
  </si>
  <si>
    <t>De: 00099024113 Transferencia en cumplimiento al DS N0913 de 15/06/2011 y el Convenio Intergubernativo de Financiamiento UPRE-CIF-IG 709/2017, suscrito entre la UPRE y el GAM Anzaldo, Proyecto Const. Aula Multigrado U.E. Tholajara (Anzaldo), correspondiente al pago de la planilla N 2 de cierre, segu</t>
  </si>
  <si>
    <t>De: 00099024113 Transferencia en cumplimiento al DS N0913 de 15/06/2011 y el Convenio Intergubernativo de Financiamiento UPRE-CIF-IG 559/2017, suscrito entre la UPRE y el GAM Ixiamas, Proyecto Construccion Bloque de Aulas y Graderias en U.E. Ixiamas Ixiamas, correspondiente al pago de la planilla N</t>
  </si>
  <si>
    <t>De: 00099024113 Transferencia en cumplimiento al DS N0913 de 15/06/2011 y el Convenio Intergubernativo de Financiamiento UPRE-CIF-IG/486/2016, suscrito entre la UPRE y el GAM Potosi, Proyecto Construccion Unidad Educativa Litoral, correspondiente al pago de la planilla N 10, segun la UPRE.</t>
  </si>
  <si>
    <t>De: 00099024113 Transferencia en cumplimiento al DS N0913 de 15/06/2011 y el Convenio Intergubernativo de Financiamiento UPRE-CIF-IG 503/2017, suscrito entre la UPRE y el GAM Nazacara de Pacajes, Proyecto Construccion Casa Consistorial Nazacara de Pacajes, correspondiente al pago de la planilla N1,</t>
  </si>
  <si>
    <t>De: 00099024113 Transferencia en cumplimiento al DS N0913 de 15/06/2011 y el Convenio Intergubernativo de Financiamiento UPRE-CIF-IG 453/2017, suscrito entre la UPRE y el GAM deMalla proyecto Construccion de 3 Aulas Unidad Educativa Rodeo, correspondiente al pago de la planilla N 2 de cierre, segun</t>
  </si>
  <si>
    <t>De: 00099024113 Transferencia en cumplimiento al DS N0913 de 15/06/2011 y el Convenio Intergubernativo de Financiamiento UPRE-CIF-IG 677/2017, suscrito entre la UPRE y el GAM de Tiraque proyecto Construccion Tinglado y Graderias Unidad Educativa Boqueron Kasa, correspondiente al pago de la planilla</t>
  </si>
  <si>
    <t>De: 00099024113 Transferencia en cumplimiento al DS N0913 de 15/06/2011 y el Convenio Intergubernativo de Financiamiento UPRE-CIF-IG 459/2017, suscrito entre la UPRE y el GAM de Malla proyecto Construccion de 3 Aulas Unidad Educativa Jachapampa, correspondiente al pago de la planilla N 2 de cierre,</t>
  </si>
  <si>
    <t>De: 00099024113 Transferencia en cumplimiento al DS N0913 de 15/06/2011 y el Convenio Intergubernativo de Financiamiento UPRE-CIF-IG 652/2017, suscrito entre la UPRE y el GAM de Tarata proyecto Construccion Tinglado U.E. Izata Tarata, correspondiente al pago de la planilla N 2 de cierre, segun la U</t>
  </si>
  <si>
    <t>De: 00099024113 Transferencia en cumplimiento al DS N0913 de 15/06/2011 y el Convenio Intergubernativo de Financiamiento UPRE-CIF-IG 630/2017, suscrito entre la UPRE y el GAM Pasorapa, Proyecto Construccion Calles con Pavic Otb Norte Pasorapa, correspondiente al pago de la planilla N 2, segun la UPR</t>
  </si>
  <si>
    <t>De: 00099024113 Transferencia en cumplimiento al DS N0913 de 15/06/2011 y el Convenio Interinstitucional de Financiamiento UPRE-CIF-404/2014, suscrito entre la UPRE y el GAM Corque, Proyecto Construccion Terminal de Buses Provincial Corque - Oruro, correspondiente al pago de la planilla N2, segun la</t>
  </si>
  <si>
    <t>De: 00099024113 Transferencia en cumplimiento al DS N0913 de 15/06/2011 y el Convenio Intergubernativo de Financiamiento UPRE-CIF-IG 570/2016, suscrito entre la UPRE y el GAM Yunchara, Proyecto Construccion del Centro de Salud Integral Yunchara - Municipio de Yunchara, correspondiente al pago de la</t>
  </si>
  <si>
    <t>De: 00099024113 Transferencia en cumplimiento al DS N0913 de 15/06/2011 y el Convenio Intergubernativo de Financiamiento UPRE-CIF-IG 797/2017, suscrito entre la UPRE y el GAM San Carlos, Proyecto Construccion Tinglado y Graderia en la Unidad Educativa El Sujal Distrito San Carlos, correspondiente al</t>
  </si>
  <si>
    <t>De: 00099024113 Transferencia en cumplimiento al DS N0913 de 15/06/2011 y el Convenio Intergubernativo de Financiamiento UPRE-CIF-IG 879/2017, suscrito entre la UPRE y el GAM Porongo (Ayacucho), Proyecto Const. De Tres Aulas en la U.E. Aniceto Parada Comunidad Luquilla, correspondiente al pago de la</t>
  </si>
  <si>
    <t>De: 00099024113 Transferencia en cumplimiento al DS N0913 de 15/06/2011 y el Convenio Intergubernativo de Financiamiento UPRE-CIF-IG 270/2017, suscrito entre la UPRE y el GAM Santiago de Huata, Proyecto Construccion Bloque de 6 Aulas Unidad Educativa Kalaque, correspondiente al pago de la planilla N</t>
  </si>
  <si>
    <t>De: 00099024113 Transferencia en cumplimiento al DS N0913 de 15/06/2011 y el Convenio Intergubernativo de Financiamiento UPRE-CIF-IG 239/2017, suscrito entre la UPRE y el GAM San Andres de Machaca, Proyecto Construccion Tinglado U.E. Villa Pusuma - Villa Pusuma, correspondiente al pago de la planill</t>
  </si>
  <si>
    <t>De: 00099024113 Transferencia en cumplimiento al DS N0913 de 15/06/2011 y el Convenio Intergubernativo de Financiamiento UPRE-CIF-IG 682/2017, suscrito entre la UPRE y el GAM Tolata, Proyecto Construccion Cancha Polifuncional Tinglado y Graderias Zona Este (Tolata), correspondiente al pago de la pla</t>
  </si>
  <si>
    <t>De: 00099024113 Transferencia en cumplimiento al DS N0913 de 15/06/2011 y el Convenio Intergubernativo de Financiamiento UPRE-CIF-IG 780/2017, suscrito entre la UPRE y el GAM Ascencion de Guarayos, Proyecto Const. Aulas y Banos Unidad Educativa 27 de Mayo Guarayos, correspondiente al pago de la plan</t>
  </si>
  <si>
    <t>PAGO A BID PRÉSTAMO 571-1-SF-BO VCTO. 24-05-2018 POR CUENTA DE SAMAPA SEGÚN LIQ. 010740 DE FECHA 23-05-2018, VALOR 24-05-2018 CAPITAL USD 151.679,69 INTERESES USD 11.149,57 LIBRETA N° 00099021001 TGN-RECURSOS ORDINARIOS (3987) - ALIVIO MDRI</t>
  </si>
  <si>
    <t>PAGO PRÉSTAMO BID 579-SF-BO VCTO. 24-05-2018 POR CUENTA DE TGN , NTI. 010758 VALOR 24-05-2018 CAPITAL USD 16.576,10 INTERESES USD 497,28 CTA. 3987 CUENTA UNICA DEL TESORO-3987 LIB. 00099021001 REF.: COMISIONES BANCARIAS</t>
  </si>
  <si>
    <t>VENTA DE DIVISAS CON TRANSFERENCIA DE FONDOS A SOLICITUD DE DIRECCION ESTRATEGICA DE REIVINDICACION MARITIMA DIREMAR SEGUN SOLICITUD 5037 REF: PAGO DE LA CONSULTORIA POR PRODUCTO A HYDROISOTOP GMBH POR ESTUDIO DE ISOTOPOS DE LAS AGUAS DE LOS MANANTIALES Y POZOS DEL SILALA SOLICITADO CON INFORME IF D LIB. 00099021001 TGN-RECURSOS ORDINARIOS (3987) POR DIFERENCIAL CAMBIARIO</t>
  </si>
  <si>
    <t>De: 00099024113 Transferencia en cumplimiento al DS N0913 de 15/06/2011 y el Convenio Intergubernativo de Financiamiento UPRE-CIF-IG 810/2017, suscrito entre la UPRE y el GAM San Antonio de Lomeiro, Proyecto Const. de Aulas en Unidad Educativa San Antonio de Padua Comunidad San Antonio de Lomerio, c</t>
  </si>
  <si>
    <t>De: 00099024113 Transferencia en cumplimiento al DS N0913 de 15/06/2011 y el Convenio Intergubernativo de Financiamiento UPRE-CIF-IG 395/2017, suscrito entre la UPRE y el GAM Collana, Proyecto Construccion Unidad Educativa Tupac Katari L/Collana , correspondiente al pago de la planilla N 4, segun la</t>
  </si>
  <si>
    <t>De: 00099024113 Transferencia en cumplimiento al DS N0913 de 15/06/2011 y el Convenio Intergubernativo de Financiamiento UPRE-CIF-IG 880/2017, suscrito entre la UPRE y el GAM Porongo(Ayacucho), Proyecto Const. de Tinglado y Graderia en la U.E. Pozo Colorado - Comunidad Pozo Colorado , correspondient</t>
  </si>
  <si>
    <t>De: 00099024113 Transferencia en cumplimiento al DS N0913 de 15/06/2011 y el Convenio Intergubernativo de Financiamiento UPRE-CIF-IG 841/2017, suscrito entre la UPRE y el GAM de Pucara proyecto Const. Centro de Salud Comunidad Loma Larga en el Municipio Pucara, correspondiente al pago de la planill</t>
  </si>
  <si>
    <t>VENTA DE DIVISAS CON TRANSFERENCIA DE FONDOS A SOLICITUD DE DIRECCION ESTRATEGICA DE REIVINDICACION MARITIMA DIREMAR SEGUN SOLICITUD 5037 REF: PAGO DE LA CONSULTORIA POR PRODUCTO A HYDROISOTOP GMBH POR ESTUDIO DE ISOTOPOS DE LAS AGUAS DE LOS MANANTIALES Y POZOS DEL SILALA SOLICITADO CON INFORME IF D LIB. 00099021001 TGN-RECURSOS ORDINARIOS (3987)</t>
  </si>
  <si>
    <t>De: 00099024113 Transferencia en cumplimiento al DS N0913 de 15/06/2011 y el Convenio Intergubernativo de Financiamiento UPRE-CIF-IG 707/2017, suscrito entre la UPRE y el GAM Anzaldo, Proyecto Const. Tinglado Con Graderias U.E. Vitaliano Rodriguez Blanco Rancho (Anzaldo), correspondiente al pago de</t>
  </si>
  <si>
    <t>De: 00099024113 Transferencia en cumplimiento al DS N0913 de 15/06/2011 y el Convenio Intergubernativo de Financiamiento UPRE-CIF-IG 128/2017, suscrito entre la UPRE y el GAM Villa Tunari Proyecto Construccion U.E. Tecnico Humanistico Carlos Villegas Villa Tunari D-1, correspondiente al pago de la p</t>
  </si>
  <si>
    <t>De: 00099024113 Transferencia en cumplimiento al DS N0913 de 15/06/2011 y el Convenio Intergubernativo de Financiamiento UPRE-CIF-IG 875/2017, suscrito entre la UPRE y el GAIOC Charagua Iyambae, Proyecto Const. Tinglado Cancha Polifuncional U.E. Parapety Comunidad San Francisco - Charagua, correspon</t>
  </si>
  <si>
    <t>De: 00099024113 Transferencia en cumplimiento al DS N0913 de 15/06/2011 y el Convenio Intergubernativo de Financiamiento UPRE-CIF-IG/468/2016, suscrito entre la UPRE y el GAM Cobija, Proyecto Const. Mercado Municipal Evo Morales Ayma - Cobija, correspondiente al pago de la planilla N 5, segun la UPR</t>
  </si>
  <si>
    <t>De: 00099024113 Transferencia en cumplimiento al DS N0913 de 15/06/2011 y el Convenio Interinstitucional de Financiamiento UPRE-CIF-IG 1090/2017, suscrito entre la UPRE y el GAD Beni, Proyecto Ampl. Terminal Aerea Riberalta, correspondiente al pago de la planilla N2, segun la UPRE.</t>
  </si>
  <si>
    <t>De: 00099024113 Transferencia en cumplimiento al DS N0913 de 15/06/2011 y el Convenio Interinstitucional de Financiamiento UPRE-CIF-IG 1070/2017, suscrito entre la UPRE y el GAM Magdalena, Proyecto Const. Auditorio en Hospital Boliviano Canadiense Santa Maria Magdalena, correspondiente al pago de la</t>
  </si>
  <si>
    <t>De: 00099024113 Transferencia en cumplimiento al DS N0913 de 15/06/2011 y el Convenio Interinstitucional de Financiamiento UPRE-CIF-IG 786/2017, suscrito entre la UPRE y el GAM Vallegrande, Proyecto Const. Pavimento Rigido Calles de Vallegrande, correspondiente al pago de la planilla N1, segun la UP</t>
  </si>
  <si>
    <t>De: 00099024113 Transferencia en cumplimiento al DS N0913 de 15/06/2011 y el Convenio Interinstitucional de Financiamiento UPRE-CIF-IG/426/2016, suscrito entre la UPRE y el GAM Potosi, Proyecto Construccion Centro de Educacion Virtual Pary Orcko D-8, correspondiente al pago de la planilla N9, segun</t>
  </si>
  <si>
    <t>De: 00099024113 Transferencia en cumplimiento al DS N0913 de 15/06/2011 y el Convenio Interinstitucional de Financiamiento UPRE-CIF-IG 1021/2017, suscrito entre la UPRE y el GAM Villa Tunari, Proyecto Construccion Centro de Salud Con Internacion 1 de Mayo D-2, correspondiente al pago de la planilla</t>
  </si>
  <si>
    <t>De: 00099024113 Transferencia en cumplimiento al DS N0913 de 15/06/2011 y el Convenio Interinstitucional de Financiamiento UPRE-CIF-IG 127/2017, suscrito entre la UPRE y el GAM Challapata, Proyecto Construccion Aulas Unidad Educativa Simon Bolivar Culta, correspondiente al pago de la planilla N3, s</t>
  </si>
  <si>
    <t>De: 00099024113 Transferencia en cumplimiento al DS N0913 de 15/06/2011 y el Convenio Interinstitucional de Financiamiento UPRE-CIF-IG 924/2017, suscrito entre la UPRE y el GAM Tinguipaya, Proyecto Construccion U.E. Cienegoma, correspondiente al pago de la planilla N1, segun la UPRE.</t>
  </si>
  <si>
    <t>De: 00099024113 Transferencia en cumplimiento al DS N0913 de 15/06/2011 y el Convenio Interinstitucional de Financiamiento UPRE-CIF-IG 244/2017, suscrito entre la UPRE y el GAM La Asunta, Proyecto Construccion Tres Aulas Unidad Educativa Coroiquillo San Lorenzo, correspondiente al pago de la planill</t>
  </si>
  <si>
    <t>De: 00099024113 Transferencia en cumplimiento al DS N0913 de 15/06/2011 y el Convenio Interinstitucional de Financiamiento UPRE-CIF-IG 450/2015, suscrito entre la UPRE y el GAM Huacaraje, Proyecto Construccion Plaza el Carmen - Huacaraje, correspondiente al pago de la planilla N5, segun la UPRE.</t>
  </si>
  <si>
    <t>De: 00099024113 Transferencia en cumplimiento al DS N0913 de 15/06/2011 y el Convenio Interinstitucional de Financiamiento UPRE-CIF-IG 370/2017, suscrito entre la UPRE y el GAM Huarina, Proyecto Construccion Aulas Unidad Educativa Coromata Baja, correspondiente al pago de la planilla N2, segun la UP</t>
  </si>
  <si>
    <t>De: 00099024113 Transferencia en cumplimiento al DS N0913 de 15/06/2011 y el Convenio Interinstitucional de Financiamiento UPRE-CIF-IG 250/2017, suscrito entre la UPRE y el GAM La Asunta, Proyecto Construccion 4 Aulas Unidad Educativa Lic. Reynaldo Calcina Luna Siguani Chico, correspondiente al pago</t>
  </si>
  <si>
    <t>De: 00099024113 Transferencia en cumplimiento al DS N0913 de 15/06/2011 y el Convenio Interinstitucional de Financiamiento UPRE-CIF-IG 817/2017, suscrito entre la UPRE y el GAM Samaipata, Proyecto Construccion Tinglado y Cancha Polifuncional U.E. Santiago del Valle - Samaipata, correspondiente al pa</t>
  </si>
  <si>
    <t>De: 00099024113 Transferencia en cumplimiento al DS N0913 de 15/06/2011 y el Convenio Interinstitucional de Financiamiento UPRE-CIF-IG 1061/2017, suscrito entre la UPRE y el GAM San Ignacio, Proyecto Construccion de Tinglado y Polideportivo U.E. Socrates Parada Eguez San Ignacio de Moxos, correspon</t>
  </si>
  <si>
    <t>De: 00099024113 Transferencia en cumplimiento al DS N0913 de 15/06/2011 y el Convenio Interinstitucional de Financiamiento UPRE-CIF-IG 1046/2017, suscrito entre la UPRE y el GAM San Andres, Proyecto Const. De 4 Aulas U.E. Canaan-Comunidad Villa San Pedro, correspondiente al pago de la planilla N1, s</t>
  </si>
  <si>
    <t>NÚMERO DE LIBRETA CUT: 99031009.00 OPERACIÓN T01 TRANSFERENCIA DE FONDOS A LA CUT - TESORO DIRECTO DE BANCO UNION S.A. A CUENTA UNICA DEL TESORO CON NUMERO DE SOLICITUD = 2768012 Y NUMERO CORRELATIVO = 91320024052018414 TRANSFERENCIA POR OPERACIONES DE VENTA BONOS BTX</t>
  </si>
  <si>
    <t>||TRANSFERENCIA DE FONDOS S/G. FORMULARIO, CITE' BUN0306/2018 DE LA FECHA. (HRE-TSO-2749). DEVOLUCIÓN DE DIFERENCIA EN DESEMBOLSO DE ANTICIPO DE LA CONST. UNIDAD EDUCATIVA CARANDA - MUNICIPIO DE BUENA VISTA SEGÚN CONVENIO CON UPRE BOLIVIA CAMBIA. A SOLICITUD DEL G.A.M. DE BUENA VISTA; LIBRETA 00990204115 BOLIVIA CAMBIA; BUN.</t>
  </si>
  <si>
    <t>||TRANSFERENCIA DE FONDOS S/G. FORMULARIO, CITE' BUN0305/2018 DE LA FECHA. (HRE-TSO-2750). DEVOLUCIÓN DE DIFERENCIA EN DESEMBOLSO DE ANTICIPO DE LA CONST. U.E. EL CARMEN SURUTU - MUNICIPIO DE BUENA VISTA SEGÚN CONVENIO CON UPRE BOLIVIA CAMBIA. A SOLICITUD DEL G.A.M. DE BUENA VISTA; LIBRETA 00990204115 BOLIVIA CAMBIA; BUN.</t>
  </si>
  <si>
    <t>VENTA DE DIVISAS CON TRANSFERENCIA DE FONDOS A SOLICITUD DE MINISTERIO DE DEFENSA SEGUN SOLICITUD 5043 REF: PAGO A EMPRESA CLASSIC 400 HOLDINGS LLC POR ARRENDAMIENTO DE MOTOR PARA AERONAVE DE EMPRESA PUBLICA TRANSPORTE AEREO MILITAR LIB. 00020011103 MINISTERIO DE DEFENSA - INGRESOS VARIOS</t>
  </si>
  <si>
    <t>VENTA DE DIVISAS CON TRANSFERENCIA DE FONDOS A SOLICITUD DE MINISTERIO DE EDUCACION SEGUN SOLICITUD 5041 REF: TRASPASO PARA TATIANA MIJAELA BLANCO QUIROGA LIB. 00099021001 TGN-RECURSOS ORDINARIOS (3987)</t>
  </si>
  <si>
    <t>VENTA DE DIVISAS CON TRANSFERENCIA DE FONDOS A SOLICITUD DE ADMINISTRACION DE SERVICIOS PORTUARIOS BOLIVIA SEGUN SOLICITUD 5045 REF: H.R. 1558 - ENVIO DE RECURSOS AL PUERTO DE ARICA POR GATE OUT, CORRESPONDIENTE A LA REPOSICION DE ABRIL/2018, SEGUN COMUNICACION INTERNA ASP-B/DOP-UAP/CI-263/2018 Y DE LIB. 00594012001 ASP-B FONDO DE OPERACIONES</t>
  </si>
  <si>
    <t>TRANSFERENCIA DE FONDOS AL EXTERIOR A SOLICITUD DE MINISTERIO DE SALUD SEGUN SOLICITUD 5044 REF: PAGO A ENGEST POR LA ACTIVIDAD TESA HOSPITAL POTOSI DE ACUERDO AL REGLEMENTO OPERTATIVO DEL PROGRAMA RESOLUCION MINISTERIAL 875 LIB. 00046057007 MS-$US-BID 2822/BL-BO MEJORAMIENTO ACCESOS A SERVICIOS</t>
  </si>
  <si>
    <t>VENTA DE DIVISAS CON TRANSFERENCIA DE FONDOS A SOLICITUD DE MINISTERIO DE EDUCACION SEGUN SOLICITUD 5039 REF: TRASPASO PARA JUAN YAMID CARVALLO ALFARO LIB. 00099021001 TGN-RECURSOS ORDINARIOS (3987)</t>
  </si>
  <si>
    <t>||TRANSFERENCIA DE FONDOS S/G. FORMULARIO CITE: BUN0304/18 DE LA FECHA.(HRE-TSO-2751), PROVENIENTES DEL INRA PARA LA GESTION/2018 S/G. DS.29215 CO-PARTICIPACION,TASAS DE SANEAMIENTO Y CATASTRO-INRA, PARA PAGO DE SALARIOS. A SOLICITUD DE LA ABT , LIBRETA N° 00312014201 ABT-OTROS RECURSOS; BUN.</t>
  </si>
  <si>
    <t>De: 00099024113 Transferencia en cumplimiento al DS N0913 de 15/06/2011 y el Convenio Intergubernativo de Financiamiento UPRE-CIF-IG 834/2017, suscrito entre la UPRE y el GAM de San Miguel de Velasco proyecto Construccion de Tinglado y Graderias de la Unidad Educativa San Pablo A San Miguel de Vela</t>
  </si>
  <si>
    <t>De: 00099024113 Transferencia en cumplimiento al DS N0913 de 15/06/2011 y el Convenio Intergubernativo de Financiamiento UPRE-CIF-IG 433/2017, suscrito entre la UPRE y el GAM de Chuma proyecto Construccion Tinglado Unidad Educativa Churubamba Municipio de Chuma, correspondiente al pago de la planil</t>
  </si>
  <si>
    <t>De: 00099024113 Transferencia en cumplimiento al DS N0913 de 15/06/2011 y el Convenio Intergubernativo de Financiamiento UPRE-CIF-IG 775/2017, suscrito entre la UPRE y el GAM de Boyuibe proyecto Const. Aulas, Cocina Comedor, Adm. y Baterias de Banos U.E. Tcnl. Rafael Pabon Municipio de Boyuibe, cor</t>
  </si>
  <si>
    <t>De: 00099024113 Transferencia en cumplimiento al DS N0913 de 15/06/2011 y el Convenio Intergubernativo de Financiamiento UPRE-CIF-IG 223/2017, suscrito entre la UPRE y el GAM Jesus de Machaca Proyecto Construccion Bloque de Aulas Unidad Educativa Holanda - Ayllu Aguallamaya, correspondiente al pago</t>
  </si>
  <si>
    <t>De: 00099024113 Transferencia en cumplimiento al DS N0913 de 15/06/2011 y el Convenio Intergubernativo de Financiamiento UPRE-CIF-IG/481/2015, suscrito entre la UPRE y el GAM Trigal Proyecto Construccion Edificio Municipal El Trigal, correspondiente al pago de la planilla N1, segun la UPRE.</t>
  </si>
  <si>
    <t>De: 00099024113 Transferencia en cumplimiento al DS N0913 de 15/06/2011 y el Convenio Intergubernativo de Financiamiento UPRE-CIF-IG 471/2017, suscrito entre la UPRE y el GAM San Pedro de Curahuara Proyecto Construccion de 2 Aulas U.E. Unificada Chua Norte, correspondiente al pago de la planilla N2</t>
  </si>
  <si>
    <t>De: 00099024113 Transferencia en cumplimiento al DS N0913 de 15/06/2011 y el Convenio Intergubernativo de Financiamiento UPRE-CIF-IG 173/2017, suscrito entre la UPRE y el GAM Puerto Rico Proyecto Const. Una Vivienda para Maestros Unidad Educativa German Busch, Loc. Conquista, Mun. Pto. Rico, corresp</t>
  </si>
  <si>
    <t>De: 00099024113 Transferencia en cumplimiento al DS N0913 de 15/06/2011 y el Convenio Intergubernativo de Financiamiento UPRE-CIF-IG 238/2017, suscrito entre la UPRE y el GAM San Andres de Machaca Proyecto Construccion Tinglado U.E. Chuncarcota de Machaca - Comunidad Chuncarcota, correspondiente al</t>
  </si>
  <si>
    <t>De: 00099024113 Transferencia en cumplimiento al DS N0913 de 15/06/2011 y el Convenio Intergubernativo de Financiamiento UPRE-CIF-IG 718/2017, suscrito entre la UPRE y el GAM Tiquipaya Proyecto Const. Tinglado y Graderias Com. Collpapampa La Floresta - Tiquipaya, correspondiente al pago de la planil</t>
  </si>
  <si>
    <t>De: 00099024113 Transferencia en cumplimiento al DS N0913 de 15/06/2011 y el Convenio Intergubernativo de Financiamiento UPRE-CIF-IG 717/2017, suscrito entre la UPRE y el GAM Tiquipaya Proyecto Const. Tinglado y Graderias Com. Pucun Pucun - Tiquipaya, correspondiente al pago de la planilla N2 de cie</t>
  </si>
  <si>
    <t>De: 00099024113 Transferencia en cumplimiento al DS N0913 de 15/06/2011 y el Convenio Intergubernativo de Financiamiento UPRE-CIF-IG 657/2017, suscrito entre la UPRE y el GAM Tarata Proyecto Construccion Tinglado U.E. Kellu Mayu Tarata, correspondiente al pago de la planilla N2 de cierre, segun la U</t>
  </si>
  <si>
    <t>De: 00099024113 Transferencia en cumplimiento al DS N0913 de 15/06/2011 y el Convenio Intergubernativo de Financiamiento UPRE-CIF-IG 387/2017, suscrito entre la UPRE y el GAM Yaco Proyecto Construccion Tinglado U.E. Challoma - Challoma Grande, correspondiente al pago de la planilla N2 de cierre, seg</t>
  </si>
  <si>
    <t>De: 00099024113 Transferencia en cumplimiento al DS N0913 de 15/06/2011 y el Convenio Intergubernativo de Financiamiento UPRE-CIF-IG 171/2017, suscrito entre la UPRE y el GAM Puerto Rico Proyecto Const. Un Aula Unidad Educativa San Antonio del Matty (Com. Matty - Mun. Puerto Rico), correspondiente a</t>
  </si>
  <si>
    <t>De: 00099024113 Transferencia en cumplimiento al DS N0913 de 15/06/2011 y el Convenio Intergubernativo de Financiamiento UPRE-CIF-IG 795/2017, suscrito entre la UPRE y el GAM San Carlos, Proyecto Construccion Tinglado y Graderia en la Unidad Educativa 6 De Agosto Distrito San Carlos, correspondiente</t>
  </si>
  <si>
    <t>De: 00099024113 Transferencia en cumplimiento al DS N0913 de 15/06/2011 y el Convenio Intergubernativo de Financiamiento UPRE-CIF-IG 335/2017, suscrito entre la UPRE y el GAM Sorata, Proyecto Construccion Tinglado Unidad Educativa Pacollo, correspondiente al pago de la planilla N 2 de cierre, segun</t>
  </si>
  <si>
    <t>De: 00099024113 Transferencia en cumplimiento al DS N0913 de 15/06/2011 y el Convenio Intergubernativo de Financiamiento UPRE-CIF-IG/428/2015, suscrito entre la UPRE y el GAM Fernandez Alonso, Proyecto Construccion Modulo Educativo Eduardo Abaroa III - Chane Magallanes D-3, correspondiente al pago d</t>
  </si>
  <si>
    <t>De: 00099024113 Transferencia en cumplimiento al DS N0913 de 15/06/2011 y el Convenio Intergubernativo de Financiamiento UPRE-CIF-IG 804/2017, suscrito entre la UPRE y el GAM San Javier, Proyecto Const. Tinglado y Graderias U.E. Cachuela Espana - Comunidad Cachuela Espana, correspondiente al pago de</t>
  </si>
  <si>
    <t>De: 00099024113 Transferencia en cumplimiento al DS N0913 de 15/06/2011 y el Convenio Intergubernativo de Financiamiento UPRE-CIF-IG 347/2016, suscrito entre la UPRE y el GAM Yanacachi, Proyecto Construccion U.E. Felix Ernesto Moscoso (Yanacachi), correspondiente al pago de la planilla N 8, segun la</t>
  </si>
  <si>
    <t>De: 00099024113 Transferencia en cumplimiento al DS N0913 de 15/06/2011 y el Convenio Intergubernativo de Financiamiento UPRE-CIF-IG/006/2015, suscrito entre la UPRE y el GAM Bolpebra, Proyecto Construccion Vivienda Para Medicos Comunidad Nareuda, correspondiente al pago de la devolucion de retencio</t>
  </si>
  <si>
    <t>De: 00099024113 Transferencia en cumplimiento al DS N0913 de 15/06/2011 y el Convenio Intergubernativo de Financiamiento UPRE-CIF-IG 812/2017, suscrito entre la UPRE y el GAM Trigal, Proyecto Construccion Pavimento Articulado en Calles Principales Municipio Trigal, correspondiente al pago de la plan</t>
  </si>
  <si>
    <t>De: 00099024113 Transferencia en cumplimiento al DS N0913 de 15/06/2011 y el Convenio Intergubernativo de Financiamiento UPRE-CIF-IG 640/2017, suscrito entre la UPRE y el GAM Tolata, Proyecto Construccion Centro de Salud Ambulatorio Carcaje (Tolata), correspondiente al pago de la planilla N 2, segun</t>
  </si>
  <si>
    <t>De: 00099024113 Transferencia en cumplimiento al DS N0913 de 15/06/2011 y el Convenio Intergubernativo de Financiamiento UPRE-CIF-IG 400/2017, suscrito entre la UPRE y el GAM Pelechuco, Proyecto Construccion Bloque de Cuatro Aulas U.E. Puina, correspondiente al pago de la planilla N 2, segun la UPRE</t>
  </si>
  <si>
    <t>De: 00099024113 Transferencia en cumplimiento al DS N0913 de 15/06/2011 y el Convenio Intergubernativo de Financiamiento UPRE-CIF-IG 221/2017, suscrito entre la UPRE y el GAM Jesus de Machaca, Proyecto Construccion Bloque de Aulas Unidad Educativa Republica de Noruega - Ayllu Yauriri, correspondient</t>
  </si>
  <si>
    <t>De: 00099024113 Transferencia en cumplimiento al DS N0913 de 15/06/2011 y el Convenio Intergubernativo de Financiamiento UPRE-CIF-IG 1049/2017, suscrito entre la UPRE y el GAM San Andres, Proyecto Const. Tinglado y Graderias U.E. Humberto Velarde Garcia - Comunidad San Andres, correspondiente al pag</t>
  </si>
  <si>
    <t>De: 00099024113 Transferencia en cumplimiento al DS N0913 de 15/06/2011 y el Convenio Intergubernativo de Financiamiento UPRE-CIF-IG 850/2017, suscrito entre la UPRE y el GAM Quirusillas, Proyecto Construccion Cancha Polifuncional con Graderias y Tinglado Comunidad Hierba Buena Civil, correspondient</t>
  </si>
  <si>
    <t>De: 00099024113 Transferencia en cumplimiento al DS N0913 de 15/06/2011 y el Convenio Intergubernativo de Financiamiento UPRE-CIF-IG 839/2017, suscrito entre la UPRE y el GAM San Julian, Proyecto Const. Unidad Educativa Jose David Berrios (San Julian), correspondiente al pago de la planilla N1, segu</t>
  </si>
  <si>
    <t>De: 00099024113 Transferencia en cumplimiento al DS N0913 de 15/06/2011 y el Convenio Intergubernativo de Financiamiento UPRE-CIF-IG 090/2017, suscrito entre la UPRE y el GAM Cajuata, Proyecto Construccion Tinglado Polifuncional Unidad Educativa Polea - Cajauta, correspondiente al pago de la planill</t>
  </si>
  <si>
    <t>De: 00099024113 Transferencia en cumplimiento al DS N0913 de 15/06/2011 y el Convenio Intergubernativo de Financiamiento UPRE-CIF-IG 091/2017, suscrito entre la UPRE y el GAM Cajuata, Proyecto Construccion Tinglado Polifuncional Unidad Educativa Lujmani - Cajauta, correspondiente al pago de la plani</t>
  </si>
  <si>
    <t>De: 00099024113 Transferencia en cumplimiento al DS N0913 de 15/06/2011 y el Convenio Intergubernativo de Financiamiento UPRE-CIF-IG 502/2017, suscrito entre la UPRE y el GAM Guanay, Proyecto Construccion Tinglado Unidad Educativa Carlos Crespo, correspondiente al pago de la planilla N 3 de cierre,</t>
  </si>
  <si>
    <t>De: 00099024113 Transferencia en cumplimiento al DS N0913 de 15/06/2011 y el Convenio Intergubernativo de Financiamiento UPRE-CIF-IG 1050/2017, suscrito entre la UPRE y el GAM de San Andres proyecto Const. de 3 Aulas y Bateria de Banos U.E. Poza Honda Comunidad Poza Honda, correspondiente al pago</t>
  </si>
  <si>
    <t>De: 00099024113 Transferencia en cumplimiento al DS N0913 de 15/06/2011 y el Convenio Intergubernativo de Financiamiento UPRE-CIF-IG 0173/2016, suscrito entre la UPRE y el GAM Sorata, Proyecto Const. Tinglado Polifuncional U.E. Cocoyo - Cooco (Sorata), correspondiente al pago de la planilla N 2 de</t>
  </si>
  <si>
    <t>De: 00099024113 Transferencia en cumplimiento al DS N0913 de 15/06/2011 y el Convenio Intergubernativo de Financiamiento UPRE-CIF-IG 230/2017, suscrito entre la UPRE y el GAM Sapahaqui, Proyecto Construccion Tinglado U.E. Rene Barrientos Ortuno Sapahaqui, correspondiente al pago de la planilla N 3 d</t>
  </si>
  <si>
    <t>De: 00099024113 Transferencia en cumplimiento al DS N0913 de 15/06/2011 y el Convenio Intergubernativo de Financiamiento UPRE-CIF-IG 819/2017, suscrito entre la UPRE y el GAM de Puerto Suarez proyecto Const. Pavimento Rigido Barrio Los Angeles Zona Costanera Municipio de Puerto Suarez, correspondie</t>
  </si>
  <si>
    <t>De: 00099024113 Transferencia en cumplimiento al DS N0913 de 15/06/2011 y el Convenio Intergubernativo de Financiamiento UPRE-CIF-IG 1010/2017, suscrito entre la UPRE y el GAM Betanzos, Proyecto Construccion 6 Aulas, Bateria de Banos, Laboratorios y Tinglado U.E. San Pedro de Colila - Betanzos, corr</t>
  </si>
  <si>
    <t>De: 00099024113 Transferencia en cumplimiento al DS N0913 de 15/06/2011 y el Convenio Intergubernativo de Financiamiento UPRE-CIF-IG 140/2017, suscrito entre la UPRE y el GAM Filadelfia, Proyecto Const. Comedor y Bateria de Banos U.E. Luz de America - Comunidad Luz de America, correspondiente al pag</t>
  </si>
  <si>
    <t>De: 00099024113 Transferencia en cumplimiento al DS N0913 de 15/06/2011 y el Convenio Intergubernativo de Financiamiento UPRE-CIF-IG 852/2017, suscrito entre la UPRE y el GAM Quirusillas, Proyecto Construccion Cancha Polifuncional con Graderias y Tinglado Unidad Educativa Juana Azurduy de Padilla -</t>
  </si>
  <si>
    <t>De: 00099024113 Transferencia en cumplimiento al DS N0913 de 15/06/2011 y el Convenio Intergubernativo de Financiamiento UPRE-CIF-IG 039/2017, suscrito entre la UPRE y el GAM Shinahota, Proyecto Construccion Infraestructura Educativa U.E. 4 de Abril, correspondiente al pago de la planilla N 3 de cie</t>
  </si>
  <si>
    <t>De: 00099024113 Transferencia en cumplimiento al DS N0913 de 15/06/2011 y el Convenio Intergubernativo de Financiamiento UPRE-CIF-IG 857/2017, suscrito entre la UPRE y el GAM de San Ramon proyecto Construccion Centro de Salud de 1er Nivel con Internacion Municipio San Ramon, correspondiente al pag</t>
  </si>
  <si>
    <t>De: 00099024113 Transferencia en cumplimiento al DS N0913 de 15/06/2011 y el Convenio Intergubernativo de Financiamiento UPRE-CIF-IG 928/2017, suscrito entre la UPRE y el GAM de Ckochas proyecto Construccion de 6 Aulas, Sala de Profesores y Direccion U.E. Molles-Ckochas, correspondiente al pago de</t>
  </si>
  <si>
    <t>De: 00099024113 Transferencia en cumplimiento al DS N0913 de 15/06/2011 y el Convenio Intergubernativo de Financiamiento UPRE-CIF-IG 641/2017, suscrito entre la UPRE y el GAM de Tolata proyecto Construccion Cancha Polifuncional Tinglado y Graderias Villa Lourdes (Tolata), correspondiente al pago de</t>
  </si>
  <si>
    <t>De: 00099024113 Transferencia en cumplimiento al DS N0913 de 15/06/2011 y el Convenio Intergubernativo de Financiamiento UPRE-CIF-IG 229/2017, suscrito entre la UPRE y el GAM de Sapahaqui proyecto Construccion Tinglado U.E. Tacobamba - Sapahaqui, correspondiente al pago de la planilla N 3 de cierre</t>
  </si>
  <si>
    <t>De: 00099024113 Transferencia en cumplimiento al DS N0913 de 15/06/2011 y el Convenio Intergubernativo de Financiamiento UPRE-CIF-IG 531/2017, suscrito entre la UPRE y el GAM de Puerto Perez proyecto Construccion Aulas Unidad Educativa 16 de Julio Comunidad Suriqui, correspondiente al pago de la pl</t>
  </si>
  <si>
    <t>De: 00099024113 Transferencia en cumplimiento al DS N0913 de 15/06/2011 y el Convenio Intergubernativo de Financiamiento UPRE-CIF-IG 301/2017, suscrito entre la UPRE y el GAM Patacamaya, Proyecto Construccion de Aulas Unidad Educativa Colchani, correspondiente al pago de la planilla N2 de cierre, se</t>
  </si>
  <si>
    <t>De: 00099024113 Transferencia en cumplimiento al DS N0913 de 15/06/2011 y el Convenio Intergubernativo de Financiamiento UPRE-CIF-IG 210/2017, suscrito entre la UPRE y el GAM Cajuata, Proyecto Construccion Tinglado Polifuncional U.E. Sujura El Porvenir - Cajuata, correspondiente al pago de la planil</t>
  </si>
  <si>
    <t>De: 00099024113 Transferencia en cumplimiento al DS N0913 de 15/06/2011 y el Convenio Intergubernativo de Financiamiento UPRE-CIF-IG 1048/2017, suscrito entre la UPRE y el GAM San Andres, Proyecto Const. Dos Aulas U.E. 2 de Agosto Comunidad Puente San Pablo, correspondiente al pago de la planilla N</t>
  </si>
  <si>
    <t>De: 00099024113 Transferencia en cumplimiento al DS N0913 de 15/06/2011 y el Convenio Intergubernativo de Financiamiento UPRE-CIF-IG 645/2017, suscrito entre la UPRE y el GAM Anzaldo, Proyecto Const. Tinglado U.E. Maria Gandarillas LLoqe Mayu Anzaldo, correspondiente al pago de la planilla N3 de cie</t>
  </si>
  <si>
    <t>De: 00099024113 Transferencia en cumplimiento al DS N0913 de 15/06/2011 y el Convenio Intergubernativo de Financiamiento UPRE-CIF-IG 544/2017, suscrito entre la UPRE y el GAM Mocomoco, Proyecto Construccion Aulas U.E. Huyu - Huyu, correspondiente al pago de la planilla N2, segun la UPRE.</t>
  </si>
  <si>
    <t>De: 00099024113 Transferencia en cumplimiento al DS N0913 de 15/06/2011 y el Convenio Intergubernativo de Financiamiento UPRE-CIF-IG 658/2017, suscrito entre la UPRE y el GAM Tolata, Proyecto Construccion Cancha Polifuncional Tinglado y Graderias Chacapata (Tolata), correspondiente al pago de la pla</t>
  </si>
  <si>
    <t>De: 00099024113 Transferencia en cumplimiento al DS N0913 de 15/06/2011 y el Convenio Intergubernativo de Financiamiento UPRE-CIF-IG 851/2017, suscrito entre la UPRE y el GAM Quirusillas, Proyecto Construccion Cancha Polifuncional con Graderias y Tinglado Comunidad San Luis, correspondiente al pago</t>
  </si>
  <si>
    <t>De: 00099024113 Transferencia en cumplimiento al DS N0913 de 15/06/2011 y el Convenio Intergubernativo de Financiamiento UPRE-CIF-IG 712/2017, suscrito entre la UPRE y el GAM Tiquipaya, Proyecto Const. Tinglado y Graderias Com. Montecillo Bajo - Tiquipaya, correspondiente al pago de la planilla N2 d</t>
  </si>
  <si>
    <t>De: 00099024113 Transferencia en cumplimiento al DS N0913 de 15/06/2011 y el Convenio Intergubernativo de Financiamiento UPRE-CIF-IG 592/2017, suscrito entre la UPRE y el GAM Vallegrande, Proyecto Const. de Pavimento de Calles de Santa Ana, correspondiente al pago de la planilla N1, segun la UPRE.</t>
  </si>
  <si>
    <t>De: 00099024113 Transferencia en cumplimiento al DS N0913 de 15/06/2011 y el Convenio Intergubernativo de Financiamiento UPRE-CIF-IG 783/2017, suscrito entre la UPRE y el GAM El Carmen Rivero Torrez, Proyecto Construccion Unidad Educativa Prof. Gutemberg Jordan Severiche - El Carmen Rivero Torrez, c</t>
  </si>
  <si>
    <t>De: 00099024113 Transferencia en cumplimiento al DS N0913 de 15/06/2011 y el Convenio Intergubernativo de Financiamiento UPRE-CIF-IG 389/2017, suscrito entre la UPRE y el GAM de Yaco proyecto Construccion Tinglado U.E. Republica de Venezuela Villa Puchuni, correspondiente al pago de la planilla N</t>
  </si>
  <si>
    <t>De: 00099024113 Transferencia en cumplimiento al DS N0913 de 15/06/2011 y el Convenio Intergubernativo de Financiamiento UPRE-CIF-IG 410/2017, suscrito entre la UPRE y el GAM de Puerto Acosta proyecto Construccion Laboratorio Fisica y Quimica U.E. Pococata, correspondiente al pago de la planilla N</t>
  </si>
  <si>
    <t>De: 00099024113 Transferencia en cumplimiento al DS N0913 de 15/06/2011 y el Convenio Intergubernativo de Financiamiento UPRE-CIF-IG 444/2017, suscrito entre la UPRE y el GAM de Chuma proyecto Construccion Tinglado Polifuncional Unidad Educativa Gral. Maximiliano Ortiz A Municipio de Chuma, corres</t>
  </si>
  <si>
    <t>De: 00099024113 Transferencia en cumplimiento al DS N0913 de 15/06/2011 y el Convenio Intergubernativo de Financiamiento UPRE-CIF-IG 026/2017, suscrito entre la UPRE y el GAM de Chimore proyecto Construccion Coliseo Municipal Chimore, correspondiente al pago de la planilla N 2, segun la UPRE.</t>
  </si>
  <si>
    <t>||TRANSFERENCIA DE FONDOS S/G. MENSAJE SWIFT NRO. 07276 Y CORREO ELECTRÓNICO DE LA DGAC DE LA FECHA. (SECTOR PÚBLICO). DEBITO DE LA LIBRETA 00117012001 DGAC, REPOSICION UTILES DE ESCRITORIO.</t>
  </si>
  <si>
    <t>00016011101 DEPOSITO DE EFECTIVO, DEPOSITANTE: JEANETH BARRIOS IRRAZABAL, CONCEPTO: DEVOLUCION CARGO A CUENTA, CUENTA DE DEPOSITO: CUENTA UNICA DEL TESORO</t>
  </si>
  <si>
    <t>00099021001 DEPOSITO DE EFECTIVO, DEPOSITANTE: SEVERO CHURA CALLISAYA - MIN.MINERIA Y METALURGIA, CONCEPTO: DEVOLUCION DE SALDO NO EJECUTADO POR COMPRA DE COMBUSTIBLE DE SEVERO CHURA CALLISAYA, CUENTA DE DEPOSITO: CUENTA UNICA DEL TESORO</t>
  </si>
  <si>
    <t>00099021001 DEPOSITO DE EFECTIVO, DEPOSITANTE: A.N.H., CONCEPTO: DEVOLUCION RECURSOS FUTURO DE BOLIVIA -FONDOS DE PENSIONES, CUENTA DE DEPOSITO: CUENTA UNICA DEL TESORO</t>
  </si>
  <si>
    <t>00582012002 DEPOSITO DE EFECTIVO, DEPOSITANTE: RIVERO ZAPATA RONALD ALEJANDRO, CONCEPTO: EMISION BOLETAS  FEBRERO, CUENTA DE DEPOSITO: CUENTA UNICA DEL TESORO</t>
  </si>
  <si>
    <t>00582012001 DEPOSITO DE EFECTIVO, DEPOSITANTE: QUISPE APAZA NANCY, CONCEPTO: EMISION BOLETA, CUENTA DE DEPOSITO: CUENTA UNICA DEL TESORO</t>
  </si>
  <si>
    <t>00582012002 DEPOSITO DE EFECTIVO, DEPOSITANTE: RIVERO ZAPATA RONALD ALEJANDRO, CONCEPTO: EMISION BOLETAS MS. ABRIL, CUENTA DE DEPOSITO: CUENTA UNICA DEL TESORO</t>
  </si>
  <si>
    <t>00041011101 DEPOSITO DE EFECTIVO, DEPOSITANTE: ERICK  CABEZAS, CONCEPTO: COMPLEMENTACION A LA REVERSION  DEL PAGO  ABRIL 2018 A  ERICK  CABEZAS, CUENTA DE DEPOSITO: CUENTA UNICA DEL TESORO</t>
  </si>
  <si>
    <t>00041031107 DEPOSITO DE EFECTIVO, DEPOSITANTE: LUIS ESTEBAN FLORES  SAMO, CONCEPTO: DEVOLUCION DE PASAJES, CUENTA DE DEPOSITO: CUENTA UNICA DEL TESORO</t>
  </si>
  <si>
    <t>00099021001 DEPOSITO DE EFECTIVO, DEPOSITANTE: AUTORIDAD DE FISCALIZACION DEL JUEGO, CONCEPTO: DEVOLUCION DE PASAJE TERRESTRE, CUENTA DE DEPOSITO: CUENTA UNICA DEL TESORO</t>
  </si>
  <si>
    <t>00592012001 DEPOSITO DE EFECTIVO, DEPOSITANTE: RAIZA  VILLCA, CONCEPTO: ND 48413 GESTION 2015, CUENTA DE DEPOSITO: CUENTA UNICA DEL TESORO</t>
  </si>
  <si>
    <t>00592012001 DEPOSITO DE EFECTIVO, DEPOSITANTE: ANA WENDY MAMANI YUJRA, CONCEPTO: ND 147684 INRA  SALDO GESTION 2017, CUENTA DE DEPOSITO: CUENTA UNICA DEL TESORO</t>
  </si>
  <si>
    <t>00592012001 DEPOSITO DE EFECTIVO, DEPOSITANTE: ANA WENDY  MAMANI YUJRA, CONCEPTO: ND  162034  PARTICULAR  GESTION 2017, CUENTA DE DEPOSITO: CUENTA UNICA DEL TESORO</t>
  </si>
  <si>
    <t>00598019201 DEPOSITO DE EFECTIVO, DEPOSITANTE: EP. EDITORIAL-IMPLEMENTACION EDITORIAL, CONCEPTO: DEVOLUCION FONDO DE AVANCE, CUENTA DE DEPOSITO: CUENTA UNICA DEL TESORO</t>
  </si>
  <si>
    <t>00099021001 DEPOSITO DE EFECTIVO, DEPOSITANTE: YPFB, CONCEPTO: REPOSICION NOCRE, CUENTA DE DEPOSITO: CUENTA UNICA DEL TESORO</t>
  </si>
  <si>
    <t>00099021001 DEPOSITO DE EFECTIVO, DEPOSITANTE: LUO HANS JUAREZ MENDIZABAL, CONCEPTO: DEVOLUCION UN DIA VIATICO GESTION 2014, CUENTA DE DEPOSITO: CUENTA UNICA DEL TESORO</t>
  </si>
  <si>
    <t>00099021001 DEPOSITO DE EFECTIVO, DEPOSITANTE: ADHEMAR VIVIAN LUNA ACEVEDO, CONCEPTO: DEVOLUCION DE VIATICOS NO UTILIZADOS A LA CIUDAD DE TARIJA, CUENTA DE DEPOSITO: CUENTA UNICA DEL TESORO</t>
  </si>
  <si>
    <t>00222012001 DEPOSITO DE EFECTIVO, DEPOSITANTE: GARCIA HINOJOSA ORLANDO, CONCEPTO: DEVOLUCION DE SALARIOS MES DE ENERO, CUENTA DE DEPOSITO: CUENTA UNICA DEL TESORO</t>
  </si>
  <si>
    <t>00099021001 DEPOSITO DE EFECTIVO, DEPOSITANTE: MINISTERIO PUBLICO, CONCEPTO: DEVOLUCION DE FONDOS, CUENTA DE DEPOSITO: CUENTA UNICA DEL TESORO</t>
  </si>
  <si>
    <t>00041031107 DEPOSITO DE EFECTIVO, DEPOSITANTE: PATRICIO QUISPE TARQUI, CONCEPTO: DEVOLUCION DE PASAJE, CUENTA DE DEPOSITO: CUENTA UNICA DEL TESORO</t>
  </si>
  <si>
    <t>00526012001 DEPOSITO DE EFECTIVO, DEPOSITANTE: BOLIVIA TV - EDMUNDO OSWALDO PANDO LOPEZ, CONCEPTO: DEVOLUCION DE VIATICOS - BOLIVIA TV, CUENTA DE DEPOSITO: CUENTA UNICA DEL TESORO</t>
  </si>
  <si>
    <t>00574012002 DEPOSITO DE EFECTIVO, DEPOSITANTE: ALBA ROSA GUTIERREZ ALEJO, CONCEPTO: PAGO 13 % FACTURA SABSA NO DECLARADA, CUENTA DE DEPOSITO: CUENTA UNICA DEL TESORO</t>
  </si>
  <si>
    <t>00099021001 DEPOSITO DE EFECTIVO, DEPOSITANTE: JOHNNY  FERNANDO  JARA  LIPACHO, CONCEPTO: DEVOLUCION DE DIFERENCIA DE PAGOS SALARIOS SEPTIEMBRE A DICIEMBRE 2007, CUENTA DE DEPOSITO: CUENTA UNICA DEL TESORO</t>
  </si>
  <si>
    <t>00099021001 DEPOSITO DE EFECTIVO, DEPOSITANTE: WILFREDO MIGUEL MAMANI YUJRA, CONCEPTO: REVERSION DE PAGO DE SUELDO DEL MES DE MARZO POR PERCEPCION INDEBIDA, CUENTA DE DEPOSITO: CUENTA UNICA DEL TESORO</t>
  </si>
  <si>
    <t>00099021001 DEPOSITO DE EFECTIVO, DEPOSITANTE: CHRISTIAN GUEVARA VARGAS, CONCEPTO: DEVOLUCION FONDOS EN AVANCE POR COMBUSTIBLE, CUENTA DE DEPOSITO: CUENTA UNICA DEL TESORO</t>
  </si>
  <si>
    <t>00016011101 DEPOSITO DE EFECTIVO, DEPOSITANTE: MINISTERIO DE EDUCACION LUCIA HERRERA VELASQUEZ, CONCEPTO: SALDO VIATICOS, CUENTA DE DEPOSITO: CUENTA UNICA DEL TESORO</t>
  </si>
  <si>
    <t>00099021001 DEPOSITO DE EFECTIVO, DEPOSITANTE: RUTH MARISEL HINOJOSA CORI, CONCEPTO: DEVOLUCION POR CONCEPTO FONDO EN AVANCE, CUENTA DE DEPOSITO: CUENTA UNICA DEL TESORO</t>
  </si>
  <si>
    <t>00099021001 DEPOSITO DE EFECTIVO, DEPOSITANTE: NELLY  YOLA  MENDOZA GARZOPINO, CONCEPTO: SALDO NO UTILIZADO DE DONDOS EN AVANCE, CUENTA DE DEPOSITO: CUENTA UNICA DEL TESORO</t>
  </si>
  <si>
    <t>00526012001 DEPOSITO DE EFECTIVO, DEPOSITANTE: BOLIVIA TV CARLOS CRUZ SILVA, CONCEPTO: DEVOLUCION FONDOS EN AVANCE BOLIVIA TV, CUENTA DE DEPOSITO: CUENTA UNICA DEL TESORO</t>
  </si>
  <si>
    <t>00099021001 DEPOSITO DE EFECTIVO, DEPOSITANTE: CECILIO CHOQUE HUANCA, CONCEPTO: BONO FRONTERA, CUENTA DE DEPOSITO: CUENTA UNICA DEL TESORO</t>
  </si>
  <si>
    <t>00099021001 DEPOSITO DE EFECTIVO, DEPOSITANTE: MARIA ELENA APARICIO MOLINA DE GUTIERREZ, CONCEPTO: DEVOLUCION DE VIATICOS NO UTILIZADOS, CUENTA DE DEPOSITO: CUENTA UNICA DEL TESORO</t>
  </si>
  <si>
    <t>00070011102 DEPOSITO DE EFECTIVO, DEPOSITANTE: RIDER JESUS MOLLINEDO ARRATIA, CONCEPTO: DEVOLUCION DE VIATICOS, CUENTA DE DEPOSITO: CUENTA UNICA DEL TESORO</t>
  </si>
  <si>
    <t>00290144101 DEP.DE CHEQ.AJENOS,RET.DE CAM.,CONCEPTO: DEVOLUCION DE SALDOS NO EJECUTADOS DE FONDOS ENTREGADOS POR LA GERENCIA DISTRITAL BENI,DEP.: SERVICIO DE IMPUESTOS NACIONALES , PROCEDENCIA: BANCO UNION S.A., CHEQUE: 4878, FECHA DE EMISION:22/05/2018</t>
  </si>
  <si>
    <t>00290012001 DEP.DE CHEQ.AJENOS,RET.DE CAM.,CONCEPTO: DESCUENTOS A CONSULTAS INDIVIDUALES DE LINEA POR ATRASOS  MES MARZO/2018 GERENCIA DISTRITAL POTOSI,DEP.: SERVICIO DE IMPUESTOS NACIONALES</t>
  </si>
  <si>
    <t>00287102012 DEP.DE CHEQ.AJENOS,RET.DE CAM.,CONCEPTO: PAGO DE LAS FACTURAS N° 199 Y 200 POR EL MIN DE CULTURA Y TURISMO PROY SOMBRERERIA DE SUCRE FASE I,DEP.: FPS/SUPERVISION/CENTRAL , PROCEDENCIA: BANCO UNION S.A., CHEQUE: 808, FECHA DE EMISION:24/05/2018</t>
  </si>
  <si>
    <t>00290144101 DEP.DE CHEQ.AJENOS,RET.DE CAM.,CONCEPTO: DEVOLUCION DE SALDOS NO EJECUTADOS DE FONDOS ENTREGADOS DE LA GERENCIA DISTRITAL BENI,DEP.: SERVICIO DE IMPUESTOS NACIONALES , PROCEDENCIA: BANCO UNION S.A., CHEQUE: 4877, FECHA DE EMISION:22/05/2018</t>
  </si>
  <si>
    <t>00290012001 DEP.DE CHEQ.AJENOS,RET.DE CAM.,CONCEPTO: MULTAS GRAL EN LA ASISTENCIA A CONSULTORES INDIVIDUALES DE LINEA  ABRIL 2018 GERENCIA DIST CHUQUISAC,DEP.: SERVICIO DE IMPUESTOS NACIONALES</t>
  </si>
  <si>
    <t>00290012001 DEP.DE CHEQ.AJENOS,RET.DE CAM.,CONCEPTO: DEVOL SALDO NO EJECUTADO DE REFR DIC2017 DE CONSULTORES INDIVIDUALES DE LINEA GERE DIST EL ALT,DEP.: SERVICIO DE IMPUESTOS NACIONALES</t>
  </si>
  <si>
    <t>00099021001 DEP.DE CHEQ.AJENOS,RET.DE CAM.,CONCEPTO: PAGO POR SINIESTRO DE AERONAVE EC-145FAB-006,DEP.: CREDINFORM INTERNACIONAL S.A. DE SEGUROS , PROCEDENCIA: BANCO UNION S.A., CHEQUE: 1177, FECHA DE EMISION:23/05/2018</t>
  </si>
  <si>
    <t>00587012009 DEP.DE CHEQ.AJENOS,RET.DE CAM.,CONCEPTO: DEVOLUCION DE FONDOS,DEP.: BISMARCK CHINO , PROCEDENCIA: BANCO UNION S.A., CHEQUE: 1168, FECHA DE EMISION:24/05/2018</t>
  </si>
  <si>
    <t>00099021001 DEP.DE CHEQ.AJENOS,RET.DE CAM.,CONCEPTO: DEV. DE RECURSOS POR DEVOLUCION DE MCO'S GESTIONES 2015-2016 Y 2017,DEP.: CAMARA DE SENADORES , PROCEDENCIA: BANCO UNION S.A., CHEQUE: 6932, FECHA DE EMISION:24/05/2018</t>
  </si>
  <si>
    <t>00099021001 DEP.DE CHEQ.AJENOS,RET.DE CAM.,CONCEPTO: BASILIO  CALLEJAS  MAMANI,DEP.: BANCO UNION  SA , PROCEDENCIA: BANCO UNION S.A., CHEQUE: 154499, FECHA DE EMISION:25/05/2018</t>
  </si>
  <si>
    <t>00099021001 DEP.DE CHEQ.AJENOS,RET.DE CAM.,CONCEPTO: BLANCA  ROCABADO  RODRIGUEZ,DEP.: BANCO UNION  SA , PROCEDENCIA: BANCO UNION S.A., CHEQUE: 154500, FECHA DE EMISION:25/05/2018</t>
  </si>
  <si>
    <t>00099021001 DEP.DE CHEQ.AJENOS,RET.DE CAM.,CONCEPTO: VALVERDE VALVERDE    MELFI,DEP.: BANCO UNION  SA , PROCEDENCIA: BANCO UNION S.A., CHEQUE: 154501, FECHA DE EMISION:25/05/2018</t>
  </si>
  <si>
    <t>00206012001 DEP.DE CHEQ.AJENOS,RET.DE CAM.,CONCEPTO: DEP. POR VENTA SANTA CRUZ PERIODO ABRIL 2018,DEP.: INE , PROCEDENCIA: BANCO UNION S.A., CHEQUE: 4671, FECHA DE EMISION:17/05/2018</t>
  </si>
  <si>
    <t>00206012001 DEP.DE CHEQ.AJENOS,RET.DE CAM.,CONCEPTO: DEP. POR VENTAS CHUQUISACA PERIODO ABRIL 2018,DEP.: INE , PROCEDENCIA: BANCO UNION S.A., CHEQUE: 4672, FECHA DE EMISION:17/05/2018</t>
  </si>
  <si>
    <t>00206012001 DEP.DE CHEQ.AJENOS,RET.DE CAM.,CONCEPTO: DEP. POR VENTA COCHABAMBA PERIODO ABRIL 2018,DEP.: INE , PROCEDENCIA: BANCO UNION S.A., CHEQUE: 4670, FECHA DE EMISION:17/05/2018</t>
  </si>
  <si>
    <t>00020011103 DEP.DE CHEQ.AJENOS,RET.DE CAM.,CONCEPTO: PAGO P/DEVOLUCION DE COMICIONES BANCARIAS TRANSFERENCIAS EFECTUADAS DEBITADASP/BCB,DEP.: TRANSPORTE AEREO MILITAR , PROCEDENCIA: BANCO UNION S.A., CHEQUE: 19659, FECHA DE EMISION:23/05/2018</t>
  </si>
  <si>
    <t>00099021001 DEP.DE CHEQ.AJENOS,RET.DE CAM.,CONCEPTO: REVERSION DEVOL. DE CIA NACIONAL SEGURO VIDA Y SALUD S.A. POR EXCLUSION DE FUNCIONARIOS DE LA UELICN,DEP.: MINISTERIO DE GOBIERNO-UELICN</t>
  </si>
  <si>
    <t>00592012001 DEP.DE CHEQ.AJENOS,RET.DE CAM.,CONCEPTO: DEVOLUCIONES PERUVIAN,DEP.: PERUVIAN AIR LINE SAC , PROCEDENCIA: BANCO BISA S.A., CHEQUE: 993, FECHA DE EMISION:17/05/2018</t>
  </si>
  <si>
    <t>00578012002 DEP.DE CHEQ.AJENOS,RET.DE CAM.,CONCEPTO: REVERSION,DEP.: BOLIVIANA DE AVIACION , PROCEDENCIA: BANCO UNION S.A., CHEQUE: 9002, FECHA DE EMISION:25/05/2018</t>
  </si>
  <si>
    <t>00290144101 DEP.DE CHEQ.AJENOS,RET.DE CAM.,CONCEPTO: DEVOLUCION DE SALDOS NO EJECUTADOS DE FONDOS ENTREGADOS POR LA GERENCIA DISTRITAL BENI,DEP.: SERVICIO DE IMPUESTOS NACIONALES , PROCEDENCIA: BANCO UNION S.A., CHEQUE: 4879, FECHA DE EMISION:22/05/2018</t>
  </si>
  <si>
    <t>00578012002 DEP.DE CHEQ.AJENOS,RET.DE CAM.,CONCEPTO: REVERSION,DEP.: BOLIVIANA DE AVIACION , PROCEDENCIA: BANCO UNION S.A., CHEQUE: 9001, FECHA DE EMISION:25/05/2018</t>
  </si>
  <si>
    <t>00287102013 DEP.DE CHEQ.AJENOS,RET.DE CAM.,CONCEPTO: PAGO DE LAS FACTURAS N° 202,204,205,201,149,145 Y 146 POR GAM FDI SUPERVISION,DEP.: FPS/SUPERVISION/FDI , PROCEDENCIA: BANCO UNION S.A., CHEQUE: 809, FECHA DE EMISION:24/05/2018</t>
  </si>
  <si>
    <t>VENTA DE DIVISAS CON TRANSFERENCIA DE FONDOS A SOLICITUD DE MINISTERIO DE RELACIONES EXTERIORES SEGUN SOLICITUD 5042 REF: REMISION DE PENDIENTES DEL 2DO TRIMESTRE A FAVOR DE CONSULADOS Y GTOS FUNCIONAMIENTO DE CONSULADO DE PALMA DE MALLORCA Y REMESAS ADICIONALES SEGUN DETALLE Y INFORMES 71 Y 129 N45 LIB. 00099021001 TGN-RECURSOS ORDINARIOS (3987)</t>
  </si>
  <si>
    <t>De: 00099024113 Transferencia en cumplimiento al DS N0913 de 15/06/2011 y el Convenio Intergubernativo de Financiamiento UPRE-CIF-IG 346/2016, suscrito entre la UPRE y el GAM Cajuata, Proyecto Construccion Unidad Educativa Asociada Cajuata - Secundaria, correspondiente al pago de la planilla N1, seg</t>
  </si>
  <si>
    <t>A:00373024105 DESEMBOLSO DE RECURSOS AL FONDO DE DESARROLLO INDIGENA PARA PROGRAMAS Y/O PROYECTOS PARA MUNICIPIOS S/G NOTA FDI/DGE/EXT/N293/2018 E INFORME MEFP/VTCP/DGPOT/UPCFTGN/INF/ N56/2018.( HR. 6-14919-R).</t>
  </si>
  <si>
    <t>A:00380014201 A requerimiento del Ministerio de Salud con notas CITE: MS/DGAA/UF/TES/CE/116 y 140/2018, en la cual solicita el cierre de cuentas corrientes fiscales Nos. 10000024896562 y 10000024671790, en virtud a los D.S. Nos. 3453 de 10 de enero de 2018, 3091 de 15 de febrero de 2017 y 3092 del 1</t>
  </si>
  <si>
    <t>VENTA DE DIVISAS CON TRANSFERENCIA DE FONDOS A SOLICITUD DE MINISTERIO DE EDUCACION SEGUN SOLICITUD 5040 REF: TRASPASO PARA SILVANA INES QUITON TAPIA EQUIVALENTES 2.266,65 USD LIB. 00099021001 TGN-RECURSOS ORDINARIOS (3987) POR DIFERENCIAL CAMBIARIO</t>
  </si>
  <si>
    <t>VENTA DE DIVISAS CON TRANSFERENCIA DE FONDOS A SOLICITUD DE MINISTERIO DE EDUCACION SEGUN SOLICITUD 5040 REF: TRASPASO PARA SILVANA INES QUITON TAPIA EQUIVALENTES 2.266,65 USD LIB. 00099021001 TGN-RECURSOS ORDINARIOS (3987)</t>
  </si>
  <si>
    <t>De: 00016011101 Transferencia que efectuamos a requerimiento del Ministerio de Educacion, segun nota CITE: ME/DGAA/UF/T/No.003/2018 y en virtud a la nota interna CITE: MEFP/VPCF/DGCF/ UCCF No.532/2018 de la Direccion General de Contabilidad Fiscal de esta Cartera de Estado y de acuerdo al Comprobant</t>
  </si>
  <si>
    <t>De: 00016011101 A requerimiento del Ministerio de Educacion, con nota CITE: ME/DGAA/UF/T/No. 004/2018, en la cual solicita la devolucion de depositos erroneos, de acuerdo a la nota interna de la Direccion General de Contabilidad Fiscal, CITE: MEFP/VPCF/DGCF/UCCF N 531/2018, de acuerdo al registro de</t>
  </si>
  <si>
    <t>PAGO A BID PRÉSTAMO 1101-SF-BO VCTO. 25-05-2018 POR CUENTA DE TGN , NTI. 010775 VALOR 25-05-2018 CAPITAL USD 1.227.710,40 INTERESES USD 596.633,62 CTA. 3987 CUENTA UNICA DEL TESORO-3987 LIB. 00099021001 REF.: COMISIONES BANCARIAS</t>
  </si>
  <si>
    <t>PAGO A BID PRÉSTAMO 1099-SF-BO VCTO. 25-05-2018 POR CUENTA DE TGN , NTI. 010759 VALOR 25-05-2018 CAPITAL USD 322.323,01 INTERESES USD 156.640,15 CTA. 3987 CUENTA UNICA DEL TESORO-3987 LIB. 00099021001 REF.: COMISIONES BANCARIAS</t>
  </si>
  <si>
    <t>PAGO A BID PRÉSTAMO 2951/BL-BO VCTO. 25-05-2018 POR CUENTA DE TGN , NTI. 010722 VALOR 25-05-2018 INTERESES USD 6.630,87 CTA. 3987 CUENTA UNICA DEL TESORO-3987 LIB. 00099021001 REF.: COMISIONES BANCARIAS</t>
  </si>
  <si>
    <t>PAGO A BID PRÉSTAMO 2951/BL-BO VCTO. 25-05-2018 POR CUENTA DE TGN , NTI. 010725 VALOR 25-05-2018 INTERESES USD 379.302,57 COMISIONES USD 92.744,93 CTA. 3987 CUENTA UNICA DEL TESORO-3987 LIB. 00099021001 REF.: COMISIONES BANCARIAS</t>
  </si>
  <si>
    <t>VENTA DE DIVISAS CON TRANSFERENCIA DE FONDOS A SOLICITUD DE MINISTERIO DE EDUCACION SEGUN SOLICITUD 5038 REF: TRASPASO PARA VIOLETA CARMEN ANGULO FERNANDEZ EQUIVALENTES 2.931,01 USD LIB. 00099021001 TGN-RECURSOS ORDINARIOS (3987) POR DIFERENCIAL CAMBIARIO</t>
  </si>
  <si>
    <t>VENTA DE DIVISAS CON TRANSFERENCIA DE FONDOS A SOLICITUD DE MINISTERIO DE EDUCACION SEGUN SOLICITUD 5038 REF: TRASPASO PARA VIOLETA CARMEN ANGULO FERNANDEZ EQUIVALENTES 2.931,01 USD LIB. 00099021001 TGN-RECURSOS ORDINARIOS (3987)</t>
  </si>
  <si>
    <t>PAGO A BID PRÉSTAMO 2880/BL-BO VCTO. 25-05-2018 POR CUENTA DE TGN , NTI. 010914 VALOR 25-05-2018 COMISIONES USD 9.157,83 CTA. 3987 CUENTA UNICA DEL TESORO-3987 LIB. 00099021001 REF.: COMISIONES BANCARIAS</t>
  </si>
  <si>
    <t>PAGO A BID PRÉSTAMO 2880/BL-BO VCTO. 25-05-2018 POR CUENTA DE TGN , NTI. 010911 VALOR 25-05-2018 INTERESES USD 1.404,63 CTA. 3987 CUENTA UNICA DEL TESORO-3987 LIB. 00099021001 REF.: COMISIONES BANCARIAS</t>
  </si>
  <si>
    <t>PAGO A BID PRÉSTAMO 2880/BL-BO VCTO. 25-05-2018 POR CUENTA DE TGN , NTI. 010910 VALOR 25-05-2018 INTERESES USD 84.242,29 COMISIONES USD 2.013,07 CTA. 3987 CUENTA UNICA DEL TESORO-3987 LIB. 00099021001 REF.: COMISIONES BANCARIAS</t>
  </si>
  <si>
    <t>A:00099021001 Pago de capital e interes corriente a favor del TGN, adeudados por el GAD Potosi, correspondiente al Convenio Subsidiario Prestamo CAF 2324 Proyecto de Electrificacion Rural Aymaya, Layme, Puraca, Jucumani y Kharacha.</t>
  </si>
  <si>
    <t>A:00099021001 Pago de capital e interes corriente a favor del TGN, adeudados por el GAD Tarija, correspondiente al Convenio Subsidiario Prestamo CAF 2324 Preinversion Estudio y Mejoramiento de la Gestion de Riego de Proyecto Multiple San Jacinto.</t>
  </si>
  <si>
    <t>COBRO COSTOS DE PAPELERIA SEGUN TRANSFERENCIA DEL EXTERIOR POR ORDEN DE HERCO COMBUSTIBLES S.A. REF.: CONTRATO CONDENSADO DE GAS 24/18-1 LIB. 00513062001 YPFB-OPERACIONES PLANTA DE SEPARACION DE LIQUIDOS RIO GRANDE</t>
  </si>
  <si>
    <t>De: 00099024113 Transferencia en cumplimiento al DS N0913 de 15/06/2011 y el Convenio Interinstitucional de Financiamiento UPRE-CIF-IG 735/2017, suscrito entre la UPRE y el GAM Omereque, Proyecto Const. Dos Aulas Unidad Educativa la Mesada - Omereque, correspondiente al pago de la planilla N2,de cie</t>
  </si>
  <si>
    <t>De: 00099024113 Transferencia en cumplimiento al DS N0913 de 15/06/2011 y el Convenio Interinstitucional de Financiamiento UPRE-CIF-IG 242/2017, suscrito entre la UPRE y el GAM San Andres, Proyecto Construccion Tinglado U.E. Batallon Colorados de Bolivia Comunidad Centro Mauri, correspondiente al p</t>
  </si>
  <si>
    <t>De: 00099024113 Transferencia en cumplimiento al DS N0913 de 15/06/2011 y el Convenio Interinstitucional de Financiamiento UPRE-CIF-IG 778/2017, suscrito entre la UPRE y el GAM El Torno, Proyecto Construccion 8 Aulas Unidad Educativa Naciones Unidas El Torno, correspondiente al pago de la planilla</t>
  </si>
  <si>
    <t>De: 00099024113 Transferencia en cumplimiento al DS N0913 de 15/06/2011 y el Convenio Interinstitucional de Financiamiento UPRE-CIF-IG 927/2017, suscrito entre la UPRE y el GAM El Tahua, Proyecto Const. del Centro de Salud Con Internacion Tahua, correspondiente al pago de la planilla N1, segun la UP</t>
  </si>
  <si>
    <t>De: 00099024113 Transferencia en cumplimiento al DS N0913 de 15/06/2011 y el Convenio Interinstitucional de Financiamiento UPRE-CIF-IG 319/2017, suscrito entre la UPRE y el GAM Colquencha, Proyecto Construccion Centro de Salud Integral Colquencha, correspondiente al pago de la planilla N2, segun la</t>
  </si>
  <si>
    <t>De: 00099024113 Transferencia en cumplimiento al DS N0913 de 15/06/2011 y el Convenio Interinstitucional de Financiamiento UPRE-CIF-IG/364/2016, suscrito entre la UPRE y el GAM Mecapaca, Proyecto Const. Puente Vehicular Ananta sobre el Rio Achocalla, correspondiente al pago de la planilla N4 de cier</t>
  </si>
  <si>
    <t>De: 00099024113 Transferencia en cumplimiento al DS N0913 de 15/06/2011 y el Convenio Interinstitucional de Financiamiento UPRE-CIF-IG 378/2016, suscrito entre la UPRE y el GAD Tarija, Proyecto Ampliacion Infraestructura Hospital Virgen de Chaguaya 3er Nivel Bermejo, correspondiente al pago de la pl</t>
  </si>
  <si>
    <t>De: 00099024113 Transferencia en cumplimiento al DS N0913 de 15/06/2011 y el Convenio Interinstitucional de Financiamiento UPRE-CIF-IG 813/2017, suscrito entre la UPRE y el GAM Robore, Proyecto Const. Sistema de Iluminacion y Engramado Estadio Municipal - Robore, correspondiente al pago de la planil</t>
  </si>
  <si>
    <t>De: 00099024113 Transferencia en cumplimiento al DS N0913 de 15/06/2011 y el Convenio Interinstitucional de Financiamiento UPRE-CIF-IG 396/2017, suscrito entre la UPRE y el GAM Collana, Proyecto Construccion Tinglado Unidad Educativa San Nicolas L/San Nicolas, correspondiente al pago de la planilla</t>
  </si>
  <si>
    <t>PROVISION DE FONDOS A SOLICITUD DE YACIMIENTOS PETROLIFEROS FISCALES BOLIVIANOS SEGUN SOLICITUD YPFB-0143-2018 REF: PAGO TRANS GN MI CHIQUITOS MUTUN REDES DE GAS Y YACUSES ABRIL 2018 LIB. 00513012007 YPFB - RECURSOS NACIONALIZACIÓN</t>
  </si>
  <si>
    <t>VENTA DE DIVISAS CON TRANSFERENCIA DE FONDOS A SOLICITUD DE ADMINISTRACION DE SERVICIOS PORTUARIOS BOLIVIA SEGUN SOLICITUD 5061 REF: H.R. 1634 - 1635 - ENVIO DE RECURSOS PARA PAGO DEL SERVICIO DE LIMPIEZA ABRIL/2018 Y DEVOLUCION TOTAL DE RETENCIONES AL SENOR ALEJANDRO TARA URQUIETA - SERVICIOS E.I.R LIB. 00594012001 ASP-B FONDO DE OPERACIONES</t>
  </si>
  <si>
    <t>VENTA DE DIVISAS CON TRANSFERENCIA DE FONDOS A SOLICITUD DE MINISTERIO DE EDUCACION SEGUN SOLICITUD 5066 REF: TRASPASO PARA MARLIZ ARTEAGA GOMEZ GARCIA LIB. 00099021001 TGN-RECURSOS ORDINARIOS (3987)</t>
  </si>
  <si>
    <t>VENTA DE DIVISAS CON TRANSFERENCIA DE FONDOS A SOLICITUD DE MINISTERIO DE EDUCACION SEGUN SOLICITUD 5064 REF: TRASPASO PARA MISAEL ALI MITA LIB. 00099021001 TGN-RECURSOS ORDINARIOS (3987)</t>
  </si>
  <si>
    <t>A:00070014201 Debito Automatico s/g inf. CITE: MEFP/VTCP/DGPOT/UPCFTGN/N51/2018 nota CITE: D.M.T.E.P.S.-Of 0288/18, inf. Tecnico MTEPS-INF-UF-TES-046-2018 e Inf. Legal MTEPS-DGAJ-GJ-N-323-2018 del Ministerio de Trabajo, Empleo y Prevision Social; asi como la nota CITE: MEFP/DGAJ/UAJ/No.168/2018 de</t>
  </si>
  <si>
    <t>VENTA DE DIVISAS CON TRANSFERENCIA DE FONDOS A SOLICITUD DE DIRECCION ESTRATEGICA DE REIVINDICACION MARITIMA DIREMAR SEGUN SOLICITUD 5036 REF: PAYMENT CORRESPONDING TO THE FEES OF COUNSEL FRANCESCO SINDICO FOR PERFORMANCE OF SPECIALIZED COUNSELLING SERVICES IN PUBLIC INTERNATIONAL LAW REQUESTED THRO LIB. 00099021001 TGN-RECURSOS ORDINARIOS (3987) POR DIFERENCIAL CAMBIARIO</t>
  </si>
  <si>
    <t>VENTA DE DIVISAS CON TRANSFERENCIA DE FONDOS A SOLICITUD DE DIRECCION ESTRATEGICA DE REIVINDICACION MARITIMA DIREMAR SEGUN SOLICITUD 5036 REF: PAYMENT CORRESPONDING TO THE FEES OF COUNSEL FRANCESCO SINDICO FOR PERFORMANCE OF SPECIALIZED COUNSELLING SERVICES IN PUBLIC INTERNATIONAL LAW REQUESTED THRO LIB. 00099021001 TGN-RECURSOS ORDINARIOS (3987)</t>
  </si>
  <si>
    <t>De: 00099024113 Transferencia en cumplimiento al DS N0913 de 15/06/2011 y el Convenio Interinstitucional de Financiamiento UPRE-CIF-IG 586/2017, suscrito entre la UPRE y el GAM La Guardia, Proyecto Construccion Unidad Educativa San Miguel del Rosario, correspondiente al pago de la planilla N1, segun</t>
  </si>
  <si>
    <t>De: 00099024113 Transferencia en cumplimiento al DS N0913 de 15/06/2011 y el Convenio Interinstitucional de Financiamiento UPRE-CIF-IG 119/2017, suscrito entre la UPRE y el GAD Tarija, Proyecto Construccion Puente Vehicular Yesera Chiguaypolla, correspondiente al pago de la planilla N2, segun la UPR</t>
  </si>
  <si>
    <t>De: 00099024113 Transferencia en cumplimiento al DS N0913 de 15/06/2011 y el Convenio Interinstitucional de Financiamiento UPRE-CIF-IG/525/2016, suscrito entre la UPRE y el GAM Robore, Proyecto Const. Unidad Educativa Luis Maria Oefner, correspondiente al pago de la planilla N5, segun la UPRE.</t>
  </si>
  <si>
    <t>De: 00099024113 Transferencia en cumplimiento al DS N0913 de 15/06/2011 y el Convenio Interinstitucional de Financiamiento UPRE-CIF-IG 299/2017, suscrito entre la UPRE y el GAM Patacamaya, Proyecto Construccion de Aulas Unidad Educativa 23 de Marzo de San Martin Iquiaca, correspondiente al pago de l</t>
  </si>
  <si>
    <t>De: 00099024113 Transferencia en cumplimiento al DS N0913 de 15/06/2011 y el Convenio Interinstitucional de Financiamiento UPRE-CIF-IG/184/2016, suscrito entre la UPRE y el GAM Colquiri, Proyecto Construccion 4 Aulas U.E. Aranjuez, correspondiente al pago de la planilla N3 de cierre, segun la UPRE.</t>
  </si>
  <si>
    <t>De: 00099024113 Transferencia en cumplimiento al DS N0913 de 15/06/2011 y el Convenio Interinstitucional de Financiamiento UPRE-CIF-IG/520/2016, suscrito entre la UPRE y el GAD Pando, Proyecto Construccion Sede Departamental de Transporte Interprovincial Cobija, correspondiente al pago de la planil</t>
  </si>
  <si>
    <t>De: 00099024113 Transferencia en cumplimiento al DS N0913 de 15/06/2011 y el Convenio Interinstitucional de Financiamiento UPRE-CIF-IG 320/2017, suscrito entre la UPRE y el GAM Colquencha, Proyecto Construccion Residencia Medica Centro de Salud Machacamarca, correspondiente al pago de la planilla N2</t>
  </si>
  <si>
    <t>De: 00099024113 Transferencia en cumplimiento al DS N0913 de 15/06/2011 y el Convenio Interinstitucional de Financiamiento UPRE-CIF-IG 766/2017, suscrito entre la UPRE y el GAM Chimore, Proyecto Const. Tinglado con Graderias y Cancha Polifuncional U.E. San Andres Chimore, correspondiente al pago de</t>
  </si>
  <si>
    <t>De: 00099024113 Transferencia en cumplimiento al DS N0913 de 15/06/2011 y el Convenio Interinstitucional de Financiamiento UPRE-CIF-IG 865/2017, suscrito entre la UPRE y el GAM Urubicha, Proyecto Const. U.E. Divino Nino Distrito 2 Yaguaru, correspondiente al pago de la planilla N2, segun la UPRE.</t>
  </si>
  <si>
    <t>De: 00099024113 Transferencia en cumplimiento al DS N0913 de 15/06/2011 y el Convenio Intergubernativo de Financiamiento UPRE-CIF-IG 835/2017, suscrito entre la UPRE y el GAM San Miguel de Velasco Proyecto Construccion de Tinglado y Graderias en la Unidad Educativa El Tacoigo - San Miguel de Velasco</t>
  </si>
  <si>
    <t>De: 00099024113 Transferencia en cumplimiento al DS N0913 de 15/06/2011 y el Convenio Intergubernativo de Financiamiento UPRE-CIF-IG 634/2017, suscrito entre la UPRE y el GAM Vinto Proyecto Construccion Cubierta y Graderias U.E. Elizardo Perez, correspondiente al pago de la planilla N2, segun la UPR</t>
  </si>
  <si>
    <t>De: 00099024113 Transferencia en cumplimiento al DS N0913 de 15/06/2011 y el Convenio Intergubernativo de Financiamiento UPRE-CIF-IG 088/2017, suscrito entre la UPRE y el GAM Yanacachi Proyecto Construccion Tinglado Polifuncional Unidad Educativa Agustin Aspiazu Villa Aspiazu, correspondiente al pag</t>
  </si>
  <si>
    <t>De: 00099024113 Transferencia en cumplimiento al DS N0913 de 15/06/2011 y el Convenio Intergubernativo de Financiamiento UPRE-CIF-IG 838/2017, suscrito entre la UPRE y el GAM San Miguel de Velasco Proyecto Construccion de Tinglado y Graderias en la Unidad Educativa Jose Julian Dorado - San Miguel de</t>
  </si>
  <si>
    <t>De: 00099024113 Transferencia en cumplimiento al DS N0913 de 15/06/2011 y el Convenio Intergubernativo de Financiamiento UPRE-CIF-IG 876/2017, suscrito entre la UPRE y el GAIOC Charagua Iyambae Proyecto Const. Tinglado Cancha Polifuncional y Graderia U.E. Prof. Elvio Suarez Alba Comunidad Taputa - C</t>
  </si>
  <si>
    <t>De: 00099024113 Transferencia en cumplimiento al DS N0913 de 15/06/2011 y el Convenio Intergubernativo de Financiamiento UPRE-CIF-IG 216/2017, suscrito entre la UPRE y el GAM Ancoraimes Proyecto Construccion Bateria de Banos U.E. Pacoma Ancoraimes, correspondiente al pago de la planilla N2 de cierre</t>
  </si>
  <si>
    <t>De: 00099024113 Transferencia en cumplimiento al DS N0913 de 15/06/2011 y el Convenio Intergubernativo de Financiamiento UPRE-CIF-IG 300/2017, suscrito entre la UPRE y el GAM Patacamaya Proyecto Construccion de Aulas Unidad Educativa Chiarumani, correspondiente al pago de la planilla N2 de cierre, s</t>
  </si>
  <si>
    <t>||TRANSFERENCIA DE FONDOS S/G. FORMULARIO CITE: BUN309/18 DE LA FECHA.(HRE-TSO-2766), DEVOLUCION DE RECURSOS NO EJECUTADOS EN LA GESTION/2017. A SOLICITUD DEL GOB.AUT.MCPAL.TARIJA, LIBRETA 00373024105 FONDO DE DESARROLLO INDIGENA; BUN.</t>
  </si>
  <si>
    <t>'COBRO DE'||UTILES DE ESCRITORIO S/G. CORREO ELECTRONICO DE F.23-01-2018 DE YACIMIENTOS PETROLIFEROS FISCALES BOLIVIANOS. DEBITO DE LA LIBRETA N°00513022001 YPFB-OPERACIONES.(COMPLEMENTO COMPROBANTE N°09222757 DE LA FECHA)</t>
  </si>
  <si>
    <t>||TRANSFERENCIA DE FONDOS S/G. MENSAJES SWIFT NROS.07341 Y 07324 DE LA FECHA.(SECTOR PUBLICO). DEBITO LIBRETA N° 00117012001 DGAC, COBRO EMISION COMPROBANTE CONTABLE DE LA FECHA.</t>
  </si>
  <si>
    <t>||AMPLIACION DE VALIDEZ 0,15% S/USD476.020,70.-POR 61 DIAS,REEMB.GSTS.COMUNICACION BS220.-Y EMISION COMP.CONTABLE BS50.-,S/G NOTA SEDEM/GG/EV/2018-0063,24/05/18.REF.:I-2017-051 P/C ENVIBOL A/F KAESER COMPRESORES DE CHILE LTDA. LIB.00132079201 SEDEM-PLANTA ENVASES DE VIDRIO CHUQUISACA-MUN-ZUDAÑEZ REF.:COMIS.ENM.LC I-2017-051</t>
  </si>
  <si>
    <t>De: 00016011101 Transferencia que efectuamos a solicitud del Ministerio de Educacion mediante nota CITE: ME/DGAA/UF/T/No. 001/2018 para la devolucion del deposito erroneo a Lita Ximena Cespedes, de acuerdo a la nota interna CITE: MEFP/VPCF/DGCF/UCCF No. 534/2018 de la Direccion General de Contabilid</t>
  </si>
  <si>
    <t>||TRANSF. DE FONDOS SG NOTA DEL MINISTERIO DE ECONOMÍA Y FINANZAS PÚBLICAS CITE: MEFP/VTCP/DGAFT/USCFT/N°743/18 REC. EN LA FECHA REF: CANCELACIÓN DEL SERVICIO DE DEUDA QUE EFECTÚA EL GAM VALLEGRANDE AL FNDR, PRÉSTAMO N°100821 REPROG. DEUDA, VCTO. 31.05.18 (TRAM-TSO-2774) ABONO EN LA LIBRETA N° 00862012002 CUT LBP-FNDR-INVERSIONES FINANZAS (2015001493363)</t>
  </si>
  <si>
    <t>||TRANSFERENCIA DE FONDOS SG.NOTA DEL MEFP CITE: MEFP/VTCP/DGAFT/USCFT/N°749/18 RECIBIDA EN LA F. REF.CANCEL. SERV. DE DEUDA QUE EFECTUA EL GAD DEL BENI AL FNDR CORRESP. AL PRESTAMO N° 100868 REPROG. DE DEUDA (TRAM-TSO-2769) VCTO. EN F. 31-05-18. ABONO EN LA LIB. NRO. 00862012002 CUT LBP FNDR-INVERSIONES FINANZAS (2015001493363)</t>
  </si>
  <si>
    <t>||TRANSF. DE FONDOS SG NOTA DEL MINISTERIO DE ECONOMÍA Y FINANZAS PÚBLICAS CITE: MEFP/VTCP/DGAFT/USCFT/N°747/18 RECIBIDA EN LA FECHA REF: CANCELACIÓN DEL SERVICIO DE DEUDA QUE EFECTÚA EL GAD ORURO AL FNDR, PRÉSTAMO N°100823 REPROG. DEUDA, VCTO. 31.05.18 (TRAM-TSO-2773) ABONO EN LA LIBRETA N° 00862012002 CUT LBP-FNDR-INVERSIONES FINANZAS (2015001493363)</t>
  </si>
  <si>
    <t>||TRANSFERENCIA DE FONDOS S/G. MENSAJES SWIFT NROS.07389 Y 7386 DE LA FECHA.(SECTOR PUBLICO). DEBITO LIBRETA N° 00117012001 DGAC, COBRO EMISION COMPROBANTE CONTABLE DE LA FECHA.</t>
  </si>
  <si>
    <t>||TRANSFERENCIA DE FONDOS SG. NOTA DEL MEFP CITE: MEFP/VTCP/DGAFT/USCFT/N°750/18 RECIBIDA EN LA F. REF. CANCEL. SERV. DE DEUDA QUE EFECTUA EL GADDEL BENI AL FNDR CORRESP. AL PRESTAMO N° 100822 REPROG. DE DEUDA (TRAM-TSO-2770) VCTO. EN F. 31-05-18. ABONO EN LA LIB. NRO. 00862012002 CUT LBP FNDR-INVERSIONES FINANZAS (2015001493363).</t>
  </si>
  <si>
    <t>||TRANSF. DE FONDOS SG NOTA DEL MINISTERIO DE ECONOMÍA Y FINANZAS PÚBLICAS CITE: MEFP/VTCP/DGAFT/USCFT/N°739/18 RECIBIDA EN LA FECHA REF: CANCELACIÓN DEL SERVICIO DE DEUDA QUE EFECTÚA EL GAM COBIJA AL FNDR, PRÉSTAMO N°100811 REPROG. DEUDA, VCTO. 31.05.18 (TRAM-TSO-2775) ABONO EN LA LIBRETA N° 00862012002 CUT LBP-FNDR-INVERSIONES FINANZAS (2015001493363)</t>
  </si>
  <si>
    <t>||TRANSF. DE FONDOS SG NOTA DEL MINISTERIO DE ECONOMÍA Y FINANZAS PÚBLICAS CITE: MEFP/VTCP/DGAFT/USCFT/N°741/18 RECIBIDA EN LA FECHA REF: CANCELACIÓN DEL SERVICIO DE DEUDA QUE EFECTÚA EL GAM MINEROS AL FNDR, PRÉSTAMO N°100814 REPROG. DEUDA, VCTO. 31.05.18 (TRAM-TSO-2776) ABONO EN LA LIBRETA N° 00862012002 CUT LBP-FNDR-INVERSIONES FINANZAS (2015001493363)</t>
  </si>
  <si>
    <t>||TRANSFERENCIA DE FONDOS SG.NOTA DEL MEFP CITE: MEFP/VTCP/DGAFT/USCFT/N°745/18 RECIBIDA EN LA F. REF.CANCEL. SERV. DE DEUDA QUE EFECTUA EL GAM DE YACUIBA AL FNDR CORRESP. AL PRESTAMO N° 100832 REPROG. DE DEUDA (TRAM-TSO-2771) VCTO. EN F. 31-05-18. ABONO EN LA LIB. NRO. 00862012002 CUT FNDR-INVERSIONES FINANZAS (2015001493363)</t>
  </si>
  <si>
    <t>||TRANSF. DE FONDOS SG NOTA DEL MINISTERIO DE ECONOMÍA Y FINANZAS PÚBLICAS CITE: MEFP/VTCP/DGAFT/USCFT/N°737/18 RECIBIDA EN LA FECHA REF: CANCELACIÓN DEL SERVICIO DE DEUDA QUE EFECTÚA EL GAM CAPINOTA AL FNDR, PRÉSTAMO N°100810 REPROG. DEUDA, VCTO. 31.05.18 (TRAM-TSO-2777) ABONO EN LA LIBRETA N° 00862012002 CUT LBP-FNDR-INVERSIONES FINANZAS (2015001493363)</t>
  </si>
  <si>
    <t>||TRANSF. DE FONDOS SG NOTA DEL MINISTERIO DE ECONOMÍA Y FINANZAS PÚBLICAS CITE: MEFP/VTCP/DGAFT/USCFT/N°735/18 RECIBIDA EN LA FECHA REF: CANCELACIÓN DEL SERVICIO DE DEUDA QUE EFECTÚA EL GAM BAURES AL FNDR, PRÉSTAMO N°100808 REPROG. DEUDA, VCTO. 31.05.18 (TRAM-TSO-2778) ABONO EN LA LIBRETA N° 00862012002 CUT LBP-FNDR-INVERSIONES FINANZAS (2015001493363)</t>
  </si>
  <si>
    <t>||TRANSFERENCIA DE FONDOS SG.NOTA DEL MEFP CITE: MEFP/VTCP/DGAFT/USCFT/N°752/18 RECIBIDA EN LA F. REF.CANCEL. SERV.DE DEUDA QUE EFECTUA EL GAD DE PANDO AL FNDR CORRESP. A LOS PRESTAMOS N° 10061,100341,100629,100689 REPROG. DE DEUDA (TRAM-TSO-2772) VCTO. EN F. 31-05-18 PARA ABONO EN LA LIB. NRO. 00862012002 CUT FNDR-INVERSIONES FINANZAS (2015001493363)</t>
  </si>
  <si>
    <t>||TRANSF. DE FONDOS SG NOTA DEL MINISTERIO DE ECONOMÍA Y FINANZAS PÚBLICAS CITE: MEFP/VTCP/DGAFT/USCFT/N°733/18 RECIBIDA EN LA FECHA REF: CANCELACIÓN DEL SERVICIO DE DEUDA QUE EFECTÚA EL GAM ACHACACHI AL FNDR, PRÉSTAMO N°100828 REPROG. DEUDA, VCTO. 31.05.18 (TRAM-TSO-2780) ABONO EN LA LIBRETA N° 00862012002 CUT LBP-FNDR-INVERSIONES FINANZAS (2015001493363)</t>
  </si>
  <si>
    <t>00234014202 DEPOSITO DE EFECTIVO, DEPOSITANTE: CRISTHIAN JAVIER SAAVEDRA ROJAS, CONCEPTO: DEVOLUCION POR FONDOS PASAJES PARTIDA 22110 POR BS. 15.-, CUENTA DE DEPOSITO: CUENTA UNICA DEL TESORO</t>
  </si>
  <si>
    <t>00373024105 DEPOSITO DE EFECTIVO, DEPOSITANTE: WILMER PACOMPIA QUISPE, CONCEPTO: DEVOLUCION DE FONDOS INTERESES, CUENTA DE DEPOSITO: CUENTA UNICA DEL TESORO</t>
  </si>
  <si>
    <t>00099021001 DEPOSITO DE EFECTIVO, DEPOSITANTE: ALVARO HUMBERTO ROBLES ROJAS, CONCEPTO: DEVOLUCION DE TASAS DE AEROPUERTO, CUENTA DE DEPOSITO: CUENTA UNICA DEL TESORO</t>
  </si>
  <si>
    <t>00234014201 DEPOSITO DE EFECTIVO, DEPOSITANTE: SERGEOMIN FREDDY CABALLOTTY SARAVIA, CONCEPTO: DEVOLUCION AL C-31 N°611 PARTIDA N°85100 TASAS, CUENTA DE DEPOSITO: CUENTA UNICA DEL TESORO</t>
  </si>
  <si>
    <t>00234014201 DEPOSITO DE EFECTIVO, DEPOSITANTE: SERGEOMIN FREDDY CABALLOTTY SARAVIA, CONCEPTO: DEVOLUCION AL C- 31 N°610 PARTIDA N°34110 COMBUSTIBLE LUBRICANTES Y DERIVADOS PARA CONSUMO, CUENTA DE DEPOSITO: CUENTA UNICA DEL TESORO</t>
  </si>
  <si>
    <t>00234014201 DEPOSITO DE EFECTIVO, DEPOSITANTE: SERGEOMIN FREDDY CABALLOTTY SARAVIA, CONCEPTO: DEVOLUCION AL C-31 N°577 PARTIDA N°22210 VIATICOS POR VIAJES AL INTERIOR DEL PAIS, CUENTA DE DEPOSITO: CUENTA UNICA DEL TESORO</t>
  </si>
  <si>
    <t>00234014201 DEPOSITO DE EFECTIVO, DEPOSITANTE: SERGEOMIN FREDDY CABALLOTTY SARAVIA, CONCEPTO: DEVOLUCION AL C-31 N°578 PARTIDA N°85100 TASAS, CUENTA DE DEPOSITO: CUENTA UNICA DEL TESORO</t>
  </si>
  <si>
    <t>00234014201 DEPOSITO DE EFECTIVO, DEPOSITANTE: SERGEOMIN FREDDY CABALLOTTY SARAVIA, CONCEPTO: DEVOLUCION AL C-31 N°577 PARTIDA N°34110 COMBUSTIBLES LUBRICANTES Y DERIVADOS PARA CONSUMO, CUENTA DE DEPOSITO: CUENTA UNICA DEL TESORO</t>
  </si>
  <si>
    <t>00234014201 DEPOSITO DE EFECTIVO, DEPOSITANTE: SERGEOMIN FREDDY CABALLOTTY SARAVIA, CONCEPTO: DEVOLUCION AL C-31 N°532 PARTIDA N°34110 COMBUSTIBLE LUBRICANTES Y DERIVADOS PARA CONSUMO, CUENTA DE DEPOSITO: CUENTA UNICA DEL TESORO</t>
  </si>
  <si>
    <t>00099021001 DEPOSITO DE EFECTIVO, DEPOSITANTE: JHOSSUAN A. OLIVERA ALARCON, CONCEPTO: DEVOLUCIONDE PASAJES, CUENTA DE DEPOSITO: CUENTA UNICA DEL TESORO</t>
  </si>
  <si>
    <t>00099021001 DEPOSITO DE EFECTIVO, DEPOSITANTE: JUAN ADUVIRI NINA, CONCEPTO: DEVOLUCION DE PASAJES, CUENTA DE DEPOSITO: CUENTA UNICA DEL TESORO</t>
  </si>
  <si>
    <t>00099021001 DEPOSITO DE EFECTIVO, DEPOSITANTE: JULIO CESAR BLANCO AGUIRRE, CONCEPTO: DEVOLUCION DE PASAJES, CUENTA DE DEPOSITO: CUENTA UNICA DEL TESORO</t>
  </si>
  <si>
    <t>00206012001 DEPOSITO DE EFECTIVO, DEPOSITANTE: INSTITUTO NACIONAL DE ESTADISTICA, CONCEPTO: DEP. POR VENTA -LA PAZ DE FECHA 25/05/18, CUENTA DE DEPOSITO: CUENTA UNICA DEL TESORO</t>
  </si>
  <si>
    <t>00099021001 DEPOSITO DE EFECTIVO, DEPOSITANTE: SR SENASIR, CONCEPTO: DEVOLUCION DE DEUDA, CUENTA DE DEPOSITO: CUENTA UNICA DEL TESORO</t>
  </si>
  <si>
    <t>00099021001 DEPOSITO DE EFECTIVO, DEPOSITANTE: MIGUEL TITO CONDE FLORES, CONCEPTO: DEVOLUCION DE SALDO NO UTILIZADO EN PASAJES, CUENTA DE DEPOSITO: CUENTA UNICA DEL TESORO</t>
  </si>
  <si>
    <t>00099021001 DEPOSITO DE EFECTIVO, DEPOSITANTE: ADEMAF SERGIO EYSELE LOPEZ, CONCEPTO: DEVOLUCION DE RECURSOS NO UTILIZADOS, CUENTA DE DEPOSITO: CUENTA UNICA DEL TESORO</t>
  </si>
  <si>
    <t>00099021001 DEPOSITO DE EFECTIVO, DEPOSITANTE: HUANCA COPA LUCIANO, CONCEPTO: DEVOLUCION DE RECURSOS, CUENTA DE DEPOSITO: CUENTA UNICA DEL TESORO</t>
  </si>
  <si>
    <t>00099021001 DEPOSITO DE EFECTIVO, DEPOSITANTE: CARVAJAL LAURA WILLBER, CONCEPTO: DEVOLUCION DE RECURSOS NO EJECUTADOS DE C 31 - 597, CUENTA DE DEPOSITO: CUENTA UNICA DEL TESORO</t>
  </si>
  <si>
    <t>00099021001 DEPOSITO DE EFECTIVO, DEPOSITANTE: RUTH CAROLINA BRACAMONTE PAREDES, CONCEPTO: DEVOLUCION DE RECURSOS NO UTILIZADOS DE GASTOS JUDICIALES, CUENTA DE DEPOSITO: CUENTA UNICA DEL TESORO</t>
  </si>
  <si>
    <t>00099021001 DEPOSITO DE EFECTIVO, DEPOSITANTE: JAEEL BARRA C., CONCEPTO: DEP. DE SALDO NO EJECUTADO, CUENTA DE DEPOSITO: CUENTA UNICA DEL TESORO</t>
  </si>
  <si>
    <t>00130012002 DEPOSITO DE EFECTIVO, DEPOSITANTE: LUIS FEDERICO MARTINEZ RETAMOZO, CONCEPTO: DEPÓSITO POR CONCEPTO GASTOS DE GASOLINA Y PEAJE, CUENTA DE DEPOSITO: CUENTA UNICA DEL TESORO</t>
  </si>
  <si>
    <t>00070011102 DEPOSITO DE EFECTIVO, DEPOSITANTE: FREDY GERMAN CHOQUE MENDOZA, CONCEPTO: DEVOLUCION COMBUSTIBLE, CUENTA DE DEPOSITO: CUENTA UNICA DEL TESORO</t>
  </si>
  <si>
    <t>00133012001 DEPOSITO DE EFECTIVO, DEPOSITANTE: LOTERIA NACIONAL DE B Y S, CONCEPTO: V.C. SALDO PAGO PREMIOS PARA TI PAPA, CUENTA DE DEPOSITO: CUENTA UNICA DEL TESORO</t>
  </si>
  <si>
    <t>00222018011 DEPOSITO DE EFECTIVO, DEPOSITANTE: MARIA VICTORIA MAMANI FERNANDEZ, CONCEPTO: DEVOLUCION FONDO DE AVANCE-SALDO POR REFRIGERIO, CUENTA DE DEPOSITO: CUENTA UNICA DEL TESORO</t>
  </si>
  <si>
    <t>00234014202 DEPOSITO DE EFECTIVO, DEPOSITANTE: RENE BERNARDO SALAZAR CONTRERAS, CONCEPTO: DEVOLUCION DE FONDOS-PASAJES PARTIDA 22110 POR BS. 12,50, CUENTA DE DEPOSITO: CUENTA UNICA DEL TESORO</t>
  </si>
  <si>
    <t>00206012001 DEP.DE CHEQ.AJENOS,RET.DE CAM.,CONCEPTO: DEP. POR OTROS INGRESOS,DEP.: INSTITUTO NACIONAL DE ESTADISTICA , PROCEDENCIA: BANCO UNION S.A., CHEQUE: 4689, FECHA DE EMISION:25/05/2018</t>
  </si>
  <si>
    <t>00099021001 DEP.DE CHEQ.AJENOS,RET.DE CAM.,CONCEPTO: DEP. POR BAJAS TEMPORALES,DEP.: UIF , PROCEDENCIA: BANCO UNION S.A., CHEQUE: 27018, FECHA DE EMISION:14/05/2018</t>
  </si>
  <si>
    <t>00099021001 DEP.DE CHEQ.AJENOS,RET.DE CAM.,CONCEPTO: DEP. BAJAS TEMPORALES,DEP.: UIF , PROCEDENCIA: BANCO UNION S.A., CHEQUE: 27392, FECHA DE EMISION:11/05/2018</t>
  </si>
  <si>
    <t>00086051101 DEP.DE CHEQ.AJENOS,RET.DE CAM.,CONCEPTO: COV DE FINANC. GRT/NS-11830-BO PROG. DE AP Y ALC PERIURBANO,FASE I. SOLIC. TRANSF DE REC CONV N°122,DEP.: EPSAS S.A. , PROCEDENCIA: BANCO BISA S.A., CHEQUE: 23977, FECHA DE EMISION:25/05/2018</t>
  </si>
  <si>
    <t>00290012001 DEP.DE CHEQ.AJENOS,RET.DE CAM.,CONCEPTO: DESCUENTOS A CONSULTORES INDIVIDUALES DE LINEA DE DIC/17-GERENCIA EL ALTO,DEP.: SERVICIO DE IMPUESTOS NACIONALES , PROCEDENCIA: BANCO UNION S.A., CHEQUE: 4875, FECHA DE EMISION:21/05/2018</t>
  </si>
  <si>
    <t>00292052001 DEP.DE CHEQ.AJENOS,RET.DE CAM.,CONCEPTO: DEVOLUCION DE SALDOS ORURO,DEP.: VIAS BOLIVIA , PROCEDENCIA: BANCO UNION S.A., CHEQUE: 427, FECHA DE EMISION:16/05/2018</t>
  </si>
  <si>
    <t>00099021001 DEP.DE CHEQ.AJENOS,RET.DE CAM.,CONCEPTO: DEVOLUCION PAGO DE EXCESOS DE FC CUAS 1000 82245 Y 100114222 SEGUN RMJ-MEFP/UEFP/URJ-SIREFI N16/2017,DEP.: LA VITALICIA SEGUROS REASEGUROS DE VIDA S.A.</t>
  </si>
  <si>
    <t>00292052001 DEP.DE CHEQ.AJENOS,RET.DE CAM.,CONCEPTO: DEVOLUCION DE SALDOS ORURO,DEP.: VIAS BOLIVIA , PROCEDENCIA: BANCO UNION S.A., CHEQUE: 428, FECHA DE EMISION:16/05/2018</t>
  </si>
  <si>
    <t>00292062001 DEP.DE CHEQ.AJENOS,RET.DE CAM.,CONCEPTO: DEVOLUCION DE SALDOS POTOSI,DEP.: VIAS BOLIVIA , PROCEDENCIA: BANCO UNION S.A., CHEQUE: 915, FECHA DE EMISION:16/05/2018</t>
  </si>
  <si>
    <t>00292012001 DEP.DE CHEQ.AJENOS,RET.DE CAM.,CONCEPTO: DEVOLUCION DE SALDOS CUENTA POR COBRAR ARIEL ALBA MENA,DEP.: VIAS BOLIVIA , PROCEDENCIA: BANCO UNION S.A., CHEQUE: 3463, FECHA DE EMISION:28/05/2018</t>
  </si>
  <si>
    <t>00030014201 DEP.DE CHEQ.AJENOS,RET.DE CAM.,CONCEPTO: DEVOL DE VIATICOS Y GASTOS DE REPRESENTACION DEL SR DR HECTOR ARCE ZACONETA,DEP.: MJTI , PROCEDENCIA: BANCO UNION S.A., CHEQUE: 412, FECHA DE EMISION:24/05/2018</t>
  </si>
  <si>
    <t>00099021001 DEPOSITO DE EFECTIVO, DEPOSITANTE: ADEMAF ANGELA CAPA RAMOS, CONCEPTO: DEPÓSITO POR RETENCION DEL COMPROBANTE EJECUCION DE GASTOS N°73, CUENTA DE DEPOSITO: CUENTA UNICA DEL TESORO</t>
  </si>
  <si>
    <t>00099021001 DEPOSITO DE EFECTIVO, DEPOSITANTE: ADEMAF ANGELA CAPA RAMOS, CONCEPTO: DEVOLUCION DE RECURSOS GESTION 2017, CUENTA DE DEPOSITO: CUENTA UNICA DEL TESORO</t>
  </si>
  <si>
    <t>00099021001 DEPOSITO DE EFECTIVO, DEPOSITANTE: JUAN ARTURO MEDINA VALDEZ, CONCEPTO: DEVOLUCION DEL SALDO NO UTILIZADO POR FONDOS EN AVANCE, CUENTA DE DEPOSITO: CUENTA UNICA DEL TESORO</t>
  </si>
  <si>
    <t>00670012002 DEPOSITO DE EFECTIVO, DEPOSITANTE: RAMIRO BALBOA A., CONCEPTO: DEVOLUCION GASOLINA Y PEAJES, CUENTA DE DEPOSITO: CUENTA UNICA DEL TESORO</t>
  </si>
  <si>
    <t>00099021001 DEPOSITO DE EFECTIVO, DEPOSITANTE: ZULEMA GARCIA BELAUNDE, CONCEPTO: REVERSION DE BOLETA DE HABER MENSUAL ABRIL 2018, CUENTA DE DEPOSITO: CUENTA UNICA DEL TESORO</t>
  </si>
  <si>
    <t>00291012001 DEPOSITO DE EFECTIVO, DEPOSITANTE: JAVIER  VLADIMIR NOGALES MIRANDA, CONCEPTO: REPOSICIONDE CREDENCIAL, CUENTA DE DEPOSITO: CUENTA UNICA DEL TESORO</t>
  </si>
  <si>
    <t>00099021001 DEPOSITO DE EFECTIVO, DEPOSITANTE: ZULEMA GARCIA BELAUNDE, CONCEPTO: REVERSION DE BOLETA DE HABER MENSUAL MARZO 2018, CUENTA DE DEPOSITO: CUENTA UNICA DEL TESORO</t>
  </si>
  <si>
    <t>00344012001 DEPOSITO DE EFECTIVO, DEPOSITANTE: INDIRA OLGUIN HINOJOSA, CONCEPTO: SALDO ACTIVIDAD, CUENTA DE DEPOSITO: CUENTA UNICA DEL TESORO</t>
  </si>
  <si>
    <t>00591012001 DEPOSITO DE EFECTIVO, DEPOSITANTE: ENTEL S.A., CONCEPTO: PAGO DE CONSUMO DE AGUA ESTACION AJAYUNI TELEFERICO LINEA AZUL, CUENTA DE DEPOSITO: CUENTA UNICA DEL TESORO</t>
  </si>
  <si>
    <t>A:00099021001 Pago de capital e interes corriente a favor del TGN, adeudados por el GAD Potosi, correspondiente al Convenio Subsidiario Prestamo CAF 2324 Proyecto de Mejoramiento y Construccion del Sistema de Riego Aripalca.</t>
  </si>
  <si>
    <t>PROVISION DE FONDOS A SOLICITUD DE YACIMIENTOS PETROLIFEROS FISCALES BOLIVIANOS SEGUN SOLICITUD YPFB-0150-2018 REF: PAGO REGALIAS FEBRERO 2018 TESORO GENERAL DE LA NACION LIB. 00099021001 TGN YPFB PARTICIPACION 6% PRODUCCIÓN BRUTA DE HIDROCARBUROS BOCA DE POZO</t>
  </si>
  <si>
    <t>VENTA DE DIVISAS CON TRANSFERENCIA DE FONDOS A SOLICITUD DE MINISTERIO DE EDUCACION SEGUN SOLICITUD 5057 REF: TRASPASO PARA HELEN LAURA COARITA FERNANDEZ EQUIVALENTES 3.032,10 USD LIB. 00099021001 TGN-RECURSOS ORDINARIOS (3987) POR DIFERENCIAL CAMBIARIO</t>
  </si>
  <si>
    <t>VENTA DE DIVISAS CON TRANSFERENCIA DE FONDOS A SOLICITUD DE MINISTERIO DE EDUCACION SEGUN SOLICITUD 5057 REF: TRASPASO PARA HELEN LAURA COARITA FERNANDEZ EQUIVALENTES 3.032,10 USD LIB. 00099021001 TGN-RECURSOS ORDINARIOS (3987)</t>
  </si>
  <si>
    <t>PROVISION DE FONDOS A SOLICITUD DE YACIMIENTOS PETROLIFEROS FISCALES BOLIVIANOS SEGUN SOLICITUD YPFB-0152-2018 REF: PAGO IMPUESTO DIRECTO A LOS HIDROCARBUROS IDH PRODUCCION FEBRERO 2018 LIB. 00513012007 YPFB - RECURSOS NACIONALIZACIÓN</t>
  </si>
  <si>
    <t>||AMPLIACION DE VALIDEZ 0,15% S/USD750.000.-POR 122 DIAS,REEMB.GSTS.COMUNICACION BS220.-Y EMISION COMP.CONTABLE BS50.-,S/G NOTAS SEDEM/GG/EV/2018-0062,24/05/18 Y SEDEM/GG/EV/2018-0064,25/05/18 REF.:I-2016-043 P/C ENVIBOL A/F BDF INDUSTRIES S.P.A. LIB.00132079201 SEDEM-PLANTA ENVASES DE VIDRIO CHUQUISACA-MUN.ZUDAÑEZ REF.:COMIS.ENM.LC I-2016-043</t>
  </si>
  <si>
    <t>NÚMERO DE LIBRETA CUT: 99031009.00 OPERACIÓN T01 TRANSFERENCIA DE FONDOS A LA CUT - TESORO DIRECTO DE BANCO UNION S.A. A CUENTA UNICA DEL TESORO CON NUMERO DE SOLICITUD = 2775347 Y NUMERO CORRELATIVO = 91320028052018523 TRANSFERENCIA POR OPERACIONES DE VENTA BONOS BTX</t>
  </si>
  <si>
    <t>||PAGO A PDVSA PRESTAMO SA137065 VCTO.28-05-2018 POR CUENTA DE YPFB, SEGUN COD.LIQ. 010729 DEL 25-05-2018 E INFORME BCB-GOI-SOEXT-DDEX-INF-2018-51 DEL 25/05/2018 CAPITAL USD 46.788,91 INTERESES USD 9.931,91 CTA.00513012004 LPB-YPFB-UNICOMERCIAL (4030005415/1-2188907)</t>
  </si>
  <si>
    <t>||PAGO A PDVSA PRESTAMO SA137065 VCTO.28-05-2018 POR CUENTA DE YPFB, SEGUN COD.LIQ. 010729 DEL 25-05-2018 E INFORME BCB-GOI-SOEXT-DDEX-INF-2018-51 DEL 25/05/2018 CAPITAL USD 46.788,91 INTERESES USD 9.931,91 CTA.00513012004 LPB-YPFB-UNICOMERCIAL (4030005415/1-2188907) REF.: COMISIONES BANCARIAS</t>
  </si>
  <si>
    <t>00234014202 DEPOSITO DE EFECTIVO, DEPOSITANTE: ATILIO HUCHANI BUSTOS, CONCEPTO: DEV FONDOS AL C-31 N° 626 PARTIDA 34110 POR GASOLINA, CUENTA DE DEPOSITO: CUENTA UNICA DEL TESORO</t>
  </si>
  <si>
    <t>00099021001 DEPOSITO DE EFECTIVO, DEPOSITANTE: KARINA HORTENCIA GUTIERREZ ROSAS C.I. 3382149  LP., CONCEPTO: REVERSION CONCEPTO PASAJES CORRESPONDIENTE AL  PREV. 3845, CUENTA DE DEPOSITO: CUENTA UNICA DEL TESORO</t>
  </si>
  <si>
    <t>00099021001 DEPOSITO DE EFECTIVO, DEPOSITANTE: JACKELINE ROSSIO NAVIA RAMOS  C.I.  4299270  LP., CONCEPTO: REVERSION CONCEPTO PASAJES CORRESPONDE  PREV. 3884, CUENTA DE DEPOSITO: CUENTA UNICA DEL TESORO</t>
  </si>
  <si>
    <t>00099021001 DEPOSITO DE EFECTIVO, DEPOSITANTE: LILIANA GUZMAN GORENA, CONCEPTO: REVERSION DE PASAJES CORRESPONDIENTE AL PREV.3842, CUENTA DE DEPOSITO: CUENTA UNICA DEL TESORO</t>
  </si>
  <si>
    <t>00016011101 DEPOSITO DE EFECTIVO, DEPOSITANTE: ROSALIA DE VILLAR HINOJOSA MIN DE EDUCACION, CONCEPTO: DEVOLUCION DE SALDO POR CONCEPTO DE PAGO DE PASAJES Y VIATICOS, CUENTA DE DEPOSITO: CUENTA UNICA DEL TESORO</t>
  </si>
  <si>
    <t>00225012014 DEPOSITO DE EFECTIVO, DEPOSITANTE: SILVIA MENDOZA AYALA, CONCEPTO: DEVOLUCION FONDOS EN AVANCE, CUENTA DE DEPOSITO: CUENTA UNICA DEL TESORO</t>
  </si>
  <si>
    <t>00099021001 DEPOSITO DE EFECTIVO, DEPOSITANTE: WALDO VERASTEGUI ONTIVEROS, CONCEPTO: REVERSION PARCIAL DE BOLETA DE PAGO, CUENTA DE DEPOSITO: CUENTA UNICA DEL TESORO</t>
  </si>
  <si>
    <t>00132052001 DEPOSITO DE EFECTIVO, DEPOSITANTE: SEDEM - SEMILLAS CARLA FABIANA TERAN VALENZUELA, CONCEPTO: DEVOLUCION  FONDOS EN AVANCE, CUENTA DE DEPOSITO: CUENTA UNICA DEL TESORO</t>
  </si>
  <si>
    <t>00580012001 DEPOSITO DE EFECTIVO, DEPOSITANTE: MARCO LEONARDO ALEGRIA RODRIGUEZ, CONCEPTO: DEVOLUCION DE PASAJES TERRESTRE, CUENTA DE DEPOSITO: CUENTA UNICA DEL TESORO</t>
  </si>
  <si>
    <t>00099021001 DEPOSITO DE EFECTIVO, DEPOSITANTE: DIEGO ANDRES MOLINA HORTA CI 4773332 LP, CONCEPTO: DEVOLUCION  DE RECURSOS PATRICIA JIMENEZ, CUENTA DE DEPOSITO: CUENTA UNICA DEL TESORO</t>
  </si>
  <si>
    <t>00099021001 DEPOSITO DE EFECTIVO, DEPOSITANTE: DIEGO ANDRES MOLINA HORTA CI 4773332 LP, CONCEPTO: DEVOLUCION DE RECURSOS AMY SANDER, CUENTA DE DEPOSITO: CUENTA UNICA DEL TESORO</t>
  </si>
  <si>
    <t>00041031107 DEPOSITO DE EFECTIVO, DEPOSITANTE: OMAR CESAR CALLISAYA MAMANI, CONCEPTO: DEVOLUCION DE PASAJES, CUENTA DE DEPOSITO: CUENTA UNICA DEL TESORO</t>
  </si>
  <si>
    <t>00099021001 DEPOSITO DE EFECTIVO, DEPOSITANTE: DIEGO ANDRES MOLINA HORTA CI 4773332 LP, CONCEPTO: DEVOLUCION DE RECURSOS OLGA DALBINOE, CUENTA DE DEPOSITO: CUENTA UNICA DEL TESORO</t>
  </si>
  <si>
    <t>00099021001 DEPOSITO DE EFECTIVO, DEPOSITANTE: DIEGO ANDRES  MOLINA HORTA CI 4773332 LP., CONCEPTO: DEVOLUCION DE RECURSOS GIMENA GONZALES, CUENTA DE DEPOSITO: CUENTA UNICA DEL TESORO</t>
  </si>
  <si>
    <t>00099021001 DEPOSITO DE EFECTIVO, DEPOSITANTE: DIEGO ANDRES  MOLINA HORTA CI 4773332 LP., CONCEPTO: DEVOLUCION DE RECURSOS ANTONIO REMIRO BROTONS, CUENTA DE DEPOSITO: CUENTA UNICA DEL TESORO</t>
  </si>
  <si>
    <t>00070011102 DEPOSITO DE EFECTIVO, DEPOSITANTE: SARA ALEJANDRA CESPEDES RAMOS, CONCEPTO: DEVOLUCION DE SALDO DE COMPRA DE COMBUSTIBLE, CUENTA DE DEPOSITO: CUENTA UNICA DEL TESORO</t>
  </si>
  <si>
    <t>00253014308 DEPOSITO DE EFECTIVO, DEPOSITANTE: MARTIN R. SANCHEZ A.-EMAGUA, CONCEPTO: DEVOLUCION SALDO FONDOS EN AVANCE POR COMPRA DE COMBUSTIBLE, CUENTA DE DEPOSITO: CUENTA UNICA DEL TESORO</t>
  </si>
  <si>
    <t>00206012001 DEPOSITO DE EFECTIVO, DEPOSITANTE: INSTITUTO NACIONAL DE ESTADISTICA, CONCEPTO: DEPÓSITO POR VENTAS LA PAZ DE FECHA 28 DE MAYO 2018, CUENTA DE DEPOSITO: CUENTA UNICA DEL TESORO</t>
  </si>
  <si>
    <t>00099021001 DEPOSITO DE EFECTIVO, DEPOSITANTE: NATALY VANESSA ESPINOZA GUZMAN, CONCEPTO: DEVOLUCION POR GASTOS DE TRANSPORTE Y VIATICOS, CUENTA DE DEPOSITO: CUENTA UNICA DEL TESORO</t>
  </si>
  <si>
    <t>00099021001 DEPOSITO DE EFECTIVO, DEPOSITANTE: JESSICA SANDOVAL, CONCEPTO: DEVOLUCION POR GASTOS DE TRANSPORTE Y VIATICOS, CUENTA DE DEPOSITO: CUENTA UNICA DEL TESORO</t>
  </si>
  <si>
    <t>00283062001 DEP.DE CHEQ.AJENOS,RET.DE CAM.,CONCEPTO: DEVOLUCION DE VIATICOS,DEP.: ADUANA NACIONAL , PROCEDENCIA: BANCO UNION S.A., CHEQUE: 3038, FECHA DE EMISION:25/05/2018</t>
  </si>
  <si>
    <t>00099021001 DEP.DE CHEQ.AJENOS,RET.DE CAM.,CONCEPTO: DEVOLUCION DE SALDOS NO EJECUTADOS,DEP.: MIN.DE EDUCACION-PROG.NAL.DE POSTALFABETIZACION , PROCEDENCIA: BANCO UNION S.A., CHEQUE: 5617, FECHA DE EMISION:28/05/2018</t>
  </si>
  <si>
    <t>00099024113 DEP.DE CHEQ.AJENOS,RET.DE CAM.,CONCEPTO: MULTA PROY. CONST. CENTRO DE ALTO RENDIMIENTO GRAL FEDERICO ROMAN MODULO BLOQUE PORTERIA,DEP.: MINISTERIO DE LA PRESIDENCIA-UPRE , PROCEDENCIA: BANCO UNION S.A., CHEQUE: 609, FECHA DE EMISION:16/05/2018</t>
  </si>
  <si>
    <t>00587012010 DEP.DE CHEQ.AJENOS,RET.DE CAM.,CONCEPTO: DEVOLUCION DE FONDOS,DEP.: ADALID GUACHALLA , PROCEDENCIA: BANCO UNION S.A., CHEQUE: 1157, FECHA DE EMISION:24/05/2018</t>
  </si>
  <si>
    <t>00099021001 DEP.DE CHEQ.AJENOS,RET.DE CAM.,CONCEPTO: NELSON EDUARDO PRUDENCIO QUINTANILLA,DEP.: BANCO UNION SA , PROCEDENCIA: BANCO UNION S.A., CHEQUE: 154502, FECHA DE EMISION:29/05/2018</t>
  </si>
  <si>
    <t>00099021001 DEP.DE CHEQ.AJENOS,RET.DE CAM.,CONCEPTO: MARCIA MILENCA SOLIZ LOPEZ,DEP.: BANCO UNION SA , PROCEDENCIA: BANCO UNION S.A., CHEQUE: 154503, FECHA DE EMISION:29/05/2018</t>
  </si>
  <si>
    <t>00225024201 DEP.DE CHEQ.AJENOS,RET.DE CAM.,CONCEPTO: CONTRAPARTE  GAD  POTOSI,DEP.: SENASBA , PROCEDENCIA: BANCO UNION S.A., CHEQUE: 76, FECHA DE EMISION:25/05/2018</t>
  </si>
  <si>
    <t>00660012006 DEP.DE CHEQ.AJENOS,RET.DE CAM.,CONCEPTO: REVERSION DE REFRIGERIO GESTION 2017,DEP.: ORGANO JUDICIAL-DISTRITO SANTA CRUZ , PROCEDENCIA: BANCO UNION S.A., CHEQUE: 4198, FECHA DE EMISION:25/05/2018</t>
  </si>
  <si>
    <t>00035011105 DEP.DE CHEQ.AJENOS,RET.DE CAM.,CONCEPTO: REEMBOLSO DE SUBSIDIOS POR INCAPACIDAD,DEP.: CAJA BANCARIA ESTATAL DE SALUD , PROCEDENCIA: BANCO UNION S.A., CHEQUE: 27390, FECHA DE EMISION:11/05/2018</t>
  </si>
  <si>
    <t>00099021001 DEP.DE CHEQ.AJENOS,RET.DE CAM.,CONCEPTO: REEMBOLSO DE SUBSIDIOS POR INCAPACIDAD,DEP.: CAJA BANCARIA ESTATAL DE SALUD , PROCEDENCIA: BANCO UNION S.A., CHEQUE: 27389, FECHA DE EMISION:11/05/2018</t>
  </si>
  <si>
    <t>00591012001 DEP.DE CHEQ.AJENOS,RET.DE CAM.,CONCEPTO: DEPOSITÓS POR REPOSICION DE EXTRAVIO DE CREDENCIALES Y ROPA DE TRABAJO,DEP.: EMP.ESTATAL DE TRANSP.POR CABLE MI TELEFERICO , PROCEDENCIA: BANCO UNION S.A., CHEQUE: 1710, FECHA DE EMISION:23/05/2018</t>
  </si>
  <si>
    <t>00591012001 DEP.DE CHEQ.AJENOS,RET.DE CAM.,CONCEPTO: DEVOLUCION DEL PAGO DE REFRIGERIOS AL PERSONAL DE ORURO,DEP.: EMP.ESTATAL DE TRANSP.POR CABLE MI TELEFERICO , PROCEDENCIA: BANCO UNION S.A., CHEQUE: 1711, FECHA DE EMISION:23/05/2018</t>
  </si>
  <si>
    <t>00070011102 DEP.DE CHEQ.AJENOS,RET.DE CAM.,CONCEPTO: DECUENTO AL PERSONAL MTEPS CORRESPONDIENTE AL MES DE ABRIL/2018,DEP.: MTEPS , PROCEDENCIA: BANCO UNION S.A., CHEQUE: 8723, FECHA DE EMISION:28/05/2018</t>
  </si>
  <si>
    <t>00302014201 DEP.DE CHEQ.AJENOS,RET.DE CAM.,CONCEPTO: DEPÓSITO PARA EJECUCION DE GASTO CORRIENTE,DEP.: MARIA L. RICALDI MARISCAL , PROCEDENCIA: BANCO UNION S.A., CHEQUE: 253, FECHA DE EMISION:29/05/2018</t>
  </si>
  <si>
    <t>00283042001 DEPOSITO DE EFECTIVO, DEPOSITANTE: ADUANA NAL REGIONAL ORURO FERNANDO SANDY ROCABADO, CONCEPTO: DEVOLUCION DE PAGO DE VIATICOS DE LA ADUANA NACIONAL REGIONAL ORURO, CUENTA DE DEPOSITO: CUENTA UNICA DEL TESORO</t>
  </si>
  <si>
    <t>00670012002 DEPOSITO DE EFECTIVO, DEPOSITANTE: DUNIA SANDOVAL ARENAS, CONCEPTO: DEVOLUCION DE VIATICOS, CUENTA DE DEPOSITO: CUENTA UNICA DEL TESORO</t>
  </si>
  <si>
    <t>00041031107 DEPOSITO DE EFECTIVO, DEPOSITANTE: MIRIAM VIRGINIA YEVARA MORALES, CONCEPTO: DEVOLUCION DE VIATICOS, CUENTA DE DEPOSITO: CUENTA UNICA DEL TESORO</t>
  </si>
  <si>
    <t>00513722001 DEPOSITO DE EFECTIVO, DEPOSITANTE: YPFB-VICTOR MANUEL DIAZ, CONCEPTO: DEVOLUCION SALDO FONDO EN AVANCE, CUENTA DE DEPOSITO: CUENTA UNICA DEL TESORO</t>
  </si>
  <si>
    <t>00099021001 DEPOSITO DE EFECTIVO, DEPOSITANTE: MARIELA GOMEZ TORREZ, CONCEPTO: REVERSION FONDOS PARTIDA 223 FLETES Y ALMACENAMIENTO PREVENTIVO 58, CUENTA DE DEPOSITO: CUENTA UNICA DEL TESORO</t>
  </si>
  <si>
    <t>00041031107 DEPOSITO DE EFECTIVO, DEPOSITANTE: PAOLA ANDREA MICHAGA COYO, CONCEPTO: DEVOLUCION PASAJES TERRESTRES, CUENTA DE DEPOSITO: CUENTA UNICA DEL TESORO</t>
  </si>
  <si>
    <t>00592012001 DEPOSITO DE EFECTIVO, DEPOSITANTE: ANA WENDY MAMANI YUJRA, CONCEPTO: RC 30638 MIN DE LA PRESIDENCIA GESTION 2017, CUENTA DE DEPOSITO: CUENTA UNICA DEL TESORO</t>
  </si>
  <si>
    <t>00592012001 DEPOSITO DE EFECTIVO, DEPOSITANTE: ANA WENDY MAMANI YUJRA, CONCEPTO: ND 23782 ,MIN DE EDUCACION (SALDO) GESTION 2015, CUENTA DE DEPOSITO: CUENTA UNICA DEL TESORO</t>
  </si>
  <si>
    <t>00119012001 DEPOSITO DE EFECTIVO, DEPOSITANTE: JHONNY RUBEN MONRROY CASILLO, CONCEPTO: DEVOLUCION DE VIATICOS Y PASAJES, CUENTA DE DEPOSITO: CUENTA UNICA DEL TESORO</t>
  </si>
  <si>
    <t>00016011101 DEPOSITO DE EFECTIVO, DEPOSITANTE: HUGO EDWING PAIRO MAMANI  C.I.  4754629  LP., CONCEPTO: DEV.DE SALDO DE CARGO DE CUENTA DOCUMENTADA-COMPRA DE COMBUSTIBLE, CUENTA DE DEPOSITO: CUENTA UNICA DEL TESORO</t>
  </si>
  <si>
    <t>00070011102 DEPOSITO DE EFECTIVO, DEPOSITANTE: RUDDY CHOQUEHUANCA DE LA CRUZ, CONCEPTO: DEVOLUCION DE SALDO - FONDOS EN AVANCE, CUENTA DE DEPOSITO: CUENTA UNICA DEL TESORO</t>
  </si>
  <si>
    <t>00016011101 DEPOSITO DE EFECTIVO, DEPOSITANTE: VERONICA ARMAZA NUÑEZ, CONCEPTO: DEV.  GASTOS DE ALIMENTACION PARA REUNION DE REV. DE MALLAS CURRIC DE CARRERAS ART 15,16,17 05 18, CUENTA DE DEPOSITO: CUENTA UNICA DEL TESORO</t>
  </si>
  <si>
    <t>00099021001 DEPOSITO DE EFECTIVO, DEPOSITANTE: JUAN CARLOS CUBA VARGAS, CONCEPTO: DEVOLUCION UN DIA DE VIATICOS, CUENTA DE DEPOSITO: CUENTA UNICA DEL TESORO</t>
  </si>
  <si>
    <t>00047011110 DEPOSITO DE EFECTIVO, DEPOSITANTE: VICENTE MANCACHI M, CONCEPTO: DEVOLUCION DE FONDOS EN AVANCE DIGCOIN LA PAZ DEL SEÑOR JAVIER MAMANI, CUENTA DE DEPOSITO: CUENTA UNICA DEL TESORO</t>
  </si>
  <si>
    <t>00373024105 DEPOSITO DE EFECTIVO, DEPOSITANTE: FONDO DE DESARROLLO INDIGENA FDI, CONCEPTO: DEV. PROY "IMP. DE GRAN POR ECO COMUNIDAD DE PUERTO AVAROA KM 40 DPTO STA CRUZ COD CNMC-01-07-20114, CUENTA DE DEPOSITO: CUENTA UNICA DEL TESORO</t>
  </si>
  <si>
    <t>00099021001 DEPOSITO DE EFECTIVO, DEPOSITANTE: JOHNY TUMIRI USNAYO, CONCEPTO: DEVOLUCION DE RECURSO POR COMBUSTIBLE, CUENTA DE DEPOSITO: CUENTA UNICA DEL TESORO</t>
  </si>
  <si>
    <t>00099021001 DEPOSITO DE EFECTIVO, DEPOSITANTE: DAVID TICONA VINO, CONCEPTO: DEP REFRIGERIO MO COBRADO ROJAS C. BLADIMIR, LAMAS M. OSCAR, MONTALVAN C. HUGO NOV 2017 DIGCOIN, CUENTA DE DEPOSITO: CUENTA UNICA DEL TESORO</t>
  </si>
  <si>
    <t>00099021001 DEPOSITO DE EFECTIVO, DEPOSITANTE: DIEGO ANDRES  MOLINA HORTA CI 4773332 LP., CONCEPTO: DEVOLUCION  DE  RECURSOS PAYAM AKHAVAN, CUENTA DE DEPOSITO: CUENTA UNICA DEL TESORO</t>
  </si>
  <si>
    <t>00099021001 DEPOSITO DE EFECTIVO, DEPOSITANTE: DIEGO ANDRES  MOLINA HORTA CI 4773332 LP., CONCEPTO: DEVOLUCION DE RECURSOS MATHIAS FORTEAU, CUENTA DE DEPOSITO: CUENTA UNICA DEL TESORO</t>
  </si>
  <si>
    <t>00099021001 DEPOSITO DE EFECTIVO, DEPOSITANTE: DAVID TICONA VINO, CONCEPTO: DEP REFRIGERIO NO COBRADO ROJAS C. BLADIMIR, LAMAS M. OSCAR, MONTALVAN C. HUGO DIC 2017 DIGCOIN, CUENTA DE DEPOSITO: CUENTA UNICA DEL TESORO</t>
  </si>
  <si>
    <t>00099021001 DEPOSITO DE EFECTIVO, DEPOSITANTE: DIEGO ANDRES  MOLINA HORTA CI 4773332 LP., CONCEPTO: DEVOLUCION  DE RECURSOS MOHAMMED BEDJAOUI, CUENTA DE DEPOSITO: CUENTA UNICA DEL TESORO</t>
  </si>
  <si>
    <t>00099021001 DEPOSITO DE EFECTIVO, DEPOSITANTE: DIEGO ANDRES  MOLINA HORTA CI 4773332 LP., CONCEPTO: DEVOLUCION DE RECURSOS MONIQUE CHEMILLIER, CUENTA DE DEPOSITO: CUENTA UNICA DEL TESORO</t>
  </si>
  <si>
    <t>00099021001 DEPOSITO DE EFECTIVO, DEPOSITANTE: DIEGO ANDRES  MOLINA HORTA CI 4773332 LP., CONCEPTO: DEVOLUCION  DE RECURSOS ALAN VAUGHAN LOWE, CUENTA DE DEPOSITO: CUENTA UNICA DEL TESORO</t>
  </si>
  <si>
    <t>00099021001 DEPOSITO DE EFECTIVO, DEPOSITANTE: VICTOR TERRAZAS YUJRA, CONCEPTO: DEVOLUCION DE GASTOS OPERATIVOS, CUENTA DE DEPOSITO: CUENTA UNICA DEL TESORO</t>
  </si>
  <si>
    <t>00099021001 DEPOSITO DE EFECTIVO, DEPOSITANTE: ASFI-ADA LUZ DEL CASTILLO TORRES, CONCEPTO: DEVOLUCION PASAJES TERRESTRES, CUENTA DE DEPOSITO: CUENTA UNICA DEL TESORO</t>
  </si>
  <si>
    <t>00526012001 DEPOSITO DE EFECTIVO, DEPOSITANTE: BOLIVIA TV-ALEX W. ALTUZARRA BELLOTT, CONCEPTO: DEVOLUCION DE ALEX W. ALTUZARRA BELLOTT POR LA REALIZACION DEL TALLER DE CAPACITACION EN MAYO 2018, CUENTA DE DEPOSITO: CUENTA UNICA DEL TESORO</t>
  </si>
  <si>
    <t>00099021001 DEPOSITO DE EFECTIVO, DEPOSITANTE: ASFI-ADA LUZ DEL CASTILLO TORRES, CONCEPTO: DEVOLUCION DE VIATICOS, CUENTA DE DEPOSITO: CUENTA UNICA DEL TESORO</t>
  </si>
  <si>
    <t>00099021001 DEPOSITO DE EFECTIVO, DEPOSITANTE: MARCO ANTONIO QUINTANILLA BALDERAS, CONCEPTO: DEVOLUCION DE VIATICOS, CUENTA DE DEPOSITO: CUENTA UNICA DEL TESORO</t>
  </si>
  <si>
    <t>00132052001 DEPOSITO DE EFECTIVO, DEPOSITANTE: EEPS-SEDEM, CONCEPTO: DEVOLUCION DE FONDOS EN AVANCE, CUENTA DE DEPOSITO: CUENTA UNICA DEL TESORO</t>
  </si>
  <si>
    <t>00099021001 DEPOSITO DE EFECTIVO, DEPOSITANTE: JESUS MENDIZABAL VEDIA, CONCEPTO: DEVOLUCION DE VIATICOS, CUENTA DE DEPOSITO: CUENTA UNICA DEL TESORO</t>
  </si>
  <si>
    <t>00373024105 DEPOSITO DE EFECTIVO, DEPOSITANTE: MAXIMILIANO SANCHEZ, CONCEPTO: DEVOLUCION SALDO NO EJECUTADOS, CUENTA DE DEPOSITO: CUENTA UNICA DEL TESORO</t>
  </si>
  <si>
    <t>00016011101 DEPOSITO DE EFECTIVO, DEPOSITANTE: NOEMY CARLO, CONCEPTO: DEVOLUCION A CUENTA, CUENTA DE DEPOSITO: CUENTA UNICA DEL TESORO</t>
  </si>
  <si>
    <t>00041048002 DEPOSITO DE EFECTIVO, DEPOSITANTE: ABEL ARGOTE GALLARDO, CONCEPTO: DEPÓSITO RECURSOS NO EJECUTADOS DE LA GESTION 2017, CUENTA DE DEPOSITO: CUENTA UNICA DEL TESORO</t>
  </si>
  <si>
    <t>00099021001 DEPOSITO DE EFECTIVO, DEPOSITANTE: JULIO ENRIQUE MONTES MOLLO, CONCEPTO: DEVOLUCION POR CONCEPTO DE FONDOS EN AVANCE, CUENTA DE DEPOSITO: CUENTA UNICA DEL TESORO</t>
  </si>
  <si>
    <t>00016011101 DEPOSITO DE EFECTIVO, DEPOSITANTE: JULIAN ACHO CHURATA, CONCEPTO: DEVOLUCION CARGO A CUENTA DEL ACTO DE CREACION DEL ILC-C EL DIA 25-05-18, CUENTA DE DEPOSITO: CUENTA UNICA DEL TESORO</t>
  </si>
  <si>
    <t>00016011101 DEPOSITO DE EFECTIVO, DEPOSITANTE: JULIAN ACHO CHURATA, CONCEPTO: DEVOLUCION CARGO A CUENTA DE PASAJE PARA LA ASISTENCIA AL ACTO DE CREACION DEL ILC-C EL DIA 25-05-18, CUENTA DE DEPOSITO: CUENTA UNICA DEL TESORO</t>
  </si>
  <si>
    <t>00099021001 DEPOSITO DE EFECTIVO, DEPOSITANTE: JUAN CARLOS ALVAREZ CANO CI. 5608200, CONCEPTO: DEVOLUCION DE VIATICOS, CUENTA DE DEPOSITO: CUENTA UNICA DEL TESORO</t>
  </si>
  <si>
    <t>00016011101 DEPOSITO DE EFECTIVO, DEPOSITANTE: GROVER LAURA MOYA, CONCEPTO: DEVOLUCION COMPRA DE COMBUSTIBLE, CUENTA DE DEPOSITO: CUENTA UNICA DEL TESORO</t>
  </si>
  <si>
    <t>00234014202 DEPOSITO DE EFECTIVO, DEPOSITANTE: ATILIO HUCHANI BUSTOS, CONCEPTO: DEV FONDOS AL C-31 N° 597 PARTIDA 34110 POR GASOLINA, CUENTA DE DEPOSITO: CUENTA UNICA DEL TESORO</t>
  </si>
  <si>
    <t>00373024105 DEPOSITO DE EFECTIVO, DEPOSITANTE: DAISY YUPANQUI GUACHALLA, CONCEPTO: DEVOLUCION DE PROYECTO SOBRANTE, CUENTA DE DEPOSITO: CUENTA UNICA DEL TESORO</t>
  </si>
  <si>
    <t>00099021001 DEPOSITO DE EFECTIVO, DEPOSITANTE: ESCUELA DE COMANDO Y ESTADO MAYOR, CONCEPTO: REVERSION TELEFONIA MES FEB/18, CUENTA DE DEPOSITO: CUENTA UNICA DEL TESORO</t>
  </si>
  <si>
    <t>00099021001 DEPOSITO DE EFECTIVO, DEPOSITANTE: MIGUEL URQUIDI P., CONCEPTO: DEVOLUCION DE PASAJE TERRESTRE, CUENTA DE DEPOSITO: CUENTA UNICA DEL TESORO</t>
  </si>
  <si>
    <t>00373024105 DEPOSITO DE EFECTIVO, DEPOSITANTE: VICENTE LOPEZ MOLLO, CONCEPTO: DEVOLUCION DINERO DE FONDOS DESARROLLO ALTERNATIVO  DEL PROYECTO, CUENTA DE DEPOSITO: CUENTA UNICA DEL TESORO</t>
  </si>
  <si>
    <t>PAGO A CAF PRÉSTAMO CFA007649 VCTO. 29-05-2018 POR CUENTA DE TGN , NTI. 010811 VALOR 29-05-2018 CAPITAL USD 99.522,46 INTERESES USD 37.480,81 CTA. 3987 CUENTA UNICA DEL TESORO-3987 LIB. 00099021001 REF.: COMISIONES BANCARIAS</t>
  </si>
  <si>
    <t>PAGO A CAF PRÉSTAMO CFA007657 VCTO. 29-05-2018 POR CUENTA DE TGN , NTI. 010810 VALOR 29-05-2018 CAPITAL USD 3.218.926,51 INTERESES USD 953.139,91 CTA. 3987 CUENTA UNICA DEL TESORO-3987 LIB. 00099021001 REF.: COMISIONES BANCARIAS</t>
  </si>
  <si>
    <t>De: 00099024113 Transferencia en cumplimiento al DS N0913 de 15/06/2011 y el Convenio Intergubernativo de Financiamiento UPRE-CIF-IG 774/2017, suscrito entre la UPRE y el GAM Cabezas, Proyecto Const. Ampliacion Hospital Fray Francisco del Pilar Cabezas, correspondiente al pago de la planilla N 1, se</t>
  </si>
  <si>
    <t>De: 00099024113 Transferencia en cumplimiento al DS N0913 de 15/06/2011 y el Convenio Intergubernativo de Financiamiento UPRE-CIF-IG 292/2017, suscrito entre la UPRE y el GAM Cajuata, Proyecto Construccion Tinglado U.E. Puente Alegre - Cajuata, correspondiente al pago de la planilla N 2 de cierre, s</t>
  </si>
  <si>
    <t>De: 00099024113 Transferencia en cumplimiento al DS N0913 de 15/06/2011 y el Convenio Intergubernativo de Financiamiento UPRE-CIF-IG 900/2017, suscrito entre la UPRE y el GAM Cuevo, Proyecto Const. Casa del Adulto Mayor en el Municipio de Cuevo, correspondiente al pago de la planilla N 1, segun la U</t>
  </si>
  <si>
    <t>De: 00099024113 Transferencia en cumplimiento al DS N0913 de 15/06/2011 y el Convenio Intergubernativo de Financiamiento UPRE-CIF-IG 087/2017, suscrito entre la UPRE y el GAM Vinto, Proyecto Construccion Unidad Educativa Alvaro Garcia Linera, correspondiente al pago de la planilla N 6 de cierre, seg</t>
  </si>
  <si>
    <t>De: 00099024113 Transferencia en cumplimiento al DS N0913 de 15/06/2011 y el Convenio Intergubernativo de Financiamiento UPRE-CIF-IG 445/2017, suscrito entre la UPRE y el GAM Chuma, Proyecto Construccion Tinglado Polifuncional Unidad Educativa Capayque - Municipio de Chuma, correspondiente al pago d</t>
  </si>
  <si>
    <t>De: 00099024113 Transferencia en cumplimiento al DS N0913 de 15/06/2011 y el Convenio Intergubernativo de Financiamiento UPRE-CIF-IG/562/2016, suscrito entre la UPRE y el GAD Beni, Proyecto Construccion U.E. Chontal y Polifuncional - Comunidad San Pablo del Chontal, correspondiente al pago de la pla</t>
  </si>
  <si>
    <t>De: 00099024113 Transferencia en cumplimiento al DS N0913 de 15/06/2011 y el Convenio Intergubernativo de Financiamiento UPRE-CIF-IG 979/2017, suscrito entre la UPRE y el GAM Arampampa, Proyecto Const. Cancha Polifuncional con Tinglado y Graderias U.E. Santiago - Comunidad Santiago, correspondiente</t>
  </si>
  <si>
    <t>De: 00099024113 Transferencia en cumplimiento al DS N0913 de 15/06/2011 y el Convenio Intergubernativo de Financiamiento UPRE-CIF-IG 465/2017, suscrito entre la UPRE y el GAM San Pedro de Curahuara, Proyecto Construccion de 2 Aulas U.E. Chojna, correspondiente al pago de la planilla N 2 de cierre, s</t>
  </si>
  <si>
    <t>De: 00099024113 Transferencia en cumplimiento al DS N0913 de 15/06/2011 y el Convenio Intergubernativo de Financiamiento UPRE-CIF-IG 870/2017, suscrito entre la UPRE y el GAM Lagunillas, Proyecto Const. de 4 Aulas U.E. Rafael Julian Comunidad Potrerillos (Los Pozos) , correspondiente al pago de la p</t>
  </si>
  <si>
    <t>De: 00099024113 Transferencia en cumplimiento al DS N0913 de 15/06/2011 y el Convenio Intergubernativo de Financiamiento UPRE-CIF-IG 853/2017, suscrito entre la UPRE y el GAM Quirusillas, Proyecto Construccion Tinglado con Graderias Comunidad Rio Abajo, correspondiente al pago de la planilla N 2 , s</t>
  </si>
  <si>
    <t>De: 00099024113 Transferencia en cumplimiento al DS N0913 de 15/06/2011 y el Convenio Intergubernativo de Financiamiento UPRE-CIF-IG 272/2017, suscrito entre la UPRE y el GAM Santiago de Huata, Proyecto Construccion Tinglado Unidad Educativa Pahana, correspondiente al pago de la planilla N 1 , segun</t>
  </si>
  <si>
    <t>De: 00099024113 Transferencia en cumplimiento al DS N0913 de 15/06/2011 y el Convenio Intergubernativo de Financiamiento UPRE-CIF-IG 809/2017, suscrito entre la UPRE y el GAM San Antonio de Lomeiro, Proyecto Construccion de Aulas en la Unidad Educativa Villa Chavez Comunidad Salinas, correspondiente</t>
  </si>
  <si>
    <t>PAGO A BID PRÉSTAMO 2233/BL-BO VCTO. 27-05-2018 POR CUENTA DE TGN , NTI. 010746 VALOR 29-05-2018 CAPITAL USD 364.583,32 INTERESES USD 320.382,80 CTA. 3987 CUENTA UNICA DEL TESORO-3987 LIB. 00099021001 REF.: COMISIONES BANCARIAS</t>
  </si>
  <si>
    <t>PAGO A BID PRÉSTAMO 2233/BL-BO VCTO. 27-05-2018 POR CUENTA DE TGN , NTI. 010745 VALOR 29-05-2018 INTERESES USD 9.297,94 CTA. 3987 CUENTA UNICA DEL TESORO-3987 LIB. 00099021001 REF.: COMISIONES BANCARIAS</t>
  </si>
  <si>
    <t>PAGO A BID PRÉSTAMO 2223/BL-BO VCTO. 27-05-2018 POR CUENTA DE TGN , NTI. 010743 VALOR 29-05-2018 CAPITAL USD 290.738,24 INTERESES USD 250.306,55 CTA. 3987 CUENTA UNICA DEL TESORO-3987 LIB. 00099021001 REF.: COMISIONES BANCARIAS</t>
  </si>
  <si>
    <t>PAGO A BID PRÉSTAMO 2223/BL-BO VCTO. 27-05-2018 POR CUENTA DE TGN , NTI. 010744 VALOR 29-05-2018 INTERESES USD 7.414,74 CTA. 3987 CUENTA UNICA DEL TESORO-3987 LIB. 00099021001 REF.: COMISIONES BANCARIAS</t>
  </si>
  <si>
    <t>VENTA DE DIVISAS CON TRANSFERENCIA DE FONDOS A SOLICITUD DE YACIMIENTOS DE LITIO BOLIVIANOS SEGUN SOLICITUD 5068 REF: SERVICIO DE INFORMACION ESPECIALIZAD DE PRECIOS INTERNACIONALES DE PRODUCTOS COMERCIALES DE LITIO CON LA EMPRESA BATTERY PRICE REPORT. LIB. 00597019202 YLB-DES. INT. SALMUERA SALAR DE UYUNI PLANTA INDUSTRIAL</t>
  </si>
  <si>
    <t>VENTA DE DIVISAS CON TRANSFERENCIA DE FONDOS A SOLICITUD DE MINISTERIO DE EDUCACION SEGUN SOLICITUD 5071 REF: TRASPASO PARA AYLIN ANAHI POMA VERAMENDI LIB. 00099021001 TGN-RECURSOS ORDINARIOS (3987)</t>
  </si>
  <si>
    <t>PAGO A BID PRÉSTAMO 2971/BL-BO VCTO. 26-05-2018 POR CUENTA DE TGN , NTI. 010723 VALOR 29-05-2018 INTERESES USD 1.973.874,50 CTA. 3987 CUENTA UNICA DEL TESORO-3987 LIB. 00099021001 REF.: COMISIONES BANCARIAS</t>
  </si>
  <si>
    <t>PAGO A BID PRÉSTAMO 2971/BL-BO VCTO. 26-05-2018 POR CUENTA DE TGN , NTI. 010724 VALOR 29-05-2018 INTERESES USD 26.282,19 CTA. 3987 CUENTA UNICA DEL TESORO-3987 LIB. 00099021001 REF.: COMISIONES BANCARIAS</t>
  </si>
  <si>
    <t>PAGO A BID PRÉSTAMO 2199/BL-BO VCTO. 27-05-2018 POR CUENTA DE TGN , NTI. 010765 VALOR 29-05-2018 INTERESES USD 7.438,36 CTA. 3987 CUENTA UNICA DEL TESORO-3987 LIB. 00099021001 REF.: COMISIONES BANCARIAS</t>
  </si>
  <si>
    <t>PAGO A BID PRÉSTAMO 2199/BL-BO VCTO. 27-05-2018 POR CUENTA DE TGN , NTI. 010766 VALOR 29-05-2018 CAPITAL USD 291.666,66 INTERESES USD 236.190,90 CTA. 3987 CUENTA UNICA DEL TESORO-3987 LIB. 00099021001 REF.: COMISIONES BANCARIAS</t>
  </si>
  <si>
    <t>PAGO A BID PRÉSTAMO 2216/BL-BO VCTO. 27-05-2018 POR CUENTA DE TGN , NTI. 010768 VALOR 29-05-2018 INTERESES USD 1.838,51 CTA. 3987 CUENTA UNICA DEL TESORO-3987 LIB. 00099021001 REF.: COMISIONES BANCARIAS</t>
  </si>
  <si>
    <t>PAGO A BID PRÉSTAMO 2216/BL-BO VCTO. 27-05-2018 POR CUENTA DE TGN , NTI. 010769 VALOR 29-05-2018 CAPITAL USD 72.090,10 INTERESES USD 50.440,54 CTA. 3987 CUENTA UNICA DEL TESORO-3987 LIB. 00099021001 REF.: COMISIONES BANCARIAS</t>
  </si>
  <si>
    <t>TRANSFERENCIA RECIBIDA DEL EXTERIOR SEGÚN MENSAJES SWIFT Nos. 7458-7444 (REM.EXT.) DE FECHA 29-05-2018 POR DESEMBOLSO DE CAF PRÉSTAMO CFA008239 CARRETERA PADILLA-EL SALTO SOLICITUD DE DESEMBOLSO NRO. 22 LIBRETA N° 00291012002 ABC-RECURSOS PROPIOS REF.: UTILES DE ESCRITORIO</t>
  </si>
  <si>
    <t>VENTA DE DIVISAS CON TRANSFERENCIA DE FONDOS A SOLICITUD DE MINISTERIO DE EDUCACION SEGUN SOLICITUD 5065 REF: TRASPASO PARA LIZ FEDRA HUAYTA HERNANI EQUIVALENTES 3.611,35 USD LIB. 00099021001 TGN-RECURSOS ORDINARIOS (3987) POR DIFERENCIAL CAMBIARIO</t>
  </si>
  <si>
    <t>VENTA DE DIVISAS CON TRANSFERENCIA DE FONDOS A SOLICITUD DE MINISTERIO DE EDUCACION SEGUN SOLICITUD 5065 REF: TRASPASO PARA LIZ FEDRA HUAYTA HERNANI EQUIVALENTES 3.611,35 USD LIB. 00099021001 TGN-RECURSOS ORDINARIOS (3987)</t>
  </si>
  <si>
    <t>NUMERO DE LIBRETA CUT: 00291012006 OPERACIÓN E18 TRANSFERENCIA DEL SISTEMA FINANCIERO POR CUENTA DE TERCEROS A LA CUT TRANSFERENCIA DE FONDOS A LA CUENTA ÚNICA DEL TESORO 3987069001 A NOMBRE DE ABC-CNC-USO DE DERECHO DE VIA POR PAGO DE ARRENDAMIENTO DE USO DEL DERECHO DE VÍAS, A SOLICITUD DE TOTA</t>
  </si>
  <si>
    <t>VENTA DE DIVISAS CON TRANSFERENCIA DE FONDOS A SOLICITUD DE MINISTERIO DE EDUCACION SEGUN SOLICITUD 5062 REF: TRASPASO PARA PATRICIA CRISTINA QUIROGA YANEZ EQUIVALENTES 3.612,20 USD LIB. 00099021001 TGN-RECURSOS ORDINARIOS (3987)</t>
  </si>
  <si>
    <t>VENTA DE DIVISAS CON TRANSFERENCIA DE FONDOS A SOLICITUD DE MINISTERIO DE EDUCACION SEGUN SOLICITUD 5062 REF: TRASPASO PARA PATRICIA CRISTINA QUIROGA YANEZ EQUIVALENTES 3.612,20 USD LIB. 00099021001 TGN-RECURSOS ORDINARIOS (3987) POR DIFERENCIAL CAMBIARIO</t>
  </si>
  <si>
    <t>VENTA DE DIVISAS CON TRANSFERENCIA DE FONDOS A SOLICITUD DE MINISTERIO DE EDUCACION SEGUN SOLICITUD 5063 REF: TRASPASO PARA KAREN DIANNE CHOQUEHUANCA QUISPE EQUIVALENTES 3.612,20 USD LIB. 00099021001 TGN-RECURSOS ORDINARIOS (3987)</t>
  </si>
  <si>
    <t>VENTA DE DIVISAS CON TRANSFERENCIA DE FONDOS A SOLICITUD DE MINISTERIO DE EDUCACION SEGUN SOLICITUD 5063 REF: TRASPASO PARA KAREN DIANNE CHOQUEHUANCA QUISPE EQUIVALENTES 3.612,20 USD LIB. 00099021001 TGN-RECURSOS ORDINARIOS (3987) POR DIFERENCIAL CAMBIARIO</t>
  </si>
  <si>
    <t>VENTA DE DIVISAS CON TRANSFERENCIA DE FONDOS A SOLICITUD DE MINISTERIO DE EDUCACION SEGUN SOLICITUD 5072 REF: TRASPASO PARA KATHERINE ROJAS MURILLO LIB. 00099021001 TGN-RECURSOS ORDINARIOS (3987)</t>
  </si>
  <si>
    <t>VENTA DE DIVISAS CON TRANSFERENCIA DE FONDOS A SOLICITUD DE MINISTERIO DE EDUCACION SEGUN SOLICITUD 5059 REF: TRASPASO PARA JORGE DANIEL GROCK PEREIRA EQUIVALENTES 3.611,35 USD LIB. 00099021001 TGN-RECURSOS ORDINARIOS (3987)</t>
  </si>
  <si>
    <t>VENTA DE DIVISAS CON TRANSFERENCIA DE FONDOS A SOLICITUD DE MINISTERIO DE EDUCACION SEGUN SOLICITUD 5059 REF: TRASPASO PARA JORGE DANIEL GROCK PEREIRA EQUIVALENTES 3.611,35 USD LIB. 00099021001 TGN-RECURSOS ORDINARIOS (3987) POR DIFERENCIAL CAMBIARIO</t>
  </si>
  <si>
    <t>VENTA DE DIVISAS CON TRANSFERENCIA DE FONDOS A SOLICITUD DE MINISTERIO DE EDUCACION SEGUN SOLICITUD 5073 REF: TRASPASO PARA LUIS EDUARDO COIMBRA PANIAGUA EQUIVALENTES 3.610,22 USD LIB. 00099021001 TGN-RECURSOS ORDINARIOS (3987)</t>
  </si>
  <si>
    <t>De: 00513012004 A requerimiento de Yacimientos Petroliferos Fiscales Bolivianos, con nota CITE: YPFB/DFC - N 1103 URT-0589/2018, y en virtud a la nota interna CITE: MEFP/VPCF/DGCF/UCCF N 545/2018 de la Direccion General de Contabilidad Fiscal del Ministerio de Economia y Finanzas Publicas, en la cua</t>
  </si>
  <si>
    <t>VENTA DE DIVISAS CON TRANSFERENCIA DE FONDOS A SOLICITUD DE MINISTERIO DE EDUCACION SEGUN SOLICITUD 5073 REF: TRASPASO PARA LUIS EDUARDO COIMBRA PANIAGUA EQUIVALENTES 3.610,22 USD LIB. 00099021001 TGN-RECURSOS ORDINARIOS (3987) POR DIFERENCIAL CAMBIARIO</t>
  </si>
  <si>
    <t>TRANSFERENCIA DEL EXTERIOR SEGUN SWIFT NO.7454 DE FECHA 29/05/2018 ORDENANTE: CONSULADO DE BOLIVIA EN BILBAO LIB. 00010011102 MIN.RELACIONES EXTERIORES - GESTORIA CONSULAR LEY Nº 3108</t>
  </si>
  <si>
    <t>COBRO COSTOS DE PAPELERIA SEGUN TRANSFERENCIA DEL EXTERIOR POR ORDEN DE CONSULADO DE BOLIVIA EN BILBAO LIB. 00010011102 MIN.RELACIONES EXTERIORES - GESTORIA CONSULAR LEY Nº 3108</t>
  </si>
  <si>
    <t>COBRO COSTOS DE PAPELERIA SEGUN TRANSFERENCIA DEL EXTERIOR POR ORDEN DE HERCO COMBUSTIBLES S.A.REF:CONTRATO CONDENSADO DE GAS LIB. 00513062001 YPFB-OPERACIONES PLANTA DE SEPARACION DE LIQUIDOS RIO GRANDE</t>
  </si>
  <si>
    <t>A:00373024105 DESEMBOLSO DE RECURSOS AL FONDO DE DESARROLLO INDIGENA PARA PROGRAMAS Y/O PROYECTOS DE LOS GOBIERNOS AUTONOMOS MUNICIPALES DE CHUQUISACA Y COCHABAMBA S/G NOTA CITE: FDI/DGE/EXT/N300/2018 E INFORME MEFP/VTCP/DGPOT/UPCFTGN/INF/N58/2018. HR 6-16190-R.</t>
  </si>
  <si>
    <t>NUMERO DE LIBRETA CUT: 00291012006 OPERACIÓN E18 TRANSFERENCIA DEL SISTEMA FINANCIERO POR CUENTA DE TERCEROS A LA CUT TRANSFERENCIA DE FONDOS A LA CUENTA UNICA DEL TESORO N. 3987069001 A NOMBRE DE ABC CNC USO DE DERECHO DE VIA POR PAGO DE ARRENDAMIENTO DE USO DEL DERECHO DE VIAS A SOLICITUD DE TO</t>
  </si>
  <si>
    <t>TRANSFERENCIA DE FONDOS AL EXTERIOR A SOLICITUD DE ADMINISTRADORA BOLIVIANA DE CARRETERAS SEGUN SOLICITUD 5096 REF: DEVOLUCION DE RECURSOS AL FINANCIADOR BID CORRESPODIENTE AL SALDO NO EJECUTADO DEL CREDITO BID 2498 BL BO BENEFICIARIO INTER AMERICAN DEVELOPMENT BANK NUMERO 04025213 SEGUN NOTA BID C LIB. 00291012009 BS - ABC - OTROS RECURSOS ESPECIFICOS</t>
  </si>
  <si>
    <t>VENTA DE DIVISAS CON TRANSFERENCIA DE FONDOS A SOLICITUD DE ADMINISTRACION DE SERVICIOS PORTUARIOS BOLIVIA SEGUN SOLICITUD 5094 REF: H.R. 582 - PAGO DE FACTURAS AL TPA POR SERVICIO DE EXPORTACIONES ABRIL/2018 EN EL PUERTO DE ARICA, SEGUN COMUNICACION INTERNA ASP-B/DOP-UAP/CI-259/2018 Y DEMAS DOCUMEN LIB. 00594012001 ASP-B FONDO DE OPERACIONES</t>
  </si>
  <si>
    <t>VENTA DE DIVISAS CON TRANSFERENCIA DE FONDOS A SOLICITUD DE YACIMIENTOS PETROLIFEROS FISCALES BOLIVIANOS SEGUN SOLICITUD 5095 REF: CUARTO PAGO FINAL A LA EMPRESA SANDER GEOPHYSICS LIMITED, POR SERVICIO DE CONSULTORIA PARA LA ADQUISICION INTEGRAL AEROGRAVIMETRICA AEREOMAGNETOMETRICA EN LA CUENCA DEL LIB. 00513022001 YPFB - "OPERACIONES"</t>
  </si>
  <si>
    <t>VENTA DE DIVISAS CON TRANSFERENCIA DE FONDOS A SOLICITUD DE ADMINISTRACION DE SERVICIOS PORTUARIOS BOLIVIA SEGUN SOLICITUD 5093 REF: H.R. 545 - PAGO AL SENOR JOSE LUIS FERNANDEZ CASTILLO POR ALQUILER DE OFICINAS CORRESPONDIENTE A FEBRERO/2018, SEGUN ORDEN DE PAGO ASP-B/DAF-UAD/OP-68/2018 Y DEMAS DOC LIB. 00594012001 ASP-B FONDO DE OPERACIONES</t>
  </si>
  <si>
    <t>VENTA DE DIVISAS CON TRANSFERENCIA DE FONDOS A SOLICITUD DE MINISTERIO DE EDUCACION SEGUN SOLICITUD 5087 REF: TRASPASO PARA CARLA TATTIANA GONZALES GEMIO LIB. 00099021001 TGN-RECURSOS ORDINARIOS (3987)</t>
  </si>
  <si>
    <t>TRANSFERENCIA DE FONDOS AL EXTERIOR A SOLICITUD DE TESORO GENERAL DE LA NACION SEGUN SOLICITUD 5078 REF: PAGO AL FORO DE PAISES EXPORTADORES DE GAS (FPEG), POR CONCEPTO DE MEMBRESIA POR USD600.000,00, SEGUN SOLICITUD VRE-DGRM-CS-76/2018. LIB. 00099021001 TGN-RECURSOS ORDINARIOS (3987)</t>
  </si>
  <si>
    <t>TRANSFERENCIA DE FONDOS AL EXTERIOR A SOLICITUD DE TESORO GENERAL DE LA NACION SEGUN SOLICITUD 5077 REF: PAGO A LA ORGANIZACION DEL TRATADO DE COOPERACION AMAZONICA (OTCA), POR CONCEPTO DE MEMBRESIA POR USD177.777,60, SEGUN SOLICITUD VRE-DGRM-CS-78/2018. LIB. 00099021001 TGN-RECURSOS ORDINARIOS (3987)</t>
  </si>
  <si>
    <t>TRANSFERENCIA DE FONDOS AL EXTERIOR A SOLICITUD DE TESORO GENERAL DE LA NACION SEGUN SOLICITUD 5075 REF: PAGO AL FONDO DE LAS NACIONES UNIDAS PARA LA INFANCIA (UNICEF), POR CONCEPTO DE MEMBRESIA POR USD350.000,00, SEGUN SOLICITUD VRE-DGRM-CS-64/2018. LIB. 00099021001 TGN-RECURSOS ORDINARIOS (3987)</t>
  </si>
  <si>
    <t>TRANSFERENCIA DE FONDOS AL EXTERIOR A SOLICITUD DE TESORO GENERAL DE LA NACION SEGUN SOLICITUD 5076 REF: PAGO A LA ORGANIZACION DE ESTADOS IBEROAMERICANOS PARA LA EDUCACION, LA CIENCIA Y LA CULTURA (OEI), POR CONCEPTO DE MEMBRESIA POR USD34.755,00, SEGUN SOLICITUD VRE-DGRM-CS- 77/2018. LIB. 00099021001 TGN-RECURSOS ORDINARIOS (3987)</t>
  </si>
  <si>
    <t>De: 00099024113 Transferencia en cumplimiento al DS N0913 de 15/06/2011 y el Convenio Interinstitucional de Financiamiento UPRE-CIF-IG 476/2017, suscrito entre la UPRE y el GAM Inquisivi, Proyecto Construccion de 6 Aulas Sala de Profesores y Direccion U.E. Eliodoro Camacho - Inquisivi, correspondien</t>
  </si>
  <si>
    <t>||TRANSFERENCIA DE FONDOS S/G. MENSAJES SWIFT NROS. 07467 DE LA FECHA Y 07392 DE FECHA 28/05/2018. (SECTOR PUBLICO). DEBITO DE LA LIBRETA 00117012001 DGAC, REPOSICION UTILES DE ESCRITORIO.</t>
  </si>
  <si>
    <t>||TRANSFERENCIA DE FONDOS S/G. MENSAJES SWIFT NROS. 07464 DE LA FECHA Y 07437 DE F. 28/05/2018. (SECTOR PUBLICO). DEBITO DE LA LIBRETA 00117012001 DGAC, REPOSICION UTILES DE ESCRITORIO.</t>
  </si>
  <si>
    <t>||REGULARIZACIÓN DE NUESTRA OPERACIÓN NRO. 0922391 DE F. 23/05/2018 EN ATENCIÓN A CORREO ELECTRÓNICO DE LA DIRECCIÓN GENERAL DE AERONÁUTICA CIVIL DE LA FECHA. DEBITO DE LA LIBRETA 00117012001 DGAC, REPOSICION UTILES DE ESCRITORIO.</t>
  </si>
  <si>
    <t>NÚMERO DE LIBRETA CUT: 99031009.00 OPERACIÓN T01 TRANSFERENCIA DE FONDOS A LA CUT - TESORO DIRECTO DE BANCO UNION S.A. A CUENTA UNICA DEL TESORO CON NUMERO DE SOLICITUD = 2779465 Y NUMERO CORRELATIVO = 91320029052018592 TRANSFERENCIA POR OPERACIONES DE VENTA BONOS BTX</t>
  </si>
  <si>
    <t>||TRANSFERENCIA DE FONDOS S/G. MENSAJE SWIFT NROS. 07465 Y CORREOS ELECTRÓNICOS DE LA DGAC Y AASANA DE LA FECHA. (SECTOR PÚBLICO). DEBITO DE LA LIBRETA 00117012001 DGAC, REPOSICION UTILES DE ESCRITORIO.</t>
  </si>
  <si>
    <t>TRANSFERENCIA DEL EXTERIOR SEGUN SWIFT NO.7452 DE FECHA 29/05/2018 ORDENANTE: MINISTRY OF FOREIGN REF:DESEMBOLSO FINAL LIB. 00041048002 MDPYEP-PROGRAMA DE PROMOCION CRECIMIENTO ECONOMICO-JIWASA</t>
  </si>
  <si>
    <t>A:00070014201 Debito Automatico s/g informe CITE:MEFP/VTCP/DGPOT/UPCFTGN/N51/2018 nota CITE: D.M.T.E.P.S.-Of 0288/18, informes MTEPS-INF-UF-TES-046-2018 y MTEPS-DGAJ-GJ-N-323-2018 del Ministerio de Trabajo, Empleo y Prevision Social; asi como la nota CITE: MEFP/DGAJ/UAJ/No.168/2018 de la DGAJ del ME</t>
  </si>
  <si>
    <t>COBRO COSTOS DE PAPELERIA SEGUN TRANSFERENCIA DEL EXTERIOR POR ORDEN DE MINISTRY OF FOREIGN REF:DESEMBOLSO FINAL LIB. 00041048002 MDPYEP-PROGRAMA DE PROMOCION CRECIMIENTO ECONOMICO-JIWASA</t>
  </si>
  <si>
    <t>'TRANSFERENCIA DE FONDOS||A SOL. DEL MIN,DE ECO Y FIN.PUBL. MEFP/VTCP/DGCP/UF-339/2018 DE LA FECHA HRE TSO 2812. ABONO DE RECURSOS AL FIDEICOMISO "ACCESOS SEGUROS PARA VIVIR BIEN" CONSTITUIDO CON EL FONDO NACIONAL DE DESARROLLO REGIONAL. DEBITO DE LA LIBRETA 00099021001 RECURSOS ORDINARIOS; COBRO UTILES DE ESCRITORIO.</t>
  </si>
  <si>
    <t>'TRANSFERENCIA DE FONDOS||A SOL. DEL MIN,DE ECO Y FIN.PUBL. MEFP/VTCP/DGCP/UF-339/2018 DE LA FECHA HRE TSO 2812. ABONO DE RECURSOS AL FIDEICOMISO "ACCESOS SEGUROS PARA VIVIR BIEN" CONSTITUIDO CON EL FONDO NACIONAL DE DESARROLLO REGIONAL. DEBITO DE LA LIBRETA 00099021001 RECURSOS ORDINARIOS.</t>
  </si>
  <si>
    <t>'TRANSFERENCIA DE FONDOS||S/G. NOTA CITE: MH/VTCP/DGT/UO/OB NO.1844/2008 DE F.21-10-2008 DEL MIN.DE HACIENDA S/G. DETALLE ADJUNTO. DEBITO DE LA LIBRETA NO.00099021001, REPOSICION UTILES DE ESCRITORIO.</t>
  </si>
  <si>
    <t>||TRANSFERENCIA DE FONDOS S/G. MENSAJES SWIFT NROS. 07497 Y 07485 DE LA FECHA. (SECTOR PÚBLICO). DEBITO DE LA LIBRETA 00117012001 DGAC, REPOSICION UTILES DE ESCRITORIO.</t>
  </si>
  <si>
    <t>||TRANSFERENCIA DE FONDOS S/G. MENSAJE SWIFT NRO. 07501 DE LA FECHA. (SECTOR PÚBLICO). DEBITO DE LA LIBRETA 00117012001 DGAC, REPOSICION UTILES DE ESCRITORIO.</t>
  </si>
  <si>
    <t>00099021001 DEPOSITO DE EFECTIVO, DEPOSITANTE: BENITO QUISPE MOJICA, CONCEPTO: DEVOLUCION VIATICOS, CUENTA DE DEPOSITO: CUENTA UNICA DEL TESORO</t>
  </si>
  <si>
    <t>00099021001 DEPOSITO DE EFECTIVO, DEPOSITANTE: MARCELO OSCAR TICONA CHIPANA, CONCEPTO: DEPOSITÓ DEVOLUCION, CUENTA DE DEPOSITO: CUENTA UNICA DEL TESORO</t>
  </si>
  <si>
    <t>00099021001 DEPOSITO DE EFECTIVO, DEPOSITANTE: DAVID TICONA VINO, CONCEPTO: DEP.REFRIGERIO NO COBRADO LAMAS MARCA OSCAR - SEP.2017 DIGCOIN, CUENTA DE DEPOSITO: CUENTA UNICA DEL TESORO</t>
  </si>
  <si>
    <t>00099021001 DEPOSITO DE EFECTIVO, DEPOSITANTE: DAVID TICONA VINO, CONCEPTO: DEP.REFRIGERIO NO COBRADO LAMAS MARCA OSCAR - JULIO.2017 DIGCOIN, CUENTA DE DEPOSITO: CUENTA UNICA DEL TESORO</t>
  </si>
  <si>
    <t>00099021001 DEPOSITO DE EFECTIVO, DEPOSITANTE: DAVID TICONA VINO, CONCEPTO: DEP.REFRIGERIO NO COBRADO LAMAS MARCA OSCAR - AGOSTO.2017 DIGCOIN, CUENTA DE DEPOSITO: CUENTA UNICA DEL TESORO</t>
  </si>
  <si>
    <t>00222018010 DEPOSITO DE EFECTIVO, DEPOSITANTE: INIAF CHUQUISACA, CONCEPTO: DEVOLUCION POR MULTAS POR MORA COTES, CUENTA DE DEPOSITO: CUENTA UNICA DEL TESORO</t>
  </si>
  <si>
    <t>00099021001 DEPOSITO DE EFECTIVO, DEPOSITANTE: OSCAR RUBEN HERRERA CORANI  C.I.  6878755  LP., CONCEPTO: REVERSION DE LA  ARMADA, CUENTA DE DEPOSITO: CUENTA UNICA DEL TESORO</t>
  </si>
  <si>
    <t>00526012001 DEPOSITO DE EFECTIVO, DEPOSITANTE: RUBEN VICTOR PACHECO VARGAS BOLIVIA  TV, CONCEPTO: DEVOLUCION POR CONCEPTO DE VIATICOS, CUENTA DE DEPOSITO: CUENTA UNICA DEL TESORO</t>
  </si>
  <si>
    <t>00099021001 DEPOSITO DE EFECTIVO, DEPOSITANTE: FREDDY GUTIERREZ FERNANDEZ, CONCEPTO: DEVOLUCION DE FONDOS, CUENTA DE DEPOSITO: CUENTA UNICA DEL TESORO</t>
  </si>
  <si>
    <t>00099021001 DEPOSITO DE EFECTIVO, DEPOSITANTE: RAMIRO CONDORI PONTE, CONCEPTO: DEV. AJUSTE AL PAGO DE REFRIGERIOS SERVICIO DE SEGURIDAD GESTION 2017, CUENTA DE DEPOSITO: CUENTA UNICA DEL TESORO</t>
  </si>
  <si>
    <t>00373024105 DEPOSITO DE EFECTIVO, DEPOSITANTE: DAYSI  YUPANQUI GUACHALLA, CONCEPTO: DEVOLUCION DE UN PROYECTO DE SALDO, CUENTA DE DEPOSITO: CUENTA UNICA DEL TESORO</t>
  </si>
  <si>
    <t>00592012001 DEPOSITO DE EFECTIVO, DEPOSITANTE: TAM, CONCEPTO: AJUSTE A DEVOLUCION DE BOLETAS N° 2890300120829,2890300120827,2890300120826, CUENTA DE DEPOSITO: CUENTA UNICA DEL TESORO</t>
  </si>
  <si>
    <t>00016011101 DEPOSITO DE EFECTIVO, DEPOSITANTE: XIMENA CACERES ORTIZ, CONCEPTO: DEVOLUCION CARGO A CUENTA, CUENTA DE DEPOSITO: CUENTA UNICA DEL TESORO</t>
  </si>
  <si>
    <t>00670012002 DEPOSITO DE EFECTIVO, DEPOSITANTE: MARCELO ARANIBAR SAINZ, CONCEPTO: DEVOLUCION SALDO DE COMBUSTIBLE  Y PEAJES, CUENTA DE DEPOSITO: CUENTA UNICA DEL TESORO</t>
  </si>
  <si>
    <t>00041031107 DEPOSITO DE EFECTIVO, DEPOSITANTE: ROGER FERNANDO RAMIREZ CALLE, CONCEPTO: DEVOLUCION EN GASTO DE PASAJES, CUENTA DE DEPOSITO: CUENTA UNICA DEL TESORO</t>
  </si>
  <si>
    <t>00099021001 DEPOSITO DE EFECTIVO, DEPOSITANTE: JUAN CARLOS MAMANI MAMANI, CONCEPTO: DEVOLUCION DE  FONDOS EN AVANCE, CUENTA DE DEPOSITO: CUENTA UNICA DEL TESORO</t>
  </si>
  <si>
    <t>00099021001 DEPOSITO DE EFECTIVO, DEPOSITANTE: JUAN DE DIOS FERNANDEZ, CONCEPTO: DEVOLUCION POR CONCEPTO DEL SERVICIO DE TELEFONIA, CUENTA DE DEPOSITO: CUENTA UNICA DEL TESORO</t>
  </si>
  <si>
    <t>00099021001 DEPOSITO DE EFECTIVO, DEPOSITANTE: LUIS MARKA, CONCEPTO: DEVOLUCION POR CONCEPTO DE TELEFONIA  SERVICIO DE LLAMADAS, CUENTA DE DEPOSITO: CUENTA UNICA DEL TESORO</t>
  </si>
  <si>
    <t>00592012001 DEPOSITO DE EFECTIVO, DEPOSITANTE: GABRIEL EDGARDO REYES AGUIRRE, CONCEPTO: DEVOLUCION POR SOBRANTE DE ASIGNACION DE FONDOS PARA TRANSPORTE TERRESTRE, CUENTA DE DEPOSITO: CUENTA UNICA DEL TESORO</t>
  </si>
  <si>
    <t>00099021001 DEPOSITO DE EFECTIVO, DEPOSITANTE: PAMELA FERNANDEZ O., CONCEPTO: DEVOLUCION TASA AEROPUERTO, CUENTA DE DEPOSITO: CUENTA UNICA DEL TESORO</t>
  </si>
  <si>
    <t>00344014601 DEPOSITO DE EFECTIVO, DEPOSITANTE: IPELC-VICTOR CUIZARA ATANACIO, CONCEPTO: DEVOLUCION DE FONDOS REUNION CONSEJO DE PARTICIPACION SOCIAL COMUNITARIA, CUENTA DE DEPOSITO: CUENTA UNICA DEL TESORO</t>
  </si>
  <si>
    <t>00291012006 DEPOSITO DE EFECTIVO, DEPOSITANTE: OFICINA CENTRAL-ABC, CONCEPTO: DEVOLUCION DE SALDO DE VIATICOS, CUENTA DE DEPOSITO: CUENTA UNICA DEL TESORO</t>
  </si>
  <si>
    <t>00099021001 DEPOSITO DE EFECTIVO, DEPOSITANTE: MY AV OSCAR SILVETRE FARFAN ACOSTA, CONCEPTO: DEVOLUCION UN (1) DIA VIATICOS GESTION 2014, CUENTA DE DEPOSITO: CUENTA UNICA DEL TESORO</t>
  </si>
  <si>
    <t>00099021001 DEPOSITO DE EFECTIVO, DEPOSITANTE: CYNTHIA  BUERGO, CONCEPTO: DEVOLUCION DE SALDOS NO EJECUTADOS ABRIL, CUENTA DE DEPOSITO: CUENTA UNICA DEL TESORO</t>
  </si>
  <si>
    <t>00574012002 DEPOSITO DE EFECTIVO, DEPOSITANTE: LACTEOSBOL, CONCEPTO: PAGO MULTA  VIAJE  ERNESTO  PAREDES, CUENTA DE DEPOSITO: CUENTA UNICA DEL TESORO</t>
  </si>
  <si>
    <t>00574012002 DEPOSITO DE EFECTIVO, DEPOSITANTE: LACTEOSBOL, CONCEPTO: PAGO MULTA VIAJE  ERNESTO PAREDES, CUENTA DE DEPOSITO: CUENTA UNICA DEL TESORO</t>
  </si>
  <si>
    <t>00587012001 DEPOSITO DE EFECTIVO, DEPOSITANTE: REYNA LOPEZ ESPEJO, CONCEPTO: DEVOLUCION DE  FONDOS, CUENTA DE DEPOSITO: CUENTA UNICA DEL TESORO</t>
  </si>
  <si>
    <t>00253014112 DEP.DE CHEQ.AJENOS,RET.DE CAM.,CONCEPTO: TRANSFERENCIA DE LA GOBERNACION DE TARIJA PARA GASTOS ADMINISTRATIVOS,DEP.: GAD TARIJA , PROCEDENCIA: BANCO UNION S.A., CHEQUE: 1234, FECHA DE EMISION:29/05/2018</t>
  </si>
  <si>
    <t>00862012001 DEP.DE CHEQ.AJENOS,RET.DE CAM.,CONCEPTO: FNDR DEVOLUCION INCAPACIDAD TEMPORAL MARZO/2018,DEP.: CAJA PETROLERA DE SALUD , PROCEDENCIA: BANCO UNION S.A., CHEQUE: 13413, FECHA DE EMISION:30/05/2018</t>
  </si>
  <si>
    <t>00574012002 DEP.DE CHEQ.AJENOS,RET.DE CAM.,CONCEPTO: LACTEOSBOL DEVOL INCAP TEMP MARZO/2018,DEP.: CAJA PETROLERA DE SALUD , PROCEDENCIA: BANCO UNION S.A., CHEQUE: 13410, FECHA DE EMISION:30/05/2018</t>
  </si>
  <si>
    <t>00099021001 DEP.DE CHEQ.AJENOS,RET.DE CAM.,CONCEPTO: DEV.DE RECURSOS POR EXTRAVIO DE CREDENCIALES (TANIA LIZ SANGAJESUS RIOS,SILVIA QUISBERT),DEP.: CAMARA DE SENADORES , PROCEDENCIA: BANCO UNION S.A., CHEQUE: 6936, FECHA DE EMISION:29/05/2018</t>
  </si>
  <si>
    <t>00099021001 DEP.DE CHEQ.AJENOS,RET.DE CAM.,CONCEPTO: DEV. RECURSOS PROY "PROD Y RENOV DE CULTIVARES DE CITRICOS EN LA COM DE MOCORI MUN YANACACHI,DEP.: GOBIERNO AUTONOMO MUNICIPAL DE YANACACHI</t>
  </si>
  <si>
    <t>00099021001 DEP.DE CHEQ.AJENOS,RET.DE CAM.,CONCEPTO: BARBERY MONTERO  JOHNNY,DEP.: BANCO UNION  SA , PROCEDENCIA: BANCO UNION S.A., CHEQUE: 154505, FECHA DE EMISION:30/05/2018</t>
  </si>
  <si>
    <t>00130012001 DEP.DE CHEQ.AJENOS,RET.DE CAM.,CONCEPTO: PAGO CAPITAL  INTERESES A FOFIM,DEP.: FOFIM , PROCEDENCIA: BANCO MERCANTIL SANTA CRUZ SA., CHEQUE: 8109, FECHA DE EMISION:25/05/2018</t>
  </si>
  <si>
    <t>00099021001 DEP.DE CHEQ.AJENOS,RET.DE CAM.,CONCEPTO: DEV  EXCEDENTE PAGO AGUINALDO NAVIDAD Y ESFUERZO POR BOLIVIA EN EXCESO GESTION 2014 (RODDNY MIRANDA),DEP.: CAMARA DE SENADORES , PROCEDENCIA: BANCO UNION S.A., CHEQUE: 6939, FECHA DE EMISION:29/05/2018</t>
  </si>
  <si>
    <t>00099021001 DEP.DE CHEQ.AJENOS,RET.DE CAM.,CONCEPTO: DEVOLUCION DE COTIZACION EXCESO,DEP.: FUTURO DE BOLIVIA  SA  AFP , PROCEDENCIA: BANCO DE CREDITO DE BOLIVIA S.A., CHEQUE: 53852, FECHA DE EMISION:29/05/2018</t>
  </si>
  <si>
    <t>00099021001 DEP.DE CHEQ.AJENOS,RET.DE CAM.,CONCEPTO: H. C. DIPUTADOS-DEVOL INCAP TEMP MARZO/2018,DEP.: CAJA PETROLERA DE SALUD , PROCEDENCIA: BANCO UNION S.A., CHEQUE: 13419, FECHA DE EMISION:30/05/2018</t>
  </si>
  <si>
    <t>00342012001 DEP.DE CHEQ.AJENOS,RET.DE CAM.,CONCEPTO: DEVOLUCION SALDOS NO EJECUTADOS,DEP.: AE VIVIENDA TARIJA , PROCEDENCIA: BANCO UNION S.A., CHEQUE: 1205, FECHA DE EMISION:15/05/2018</t>
  </si>
  <si>
    <t>00099021001 DEP.DE CHEQ.AJENOS,RET.DE CAM.,CONCEPTO: SEDE  GES -DEVOL INCAP TEMP MARZO/2018,DEP.: CAJA PETROLERA DE SALUD , PROCEDENCIA: BANCO UNION S.A., CHEQUE: 13415, FECHA DE EMISION:30/05/2018</t>
  </si>
  <si>
    <t>00099021001 DEP.DE CHEQ.AJENOS,RET.DE CAM.,CONCEPTO: SEDES-DEVOL INCAP TEMP - MARZO/2018,DEP.: CAJA PETROLERA DE SALUD , PROCEDENCIA: BANCO UNION S.A., CHEQUE: 13414, FECHA DE EMISION:30/05/2018</t>
  </si>
  <si>
    <t>00342012001 DEP.DE CHEQ.AJENOS,RET.DE CAM.,CONCEPTO: DEVOLUCION SALDOS NO EJECUTADOS,DEP.: AE VIVIENDA LA PAZ , PROCEDENCIA: BANCO UNION S.A., CHEQUE: 891, FECHA DE EMISION:24/05/2018</t>
  </si>
  <si>
    <t>00099021001 DEP.DE CHEQ.AJENOS,RET.DE CAM.,CONCEPTO: H.C. SENADORES DEVOL INCAP TEMP MARZO /2018,DEP.: CAJA PETROLERA DE SALUD , PROCEDENCIA: BANCO UNION S.A., CHEQUE: 13409, FECHA DE EMISION:30/05/2018</t>
  </si>
  <si>
    <t>00099021001 DEP.DE CHEQ.AJENOS,RET.DE CAM.,CONCEPTO: MIN COMUNICACION DEVOL INCAP TEMP MARZO/2018,DEP.: CAJA PETROLERA DE SALUD , PROCEDENCIA: BANCO UNION S.A., CHEQUE: 13412, FECHA DE EMISION:30/05/2018</t>
  </si>
  <si>
    <t>00342012001 DEP.DE CHEQ.AJENOS,RET.DE CAM.,CONCEPTO: DEVOLUCION SALDOS NO EJECUTADOS,DEP.: AE VIVIENDA ORURO , PROCEDENCIA: BANCO UNION S.A., CHEQUE: 1024, FECHA DE EMISION:15/05/2018</t>
  </si>
  <si>
    <t>00086088704 DEPOSITO DE EFECTIVO, DEPOSITANTE: UNIDAD DESCONCENTRADA SUSTENTAR, CONCEPTO: DEVOLUCION DE ANTICIPO DE VIATICOS, CUENTA DE DEPOSITO: CUENTA UNICA DEL TESORO</t>
  </si>
  <si>
    <t>00086088704 DEPOSITO DE EFECTIVO, DEPOSITANTE: UNIDAD DESCONCENTRADA SUSTENTAR, CONCEPTO: DEVOLUCION DE PAGO DE PASAJES, CUENTA DE DEPOSITO: CUENTA UNICA DEL TESORO</t>
  </si>
  <si>
    <t>00099021001 DEPOSITO DE EFECTIVO, DEPOSITANTE: OLGA SERRUDO MOLINA DE OLLISCO, CONCEPTO: DEVOLUCION DE PAGO DE REINTEGRO DE ENERO A ABRIL 2018, CUENTA DE DEPOSITO: CUENTA UNICA DEL TESORO</t>
  </si>
  <si>
    <t>00041031107 DEPOSITO DE EFECTIVO, DEPOSITANTE: EDSON DANIEL GOMEZ RAMOS, CONCEPTO: DEVOLUCION DE PASAJES, CUENTA DE DEPOSITO: CUENTA UNICA DEL TESORO</t>
  </si>
  <si>
    <t>00099021001 DEPOSITO DE EFECTIVO, DEPOSITANTE: RENE OSCAR CABRERA COCA, CONCEPTO: DEVOLUCION DE FONDOS EN AVANCE, CUENTA DE DEPOSITO: CUENTA UNICA DEL TESORO</t>
  </si>
  <si>
    <t>00099021001 DEPOSITO DE EFECTIVO, DEPOSITANTE: AURELIA SANTUSA MAMANI CUSI, CONCEPTO: DOBLE PERCEPCION, CUENTA DE DEPOSITO: CUENTA UNICA DEL TESORO</t>
  </si>
  <si>
    <t>00035011105 DEPOSITO DE EFECTIVO, DEPOSITANTE: PAOLA SALAS MELGAR, CONCEPTO: DEVOLUCION DE FONDOS EN AVANCE ASIGNADOS PARA CANCELAR SERVICIOS BASICOS DE LA UCAS, CUENTA DE DEPOSITO: CUENTA UNICA DEL TESORO</t>
  </si>
  <si>
    <t>00132012006 DEPOSITO DE EFECTIVO, DEPOSITANTE: ALEJANDRO LUNA TEDESQUI, CONCEPTO: DEVOLUCION AL SEDEM, CUENTA DE DEPOSITO: CUENTA UNICA DEL TESORO</t>
  </si>
  <si>
    <t>PROVISION DE FONDOS A SOLICITUD DE YACIMIENTOS PETROLIFEROS FISCALES BOLIVIANOS SEGUN SOLICITUD YPFB-0155-2018 REF: PAGO TRANSPORTE FIRME DE GAS NATURAL ABRIL 2018 LIB. 00513012007 YPFB - RECURSOS NACIONALIZACIÓN</t>
  </si>
  <si>
    <t>PROVISION DE FONDOS A SOLICITUD DE YACIMIENTOS PETROLIFEROS FISCALES BOLIVIANOS SEGUN SOLICITUD YPFB-0158-2018 REF: PAGO TRANS GAS NATURAL DUCTO MENOR CARRASCO BULO BULO ABRIL 2018 LIB. 00513012007 YPFB - RECURSOS NACIONALIZACIÓN</t>
  </si>
  <si>
    <t>PROVISION DE FONDOS A SOLICITUD DE YACIMIENTOS PETROLIFEROS FISCALES BOLIVIANOS SEGUN SOLICITUD YPFB-0157-2018 REF: PAGO TRANS GN MI FIRME E INTERRUMPIBLE Y ME FIRME ABRIL 2018 LIB. 00513012007 YPFB - RECURSOS NACIONALIZACIÓN</t>
  </si>
  <si>
    <t>VENTA DE DIVISAS CON TRANSFERENCIA DE FONDOS A SOLICITUD DE MINISTERIO DE EDUCACION SEGUN SOLICITUD 5089 REF: TRASPASO PARA LA UNIVERSITE LAVAL (KAREN DIANNE CHOQUEHUANCA QUISPE) EQUIVALENTES 2.374,44 USD LIB. 00099021001 TGN-RECURSOS ORDINARIOS (3987) POR DIFERENCIAL CAMBIARIO</t>
  </si>
  <si>
    <t>VENTA DE DIVISAS CON TRANSFERENCIA DE FONDOS A SOLICITUD DE MINISTERIO DE EDUCACION SEGUN SOLICITUD 5089 REF: TRASPASO PARA LA UNIVERSITE LAVAL (KAREN DIANNE CHOQUEHUANCA QUISPE) EQUIVALENTES 2.374,44 USD LIB. 00099021001 TGN-RECURSOS ORDINARIOS (3987)</t>
  </si>
  <si>
    <t>VENTA DE DIVISAS CON TRANSFERENCIA DE FONDOS A SOLICITUD DE MINISTERIO DE EDUCACION SEGUN SOLICITUD 5058 REF: TRASPASO PARA CARLA XIMENA LITTLE EQUIVALENTES 3.177,52 USD LIB. 00099021001 TGN-RECURSOS ORDINARIOS (3987) POR DIFERENCIAL CAMBIARIO</t>
  </si>
  <si>
    <t>PAGO A CAF PRÉSTAMO CFA009646 VCTO. 30-05-2018 POR CUENTA DE TGN , NTI. 010813 VALOR 30-05-2018 INTERESES USD 1.216.812,72 CTA. 3987 CUENTA UNICA DEL TESORO-3987 LIB. 00099021001 REF.: COMISIONES BANCARIAS</t>
  </si>
  <si>
    <t>VENTA DE DIVISAS CON TRANSFERENCIA DE FONDOS A SOLICITUD DE MINISTERIO DE EDUCACION SEGUN SOLICITUD 5058 REF: TRASPASO PARA CARLA XIMENA LITTLE EQUIVALENTES 3.177,52 USD LIB. 00099021001 TGN-RECURSOS ORDINARIOS (3987)</t>
  </si>
  <si>
    <t>A:00099021001 DEVOLUCION RETENCION DE DESCUENTOS EFECTUADOS POR CONVENIOS DE COMPENSACION DE COTIZACIONES CON SEGUROS PROVIDA S.A., CORRESPONDIENTE AL MES DE MARZO/2018. S/G. CITE SENASIR UAF-TTES N 0035/2018, DE FECHA 25/05/2018.</t>
  </si>
  <si>
    <t>A:00099021001 DEVOLUCION RETENCION DE DESCUENTOS EFECTUADOS POR CONVENIOS DE COMPENSACION DE COTIZACIONES CON SEGUROS LA VITALICIA SEGUROS Y REASEGUROS DE VIDA S.A., CORRESPONDIENTE AL MES DE MARZO/2018 Y AGUINALDO 2014 AL 2017. S/G. CITE SENASIR UAF-TTES N 0036/2018, DE FECHA 25/05/2018.</t>
  </si>
  <si>
    <t>A:00099021001 DEVOLUCION RETENCION DE DESCUENTOS EFECTUADOS POR CONVENIOS DE COMPENSACION DE COTIZACIONES CON FUTURO DE BOLIVA AFP S.A., CORRESPONDIENTE AL MES DE MARZO/2018 Y AGUINALDO 2011 AL 2017. S/G. CITE SENASIR UAF-TTES N 0037/2018, DE FECHA 25/05/2018.</t>
  </si>
  <si>
    <t>A:00099021001 DEVOLUCION RETENCION DE DESCUENTOS EFECTUADOS POR CONVENIOS DE COMPENSACION DE COTIZACIONES CON BBVA PREVISION S.A. AFP, CORRESPONDIENTE AL MES DE MARZO/2018 Y AGUINALDO 2012, 2014 AL 2017. S/G. CITE SENASIR UAF-TTES N 0038/2018, DE FECHA 25/05/2018.</t>
  </si>
  <si>
    <t>A:00099021001 DEVOLUCION RETENCION DE DESCUENTOS EFECTUADOS POR COBROS Y PAGOS INDEBIDOS, CORRESPONDIENTE AL MES DE ABRIL/2018. S/G. CITE SENASIR UAF-TTES N 0039/2018, DE FECHA 25/05/2018.</t>
  </si>
  <si>
    <t>A:00099021001 DEVOLUCION RETENCION DE DESCUENTOS EFECTUADOS POR RECUPERACION DEL P.R.A. (PAGO DE REPARTO ANTICIPADO), CORRESPONDIENTE AL MES DE ABRIL/2018. S/G. CITE SENASIR UAF-TTES N 0040/2018, DE FECHA 25/05/2018.</t>
  </si>
  <si>
    <t>VENTA DE DIVISAS CON TRANSFERENCIA DE FONDOS A SOLICITUD DE MINISTERIO DE EDUCACION SEGUN SOLICITUD 5070 REF: TRASPASO PARA CLAUDIA JANETH LIMACHI NINA EQUIVALENTES 3.943,37 USD LIB. 00099021001 TGN-RECURSOS ORDINARIOS (3987) POR DIFERENCIAL CAMBIARIO</t>
  </si>
  <si>
    <t>VENTA DE DIVISAS CON TRANSFERENCIA DE FONDOS A SOLICITUD DE MINISTERIO DE EDUCACION SEGUN SOLICITUD 5070 REF: TRASPASO PARA CLAUDIA JANETH LIMACHI NINA EQUIVALENTES 3.943,37 USD LIB. 00099021001 TGN-RECURSOS ORDINARIOS (3987)</t>
  </si>
  <si>
    <t>NUMERO DE LIBRETA CUT: 00099021001 OPERACIÓN E18 TRANSFERENCIA DEL SISTEMA FINANCIERO POR CUENTA DE TERCEROS A LA CUT TRANSFERENCIA PAGO DE MULTAS DEL MES DE ABRIL 2018 SERVICIO RECAUDACION SEGIP</t>
  </si>
  <si>
    <t>VENTA DE DIVISAS CON TRANSFERENCIA DE FONDOS A SOLICITUD DE MINISTERIO DE DEFENSA SEGUN SOLICITUD 5111 REF: DESEMBOLSO SALDO DEL CONTRATO POR LA ADQUISICION DE LOS EQUIPOS CONTRA INCENDIOS FORESTALES PARA HELICOPTEROS SUPER PUMA AS332 C1 UTILIZADOS EN MISIONES DE AYUDA HUMANITARIA POR LA FZA. AEREA LIB. 00020011103 MINISTERIO DE DEFENSA - INGRESOS VARIOS</t>
  </si>
  <si>
    <t>VENTA DE DIVISAS CON TRANSFERENCIA DE FONDOS A SOLICITUD DE MINISTERIO DE LA PRESIDENCIA SEGUN SOLICITUD 5103 REF: DIVISAS USD 1,822.42 PAGO A SATCOM DIRECT INC POR SERVICIO TELEFONIA E INTERNET SATELITAL PARA AERONAVE FAB 001 MES MARZO Y ABRIL 2018, PAGO A WELLS FARGO BANK, CUENTA 2000055025245. LIB. 00099021001 TGN-RECURSOS ORDINARIOS (3987)</t>
  </si>
  <si>
    <t>VENTA DE DIVISAS CON TRANSFERENCIA DE FONDOS A SOLICITUD DE MINISTERIO DE LA PRESIDENCIA SEGUN SOLICITUD 5104 REF: DIVISAS USD 57,366.63 TERCER PAGO A DASSAULT FALCON JET WILMINGTON POR MANTENIMIENTO DE AERONAVE FAB 002 SEGUN INVOICE 18 002199 PROGRESIVA, PAGO CITIBANK N.A , CUENTA 30442598. LIB. 00099021001 TGN-RECURSOS ORDINARIOS (3987)</t>
  </si>
  <si>
    <t>VENTA DE DIVISAS CON TRANSFERENCIA DE FONDOS A SOLICITUD DE MINISTERIO DE RELACIONES EXTERIORES SEGUN SOLICITUD 5069 REF: COMPRA DE 3000 PASAPORTES EN BLANCO PARA EL CENTRO DE EMISOR DE PASAPORTES EN MADRID SEGUN NOTA UAD AL NI 25. LIB. 00010011102 MIN.RELACIONES EXTERIORES - GESTORIA CONSULAR LEY Nº 3108</t>
  </si>
  <si>
    <t>TRANSFERENCIA DE FONDOS AL EXTERIOR A SOLICITUD DE TESORO GENERAL DE LA NACION SEGUN SOLICITUD 5074 REF: PAGO A LA OFICINA DE LAS NACIONES UNIDAS CONTRA LA DROGA Y EL DELITO (UNODC), POR CONCEPTO DE MEMBRESIA POR USD250.000,00, SEGUN SOLICITUD VRE-DGRM-CS-68/2018. LIB. 00099021001 TGN-RECURSOS ORDINARIOS (3987)</t>
  </si>
  <si>
    <t>TRANSFERENCIA DE FONDOS AL EXTERIOR A SOLICITUD DE BOLIVIANA DE AVIACION SEGUN SOLICITUD 5113 REF: IATA SERVICIO EN RUTA FIR CURACAO APR 2018 INVOICE 319154651 LIB. 00578012002 BOA-BOLIVIANA DE AVIACION-INGRESOS</t>
  </si>
  <si>
    <t>VENTA DE DIVISAS CON TRANSFERENCIA DE FONDOS A SOLICITUD DE MINISTERIO DE LA PRESIDENCIA SEGUN SOLICITUD 5102 REF: DIVISAS USD 129.95 PAGO A GOGO BUSINESS AVIATION POR SERVICIO TELEFONICO SATELITAL MES ABRIL 2018 PARA AERONAVE FAB 002, SEGUN INVOICE 80420, PAGO A US BANK, CUENTA 103690172665. LIB. 00099021001 TGN-RECURSOS ORDINARIOS (3987)</t>
  </si>
  <si>
    <t>VENTA DE DIVISAS CON TRANSFERENCIA DE FONDOS A SOLICITUD DE DIRECCION ESTRATEGICA DE REIVINDICACION MARITIMA DIREMAR SEGUN SOLICITUD 5106 REF: PAGO DE LA CONSULTORIA POR PRODUCTO PARA ASESORAMIENTO EN MATERIA DE DERECHO INTERNACIONAL PUBLICO AL ASESOR MOHAMMED BEDJAUI SOLICITADO POR LOS DIRECTORES LIB. 00099021001 TGN-RECURSOS ORDINARIOS (3987)</t>
  </si>
  <si>
    <t>NUMERO DE LIBRETA CUT: 00099021001 OPERACIÓN E18 TRANSFERENCIA DEL SISTEMA FINANCIERO POR CUENTA DE TERCEROS A LA CUT Devolucion de aportes en exceso Libreta Nro 00099021001 TGN Recursos Ordinarios</t>
  </si>
  <si>
    <t>NUMERO DE LIBRETA CUT: 00099021001 OPERACIÓN E18 TRANSFERENCIA DEL SISTEMA FINANCIERO POR CUENTA DE TERCEROS A LA CUT Devolucion de aportes en exceso TGN Libreta Nro 00099021001</t>
  </si>
  <si>
    <t>NUMERO DE LIBRETA CUT: 00099021001 OPERACIÓN E18 TRANSFERENCIA DEL SISTEMA FINANCIERO POR CUENTA DE TERCEROS A LA CUT Devolucion pagos en exceso Gobierno Autonomo Departamental de Tarija</t>
  </si>
  <si>
    <t>||RESPUESTA A DEBITO DEL BANQUERO SG MJE.SWIFT NO.7552 DE LA FECHA REF:COBRO COMIS.POR TRANSFERENCIA EUR 2.500 DEL 25/05/2018 SG SOLICITUD MIN.DE EDUCACION REF.TRASPASO P/VIOLETA CARMEN ANGULO FERNANDEZ CGO.LIB.00099021001 TGN-RECURSOS ORDINARIOS (UTILES DE ESCRITORIO)</t>
  </si>
  <si>
    <t>VENTA DE DIVISAS CON TRANSFERENCIA DE FONDOS A SOLICITUD DE MINISTERIO DE EDUCACION SEGUN SOLICITUD 5067 REF: TRANSFER OF RESOURCES FOR LEILA CARLA ILLANES MAYTA EQUIVALENTES 3.354,55 USD LIB. 00099021001 TGN-RECURSOS ORDINARIOS (3987)</t>
  </si>
  <si>
    <t>VENTA DE DIVISAS CON TRANSFERENCIA DE FONDOS A SOLICITUD DE MINISTERIO DE EDUCACION SEGUN SOLICITUD 5060 REF: TRANSFER OF RESOURCES FOR ABRAHAM EDUARDO SANTOS TERRAZAS EQUIVALENTES 2.691,59 USD LIB. 00099021001 TGN-RECURSOS ORDINARIOS (3987) POR DIFERENCIAL CAMBIARIO</t>
  </si>
  <si>
    <t>VENTA DE DIVISAS CON TRANSFERENCIA DE FONDOS A SOLICITUD DE MINISTERIO DE EDUCACION SEGUN SOLICITUD 5060 REF: TRANSFER OF RESOURCES FOR ABRAHAM EDUARDO SANTOS TERRAZAS EQUIVALENTES 2.691,59 USD LIB. 00099021001 TGN-RECURSOS ORDINARIOS (3987)</t>
  </si>
  <si>
    <t>||COMISIONES QUE COBRA EL BANCO DE ESPAÑA POR EL PAGO DEL PRESTAMO DE PDVSA SA137065 VCTO.13-03-2018 POR CUENTA DE YPFB, SEGUN NOTAS DE YPFB DFC-0900 URT-0467/2018 Y DFC-0912 URT-0477/2018 DEL 13-04-2018 LIBRETA 00513012004 LPB-YPFB-UNICOMERCIAL (4030005415/1-2188907)</t>
  </si>
  <si>
    <t>||COMISIONES QUE COBRA EL BANCO DE ESPAÑA POR EL PAGO DEL PRESTAMO DE PDVSA SA137065 VCTO.13-03-2018 POR CUENTA DE YPFB, SEGUN NOTAS DE YPFB DFC-0900 URT-0467/2018 Y DFC-0912 URT-0477/2018 DEL 13-04-2018 LIBRETA 00513012004 LPB-YPFB-UNICOMERCIAL (4030005415/1-2188907) REF.: UTILES DE ESCRITORIO</t>
  </si>
  <si>
    <t>||TRANSFERENCIA DE FONDOS S/G. MENSAJE SWIFT NRO. 07542 DE LA FECHA. (SECTOR PÚBLICO). DEBITO DE LA LIBRETA 00117012001 DGAC, REPOSICION UTILES DE ESCRITORIO.</t>
  </si>
  <si>
    <t>||RESPUESTA DEBITO DEL BANQUERO SG/ SWIFT 07551 DE LA FECHA REF: COBRO COMISION POR TRANSFERENCIA DE EUR 1.933,34 DEL 25/05/18 SG/ SOLICITUD DEL MIN. DE EDUCACION, PAGO A/F SILVANA INES QUITON TAPIA LIB. NO. 00099021001 TGN-RECURSOS ORDINARIOS COMIS. DEL BANQUERO EQUIV. EUR 12,50</t>
  </si>
  <si>
    <t>||RESPUESTA DEBITO DEL BANQUERO SG/ SWIFT 07551 DE LA FECHA REF: COBRO COMISION POR TRANSFERENCIA DE EUR 1.933,34 DEL 25/05/18 SG/ SOLICITUD DEL MIN. DE EDUCACION, PAGO A/F SILVANA INES QUITON TAPIA LIB. NO. 00099021001 TGN-RECURSOS ORDINARIOS, COBRO UTILES DE ESCRITORIO</t>
  </si>
  <si>
    <t>||REGULARIZACIÓN DE LA OPERACIÓN NRO. G-0749058 DE F. 29/05/2018 SEGÚN ESTADO DE CUENTA DEL DEPARTAMENTO DE OPERACIONES CAMBIARIAS, EN ATENCIÓN A CORREOS ELECTRÓNICOS DE LA DGAC DE F. 29/05/18 Y DE AASANA DE LA FECHA. DEBITO DE LA LIBRETA 00117012001 DGAC, REPOSICION UTILES DE ESCRITORIO.</t>
  </si>
  <si>
    <t>||TRANSFERENCIA DE FONDOS S/G. MENSAJES SWIFT NROS. 07594 Y 07579 DE LA FECHA. (SECTOR PÚBLICO). DEBITO DE LA LIBRETA 00117012001 DGAC, REPOSICION UTILES DE ESCRITORIO.</t>
  </si>
  <si>
    <t>||RESPUESTA A DEBITO DEL BANQUERO SG MJE.SWIFT NO.7552 DE LA FECHA REF:COBRO COMIS.POR TRANSFERENCIA EUR 2.500 DEL 25/05/2018 SG SOLICITUD MIN.DE EDUCACION REF.TRASPASO P/VIOLETA CARMEN ANGULO FERNANDEZ LIB.00099021001 TGN-RECURSOS ORDINARIOS</t>
  </si>
  <si>
    <t>VENTA DE DIVISAS CON TRANSFERENCIA DE FONDOS A SOLICITUD DE MINISTERIO DE EDUCACION SEGUN SOLICITUD 5067 REF: TRANSFER OF RESOURCES FOR LEILA CARLA ILLANES MAYTA EQUIVALENTES 3.354,55 USD LIB. 00099021001 TGN-RECURSOS ORDINARIOS (3987) POR DIFERENCIAL CAMBIARIO</t>
  </si>
  <si>
    <t>NUMERO DE LIBRETA CUT: 00099021001 OPERACIÓN E18 TRANSFERENCIA DEL SISTEMA FINANCIERO POR CUENTA DE TERCEROS A LA CUT TRANFERENCIA DE RECURSOS FIDEICOMISO CONCLUSION PROYECTO CONSTRUCCION PLANTA DE FUNDICION AUSMELT VINTO</t>
  </si>
  <si>
    <t>||TRANSFERENCIA DE FONDOS S/G. FORMULARIO, CITE' BUN0318/18 DE LA FECHA. (HRE-TSO-2827). DEVOLUCIÓN DE RECURSOS NO EJECUTADOS PROVENIENTES DE COMSALUD MINISTERIO DE SALUD, POR DEFICIT EN ESTABLECIMIENTOS DE SALUD DE 1ER Y 2DO NIVEL DESDE LA GEST. 2014, 2015 Y 2016. A SOLICITUD DEL GAM PUNATA; LIBRETA 00099021001; BUN.</t>
  </si>
  <si>
    <t>||REGULARIZACIÓN DE LA OPERACIÓN NRO. G-0749060 DE F.29/05/2018 SEGÚN ESTADO DE CUENTA DEL DEPARTAMENTO DE OPERACIONES CAMBIARIAS, EN ATENCIÓN A CORREOS ELECTRÓNICOS DE LA DGAC DE F. 29/05/18 Y DE AASANA DE LA FECHA. DEBITO DE LA LIBRETA 00117012001 DGAC, REPOSICION UTILES DE ESCRITORIO.</t>
  </si>
  <si>
    <t>DESCONCILIADO</t>
  </si>
  <si>
    <t>AJUSTE COMPLEMENTARIO POR REVALORIZACION SALDOS DE ACTIVOS DE RESERVA Y OBLIGACIONES MONEDA EXTRANJERA (DOLARES) Saldo MO = -1049400615.15 ;Bs/Mo: 6.86000000000 ;Saldo Bs: -7198888219.92</t>
  </si>
  <si>
    <t>TRANSFERENCIA RECIBIDA DEL EXTERIOR SEGÚN MENSAJES SWIFT Nos. 06187-06186 (REM.EXT.) DE FECHA 04-05-2018 POR DESEMBOLSO DE CAF PRÉSTAMO CFA008417 PROY. HIDROELECTRICO SAN JOSÉ LIBRETA N° 00514017004 ENDE-USD PROY. CONST. CENTRAL HIDROELECT. SAN JOSE - CAF</t>
  </si>
  <si>
    <t>TRANSFERENCIA RECIBIDA DEL EXTERIOR SEGÚN MENSAJES SWIFT Nos. 06187-06186 (REM.EXT.) DE FECHA 04-05-2018 POR DESEMBOLSO DE CAF PRÉSTAMO CFA008417 PROY. HIDROELECTRICO SAN JOSÉ LIBRETA N° 00514017004 ENDE-USD PROY. CONST. CENTRAL HIDROELECT. SAN JOSE - CAF REF.: UTILES DE ESCRITORIO</t>
  </si>
  <si>
    <t>||TRANSFERENCIA DE FONDOS SEGUN NOTA DEL BANCO UNION S.A. CITE: BUN/CONLPZ/018/2018 RECIBIDA EN LA FECHA (TRAM-TSO-2245) REF:SOLICITANTE YPFB TRANSPORTE S.A. ABONO EN LA LIB.N°05850102001 ABE-VENTA SERVICIOS DE COMUNICACION (EPNE)</t>
  </si>
  <si>
    <t>AJUSTE COMPLEMENTARIO POR REVALORIZACION SALDOS DE ACTIVOS DE RESERVA Y OBLIGACIONES MONEDA EXTRANJERA (DOLARES) Saldo MO = -1047829772.46 ;Bs/Mo: 6.86000000000 ;Saldo Bs: -7188112239.06</t>
  </si>
  <si>
    <t>00099021001 DEP.DE CHEQ.AJENOS,RET.DE CAM.,CONCEPTO: PAGO INTERESES TGN IV,DEP.: FONDECO IV , PROCEDENCIA: BANCO GANADERO S.A., CHEQUE: 1724, FECHA DE EMISION:07/05/2018</t>
  </si>
  <si>
    <t>De: 00099021001 TRANSFERENCIA A SOLICITUD DE IMPUESTOS NACIONALES S/G NOTA CITE: SIN/GAF/DRF/NOT/00922/2018 PARA DAR CUMPLIMIENTO A INSTRUCCION JUDICIAL MEDIANTE RESOLUCION N 494/2017.HR 6-13384-R</t>
  </si>
  <si>
    <t>AJUSTE COMPLEMENTARIO POR REVALORIZACION SALDOS DE ACTIVOS DE RESERVA Y OBLIGACIONES MONEDA EXTRANJERA (DOLARES) Saldo MO = -1046611110.14 ;Bs/Mo: 6.86000000000 ;Saldo Bs: -7179752215.55</t>
  </si>
  <si>
    <t>AJUSTE COMPLEMENTARIO POR REVALORIZACION SALDOS DE ACTIVOS DE RESERVA Y OBLIGACIONES MONEDA EXTRANJERA (DOLARES) Saldo MO = -1043445405.42 ;Bs/Mo: 6.86000000000 ;Saldo Bs: -7158035481.17</t>
  </si>
  <si>
    <t>AJUSTE COMPLEMENTARIO POR REVALORIZACION SALDOS DE ACTIVOS DE RESERVA Y OBLIGACIONES MONEDA EXTRANJERA (DOLARES) Saldo MO = -1043782971.45 ;Bs/Mo: 6.86000000000 ;Saldo Bs: -7160351184.13</t>
  </si>
  <si>
    <t>||PAGO PRÉSTAMO 1020/SF-BO VCTO. 13-05-2018 POR CUENTA DEL BANCO DE DESARROLLO PRODUCTIVO A LA CUENTA DEL TGN SEGUN COD. LIQ. 010917 DE FECHA 11-05-2018 Y NOTA MEFP/VTCP/DGCP/UODP-1167/2013 DE FECHA 12-11-2013, VALOR 14-05-2018 LIB. 00099021001 CTA. 5970 CUENTA UNICA DEL TESORO EN DOLARES AMERICANOS</t>
  </si>
  <si>
    <t>PAGO A BID PRÉSTAMO 3731/OC-BO VCTO. 15-05-2018 POR CUENTA DE TGN , NTI. 010716 VALOR 15-05-2018 COMISIONES USD 117.352,47 CTA. 5970 CUENTA UNICA DEL TESORO DOLARES AMERICANOS LIB. 00099021001</t>
  </si>
  <si>
    <t>00086058001 DEPOSITO DE EFECTIVO, DEPOSITANTE: UCP-PAAP, CONCEPTO: REPOSICION DE COMISIONES BANCARIAS PAAP I, CUENTA DE DEPOSITO: CUENTA UNICA DEL TESORO EN DOLARES AMERICANOS</t>
  </si>
  <si>
    <t>PAGO A FIDA PRÉSTAMO 2000000784 VCTO. 15-05-2018 POR CUENTA DE TGN , NTI. 010752 VALOR 15-05-2018 INTERESES USD 20.137,81 CTA. 5970 CUENTA UNICA DEL TESORO DOLARES AMERICANOS LIB. 00099021001</t>
  </si>
  <si>
    <t>AJUSTE COMPLEMENTARIO POR REVALORIZACION SALDOS DE ACTIVOS DE RESERVA Y OBLIGACIONES MONEDA EXTRANJERA (DOLARES) Saldo MO = -1033713373.44 ;Bs/Mo: 6.86000000000 ;Saldo Bs: -7091273741.79</t>
  </si>
  <si>
    <t>TRANSFERENCIA RECIBIDA DEL EXTERIOR SEGÚN MENSAJES SWIFT Nos. 06895-06880 (REM.EXT.) DE FECHA 16-05-2018 POR DESEMBOLSO DE CAF PRÉSTAMO CFA008606 Prog Agua,San.,Res Sol. y Dren LIBRETA N° 00860707001 MMAYA - $US - PROASRED CFA N° 8606</t>
  </si>
  <si>
    <t>TRANSFERENCIA RECIBIDA DEL EXTERIOR SEGÚN MENSAJES SWIFT Nos. 06893 - 06878 (REM.EXT.) DE FECHA 16-05-2018 POR DESEMBOLSO DE BID PRÉSTAMO 2828/BL-BO REF.: 2828-BL-BO-2 REQ0014 OPS0201820062A LIBRETA N° 00287104315 FPS-U$-INTERNADOS BID 2828/BL-BO</t>
  </si>
  <si>
    <t>TRANSFERENCIA RECIBIDA DEL EXTERIOR SEGÚN MENSAJES SWIFT Nos. 06894 - 06879 (REM.EXT.) DE FECHA 16-05-2018 POR DESEMBOLSO DE BID PRÉSTAMO 2828/BL-BO REF.: 2828-BL-BO-2 REQ0014 OPS0201820062A LIBRETA N° 00287104315 FPS-U$-INTERNADOS BID 2828/BL-BO</t>
  </si>
  <si>
    <t>TRANSFERENCIA RECIBIDA DEL EXTERIOR SEGÚN MENSAJES SWIFT Nos. 06895-06880 (REM.EXT.) DE FECHA 16-05-2018 POR DESEMBOLSO DE CAF PRÉSTAMO CFA008606 Prog Agua,San.,Res Sol. y Dren LIBRETA N° 00860707001 MMAYA - $US - PROASRED CFA N° 8606 REF.: UTILES DE ESCRITORIO</t>
  </si>
  <si>
    <t>TRANSFERENCIA RECIBIDA DEL EXTERIOR SEGÚN MENSAJES SWIFT Nos. 06920-06917 (REM.EXT.) DE FECHA 17-05-2018 POR DESEMBOLSO DE CAF PRÉSTAMO CFA009344 PROG.MAS INV.P/ RIEGO FASE IV LIBRETA N° 00287104316 FPS-USD-MIAGUA CAF FASE IV</t>
  </si>
  <si>
    <t>TRANSFERENCIA RECIBIDA DEL EXTERIOR SEGÚN MENSAJES SWIFT Nos. 06919-06916 (REM.EXT.) DE FECHA 17-05-2018 POR DESEMBOLSO DE CAF PRÉSTAMO CFA009787 PROGRAMA MIAGUA IV FASE 2 LIBRETA N° 00287104319 FPS-USD-MIAGUA CAF IV FASE</t>
  </si>
  <si>
    <t>TRANSFERENCIA RECIBIDA DEL EXTERIOR SEGÚN MENSAJES SWIFT Nos. 06921-06918 (REM.EXT.) DE FECHA 17-05-2018 POR DESEMBOLSO DE CAF PRÉSTAMO CFA009344 PROG.MAS INV.P/ RIEGO FASE IV LIBRETA N° 00086077002 MMAYA-USD PROGRAMA MIAGUA FASE IV NRO. 9344</t>
  </si>
  <si>
    <t>TRANSFERENCIA RECIBIDA DEL EXTERIOR SEGÚN MENSAJES SWIFT Nos. 06921-06918 (REM.EXT.) DE FECHA 17-05-2018 POR DESEMBOLSO DE CAF PRÉSTAMO CFA009344 PROG.MAS INV.P/ RIEGO FASE IV LIBRETA N° 00086077002 MMAYA-USD PROGRAMA MIAGUA FASE IV NRO. 9344 REF.: UTILES DE ESCRITORIO</t>
  </si>
  <si>
    <t>TRANSFERENCIA RECIBIDA DEL EXTERIOR SEGÚN MENSAJES SWIFT Nos. 6959-6948 (REM.EXT.) DE FECHA 17-05-2018 POR DESEMBOLSO DE CAF PRÉSTAMO CFA009272 PROY.CARR.DOBLE VÍA SC-WARNES LIBRETA N° 00291014358 ABC-USD-CAF 9272 CONSTRUCCION DOBLE VIA SANTA CRUZ WARNES (LADO ESTE)</t>
  </si>
  <si>
    <t>TRANSFERENCIA RECIBIDA DEL EXTERIOR SEGÚN MENSAJES SWIFT Nos. 06983-06981 (REM.EXT.) DE FECHA 18-05-2018 POR DESEMBOLSO DE IDA PRÉSTAMO TF-16083 001 3-FPS AC598077 LIBRETA N° 00287104318 FPS-U$-PPCR AIF TF016083</t>
  </si>
  <si>
    <t>AJUSTE COMPLEMENTARIO POR REVALORIZACION SALDOS DE ACTIVOS DE RESERVA Y OBLIGACIONES MONEDA EXTRANJERA (DOLARES) Saldo MO = -1043638756.30 ;Bs/Mo: 6.86000000000 ;Saldo Bs: -7159361868.21</t>
  </si>
  <si>
    <t>PAGO A CAF PRÉSTAMO CFA005802 VCTO. 21-05-2018 POR CUENTA DE TGN , NTI. 010708 VALOR 21-05-2018 CAPITAL USD 2.903.008,94 INTERESES USD 1.183.410,63 CTA. 5970 CUENTA UNICA DEL TESORO DOLARES AMERICANOS LIB. 00099021001</t>
  </si>
  <si>
    <t>PAGO PRÉSTAMO BID 803-SF-BO VCTO. 20-05-2018 POR CUENTA DE TGN , NTI. 010740 VALOR 21-05-2018 CAPITAL USD 83.325,60 INTERESES USD 15.831,86 CTA. 5970 CUENTA UNICA DEL TESORO DOLARES AMERICANOS LIB. 00099021001</t>
  </si>
  <si>
    <t>TRANSFERENCIA RECIBIDA DEL EXTERIOR SEGÚN MENSAJES SWIFT Nos. 07096-07083 (REM.EXT.) DE FECHA 21-05-2018 POR DESEMBOLSO DE IDA PRÉSTAMO 5454-BO 001 16 AC600986 LIBRETA N° 00085024301 MEN USD PROY IDTR II GOB CHUQ CONVENIO 5454 BO</t>
  </si>
  <si>
    <t>TRANSFERENCIA RECIBIDA DEL EXTERIOR SEGÚN MENSAJES SWIFT Nos. 07096-07083 (REM.EXT.) DE FECHA 21-05-2018 POR DESEMBOLSO DE IDA PRÉSTAMO 5454-BO 001 16 AC600986 LIBRETA N° 00085024301 MEN USD PROY IDTR II GOB CHUQ CONVENIO 5454 BO REF.: UTILES DE ESCRITORIO</t>
  </si>
  <si>
    <t>AJUSTE COMPLEMENTARIO POR REVALORIZACION SALDOS DE ACTIVOS DE RESERVA Y OBLIGACIONES MONEDA EXTRANJERA (DOLARES) Saldo MO = -1024363816.57 ;Bs/Mo: 6.86000000000 ;Saldo Bs: -7027135781.66</t>
  </si>
  <si>
    <t>PAGO A FONPLATA PRÉSTAMO BOL-18/2004 VCTO. 22-05-2018 POR CUENTA DE TGN , NTI. 010814 VALOR 22-05-2018 CAPITAL USD 2.320.847,47 INTERESES USD 237.179,65 CTA. 5970 CUENTA UNICA DEL TESORO DOLARES AMERICANOS LIB. 00099021001</t>
  </si>
  <si>
    <t>PAGO A CAF PRÉSTAMO CFA002962 VCTO. 22-05-2018 POR CUENTA DE TGN , NTI. 010730 VALOR 22-05-2018 CAPITAL USD 153.127,09 INTERESES USD 3.993,80 CTA. 5970 CUENTA UNICA DEL TESORO DOLARES AMERICANOS LIB. 00099021001</t>
  </si>
  <si>
    <t>PAGO A CAF PRÉSTAMO CFA003390 VCTO. 22-05-2018 POR CUENTA DE TGN , NTI. 010707 VALOR 22-05-2018 CAPITAL USD 924.737,48 INTERESES USD 201.724,74 CTA. 5970 CUENTA UNICA DEL TESORO DOLARES AMERICANOS LIB. 00099021001</t>
  </si>
  <si>
    <t>TRANSFERENCIA RECIBIDA DEL EXTERIOR SEGÚN MENSAJES SWIFT Nos. 07125-07113 (REM.EXT.) DE FECHA 22-05-2018 POR DESEMBOLSO DE IDA PRÉSTAMO 5454-BO 001 12 AC602012 LIBRETA N° 00085024302 MEN - USD - PROY. IDTR II-TRANSF. GOB POT - AIF 5454-BO</t>
  </si>
  <si>
    <t>TRANSFERENCIA RECIBIDA DEL EXTERIOR SEGÚN MENSAJES SWIFT Nos. 07125-07113 (REM.EXT.) DE FECHA 22-05-2018 POR DESEMBOLSO DE IDA PRÉSTAMO 5454-BO 001 12 AC602012 LIBRETA N° 00085024302 MEN - USD - PROY. IDTR II-TRANSF. GOB POT - AIF 5454-BO REF.: UTILES DE ESCRITORIO</t>
  </si>
  <si>
    <t>AJUSTE COMPLEMENTARIO POR REVALORIZACION SALDOS DE ACTIVOS DE RESERVA Y OBLIGACIONES MONEDA EXTRANJERA (DOLARES) Saldo MO = -1017207724.31 ;Bs/Mo: 6.86000000000 ;Saldo Bs: -6978044988.76</t>
  </si>
  <si>
    <t>TRANSFERENCIA RECIBIDA DEL EXTERIOR SEGÚN MENSAJES SWIFT Nos. 07186-07177 (REM.EXT.) DE FECHA 23-05-2018 POR DESEMBOLSO DE CAF PRÉSTAMO CFA008417 PROY. HIDROELECTRICO SAN JOSÉ LIBRETA N° 00514017004 ENDE-USD PROY. CONST. CENTRAL HIDROELECT. SAN JOSE - CAF</t>
  </si>
  <si>
    <t>TRANSFERENCIA RECIBIDA DEL EXTERIOR SEGÚN MENSAJES SWIFT Nos. 07186-07177 (REM.EXT.) DE FECHA 23-05-2018 POR DESEMBOLSO DE CAF PRÉSTAMO CFA008417 PROY. HIDROELECTRICO SAN JOSÉ LIBRETA N° 00514017004 ENDE-USD PROY. CONST. CENTRAL HIDROELECT. SAN JOSE - CAF REF.: UTILES DE ESCRITORIO</t>
  </si>
  <si>
    <t>PAGO A BID PRÉSTAMO 1743-SF-BO VCTO. 23-05-2018 POR CUENTA DE TGN , NTI. 010718 VALOR 23-05-2018 CAPITAL USD 250.000,00 INTERESES USD 143.808,22 CTA. 5970 CUENTA UNICA DEL TESORO DOLARES AMERICANOS LIB. 00099021001</t>
  </si>
  <si>
    <t>PAGO A BID PRÉSTAMO 1056-SF-BO VCTO. 23-05-2018 POR CUENTA DE TGN , NTI. 010757 VALOR 23-05-2018 CAPITAL USD 13.761,77 INTERESES USD 6.141,90 CTA. 5970 CUENTA UNICA DEL TESORO DOLARES AMERICANOS LIB. 00099021001</t>
  </si>
  <si>
    <t>PAGO A BID PRÉSTAMO 1057-SF-BO VCTO. 23-05-2018 POR CUENTA DE TGN , NTI. 010774 VALOR 23-05-2018 CAPITAL USD 312.091,23 INTERESES USD 139.286,74 CTA. 5970 CUENTA UNICA DEL TESORO DOLARES AMERICANOS LIB. 00099021001</t>
  </si>
  <si>
    <t>PAGO PRÉSTAMO BID 569-SF-BO VCTO. 24-05-2018 POR CUENTA DE TGN , NTI. 010720 VALOR 24-05-2018 CAPITAL USD 9.884,75 INTERESES USD 296,54 CTA. 5970 CUENTA UNICA DEL TESORO DOLARES AMERICANOS LIB. 00099021001</t>
  </si>
  <si>
    <t>PAGO PRÉSTAMO BID 571-2-SF-BO VCTO. 24-05-2018 POR CUENTA DE TGN , NTI. 010742 VALOR 24-05-2018 CAPITAL USD 118.333,33 INTERESES USD 3.550,00 CTA. 5970 CUENTA UNICA DEL TESORO DOLARES AMERICANOS LIB. 00099021001</t>
  </si>
  <si>
    <t>PAGO PRÉSTAMO BID 579-SF-BO VCTO. 24-05-2018 POR CUENTA DE TGN , NTI. 010758 VALOR 24-05-2018 CAPITAL USD 16.576,10 INTERESES USD 497,28 CTA. 5970 CUENTA UNICA DEL TESORO DOLARES AMERICANOS LIB. 00099021001</t>
  </si>
  <si>
    <t>TRANSFERENCIA RECIBIDA DEL EXTERIOR SEGÚN MENSAJES SWIFT Nos. 07250-07240 (REM.EXT.) DE FECHA 24-05-2018 POR DESEMBOLSO DE BIRF PRÉSTAMO BIRF 8735-BO 001 PAR II 01 AC604410 LIBRETA N° 00047247003 MDRyT-PAR II F.A. EN $US (IBRD 8735-BO)</t>
  </si>
  <si>
    <t>TRANSFERENCIA RECIBIDA DEL EXTERIOR SEGÚN MENSAJES SWIFT Nos. 07250-07240 (REM.EXT.) DE FECHA 24-05-2018 POR DESEMBOLSO DE BIRF PRÉSTAMO BIRF 8735-BO 001 PAR II 01 AC604410 LIBRETA N° 00047247003 MDRyT-PAR II F.A. EN $US (IBRD 8735-BO) REF.: UTILES DE ESCRITORIO</t>
  </si>
  <si>
    <t>PAGO A BID PRÉSTAMO 2951/BL-BO VCTO. 25-05-2018 POR CUENTA DE TGN , NTI. 010725 VALOR 25-05-2018 INTERESES USD 379.302,57 COMISIONES USD 92.744,93 CTA. 5970 CUENTA UNICA DEL TESORO DOLARES AMERICANOS LIB. 00099021001</t>
  </si>
  <si>
    <t>PAGO A BID PRÉSTAMO 2951/BL-BO VCTO. 25-05-2018 POR CUENTA DE TGN , NTI. 010722 VALOR 25-05-2018 INTERESES USD 6.630,87 CTA. 5970 CUENTA UNICA DEL TESORO DOLARES AMERICANOS LIB. 00099021001</t>
  </si>
  <si>
    <t>PAGO A BID PRÉSTAMO 1099-SF-BO VCTO. 25-05-2018 POR CUENTA DE TGN , NTI. 010759 VALOR 25-05-2018 CAPITAL USD 322.323,01 INTERESES USD 156.640,15 CTA. 5970 CUENTA UNICA DEL TESORO DOLARES AMERICANOS LIB. 00099021001</t>
  </si>
  <si>
    <t>PAGO A BID PRÉSTAMO 1101-SF-BO VCTO. 25-05-2018 POR CUENTA DE TGN , NTI. 010775 VALOR 25-05-2018 CAPITAL USD 1.227.710,40 INTERESES USD 596.633,62 CTA. 5970 CUENTA UNICA DEL TESORO DOLARES AMERICANOS LIB. 00099021001</t>
  </si>
  <si>
    <t>PAGO A BID PRÉSTAMO 2880/BL-BO VCTO. 25-05-2018 POR CUENTA DE TGN , NTI. 010914 VALOR 25-05-2018 COMISIONES USD 9.157,83 CTA. 5970 CUENTA UNICA DEL TESORO DOLARES AMERICANOS LIB. 00099021001</t>
  </si>
  <si>
    <t>PAGO A BID PRÉSTAMO 2880/BL-BO VCTO. 25-05-2018 POR CUENTA DE TGN , NTI. 010911 VALOR 25-05-2018 INTERESES USD 1.404,63 CTA. 5970 CUENTA UNICA DEL TESORO DOLARES AMERICANOS LIB. 00099021001</t>
  </si>
  <si>
    <t>PAGO A BID PRÉSTAMO 2880/BL-BO VCTO. 25-05-2018 POR CUENTA DE TGN , NTI. 010910 VALOR 25-05-2018 INTERESES USD 84.242,29 COMISIONES USD 2.013,07 CTA. 5970 CUENTA UNICA DEL TESORO DOLARES AMERICANOS LIB. 00099021001</t>
  </si>
  <si>
    <t>NUMERO DE LIBRETACUT: 05850102001 OPERACIÓN E46 TRANSFERENCIA DEL SISTEMA FINANCIERO POR CUENTA DE TERCEROS A LA CUT EN DOLARES AMERICANOS PAGO DE GASTOS Y SERVICIOS MATERIALES RELACIONADOS A LAS OOPERACIONES PROPIAS DE LA EMPRESA YPFB TRANSPORTE S.A.</t>
  </si>
  <si>
    <t>AJUSTE COMPLEMENTARIO POR REVALORIZACION SALDOS DE ACTIVOS DE RESERVA Y OBLIGACIONES MONEDA EXTRANJERA (DOLARES) Saldo MO = -1007024740.69 ;Bs/Mo: 6.86000000000 ;Saldo Bs: -6908189721.11</t>
  </si>
  <si>
    <t>AJUSTE COMPLEMENTARIO POR REVALORIZACION SALDOS DE ACTIVOS DE RESERVA Y OBLIGACIONES MONEDA EXTRANJERA (DOLARES) Saldo MO = -1006175561.79 ;Bs/Mo: 6.86000000000 ;Saldo Bs: -6902364353.87</t>
  </si>
  <si>
    <t>PAGO A CAF PRÉSTAMO CFA007657 VCTO. 29-05-2018 POR CUENTA DE TGN , NTI. 010810 VALOR 29-05-2018 CAPITAL USD 3.218.926,51 INTERESES USD 953.139,91 CTA. 5970 CUENTA UNICA DEL TESORO DOLARES AMERICANOS LIB. 00099021001</t>
  </si>
  <si>
    <t>PAGO A CAF PRÉSTAMO CFA007649 VCTO. 29-05-2018 POR CUENTA DE TGN , NTI. 010811 VALOR 29-05-2018 CAPITAL USD 99.522,46 INTERESES USD 37.480,81 CTA. 5970 CUENTA UNICA DEL TESORO DOLARES AMERICANOS LIB. 00099021001</t>
  </si>
  <si>
    <t>TRANSFERENCIA RECIBIDA DEL EXTERIOR SEGÚN MENSAJES SWIFT Nos. 7458-7444 (REM.EXT.) DE FECHA 29-05-2018 POR DESEMBOLSO DE CAF PRÉSTAMO CFA008239 CARRETERA PADILLA-EL SALTO SOLICITUD DE DESEMBOLSO NRO. 22 LIBRETA N° 00291014341 ABC-USD-CAF 8239 CARRETERA PADILLA EL SALTO</t>
  </si>
  <si>
    <t>PAGO A BID PRÉSTAMO 2971/BL-BO VCTO. 26-05-2018 POR CUENTA DE TGN , NTI. 010723 VALOR 29-05-2018 INTERESES USD 1.973.874,50 CTA. 5970 CUENTA UNICA DEL TESORO DOLARES AMERICANOS LIB. 00099021001</t>
  </si>
  <si>
    <t>PAGO A BID PRÉSTAMO 2971/BL-BO VCTO. 26-05-2018 POR CUENTA DE TGN , NTI. 010724 VALOR 29-05-2018 INTERESES USD 26.282,19 CTA. 5970 CUENTA UNICA DEL TESORO DOLARES AMERICANOS LIB. 00099021001</t>
  </si>
  <si>
    <t>PAGO A BID PRÉSTAMO 2223/BL-BO VCTO. 27-05-2018 POR CUENTA DE TGN , NTI. 010744 VALOR 29-05-2018 INTERESES USD 7.414,74 CTA. 5970 CUENTA UNICA DEL TESORO DOLARES AMERICANOS LIB. 00099021001</t>
  </si>
  <si>
    <t>PAGO A BID PRÉSTAMO 2223/BL-BO VCTO. 27-05-2018 POR CUENTA DE TGN , NTI. 010743 VALOR 29-05-2018 CAPITAL USD 290.738,24 INTERESES USD 250.306,55 CTA. 5970 CUENTA UNICA DEL TESORO DOLARES AMERICANOS LIB. 00099021001</t>
  </si>
  <si>
    <t>PAGO A BID PRÉSTAMO 2233/BL-BO VCTO. 27-05-2018 POR CUENTA DE TGN , NTI. 010745 VALOR 29-05-2018 INTERESES USD 9.297,94 CTA. 5970 CUENTA UNICA DEL TESORO DOLARES AMERICANOS LIB. 00099021001</t>
  </si>
  <si>
    <t>PAGO A BID PRÉSTAMO 2233/BL-BO VCTO. 27-05-2018 POR CUENTA DE TGN , NTI. 010746 VALOR 29-05-2018 CAPITAL USD 364.583,32 INTERESES USD 320.382,80 CTA. 5970 CUENTA UNICA DEL TESORO DOLARES AMERICANOS LIB. 00099021001</t>
  </si>
  <si>
    <t>PAGO A BID PRÉSTAMO 2199/BL-BO VCTO. 27-05-2018 POR CUENTA DE TGN , NTI. 010765 VALOR 29-05-2018 INTERESES USD 7.438,36 CTA. 5970 CUENTA UNICA DEL TESORO DOLARES AMERICANOS LIB. 00099021001</t>
  </si>
  <si>
    <t>PAGO A BID PRÉSTAMO 2216/BL-BO VCTO. 27-05-2018 POR CUENTA DE TGN , NTI. 010768 VALOR 29-05-2018 INTERESES USD 1.838,51 CTA. 5970 CUENTA UNICA DEL TESORO DOLARES AMERICANOS LIB. 00099021001</t>
  </si>
  <si>
    <t>PAGO A BID PRÉSTAMO 2216/BL-BO VCTO. 27-05-2018 POR CUENTA DE TGN , NTI. 010769 VALOR 29-05-2018 CAPITAL USD 72.090,10 INTERESES USD 50.440,54 CTA. 5970 CUENTA UNICA DEL TESORO DOLARES AMERICANOS LIB. 00099021001</t>
  </si>
  <si>
    <t>PAGO A BID PRÉSTAMO 2199/BL-BO VCTO. 27-05-2018 POR CUENTA DE TGN , NTI. 010766 VALOR 29-05-2018 CAPITAL USD 291.666,66 INTERESES USD 236.190,90 CTA. 5970 CUENTA UNICA DEL TESORO DOLARES AMERICANOS LIB. 00099021001</t>
  </si>
  <si>
    <t>PAGO A CAF PRÉSTAMO CFA009646 VCTO. 30-05-2018 POR CUENTA DE TGN , NTI. 010813 VALOR 30-05-2018 INTERESES USD 1.216.812,72 CTA. 5970 CUENTA UNICA DEL TESORO DOLARES AMERICANOS LIB. 00099021001</t>
  </si>
  <si>
    <t>TRANSFERENCIA RECIBIDA DEL EXTERIOR SEGÚN MENSAJES SWIFT Nos. 07538-07532 (REM.EXT.) DE FECHA 30-05-2018 POR DESEMBOLSO DE IDA PRÉSTAMO 5712-BO 001 PICAR12-06 LIBRETA N° 00047137002 MDRyT-PROY. INVERSION COM. AR</t>
  </si>
  <si>
    <t>TRANSFERENCIA RECIBIDA DEL EXTERIOR SEGÚN MENSAJES SWIFT Nos. 07538-07532 (REM.EXT.) DE FECHA 30-05-2018 POR DESEMBOLSO DE IDA PRÉSTAMO 5712-BO 001 PICAR12-06 LIBRETA N° 00047137002 MDRyT-PROY. INVERSION COM. AR REF.: UTILES DE ESCRITORIO</t>
  </si>
  <si>
    <t>AJUSTE COMPLEMENTARIO POR REVALORIZACION SALDOS DE ACTIVOS DE RESERVA Y OBLIGACIONES MONEDA EXTRANJERA (DOLARES) Saldo MO = -991399145.78 ;Bs/Mo: 6.86000000000 ;Saldo Bs: -6800998140.07</t>
  </si>
  <si>
    <t>00132012006</t>
  </si>
  <si>
    <t>De: 00132012006 A:00582012001 TRASPASO DE RECURSOS A SOLICITUD DEL SEDEM S/G NOTA CITE SEDEM/GAF/2018-0119 EN CUMPLIMIENTO AL ART 4 DE D.S. 590 DE 04/08/2010. HR 6-12892-R.</t>
  </si>
  <si>
    <t>00099014102</t>
  </si>
  <si>
    <t>De: 00099014102 A:00222012001 DEVOLUCIÓN DE RECUPERACIONES DE RECLAMOS DE ACREEDORES A FAVOR DEL INIAF GESTIÓN 2017, S/G PROCEDIMIENTO MEFP/VPCF/DGCF/UCCF Nº 421/2018 Y MEFP/VTCP/DGPOT/UAIS/Nº2561/2018. (HR 31-3070-R)</t>
  </si>
  <si>
    <t>00099018014</t>
  </si>
  <si>
    <t>De: 00099018014 A:00291038002 TRASPASO DE RECURSOS A SOLICITUD DEL MINISTERIO DE PLANIFICACIÓN DEL DESARROLLO S/G CITE MPD/VIPFE/DGGFE/UAP-001185/2018, DESEMBOLSO UAP/020/2018 CIF UAP/JAP/1278/2016 PROYECTO CONSTRUCCIÓN DE PUENTES CARRASC</t>
  </si>
  <si>
    <t>De: 00099018003 A:00291038002 TRASPASO DE RECURSOS A SOLICITUD DEL MINISTERIO DE PLANIFICACIÓN DEL DESARROLLO S/G CITE MPD/VIPFE/DGGFE/UAP-001185/2018, DESEMBOLSO UAP/020/2018 CIF UAP/JAP/1278/2016 PROYECTO CONSTRUCCIÓN DE PUENTES CARRASC</t>
  </si>
  <si>
    <t>De: 00099014102 A:00660012002 DEVOLUCIÓN DE RECUPERACIONES DE RECLAMOS DE ACREEDORES A FAVOR DEL ORGANO JUDICIAL GESTIÓN 2017, S/G PROCEDIMIENTO MEFP/VPCF/DGCF/UCCF Nº 418/2018 Y MEFP/VTCP/DGPOT/UAIS/Nº2554/2018. (HR 31-2960-R)</t>
  </si>
  <si>
    <t>De: 00099014102 A:00660012002 DEVOLUCIÓN DE RECUPERACIONES DE RECLAMOS DE ACREEDORES A FAVOR DEL ORGANO JUDICIAL GESTIÓN 2017, S/G PROCEDIMIENTO MEFP/VPCF/DGCF/UCCF Nº 433/2018 Y MEFP/VTCP/DGPOT/UAIS/Nº2555/2018. (HR 31-3850-R)</t>
  </si>
  <si>
    <t>De: 00099021001 A:00076014201 TRASPASO DE RECURSOS A SOLICITUD DE LA DGCF S/G NOTA CITE: MEFP/VPCF/DGCF/UCCF Nº 462/2018 POR PROBLEMAS DE SALDOS EN LA LIBRETA DEL MINISTERIO DE MINERÍA Y METALURGIA, EL CUAL DIFICULTA EL TRASPASO DE SALDOS</t>
  </si>
  <si>
    <t>De: 00099021001 A:00076011101 TRL para ANULAR la TRLE Nº 62/Débito Automático según nota CITE: MEFP/VTCP/DGCP/UF-65/2018, informe Técnico MEFP/VTCP/DGCP/UF-56/2017 de la Dir. Gral. de Crédito Público, Inf. Legal MEFP/DGAJ/UAJ/No.168/2017 d</t>
  </si>
  <si>
    <t>De: 00076011101 A:00099021001 TRASPASO DE RECURSOS A SOLICITUD DE LA DGCF S/G NOTA CITE: MEFP/VPCF/DGCF/UCCF Nº 462/2018 POR PROBLEMAS DE SALDOS EN LA LIBRETA DEL MINISTERIO DE MINERÍA Y METALURGIA, EL CUAL DIFICULTA EL TRASPASO DE SALDOS</t>
  </si>
  <si>
    <t>De: 00099014102 A:00660012002 DEVOLUCION DE RECUPERACIONES DE RECLAMOS DE ACREEDORES A FAVOR DEL ORGANO JUDICIAL, GESTION 2017 SOLICITUD REALIZADA MEDIANTE NOTA CITE: Of.UNID.NAL.RRHH. Nº0474/2018 Y PROCEDIMIENTO MEFP/VPCF/DGCF/UCCF Nº 461</t>
  </si>
  <si>
    <t>00213012001</t>
  </si>
  <si>
    <t>De: 00213012001 A:00070014201 Débito Automático s/g inf. CITE: MEFP/VTCP/DGPOT/UPCFTGN/N°51/2018 nota CITE: D.M.T.E.P.S.-Of 0288/18, inf. Técnico MTEPS-INF-UF-TES-046-2018 e Inf. Legal MTEPS-DGAJ-GJ-N-323-2018 del Ministerio de Trabajo, E</t>
  </si>
  <si>
    <t>00378012002</t>
  </si>
  <si>
    <t>De: 00378012002 A:00070014201 Débito Automático s/g inf. CITE: MEFP/VTCP/DGPOT/UPCFTGN/N°51/2018 nota CITE: D.M.T.E.P.S.-Of 0288/18, inf. Técnico MTEPS-INF-UF-TES-046-2018 e Inf. Legal MTEPS-DGAJ-GJ-N-323-2018 del Ministerio de Trabajo, E</t>
  </si>
  <si>
    <t>00344012001</t>
  </si>
  <si>
    <t>De: 00344012001 A:00070014201 Débito Automático s/g inf. CITE: MEFP/VTCP/DGPOT/UPCFTGN/N°51/2018 nota CITE: D.M.T.E.P.S.-Of 0288/18, inf. Técnico MTEPS-INF-UF-TES-046-2018 e Inf. Legal MTEPS-DGAJ-GJ-N-323-2018 del Ministerio de Trabajo, E</t>
  </si>
  <si>
    <t>00</t>
  </si>
  <si>
    <t>14</t>
  </si>
  <si>
    <t>00070014201</t>
  </si>
  <si>
    <t>Ministerio de Justicia</t>
  </si>
  <si>
    <t>Nº Correlativo: 6</t>
  </si>
  <si>
    <r>
      <t xml:space="preserve">Fecha: </t>
    </r>
    <r>
      <rPr>
        <b/>
        <sz val="12"/>
        <rFont val="Arial"/>
        <family val="2"/>
      </rPr>
      <t xml:space="preserve"> 6 - JUNIO - 2018</t>
    </r>
  </si>
  <si>
    <t>Lic. Gonzalo Mondaca Michel</t>
  </si>
  <si>
    <t>Jefe de la Unidad de Contabilidad y Cuentas Fiscales
Dirección General de Contabilidad Fiscal
Ministerio de Economía y Finanzas Publicas</t>
  </si>
  <si>
    <t>ACTUALIZADO AL : 6 de junio de 2018</t>
  </si>
  <si>
    <t>CORRESPONDIENTE AL PERIODO DE ENERO A MAYO DE 2018</t>
  </si>
  <si>
    <r>
      <t xml:space="preserve">Estas operaciones deben ser registradas en el SIGEP hasta el </t>
    </r>
    <r>
      <rPr>
        <b/>
        <u/>
        <sz val="10"/>
        <rFont val="Arial"/>
        <family val="2"/>
      </rPr>
      <t xml:space="preserve">20 del presente mes </t>
    </r>
    <r>
      <rPr>
        <sz val="10"/>
        <rFont val="Arial"/>
        <family val="2"/>
      </rPr>
      <t>a efectos de evitar las sanciones previstas en normativa vigente, coordinando para el efecto con la Dirección General de Contabilidad Fiscal, en oficinas del piso 8vo del Edificio del Ministerio de Economía y Finanzas Públicas ubicado en la Av. Mariscal Santa Cruz, Esq. Loayza</t>
    </r>
  </si>
  <si>
    <r>
      <rPr>
        <sz val="16"/>
        <color rgb="FFFF0000"/>
        <rFont val="Calibri"/>
        <family val="2"/>
        <scheme val="minor"/>
      </rPr>
      <t>*</t>
    </r>
    <r>
      <rPr>
        <sz val="10"/>
        <color theme="1"/>
        <rFont val="Calibri"/>
        <family val="2"/>
        <scheme val="minor"/>
      </rPr>
      <t>Operación correspondiente a la Empresa de Correos de Bolivia</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</si>
</sst>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00\ _€_-;\-* #,##0.00\ _€_-;_-* &quot;-&quot;??\ _€_-;_-@_-"/>
    <numFmt numFmtId="165" formatCode="_-* #,##0.00_-;\-* #,##0.00_-;_-* &quot;-&quot;??_-;_-@_-"/>
    <numFmt numFmtId="166" formatCode="#,##0.00;[Red]\(#,##0.00\);\ \-\ \ \ \ "/>
    <numFmt numFmtId="167" formatCode="#,##0.00;\(#,##0.00\);\ \-\ \ \ \ \ "/>
  </numFmts>
  <fonts count="88">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sz val="9"/>
      <color theme="1"/>
      <name val="Calibri"/>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b/>
      <sz val="12"/>
      <color theme="1"/>
      <name val="Arial"/>
      <family val="2"/>
    </font>
    <font>
      <u/>
      <sz val="9"/>
      <color theme="1"/>
      <name val="Calibri"/>
      <family val="2"/>
    </font>
    <font>
      <b/>
      <sz val="9"/>
      <color theme="1"/>
      <name val="Calibri"/>
      <family val="2"/>
    </font>
    <font>
      <b/>
      <u/>
      <sz val="9"/>
      <color theme="1"/>
      <name val="Calibri"/>
      <family val="2"/>
    </font>
    <font>
      <sz val="8"/>
      <color theme="1"/>
      <name val="Calibri"/>
      <family val="2"/>
    </font>
    <font>
      <b/>
      <sz val="8"/>
      <color theme="1"/>
      <name val="Calibri"/>
      <family val="2"/>
    </font>
    <font>
      <sz val="7"/>
      <color theme="1"/>
      <name val="Times New Roman"/>
      <family val="1"/>
    </font>
    <font>
      <b/>
      <sz val="16"/>
      <color indexed="81"/>
      <name val="Tahoma"/>
      <family val="2"/>
    </font>
    <font>
      <sz val="16"/>
      <color indexed="81"/>
      <name val="Tahoma"/>
      <family val="2"/>
    </font>
    <font>
      <b/>
      <sz val="11"/>
      <name val="Arial Narrow"/>
      <family val="2"/>
    </font>
    <font>
      <b/>
      <sz val="8"/>
      <name val="Agency FB"/>
      <family val="2"/>
    </font>
    <font>
      <b/>
      <sz val="8"/>
      <color theme="1"/>
      <name val="Arial"/>
      <family val="2"/>
    </font>
    <font>
      <b/>
      <u/>
      <sz val="10"/>
      <color rgb="FFFF0000"/>
      <name val="Calibri"/>
      <family val="2"/>
      <scheme val="minor"/>
    </font>
    <font>
      <u/>
      <sz val="8"/>
      <color theme="1"/>
      <name val="Calibri"/>
      <family val="2"/>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sz val="11"/>
      <color theme="0" tint="-0.34998626667073579"/>
      <name val="Calibri"/>
      <family val="2"/>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10"/>
      <color theme="0"/>
      <name val="Calibri"/>
      <family val="2"/>
      <scheme val="minor"/>
    </font>
    <font>
      <sz val="10"/>
      <color rgb="FFFF0000"/>
      <name val="Calibri"/>
      <family val="2"/>
      <scheme val="minor"/>
    </font>
    <font>
      <sz val="16"/>
      <color rgb="FFFF0000"/>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436">
    <xf numFmtId="0" fontId="0" fillId="0" borderId="0"/>
    <xf numFmtId="0" fontId="5" fillId="0" borderId="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4" fillId="2" borderId="0" applyNumberFormat="0" applyBorder="0" applyAlignment="0" applyProtection="0"/>
    <xf numFmtId="0" fontId="15" fillId="6" borderId="4" applyNumberFormat="0" applyAlignment="0" applyProtection="0"/>
    <xf numFmtId="0" fontId="16" fillId="7" borderId="7" applyNumberFormat="0" applyAlignment="0" applyProtection="0"/>
    <xf numFmtId="0" fontId="17" fillId="0" borderId="6" applyNumberFormat="0" applyFill="0" applyAlignment="0" applyProtection="0"/>
    <xf numFmtId="0" fontId="18" fillId="0" borderId="0" applyNumberFormat="0" applyFill="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9" fillId="5" borderId="4" applyNumberFormat="0" applyAlignment="0" applyProtection="0"/>
    <xf numFmtId="0" fontId="20" fillId="3" borderId="0" applyNumberFormat="0" applyBorder="0" applyAlignment="0" applyProtection="0"/>
    <xf numFmtId="165"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1" fillId="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4" fillId="0" borderId="0"/>
    <xf numFmtId="0" fontId="4" fillId="0" borderId="0"/>
    <xf numFmtId="0" fontId="5" fillId="0" borderId="0"/>
    <xf numFmtId="0" fontId="12" fillId="0" borderId="0"/>
    <xf numFmtId="0" fontId="5"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22" fillId="0" borderId="0">
      <alignment vertical="center"/>
    </xf>
    <xf numFmtId="0" fontId="5"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12"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8" borderId="8" applyNumberFormat="0" applyFont="0" applyAlignment="0" applyProtection="0"/>
    <xf numFmtId="0" fontId="23"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1" applyNumberFormat="0" applyFill="0" applyAlignment="0" applyProtection="0"/>
    <xf numFmtId="0" fontId="27" fillId="0" borderId="2" applyNumberFormat="0" applyFill="0" applyAlignment="0" applyProtection="0"/>
    <xf numFmtId="0" fontId="18" fillId="0" borderId="3" applyNumberFormat="0" applyFill="0" applyAlignment="0" applyProtection="0"/>
    <xf numFmtId="0" fontId="28" fillId="0" borderId="9" applyNumberFormat="0" applyFill="0" applyAlignment="0" applyProtection="0"/>
    <xf numFmtId="0" fontId="3" fillId="0" borderId="0"/>
    <xf numFmtId="164" fontId="3" fillId="0" borderId="0" applyFont="0" applyFill="0" applyBorder="0" applyAlignment="0" applyProtection="0"/>
    <xf numFmtId="0" fontId="3" fillId="0" borderId="0"/>
    <xf numFmtId="0" fontId="42" fillId="0" borderId="0" applyNumberFormat="0" applyFill="0" applyBorder="0" applyAlignment="0" applyProtection="0"/>
    <xf numFmtId="0" fontId="2" fillId="0" borderId="0"/>
    <xf numFmtId="0" fontId="2" fillId="0" borderId="0"/>
    <xf numFmtId="0" fontId="1" fillId="0" borderId="0"/>
    <xf numFmtId="0" fontId="1" fillId="0" borderId="0"/>
    <xf numFmtId="43" fontId="4" fillId="0" borderId="0" applyFont="0" applyFill="0" applyBorder="0" applyAlignment="0" applyProtection="0"/>
  </cellStyleXfs>
  <cellXfs count="356">
    <xf numFmtId="0" fontId="0" fillId="0" borderId="0" xfId="0"/>
    <xf numFmtId="0" fontId="34" fillId="0" borderId="23" xfId="152" applyNumberFormat="1" applyFont="1" applyFill="1" applyBorder="1" applyAlignment="1" applyProtection="1">
      <alignment horizontal="center"/>
    </xf>
    <xf numFmtId="0" fontId="34" fillId="0" borderId="23" xfId="152" applyNumberFormat="1" applyFont="1" applyFill="1" applyBorder="1" applyAlignment="1" applyProtection="1"/>
    <xf numFmtId="0" fontId="34" fillId="0" borderId="24" xfId="152" applyNumberFormat="1" applyFont="1" applyFill="1" applyBorder="1" applyAlignment="1" applyProtection="1">
      <alignment horizontal="center"/>
    </xf>
    <xf numFmtId="0" fontId="34" fillId="0" borderId="24" xfId="152" applyNumberFormat="1" applyFont="1" applyFill="1" applyBorder="1" applyAlignment="1" applyProtection="1"/>
    <xf numFmtId="0" fontId="34" fillId="0" borderId="25" xfId="152" applyNumberFormat="1" applyFont="1" applyFill="1" applyBorder="1" applyAlignment="1" applyProtection="1">
      <alignment horizontal="center"/>
    </xf>
    <xf numFmtId="0" fontId="34" fillId="0" borderId="26" xfId="152" applyNumberFormat="1" applyFont="1" applyFill="1" applyBorder="1" applyAlignment="1" applyProtection="1"/>
    <xf numFmtId="0" fontId="34" fillId="0" borderId="24" xfId="152" applyNumberFormat="1" applyFont="1" applyFill="1" applyBorder="1" applyAlignment="1" applyProtection="1">
      <alignment horizontal="left"/>
    </xf>
    <xf numFmtId="0" fontId="40" fillId="40" borderId="13" xfId="157" applyNumberFormat="1" applyFont="1" applyFill="1" applyBorder="1" applyAlignment="1" applyProtection="1">
      <alignment vertical="center" wrapText="1"/>
    </xf>
    <xf numFmtId="0" fontId="40" fillId="40" borderId="21" xfId="157" applyNumberFormat="1" applyFont="1" applyFill="1" applyBorder="1" applyAlignment="1" applyProtection="1">
      <alignment vertical="center" wrapText="1"/>
    </xf>
    <xf numFmtId="0" fontId="45" fillId="0" borderId="0" xfId="0" applyFont="1" applyProtection="1">
      <protection locked="0"/>
    </xf>
    <xf numFmtId="0" fontId="47" fillId="0" borderId="0" xfId="0" applyFont="1" applyProtection="1">
      <protection locked="0"/>
    </xf>
    <xf numFmtId="0" fontId="4" fillId="0" borderId="0" xfId="81" applyFont="1" applyAlignment="1" applyProtection="1">
      <alignment horizontal="center" vertical="center"/>
      <protection locked="0"/>
    </xf>
    <xf numFmtId="0" fontId="4" fillId="0" borderId="0" xfId="81" applyFont="1" applyAlignment="1" applyProtection="1">
      <alignment vertical="center" wrapText="1"/>
      <protection locked="0"/>
    </xf>
    <xf numFmtId="0" fontId="4" fillId="0" borderId="0" xfId="81" applyFont="1" applyAlignment="1" applyProtection="1">
      <alignment horizontal="center" vertical="center" wrapText="1"/>
      <protection locked="0"/>
    </xf>
    <xf numFmtId="0" fontId="4" fillId="0" borderId="0" xfId="81" applyFont="1" applyAlignment="1" applyProtection="1">
      <alignment vertical="center"/>
      <protection locked="0"/>
    </xf>
    <xf numFmtId="0" fontId="4" fillId="0" borderId="0" xfId="81" applyFont="1" applyProtection="1">
      <protection locked="0"/>
    </xf>
    <xf numFmtId="0" fontId="39" fillId="0" borderId="0" xfId="81" applyFont="1" applyProtection="1">
      <protection locked="0"/>
    </xf>
    <xf numFmtId="4" fontId="4" fillId="0" borderId="0" xfId="81" applyNumberFormat="1" applyFont="1" applyProtection="1">
      <protection locked="0"/>
    </xf>
    <xf numFmtId="4" fontId="4" fillId="0" borderId="0" xfId="81" applyNumberFormat="1" applyFont="1" applyAlignment="1" applyProtection="1">
      <alignment vertical="center"/>
      <protection locked="0"/>
    </xf>
    <xf numFmtId="3" fontId="4" fillId="0" borderId="0" xfId="81" applyNumberFormat="1" applyFont="1" applyAlignment="1" applyProtection="1">
      <alignment vertical="center"/>
      <protection locked="0"/>
    </xf>
    <xf numFmtId="0" fontId="36" fillId="0" borderId="0" xfId="81" applyFont="1" applyAlignment="1" applyProtection="1">
      <alignment vertical="center"/>
      <protection locked="0"/>
    </xf>
    <xf numFmtId="4" fontId="36" fillId="0" borderId="20" xfId="81" applyNumberFormat="1" applyFont="1" applyBorder="1" applyAlignment="1" applyProtection="1">
      <alignment vertical="center"/>
      <protection locked="0"/>
    </xf>
    <xf numFmtId="0" fontId="4" fillId="0" borderId="0" xfId="81" applyFont="1" applyAlignment="1" applyProtection="1">
      <alignment horizontal="center" vertical="center"/>
    </xf>
    <xf numFmtId="0" fontId="4" fillId="0" borderId="0" xfId="81" applyFont="1" applyAlignment="1" applyProtection="1">
      <alignment vertical="center" wrapText="1"/>
    </xf>
    <xf numFmtId="0" fontId="4" fillId="0" borderId="0" xfId="81" applyFont="1" applyAlignment="1" applyProtection="1">
      <alignment horizontal="center" vertical="center" wrapText="1"/>
    </xf>
    <xf numFmtId="0" fontId="4" fillId="0" borderId="0" xfId="81" applyFont="1" applyAlignment="1" applyProtection="1">
      <alignment vertical="center"/>
    </xf>
    <xf numFmtId="0" fontId="4" fillId="0" borderId="0" xfId="81" applyFont="1" applyProtection="1"/>
    <xf numFmtId="0" fontId="37" fillId="0" borderId="0" xfId="81" applyFont="1" applyAlignment="1" applyProtection="1">
      <alignment vertical="center" wrapText="1"/>
    </xf>
    <xf numFmtId="0" fontId="37" fillId="0" borderId="0" xfId="81" applyFont="1" applyAlignment="1" applyProtection="1">
      <alignment horizontal="center" vertical="center" wrapText="1"/>
    </xf>
    <xf numFmtId="40" fontId="4" fillId="0" borderId="0" xfId="81" applyNumberFormat="1" applyFont="1" applyAlignment="1" applyProtection="1">
      <alignment vertical="center"/>
      <protection locked="0"/>
    </xf>
    <xf numFmtId="0" fontId="45" fillId="0" borderId="0" xfId="0" applyFont="1" applyProtection="1"/>
    <xf numFmtId="0" fontId="5" fillId="0" borderId="0" xfId="1" applyFont="1" applyProtection="1"/>
    <xf numFmtId="0" fontId="5" fillId="0" borderId="0" xfId="1" applyFont="1" applyFill="1" applyAlignment="1" applyProtection="1">
      <alignment horizontal="center"/>
    </xf>
    <xf numFmtId="0" fontId="7" fillId="0" borderId="0" xfId="1" applyFont="1" applyFill="1" applyAlignment="1" applyProtection="1"/>
    <xf numFmtId="0" fontId="7" fillId="0" borderId="0" xfId="1" applyFont="1" applyFill="1" applyBorder="1" applyAlignment="1" applyProtection="1">
      <alignment horizontal="center"/>
    </xf>
    <xf numFmtId="49" fontId="5" fillId="0" borderId="0" xfId="1" applyNumberFormat="1" applyFont="1" applyFill="1" applyBorder="1" applyAlignment="1" applyProtection="1">
      <alignment horizontal="center"/>
    </xf>
    <xf numFmtId="0" fontId="7" fillId="0" borderId="0" xfId="1" applyFont="1" applyFill="1" applyAlignment="1" applyProtection="1">
      <alignment horizontal="center"/>
    </xf>
    <xf numFmtId="0" fontId="31" fillId="0" borderId="0" xfId="1" applyFont="1" applyFill="1" applyAlignment="1" applyProtection="1">
      <alignment horizontal="center"/>
    </xf>
    <xf numFmtId="0" fontId="31" fillId="0" borderId="0" xfId="1" applyFont="1" applyFill="1" applyAlignment="1" applyProtection="1">
      <alignment horizontal="left"/>
    </xf>
    <xf numFmtId="0" fontId="32" fillId="0" borderId="0" xfId="1" applyFont="1" applyFill="1" applyBorder="1" applyAlignment="1" applyProtection="1">
      <alignment horizontal="center"/>
    </xf>
    <xf numFmtId="0" fontId="32" fillId="0" borderId="0" xfId="1" applyFont="1" applyFill="1" applyAlignment="1" applyProtection="1">
      <alignment horizontal="center"/>
    </xf>
    <xf numFmtId="0" fontId="32" fillId="0" borderId="0" xfId="1" applyFont="1" applyFill="1" applyAlignment="1" applyProtection="1">
      <alignment horizontal="left"/>
    </xf>
    <xf numFmtId="0" fontId="7" fillId="0" borderId="0" xfId="1" applyFont="1" applyFill="1" applyAlignment="1" applyProtection="1">
      <alignment horizontal="justify" vertical="top" wrapText="1"/>
    </xf>
    <xf numFmtId="0" fontId="11" fillId="0" borderId="0" xfId="1" applyFont="1" applyFill="1" applyAlignment="1" applyProtection="1">
      <alignment horizontal="left" vertical="top"/>
    </xf>
    <xf numFmtId="0" fontId="0" fillId="0" borderId="0" xfId="0" applyProtection="1">
      <protection locked="0"/>
    </xf>
    <xf numFmtId="0" fontId="0" fillId="0" borderId="0" xfId="0" applyProtection="1"/>
    <xf numFmtId="0" fontId="48" fillId="0" borderId="0" xfId="0" applyFont="1" applyAlignment="1" applyProtection="1">
      <alignment horizontal="center" vertical="center"/>
    </xf>
    <xf numFmtId="0" fontId="41" fillId="0" borderId="0" xfId="0" applyFont="1" applyAlignment="1" applyProtection="1">
      <alignment horizontal="justify" vertical="center"/>
    </xf>
    <xf numFmtId="0" fontId="50" fillId="0" borderId="27" xfId="0" applyFont="1" applyBorder="1" applyAlignment="1" applyProtection="1">
      <alignment horizontal="justify" vertical="center" wrapText="1"/>
    </xf>
    <xf numFmtId="0" fontId="52" fillId="0" borderId="28" xfId="0" applyFont="1" applyBorder="1" applyAlignment="1" applyProtection="1">
      <alignment horizontal="justify" vertical="center" wrapText="1"/>
    </xf>
    <xf numFmtId="0" fontId="52" fillId="0" borderId="29" xfId="0" applyFont="1" applyBorder="1" applyAlignment="1" applyProtection="1">
      <alignment horizontal="justify" vertical="center" wrapText="1"/>
    </xf>
    <xf numFmtId="0" fontId="50" fillId="0" borderId="28" xfId="0" applyFont="1" applyBorder="1" applyAlignment="1" applyProtection="1">
      <alignment horizontal="justify" vertical="center" wrapText="1"/>
    </xf>
    <xf numFmtId="0" fontId="53" fillId="0" borderId="0" xfId="0" applyFont="1" applyProtection="1"/>
    <xf numFmtId="0" fontId="9" fillId="0" borderId="0" xfId="1" applyFont="1" applyFill="1" applyAlignment="1" applyProtection="1">
      <alignment horizontal="center" vertical="top" wrapText="1"/>
    </xf>
    <xf numFmtId="0" fontId="37" fillId="0" borderId="0" xfId="81" applyFont="1" applyAlignment="1" applyProtection="1">
      <alignment horizontal="center" vertical="center"/>
    </xf>
    <xf numFmtId="0" fontId="38" fillId="38" borderId="13" xfId="81" applyFont="1" applyFill="1" applyBorder="1" applyAlignment="1" applyProtection="1">
      <alignment horizontal="center" vertical="center"/>
    </xf>
    <xf numFmtId="0" fontId="38" fillId="38" borderId="13" xfId="81" applyFont="1" applyFill="1" applyBorder="1" applyAlignment="1" applyProtection="1">
      <alignment vertical="center" wrapText="1"/>
    </xf>
    <xf numFmtId="0" fontId="38" fillId="38" borderId="13" xfId="81" applyFont="1" applyFill="1" applyBorder="1" applyAlignment="1" applyProtection="1">
      <alignment horizontal="center" vertical="center" wrapText="1"/>
    </xf>
    <xf numFmtId="0" fontId="4" fillId="0" borderId="13" xfId="81" applyFont="1" applyBorder="1" applyAlignment="1" applyProtection="1">
      <alignment horizontal="center" vertical="center"/>
    </xf>
    <xf numFmtId="0" fontId="4" fillId="0" borderId="13" xfId="81" applyFont="1" applyBorder="1" applyAlignment="1" applyProtection="1">
      <alignment vertical="center" wrapText="1"/>
    </xf>
    <xf numFmtId="0" fontId="4" fillId="0" borderId="13" xfId="81" applyFont="1" applyBorder="1" applyAlignment="1" applyProtection="1">
      <alignment horizontal="center" vertical="center" wrapText="1"/>
    </xf>
    <xf numFmtId="166" fontId="4" fillId="0" borderId="13" xfId="81" applyNumberFormat="1" applyFont="1" applyBorder="1" applyAlignment="1" applyProtection="1">
      <alignment vertical="center"/>
    </xf>
    <xf numFmtId="166" fontId="4" fillId="0" borderId="13" xfId="81" applyNumberFormat="1" applyFont="1" applyBorder="1" applyProtection="1"/>
    <xf numFmtId="0" fontId="0" fillId="0" borderId="13" xfId="81" applyFont="1" applyBorder="1" applyAlignment="1" applyProtection="1">
      <alignment horizontal="center" vertical="center" wrapText="1"/>
    </xf>
    <xf numFmtId="166" fontId="4" fillId="0" borderId="21" xfId="81" applyNumberFormat="1" applyFont="1" applyBorder="1" applyAlignment="1" applyProtection="1">
      <alignment vertical="center"/>
    </xf>
    <xf numFmtId="166" fontId="4" fillId="0" borderId="0" xfId="81" applyNumberFormat="1" applyFont="1" applyBorder="1" applyProtection="1"/>
    <xf numFmtId="0" fontId="36" fillId="0" borderId="13" xfId="81" applyFont="1" applyBorder="1" applyAlignment="1" applyProtection="1">
      <alignment vertical="center" wrapText="1"/>
    </xf>
    <xf numFmtId="0" fontId="36" fillId="0" borderId="13" xfId="81" applyFont="1" applyBorder="1" applyAlignment="1" applyProtection="1">
      <alignment horizontal="center" vertical="center" wrapText="1"/>
    </xf>
    <xf numFmtId="166" fontId="4" fillId="39" borderId="22" xfId="81" applyNumberFormat="1" applyFont="1" applyFill="1" applyBorder="1" applyAlignment="1" applyProtection="1">
      <alignment vertical="center"/>
    </xf>
    <xf numFmtId="40" fontId="4" fillId="0" borderId="0" xfId="81" applyNumberFormat="1" applyFont="1" applyProtection="1">
      <protection locked="0"/>
    </xf>
    <xf numFmtId="0" fontId="33" fillId="0" borderId="13" xfId="0" applyNumberFormat="1" applyFont="1" applyFill="1" applyBorder="1" applyAlignment="1" applyProtection="1">
      <alignment horizontal="center" vertical="center"/>
    </xf>
    <xf numFmtId="0" fontId="37" fillId="0" borderId="0" xfId="81" applyFont="1" applyAlignment="1" applyProtection="1">
      <alignment horizontal="center" vertical="center"/>
    </xf>
    <xf numFmtId="0" fontId="4" fillId="36" borderId="13" xfId="81" applyFont="1" applyFill="1" applyBorder="1" applyAlignment="1" applyProtection="1">
      <alignment horizontal="center" vertical="center"/>
    </xf>
    <xf numFmtId="0" fontId="4" fillId="36" borderId="13" xfId="81" applyFont="1" applyFill="1" applyBorder="1" applyAlignment="1" applyProtection="1">
      <alignment vertical="center" wrapText="1"/>
    </xf>
    <xf numFmtId="0" fontId="4" fillId="36" borderId="13" xfId="81" applyFont="1" applyFill="1" applyBorder="1" applyAlignment="1" applyProtection="1">
      <alignment horizontal="center" vertical="center" wrapText="1"/>
    </xf>
    <xf numFmtId="166" fontId="4" fillId="36" borderId="13" xfId="81" applyNumberFormat="1" applyFont="1" applyFill="1" applyBorder="1" applyAlignment="1" applyProtection="1">
      <alignment vertical="center"/>
    </xf>
    <xf numFmtId="166" fontId="4" fillId="36" borderId="13" xfId="81" applyNumberFormat="1" applyFont="1" applyFill="1" applyBorder="1" applyProtection="1"/>
    <xf numFmtId="0" fontId="0" fillId="36" borderId="13" xfId="81" applyFont="1" applyFill="1" applyBorder="1" applyAlignment="1" applyProtection="1">
      <alignment horizontal="center" vertical="center" wrapText="1"/>
    </xf>
    <xf numFmtId="0" fontId="7" fillId="0" borderId="0" xfId="1" applyFont="1" applyFill="1" applyAlignment="1" applyProtection="1">
      <alignment horizontal="center"/>
      <protection locked="0"/>
    </xf>
    <xf numFmtId="0" fontId="9" fillId="0" borderId="0" xfId="1" applyFont="1" applyFill="1" applyAlignment="1" applyProtection="1">
      <alignment horizontal="center" vertical="top" wrapText="1"/>
      <protection locked="0"/>
    </xf>
    <xf numFmtId="0" fontId="11" fillId="0" borderId="0" xfId="1" applyFont="1" applyFill="1" applyAlignment="1" applyProtection="1">
      <alignment horizontal="left" vertical="top"/>
      <protection locked="0"/>
    </xf>
    <xf numFmtId="0" fontId="10" fillId="0" borderId="0" xfId="1" applyFont="1" applyFill="1" applyAlignment="1" applyProtection="1">
      <alignment horizontal="left"/>
      <protection locked="0"/>
    </xf>
    <xf numFmtId="0" fontId="32" fillId="0" borderId="0" xfId="1" applyFont="1" applyFill="1" applyAlignment="1" applyProtection="1">
      <alignment horizontal="left"/>
      <protection locked="0"/>
    </xf>
    <xf numFmtId="0" fontId="6" fillId="0" borderId="0" xfId="1" applyFont="1" applyFill="1" applyAlignment="1" applyProtection="1">
      <alignment horizontal="center"/>
    </xf>
    <xf numFmtId="0" fontId="31" fillId="0" borderId="0" xfId="1" applyFont="1" applyFill="1" applyAlignment="1" applyProtection="1">
      <alignment horizontal="center"/>
      <protection locked="0"/>
    </xf>
    <xf numFmtId="0" fontId="31" fillId="0" borderId="0" xfId="1" applyFont="1" applyFill="1" applyAlignment="1" applyProtection="1">
      <alignment horizontal="justify" vertical="top" wrapText="1"/>
      <protection locked="0"/>
    </xf>
    <xf numFmtId="0" fontId="4" fillId="0" borderId="13" xfId="81" applyFont="1" applyFill="1" applyBorder="1" applyAlignment="1">
      <alignment horizontal="center" vertical="center"/>
    </xf>
    <xf numFmtId="0" fontId="4" fillId="0" borderId="13" xfId="81" applyFont="1" applyFill="1" applyBorder="1" applyAlignment="1">
      <alignment vertical="center" wrapText="1"/>
    </xf>
    <xf numFmtId="0" fontId="4" fillId="0" borderId="13" xfId="81" applyFont="1" applyFill="1" applyBorder="1" applyAlignment="1">
      <alignment horizontal="center" vertical="center" wrapText="1"/>
    </xf>
    <xf numFmtId="0" fontId="4" fillId="0" borderId="13" xfId="81" applyFont="1" applyBorder="1" applyAlignment="1">
      <alignment vertical="center" wrapText="1"/>
    </xf>
    <xf numFmtId="43" fontId="4" fillId="0" borderId="0" xfId="435" applyFont="1" applyAlignment="1" applyProtection="1">
      <alignment vertical="center"/>
    </xf>
    <xf numFmtId="43" fontId="4" fillId="0" borderId="0" xfId="435" applyFont="1" applyProtection="1"/>
    <xf numFmtId="43" fontId="38" fillId="38" borderId="13" xfId="435" applyFont="1" applyFill="1" applyBorder="1" applyAlignment="1" applyProtection="1">
      <alignment horizontal="center" vertical="center" wrapText="1"/>
    </xf>
    <xf numFmtId="43" fontId="38" fillId="38" borderId="13" xfId="435" applyFont="1" applyFill="1" applyBorder="1" applyAlignment="1" applyProtection="1">
      <alignment horizontal="center" vertical="center"/>
    </xf>
    <xf numFmtId="43" fontId="4" fillId="0" borderId="0" xfId="435" applyFont="1" applyAlignment="1" applyProtection="1">
      <alignment vertical="center"/>
      <protection locked="0"/>
    </xf>
    <xf numFmtId="43" fontId="4" fillId="0" borderId="0" xfId="435" applyFont="1" applyProtection="1">
      <protection locked="0"/>
    </xf>
    <xf numFmtId="43" fontId="36" fillId="0" borderId="20" xfId="435" applyFont="1" applyBorder="1" applyAlignment="1" applyProtection="1">
      <alignment vertical="center"/>
      <protection locked="0"/>
    </xf>
    <xf numFmtId="0" fontId="34" fillId="0" borderId="24" xfId="152" applyNumberFormat="1" applyFont="1" applyFill="1" applyBorder="1" applyAlignment="1" applyProtection="1">
      <alignment wrapText="1"/>
    </xf>
    <xf numFmtId="0" fontId="52" fillId="41" borderId="0" xfId="0" applyFont="1" applyFill="1"/>
    <xf numFmtId="0" fontId="67" fillId="41" borderId="0" xfId="0" applyFont="1" applyFill="1" applyAlignment="1" applyProtection="1">
      <alignment horizontal="center" vertical="center"/>
    </xf>
    <xf numFmtId="0" fontId="59" fillId="41" borderId="0" xfId="0" applyFont="1" applyFill="1" applyAlignment="1" applyProtection="1">
      <alignment horizontal="center" vertical="center"/>
    </xf>
    <xf numFmtId="0" fontId="52" fillId="41" borderId="0" xfId="0" applyFont="1" applyFill="1" applyAlignment="1" applyProtection="1">
      <alignment horizontal="justify" vertical="center"/>
    </xf>
    <xf numFmtId="0" fontId="53" fillId="41" borderId="27" xfId="0" applyFont="1" applyFill="1" applyBorder="1" applyAlignment="1" applyProtection="1">
      <alignment horizontal="justify" vertical="center" wrapText="1"/>
    </xf>
    <xf numFmtId="0" fontId="52" fillId="41" borderId="28" xfId="0" applyFont="1" applyFill="1" applyBorder="1" applyAlignment="1" applyProtection="1">
      <alignment horizontal="justify" vertical="center" wrapText="1"/>
    </xf>
    <xf numFmtId="0" fontId="52" fillId="41" borderId="29" xfId="0" applyFont="1" applyFill="1" applyBorder="1" applyAlignment="1" applyProtection="1">
      <alignment horizontal="justify" vertical="center" wrapText="1"/>
    </xf>
    <xf numFmtId="0" fontId="53" fillId="41" borderId="28" xfId="0" applyFont="1" applyFill="1" applyBorder="1" applyAlignment="1" applyProtection="1">
      <alignment horizontal="justify" vertical="center" wrapText="1"/>
    </xf>
    <xf numFmtId="0" fontId="52" fillId="41" borderId="38" xfId="0" applyFont="1" applyFill="1" applyBorder="1" applyAlignment="1" applyProtection="1">
      <alignment horizontal="justify" vertical="center" wrapText="1"/>
    </xf>
    <xf numFmtId="0" fontId="64" fillId="41" borderId="38" xfId="0" applyFont="1" applyFill="1" applyBorder="1" applyAlignment="1" applyProtection="1">
      <alignment horizontal="justify" vertical="center" wrapText="1"/>
    </xf>
    <xf numFmtId="0" fontId="53" fillId="41" borderId="38" xfId="0" applyFont="1" applyFill="1" applyBorder="1" applyAlignment="1" applyProtection="1">
      <alignment horizontal="justify" vertical="center" wrapText="1"/>
    </xf>
    <xf numFmtId="2" fontId="53" fillId="41" borderId="0" xfId="0" applyNumberFormat="1" applyFont="1" applyFill="1" applyAlignment="1" applyProtection="1">
      <alignment horizontal="justify" vertical="justify" wrapText="1"/>
    </xf>
    <xf numFmtId="0" fontId="60" fillId="41" borderId="0" xfId="429" applyFont="1" applyFill="1" applyAlignment="1" applyProtection="1">
      <alignment horizontal="left" vertical="center"/>
    </xf>
    <xf numFmtId="167" fontId="68" fillId="0" borderId="0" xfId="0" applyNumberFormat="1" applyFont="1" applyProtection="1"/>
    <xf numFmtId="166" fontId="4" fillId="0" borderId="13" xfId="81" applyNumberFormat="1" applyFont="1" applyFill="1" applyBorder="1" applyAlignment="1">
      <alignment vertical="center"/>
    </xf>
    <xf numFmtId="166" fontId="4" fillId="0" borderId="13" xfId="81" applyNumberFormat="1" applyFont="1" applyBorder="1" applyAlignment="1">
      <alignment vertical="center"/>
    </xf>
    <xf numFmtId="0" fontId="0" fillId="0" borderId="13" xfId="81" applyFont="1" applyFill="1" applyBorder="1" applyAlignment="1">
      <alignment horizontal="center" vertical="center" wrapText="1"/>
    </xf>
    <xf numFmtId="0" fontId="69" fillId="41" borderId="0" xfId="427" applyNumberFormat="1" applyFont="1" applyFill="1" applyBorder="1" applyAlignment="1" applyProtection="1">
      <alignment horizontal="left" vertical="center" wrapText="1"/>
    </xf>
    <xf numFmtId="43" fontId="69" fillId="41" borderId="0" xfId="435" applyFont="1" applyFill="1" applyBorder="1" applyAlignment="1" applyProtection="1">
      <alignment horizontal="left" vertical="center"/>
    </xf>
    <xf numFmtId="0" fontId="71" fillId="0" borderId="0" xfId="0" applyFont="1"/>
    <xf numFmtId="14" fontId="73" fillId="0" borderId="13" xfId="0" applyNumberFormat="1" applyFont="1" applyBorder="1" applyAlignment="1">
      <alignment horizontal="center" vertical="center"/>
    </xf>
    <xf numFmtId="0" fontId="73" fillId="0" borderId="13" xfId="0" applyFont="1" applyBorder="1" applyAlignment="1">
      <alignment horizontal="center" vertical="center"/>
    </xf>
    <xf numFmtId="0" fontId="74" fillId="41" borderId="0" xfId="427" applyFont="1" applyFill="1" applyBorder="1" applyAlignment="1" applyProtection="1">
      <alignment horizontal="left" vertical="center"/>
    </xf>
    <xf numFmtId="0" fontId="71" fillId="0" borderId="0" xfId="0" applyFont="1" applyAlignment="1">
      <alignment horizontal="center" vertical="center"/>
    </xf>
    <xf numFmtId="0" fontId="71" fillId="41" borderId="0" xfId="0" applyFont="1" applyFill="1" applyAlignment="1">
      <alignment horizontal="center" vertical="center"/>
    </xf>
    <xf numFmtId="0" fontId="71" fillId="0" borderId="13" xfId="0" applyFont="1" applyBorder="1" applyAlignment="1">
      <alignment horizontal="center" vertical="center"/>
    </xf>
    <xf numFmtId="0" fontId="71" fillId="0" borderId="13" xfId="0" applyFont="1" applyBorder="1" applyAlignment="1">
      <alignment horizontal="center" vertical="center" wrapText="1"/>
    </xf>
    <xf numFmtId="43" fontId="69" fillId="41" borderId="0" xfId="435" applyFont="1" applyFill="1" applyBorder="1" applyAlignment="1" applyProtection="1">
      <alignment horizontal="left" vertical="center" wrapText="1"/>
    </xf>
    <xf numFmtId="0" fontId="71" fillId="41" borderId="0" xfId="0" applyFont="1" applyFill="1" applyAlignment="1">
      <alignment horizontal="left" vertical="center" wrapText="1"/>
    </xf>
    <xf numFmtId="0" fontId="71" fillId="0" borderId="13" xfId="0" applyFont="1" applyBorder="1" applyAlignment="1">
      <alignment horizontal="left" vertical="center" wrapText="1"/>
    </xf>
    <xf numFmtId="0" fontId="71" fillId="0" borderId="0" xfId="0" applyFont="1" applyAlignment="1">
      <alignment horizontal="left" vertical="center" wrapText="1"/>
    </xf>
    <xf numFmtId="0" fontId="71" fillId="41" borderId="0" xfId="0" applyFont="1" applyFill="1" applyAlignment="1">
      <alignment horizontal="left" vertical="center"/>
    </xf>
    <xf numFmtId="0" fontId="71" fillId="0" borderId="0" xfId="0" applyFont="1" applyAlignment="1">
      <alignment horizontal="left"/>
    </xf>
    <xf numFmtId="14" fontId="69" fillId="41" borderId="0" xfId="427" applyNumberFormat="1" applyFont="1" applyFill="1" applyBorder="1" applyAlignment="1" applyProtection="1">
      <alignment horizontal="left" vertical="center" wrapText="1"/>
    </xf>
    <xf numFmtId="0" fontId="70" fillId="35" borderId="13" xfId="0" applyFont="1" applyFill="1" applyBorder="1" applyAlignment="1">
      <alignment horizontal="center" vertical="center"/>
    </xf>
    <xf numFmtId="0" fontId="70" fillId="0" borderId="0" xfId="0" applyFont="1" applyFill="1" applyBorder="1" applyAlignment="1">
      <alignment horizontal="center" vertical="center"/>
    </xf>
    <xf numFmtId="0" fontId="71" fillId="0" borderId="0" xfId="0" applyFont="1" applyBorder="1"/>
    <xf numFmtId="0" fontId="71" fillId="41" borderId="0" xfId="429" applyFont="1" applyFill="1" applyAlignment="1" applyProtection="1">
      <alignment vertical="center"/>
    </xf>
    <xf numFmtId="0" fontId="70" fillId="41" borderId="0" xfId="429" applyFont="1" applyFill="1" applyAlignment="1" applyProtection="1">
      <alignment horizontal="center" vertical="center"/>
    </xf>
    <xf numFmtId="14" fontId="70" fillId="41" borderId="0" xfId="429" applyNumberFormat="1" applyFont="1" applyFill="1" applyAlignment="1" applyProtection="1">
      <alignment horizontal="center" vertical="center"/>
    </xf>
    <xf numFmtId="0" fontId="70" fillId="41" borderId="0" xfId="429" applyFont="1" applyFill="1" applyAlignment="1" applyProtection="1">
      <alignment horizontal="center"/>
    </xf>
    <xf numFmtId="43" fontId="70" fillId="41" borderId="0" xfId="435" applyFont="1" applyFill="1" applyAlignment="1" applyProtection="1">
      <alignment horizontal="center" vertical="center"/>
    </xf>
    <xf numFmtId="43" fontId="70" fillId="41" borderId="0" xfId="435" applyFont="1" applyFill="1" applyAlignment="1" applyProtection="1">
      <alignment horizontal="center" wrapText="1"/>
    </xf>
    <xf numFmtId="0" fontId="71" fillId="41" borderId="0" xfId="429" applyFont="1" applyFill="1" applyAlignment="1" applyProtection="1">
      <alignment horizontal="center" vertical="center"/>
    </xf>
    <xf numFmtId="14" fontId="71" fillId="41" borderId="0" xfId="429" applyNumberFormat="1" applyFont="1" applyFill="1" applyAlignment="1" applyProtection="1">
      <alignment horizontal="center" vertical="center"/>
    </xf>
    <xf numFmtId="0" fontId="71" fillId="41" borderId="0" xfId="429" applyFont="1" applyFill="1" applyProtection="1"/>
    <xf numFmtId="43" fontId="71" fillId="41" borderId="0" xfId="435" applyFont="1" applyFill="1" applyAlignment="1" applyProtection="1">
      <alignment vertical="center"/>
    </xf>
    <xf numFmtId="43" fontId="71" fillId="41" borderId="0" xfId="435" applyFont="1" applyFill="1" applyAlignment="1" applyProtection="1">
      <alignment horizontal="center" wrapText="1"/>
    </xf>
    <xf numFmtId="0" fontId="69" fillId="34" borderId="13" xfId="1" applyNumberFormat="1" applyFont="1" applyFill="1" applyBorder="1" applyAlignment="1" applyProtection="1">
      <alignment horizontal="center" vertical="center" wrapText="1"/>
    </xf>
    <xf numFmtId="14" fontId="69" fillId="34" borderId="13" xfId="1" applyNumberFormat="1" applyFont="1" applyFill="1" applyBorder="1" applyAlignment="1" applyProtection="1">
      <alignment horizontal="center" vertical="center"/>
    </xf>
    <xf numFmtId="43" fontId="69" fillId="34" borderId="13" xfId="435" applyFont="1" applyFill="1" applyBorder="1" applyAlignment="1" applyProtection="1">
      <alignment horizontal="center" vertical="center" wrapText="1"/>
    </xf>
    <xf numFmtId="1" fontId="73" fillId="0" borderId="13" xfId="435" applyNumberFormat="1" applyFont="1" applyFill="1" applyBorder="1" applyAlignment="1">
      <alignment horizontal="center" vertical="center"/>
    </xf>
    <xf numFmtId="14" fontId="73" fillId="0" borderId="13" xfId="435" applyNumberFormat="1" applyFont="1" applyFill="1" applyBorder="1" applyAlignment="1">
      <alignment horizontal="center" vertical="center"/>
    </xf>
    <xf numFmtId="1" fontId="73" fillId="0" borderId="13" xfId="435" applyNumberFormat="1" applyFont="1" applyFill="1" applyBorder="1" applyAlignment="1">
      <alignment horizontal="left" vertical="center" wrapText="1"/>
    </xf>
    <xf numFmtId="0" fontId="71" fillId="0" borderId="0" xfId="0" applyFont="1" applyAlignment="1">
      <alignment vertical="center"/>
    </xf>
    <xf numFmtId="43" fontId="70" fillId="39" borderId="13" xfId="435" applyFont="1" applyFill="1" applyBorder="1"/>
    <xf numFmtId="0" fontId="71" fillId="41" borderId="0" xfId="429" applyFont="1" applyFill="1" applyAlignment="1" applyProtection="1">
      <alignment horizontal="center"/>
    </xf>
    <xf numFmtId="0" fontId="71" fillId="0" borderId="0" xfId="429" applyFont="1" applyProtection="1">
      <protection locked="0"/>
    </xf>
    <xf numFmtId="0" fontId="70" fillId="0" borderId="0" xfId="0" applyFont="1" applyFill="1" applyBorder="1" applyAlignment="1">
      <alignment vertical="center" wrapText="1"/>
    </xf>
    <xf numFmtId="43" fontId="69" fillId="0" borderId="0" xfId="435" applyFont="1" applyFill="1" applyBorder="1" applyAlignment="1" applyProtection="1">
      <alignment horizontal="center" vertical="center" wrapText="1"/>
    </xf>
    <xf numFmtId="0" fontId="70" fillId="0" borderId="13" xfId="0" applyFont="1" applyFill="1" applyBorder="1" applyAlignment="1">
      <alignment horizontal="center" vertical="center"/>
    </xf>
    <xf numFmtId="0" fontId="69" fillId="0" borderId="0" xfId="1" applyNumberFormat="1" applyFont="1" applyFill="1" applyBorder="1" applyAlignment="1" applyProtection="1">
      <alignment horizontal="center" vertical="center"/>
    </xf>
    <xf numFmtId="14" fontId="69" fillId="0" borderId="0" xfId="1" applyNumberFormat="1" applyFont="1" applyFill="1" applyBorder="1" applyAlignment="1" applyProtection="1">
      <alignment horizontal="center" vertical="center"/>
    </xf>
    <xf numFmtId="0" fontId="69" fillId="0" borderId="0" xfId="1" applyNumberFormat="1" applyFont="1" applyFill="1" applyBorder="1" applyAlignment="1" applyProtection="1">
      <alignment horizontal="center" vertical="center" wrapText="1"/>
    </xf>
    <xf numFmtId="43" fontId="70" fillId="0" borderId="0" xfId="435" applyFont="1" applyFill="1" applyBorder="1" applyAlignment="1">
      <alignment vertical="center" wrapText="1"/>
    </xf>
    <xf numFmtId="0" fontId="71" fillId="0" borderId="0" xfId="0" applyFont="1" applyFill="1" applyBorder="1"/>
    <xf numFmtId="0" fontId="70" fillId="0" borderId="15" xfId="429" applyFont="1" applyFill="1" applyBorder="1" applyAlignment="1" applyProtection="1">
      <protection locked="0"/>
    </xf>
    <xf numFmtId="0" fontId="71" fillId="0" borderId="0" xfId="429" applyFont="1" applyFill="1" applyAlignment="1" applyProtection="1">
      <alignment horizontal="center"/>
      <protection locked="0"/>
    </xf>
    <xf numFmtId="0" fontId="70" fillId="0" borderId="0" xfId="429" applyFont="1" applyFill="1" applyBorder="1" applyAlignment="1" applyProtection="1">
      <protection locked="0"/>
    </xf>
    <xf numFmtId="0" fontId="71" fillId="0" borderId="0" xfId="429" applyFont="1" applyFill="1" applyBorder="1" applyAlignment="1" applyProtection="1">
      <alignment horizontal="center"/>
      <protection locked="0"/>
    </xf>
    <xf numFmtId="0" fontId="71" fillId="0" borderId="0" xfId="433" applyFont="1" applyProtection="1"/>
    <xf numFmtId="0" fontId="35" fillId="0" borderId="0" xfId="433" applyFont="1" applyFill="1" applyAlignment="1" applyProtection="1">
      <alignment horizontal="left"/>
    </xf>
    <xf numFmtId="0" fontId="70" fillId="0" borderId="0" xfId="433" applyFont="1" applyFill="1" applyAlignment="1" applyProtection="1">
      <alignment horizontal="left"/>
    </xf>
    <xf numFmtId="0" fontId="70" fillId="0" borderId="0" xfId="433" applyFont="1" applyFill="1" applyAlignment="1" applyProtection="1">
      <alignment horizontal="center" wrapText="1"/>
    </xf>
    <xf numFmtId="0" fontId="71" fillId="0" borderId="0" xfId="433" applyFont="1" applyAlignment="1" applyProtection="1">
      <alignment wrapText="1"/>
    </xf>
    <xf numFmtId="0" fontId="69" fillId="35" borderId="13" xfId="434" applyNumberFormat="1" applyFont="1" applyFill="1" applyBorder="1" applyAlignment="1" applyProtection="1">
      <alignment horizontal="center" vertical="center" wrapText="1"/>
      <protection locked="0"/>
    </xf>
    <xf numFmtId="0" fontId="69" fillId="34" borderId="13" xfId="433" applyFont="1" applyFill="1" applyBorder="1" applyAlignment="1" applyProtection="1">
      <alignment horizontal="center" vertical="center" wrapText="1"/>
      <protection locked="0"/>
    </xf>
    <xf numFmtId="0" fontId="69" fillId="35" borderId="13" xfId="433" applyFont="1" applyFill="1" applyBorder="1" applyAlignment="1" applyProtection="1">
      <alignment horizontal="center" vertical="center"/>
      <protection locked="0"/>
    </xf>
    <xf numFmtId="0" fontId="71" fillId="0" borderId="0" xfId="433" applyFont="1" applyProtection="1">
      <protection locked="0"/>
    </xf>
    <xf numFmtId="0" fontId="73" fillId="0" borderId="13" xfId="0" applyFont="1" applyFill="1" applyBorder="1" applyAlignment="1">
      <alignment horizontal="center" vertical="center" wrapText="1"/>
    </xf>
    <xf numFmtId="0" fontId="73" fillId="0" borderId="13" xfId="0" applyFont="1" applyFill="1" applyBorder="1" applyAlignment="1">
      <alignment vertical="center" wrapText="1"/>
    </xf>
    <xf numFmtId="43" fontId="73" fillId="0" borderId="13" xfId="435" applyFont="1" applyFill="1" applyBorder="1" applyAlignment="1">
      <alignment wrapText="1"/>
    </xf>
    <xf numFmtId="0" fontId="71" fillId="0" borderId="0" xfId="433" applyFont="1" applyAlignment="1" applyProtection="1">
      <alignment wrapText="1"/>
      <protection locked="0"/>
    </xf>
    <xf numFmtId="0" fontId="39" fillId="0" borderId="0" xfId="81" applyFont="1" applyAlignment="1" applyProtection="1">
      <alignment horizontal="center"/>
      <protection locked="0"/>
    </xf>
    <xf numFmtId="43" fontId="36" fillId="39" borderId="22" xfId="435" applyFont="1" applyFill="1" applyBorder="1" applyAlignment="1" applyProtection="1">
      <alignment vertical="center"/>
    </xf>
    <xf numFmtId="0" fontId="36" fillId="39" borderId="13" xfId="81" applyFont="1" applyFill="1" applyBorder="1" applyAlignment="1" applyProtection="1">
      <alignment horizontal="center" vertical="center" wrapText="1"/>
    </xf>
    <xf numFmtId="0" fontId="70" fillId="34" borderId="21" xfId="0" applyFont="1" applyFill="1" applyBorder="1" applyAlignment="1">
      <alignment horizontal="center" vertical="center"/>
    </xf>
    <xf numFmtId="0" fontId="70" fillId="34" borderId="13" xfId="0" applyFont="1" applyFill="1" applyBorder="1" applyAlignment="1">
      <alignment horizontal="center" vertical="center" wrapText="1"/>
    </xf>
    <xf numFmtId="43" fontId="70" fillId="34" borderId="13" xfId="435" applyFont="1" applyFill="1" applyBorder="1" applyAlignment="1">
      <alignment horizontal="center" vertical="center" wrapText="1"/>
    </xf>
    <xf numFmtId="0" fontId="71" fillId="41" borderId="0" xfId="0" applyFont="1" applyFill="1" applyAlignment="1">
      <alignment horizontal="center" vertical="center" wrapText="1"/>
    </xf>
    <xf numFmtId="0" fontId="71" fillId="0" borderId="0" xfId="0" applyFont="1" applyAlignment="1">
      <alignment horizontal="center" vertical="center" wrapText="1"/>
    </xf>
    <xf numFmtId="14" fontId="79" fillId="0" borderId="13" xfId="0" applyNumberFormat="1" applyFont="1" applyFill="1" applyBorder="1" applyAlignment="1">
      <alignment horizontal="center" vertical="center"/>
    </xf>
    <xf numFmtId="0" fontId="70" fillId="41" borderId="0" xfId="429" applyFont="1" applyFill="1" applyAlignment="1" applyProtection="1">
      <alignment horizontal="center" wrapText="1"/>
    </xf>
    <xf numFmtId="0" fontId="71" fillId="41" borderId="0" xfId="429" applyFont="1" applyFill="1" applyAlignment="1" applyProtection="1">
      <alignment wrapText="1"/>
    </xf>
    <xf numFmtId="0" fontId="71" fillId="0" borderId="13" xfId="0" applyFont="1" applyBorder="1" applyAlignment="1">
      <alignment wrapText="1"/>
    </xf>
    <xf numFmtId="0" fontId="71" fillId="0" borderId="0" xfId="0" applyFont="1" applyAlignment="1">
      <alignment wrapText="1"/>
    </xf>
    <xf numFmtId="14" fontId="71" fillId="0" borderId="13" xfId="0" applyNumberFormat="1" applyFont="1" applyBorder="1" applyAlignment="1">
      <alignment horizontal="center" vertical="center"/>
    </xf>
    <xf numFmtId="43" fontId="71" fillId="41" borderId="0" xfId="435" applyFont="1" applyFill="1" applyAlignment="1" applyProtection="1">
      <alignment horizontal="center" vertical="center"/>
    </xf>
    <xf numFmtId="43" fontId="71" fillId="0" borderId="13" xfId="435" applyFont="1" applyBorder="1" applyAlignment="1">
      <alignment horizontal="center" vertical="center"/>
    </xf>
    <xf numFmtId="43" fontId="71" fillId="0" borderId="0" xfId="435" applyFont="1" applyAlignment="1">
      <alignment horizontal="center" vertical="center"/>
    </xf>
    <xf numFmtId="43" fontId="70" fillId="41" borderId="0" xfId="435" applyFont="1" applyFill="1" applyAlignment="1" applyProtection="1">
      <alignment horizontal="center" vertical="center" wrapText="1"/>
    </xf>
    <xf numFmtId="43" fontId="71" fillId="41" borderId="0" xfId="435" applyFont="1" applyFill="1" applyAlignment="1" applyProtection="1">
      <alignment horizontal="center" vertical="center" wrapText="1"/>
    </xf>
    <xf numFmtId="43" fontId="71" fillId="41" borderId="0" xfId="435" applyFont="1" applyFill="1" applyAlignment="1">
      <alignment horizontal="center" vertical="center"/>
    </xf>
    <xf numFmtId="43" fontId="70" fillId="39" borderId="11" xfId="435" applyFont="1" applyFill="1" applyBorder="1" applyAlignment="1">
      <alignment horizontal="center" vertical="center"/>
    </xf>
    <xf numFmtId="0" fontId="71" fillId="41" borderId="0" xfId="0" applyFont="1" applyFill="1"/>
    <xf numFmtId="0" fontId="70" fillId="0" borderId="0" xfId="0" applyFont="1" applyFill="1" applyBorder="1" applyAlignment="1">
      <alignment horizontal="center" vertical="center"/>
    </xf>
    <xf numFmtId="0" fontId="70" fillId="39" borderId="12" xfId="0" applyFont="1" applyFill="1" applyBorder="1" applyAlignment="1">
      <alignment horizontal="center" wrapText="1"/>
    </xf>
    <xf numFmtId="0" fontId="69" fillId="41" borderId="0" xfId="427" applyNumberFormat="1" applyFont="1" applyFill="1" applyBorder="1" applyAlignment="1" applyProtection="1">
      <alignment vertical="center"/>
    </xf>
    <xf numFmtId="0" fontId="70" fillId="35" borderId="13" xfId="0" applyFont="1" applyFill="1" applyBorder="1" applyAlignment="1">
      <alignment horizontal="center" vertical="center" wrapText="1"/>
    </xf>
    <xf numFmtId="0" fontId="70" fillId="0" borderId="0" xfId="0" applyFont="1" applyFill="1" applyBorder="1" applyAlignment="1">
      <alignment vertical="center"/>
    </xf>
    <xf numFmtId="0" fontId="70" fillId="34" borderId="13" xfId="0" applyFont="1" applyFill="1" applyBorder="1" applyAlignment="1">
      <alignment horizontal="center" vertical="center" wrapText="1"/>
    </xf>
    <xf numFmtId="0" fontId="70" fillId="35" borderId="13" xfId="0" applyFont="1" applyFill="1" applyBorder="1" applyAlignment="1">
      <alignment horizontal="center" vertical="center"/>
    </xf>
    <xf numFmtId="0" fontId="69" fillId="41" borderId="0" xfId="427" applyNumberFormat="1" applyFont="1" applyFill="1" applyBorder="1" applyAlignment="1" applyProtection="1">
      <alignment horizontal="left" vertical="center"/>
    </xf>
    <xf numFmtId="0" fontId="70" fillId="41" borderId="0" xfId="429" applyFont="1" applyFill="1" applyAlignment="1" applyProtection="1">
      <alignment horizontal="left"/>
    </xf>
    <xf numFmtId="43" fontId="73" fillId="0" borderId="13" xfId="435" applyFont="1" applyFill="1" applyBorder="1" applyAlignment="1">
      <alignment vertical="center"/>
    </xf>
    <xf numFmtId="43" fontId="73" fillId="0" borderId="13" xfId="435" applyFont="1" applyFill="1" applyBorder="1" applyAlignment="1">
      <alignment vertical="center" wrapText="1"/>
    </xf>
    <xf numFmtId="14" fontId="69" fillId="41" borderId="0" xfId="427" applyNumberFormat="1" applyFont="1" applyFill="1" applyBorder="1" applyAlignment="1" applyProtection="1">
      <alignment vertical="center"/>
    </xf>
    <xf numFmtId="14" fontId="74" fillId="41" borderId="0" xfId="427" applyNumberFormat="1" applyFont="1" applyFill="1" applyBorder="1" applyAlignment="1" applyProtection="1">
      <alignment horizontal="left" vertical="center"/>
    </xf>
    <xf numFmtId="14" fontId="71" fillId="41" borderId="0" xfId="0" applyNumberFormat="1" applyFont="1" applyFill="1" applyAlignment="1">
      <alignment horizontal="center" vertical="center"/>
    </xf>
    <xf numFmtId="14" fontId="71" fillId="0" borderId="0" xfId="0" applyNumberFormat="1" applyFont="1" applyAlignment="1">
      <alignment horizontal="center" vertical="center"/>
    </xf>
    <xf numFmtId="40" fontId="69" fillId="41" borderId="0" xfId="427" applyNumberFormat="1" applyFont="1" applyFill="1" applyBorder="1" applyAlignment="1" applyProtection="1">
      <alignment vertical="center"/>
    </xf>
    <xf numFmtId="0" fontId="70" fillId="41" borderId="0" xfId="429" applyFont="1" applyFill="1" applyAlignment="1" applyProtection="1"/>
    <xf numFmtId="43" fontId="69" fillId="41" borderId="0" xfId="435" applyFont="1" applyFill="1" applyBorder="1" applyAlignment="1" applyProtection="1">
      <alignment vertical="center"/>
    </xf>
    <xf numFmtId="43" fontId="70" fillId="41" borderId="0" xfId="435" applyFont="1" applyFill="1" applyAlignment="1" applyProtection="1"/>
    <xf numFmtId="43" fontId="70" fillId="41" borderId="0" xfId="435" applyFont="1" applyFill="1" applyAlignment="1" applyProtection="1">
      <alignment horizontal="left" vertical="center"/>
    </xf>
    <xf numFmtId="43" fontId="70" fillId="41" borderId="0" xfId="435" applyFont="1" applyFill="1" applyAlignment="1" applyProtection="1">
      <alignment horizontal="center"/>
    </xf>
    <xf numFmtId="43" fontId="35" fillId="0" borderId="0" xfId="435" applyFont="1" applyFill="1" applyAlignment="1" applyProtection="1">
      <alignment horizontal="center" vertical="center"/>
    </xf>
    <xf numFmtId="43" fontId="69" fillId="35" borderId="13" xfId="435" applyFont="1" applyFill="1" applyBorder="1" applyAlignment="1" applyProtection="1">
      <alignment horizontal="center" vertical="center"/>
      <protection locked="0"/>
    </xf>
    <xf numFmtId="43" fontId="71" fillId="0" borderId="13" xfId="435" applyFont="1" applyBorder="1" applyAlignment="1" applyProtection="1">
      <alignment vertical="center"/>
      <protection locked="0"/>
    </xf>
    <xf numFmtId="43" fontId="71" fillId="0" borderId="0" xfId="435" applyFont="1" applyAlignment="1" applyProtection="1">
      <alignment vertical="center"/>
      <protection locked="0"/>
    </xf>
    <xf numFmtId="43" fontId="70" fillId="34" borderId="13" xfId="435" applyFont="1" applyFill="1" applyBorder="1" applyAlignment="1">
      <alignment horizontal="center" vertical="center" wrapText="1"/>
    </xf>
    <xf numFmtId="0" fontId="69" fillId="41" borderId="0" xfId="427" applyNumberFormat="1" applyFont="1" applyFill="1" applyBorder="1" applyAlignment="1" applyProtection="1">
      <alignment horizontal="center" vertical="center"/>
    </xf>
    <xf numFmtId="0" fontId="74" fillId="41" borderId="0" xfId="427" applyFont="1" applyFill="1" applyBorder="1" applyAlignment="1" applyProtection="1">
      <alignment horizontal="center" vertical="center"/>
    </xf>
    <xf numFmtId="0" fontId="70" fillId="0" borderId="15" xfId="429" applyFont="1" applyFill="1" applyBorder="1" applyAlignment="1" applyProtection="1">
      <alignment horizontal="center" vertical="center"/>
      <protection locked="0"/>
    </xf>
    <xf numFmtId="0" fontId="71" fillId="0" borderId="0" xfId="429" applyFont="1" applyFill="1" applyAlignment="1" applyProtection="1">
      <alignment horizontal="center" vertical="center"/>
      <protection locked="0"/>
    </xf>
    <xf numFmtId="43" fontId="71" fillId="0" borderId="13" xfId="435" applyFont="1" applyFill="1" applyBorder="1" applyAlignment="1">
      <alignment vertical="center" wrapText="1"/>
    </xf>
    <xf numFmtId="43" fontId="70" fillId="0" borderId="0" xfId="435" applyFont="1" applyFill="1" applyAlignment="1" applyProtection="1">
      <alignment horizontal="center" vertical="center"/>
    </xf>
    <xf numFmtId="43" fontId="71" fillId="0" borderId="0" xfId="435" applyFont="1" applyAlignment="1" applyProtection="1">
      <alignment vertical="center"/>
    </xf>
    <xf numFmtId="43" fontId="69" fillId="34" borderId="13" xfId="435" applyFont="1" applyFill="1" applyBorder="1" applyAlignment="1" applyProtection="1">
      <alignment horizontal="center" vertical="center"/>
      <protection locked="0"/>
    </xf>
    <xf numFmtId="43" fontId="74" fillId="41" borderId="0" xfId="435" applyFont="1" applyFill="1" applyBorder="1" applyAlignment="1" applyProtection="1">
      <alignment horizontal="left" vertical="center"/>
    </xf>
    <xf numFmtId="43" fontId="73" fillId="0" borderId="13" xfId="435" applyFont="1" applyFill="1" applyBorder="1" applyAlignment="1" applyProtection="1">
      <alignment horizontal="right" vertical="center"/>
    </xf>
    <xf numFmtId="43" fontId="73" fillId="0" borderId="13" xfId="435" applyFont="1" applyFill="1" applyBorder="1" applyAlignment="1" applyProtection="1">
      <alignment horizontal="center" vertical="center"/>
    </xf>
    <xf numFmtId="43" fontId="73" fillId="0" borderId="13" xfId="435" applyFont="1" applyFill="1" applyBorder="1" applyAlignment="1" applyProtection="1">
      <alignment horizontal="center" vertical="center" wrapText="1"/>
    </xf>
    <xf numFmtId="0" fontId="69" fillId="41" borderId="0" xfId="427" applyNumberFormat="1" applyFont="1" applyFill="1" applyBorder="1" applyAlignment="1" applyProtection="1">
      <alignment vertical="center" wrapText="1"/>
    </xf>
    <xf numFmtId="0" fontId="74" fillId="41" borderId="0" xfId="427" applyFont="1" applyFill="1" applyBorder="1" applyAlignment="1" applyProtection="1">
      <alignment horizontal="left" vertical="center" wrapText="1"/>
    </xf>
    <xf numFmtId="0" fontId="71" fillId="0" borderId="0" xfId="429" applyFont="1" applyAlignment="1" applyProtection="1">
      <alignment wrapText="1"/>
      <protection locked="0"/>
    </xf>
    <xf numFmtId="43" fontId="80" fillId="0" borderId="0" xfId="435" applyFont="1" applyBorder="1" applyAlignment="1" applyProtection="1">
      <alignment vertical="center"/>
    </xf>
    <xf numFmtId="43" fontId="80" fillId="0" borderId="0" xfId="435" applyFont="1" applyBorder="1" applyProtection="1">
      <protection locked="0"/>
    </xf>
    <xf numFmtId="43" fontId="39" fillId="0" borderId="0" xfId="435" applyFont="1" applyAlignment="1" applyProtection="1">
      <alignment horizontal="center"/>
      <protection locked="0"/>
    </xf>
    <xf numFmtId="0" fontId="70" fillId="39" borderId="11" xfId="0" applyFont="1" applyFill="1" applyBorder="1" applyAlignment="1">
      <alignment wrapText="1"/>
    </xf>
    <xf numFmtId="0" fontId="4" fillId="41" borderId="13" xfId="81" applyFont="1" applyFill="1" applyBorder="1" applyAlignment="1">
      <alignment horizontal="center" vertical="center"/>
    </xf>
    <xf numFmtId="0" fontId="4" fillId="41" borderId="13" xfId="81" applyFont="1" applyFill="1" applyBorder="1" applyAlignment="1">
      <alignment vertical="center" wrapText="1"/>
    </xf>
    <xf numFmtId="0" fontId="0" fillId="41" borderId="13" xfId="81" applyFont="1" applyFill="1" applyBorder="1" applyAlignment="1">
      <alignment horizontal="center" vertical="center" wrapText="1"/>
    </xf>
    <xf numFmtId="166" fontId="4" fillId="41" borderId="21" xfId="81" applyNumberFormat="1" applyFont="1" applyFill="1" applyBorder="1" applyAlignment="1">
      <alignment vertical="center"/>
    </xf>
    <xf numFmtId="43" fontId="4" fillId="41" borderId="0" xfId="435" applyFont="1" applyFill="1" applyBorder="1" applyProtection="1"/>
    <xf numFmtId="0" fontId="4" fillId="41" borderId="0" xfId="81" applyFont="1" applyFill="1" applyProtection="1">
      <protection locked="0"/>
    </xf>
    <xf numFmtId="43" fontId="4" fillId="41" borderId="0" xfId="435" applyFont="1" applyFill="1" applyProtection="1">
      <protection locked="0"/>
    </xf>
    <xf numFmtId="4" fontId="4" fillId="41" borderId="0" xfId="81" applyNumberFormat="1" applyFont="1" applyFill="1" applyProtection="1">
      <protection locked="0"/>
    </xf>
    <xf numFmtId="0" fontId="4" fillId="35" borderId="13" xfId="81" applyFont="1" applyFill="1" applyBorder="1" applyAlignment="1">
      <alignment horizontal="center" vertical="center"/>
    </xf>
    <xf numFmtId="0" fontId="0" fillId="0" borderId="13" xfId="81" applyFont="1" applyFill="1" applyBorder="1" applyAlignment="1">
      <alignment vertical="center" wrapText="1"/>
    </xf>
    <xf numFmtId="43" fontId="4" fillId="0" borderId="0" xfId="81" applyNumberFormat="1" applyFont="1" applyProtection="1">
      <protection locked="0"/>
    </xf>
    <xf numFmtId="0" fontId="83" fillId="0" borderId="0" xfId="433" applyFont="1" applyAlignment="1" applyProtection="1">
      <alignment horizontal="right"/>
      <protection locked="0"/>
    </xf>
    <xf numFmtId="1" fontId="33" fillId="0" borderId="13" xfId="435" applyNumberFormat="1" applyFont="1" applyFill="1" applyBorder="1" applyAlignment="1">
      <alignment horizontal="center" vertical="center"/>
    </xf>
    <xf numFmtId="0" fontId="71" fillId="0" borderId="13" xfId="0" applyFont="1" applyBorder="1" applyAlignment="1">
      <alignment vertical="center"/>
    </xf>
    <xf numFmtId="0" fontId="71" fillId="0" borderId="13" xfId="0" applyFont="1" applyBorder="1"/>
    <xf numFmtId="0" fontId="70" fillId="0" borderId="13" xfId="0" applyFont="1" applyFill="1" applyBorder="1" applyAlignment="1">
      <alignment wrapText="1"/>
    </xf>
    <xf numFmtId="43" fontId="70" fillId="0" borderId="13" xfId="435" applyFont="1" applyFill="1" applyBorder="1" applyAlignment="1">
      <alignment horizontal="center" vertical="center"/>
    </xf>
    <xf numFmtId="0" fontId="71" fillId="0" borderId="13" xfId="0" applyFont="1" applyFill="1" applyBorder="1" applyAlignment="1">
      <alignment horizontal="center" vertical="center"/>
    </xf>
    <xf numFmtId="0" fontId="84" fillId="0" borderId="0" xfId="0" applyFont="1" applyAlignment="1">
      <alignment horizontal="center" vertical="center"/>
    </xf>
    <xf numFmtId="166" fontId="0" fillId="0" borderId="13" xfId="81" applyNumberFormat="1" applyFont="1" applyFill="1" applyBorder="1" applyAlignment="1">
      <alignment vertical="center"/>
    </xf>
    <xf numFmtId="0" fontId="71" fillId="0" borderId="0" xfId="0" applyFont="1" applyFill="1" applyBorder="1" applyAlignment="1">
      <alignment horizontal="center" vertical="center"/>
    </xf>
    <xf numFmtId="0" fontId="71" fillId="0" borderId="0" xfId="0" applyFont="1" applyBorder="1" applyAlignment="1">
      <alignment horizontal="center" vertical="center"/>
    </xf>
    <xf numFmtId="0" fontId="71" fillId="0" borderId="0" xfId="0" applyFont="1" applyBorder="1" applyAlignment="1">
      <alignment horizontal="center" vertical="center" wrapText="1"/>
    </xf>
    <xf numFmtId="0" fontId="71" fillId="0" borderId="0" xfId="0" applyFont="1" applyBorder="1" applyAlignment="1">
      <alignment horizontal="left" vertical="center" wrapText="1"/>
    </xf>
    <xf numFmtId="43" fontId="71" fillId="0" borderId="0" xfId="435" applyFont="1" applyBorder="1" applyAlignment="1">
      <alignment horizontal="center" vertical="center"/>
    </xf>
    <xf numFmtId="0" fontId="71" fillId="0" borderId="0" xfId="433" applyFont="1" applyAlignment="1" applyProtection="1">
      <alignment horizontal="center"/>
      <protection locked="0"/>
    </xf>
    <xf numFmtId="0" fontId="71" fillId="0" borderId="13" xfId="433" applyFont="1" applyBorder="1" applyAlignment="1" applyProtection="1">
      <alignment horizontal="center"/>
      <protection locked="0"/>
    </xf>
    <xf numFmtId="0" fontId="71" fillId="0" borderId="13" xfId="433" applyFont="1" applyBorder="1" applyAlignment="1" applyProtection="1">
      <alignment wrapText="1"/>
      <protection locked="0"/>
    </xf>
    <xf numFmtId="0" fontId="71" fillId="0" borderId="0" xfId="433" applyFont="1" applyAlignment="1" applyProtection="1">
      <alignment vertical="center"/>
      <protection locked="0"/>
    </xf>
    <xf numFmtId="0" fontId="85" fillId="0" borderId="0" xfId="0" applyFont="1" applyFill="1" applyBorder="1" applyAlignment="1">
      <alignment horizontal="center" vertical="center"/>
    </xf>
    <xf numFmtId="0" fontId="86" fillId="0" borderId="13" xfId="0" applyFont="1" applyBorder="1" applyAlignment="1">
      <alignment horizontal="center" vertical="center"/>
    </xf>
    <xf numFmtId="0" fontId="85" fillId="0" borderId="0" xfId="0" applyFont="1" applyBorder="1" applyAlignment="1">
      <alignment horizontal="center" vertical="center"/>
    </xf>
    <xf numFmtId="0" fontId="6" fillId="0" borderId="0" xfId="1" applyFont="1" applyFill="1" applyAlignment="1" applyProtection="1">
      <alignment horizontal="center"/>
    </xf>
    <xf numFmtId="0" fontId="57" fillId="0" borderId="0" xfId="1" applyFont="1" applyFill="1" applyAlignment="1" applyProtection="1">
      <alignment horizontal="center"/>
    </xf>
    <xf numFmtId="0" fontId="5" fillId="0" borderId="10" xfId="1" applyFont="1" applyFill="1" applyBorder="1" applyAlignment="1" applyProtection="1">
      <alignment horizontal="center" vertical="center" wrapText="1"/>
    </xf>
    <xf numFmtId="0" fontId="5" fillId="0" borderId="11" xfId="1" applyFont="1" applyFill="1" applyBorder="1" applyAlignment="1" applyProtection="1">
      <alignment horizontal="center" vertical="center" wrapText="1"/>
    </xf>
    <xf numFmtId="0" fontId="5" fillId="0" borderId="12" xfId="1" applyFont="1" applyFill="1" applyBorder="1" applyAlignment="1" applyProtection="1">
      <alignment horizontal="center" vertical="center" wrapText="1"/>
    </xf>
    <xf numFmtId="0" fontId="5" fillId="0" borderId="10" xfId="1" applyFont="1" applyFill="1" applyBorder="1" applyAlignment="1" applyProtection="1">
      <alignment horizontal="left" vertical="center" wrapText="1"/>
    </xf>
    <xf numFmtId="0" fontId="5" fillId="0" borderId="11" xfId="1" applyFont="1" applyFill="1" applyBorder="1" applyAlignment="1" applyProtection="1">
      <alignment horizontal="left" vertical="center" wrapText="1"/>
    </xf>
    <xf numFmtId="0" fontId="5" fillId="0" borderId="12" xfId="1" applyFont="1" applyFill="1" applyBorder="1" applyAlignment="1" applyProtection="1">
      <alignment horizontal="left" vertical="center" wrapText="1"/>
    </xf>
    <xf numFmtId="0" fontId="5" fillId="0" borderId="10" xfId="1" applyFont="1" applyFill="1" applyBorder="1" applyAlignment="1" applyProtection="1">
      <alignment horizontal="center" vertical="center"/>
    </xf>
    <xf numFmtId="0" fontId="5" fillId="0" borderId="11" xfId="1" applyFont="1" applyFill="1" applyBorder="1" applyAlignment="1" applyProtection="1">
      <alignment horizontal="center" vertical="center"/>
    </xf>
    <xf numFmtId="0" fontId="5" fillId="0" borderId="12" xfId="1" applyFont="1" applyFill="1" applyBorder="1" applyAlignment="1" applyProtection="1">
      <alignment horizontal="center" vertical="center"/>
    </xf>
    <xf numFmtId="167" fontId="46" fillId="0" borderId="10" xfId="430" applyNumberFormat="1" applyFont="1" applyFill="1" applyBorder="1" applyAlignment="1" applyProtection="1">
      <alignment horizontal="right" vertical="center"/>
    </xf>
    <xf numFmtId="167" fontId="46" fillId="0" borderId="11" xfId="430" applyNumberFormat="1" applyFont="1" applyFill="1" applyBorder="1" applyAlignment="1" applyProtection="1">
      <alignment horizontal="right" vertical="center"/>
    </xf>
    <xf numFmtId="167" fontId="46" fillId="0" borderId="12" xfId="430" applyNumberFormat="1" applyFont="1" applyFill="1" applyBorder="1" applyAlignment="1" applyProtection="1">
      <alignment horizontal="right" vertical="center"/>
    </xf>
    <xf numFmtId="0" fontId="5" fillId="0" borderId="0" xfId="1" applyFont="1" applyFill="1" applyAlignment="1" applyProtection="1">
      <alignment horizontal="justify" vertical="top" wrapText="1"/>
      <protection locked="0"/>
    </xf>
    <xf numFmtId="0" fontId="58" fillId="0" borderId="0" xfId="1" applyFont="1" applyFill="1" applyAlignment="1" applyProtection="1">
      <alignment horizontal="center" vertical="top" wrapText="1"/>
    </xf>
    <xf numFmtId="0" fontId="5" fillId="0" borderId="30" xfId="1" applyFont="1" applyFill="1" applyBorder="1" applyAlignment="1" applyProtection="1">
      <alignment horizontal="justify" vertical="top" wrapText="1"/>
      <protection locked="0"/>
    </xf>
    <xf numFmtId="0" fontId="5" fillId="0" borderId="31" xfId="1" applyFont="1" applyFill="1" applyBorder="1" applyAlignment="1" applyProtection="1">
      <alignment horizontal="justify" vertical="top" wrapText="1"/>
      <protection locked="0"/>
    </xf>
    <xf numFmtId="0" fontId="5" fillId="0" borderId="32" xfId="1" applyFont="1" applyFill="1" applyBorder="1" applyAlignment="1" applyProtection="1">
      <alignment horizontal="justify" vertical="top" wrapText="1"/>
      <protection locked="0"/>
    </xf>
    <xf numFmtId="0" fontId="5" fillId="0" borderId="33" xfId="1" applyFont="1" applyFill="1" applyBorder="1" applyAlignment="1" applyProtection="1">
      <alignment horizontal="justify" vertical="top" wrapText="1"/>
      <protection locked="0"/>
    </xf>
    <xf numFmtId="0" fontId="5" fillId="0" borderId="0" xfId="1" applyFont="1" applyFill="1" applyBorder="1" applyAlignment="1" applyProtection="1">
      <alignment horizontal="justify" vertical="top" wrapText="1"/>
      <protection locked="0"/>
    </xf>
    <xf numFmtId="0" fontId="5" fillId="0" borderId="34" xfId="1" applyFont="1" applyFill="1" applyBorder="1" applyAlignment="1" applyProtection="1">
      <alignment horizontal="justify" vertical="top" wrapText="1"/>
      <protection locked="0"/>
    </xf>
    <xf numFmtId="0" fontId="5" fillId="0" borderId="35" xfId="1" applyFont="1" applyFill="1" applyBorder="1" applyAlignment="1" applyProtection="1">
      <alignment horizontal="justify" vertical="top" wrapText="1"/>
      <protection locked="0"/>
    </xf>
    <xf numFmtId="0" fontId="5" fillId="0" borderId="36" xfId="1" applyFont="1" applyFill="1" applyBorder="1" applyAlignment="1" applyProtection="1">
      <alignment horizontal="justify" vertical="top" wrapText="1"/>
      <protection locked="0"/>
    </xf>
    <xf numFmtId="0" fontId="5" fillId="0" borderId="37" xfId="1" applyFont="1" applyFill="1" applyBorder="1" applyAlignment="1" applyProtection="1">
      <alignment horizontal="justify" vertical="top" wrapText="1"/>
      <protection locked="0"/>
    </xf>
    <xf numFmtId="0" fontId="6" fillId="0" borderId="10" xfId="1" applyFont="1" applyFill="1" applyBorder="1" applyAlignment="1" applyProtection="1">
      <alignment horizontal="left"/>
      <protection locked="0"/>
    </xf>
    <xf numFmtId="0" fontId="6" fillId="0" borderId="11" xfId="1" applyFont="1" applyFill="1" applyBorder="1" applyAlignment="1" applyProtection="1">
      <alignment horizontal="left"/>
      <protection locked="0"/>
    </xf>
    <xf numFmtId="0" fontId="6" fillId="0" borderId="12" xfId="1" applyFont="1" applyFill="1" applyBorder="1" applyAlignment="1" applyProtection="1">
      <alignment horizontal="left"/>
      <protection locked="0"/>
    </xf>
    <xf numFmtId="0" fontId="7" fillId="0" borderId="10" xfId="1" applyFont="1" applyFill="1" applyBorder="1" applyAlignment="1" applyProtection="1">
      <alignment horizontal="left"/>
      <protection locked="0"/>
    </xf>
    <xf numFmtId="0" fontId="7" fillId="0" borderId="11" xfId="1" applyFont="1" applyFill="1" applyBorder="1" applyAlignment="1" applyProtection="1">
      <alignment horizontal="left"/>
      <protection locked="0"/>
    </xf>
    <xf numFmtId="0" fontId="7" fillId="0" borderId="12" xfId="1" applyFont="1" applyFill="1" applyBorder="1" applyAlignment="1" applyProtection="1">
      <alignment horizontal="left"/>
      <protection locked="0"/>
    </xf>
    <xf numFmtId="0" fontId="8" fillId="0" borderId="0" xfId="1" applyFont="1" applyFill="1" applyAlignment="1" applyProtection="1">
      <alignment horizontal="center"/>
    </xf>
    <xf numFmtId="0" fontId="8" fillId="0" borderId="0" xfId="1" applyFont="1" applyFill="1" applyAlignment="1" applyProtection="1">
      <alignment horizontal="center" wrapText="1"/>
    </xf>
    <xf numFmtId="0" fontId="31" fillId="0" borderId="0" xfId="1" applyFont="1" applyFill="1" applyAlignment="1" applyProtection="1">
      <alignment horizontal="justify" vertical="top" wrapText="1"/>
    </xf>
    <xf numFmtId="0" fontId="6" fillId="33" borderId="13" xfId="1" applyFont="1" applyFill="1" applyBorder="1" applyAlignment="1" applyProtection="1">
      <alignment horizontal="center" vertical="center" wrapText="1"/>
    </xf>
    <xf numFmtId="0" fontId="6" fillId="33" borderId="19" xfId="1" applyFont="1" applyFill="1" applyBorder="1" applyAlignment="1" applyProtection="1">
      <alignment horizontal="center" vertical="center" wrapText="1"/>
    </xf>
    <xf numFmtId="0" fontId="6" fillId="33" borderId="18" xfId="1" applyFont="1" applyFill="1" applyBorder="1" applyAlignment="1" applyProtection="1">
      <alignment horizontal="center" vertical="center" wrapText="1"/>
    </xf>
    <xf numFmtId="0" fontId="6" fillId="33" borderId="17" xfId="1" applyFont="1" applyFill="1" applyBorder="1" applyAlignment="1" applyProtection="1">
      <alignment horizontal="center" vertical="center" wrapText="1"/>
    </xf>
    <xf numFmtId="0" fontId="6" fillId="33" borderId="16" xfId="1" applyFont="1" applyFill="1" applyBorder="1" applyAlignment="1" applyProtection="1">
      <alignment horizontal="center" vertical="center" wrapText="1"/>
    </xf>
    <xf numFmtId="0" fontId="6" fillId="33" borderId="15" xfId="1" applyFont="1" applyFill="1" applyBorder="1" applyAlignment="1" applyProtection="1">
      <alignment horizontal="center" vertical="center" wrapText="1"/>
    </xf>
    <xf numFmtId="0" fontId="6" fillId="33" borderId="14" xfId="1" applyFont="1" applyFill="1" applyBorder="1" applyAlignment="1" applyProtection="1">
      <alignment horizontal="center" vertical="center" wrapText="1"/>
    </xf>
    <xf numFmtId="14" fontId="32" fillId="0" borderId="10" xfId="1" applyNumberFormat="1" applyFont="1" applyFill="1" applyBorder="1" applyAlignment="1" applyProtection="1">
      <alignment horizontal="center"/>
      <protection locked="0"/>
    </xf>
    <xf numFmtId="0" fontId="32" fillId="0" borderId="11" xfId="1" applyFont="1" applyFill="1" applyBorder="1" applyAlignment="1" applyProtection="1">
      <alignment horizontal="center"/>
      <protection locked="0"/>
    </xf>
    <xf numFmtId="0" fontId="32" fillId="0" borderId="12" xfId="1" applyFont="1" applyFill="1" applyBorder="1" applyAlignment="1" applyProtection="1">
      <alignment horizontal="center"/>
      <protection locked="0"/>
    </xf>
    <xf numFmtId="0" fontId="6" fillId="33" borderId="13" xfId="1" applyFont="1" applyFill="1" applyBorder="1" applyAlignment="1" applyProtection="1">
      <alignment horizontal="center" vertical="top" wrapText="1"/>
    </xf>
    <xf numFmtId="0" fontId="29" fillId="33" borderId="13" xfId="1" applyFont="1" applyFill="1" applyBorder="1" applyAlignment="1" applyProtection="1">
      <alignment horizontal="center" vertical="top" wrapText="1"/>
    </xf>
    <xf numFmtId="0" fontId="32" fillId="0" borderId="10" xfId="1" applyFont="1" applyFill="1" applyBorder="1" applyAlignment="1" applyProtection="1">
      <alignment horizontal="center"/>
      <protection locked="0"/>
    </xf>
    <xf numFmtId="0" fontId="32" fillId="0" borderId="18" xfId="1" applyFont="1" applyFill="1" applyBorder="1" applyAlignment="1" applyProtection="1">
      <alignment horizontal="center"/>
      <protection locked="0"/>
    </xf>
    <xf numFmtId="0" fontId="32" fillId="0" borderId="0" xfId="1" applyFont="1" applyFill="1" applyAlignment="1" applyProtection="1">
      <alignment horizontal="left" vertical="top" wrapText="1"/>
      <protection locked="0"/>
    </xf>
    <xf numFmtId="0" fontId="37" fillId="0" borderId="0" xfId="81" applyFont="1" applyAlignment="1" applyProtection="1">
      <alignment horizontal="center" vertical="center"/>
    </xf>
    <xf numFmtId="43" fontId="37" fillId="36" borderId="10" xfId="435" applyFont="1" applyFill="1" applyBorder="1" applyAlignment="1" applyProtection="1">
      <alignment horizontal="center" vertical="center"/>
    </xf>
    <xf numFmtId="43" fontId="37" fillId="36" borderId="11" xfId="435" applyFont="1" applyFill="1" applyBorder="1" applyAlignment="1" applyProtection="1">
      <alignment horizontal="center" vertical="center"/>
    </xf>
    <xf numFmtId="43" fontId="37" fillId="36" borderId="12" xfId="435" applyFont="1" applyFill="1" applyBorder="1" applyAlignment="1" applyProtection="1">
      <alignment horizontal="center" vertical="center"/>
    </xf>
    <xf numFmtId="43" fontId="37" fillId="37" borderId="15" xfId="435" applyFont="1" applyFill="1" applyBorder="1" applyAlignment="1" applyProtection="1">
      <alignment horizontal="center" vertical="center"/>
    </xf>
    <xf numFmtId="43" fontId="37" fillId="37" borderId="14" xfId="435" applyFont="1" applyFill="1" applyBorder="1" applyAlignment="1" applyProtection="1">
      <alignment horizontal="center" vertical="center"/>
    </xf>
    <xf numFmtId="43" fontId="70" fillId="34" borderId="13" xfId="435" applyFont="1" applyFill="1" applyBorder="1" applyAlignment="1">
      <alignment horizontal="center" vertical="center" wrapText="1"/>
    </xf>
    <xf numFmtId="0" fontId="70" fillId="34" borderId="13" xfId="0" applyFont="1" applyFill="1" applyBorder="1" applyAlignment="1">
      <alignment horizontal="center" vertical="center" wrapText="1"/>
    </xf>
    <xf numFmtId="0" fontId="70" fillId="35" borderId="10" xfId="0" applyFont="1" applyFill="1" applyBorder="1" applyAlignment="1">
      <alignment horizontal="center" vertical="center"/>
    </xf>
    <xf numFmtId="0" fontId="70" fillId="35" borderId="12" xfId="0" applyFont="1" applyFill="1" applyBorder="1" applyAlignment="1">
      <alignment horizontal="center" vertical="center"/>
    </xf>
    <xf numFmtId="43" fontId="70" fillId="0" borderId="0" xfId="435" applyFont="1" applyFill="1" applyBorder="1" applyAlignment="1">
      <alignment horizontal="center" vertical="center"/>
    </xf>
    <xf numFmtId="0" fontId="70" fillId="35" borderId="13" xfId="0" applyFont="1" applyFill="1" applyBorder="1" applyAlignment="1">
      <alignment horizontal="center" vertical="center"/>
    </xf>
    <xf numFmtId="0" fontId="70" fillId="39" borderId="11" xfId="0" applyFont="1" applyFill="1" applyBorder="1" applyAlignment="1">
      <alignment horizontal="center" wrapText="1"/>
    </xf>
    <xf numFmtId="0" fontId="70" fillId="39" borderId="13" xfId="0" applyFont="1" applyFill="1" applyBorder="1" applyAlignment="1">
      <alignment horizontal="center" wrapText="1"/>
    </xf>
    <xf numFmtId="0" fontId="70" fillId="0" borderId="0" xfId="0" applyFont="1" applyFill="1" applyBorder="1" applyAlignment="1">
      <alignment horizontal="center" vertical="center"/>
    </xf>
    <xf numFmtId="0" fontId="70" fillId="35" borderId="21" xfId="0" applyFont="1" applyFill="1" applyBorder="1" applyAlignment="1">
      <alignment horizontal="center" vertical="center"/>
    </xf>
    <xf numFmtId="14" fontId="70" fillId="34" borderId="13" xfId="0" applyNumberFormat="1" applyFont="1" applyFill="1" applyBorder="1" applyAlignment="1">
      <alignment horizontal="center" vertical="center" wrapText="1"/>
    </xf>
    <xf numFmtId="0" fontId="70" fillId="39" borderId="10" xfId="0" applyFont="1" applyFill="1" applyBorder="1" applyAlignment="1">
      <alignment horizontal="center" wrapText="1"/>
    </xf>
    <xf numFmtId="0" fontId="70" fillId="39" borderId="12" xfId="0" applyFont="1" applyFill="1" applyBorder="1" applyAlignment="1">
      <alignment horizontal="center" wrapText="1"/>
    </xf>
    <xf numFmtId="43" fontId="69" fillId="35" borderId="13" xfId="435" applyFont="1" applyFill="1" applyBorder="1" applyAlignment="1" applyProtection="1">
      <alignment horizontal="center" vertical="center" wrapText="1"/>
      <protection locked="0"/>
    </xf>
    <xf numFmtId="0" fontId="37" fillId="37" borderId="15" xfId="81" applyFont="1" applyFill="1" applyBorder="1" applyAlignment="1" applyProtection="1">
      <alignment horizontal="center" vertical="center"/>
    </xf>
    <xf numFmtId="0" fontId="37" fillId="37" borderId="14" xfId="81" applyFont="1" applyFill="1" applyBorder="1" applyAlignment="1" applyProtection="1">
      <alignment horizontal="center" vertical="center"/>
    </xf>
    <xf numFmtId="0" fontId="37" fillId="36" borderId="10" xfId="81" applyFont="1" applyFill="1" applyBorder="1" applyAlignment="1" applyProtection="1">
      <alignment horizontal="center" vertical="center"/>
    </xf>
    <xf numFmtId="0" fontId="37" fillId="36" borderId="11" xfId="81" applyFont="1" applyFill="1" applyBorder="1" applyAlignment="1" applyProtection="1">
      <alignment horizontal="center" vertical="center"/>
    </xf>
    <xf numFmtId="0" fontId="37" fillId="36" borderId="12" xfId="81" applyFont="1" applyFill="1" applyBorder="1" applyAlignment="1" applyProtection="1">
      <alignment horizontal="center" vertical="center"/>
    </xf>
    <xf numFmtId="0" fontId="80" fillId="0" borderId="13" xfId="81" applyFont="1" applyFill="1" applyBorder="1" applyAlignment="1">
      <alignment horizontal="center" vertical="center"/>
    </xf>
  </cellXfs>
  <cellStyles count="436">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Incorrecto 2" xfId="32"/>
    <cellStyle name="Millares" xfId="435" builtinId="3"/>
    <cellStyle name="Millares 10" xfId="428"/>
    <cellStyle name="Millares 2" xfId="33"/>
    <cellStyle name="Millares 2 2" xfId="34"/>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6" xfId="142"/>
    <cellStyle name="Normal 17" xfId="143"/>
    <cellStyle name="Normal 18" xfId="144"/>
    <cellStyle name="Normal 19" xfId="427"/>
    <cellStyle name="Normal 19 2" xfId="432"/>
    <cellStyle name="Normal 19 3" xfId="434"/>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3" xfId="153"/>
    <cellStyle name="Normal 2 2 4" xfId="154"/>
    <cellStyle name="Normal 2 3" xfId="155"/>
    <cellStyle name="Normal 2 4" xfId="156"/>
    <cellStyle name="Normal 2 4 2" xfId="157"/>
    <cellStyle name="Normal 2 5" xfId="158"/>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152400</xdr:colOff>
      <xdr:row>0</xdr:row>
      <xdr:rowOff>104775</xdr:rowOff>
    </xdr:from>
    <xdr:to>
      <xdr:col>8</xdr:col>
      <xdr:colOff>3831</xdr:colOff>
      <xdr:row>4</xdr:row>
      <xdr:rowOff>85725</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104775"/>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661150</xdr:colOff>
      <xdr:row>3</xdr:row>
      <xdr:rowOff>134470</xdr:rowOff>
    </xdr:from>
    <xdr:to>
      <xdr:col>35</xdr:col>
      <xdr:colOff>56029</xdr:colOff>
      <xdr:row>6</xdr:row>
      <xdr:rowOff>0</xdr:rowOff>
    </xdr:to>
    <xdr:sp macro="" textlink="">
      <xdr:nvSpPr>
        <xdr:cNvPr id="2" name="2 CuadroTexto"/>
        <xdr:cNvSpPr txBox="1"/>
      </xdr:nvSpPr>
      <xdr:spPr>
        <a:xfrm>
          <a:off x="1199032" y="705970"/>
          <a:ext cx="2689409" cy="4258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800" b="1">
              <a:solidFill>
                <a:schemeClr val="dk1"/>
              </a:solidFill>
              <a:effectLst/>
              <a:latin typeface="+mn-lt"/>
              <a:ea typeface="+mn-ea"/>
              <a:cs typeface="+mn-cs"/>
            </a:rPr>
            <a:t>DIRECCIÓN</a:t>
          </a:r>
          <a:r>
            <a:rPr lang="es-ES" sz="800" b="1" baseline="0">
              <a:solidFill>
                <a:schemeClr val="dk1"/>
              </a:solidFill>
              <a:effectLst/>
              <a:latin typeface="+mn-lt"/>
              <a:ea typeface="+mn-ea"/>
              <a:cs typeface="+mn-cs"/>
            </a:rPr>
            <a:t> GENERAL DE CONTABILIDAD FISCAL</a:t>
          </a:r>
          <a:endParaRPr lang="es-ES" sz="900">
            <a:effectLst/>
          </a:endParaRPr>
        </a:p>
      </xdr:txBody>
    </xdr:sp>
    <xdr:clientData/>
  </xdr:twoCellAnchor>
  <xdr:twoCellAnchor>
    <xdr:from>
      <xdr:col>1</xdr:col>
      <xdr:colOff>1030941</xdr:colOff>
      <xdr:row>0</xdr:row>
      <xdr:rowOff>33618</xdr:rowOff>
    </xdr:from>
    <xdr:to>
      <xdr:col>1</xdr:col>
      <xdr:colOff>2615922</xdr:colOff>
      <xdr:row>4</xdr:row>
      <xdr:rowOff>43143</xdr:rowOff>
    </xdr:to>
    <xdr:pic>
      <xdr:nvPicPr>
        <xdr:cNvPr id="3" name="Imagen 2" descr="marca con escudo (pequeñ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8823" y="33618"/>
          <a:ext cx="1584981"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abloLaura\Desktop\PRLS\OPERACIONES%20PENDIENTES%20EN%20LA%20CUT\2017\PT%20-%20ELABORACI&#211;N%20FORMULARIO%20N&#176;9%202017\DICIEMBRE%20-%20CIERRE\FORM.%209%20-%20ENERO%20A%20DICIEMBRE%20-%20CIERRE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9"/>
      <sheetName val="CONCEPTOS"/>
      <sheetName val="bd_lista"/>
      <sheetName val="RESUMEN"/>
      <sheetName val="CONCEPTOS."/>
      <sheetName val="CUT MN"/>
      <sheetName val="CUT ME"/>
      <sheetName val="TRL MN"/>
      <sheetName val="TRL ME"/>
      <sheetName val="CDI"/>
      <sheetName val="LISTA"/>
    </sheetNames>
    <sheetDataSet>
      <sheetData sheetId="0"/>
      <sheetData sheetId="1"/>
      <sheetData sheetId="2"/>
      <sheetData sheetId="3">
        <row r="11">
          <cell r="A11">
            <v>6</v>
          </cell>
          <cell r="B11" t="str">
            <v>Vicepresidencia Del Estado Plurinacional</v>
          </cell>
          <cell r="C11" t="str">
            <v>YAP</v>
          </cell>
          <cell r="D11">
            <v>0</v>
          </cell>
          <cell r="E11">
            <v>0</v>
          </cell>
          <cell r="F11">
            <v>0</v>
          </cell>
          <cell r="G11">
            <v>5162.7299999999996</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row>
        <row r="12">
          <cell r="A12">
            <v>10</v>
          </cell>
          <cell r="B12" t="str">
            <v>Ministerio De Relaciones Exteriores</v>
          </cell>
          <cell r="C12" t="str">
            <v>PLS</v>
          </cell>
          <cell r="D12">
            <v>0</v>
          </cell>
          <cell r="E12">
            <v>0</v>
          </cell>
          <cell r="F12">
            <v>0</v>
          </cell>
          <cell r="G12">
            <v>452.40000000000003</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row>
        <row r="13">
          <cell r="A13">
            <v>15</v>
          </cell>
          <cell r="B13" t="str">
            <v>Ministerio De Gobierno</v>
          </cell>
          <cell r="C13" t="str">
            <v>WAM</v>
          </cell>
          <cell r="D13">
            <v>0</v>
          </cell>
          <cell r="E13">
            <v>34815.39</v>
          </cell>
          <cell r="F13">
            <v>0</v>
          </cell>
          <cell r="G13">
            <v>197257.96000000005</v>
          </cell>
          <cell r="H13">
            <v>0</v>
          </cell>
          <cell r="I13">
            <v>0</v>
          </cell>
          <cell r="J13">
            <v>0</v>
          </cell>
          <cell r="K13">
            <v>0</v>
          </cell>
          <cell r="L13">
            <v>0</v>
          </cell>
          <cell r="M13">
            <v>227393.29</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row>
        <row r="14">
          <cell r="A14">
            <v>16</v>
          </cell>
          <cell r="B14" t="str">
            <v>Ministerio De Educación</v>
          </cell>
          <cell r="C14" t="str">
            <v>JAD</v>
          </cell>
          <cell r="D14">
            <v>1610155.3</v>
          </cell>
          <cell r="E14">
            <v>5814694.3999999994</v>
          </cell>
          <cell r="F14">
            <v>11509355.49</v>
          </cell>
          <cell r="G14">
            <v>981417.13000000024</v>
          </cell>
          <cell r="H14">
            <v>0</v>
          </cell>
          <cell r="I14">
            <v>0</v>
          </cell>
          <cell r="J14">
            <v>696.75</v>
          </cell>
          <cell r="K14">
            <v>0</v>
          </cell>
          <cell r="L14">
            <v>0</v>
          </cell>
          <cell r="M14">
            <v>0</v>
          </cell>
          <cell r="N14">
            <v>0</v>
          </cell>
          <cell r="O14">
            <v>0</v>
          </cell>
          <cell r="P14">
            <v>0</v>
          </cell>
          <cell r="Q14">
            <v>11390</v>
          </cell>
          <cell r="R14">
            <v>0</v>
          </cell>
          <cell r="S14">
            <v>0</v>
          </cell>
          <cell r="T14">
            <v>0</v>
          </cell>
          <cell r="U14">
            <v>0</v>
          </cell>
          <cell r="V14">
            <v>0</v>
          </cell>
          <cell r="W14">
            <v>0</v>
          </cell>
          <cell r="X14">
            <v>0</v>
          </cell>
          <cell r="Y14">
            <v>0</v>
          </cell>
          <cell r="Z14">
            <v>0</v>
          </cell>
          <cell r="AA14">
            <v>0</v>
          </cell>
          <cell r="AB14">
            <v>467048.15</v>
          </cell>
          <cell r="AC14">
            <v>0</v>
          </cell>
          <cell r="AD14">
            <v>0</v>
          </cell>
          <cell r="AE14">
            <v>0</v>
          </cell>
          <cell r="AF14">
            <v>0</v>
          </cell>
          <cell r="AG14">
            <v>0</v>
          </cell>
          <cell r="AH14">
            <v>0</v>
          </cell>
          <cell r="AI14">
            <v>0</v>
          </cell>
          <cell r="AJ14">
            <v>0</v>
          </cell>
          <cell r="AK14">
            <v>0</v>
          </cell>
          <cell r="AL14">
            <v>0</v>
          </cell>
        </row>
        <row r="15">
          <cell r="A15">
            <v>20</v>
          </cell>
          <cell r="B15" t="str">
            <v>Ministerio De Defensa</v>
          </cell>
          <cell r="C15" t="str">
            <v>PLS</v>
          </cell>
          <cell r="D15">
            <v>0</v>
          </cell>
          <cell r="E15">
            <v>0</v>
          </cell>
          <cell r="F15">
            <v>4644.16</v>
          </cell>
          <cell r="G15">
            <v>9762202.629999999</v>
          </cell>
          <cell r="H15">
            <v>0</v>
          </cell>
          <cell r="I15">
            <v>50</v>
          </cell>
          <cell r="J15">
            <v>0</v>
          </cell>
          <cell r="K15">
            <v>0</v>
          </cell>
          <cell r="L15">
            <v>409.53000000000003</v>
          </cell>
          <cell r="M15">
            <v>0</v>
          </cell>
          <cell r="N15">
            <v>0</v>
          </cell>
          <cell r="O15">
            <v>82.13</v>
          </cell>
          <cell r="P15">
            <v>1771.94</v>
          </cell>
          <cell r="Q15">
            <v>0</v>
          </cell>
          <cell r="R15">
            <v>0</v>
          </cell>
          <cell r="S15">
            <v>0</v>
          </cell>
          <cell r="T15">
            <v>0</v>
          </cell>
          <cell r="U15">
            <v>0</v>
          </cell>
          <cell r="V15">
            <v>0</v>
          </cell>
          <cell r="W15">
            <v>0</v>
          </cell>
          <cell r="X15">
            <v>0</v>
          </cell>
          <cell r="Y15">
            <v>0</v>
          </cell>
          <cell r="Z15">
            <v>0</v>
          </cell>
          <cell r="AA15">
            <v>0</v>
          </cell>
          <cell r="AB15">
            <v>108817.44</v>
          </cell>
          <cell r="AC15">
            <v>0</v>
          </cell>
          <cell r="AD15">
            <v>49255.21</v>
          </cell>
          <cell r="AE15">
            <v>0</v>
          </cell>
          <cell r="AF15">
            <v>0</v>
          </cell>
          <cell r="AG15">
            <v>0</v>
          </cell>
          <cell r="AH15">
            <v>0</v>
          </cell>
          <cell r="AI15">
            <v>0</v>
          </cell>
          <cell r="AJ15">
            <v>0</v>
          </cell>
          <cell r="AK15">
            <v>0</v>
          </cell>
          <cell r="AL15">
            <v>0</v>
          </cell>
        </row>
        <row r="16">
          <cell r="A16">
            <v>25</v>
          </cell>
          <cell r="B16" t="str">
            <v>Ministerio De La Presidencia</v>
          </cell>
          <cell r="C16" t="str">
            <v>JAD</v>
          </cell>
          <cell r="D16">
            <v>0</v>
          </cell>
          <cell r="E16">
            <v>0</v>
          </cell>
          <cell r="F16">
            <v>0</v>
          </cell>
          <cell r="G16">
            <v>7669069.5699999994</v>
          </cell>
          <cell r="H16">
            <v>0</v>
          </cell>
          <cell r="I16">
            <v>2145.11</v>
          </cell>
          <cell r="J16">
            <v>19125712.020000007</v>
          </cell>
          <cell r="K16">
            <v>0</v>
          </cell>
          <cell r="L16">
            <v>21549.72</v>
          </cell>
          <cell r="M16">
            <v>3561651.36</v>
          </cell>
          <cell r="N16">
            <v>0</v>
          </cell>
          <cell r="O16">
            <v>0</v>
          </cell>
          <cell r="P16">
            <v>62866.710000000006</v>
          </cell>
          <cell r="Q16">
            <v>138958252.84000003</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row>
        <row r="17">
          <cell r="A17">
            <v>30</v>
          </cell>
          <cell r="B17" t="str">
            <v>Ministerio De Justicia Y Transparencia Institucional</v>
          </cell>
          <cell r="C17" t="str">
            <v>WAM</v>
          </cell>
          <cell r="D17">
            <v>0</v>
          </cell>
          <cell r="E17">
            <v>0</v>
          </cell>
          <cell r="F17">
            <v>0</v>
          </cell>
          <cell r="G17">
            <v>684</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50.01</v>
          </cell>
          <cell r="AB17">
            <v>0</v>
          </cell>
          <cell r="AC17">
            <v>0</v>
          </cell>
          <cell r="AD17">
            <v>0</v>
          </cell>
          <cell r="AE17">
            <v>0</v>
          </cell>
          <cell r="AF17">
            <v>0</v>
          </cell>
          <cell r="AG17">
            <v>0</v>
          </cell>
          <cell r="AH17">
            <v>0</v>
          </cell>
          <cell r="AI17">
            <v>0</v>
          </cell>
          <cell r="AJ17">
            <v>0</v>
          </cell>
          <cell r="AK17">
            <v>0</v>
          </cell>
          <cell r="AL17">
            <v>0</v>
          </cell>
        </row>
        <row r="18">
          <cell r="A18">
            <v>35</v>
          </cell>
          <cell r="B18" t="str">
            <v>Ministerio De Economía Y Finanzas Públicas</v>
          </cell>
          <cell r="C18" t="str">
            <v>MVP</v>
          </cell>
          <cell r="D18">
            <v>0</v>
          </cell>
          <cell r="E18">
            <v>0</v>
          </cell>
          <cell r="F18">
            <v>0</v>
          </cell>
          <cell r="G18">
            <v>4484454.4200000009</v>
          </cell>
          <cell r="H18">
            <v>0</v>
          </cell>
          <cell r="I18">
            <v>0</v>
          </cell>
          <cell r="J18">
            <v>372373331.70999998</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274400</v>
          </cell>
          <cell r="Z18">
            <v>0</v>
          </cell>
          <cell r="AA18">
            <v>0</v>
          </cell>
          <cell r="AB18">
            <v>0</v>
          </cell>
          <cell r="AC18">
            <v>0</v>
          </cell>
          <cell r="AD18">
            <v>0</v>
          </cell>
          <cell r="AE18">
            <v>0</v>
          </cell>
          <cell r="AF18">
            <v>0</v>
          </cell>
          <cell r="AG18">
            <v>0</v>
          </cell>
          <cell r="AH18">
            <v>0</v>
          </cell>
          <cell r="AI18">
            <v>0</v>
          </cell>
          <cell r="AJ18">
            <v>0</v>
          </cell>
          <cell r="AK18">
            <v>0</v>
          </cell>
          <cell r="AL18">
            <v>0</v>
          </cell>
        </row>
        <row r="19">
          <cell r="A19">
            <v>41</v>
          </cell>
          <cell r="B19" t="str">
            <v>Ministerio De Desarrollo Productivo Y Economía Plural</v>
          </cell>
          <cell r="C19" t="str">
            <v>BCC</v>
          </cell>
          <cell r="D19">
            <v>0</v>
          </cell>
          <cell r="E19">
            <v>1048311.43</v>
          </cell>
          <cell r="F19">
            <v>42306532.380000003</v>
          </cell>
          <cell r="G19">
            <v>855157.58</v>
          </cell>
          <cell r="H19">
            <v>0</v>
          </cell>
          <cell r="I19">
            <v>50</v>
          </cell>
          <cell r="J19">
            <v>10018371.85</v>
          </cell>
          <cell r="K19">
            <v>0</v>
          </cell>
          <cell r="L19">
            <v>2008.6100000000001</v>
          </cell>
          <cell r="M19">
            <v>0</v>
          </cell>
          <cell r="N19">
            <v>0</v>
          </cell>
          <cell r="O19">
            <v>414.47</v>
          </cell>
          <cell r="P19">
            <v>5825.41</v>
          </cell>
          <cell r="Q19">
            <v>33288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row>
        <row r="20">
          <cell r="A20">
            <v>46</v>
          </cell>
          <cell r="B20" t="str">
            <v>Ministerio De Salud</v>
          </cell>
          <cell r="C20" t="str">
            <v>JMT</v>
          </cell>
          <cell r="D20">
            <v>1042241.91</v>
          </cell>
          <cell r="E20">
            <v>0</v>
          </cell>
          <cell r="F20">
            <v>0</v>
          </cell>
          <cell r="G20">
            <v>1632912.37</v>
          </cell>
          <cell r="H20">
            <v>0</v>
          </cell>
          <cell r="I20">
            <v>0</v>
          </cell>
          <cell r="J20">
            <v>84885.26</v>
          </cell>
          <cell r="K20">
            <v>0</v>
          </cell>
          <cell r="L20">
            <v>9559.7900000000009</v>
          </cell>
          <cell r="M20">
            <v>0</v>
          </cell>
          <cell r="N20">
            <v>0</v>
          </cell>
          <cell r="O20">
            <v>0</v>
          </cell>
          <cell r="P20">
            <v>0</v>
          </cell>
          <cell r="Q20">
            <v>205081</v>
          </cell>
          <cell r="R20">
            <v>0</v>
          </cell>
          <cell r="S20">
            <v>0</v>
          </cell>
          <cell r="T20">
            <v>0</v>
          </cell>
          <cell r="U20">
            <v>0</v>
          </cell>
          <cell r="V20">
            <v>0</v>
          </cell>
          <cell r="W20">
            <v>0</v>
          </cell>
          <cell r="X20">
            <v>0</v>
          </cell>
          <cell r="Y20">
            <v>0</v>
          </cell>
          <cell r="Z20">
            <v>0</v>
          </cell>
          <cell r="AA20">
            <v>100.02</v>
          </cell>
          <cell r="AB20">
            <v>63842521.399999999</v>
          </cell>
          <cell r="AC20">
            <v>0</v>
          </cell>
          <cell r="AD20">
            <v>0</v>
          </cell>
          <cell r="AE20">
            <v>0</v>
          </cell>
          <cell r="AF20">
            <v>0</v>
          </cell>
          <cell r="AG20">
            <v>0</v>
          </cell>
          <cell r="AH20">
            <v>0</v>
          </cell>
          <cell r="AI20">
            <v>0</v>
          </cell>
          <cell r="AJ20">
            <v>0</v>
          </cell>
          <cell r="AK20">
            <v>0</v>
          </cell>
          <cell r="AL20">
            <v>0</v>
          </cell>
        </row>
        <row r="21">
          <cell r="A21">
            <v>47</v>
          </cell>
          <cell r="B21" t="str">
            <v>Ministerio De Desarrollo Rural Y Tierras</v>
          </cell>
          <cell r="C21" t="str">
            <v>SGP</v>
          </cell>
          <cell r="D21">
            <v>619127</v>
          </cell>
          <cell r="E21">
            <v>822475.53</v>
          </cell>
          <cell r="F21">
            <v>3475229</v>
          </cell>
          <cell r="G21">
            <v>0.03</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row>
        <row r="22">
          <cell r="A22">
            <v>48</v>
          </cell>
          <cell r="B22" t="str">
            <v>Ministerio De Deportes</v>
          </cell>
          <cell r="C22" t="str">
            <v>RCC</v>
          </cell>
          <cell r="D22">
            <v>0</v>
          </cell>
          <cell r="E22">
            <v>0</v>
          </cell>
          <cell r="F22">
            <v>0</v>
          </cell>
          <cell r="G22">
            <v>5575.8899999999994</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row>
        <row r="23">
          <cell r="A23">
            <v>50</v>
          </cell>
          <cell r="B23" t="str">
            <v>Min De Transparencia Inst. Y Lucha Contra La Corrupción</v>
          </cell>
          <cell r="C23" t="str">
            <v>-</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row>
        <row r="24">
          <cell r="A24">
            <v>51</v>
          </cell>
          <cell r="B24" t="str">
            <v>Viceministerio De Autonomías</v>
          </cell>
          <cell r="C24" t="str">
            <v>YAP</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row>
        <row r="25">
          <cell r="A25">
            <v>52</v>
          </cell>
          <cell r="B25" t="str">
            <v>Ministerio De Culturas Y Turismo</v>
          </cell>
          <cell r="C25" t="str">
            <v>DCS</v>
          </cell>
          <cell r="D25">
            <v>0</v>
          </cell>
          <cell r="E25">
            <v>0</v>
          </cell>
          <cell r="F25">
            <v>0</v>
          </cell>
          <cell r="G25">
            <v>1130.29</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row>
        <row r="26">
          <cell r="A26">
            <v>66</v>
          </cell>
          <cell r="B26" t="str">
            <v>Ministerio De Planificación Del Desarrollo</v>
          </cell>
          <cell r="C26" t="str">
            <v>ETC</v>
          </cell>
          <cell r="D26">
            <v>0</v>
          </cell>
          <cell r="E26">
            <v>0</v>
          </cell>
          <cell r="F26">
            <v>7928.75</v>
          </cell>
          <cell r="G26">
            <v>56643.82</v>
          </cell>
          <cell r="H26">
            <v>0</v>
          </cell>
          <cell r="I26">
            <v>0</v>
          </cell>
          <cell r="J26">
            <v>0</v>
          </cell>
          <cell r="K26">
            <v>0</v>
          </cell>
          <cell r="L26">
            <v>8311.5299999999988</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row>
        <row r="27">
          <cell r="A27">
            <v>70</v>
          </cell>
          <cell r="B27" t="str">
            <v>Ministerio De Trabajo, Empleo Y Previsión Social</v>
          </cell>
          <cell r="C27" t="str">
            <v>ETC</v>
          </cell>
          <cell r="D27">
            <v>30564.359999999997</v>
          </cell>
          <cell r="E27">
            <v>0</v>
          </cell>
          <cell r="F27">
            <v>5354.78</v>
          </cell>
          <cell r="G27">
            <v>1705.25</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row>
        <row r="28">
          <cell r="A28">
            <v>76</v>
          </cell>
          <cell r="B28" t="str">
            <v>Ministerio De Minería Y Metalurgia</v>
          </cell>
          <cell r="C28" t="str">
            <v>YAP</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row>
        <row r="29">
          <cell r="A29">
            <v>78</v>
          </cell>
          <cell r="B29" t="str">
            <v>Ministerio De Hidrocarburos</v>
          </cell>
          <cell r="C29" t="str">
            <v>WAM</v>
          </cell>
          <cell r="D29">
            <v>0</v>
          </cell>
          <cell r="E29">
            <v>0</v>
          </cell>
          <cell r="F29">
            <v>1164572.31</v>
          </cell>
          <cell r="G29">
            <v>684</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1234418.1000000001</v>
          </cell>
          <cell r="AC29">
            <v>0</v>
          </cell>
          <cell r="AD29">
            <v>0</v>
          </cell>
          <cell r="AE29">
            <v>0</v>
          </cell>
          <cell r="AF29">
            <v>0</v>
          </cell>
          <cell r="AG29">
            <v>0</v>
          </cell>
          <cell r="AH29">
            <v>0</v>
          </cell>
          <cell r="AI29">
            <v>0</v>
          </cell>
          <cell r="AJ29">
            <v>0</v>
          </cell>
          <cell r="AK29">
            <v>0</v>
          </cell>
          <cell r="AL29">
            <v>0</v>
          </cell>
        </row>
        <row r="30">
          <cell r="A30">
            <v>80</v>
          </cell>
          <cell r="B30" t="str">
            <v>Ministerio De Defensa Legal Del Estado</v>
          </cell>
          <cell r="C30" t="str">
            <v>-</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row>
        <row r="31">
          <cell r="A31">
            <v>81</v>
          </cell>
          <cell r="B31" t="str">
            <v>Ministerio De Obras Públicas, Servicios Y Vivienda</v>
          </cell>
          <cell r="C31" t="str">
            <v>YAP</v>
          </cell>
          <cell r="D31">
            <v>3545.18</v>
          </cell>
          <cell r="E31">
            <v>144858503.30000001</v>
          </cell>
          <cell r="F31">
            <v>0</v>
          </cell>
          <cell r="G31">
            <v>54006.14</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row>
        <row r="32">
          <cell r="A32">
            <v>85</v>
          </cell>
          <cell r="B32" t="str">
            <v>Ministerio De Energias</v>
          </cell>
          <cell r="C32" t="str">
            <v>WAM</v>
          </cell>
          <cell r="D32">
            <v>329538.58</v>
          </cell>
          <cell r="E32">
            <v>0</v>
          </cell>
          <cell r="F32">
            <v>0</v>
          </cell>
          <cell r="G32">
            <v>0</v>
          </cell>
          <cell r="H32">
            <v>0</v>
          </cell>
          <cell r="I32">
            <v>0</v>
          </cell>
          <cell r="J32">
            <v>0</v>
          </cell>
          <cell r="K32">
            <v>0</v>
          </cell>
          <cell r="L32">
            <v>2734.44</v>
          </cell>
          <cell r="M32">
            <v>0</v>
          </cell>
          <cell r="N32">
            <v>0</v>
          </cell>
          <cell r="O32">
            <v>0</v>
          </cell>
          <cell r="P32">
            <v>0</v>
          </cell>
          <cell r="Q32">
            <v>0</v>
          </cell>
          <cell r="R32">
            <v>0</v>
          </cell>
          <cell r="S32">
            <v>0</v>
          </cell>
          <cell r="T32">
            <v>0</v>
          </cell>
          <cell r="U32">
            <v>0</v>
          </cell>
          <cell r="V32">
            <v>0</v>
          </cell>
          <cell r="W32">
            <v>0</v>
          </cell>
          <cell r="X32">
            <v>311578.9362</v>
          </cell>
          <cell r="Y32">
            <v>0</v>
          </cell>
          <cell r="Z32">
            <v>0</v>
          </cell>
          <cell r="AA32">
            <v>50.01</v>
          </cell>
          <cell r="AB32">
            <v>1534933.51</v>
          </cell>
          <cell r="AC32">
            <v>0</v>
          </cell>
          <cell r="AD32">
            <v>0</v>
          </cell>
          <cell r="AE32">
            <v>0</v>
          </cell>
          <cell r="AF32">
            <v>0</v>
          </cell>
          <cell r="AG32">
            <v>0</v>
          </cell>
          <cell r="AH32">
            <v>0</v>
          </cell>
          <cell r="AI32">
            <v>0</v>
          </cell>
          <cell r="AJ32">
            <v>0</v>
          </cell>
          <cell r="AK32">
            <v>0</v>
          </cell>
          <cell r="AL32">
            <v>0</v>
          </cell>
        </row>
        <row r="33">
          <cell r="A33">
            <v>86</v>
          </cell>
          <cell r="B33" t="str">
            <v>Ministerio De Medio Ambiente Y Agua</v>
          </cell>
          <cell r="C33" t="str">
            <v>JAD</v>
          </cell>
          <cell r="D33">
            <v>0</v>
          </cell>
          <cell r="E33">
            <v>0</v>
          </cell>
          <cell r="F33">
            <v>0</v>
          </cell>
          <cell r="G33">
            <v>8059981.5500000007</v>
          </cell>
          <cell r="H33">
            <v>0</v>
          </cell>
          <cell r="I33">
            <v>0</v>
          </cell>
          <cell r="J33">
            <v>10557056.359999999</v>
          </cell>
          <cell r="K33">
            <v>0</v>
          </cell>
          <cell r="L33">
            <v>200</v>
          </cell>
          <cell r="M33">
            <v>0</v>
          </cell>
          <cell r="N33">
            <v>0</v>
          </cell>
          <cell r="O33">
            <v>0</v>
          </cell>
          <cell r="P33">
            <v>0</v>
          </cell>
          <cell r="Q33">
            <v>0</v>
          </cell>
          <cell r="R33">
            <v>0</v>
          </cell>
          <cell r="S33">
            <v>0</v>
          </cell>
          <cell r="T33">
            <v>0</v>
          </cell>
          <cell r="U33">
            <v>0</v>
          </cell>
          <cell r="V33">
            <v>0</v>
          </cell>
          <cell r="W33">
            <v>0</v>
          </cell>
          <cell r="X33">
            <v>0</v>
          </cell>
          <cell r="Y33">
            <v>200.04</v>
          </cell>
          <cell r="Z33">
            <v>0</v>
          </cell>
          <cell r="AA33">
            <v>700.14</v>
          </cell>
          <cell r="AB33">
            <v>207154614.76999998</v>
          </cell>
          <cell r="AC33">
            <v>0</v>
          </cell>
          <cell r="AD33">
            <v>0</v>
          </cell>
          <cell r="AE33">
            <v>0</v>
          </cell>
          <cell r="AF33">
            <v>0</v>
          </cell>
          <cell r="AG33">
            <v>0</v>
          </cell>
          <cell r="AH33">
            <v>0</v>
          </cell>
          <cell r="AI33">
            <v>0</v>
          </cell>
          <cell r="AJ33">
            <v>0</v>
          </cell>
          <cell r="AK33">
            <v>0</v>
          </cell>
          <cell r="AL33">
            <v>0</v>
          </cell>
        </row>
        <row r="34">
          <cell r="A34">
            <v>87</v>
          </cell>
          <cell r="B34" t="str">
            <v>Ministerio De Comunicación</v>
          </cell>
          <cell r="C34" t="str">
            <v>ETC</v>
          </cell>
          <cell r="D34">
            <v>144858503.30000001</v>
          </cell>
          <cell r="E34">
            <v>0</v>
          </cell>
          <cell r="F34">
            <v>0</v>
          </cell>
          <cell r="G34">
            <v>14351.43</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A35">
            <v>95</v>
          </cell>
          <cell r="B35" t="str">
            <v>Consejo Supremo De Defensa Plurinacional</v>
          </cell>
          <cell r="C35" t="str">
            <v>RCC</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t="str">
            <v>99 - 01</v>
          </cell>
          <cell r="B36" t="str">
            <v>Dirección General De Programación Y Operaciones Del Tesoro</v>
          </cell>
          <cell r="C36" t="str">
            <v>JMT</v>
          </cell>
          <cell r="D36">
            <v>7189578.8300000001</v>
          </cell>
          <cell r="E36">
            <v>3943282.4299999997</v>
          </cell>
          <cell r="F36">
            <v>4335.1400000000003</v>
          </cell>
          <cell r="G36">
            <v>0</v>
          </cell>
          <cell r="H36">
            <v>0</v>
          </cell>
          <cell r="I36">
            <v>0</v>
          </cell>
          <cell r="J36">
            <v>179434.8</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row>
        <row r="37">
          <cell r="A37" t="str">
            <v>99 - 02</v>
          </cell>
          <cell r="B37" t="str">
            <v>Dirección General De Programación Y Operaciones Del Tesoro</v>
          </cell>
          <cell r="C37" t="str">
            <v>JMT</v>
          </cell>
          <cell r="D37">
            <v>3188473.37</v>
          </cell>
          <cell r="E37">
            <v>76030550.419999987</v>
          </cell>
          <cell r="F37">
            <v>1094507824.8699999</v>
          </cell>
          <cell r="G37">
            <v>36145281.219999939</v>
          </cell>
          <cell r="H37">
            <v>0</v>
          </cell>
          <cell r="I37">
            <v>4807.1400000000003</v>
          </cell>
          <cell r="J37">
            <v>117666436.60000007</v>
          </cell>
          <cell r="K37">
            <v>0</v>
          </cell>
          <cell r="L37">
            <v>0</v>
          </cell>
          <cell r="M37">
            <v>2148290.4</v>
          </cell>
          <cell r="N37">
            <v>0</v>
          </cell>
          <cell r="O37">
            <v>3936599.0900000003</v>
          </cell>
          <cell r="P37">
            <v>0</v>
          </cell>
          <cell r="Q37">
            <v>22899310.150000002</v>
          </cell>
          <cell r="R37">
            <v>0</v>
          </cell>
          <cell r="S37">
            <v>0</v>
          </cell>
          <cell r="T37">
            <v>0</v>
          </cell>
          <cell r="U37">
            <v>0</v>
          </cell>
          <cell r="V37">
            <v>0</v>
          </cell>
          <cell r="W37">
            <v>311578.9362</v>
          </cell>
          <cell r="X37">
            <v>72670615.749200001</v>
          </cell>
          <cell r="Y37">
            <v>232239.27000000002</v>
          </cell>
          <cell r="Z37">
            <v>0</v>
          </cell>
          <cell r="AA37">
            <v>0</v>
          </cell>
          <cell r="AB37">
            <v>807789998.46000004</v>
          </cell>
          <cell r="AC37">
            <v>0</v>
          </cell>
          <cell r="AD37">
            <v>1201891.48</v>
          </cell>
          <cell r="AE37">
            <v>0</v>
          </cell>
          <cell r="AF37">
            <v>0</v>
          </cell>
          <cell r="AG37">
            <v>0</v>
          </cell>
          <cell r="AH37">
            <v>0</v>
          </cell>
          <cell r="AI37">
            <v>0</v>
          </cell>
          <cell r="AJ37">
            <v>1.2800000000000009</v>
          </cell>
          <cell r="AK37">
            <v>0</v>
          </cell>
          <cell r="AL37">
            <v>0</v>
          </cell>
        </row>
        <row r="38">
          <cell r="A38" t="str">
            <v>99 - 03</v>
          </cell>
          <cell r="B38" t="str">
            <v>Dirección General De Crédito Público</v>
          </cell>
          <cell r="C38" t="str">
            <v>SGP</v>
          </cell>
          <cell r="D38">
            <v>0</v>
          </cell>
          <cell r="E38">
            <v>0</v>
          </cell>
          <cell r="F38">
            <v>0</v>
          </cell>
          <cell r="G38">
            <v>103.87</v>
          </cell>
          <cell r="H38">
            <v>0</v>
          </cell>
          <cell r="I38">
            <v>104046.08000000002</v>
          </cell>
          <cell r="J38">
            <v>1709684842.8899999</v>
          </cell>
          <cell r="K38">
            <v>0</v>
          </cell>
          <cell r="L38">
            <v>270</v>
          </cell>
          <cell r="M38">
            <v>0</v>
          </cell>
          <cell r="N38">
            <v>0</v>
          </cell>
          <cell r="O38">
            <v>185028690.14000002</v>
          </cell>
          <cell r="P38">
            <v>0</v>
          </cell>
          <cell r="Q38">
            <v>1743.46</v>
          </cell>
          <cell r="R38">
            <v>169425101.28999999</v>
          </cell>
          <cell r="S38">
            <v>0</v>
          </cell>
          <cell r="T38">
            <v>0</v>
          </cell>
          <cell r="U38">
            <v>0</v>
          </cell>
          <cell r="V38">
            <v>0</v>
          </cell>
          <cell r="W38">
            <v>0</v>
          </cell>
          <cell r="X38">
            <v>0</v>
          </cell>
          <cell r="Y38">
            <v>0</v>
          </cell>
          <cell r="Z38">
            <v>0</v>
          </cell>
          <cell r="AA38">
            <v>100.02</v>
          </cell>
          <cell r="AB38">
            <v>174240716.87</v>
          </cell>
          <cell r="AC38">
            <v>0</v>
          </cell>
          <cell r="AD38">
            <v>0</v>
          </cell>
          <cell r="AE38">
            <v>717397.54</v>
          </cell>
          <cell r="AF38">
            <v>0</v>
          </cell>
          <cell r="AG38">
            <v>0</v>
          </cell>
          <cell r="AH38">
            <v>4362565.55</v>
          </cell>
          <cell r="AI38">
            <v>0</v>
          </cell>
          <cell r="AJ38">
            <v>0</v>
          </cell>
          <cell r="AK38">
            <v>0</v>
          </cell>
          <cell r="AL38">
            <v>0</v>
          </cell>
        </row>
        <row r="39">
          <cell r="A39" t="str">
            <v>99 - 04</v>
          </cell>
          <cell r="B39" t="str">
            <v>Dirección General De Administración Y Finanzas Territoriales</v>
          </cell>
          <cell r="C39" t="str">
            <v>RCC</v>
          </cell>
          <cell r="D39">
            <v>0</v>
          </cell>
          <cell r="E39">
            <v>0</v>
          </cell>
          <cell r="F39">
            <v>0</v>
          </cell>
          <cell r="G39">
            <v>2333523.1800000002</v>
          </cell>
          <cell r="H39">
            <v>0</v>
          </cell>
          <cell r="I39">
            <v>0</v>
          </cell>
          <cell r="J39">
            <v>652177.3899999999</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row>
        <row r="40">
          <cell r="A40" t="str">
            <v>99 - 07</v>
          </cell>
          <cell r="B40" t="str">
            <v>Dirección General De Pensiones Y Jubilaciones</v>
          </cell>
          <cell r="C40" t="str">
            <v>RCC</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row>
        <row r="41">
          <cell r="A41">
            <v>108</v>
          </cell>
          <cell r="B41" t="str">
            <v>Orquesta Sinfónica Nacional</v>
          </cell>
          <cell r="C41" t="str">
            <v>MVP</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row>
        <row r="42">
          <cell r="A42">
            <v>109</v>
          </cell>
          <cell r="B42" t="str">
            <v>Conservatorio Plurinacional De Música</v>
          </cell>
          <cell r="C42" t="str">
            <v>MVP</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row>
        <row r="43">
          <cell r="A43">
            <v>111</v>
          </cell>
          <cell r="B43" t="str">
            <v>Instituto Boliviano De La Ceguera</v>
          </cell>
          <cell r="C43" t="str">
            <v>JMT</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row>
        <row r="44">
          <cell r="A44">
            <v>112</v>
          </cell>
          <cell r="B44" t="str">
            <v>Comité Nacional De La Persona Con Discapacidad</v>
          </cell>
          <cell r="C44" t="str">
            <v>JMT</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row>
        <row r="45">
          <cell r="A45">
            <v>113</v>
          </cell>
          <cell r="B45" t="str">
            <v>Fondo De Inversión Para El Deporte</v>
          </cell>
          <cell r="C45" t="str">
            <v>-</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A46">
            <v>115</v>
          </cell>
          <cell r="B46" t="str">
            <v>Inst. Boliviano Del Dep. La Educ. Física Y La Recreación</v>
          </cell>
          <cell r="C46" t="str">
            <v>JMT</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A47">
            <v>117</v>
          </cell>
          <cell r="B47" t="str">
            <v>Dirección General De Aeronáutica Civil</v>
          </cell>
          <cell r="C47" t="str">
            <v>ETC</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row>
        <row r="48">
          <cell r="A48">
            <v>119</v>
          </cell>
          <cell r="B48" t="str">
            <v>Agencia Para El Des. De La Soc. De La Información En Bolivia</v>
          </cell>
          <cell r="C48" t="str">
            <v>ETC</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row>
        <row r="49">
          <cell r="A49">
            <v>121</v>
          </cell>
          <cell r="B49" t="str">
            <v>Instituto Boliviano De Ciencia Y Tecnología Nuclear</v>
          </cell>
          <cell r="C49" t="str">
            <v>DCS</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row>
        <row r="50">
          <cell r="A50">
            <v>124</v>
          </cell>
          <cell r="B50" t="str">
            <v>Academia Nacional De Ciencias</v>
          </cell>
          <cell r="C50" t="str">
            <v>MVP</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A51">
            <v>129</v>
          </cell>
          <cell r="B51" t="str">
            <v>Escuela De Gestión Pública Plurinacional</v>
          </cell>
          <cell r="C51" t="str">
            <v>PLS</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A52">
            <v>130</v>
          </cell>
          <cell r="B52" t="str">
            <v>Fondo De Financiamiento Para La Minería</v>
          </cell>
          <cell r="C52" t="str">
            <v>YAP</v>
          </cell>
          <cell r="D52">
            <v>0</v>
          </cell>
          <cell r="E52">
            <v>0</v>
          </cell>
          <cell r="F52">
            <v>440642.52</v>
          </cell>
          <cell r="G52">
            <v>1127497.67</v>
          </cell>
          <cell r="H52">
            <v>0</v>
          </cell>
          <cell r="I52">
            <v>0</v>
          </cell>
          <cell r="J52">
            <v>0</v>
          </cell>
          <cell r="K52">
            <v>0</v>
          </cell>
          <cell r="L52">
            <v>0</v>
          </cell>
          <cell r="M52">
            <v>8912</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A53">
            <v>132</v>
          </cell>
          <cell r="B53" t="str">
            <v>Servicio De Desarrollo De Las Empresas Púb. Productivas</v>
          </cell>
          <cell r="C53" t="str">
            <v>PLS</v>
          </cell>
          <cell r="D53">
            <v>0</v>
          </cell>
          <cell r="E53">
            <v>0</v>
          </cell>
          <cell r="F53">
            <v>0</v>
          </cell>
          <cell r="G53">
            <v>1</v>
          </cell>
          <cell r="H53">
            <v>0</v>
          </cell>
          <cell r="I53">
            <v>0</v>
          </cell>
          <cell r="J53">
            <v>0</v>
          </cell>
          <cell r="K53">
            <v>0</v>
          </cell>
          <cell r="L53">
            <v>0</v>
          </cell>
          <cell r="M53">
            <v>0</v>
          </cell>
          <cell r="N53">
            <v>0</v>
          </cell>
          <cell r="O53">
            <v>458043.34</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A54">
            <v>133</v>
          </cell>
          <cell r="B54" t="str">
            <v>Lotería Nacional De Beneficencia Y Salubridad</v>
          </cell>
          <cell r="C54" t="str">
            <v>BCC</v>
          </cell>
          <cell r="D54">
            <v>0</v>
          </cell>
          <cell r="E54">
            <v>0</v>
          </cell>
          <cell r="F54">
            <v>0</v>
          </cell>
          <cell r="G54">
            <v>634</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A55">
            <v>134</v>
          </cell>
          <cell r="B55" t="str">
            <v>Consejo Nacional De Vivienda Policial</v>
          </cell>
          <cell r="C55" t="str">
            <v>WAM</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row>
        <row r="56">
          <cell r="A56">
            <v>137</v>
          </cell>
          <cell r="B56" t="str">
            <v>Comité Ejecutivo De La Universidad Boliviana</v>
          </cell>
          <cell r="C56" t="str">
            <v>PLS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A57">
            <v>138</v>
          </cell>
          <cell r="B57" t="str">
            <v>Universidad Mayor Real Y Pontificia De San Francisco Xavier</v>
          </cell>
          <cell r="C57" t="str">
            <v>-</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row>
        <row r="58">
          <cell r="A58">
            <v>139</v>
          </cell>
          <cell r="B58" t="str">
            <v>Universidad Mayor De San Andrés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row>
        <row r="59">
          <cell r="A59">
            <v>140</v>
          </cell>
          <cell r="B59" t="str">
            <v>Universidad Pública De El Alto</v>
          </cell>
          <cell r="C59" t="str">
            <v>-</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row>
        <row r="60">
          <cell r="A60">
            <v>141</v>
          </cell>
          <cell r="B60" t="str">
            <v>Universidad Mayor De San Simón</v>
          </cell>
          <cell r="C60" t="str">
            <v>-</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row>
        <row r="61">
          <cell r="A61">
            <v>142</v>
          </cell>
          <cell r="B61" t="str">
            <v>Universidad Técnica De Oruro</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row>
        <row r="62">
          <cell r="A62">
            <v>143</v>
          </cell>
          <cell r="B62" t="str">
            <v>Universidad Autónoma Tomás Frías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row>
        <row r="63">
          <cell r="A63">
            <v>144</v>
          </cell>
          <cell r="B63" t="str">
            <v>Universidad Nacional Siglo Xx</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row>
        <row r="64">
          <cell r="A64">
            <v>145</v>
          </cell>
          <cell r="B64" t="str">
            <v>Universidad Autónoma Juan Misael Saracho</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row>
        <row r="65">
          <cell r="A65">
            <v>146</v>
          </cell>
          <cell r="B65" t="str">
            <v>Universidad Autónoma Gabriel René Moreno</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row>
        <row r="66">
          <cell r="A66">
            <v>147</v>
          </cell>
          <cell r="B66" t="str">
            <v>Universidad Autónoma Del Beni José  Ballivián</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row>
        <row r="67">
          <cell r="A67">
            <v>148</v>
          </cell>
          <cell r="B67" t="str">
            <v>Universidad Amazónica De Pando</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row>
        <row r="68">
          <cell r="A68">
            <v>149</v>
          </cell>
          <cell r="B68" t="str">
            <v>Consejo Nacional Del Cine</v>
          </cell>
          <cell r="C68" t="str">
            <v>MVP</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row>
        <row r="69">
          <cell r="A69">
            <v>150</v>
          </cell>
          <cell r="B69" t="str">
            <v>Proyecto Sucre Ciudad Universitaria</v>
          </cell>
          <cell r="C69" t="str">
            <v>MVP</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row>
        <row r="70">
          <cell r="A70">
            <v>152</v>
          </cell>
          <cell r="B70" t="str">
            <v>Servicio Plurinacional De Defensa Pública</v>
          </cell>
          <cell r="C70" t="str">
            <v>PLS</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row>
        <row r="71">
          <cell r="A71">
            <v>153</v>
          </cell>
          <cell r="B71" t="str">
            <v>Observatorio Plurinacional De La Calidad  Educativa</v>
          </cell>
          <cell r="C71" t="str">
            <v>PLS</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row>
        <row r="72">
          <cell r="A72">
            <v>154</v>
          </cell>
          <cell r="B72" t="str">
            <v>Museo Nacional De Historia Natural</v>
          </cell>
          <cell r="C72" t="str">
            <v>PLS</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row>
        <row r="73">
          <cell r="A73">
            <v>155</v>
          </cell>
          <cell r="B73" t="str">
            <v>Dirección Del Notariado Plurinacional</v>
          </cell>
          <cell r="C73" t="str">
            <v>RCC</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row>
        <row r="74">
          <cell r="A74">
            <v>156</v>
          </cell>
          <cell r="B74" t="str">
            <v>Servicio Plurinacional De Asistencia A La Víctima</v>
          </cell>
          <cell r="C74" t="str">
            <v>RCC</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row>
        <row r="75">
          <cell r="A75">
            <v>157</v>
          </cell>
          <cell r="B75" t="str">
            <v>Servicio Para La Prevención De La Tortura</v>
          </cell>
          <cell r="C75" t="str">
            <v>RCC</v>
          </cell>
          <cell r="D75">
            <v>0</v>
          </cell>
          <cell r="E75">
            <v>0</v>
          </cell>
          <cell r="F75">
            <v>0</v>
          </cell>
          <cell r="G75">
            <v>554.95000000000005</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row>
        <row r="76">
          <cell r="A76">
            <v>159</v>
          </cell>
          <cell r="B76" t="str">
            <v>Oficinatécnica Para El Fortalecimiento De La Empresa Pública</v>
          </cell>
          <cell r="C76" t="str">
            <v>RCC</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row>
        <row r="77">
          <cell r="A77">
            <v>163</v>
          </cell>
          <cell r="B77" t="str">
            <v>Agencia Nacional De Hidrocarburos</v>
          </cell>
          <cell r="C77" t="str">
            <v>WAM</v>
          </cell>
          <cell r="D77">
            <v>0</v>
          </cell>
          <cell r="E77">
            <v>0</v>
          </cell>
          <cell r="F77">
            <v>0</v>
          </cell>
          <cell r="G77">
            <v>9710.32</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row>
        <row r="78">
          <cell r="A78">
            <v>169</v>
          </cell>
          <cell r="B78" t="str">
            <v>Autoridad General De Impugnación Tributaria</v>
          </cell>
          <cell r="C78" t="str">
            <v>DCS</v>
          </cell>
          <cell r="D78">
            <v>0</v>
          </cell>
          <cell r="E78">
            <v>0</v>
          </cell>
          <cell r="F78">
            <v>0</v>
          </cell>
          <cell r="G78">
            <v>2958.9</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row>
        <row r="79">
          <cell r="A79">
            <v>170</v>
          </cell>
          <cell r="B79" t="str">
            <v>Escuela Militar De Ingeniería</v>
          </cell>
          <cell r="C79" t="str">
            <v>BCC</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row>
        <row r="80">
          <cell r="A80">
            <v>171</v>
          </cell>
          <cell r="B80" t="str">
            <v>Centro De Investigación Agrícola Tropical</v>
          </cell>
          <cell r="C80" t="str">
            <v>-</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row>
        <row r="81">
          <cell r="A81">
            <v>188</v>
          </cell>
          <cell r="B81" t="str">
            <v>Complejo Indus. De Los Rec.Evaporíticos Del Salar De Uyuni</v>
          </cell>
          <cell r="C81" t="str">
            <v>RCC</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row>
        <row r="82">
          <cell r="A82">
            <v>190</v>
          </cell>
          <cell r="B82" t="str">
            <v>Autoridad Jurisdiccional Administrativa Minera</v>
          </cell>
          <cell r="C82" t="str">
            <v>YAP</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row>
        <row r="83">
          <cell r="A83">
            <v>192</v>
          </cell>
          <cell r="B83" t="str">
            <v>Servicio Al Mejoramiento De La Navegación Amazónica</v>
          </cell>
          <cell r="C83" t="str">
            <v>RCC</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row>
        <row r="84">
          <cell r="A84">
            <v>197</v>
          </cell>
          <cell r="B84" t="str">
            <v>Dirección Estratégica De Reivindicación Marítima, Silala Y Recursos Hídricos Internacionales</v>
          </cell>
          <cell r="C84" t="str">
            <v>BCC</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row>
        <row r="85">
          <cell r="A85">
            <v>200</v>
          </cell>
          <cell r="B85" t="str">
            <v>Registro Único Para La Administración Tributaria Municipal</v>
          </cell>
          <cell r="C85" t="str">
            <v>ETC</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row>
        <row r="86">
          <cell r="A86">
            <v>201</v>
          </cell>
          <cell r="B86" t="str">
            <v>Agencia Para El Des. De Las Macroreg. Y Zonas Fronterizas</v>
          </cell>
          <cell r="C86" t="str">
            <v>BCC</v>
          </cell>
          <cell r="D86">
            <v>0</v>
          </cell>
          <cell r="E86">
            <v>0</v>
          </cell>
          <cell r="F86">
            <v>0</v>
          </cell>
          <cell r="G86">
            <v>39049.279999999999</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row>
        <row r="87">
          <cell r="A87">
            <v>203</v>
          </cell>
          <cell r="B87" t="str">
            <v>Autoridad De Supervisión Del Sistema Financiero</v>
          </cell>
          <cell r="C87" t="str">
            <v>DCS</v>
          </cell>
          <cell r="D87">
            <v>0</v>
          </cell>
          <cell r="E87">
            <v>0</v>
          </cell>
          <cell r="F87">
            <v>0</v>
          </cell>
          <cell r="G87">
            <v>28.7</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row>
        <row r="88">
          <cell r="A88">
            <v>206</v>
          </cell>
          <cell r="B88" t="str">
            <v>Instituto Nacional De Estadística</v>
          </cell>
          <cell r="C88" t="str">
            <v>MVP</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row>
        <row r="89">
          <cell r="A89">
            <v>209</v>
          </cell>
          <cell r="B89" t="str">
            <v>Administración De Servicios Portuarios - Bolivia</v>
          </cell>
          <cell r="C89" t="str">
            <v>-</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row>
        <row r="90">
          <cell r="A90">
            <v>210</v>
          </cell>
          <cell r="B90" t="str">
            <v>Unidad De Análisis De Políticas Sociales Y Económicas</v>
          </cell>
          <cell r="C90" t="str">
            <v>DCS</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row>
        <row r="91">
          <cell r="A91">
            <v>212</v>
          </cell>
          <cell r="B91" t="str">
            <v>Instituto Nacional De Reforma Agraria</v>
          </cell>
          <cell r="C91" t="str">
            <v>SGP</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row>
        <row r="92">
          <cell r="A92">
            <v>213</v>
          </cell>
          <cell r="B92" t="str">
            <v>Servicio Nacional De Meteorología E Hidrología</v>
          </cell>
          <cell r="C92" t="str">
            <v>BCC</v>
          </cell>
          <cell r="D92">
            <v>114</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row>
        <row r="93">
          <cell r="A93">
            <v>221</v>
          </cell>
          <cell r="B93" t="str">
            <v>Serv. Nal. De Reg. Y Control De La Comer. De Minerales Y Metales</v>
          </cell>
          <cell r="C93" t="str">
            <v>RCC</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row>
        <row r="94">
          <cell r="A94">
            <v>222</v>
          </cell>
          <cell r="B94" t="str">
            <v>Instituto Nacional De Innovación Agropecuaria Y Forestal</v>
          </cell>
          <cell r="C94" t="str">
            <v>SGP</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row>
        <row r="95">
          <cell r="A95">
            <v>223</v>
          </cell>
          <cell r="B95" t="str">
            <v>Fondo Nacional De Desarrollo Forestal</v>
          </cell>
          <cell r="C95" t="str">
            <v>SGP</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row>
        <row r="96">
          <cell r="A96">
            <v>224</v>
          </cell>
          <cell r="B96" t="str">
            <v>Insumos Bolivia</v>
          </cell>
          <cell r="C96" t="str">
            <v>YAP</v>
          </cell>
          <cell r="D96">
            <v>0</v>
          </cell>
          <cell r="E96">
            <v>0</v>
          </cell>
          <cell r="F96">
            <v>0</v>
          </cell>
          <cell r="G96">
            <v>1400000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row>
        <row r="97">
          <cell r="A97">
            <v>225</v>
          </cell>
          <cell r="B97" t="str">
            <v>Serv. Nal. Para La Sostenibilidad En Saneamiento Básico</v>
          </cell>
          <cell r="C97" t="str">
            <v>DCS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row>
        <row r="98">
          <cell r="A98">
            <v>226</v>
          </cell>
          <cell r="B98" t="str">
            <v>Servicio Estatal De Autonomías</v>
          </cell>
          <cell r="C98" t="str">
            <v>YAP</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row>
        <row r="99">
          <cell r="A99">
            <v>227</v>
          </cell>
          <cell r="B99" t="str">
            <v>Zona Franca Comercial E Industrial De Cobija</v>
          </cell>
          <cell r="C99" t="str">
            <v>BCC</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row>
        <row r="100">
          <cell r="A100">
            <v>234</v>
          </cell>
          <cell r="B100" t="str">
            <v>Servicio Geológico Minero</v>
          </cell>
          <cell r="C100" t="str">
            <v>JAD</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row>
        <row r="101">
          <cell r="A101">
            <v>242</v>
          </cell>
          <cell r="B101" t="str">
            <v>Comando De Ingeniería Del Ejército</v>
          </cell>
          <cell r="C101" t="str">
            <v>RCC</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row>
        <row r="102">
          <cell r="A102">
            <v>243</v>
          </cell>
          <cell r="B102" t="str">
            <v>Servicio Nacional De Hidrografía Naval</v>
          </cell>
          <cell r="C102" t="str">
            <v>JAD</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row>
        <row r="103">
          <cell r="A103">
            <v>244</v>
          </cell>
          <cell r="B103" t="str">
            <v>Servicio Nacional De Aerofotogrametría</v>
          </cell>
          <cell r="C103" t="str">
            <v>ETC</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row>
        <row r="104">
          <cell r="A104">
            <v>245</v>
          </cell>
          <cell r="B104" t="str">
            <v>Servicio Geodésico De Mapas</v>
          </cell>
          <cell r="C104" t="str">
            <v>ETC</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row>
        <row r="105">
          <cell r="A105">
            <v>247</v>
          </cell>
          <cell r="B105" t="str">
            <v>Corporación Gestora Del Proyecto Abapo - Izozog</v>
          </cell>
          <cell r="C105" t="str">
            <v>JAD</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row>
        <row r="106">
          <cell r="A106">
            <v>248</v>
          </cell>
          <cell r="B106" t="str">
            <v>Centro De Investigación Y Desarrollo Acuícola Boliviano</v>
          </cell>
          <cell r="C106" t="str">
            <v>-</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row>
        <row r="107">
          <cell r="A107">
            <v>249</v>
          </cell>
          <cell r="B107" t="str">
            <v>Central De Abastecimiento Y Suministros De Salud</v>
          </cell>
          <cell r="C107" t="str">
            <v>JMT</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row>
        <row r="108">
          <cell r="A108">
            <v>250</v>
          </cell>
          <cell r="B108" t="str">
            <v>Fondo De Des. Para Los Pueblos Indígenas, Orig. Y Com. Camp.</v>
          </cell>
          <cell r="C108" t="str">
            <v>-</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row>
        <row r="109">
          <cell r="A109">
            <v>251</v>
          </cell>
          <cell r="B109" t="str">
            <v>Instituto Nacional De Salud Ocupacional</v>
          </cell>
          <cell r="C109" t="str">
            <v>JMT</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row>
        <row r="110">
          <cell r="A110">
            <v>253</v>
          </cell>
          <cell r="B110" t="str">
            <v>Entidad Ejecutora De Medio Ambiente Y Agua</v>
          </cell>
          <cell r="C110" t="str">
            <v>DCS</v>
          </cell>
          <cell r="D110">
            <v>1444478.86</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1188453.8400000001</v>
          </cell>
          <cell r="AC110">
            <v>0</v>
          </cell>
          <cell r="AD110">
            <v>0</v>
          </cell>
          <cell r="AE110">
            <v>0</v>
          </cell>
          <cell r="AF110">
            <v>0</v>
          </cell>
          <cell r="AG110">
            <v>0</v>
          </cell>
          <cell r="AH110">
            <v>0</v>
          </cell>
          <cell r="AI110">
            <v>0</v>
          </cell>
          <cell r="AJ110">
            <v>0</v>
          </cell>
          <cell r="AK110">
            <v>0</v>
          </cell>
          <cell r="AL110">
            <v>0</v>
          </cell>
        </row>
        <row r="111">
          <cell r="A111">
            <v>254</v>
          </cell>
          <cell r="B111" t="str">
            <v>Instituto Del Seguro Agrario</v>
          </cell>
          <cell r="C111" t="str">
            <v>YAP</v>
          </cell>
          <cell r="D111">
            <v>0</v>
          </cell>
          <cell r="E111">
            <v>0</v>
          </cell>
          <cell r="F111">
            <v>0</v>
          </cell>
          <cell r="G111">
            <v>613</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row>
        <row r="112">
          <cell r="A112">
            <v>265</v>
          </cell>
          <cell r="B112" t="str">
            <v>Direc. Dptal. De Educación  Chuquisaca</v>
          </cell>
          <cell r="C112" t="str">
            <v>BCC</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row>
        <row r="113">
          <cell r="A113">
            <v>266</v>
          </cell>
          <cell r="B113" t="str">
            <v>Direc. Dptal. De Educación La Paz</v>
          </cell>
          <cell r="C113" t="str">
            <v>BCC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row>
        <row r="114">
          <cell r="A114">
            <v>267</v>
          </cell>
          <cell r="B114" t="str">
            <v>Direc. Dptal. De Educación Cochabamba</v>
          </cell>
          <cell r="C114" t="str">
            <v>BCC</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row>
        <row r="115">
          <cell r="A115">
            <v>268</v>
          </cell>
          <cell r="B115" t="str">
            <v>Direc. Dptal. De Educación Oruro</v>
          </cell>
          <cell r="C115" t="str">
            <v>BCC</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row>
        <row r="116">
          <cell r="A116">
            <v>269</v>
          </cell>
          <cell r="B116" t="str">
            <v>Direc. Dptal. De Educación Potosí</v>
          </cell>
          <cell r="C116" t="str">
            <v>BCC</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row>
        <row r="117">
          <cell r="A117">
            <v>270</v>
          </cell>
          <cell r="B117" t="str">
            <v>Direc. Dptal. De Educación Tarija</v>
          </cell>
          <cell r="C117" t="str">
            <v>BCC</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row>
        <row r="118">
          <cell r="A118">
            <v>271</v>
          </cell>
          <cell r="B118" t="str">
            <v>Direc. Dptal. De Educación Santa Cruz</v>
          </cell>
          <cell r="C118" t="str">
            <v>BCC</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row>
        <row r="119">
          <cell r="A119">
            <v>272</v>
          </cell>
          <cell r="B119" t="str">
            <v>Direc. Dptal. De Educación Beni</v>
          </cell>
          <cell r="C119" t="str">
            <v>BCC</v>
          </cell>
          <cell r="D119">
            <v>0</v>
          </cell>
          <cell r="E119">
            <v>0</v>
          </cell>
          <cell r="F119">
            <v>828206</v>
          </cell>
          <cell r="G119">
            <v>0</v>
          </cell>
          <cell r="H119">
            <v>0</v>
          </cell>
          <cell r="I119">
            <v>0</v>
          </cell>
          <cell r="J119">
            <v>139256</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row>
        <row r="120">
          <cell r="A120">
            <v>273</v>
          </cell>
          <cell r="B120" t="str">
            <v>Direc. Dptal. De Educación Pando</v>
          </cell>
          <cell r="C120" t="str">
            <v>BCC</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row>
        <row r="121">
          <cell r="A121">
            <v>281</v>
          </cell>
          <cell r="B121" t="str">
            <v>Oficina Técnica Nacional De Los Ríos Pilcomayo Y Bermejo</v>
          </cell>
          <cell r="C121" t="str">
            <v>SGP</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row>
        <row r="122">
          <cell r="A122">
            <v>283</v>
          </cell>
          <cell r="B122" t="str">
            <v>Aduana Nacional</v>
          </cell>
          <cell r="C122" t="str">
            <v>BCC</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row>
        <row r="123">
          <cell r="A123">
            <v>287</v>
          </cell>
          <cell r="B123" t="str">
            <v>Fondo Nacional De Inversión Productiva Y Social</v>
          </cell>
          <cell r="C123" t="str">
            <v>PLS</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row>
        <row r="124">
          <cell r="A124">
            <v>288</v>
          </cell>
          <cell r="B124" t="str">
            <v>Servicio Nacional De Riego</v>
          </cell>
          <cell r="C124" t="str">
            <v>RCC</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row>
        <row r="125">
          <cell r="A125">
            <v>289</v>
          </cell>
          <cell r="B125" t="str">
            <v>Mutual De Seguros Del Policía</v>
          </cell>
          <cell r="C125" t="str">
            <v>WAM</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row>
        <row r="126">
          <cell r="A126">
            <v>290</v>
          </cell>
          <cell r="B126" t="str">
            <v>Servicio De Impuestos Nacionales</v>
          </cell>
          <cell r="C126" t="str">
            <v>BCC</v>
          </cell>
          <cell r="D126">
            <v>4399.29</v>
          </cell>
          <cell r="E126">
            <v>288.95999999999998</v>
          </cell>
          <cell r="F126">
            <v>24982.29</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row>
        <row r="127">
          <cell r="A127">
            <v>291</v>
          </cell>
          <cell r="B127" t="str">
            <v>Administradora Boliviana De Carreteras</v>
          </cell>
          <cell r="C127" t="str">
            <v>SGP</v>
          </cell>
          <cell r="D127">
            <v>1324019.0900000001</v>
          </cell>
          <cell r="E127">
            <v>0</v>
          </cell>
          <cell r="F127">
            <v>21820631.800000001</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row>
        <row r="128">
          <cell r="A128">
            <v>292</v>
          </cell>
          <cell r="B128" t="str">
            <v>Vías Bolivia</v>
          </cell>
          <cell r="C128" t="str">
            <v>JMT</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row>
        <row r="129">
          <cell r="A129">
            <v>293</v>
          </cell>
          <cell r="B129" t="str">
            <v>Fundación Cultural Del Banco Central De Bolivia</v>
          </cell>
          <cell r="C129" t="str">
            <v>JMT</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row>
        <row r="130">
          <cell r="A130">
            <v>294</v>
          </cell>
          <cell r="B130" t="str">
            <v>Univ. Indígena Bol. Comun. Intercultl Prod. Tupak Katari</v>
          </cell>
          <cell r="C130" t="str">
            <v>-</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row>
        <row r="131">
          <cell r="A131">
            <v>295</v>
          </cell>
          <cell r="B131" t="str">
            <v>Univ. Indígena Bol. Comun. Intercult Prod. Casimiro Huanca</v>
          </cell>
          <cell r="C131" t="str">
            <v>-</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row>
        <row r="132">
          <cell r="A132">
            <v>296</v>
          </cell>
          <cell r="B132" t="str">
            <v>Univ. Indígena Bol. Comun. Intercult Prod. Apiaguaiki Tupa</v>
          </cell>
          <cell r="C132" t="str">
            <v>-</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row>
        <row r="133">
          <cell r="A133">
            <v>297</v>
          </cell>
          <cell r="B133" t="str">
            <v>Servicio Nacional De Caminos Residual</v>
          </cell>
          <cell r="C133" t="str">
            <v>-</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row>
        <row r="134">
          <cell r="A134">
            <v>298</v>
          </cell>
          <cell r="B134" t="str">
            <v>Servicio Departamental De Riego - Chuquisaca</v>
          </cell>
          <cell r="C134" t="str">
            <v>RCC</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row>
        <row r="135">
          <cell r="A135">
            <v>299</v>
          </cell>
          <cell r="B135" t="str">
            <v>Servicio Departamental De Riego - La Paz</v>
          </cell>
          <cell r="C135" t="str">
            <v>RCC</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row>
        <row r="136">
          <cell r="A136">
            <v>300</v>
          </cell>
          <cell r="B136" t="str">
            <v>Servicio Departamental De Riego - Cochabamba</v>
          </cell>
          <cell r="C136" t="str">
            <v>RCC</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row>
        <row r="137">
          <cell r="A137">
            <v>301</v>
          </cell>
          <cell r="B137" t="str">
            <v>Servicio Departamental De Riego - Oruro</v>
          </cell>
          <cell r="C137" t="str">
            <v>RCC</v>
          </cell>
          <cell r="D137">
            <v>0</v>
          </cell>
          <cell r="E137">
            <v>0</v>
          </cell>
          <cell r="F137">
            <v>0</v>
          </cell>
          <cell r="G137">
            <v>0</v>
          </cell>
          <cell r="H137">
            <v>0</v>
          </cell>
          <cell r="I137">
            <v>0</v>
          </cell>
          <cell r="J137">
            <v>0</v>
          </cell>
          <cell r="K137">
            <v>0</v>
          </cell>
          <cell r="L137">
            <v>0</v>
          </cell>
          <cell r="M137">
            <v>9689</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row>
        <row r="138">
          <cell r="A138">
            <v>302</v>
          </cell>
          <cell r="B138" t="str">
            <v>Servicio Departamental De Riego - Potosí</v>
          </cell>
          <cell r="C138" t="str">
            <v>RCC</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row>
        <row r="139">
          <cell r="A139">
            <v>303</v>
          </cell>
          <cell r="B139" t="str">
            <v>Servicio Departamental De Riego - Tarija</v>
          </cell>
          <cell r="C139" t="str">
            <v>RCC</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row>
        <row r="140">
          <cell r="A140">
            <v>304</v>
          </cell>
          <cell r="B140" t="str">
            <v>Servicio Departamental De Riego - Santa Cruz</v>
          </cell>
          <cell r="C140" t="str">
            <v>RCC</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row>
        <row r="141">
          <cell r="A141">
            <v>305</v>
          </cell>
          <cell r="B141" t="str">
            <v>Servicio Departamental De Riego - Beni</v>
          </cell>
          <cell r="C141" t="str">
            <v>RCC</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row>
        <row r="142">
          <cell r="A142">
            <v>306</v>
          </cell>
          <cell r="B142" t="str">
            <v>Servicio Departamental De Riego - Pando</v>
          </cell>
          <cell r="C142" t="str">
            <v>RCC</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row>
        <row r="143">
          <cell r="A143">
            <v>309</v>
          </cell>
          <cell r="B143" t="str">
            <v>Autoridad De Fiscalización Y Control Social Del Juego</v>
          </cell>
          <cell r="C143" t="str">
            <v>JAD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row>
        <row r="144">
          <cell r="A144">
            <v>310</v>
          </cell>
          <cell r="B144" t="str">
            <v>Autoridad De Regulación Y Fiscalización De Telecomunicaciones Y Transportes</v>
          </cell>
          <cell r="C144" t="str">
            <v>ETC</v>
          </cell>
          <cell r="D144">
            <v>0</v>
          </cell>
          <cell r="E144">
            <v>0</v>
          </cell>
          <cell r="F144">
            <v>0</v>
          </cell>
          <cell r="G144">
            <v>35894.86</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row>
        <row r="145">
          <cell r="A145">
            <v>311</v>
          </cell>
          <cell r="B145" t="str">
            <v>Autoridad De Fisc Y Ctrol Soc De Agua Potable Saneam.Básico</v>
          </cell>
          <cell r="C145" t="str">
            <v>ETC</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row>
        <row r="146">
          <cell r="A146">
            <v>312</v>
          </cell>
          <cell r="B146" t="str">
            <v>Autoridad De Fiscalizac. Y Control Soc De Bosques Y Tierras</v>
          </cell>
          <cell r="C146" t="str">
            <v>JMT</v>
          </cell>
          <cell r="D146">
            <v>0</v>
          </cell>
          <cell r="E146">
            <v>0</v>
          </cell>
          <cell r="F146">
            <v>29217587.850000001</v>
          </cell>
          <cell r="G146">
            <v>190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row>
        <row r="147">
          <cell r="A147">
            <v>313</v>
          </cell>
          <cell r="B147" t="str">
            <v>Autoridad De Fiscalización Y Control De Pensiones Y Seguros - Aps</v>
          </cell>
          <cell r="C147" t="str">
            <v>DCS</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row>
        <row r="148">
          <cell r="A148">
            <v>314</v>
          </cell>
          <cell r="B148" t="str">
            <v>Autoridad De Fiscalización Y Control Social De Electricidad</v>
          </cell>
          <cell r="C148" t="str">
            <v>PLS</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row>
        <row r="149">
          <cell r="A149">
            <v>315</v>
          </cell>
          <cell r="B149" t="str">
            <v>Autoridad De Fiscalización Y Control Social De Empresas</v>
          </cell>
          <cell r="C149" t="str">
            <v>YAP</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row>
        <row r="150">
          <cell r="A150">
            <v>324</v>
          </cell>
          <cell r="B150" t="str">
            <v>Escuela Boliviana Intercultural De Música</v>
          </cell>
          <cell r="C150" t="str">
            <v>YAP</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row>
        <row r="151">
          <cell r="A151">
            <v>340</v>
          </cell>
          <cell r="B151" t="str">
            <v>Servicio General De Identificación Personal</v>
          </cell>
          <cell r="C151" t="str">
            <v>DCS</v>
          </cell>
          <cell r="D151">
            <v>0</v>
          </cell>
          <cell r="E151">
            <v>0</v>
          </cell>
          <cell r="F151">
            <v>0</v>
          </cell>
          <cell r="G151">
            <v>85300.9</v>
          </cell>
          <cell r="H151">
            <v>0</v>
          </cell>
          <cell r="I151">
            <v>0</v>
          </cell>
          <cell r="J151">
            <v>161.35000000000002</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row>
        <row r="152">
          <cell r="A152">
            <v>341</v>
          </cell>
          <cell r="B152" t="str">
            <v>Servicio General De Licencias De Conducir</v>
          </cell>
          <cell r="C152" t="str">
            <v>DCS</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row>
        <row r="153">
          <cell r="A153">
            <v>342</v>
          </cell>
          <cell r="B153" t="str">
            <v>Agencia Estatal De Vivienda</v>
          </cell>
          <cell r="C153" t="str">
            <v>JAD</v>
          </cell>
          <cell r="D153">
            <v>0</v>
          </cell>
          <cell r="E153">
            <v>91.35</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row>
        <row r="154">
          <cell r="A154">
            <v>343</v>
          </cell>
          <cell r="B154" t="str">
            <v>Escuela De Jueces Del Estado</v>
          </cell>
          <cell r="C154" t="str">
            <v>JAD</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row>
        <row r="155">
          <cell r="A155">
            <v>344</v>
          </cell>
          <cell r="B155" t="str">
            <v>Instituto Plurinacional De Estudio De Lenguas Y Culturas</v>
          </cell>
          <cell r="C155" t="str">
            <v>PLS</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row>
        <row r="156">
          <cell r="A156">
            <v>345</v>
          </cell>
          <cell r="B156" t="str">
            <v>Mutual De Servicios Al Policía</v>
          </cell>
          <cell r="C156" t="str">
            <v>WAM</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row>
        <row r="157">
          <cell r="A157">
            <v>346</v>
          </cell>
          <cell r="B157" t="str">
            <v>Unidad De Investigaciones Financieras</v>
          </cell>
          <cell r="C157" t="str">
            <v>WAM</v>
          </cell>
          <cell r="D157">
            <v>0</v>
          </cell>
          <cell r="E157">
            <v>0</v>
          </cell>
          <cell r="F157">
            <v>0</v>
          </cell>
          <cell r="G157">
            <v>45050.19</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row>
        <row r="158">
          <cell r="A158">
            <v>347</v>
          </cell>
          <cell r="B158" t="str">
            <v>Autoridad De Fiscalización Y Control De Cooperativas</v>
          </cell>
          <cell r="C158" t="str">
            <v>WAM</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row>
        <row r="159">
          <cell r="A159">
            <v>348</v>
          </cell>
          <cell r="B159" t="str">
            <v>Autoridad Plurinacional De La Madre Tierra</v>
          </cell>
          <cell r="C159" t="str">
            <v>JMT</v>
          </cell>
          <cell r="D159">
            <v>0</v>
          </cell>
          <cell r="E159">
            <v>0</v>
          </cell>
          <cell r="F159">
            <v>0</v>
          </cell>
          <cell r="G159">
            <v>52804.5</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row>
        <row r="160">
          <cell r="A160">
            <v>349</v>
          </cell>
          <cell r="B160" t="str">
            <v>Centro De Inv.Arqueológicas,Antropológicas Y Adm.De Tiwanaku</v>
          </cell>
          <cell r="C160" t="str">
            <v>MVP</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row>
        <row r="161">
          <cell r="A161">
            <v>371</v>
          </cell>
          <cell r="B161" t="str">
            <v>Centro Internacional De La Quinua</v>
          </cell>
          <cell r="C161" t="str">
            <v>JAD</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row>
        <row r="162">
          <cell r="A162">
            <v>372</v>
          </cell>
          <cell r="B162" t="str">
            <v>Unidad de Liquidación del Fondo de Desarrollo para los Pueblos Indígenas, Originarios y Comunidades Campesinas</v>
          </cell>
          <cell r="C162" t="str">
            <v>BCC</v>
          </cell>
          <cell r="D162">
            <v>21536348.399999999</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row>
        <row r="163">
          <cell r="A163">
            <v>373</v>
          </cell>
          <cell r="B163" t="str">
            <v>Fondo de Desarrollo Indigena</v>
          </cell>
          <cell r="C163" t="str">
            <v>BCC</v>
          </cell>
          <cell r="D163">
            <v>0</v>
          </cell>
          <cell r="E163">
            <v>21536348.399999999</v>
          </cell>
          <cell r="F163">
            <v>0</v>
          </cell>
          <cell r="G163">
            <v>4414</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row>
        <row r="164">
          <cell r="A164">
            <v>374</v>
          </cell>
          <cell r="B164" t="str">
            <v>Agencia de Gobierno Electrónico y Tecnologías de Información y Comunicación</v>
          </cell>
          <cell r="C164" t="str">
            <v>ETC</v>
          </cell>
          <cell r="D164">
            <v>0</v>
          </cell>
          <cell r="E164">
            <v>0</v>
          </cell>
          <cell r="F164">
            <v>0</v>
          </cell>
          <cell r="G164">
            <v>2620.66</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row>
        <row r="165">
          <cell r="A165">
            <v>375</v>
          </cell>
          <cell r="B165" t="str">
            <v>Comité Organizador de los XI Juegos Suramericanos Cochabamba 2018</v>
          </cell>
          <cell r="C165" t="str">
            <v>-</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row>
        <row r="166">
          <cell r="A166">
            <v>376</v>
          </cell>
          <cell r="B166" t="str">
            <v>Agencia Boliviana de Energía Nuclear</v>
          </cell>
          <cell r="C166" t="str">
            <v>WAM</v>
          </cell>
          <cell r="D166">
            <v>0</v>
          </cell>
          <cell r="E166">
            <v>0</v>
          </cell>
          <cell r="F166">
            <v>0</v>
          </cell>
          <cell r="G166">
            <v>0</v>
          </cell>
          <cell r="H166">
            <v>0</v>
          </cell>
          <cell r="I166">
            <v>270</v>
          </cell>
          <cell r="J166">
            <v>0</v>
          </cell>
          <cell r="K166">
            <v>0</v>
          </cell>
          <cell r="L166">
            <v>298017.22000000003</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row>
        <row r="167">
          <cell r="A167">
            <v>377</v>
          </cell>
          <cell r="B167" t="str">
            <v>Dir. Estrg. de Defensa de los Manantiales del Silala y todos los Rec. Hídricos en frontera con la Rep.de Chile</v>
          </cell>
          <cell r="C167" t="str">
            <v>-</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row>
        <row r="168">
          <cell r="A168">
            <v>378</v>
          </cell>
          <cell r="B168" t="str">
            <v>Servicio Nacional Textil</v>
          </cell>
          <cell r="C168" t="str">
            <v>DCS</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row>
        <row r="169">
          <cell r="A169">
            <v>380</v>
          </cell>
          <cell r="B169" t="str">
            <v>Autoridad De Fiscalización Y Control Del Sistema Nacional De Salud</v>
          </cell>
          <cell r="C169" t="str">
            <v>JMT</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row>
        <row r="170">
          <cell r="A170">
            <v>411</v>
          </cell>
          <cell r="B170" t="str">
            <v>Corporación Del Seguro Social Militar</v>
          </cell>
          <cell r="C170" t="str">
            <v>-</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row>
        <row r="171">
          <cell r="A171">
            <v>417</v>
          </cell>
          <cell r="B171" t="str">
            <v>Caja Nacional De Salud</v>
          </cell>
          <cell r="C171" t="str">
            <v>-</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row>
        <row r="172">
          <cell r="A172">
            <v>418</v>
          </cell>
          <cell r="B172" t="str">
            <v>Caja Petrolera De Salud</v>
          </cell>
          <cell r="C172" t="str">
            <v>-</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row>
        <row r="173">
          <cell r="A173">
            <v>422</v>
          </cell>
          <cell r="B173" t="str">
            <v>Caja Bancaria Estatal De Salud</v>
          </cell>
          <cell r="C173" t="str">
            <v>-</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row>
        <row r="174">
          <cell r="A174">
            <v>423</v>
          </cell>
          <cell r="B174" t="str">
            <v>Caja De Salud Del Servicio Nal. De Caminos Y Ramas Anexas</v>
          </cell>
          <cell r="C174" t="str">
            <v>-</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row>
        <row r="175">
          <cell r="A175">
            <v>424</v>
          </cell>
          <cell r="B175" t="str">
            <v>Caja De Salud Cordes</v>
          </cell>
          <cell r="C175" t="str">
            <v>-</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row>
        <row r="176">
          <cell r="A176">
            <v>425</v>
          </cell>
          <cell r="B176" t="str">
            <v>Seguro Social Universitario De Cochabamba</v>
          </cell>
          <cell r="C176" t="str">
            <v>-</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row>
        <row r="177">
          <cell r="A177">
            <v>426</v>
          </cell>
          <cell r="B177" t="str">
            <v>Seguro Social Universitario De Oruro</v>
          </cell>
          <cell r="C177" t="str">
            <v>-</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row>
        <row r="178">
          <cell r="A178">
            <v>427</v>
          </cell>
          <cell r="B178" t="str">
            <v>Seguro Social Universitario De Santa Cruz</v>
          </cell>
          <cell r="C178" t="str">
            <v>-</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row>
        <row r="179">
          <cell r="A179">
            <v>428</v>
          </cell>
          <cell r="B179" t="str">
            <v>Seguro Social Universitario De Sucre</v>
          </cell>
          <cell r="C179" t="str">
            <v>-</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row>
        <row r="180">
          <cell r="A180">
            <v>429</v>
          </cell>
          <cell r="B180" t="str">
            <v>Seguro Social Universitario De La Paz</v>
          </cell>
          <cell r="C180" t="str">
            <v>-</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row>
        <row r="181">
          <cell r="A181">
            <v>432</v>
          </cell>
          <cell r="B181" t="str">
            <v>Seguro Social Universitario De Tarija</v>
          </cell>
          <cell r="C181" t="str">
            <v>-</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row>
        <row r="182">
          <cell r="A182">
            <v>433</v>
          </cell>
          <cell r="B182" t="str">
            <v>Seguro Social Universitario De Potosí</v>
          </cell>
          <cell r="C182" t="str">
            <v>-</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row>
        <row r="183">
          <cell r="A183">
            <v>434</v>
          </cell>
          <cell r="B183" t="str">
            <v>Seguro Social Universitario De Beni</v>
          </cell>
          <cell r="C183" t="str">
            <v>-</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row>
        <row r="184">
          <cell r="A184">
            <v>435</v>
          </cell>
          <cell r="B184" t="str">
            <v>Seguro Integral De Salud</v>
          </cell>
          <cell r="C184" t="str">
            <v>-</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row>
        <row r="185">
          <cell r="A185">
            <v>512</v>
          </cell>
          <cell r="B185" t="str">
            <v>Adm.De Aeropuertos Y Servicios Auxiliares A La Naveg. Aérea</v>
          </cell>
          <cell r="C185" t="str">
            <v>MVP</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row>
        <row r="186">
          <cell r="A186">
            <v>513</v>
          </cell>
          <cell r="B186" t="str">
            <v>Yacimientos Petrolíferos Fiscales Bolivianos</v>
          </cell>
          <cell r="C186" t="str">
            <v>BCC</v>
          </cell>
          <cell r="D186">
            <v>0</v>
          </cell>
          <cell r="E186">
            <v>0</v>
          </cell>
          <cell r="F186">
            <v>0</v>
          </cell>
          <cell r="G186">
            <v>8.31</v>
          </cell>
          <cell r="H186">
            <v>0</v>
          </cell>
          <cell r="I186">
            <v>5923.95</v>
          </cell>
          <cell r="J186">
            <v>0</v>
          </cell>
          <cell r="K186">
            <v>0</v>
          </cell>
          <cell r="L186">
            <v>600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row>
        <row r="187">
          <cell r="A187">
            <v>514</v>
          </cell>
          <cell r="B187" t="str">
            <v>Empresa Nacional De Electricidad</v>
          </cell>
          <cell r="C187" t="str">
            <v>DCS</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row>
        <row r="188">
          <cell r="A188">
            <v>517</v>
          </cell>
          <cell r="B188" t="str">
            <v>Corporación Minera De Bolivia</v>
          </cell>
          <cell r="C188" t="str">
            <v>DCS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row>
        <row r="189">
          <cell r="A189">
            <v>520</v>
          </cell>
          <cell r="B189" t="str">
            <v>Empresa Metalúrgica Vinto - Nacionalizada</v>
          </cell>
          <cell r="C189" t="str">
            <v>YAP</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row>
        <row r="190">
          <cell r="A190">
            <v>522</v>
          </cell>
          <cell r="B190" t="str">
            <v>Empresa Nacional De Ferrocarriles - Residual</v>
          </cell>
          <cell r="C190" t="str">
            <v>YAP</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row>
        <row r="191">
          <cell r="A191">
            <v>523</v>
          </cell>
          <cell r="B191" t="str">
            <v>Empresa De Correos De Bolivia</v>
          </cell>
          <cell r="C191" t="str">
            <v>PLS</v>
          </cell>
          <cell r="D191">
            <v>0</v>
          </cell>
          <cell r="E191">
            <v>0</v>
          </cell>
          <cell r="F191">
            <v>22855</v>
          </cell>
          <cell r="G191">
            <v>1011654.5300000001</v>
          </cell>
          <cell r="H191">
            <v>0</v>
          </cell>
          <cell r="I191">
            <v>0</v>
          </cell>
          <cell r="J191">
            <v>2928</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row>
        <row r="192">
          <cell r="A192">
            <v>525</v>
          </cell>
          <cell r="B192" t="str">
            <v>Transportes Aéreos Bolivianos</v>
          </cell>
          <cell r="C192" t="str">
            <v>ETC</v>
          </cell>
          <cell r="D192">
            <v>0</v>
          </cell>
          <cell r="E192">
            <v>0</v>
          </cell>
          <cell r="F192">
            <v>10780.32</v>
          </cell>
          <cell r="G192">
            <v>7000000</v>
          </cell>
          <cell r="H192">
            <v>0</v>
          </cell>
          <cell r="I192">
            <v>0</v>
          </cell>
          <cell r="J192">
            <v>1075954.23</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row>
        <row r="193">
          <cell r="A193">
            <v>526</v>
          </cell>
          <cell r="B193" t="str">
            <v>Bolivia Tv</v>
          </cell>
          <cell r="C193" t="str">
            <v>YAP</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row>
        <row r="194">
          <cell r="A194">
            <v>548</v>
          </cell>
          <cell r="B194" t="str">
            <v>Corporación De Las Fuerzas Armadas P/ El Des. Nacional</v>
          </cell>
          <cell r="C194" t="str">
            <v>SGP</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row>
        <row r="195">
          <cell r="A195">
            <v>551</v>
          </cell>
          <cell r="B195" t="str">
            <v>Empresa Naviera Boliviana</v>
          </cell>
          <cell r="C195" t="str">
            <v>ETC</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row>
        <row r="196">
          <cell r="A196">
            <v>572</v>
          </cell>
          <cell r="B196" t="str">
            <v>Empresa De Apoyo A La Producción De Alimentos</v>
          </cell>
          <cell r="C196" t="str">
            <v>SGP</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row>
        <row r="197">
          <cell r="A197">
            <v>573</v>
          </cell>
          <cell r="B197" t="str">
            <v>Empresa Siderúrgica Del Mutún</v>
          </cell>
          <cell r="C197" t="str">
            <v>YAP</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row>
        <row r="198">
          <cell r="A198">
            <v>574</v>
          </cell>
          <cell r="B198" t="str">
            <v>Lácteos De Bolivia</v>
          </cell>
          <cell r="C198" t="str">
            <v>JMT</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row>
        <row r="199">
          <cell r="A199">
            <v>575</v>
          </cell>
          <cell r="B199" t="str">
            <v>Papeles De Bolivia</v>
          </cell>
          <cell r="C199" t="str">
            <v>PLS</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row>
        <row r="200">
          <cell r="A200">
            <v>576</v>
          </cell>
          <cell r="B200" t="str">
            <v>Cartones De Bolivia</v>
          </cell>
          <cell r="C200" t="str">
            <v>JMT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row>
        <row r="201">
          <cell r="A201">
            <v>578</v>
          </cell>
          <cell r="B201" t="str">
            <v>Boliviana De Aviación</v>
          </cell>
          <cell r="C201" t="str">
            <v>YAP</v>
          </cell>
          <cell r="D201">
            <v>0</v>
          </cell>
          <cell r="E201">
            <v>0</v>
          </cell>
          <cell r="F201">
            <v>0</v>
          </cell>
          <cell r="G201">
            <v>1054.1400000000001</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row>
        <row r="202">
          <cell r="A202">
            <v>579</v>
          </cell>
          <cell r="B202" t="str">
            <v>Empresa Púb. Nal. Estratégica Cementos De Bolivia</v>
          </cell>
          <cell r="C202" t="str">
            <v>JMT</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row>
        <row r="203">
          <cell r="A203">
            <v>580</v>
          </cell>
          <cell r="B203" t="str">
            <v>Depósitos Aduaneros Bolivianos</v>
          </cell>
          <cell r="C203" t="str">
            <v>DCS</v>
          </cell>
          <cell r="D203">
            <v>0</v>
          </cell>
          <cell r="E203">
            <v>0</v>
          </cell>
          <cell r="F203">
            <v>0</v>
          </cell>
          <cell r="G203">
            <v>55789.33</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row>
        <row r="204">
          <cell r="A204">
            <v>581</v>
          </cell>
          <cell r="B204" t="str">
            <v>Empresa Púb. Nal. Estratégica Azúcar De Bolivia - Bermejo</v>
          </cell>
          <cell r="C204" t="str">
            <v>ETC</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row>
        <row r="205">
          <cell r="A205">
            <v>582</v>
          </cell>
          <cell r="B205" t="str">
            <v>Empresa Boliviana De Almendras Y Derivados</v>
          </cell>
          <cell r="C205" t="str">
            <v>BCC</v>
          </cell>
          <cell r="D205">
            <v>10500000</v>
          </cell>
          <cell r="E205">
            <v>10504325.200000001</v>
          </cell>
          <cell r="F205">
            <v>25</v>
          </cell>
          <cell r="G205">
            <v>5601.2000000000007</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row>
        <row r="206">
          <cell r="A206">
            <v>584</v>
          </cell>
          <cell r="B206" t="str">
            <v>Empresa Boliviana De Industrializacion De Hidrocarburos</v>
          </cell>
          <cell r="C206" t="str">
            <v>MVP</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row>
        <row r="207">
          <cell r="A207">
            <v>585</v>
          </cell>
          <cell r="B207" t="str">
            <v>Agencia Boliviana Espacial</v>
          </cell>
          <cell r="C207" t="str">
            <v>BCC</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row>
        <row r="208">
          <cell r="A208">
            <v>586</v>
          </cell>
          <cell r="B208" t="str">
            <v>Empresa Azucarera San Buenaventura</v>
          </cell>
          <cell r="C208" t="str">
            <v>BCC</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row>
        <row r="209">
          <cell r="A209">
            <v>587</v>
          </cell>
          <cell r="B209" t="str">
            <v>Empresa Estratégica Boliviana De Construcción Y Conservación De Infraestructura Civil</v>
          </cell>
          <cell r="C209" t="str">
            <v>DCS</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row>
        <row r="210">
          <cell r="A210">
            <v>588</v>
          </cell>
          <cell r="B210" t="str">
            <v>Empresa Pública Nacional Textil</v>
          </cell>
          <cell r="C210" t="str">
            <v>DCS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row>
        <row r="211">
          <cell r="A211">
            <v>589</v>
          </cell>
          <cell r="B211" t="str">
            <v>Empresa De Construcciones Del Ejército</v>
          </cell>
          <cell r="C211" t="str">
            <v>JAD</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row>
        <row r="212">
          <cell r="A212">
            <v>590</v>
          </cell>
          <cell r="B212" t="str">
            <v>Empresa Pública "Quipus"</v>
          </cell>
          <cell r="C212" t="str">
            <v>JAD</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row>
        <row r="213">
          <cell r="A213">
            <v>591</v>
          </cell>
          <cell r="B213" t="str">
            <v>Empresa Estatal De Transporte Por Cable Mi Teleférico</v>
          </cell>
          <cell r="C213" t="str">
            <v>WAM</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row>
        <row r="214">
          <cell r="A214">
            <v>592</v>
          </cell>
          <cell r="B214" t="str">
            <v>Empresa Estatal Boliviana De Turismo</v>
          </cell>
          <cell r="C214" t="str">
            <v>JMT</v>
          </cell>
          <cell r="D214">
            <v>0</v>
          </cell>
          <cell r="E214">
            <v>0</v>
          </cell>
          <cell r="F214">
            <v>66283373.75</v>
          </cell>
          <cell r="G214">
            <v>370858.33000000007</v>
          </cell>
          <cell r="H214">
            <v>0</v>
          </cell>
          <cell r="I214">
            <v>0</v>
          </cell>
          <cell r="J214">
            <v>13099.81</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row>
        <row r="215">
          <cell r="A215">
            <v>593</v>
          </cell>
          <cell r="B215" t="str">
            <v>Empresa Pública Yacana</v>
          </cell>
          <cell r="C215" t="str">
            <v>JMT</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row>
        <row r="216">
          <cell r="A216">
            <v>594</v>
          </cell>
          <cell r="B216" t="str">
            <v>Administración de Servicios Portuarios - Bolivia</v>
          </cell>
          <cell r="C216" t="str">
            <v>YAP</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row>
        <row r="217">
          <cell r="A217">
            <v>595</v>
          </cell>
          <cell r="B217" t="str">
            <v>Gestora Pública de la Seguridad Social de Largo Plazo</v>
          </cell>
          <cell r="C217" t="str">
            <v>YAP</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row>
        <row r="218">
          <cell r="A218">
            <v>598</v>
          </cell>
          <cell r="B218" t="str">
            <v>Empresa Pública "Editorial del Estado Plurinacional de Bolivia"</v>
          </cell>
          <cell r="C218" t="str">
            <v>RCC</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row>
        <row r="219">
          <cell r="A219">
            <v>620</v>
          </cell>
          <cell r="B219" t="str">
            <v>Complejo Agroindustrial De San Buena Aventura</v>
          </cell>
          <cell r="C219" t="str">
            <v>PLS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row>
        <row r="220">
          <cell r="A220">
            <v>633</v>
          </cell>
          <cell r="B220" t="str">
            <v>Empresa Misicuni</v>
          </cell>
          <cell r="C220" t="str">
            <v>SGP</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row>
        <row r="221">
          <cell r="A221">
            <v>634</v>
          </cell>
          <cell r="B221" t="str">
            <v>Empresa Púb. Deptal. Hotel Terminal-Terminal De Buses Oruro</v>
          </cell>
          <cell r="C221" t="str">
            <v>RCC</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row>
        <row r="222">
          <cell r="A222">
            <v>650</v>
          </cell>
          <cell r="B222" t="str">
            <v>Asamblea Legislativa Plurinacional</v>
          </cell>
          <cell r="C222" t="str">
            <v>DCS</v>
          </cell>
          <cell r="D222">
            <v>0</v>
          </cell>
          <cell r="E222">
            <v>0</v>
          </cell>
          <cell r="F222">
            <v>0</v>
          </cell>
          <cell r="G222">
            <v>91595.23000000001</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row>
        <row r="223">
          <cell r="A223">
            <v>660</v>
          </cell>
          <cell r="B223" t="str">
            <v>Órgano Judicial</v>
          </cell>
          <cell r="C223" t="str">
            <v>SGP</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row>
        <row r="224">
          <cell r="A224">
            <v>661</v>
          </cell>
          <cell r="B224" t="str">
            <v>Tribunal Constitucional Plurinacional</v>
          </cell>
          <cell r="C224" t="str">
            <v>SGP</v>
          </cell>
          <cell r="D224">
            <v>0</v>
          </cell>
          <cell r="E224">
            <v>0</v>
          </cell>
          <cell r="F224">
            <v>0</v>
          </cell>
          <cell r="G224">
            <v>20050.38</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row>
        <row r="225">
          <cell r="A225">
            <v>670</v>
          </cell>
          <cell r="B225" t="str">
            <v>Órgano Electoral Plurinacional</v>
          </cell>
          <cell r="C225" t="str">
            <v>PLS</v>
          </cell>
          <cell r="D225">
            <v>0</v>
          </cell>
          <cell r="E225">
            <v>0</v>
          </cell>
          <cell r="F225">
            <v>117282.63</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row>
        <row r="226">
          <cell r="A226">
            <v>680</v>
          </cell>
          <cell r="B226" t="str">
            <v>Contraloria General Del Estado</v>
          </cell>
          <cell r="C226" t="str">
            <v>MVP</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row>
        <row r="227">
          <cell r="A227">
            <v>681</v>
          </cell>
          <cell r="B227" t="str">
            <v>Ministerio Público</v>
          </cell>
          <cell r="C227" t="str">
            <v>RCC</v>
          </cell>
          <cell r="D227">
            <v>0</v>
          </cell>
          <cell r="E227">
            <v>0</v>
          </cell>
          <cell r="F227">
            <v>0</v>
          </cell>
          <cell r="G227">
            <v>4387904.59</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row>
        <row r="228">
          <cell r="A228">
            <v>682</v>
          </cell>
          <cell r="B228" t="str">
            <v>Defensoría Del Pueblo</v>
          </cell>
          <cell r="C228" t="str">
            <v>SGP</v>
          </cell>
          <cell r="D228">
            <v>0</v>
          </cell>
          <cell r="E228">
            <v>0</v>
          </cell>
          <cell r="F228">
            <v>0</v>
          </cell>
          <cell r="G228">
            <v>100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row>
        <row r="229">
          <cell r="A229">
            <v>683</v>
          </cell>
          <cell r="B229" t="str">
            <v>Procuraduría General Del Estado</v>
          </cell>
          <cell r="C229" t="str">
            <v>MVP</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row>
        <row r="230">
          <cell r="A230">
            <v>716</v>
          </cell>
          <cell r="B230" t="str">
            <v>Empresa Tarijeña Del Gas</v>
          </cell>
          <cell r="C230" t="str">
            <v>-</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row>
        <row r="231">
          <cell r="A231">
            <v>718</v>
          </cell>
          <cell r="B231" t="str">
            <v>Complejo Agroindustrial Buena Vista</v>
          </cell>
          <cell r="C231" t="str">
            <v>-</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row>
        <row r="232">
          <cell r="A232">
            <v>761</v>
          </cell>
          <cell r="B232" t="str">
            <v>Servicio Autónomo Municipal De Agua Potable Y Alcantarillado</v>
          </cell>
          <cell r="C232" t="str">
            <v>-</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row>
        <row r="233">
          <cell r="A233">
            <v>781</v>
          </cell>
          <cell r="B233" t="str">
            <v>Servicio Municipal De Agua Potable Y Alcantarillado</v>
          </cell>
          <cell r="C233" t="str">
            <v>-</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row>
        <row r="234">
          <cell r="A234">
            <v>802</v>
          </cell>
          <cell r="B234" t="str">
            <v>Empresa Local De Agua Potable Y Alcantarillado Sucre</v>
          </cell>
          <cell r="C234" t="str">
            <v>-</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row>
        <row r="235">
          <cell r="A235">
            <v>821</v>
          </cell>
          <cell r="B235" t="str">
            <v>Administración Autónoma Para Obras Sanitarias - Potosí</v>
          </cell>
          <cell r="C235" t="str">
            <v>-</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row>
        <row r="236">
          <cell r="A236">
            <v>831</v>
          </cell>
          <cell r="B236" t="str">
            <v>Servicio Local De Acueductos Y Alcantarillado - Oruro</v>
          </cell>
          <cell r="C236" t="str">
            <v>-</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row>
        <row r="237">
          <cell r="A237">
            <v>862</v>
          </cell>
          <cell r="B237" t="str">
            <v>Fondo Nacional De Desarrollo Regional</v>
          </cell>
          <cell r="C237" t="str">
            <v>MVP</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row>
        <row r="238">
          <cell r="A238">
            <v>865</v>
          </cell>
          <cell r="B238" t="str">
            <v>Fondo De Desarrollo Del Sist.Fin. Y Apoyo Al Sec.Productivo</v>
          </cell>
          <cell r="C238" t="str">
            <v>SGP</v>
          </cell>
          <cell r="D238">
            <v>0</v>
          </cell>
          <cell r="E238">
            <v>0</v>
          </cell>
          <cell r="F238">
            <v>0</v>
          </cell>
          <cell r="G238">
            <v>0</v>
          </cell>
          <cell r="H238">
            <v>0</v>
          </cell>
          <cell r="I238">
            <v>0</v>
          </cell>
          <cell r="J238">
            <v>16377.92</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row>
        <row r="239">
          <cell r="A239">
            <v>866</v>
          </cell>
          <cell r="B239" t="str">
            <v>Directorio Unico De Fondos</v>
          </cell>
          <cell r="C239" t="str">
            <v>-</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row>
        <row r="240">
          <cell r="A240">
            <v>867</v>
          </cell>
          <cell r="B240" t="str">
            <v>Fondo Rotatorio De Fomento Productivo Regional</v>
          </cell>
          <cell r="C240" t="str">
            <v>SGP</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row>
        <row r="241">
          <cell r="A241">
            <v>901</v>
          </cell>
          <cell r="B241" t="str">
            <v>Gobierno Autónomo Departamental De Chuquisaca</v>
          </cell>
          <cell r="C241" t="str">
            <v>RCC</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row>
        <row r="242">
          <cell r="A242">
            <v>902</v>
          </cell>
          <cell r="B242" t="str">
            <v>Gobierno Autónomo Departamental De La Paz</v>
          </cell>
          <cell r="C242" t="str">
            <v>RCC</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row>
        <row r="243">
          <cell r="A243">
            <v>903</v>
          </cell>
          <cell r="B243" t="str">
            <v>Gobierno Autónomo Departamental De Cochabamba</v>
          </cell>
          <cell r="C243" t="str">
            <v>RCC</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row>
        <row r="244">
          <cell r="A244">
            <v>904</v>
          </cell>
          <cell r="B244" t="str">
            <v>Gobierno Autónomo Departamental De Oruro</v>
          </cell>
          <cell r="C244" t="str">
            <v>RCC</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row>
        <row r="245">
          <cell r="A245">
            <v>905</v>
          </cell>
          <cell r="B245" t="str">
            <v>Gobierno Autónomo Departamental De Potosí</v>
          </cell>
          <cell r="C245" t="str">
            <v>RCC</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row>
        <row r="246">
          <cell r="A246">
            <v>906</v>
          </cell>
          <cell r="B246" t="str">
            <v>Gobierno Autónomo Departamental De Tarija</v>
          </cell>
          <cell r="C246" t="str">
            <v>RCC</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row>
        <row r="247">
          <cell r="A247">
            <v>907</v>
          </cell>
          <cell r="B247" t="str">
            <v>Gobierno Autónomo Departamental De Santa Cruz</v>
          </cell>
          <cell r="C247" t="str">
            <v>RCC</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row>
        <row r="248">
          <cell r="A248">
            <v>908</v>
          </cell>
          <cell r="B248" t="str">
            <v>Gobierno Autónomo Departamental Del Beni</v>
          </cell>
          <cell r="C248" t="str">
            <v>RCC</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row>
        <row r="249">
          <cell r="A249">
            <v>909</v>
          </cell>
          <cell r="B249" t="str">
            <v>Gobierno Autónomo Departamental De Pando</v>
          </cell>
          <cell r="C249" t="str">
            <v>RCC</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row>
        <row r="250">
          <cell r="A250">
            <v>950</v>
          </cell>
          <cell r="B250" t="str">
            <v>Banco Vivienda</v>
          </cell>
          <cell r="C250" t="str">
            <v>-</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row>
        <row r="251">
          <cell r="A251">
            <v>951</v>
          </cell>
          <cell r="B251" t="str">
            <v>Banco Central De Bolivia</v>
          </cell>
          <cell r="C251" t="str">
            <v>-</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row>
        <row r="252">
          <cell r="A252">
            <v>999</v>
          </cell>
          <cell r="B252" t="str">
            <v>Sector Privado</v>
          </cell>
          <cell r="C252" t="str">
            <v>-</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row>
        <row r="253">
          <cell r="A253">
            <v>1101</v>
          </cell>
          <cell r="B253" t="str">
            <v>Gobierno Autónomo Municipal De Sucre</v>
          </cell>
          <cell r="C253" t="str">
            <v>RCC</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row>
        <row r="254">
          <cell r="A254">
            <v>1102</v>
          </cell>
          <cell r="B254" t="str">
            <v>Gobierno Autónomo Municipal De Yotala</v>
          </cell>
          <cell r="C254" t="str">
            <v>RCC</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row>
        <row r="255">
          <cell r="A255">
            <v>1103</v>
          </cell>
          <cell r="B255" t="str">
            <v>Gobierno Autónomo Municipal De Poroma</v>
          </cell>
          <cell r="C255" t="str">
            <v>RCC</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row>
        <row r="256">
          <cell r="A256">
            <v>1104</v>
          </cell>
          <cell r="B256" t="str">
            <v>Gobierno Autónomo Municipal De Villa Azurduy</v>
          </cell>
          <cell r="C256" t="str">
            <v>RCC</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row>
        <row r="257">
          <cell r="A257">
            <v>1105</v>
          </cell>
          <cell r="B257" t="str">
            <v>Gobierno Autónomo Municipal De Tarvita (Villa Orías)</v>
          </cell>
          <cell r="C257" t="str">
            <v>RCC</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row>
        <row r="258">
          <cell r="A258">
            <v>1106</v>
          </cell>
          <cell r="B258" t="str">
            <v>Gobierno Autónomo Municipal De Villa Zudañez (Tacopaya)</v>
          </cell>
          <cell r="C258" t="str">
            <v>RCC</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row>
        <row r="259">
          <cell r="A259">
            <v>1107</v>
          </cell>
          <cell r="B259" t="str">
            <v>Gobierno Autónomo Municipal De Presto</v>
          </cell>
          <cell r="C259" t="str">
            <v>RCC</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row>
        <row r="260">
          <cell r="A260">
            <v>1108</v>
          </cell>
          <cell r="B260" t="str">
            <v>Gobierno Autónomo Municipal De Villa Mojocoya</v>
          </cell>
          <cell r="C260" t="str">
            <v>RCC</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row>
        <row r="261">
          <cell r="A261">
            <v>1109</v>
          </cell>
          <cell r="B261" t="str">
            <v>Gobierno Autónomo Municipal De Icla</v>
          </cell>
          <cell r="C261" t="str">
            <v>RCC</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row>
        <row r="262">
          <cell r="A262">
            <v>1110</v>
          </cell>
          <cell r="B262" t="str">
            <v>Gobierno Autónomo Municipal De Padilla</v>
          </cell>
          <cell r="C262" t="str">
            <v>RCC</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row>
        <row r="263">
          <cell r="A263">
            <v>1111</v>
          </cell>
          <cell r="B263" t="str">
            <v>Gobierno Autónomo Municipal De Tomina</v>
          </cell>
          <cell r="C263" t="str">
            <v>RCC</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1112</v>
          </cell>
          <cell r="B264" t="str">
            <v>Gobierno Autónomo Municipal De Sopachuy</v>
          </cell>
          <cell r="C264" t="str">
            <v>RCC</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1113</v>
          </cell>
          <cell r="B265" t="str">
            <v>Gobierno Autónomo Municipal De Villa Alcalá</v>
          </cell>
          <cell r="C265" t="str">
            <v>RCC</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row>
        <row r="266">
          <cell r="A266">
            <v>1114</v>
          </cell>
          <cell r="B266" t="str">
            <v>Gobierno Autónomo Municipal De El Villar</v>
          </cell>
          <cell r="C266" t="str">
            <v>RCC</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row>
        <row r="267">
          <cell r="A267">
            <v>1115</v>
          </cell>
          <cell r="B267" t="str">
            <v>Gobierno Autónomo Municipal De Monteagudo</v>
          </cell>
          <cell r="C267" t="str">
            <v>RCC</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row>
        <row r="268">
          <cell r="A268">
            <v>1116</v>
          </cell>
          <cell r="B268" t="str">
            <v>Gobierno Autónomo Municipal De San Pablo De Huacareta</v>
          </cell>
          <cell r="C268" t="str">
            <v>RCC</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row>
        <row r="269">
          <cell r="A269">
            <v>1117</v>
          </cell>
          <cell r="B269" t="str">
            <v>Gobierno Autónomo Municipal De Tarabuco</v>
          </cell>
          <cell r="C269" t="str">
            <v>RCC</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row>
        <row r="270">
          <cell r="A270">
            <v>1118</v>
          </cell>
          <cell r="B270" t="str">
            <v>Gobierno Autónomo Municipal De Yamparáez</v>
          </cell>
          <cell r="C270" t="str">
            <v>RCC</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row>
        <row r="271">
          <cell r="A271">
            <v>1119</v>
          </cell>
          <cell r="B271" t="str">
            <v>Gobierno Autónomo Municipal De Camargo</v>
          </cell>
          <cell r="C271" t="str">
            <v>RCC</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row>
        <row r="272">
          <cell r="A272">
            <v>1120</v>
          </cell>
          <cell r="B272" t="str">
            <v>Gobierno Autónomo Municipal De San Lucas</v>
          </cell>
          <cell r="C272" t="str">
            <v>RCC</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row>
        <row r="273">
          <cell r="A273">
            <v>1121</v>
          </cell>
          <cell r="B273" t="str">
            <v>Gobierno Autónomo Municipal De Incahuasi</v>
          </cell>
          <cell r="C273" t="str">
            <v>RCC</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row>
        <row r="274">
          <cell r="A274">
            <v>1122</v>
          </cell>
          <cell r="B274" t="str">
            <v>Gobierno Autónomo Municipal De Villa Serrano</v>
          </cell>
          <cell r="C274" t="str">
            <v>RCC</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row>
        <row r="275">
          <cell r="A275">
            <v>1123</v>
          </cell>
          <cell r="B275" t="str">
            <v>Gobierno Autónomo Municipal De Camataqui (Villa Abecia)</v>
          </cell>
          <cell r="C275" t="str">
            <v>RCC</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row>
        <row r="276">
          <cell r="A276">
            <v>1124</v>
          </cell>
          <cell r="B276" t="str">
            <v>Gobierno Autónomo Municipal De Culpina</v>
          </cell>
          <cell r="C276" t="str">
            <v>RCC</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row>
        <row r="277">
          <cell r="A277">
            <v>1125</v>
          </cell>
          <cell r="B277" t="str">
            <v>Gobierno Autónomo Municipal De Las Carreras</v>
          </cell>
          <cell r="C277" t="str">
            <v>RCC</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row>
        <row r="278">
          <cell r="A278">
            <v>1126</v>
          </cell>
          <cell r="B278" t="str">
            <v>Gobierno Autónomo Municipal De Villa Vaca Guzmán</v>
          </cell>
          <cell r="C278" t="str">
            <v>RCC</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row>
        <row r="279">
          <cell r="A279">
            <v>1127</v>
          </cell>
          <cell r="B279" t="str">
            <v>Gobierno Autónomo Municipal De Villa De Huacaya</v>
          </cell>
          <cell r="C279" t="str">
            <v>RCC</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row>
        <row r="280">
          <cell r="A280">
            <v>1128</v>
          </cell>
          <cell r="B280" t="str">
            <v>Gobierno Autónomo Municipal De Machareti</v>
          </cell>
          <cell r="C280" t="str">
            <v>RCC</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row>
        <row r="281">
          <cell r="A281">
            <v>1129</v>
          </cell>
          <cell r="B281" t="str">
            <v>Gobierno Autónomo Municipal De Villa Charcas</v>
          </cell>
          <cell r="C281" t="str">
            <v>RCC</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row>
        <row r="282">
          <cell r="A282">
            <v>1201</v>
          </cell>
          <cell r="B282" t="str">
            <v>Gobierno Autónomo Municipal De La Paz</v>
          </cell>
          <cell r="C282" t="str">
            <v>RCC</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row>
        <row r="283">
          <cell r="A283">
            <v>1202</v>
          </cell>
          <cell r="B283" t="str">
            <v>Gobierno Autónomo Municipal De Palca</v>
          </cell>
          <cell r="C283" t="str">
            <v>RCC</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row>
        <row r="284">
          <cell r="A284">
            <v>1203</v>
          </cell>
          <cell r="B284" t="str">
            <v>Gobierno Autónomo Municipal De Mecapaca</v>
          </cell>
          <cell r="C284" t="str">
            <v>RCC</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row>
        <row r="285">
          <cell r="A285">
            <v>1204</v>
          </cell>
          <cell r="B285" t="str">
            <v>Gobierno Autónomo Municipal De Achocalla</v>
          </cell>
          <cell r="C285" t="str">
            <v>RCC</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row>
        <row r="286">
          <cell r="A286">
            <v>1205</v>
          </cell>
          <cell r="B286" t="str">
            <v>Gobierno Autónomo Municipal De El Alto De La Paz</v>
          </cell>
          <cell r="C286" t="str">
            <v>RCC</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row>
        <row r="287">
          <cell r="A287">
            <v>1206</v>
          </cell>
          <cell r="B287" t="str">
            <v>Gobierno Autónomo Municipal De Viacha</v>
          </cell>
          <cell r="C287" t="str">
            <v>RCC</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row>
        <row r="288">
          <cell r="A288">
            <v>1207</v>
          </cell>
          <cell r="B288" t="str">
            <v>Gobierno Autónomo Municipal De Guaqui</v>
          </cell>
          <cell r="C288" t="str">
            <v>RCC</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row>
        <row r="289">
          <cell r="A289">
            <v>1208</v>
          </cell>
          <cell r="B289" t="str">
            <v>Gobierno Autónomo Municipal De Tiahuanacu</v>
          </cell>
          <cell r="C289" t="str">
            <v>RCC</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row>
        <row r="290">
          <cell r="A290">
            <v>1209</v>
          </cell>
          <cell r="B290" t="str">
            <v>Gobierno Autónomo Municipal De Desaguadero</v>
          </cell>
          <cell r="C290" t="str">
            <v>RCC</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row>
        <row r="291">
          <cell r="A291">
            <v>1210</v>
          </cell>
          <cell r="B291" t="str">
            <v>Gobierno Autónomo Municipal De Caranavi</v>
          </cell>
          <cell r="C291" t="str">
            <v>RCC</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row>
        <row r="292">
          <cell r="A292">
            <v>1211</v>
          </cell>
          <cell r="B292" t="str">
            <v>Gobierno Autónomo Municipal De Sica Sica (Villa Aroma)</v>
          </cell>
          <cell r="C292" t="str">
            <v>RCC</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row>
        <row r="293">
          <cell r="A293">
            <v>1212</v>
          </cell>
          <cell r="B293" t="str">
            <v>Gobierno Autónomo Municipal De Umala</v>
          </cell>
          <cell r="C293" t="str">
            <v>RCC</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row>
        <row r="294">
          <cell r="A294">
            <v>1213</v>
          </cell>
          <cell r="B294" t="str">
            <v>Gobierno Autónomo Municipal De Ayo Ayo</v>
          </cell>
          <cell r="C294" t="str">
            <v>RCC</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row>
        <row r="295">
          <cell r="A295">
            <v>1214</v>
          </cell>
          <cell r="B295" t="str">
            <v>Gobierno Autónomo Municipal De Calamarca</v>
          </cell>
          <cell r="C295" t="str">
            <v>RCC</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row>
        <row r="296">
          <cell r="A296">
            <v>1215</v>
          </cell>
          <cell r="B296" t="str">
            <v>Gobierno Autónomo Municipal De Patacamaya</v>
          </cell>
          <cell r="C296" t="str">
            <v>RCC</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row>
        <row r="297">
          <cell r="A297">
            <v>1216</v>
          </cell>
          <cell r="B297" t="str">
            <v>Gobierno Autónomo Municipal De Colquencha</v>
          </cell>
          <cell r="C297" t="str">
            <v>RCC</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row>
        <row r="298">
          <cell r="A298">
            <v>1217</v>
          </cell>
          <cell r="B298" t="str">
            <v>Gobierno Autónomo Municipal De Collana</v>
          </cell>
          <cell r="C298" t="str">
            <v>RCC</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row>
        <row r="299">
          <cell r="A299">
            <v>1218</v>
          </cell>
          <cell r="B299" t="str">
            <v>Gobierno Autónomo Municipal De Inquisivi</v>
          </cell>
          <cell r="C299" t="str">
            <v>RCC</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row>
        <row r="300">
          <cell r="A300">
            <v>1219</v>
          </cell>
          <cell r="B300" t="str">
            <v>Gobierno Autónomo Municipal De Quime</v>
          </cell>
          <cell r="C300" t="str">
            <v>RCC</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row>
        <row r="301">
          <cell r="A301">
            <v>1220</v>
          </cell>
          <cell r="B301" t="str">
            <v>Gobierno Autónomo Municipal De Cajuata</v>
          </cell>
          <cell r="C301" t="str">
            <v>RCC</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row>
        <row r="302">
          <cell r="A302">
            <v>1221</v>
          </cell>
          <cell r="B302" t="str">
            <v>Gobierno Autónomo Municipal De Colquiri</v>
          </cell>
          <cell r="C302" t="str">
            <v>RCC</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row>
        <row r="303">
          <cell r="A303">
            <v>1222</v>
          </cell>
          <cell r="B303" t="str">
            <v>Gobierno Autónomo Municipal De Ichoca</v>
          </cell>
          <cell r="C303" t="str">
            <v>RCC</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row>
        <row r="304">
          <cell r="A304">
            <v>1223</v>
          </cell>
          <cell r="B304" t="str">
            <v>Gobierno Autónomo Municipal De Villa Libertad Licoma</v>
          </cell>
          <cell r="C304" t="str">
            <v>RCC</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row>
        <row r="305">
          <cell r="A305">
            <v>1224</v>
          </cell>
          <cell r="B305" t="str">
            <v>Gobierno Autónomo Municipal De Achacachi</v>
          </cell>
          <cell r="C305" t="str">
            <v>RCC</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row>
        <row r="306">
          <cell r="A306">
            <v>1225</v>
          </cell>
          <cell r="B306" t="str">
            <v>Gobierno Autónomo Municipal De Ancoraimes</v>
          </cell>
          <cell r="C306" t="str">
            <v>RCC</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row>
        <row r="307">
          <cell r="A307">
            <v>1226</v>
          </cell>
          <cell r="B307" t="str">
            <v>Gobierno Autónomo Municipal De Sorata</v>
          </cell>
          <cell r="C307" t="str">
            <v>RCC</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row>
        <row r="308">
          <cell r="A308">
            <v>1227</v>
          </cell>
          <cell r="B308" t="str">
            <v>Gobierno Autónomo Municipal De Guanay</v>
          </cell>
          <cell r="C308" t="str">
            <v>RCC</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row>
        <row r="309">
          <cell r="A309">
            <v>1228</v>
          </cell>
          <cell r="B309" t="str">
            <v>Gobierno Autónomo Municipal De Tacacoma</v>
          </cell>
          <cell r="C309" t="str">
            <v>RCC</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row>
        <row r="310">
          <cell r="A310">
            <v>1229</v>
          </cell>
          <cell r="B310" t="str">
            <v>Gobierno Autónomo Municipal De Tipuani</v>
          </cell>
          <cell r="C310" t="str">
            <v>RCC</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row>
        <row r="311">
          <cell r="A311">
            <v>1230</v>
          </cell>
          <cell r="B311" t="str">
            <v>Gobierno Autónomo Municipal De Quiabaya</v>
          </cell>
          <cell r="C311" t="str">
            <v>RCC</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row>
        <row r="312">
          <cell r="A312">
            <v>1231</v>
          </cell>
          <cell r="B312" t="str">
            <v>Gobierno Autónomo Municipal De Combaya</v>
          </cell>
          <cell r="C312" t="str">
            <v>RCC</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row>
        <row r="313">
          <cell r="A313">
            <v>1232</v>
          </cell>
          <cell r="B313" t="str">
            <v>Gobierno Autónomo Municipal De Copacabana</v>
          </cell>
          <cell r="C313" t="str">
            <v>RCC</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row>
        <row r="314">
          <cell r="A314">
            <v>1233</v>
          </cell>
          <cell r="B314" t="str">
            <v>Gobierno Autónomo Municipal De San Pedro De Tiquina</v>
          </cell>
          <cell r="C314" t="str">
            <v>RCC</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row>
        <row r="315">
          <cell r="A315">
            <v>1234</v>
          </cell>
          <cell r="B315" t="str">
            <v>Gobierno Autónomo Municipal De Tito Yupanqui</v>
          </cell>
          <cell r="C315" t="str">
            <v>RCC</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row>
        <row r="316">
          <cell r="A316">
            <v>1235</v>
          </cell>
          <cell r="B316" t="str">
            <v>Gobierno Autónomo Municipal De Chuma</v>
          </cell>
          <cell r="C316" t="str">
            <v>RCC</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row>
        <row r="317">
          <cell r="A317">
            <v>1236</v>
          </cell>
          <cell r="B317" t="str">
            <v>Gobierno Autónomo Municipal De Ayata</v>
          </cell>
          <cell r="C317" t="str">
            <v>RCC</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row>
        <row r="318">
          <cell r="A318">
            <v>1237</v>
          </cell>
          <cell r="B318" t="str">
            <v>Gobierno Autónomo Municipal De Aucapata</v>
          </cell>
          <cell r="C318" t="str">
            <v>RCC</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row>
        <row r="319">
          <cell r="A319">
            <v>1238</v>
          </cell>
          <cell r="B319" t="str">
            <v>Gobierno Autónomo Municipal De Corocoro</v>
          </cell>
          <cell r="C319" t="str">
            <v>RCC</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row>
        <row r="320">
          <cell r="A320">
            <v>1239</v>
          </cell>
          <cell r="B320" t="str">
            <v>Gobierno Autónomo Municipal De Caquiaviri</v>
          </cell>
          <cell r="C320" t="str">
            <v>RCC</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row>
        <row r="321">
          <cell r="A321">
            <v>1240</v>
          </cell>
          <cell r="B321" t="str">
            <v>Gobierno Autónomo Municipal De Calacoto</v>
          </cell>
          <cell r="C321" t="str">
            <v>RCC</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row>
        <row r="322">
          <cell r="A322">
            <v>1241</v>
          </cell>
          <cell r="B322" t="str">
            <v>Gobierno Autónomo Municipal De Comanche</v>
          </cell>
          <cell r="C322" t="str">
            <v>RCC</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row>
        <row r="323">
          <cell r="A323">
            <v>1242</v>
          </cell>
          <cell r="B323" t="str">
            <v>Gobierno Autónomo Municipal De Charaña</v>
          </cell>
          <cell r="C323" t="str">
            <v>RCC</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row>
        <row r="324">
          <cell r="A324">
            <v>1243</v>
          </cell>
          <cell r="B324" t="str">
            <v>Gobierno Autónomo Municipal De Waldo Ballivián</v>
          </cell>
          <cell r="C324" t="str">
            <v>RCC</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row>
        <row r="325">
          <cell r="A325">
            <v>1244</v>
          </cell>
          <cell r="B325" t="str">
            <v>Gobierno Autónomo Municipal De Nazacara De Pacajes</v>
          </cell>
          <cell r="C325" t="str">
            <v>RCC</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row>
        <row r="326">
          <cell r="A326">
            <v>1245</v>
          </cell>
          <cell r="B326" t="str">
            <v>Gobierno Autónomo Municipal De Santiago De Callapa</v>
          </cell>
          <cell r="C326" t="str">
            <v>RCC</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row>
        <row r="327">
          <cell r="A327">
            <v>1246</v>
          </cell>
          <cell r="B327" t="str">
            <v>Gobierno Autónomo Municipal De Puerto Acosta</v>
          </cell>
          <cell r="C327" t="str">
            <v>RCC</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row>
        <row r="328">
          <cell r="A328">
            <v>1247</v>
          </cell>
          <cell r="B328" t="str">
            <v>Gobierno Autónomo Municipal De Mocomoco</v>
          </cell>
          <cell r="C328" t="str">
            <v>RCC</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row>
        <row r="329">
          <cell r="A329">
            <v>1248</v>
          </cell>
          <cell r="B329" t="str">
            <v>Gobierno Autónomo Municipal De Carabuco</v>
          </cell>
          <cell r="C329" t="str">
            <v>RCC</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row>
        <row r="330">
          <cell r="A330">
            <v>1249</v>
          </cell>
          <cell r="B330" t="str">
            <v>Gobierno Autónomo Municipal De Apolo</v>
          </cell>
          <cell r="C330" t="str">
            <v>RCC</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row>
        <row r="331">
          <cell r="A331">
            <v>1250</v>
          </cell>
          <cell r="B331" t="str">
            <v>Gobierno Autónomo Municipal De Pelechuco</v>
          </cell>
          <cell r="C331" t="str">
            <v>RCC</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row>
        <row r="332">
          <cell r="A332">
            <v>1251</v>
          </cell>
          <cell r="B332" t="str">
            <v>Gobierno Autónomo Municipal De Luribay</v>
          </cell>
          <cell r="C332" t="str">
            <v>RCC</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row>
        <row r="333">
          <cell r="A333">
            <v>1252</v>
          </cell>
          <cell r="B333" t="str">
            <v>Gobierno Autónomo Municipal De Sapahaqui</v>
          </cell>
          <cell r="C333" t="str">
            <v>RCC</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row>
        <row r="334">
          <cell r="A334">
            <v>1253</v>
          </cell>
          <cell r="B334" t="str">
            <v>Gobierno Autónomo Municipal De Yaco</v>
          </cell>
          <cell r="C334" t="str">
            <v>RCC</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row>
        <row r="335">
          <cell r="A335">
            <v>1254</v>
          </cell>
          <cell r="B335" t="str">
            <v>Gobierno Autónomo Municipal De Malla</v>
          </cell>
          <cell r="C335" t="str">
            <v>RCC</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row>
        <row r="336">
          <cell r="A336">
            <v>1255</v>
          </cell>
          <cell r="B336" t="str">
            <v>Gobierno Autónomo Municipal De Cairoma</v>
          </cell>
          <cell r="C336" t="str">
            <v>RCC</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row>
        <row r="337">
          <cell r="A337">
            <v>1256</v>
          </cell>
          <cell r="B337" t="str">
            <v>Gobierno Autónomo Municipal De Chulumani (Villa De La Libertad)</v>
          </cell>
          <cell r="C337" t="str">
            <v>RCC</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row>
        <row r="338">
          <cell r="A338">
            <v>1257</v>
          </cell>
          <cell r="B338" t="str">
            <v>Gobierno Autónomo Municipal De Irupana (Villa De Lanza)</v>
          </cell>
          <cell r="C338" t="str">
            <v>RCC</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row>
        <row r="339">
          <cell r="A339">
            <v>1258</v>
          </cell>
          <cell r="B339" t="str">
            <v>Gobierno Autónomo Municipal De Yanacachi</v>
          </cell>
          <cell r="C339" t="str">
            <v>RCC</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row>
        <row r="340">
          <cell r="A340">
            <v>1259</v>
          </cell>
          <cell r="B340" t="str">
            <v>Gobierno Autónomo Municipal De Palos Blancos</v>
          </cell>
          <cell r="C340" t="str">
            <v>RCC</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row>
        <row r="341">
          <cell r="A341">
            <v>1260</v>
          </cell>
          <cell r="B341" t="str">
            <v>Gobierno Autónomo Municipal De La Asunta</v>
          </cell>
          <cell r="C341" t="str">
            <v>RCC</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row>
        <row r="342">
          <cell r="A342">
            <v>1261</v>
          </cell>
          <cell r="B342" t="str">
            <v>Gobierno Autónomo Municipal De Pucarani</v>
          </cell>
          <cell r="C342" t="str">
            <v>RCC</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row>
        <row r="343">
          <cell r="A343">
            <v>1262</v>
          </cell>
          <cell r="B343" t="str">
            <v>Gobierno Autónomo Municipal De Laja</v>
          </cell>
          <cell r="C343" t="str">
            <v>RCC</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row>
        <row r="344">
          <cell r="A344">
            <v>1263</v>
          </cell>
          <cell r="B344" t="str">
            <v>Gobierno Autónomo Municipal De Batallas</v>
          </cell>
          <cell r="C344" t="str">
            <v>RCC</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row>
        <row r="345">
          <cell r="A345">
            <v>1264</v>
          </cell>
          <cell r="B345" t="str">
            <v>Gobierno Autónomo Municipal De Puerto Pérez</v>
          </cell>
          <cell r="C345" t="str">
            <v>RCC</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row>
        <row r="346">
          <cell r="A346">
            <v>1265</v>
          </cell>
          <cell r="B346" t="str">
            <v>Gobierno Autónomo Municipal De Coroico</v>
          </cell>
          <cell r="C346" t="str">
            <v>RCC</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row>
        <row r="347">
          <cell r="A347">
            <v>1266</v>
          </cell>
          <cell r="B347" t="str">
            <v>Gobierno Autónomo Municipal De Coripata</v>
          </cell>
          <cell r="C347" t="str">
            <v>RCC</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row>
        <row r="348">
          <cell r="A348">
            <v>1267</v>
          </cell>
          <cell r="B348" t="str">
            <v>Gobierno Autónomo Municipal De Ixiamas</v>
          </cell>
          <cell r="C348" t="str">
            <v>RCC</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row>
        <row r="349">
          <cell r="A349">
            <v>1268</v>
          </cell>
          <cell r="B349" t="str">
            <v>Gobierno Autónomo Municipal De San Buenaventura</v>
          </cell>
          <cell r="C349" t="str">
            <v>RCC</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row>
        <row r="350">
          <cell r="A350">
            <v>1269</v>
          </cell>
          <cell r="B350" t="str">
            <v>Gobierno Autónomo Municipal De General Juan José Pérez (Charazani)</v>
          </cell>
          <cell r="C350" t="str">
            <v>RCC</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row>
        <row r="351">
          <cell r="A351">
            <v>1270</v>
          </cell>
          <cell r="B351" t="str">
            <v>Gobierno Autónomo Municipal De Curva</v>
          </cell>
          <cell r="C351" t="str">
            <v>RCC</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row>
        <row r="352">
          <cell r="A352">
            <v>1271</v>
          </cell>
          <cell r="B352" t="str">
            <v>Gobierno Autónomo Municipal De San Pedro De Curahuara</v>
          </cell>
          <cell r="C352" t="str">
            <v>RCC</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row>
        <row r="353">
          <cell r="A353">
            <v>1272</v>
          </cell>
          <cell r="B353" t="str">
            <v>Gobierno Autónomo Municipal De Papel Pampa</v>
          </cell>
          <cell r="C353" t="str">
            <v>RCC</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row>
        <row r="354">
          <cell r="A354">
            <v>1273</v>
          </cell>
          <cell r="B354" t="str">
            <v>Gobierno Autónomo Municipal De Chacarilla</v>
          </cell>
          <cell r="C354" t="str">
            <v>RCC</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row>
        <row r="355">
          <cell r="A355">
            <v>1274</v>
          </cell>
          <cell r="B355" t="str">
            <v>Gobierno Autónomo Municipal De Santiago De Machaca</v>
          </cell>
          <cell r="C355" t="str">
            <v>RCC</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row>
        <row r="356">
          <cell r="A356">
            <v>1275</v>
          </cell>
          <cell r="B356" t="str">
            <v>Gobierno Autónomo Municipal De Catacora</v>
          </cell>
          <cell r="C356" t="str">
            <v>RCC</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row>
        <row r="357">
          <cell r="A357">
            <v>1276</v>
          </cell>
          <cell r="B357" t="str">
            <v>Gobierno Autónomo Municipal De Mapiri</v>
          </cell>
          <cell r="C357" t="str">
            <v>RCC</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row>
        <row r="358">
          <cell r="A358">
            <v>1277</v>
          </cell>
          <cell r="B358" t="str">
            <v>Gobierno Autónomo Municipal De Teoponte</v>
          </cell>
          <cell r="C358" t="str">
            <v>RCC</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row>
        <row r="359">
          <cell r="A359">
            <v>1278</v>
          </cell>
          <cell r="B359" t="str">
            <v>Gobierno Autónomo Municipal De San Andrés De Machaca</v>
          </cell>
          <cell r="C359" t="str">
            <v>RCC</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row>
        <row r="360">
          <cell r="A360">
            <v>1279</v>
          </cell>
          <cell r="B360" t="str">
            <v>Gobierno Autónomo Municipal De Jesús De Machaca</v>
          </cell>
          <cell r="C360" t="str">
            <v>RCC</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row>
        <row r="361">
          <cell r="A361">
            <v>1280</v>
          </cell>
          <cell r="B361" t="str">
            <v>Gobierno Autónomo Municipal De Taraco</v>
          </cell>
          <cell r="C361" t="str">
            <v>RCC</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row>
        <row r="362">
          <cell r="A362">
            <v>1281</v>
          </cell>
          <cell r="B362" t="str">
            <v>Gobierno Autónomo Municipal De Huarina</v>
          </cell>
          <cell r="C362" t="str">
            <v>RCC</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row>
        <row r="363">
          <cell r="A363">
            <v>1282</v>
          </cell>
          <cell r="B363" t="str">
            <v>Gobierno Autónomo Municipal De Santiago De Huata</v>
          </cell>
          <cell r="C363" t="str">
            <v>RCC</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row>
        <row r="364">
          <cell r="A364">
            <v>1283</v>
          </cell>
          <cell r="B364" t="str">
            <v>Gobierno Autónomo Municipal De Escoma</v>
          </cell>
          <cell r="C364" t="str">
            <v>RCC</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row>
        <row r="365">
          <cell r="A365">
            <v>1284</v>
          </cell>
          <cell r="B365" t="str">
            <v>Gobierno Autónomo Municipal De Humanata</v>
          </cell>
          <cell r="C365" t="str">
            <v>RCC</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row>
        <row r="366">
          <cell r="A366">
            <v>1285</v>
          </cell>
          <cell r="B366" t="str">
            <v>Gobierno Autónomo Municipal De Alto Beni</v>
          </cell>
          <cell r="C366" t="str">
            <v>RCC</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row>
        <row r="367">
          <cell r="A367">
            <v>1286</v>
          </cell>
          <cell r="B367" t="str">
            <v>Gobierno Autónomo Municipal De Huatajata</v>
          </cell>
          <cell r="C367" t="str">
            <v>RCC</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row>
        <row r="368">
          <cell r="A368">
            <v>1287</v>
          </cell>
          <cell r="B368" t="str">
            <v>Gobierno Autónomo Municipal De Chua Cocani</v>
          </cell>
          <cell r="C368" t="str">
            <v>RCC</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row>
        <row r="369">
          <cell r="A369">
            <v>1301</v>
          </cell>
          <cell r="B369" t="str">
            <v>Gobierno Autónomo Municipal De Cochabamba</v>
          </cell>
          <cell r="C369" t="str">
            <v>RCC</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row>
        <row r="370">
          <cell r="A370">
            <v>1302</v>
          </cell>
          <cell r="B370" t="str">
            <v>Gobierno Autónomo Municipal De Quillacollo</v>
          </cell>
          <cell r="C370" t="str">
            <v>RCC</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row>
        <row r="371">
          <cell r="A371">
            <v>1303</v>
          </cell>
          <cell r="B371" t="str">
            <v>Gobierno Autónomo Municipal De Sipe Sipe</v>
          </cell>
          <cell r="C371" t="str">
            <v>RCC</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row>
        <row r="372">
          <cell r="A372">
            <v>1304</v>
          </cell>
          <cell r="B372" t="str">
            <v>Gobierno Autónomo Municipal De Tiquipaya</v>
          </cell>
          <cell r="C372" t="str">
            <v>RCC</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row>
        <row r="373">
          <cell r="A373">
            <v>1305</v>
          </cell>
          <cell r="B373" t="str">
            <v>Gobierno Autónomo Municipal De Vinto</v>
          </cell>
          <cell r="C373" t="str">
            <v>RCC</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row>
        <row r="374">
          <cell r="A374">
            <v>1306</v>
          </cell>
          <cell r="B374" t="str">
            <v>Gobierno Autónomo Municipal De Colcapirhua</v>
          </cell>
          <cell r="C374" t="str">
            <v>RCC</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row>
        <row r="375">
          <cell r="A375">
            <v>1307</v>
          </cell>
          <cell r="B375" t="str">
            <v>Gobierno Autónomo Municipal De Aiquile</v>
          </cell>
          <cell r="C375" t="str">
            <v>RCC</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row>
        <row r="376">
          <cell r="A376">
            <v>1308</v>
          </cell>
          <cell r="B376" t="str">
            <v>Gobierno Autónomo Municipal De Pasorapa</v>
          </cell>
          <cell r="C376" t="str">
            <v>RCC</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row>
        <row r="377">
          <cell r="A377">
            <v>1309</v>
          </cell>
          <cell r="B377" t="str">
            <v>Gobierno Autónomo Municipal De Omereque</v>
          </cell>
          <cell r="C377" t="str">
            <v>RCC</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row>
        <row r="378">
          <cell r="A378">
            <v>1310</v>
          </cell>
          <cell r="B378" t="str">
            <v>Gobierno Autónomo Municipal De Independencia</v>
          </cell>
          <cell r="C378" t="str">
            <v>RCC</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row>
        <row r="379">
          <cell r="A379">
            <v>1311</v>
          </cell>
          <cell r="B379" t="str">
            <v>Gobierno Autónomo Municipal De Morochata</v>
          </cell>
          <cell r="C379" t="str">
            <v>RCC</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row>
        <row r="380">
          <cell r="A380">
            <v>1312</v>
          </cell>
          <cell r="B380" t="str">
            <v>Gobierno Autónomo Municipal De Sacaba</v>
          </cell>
          <cell r="C380" t="str">
            <v>RCC</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row>
        <row r="381">
          <cell r="A381">
            <v>1313</v>
          </cell>
          <cell r="B381" t="str">
            <v>Gobierno Autónomo Municipal De Colomi</v>
          </cell>
          <cell r="C381" t="str">
            <v>RCC</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row>
        <row r="382">
          <cell r="A382">
            <v>1314</v>
          </cell>
          <cell r="B382" t="str">
            <v>Gobierno Autónomo Municipal De Villa Tunari</v>
          </cell>
          <cell r="C382" t="str">
            <v>RCC</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row>
        <row r="383">
          <cell r="A383">
            <v>1315</v>
          </cell>
          <cell r="B383" t="str">
            <v>Gobierno Autónomo Municipal De Punata</v>
          </cell>
          <cell r="C383" t="str">
            <v>RCC</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row>
        <row r="384">
          <cell r="A384">
            <v>1316</v>
          </cell>
          <cell r="B384" t="str">
            <v>Gobierno Autónomo Municipal De Villa Rivero</v>
          </cell>
          <cell r="C384" t="str">
            <v>RCC</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row>
        <row r="385">
          <cell r="A385">
            <v>1317</v>
          </cell>
          <cell r="B385" t="str">
            <v>Gobierno Autónomo Municipal De San Benito (Villa José Quintín Mendoza)</v>
          </cell>
          <cell r="C385" t="str">
            <v>RCC</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row>
        <row r="386">
          <cell r="A386">
            <v>1318</v>
          </cell>
          <cell r="B386" t="str">
            <v>Gobierno Autónomo Municipal De Tacachi</v>
          </cell>
          <cell r="C386" t="str">
            <v>RCC</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row>
        <row r="387">
          <cell r="A387">
            <v>1319</v>
          </cell>
          <cell r="B387" t="str">
            <v>Gobierno Autónomo Municipal Villa Gualberto Villarroel</v>
          </cell>
          <cell r="C387" t="str">
            <v>RCC</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row>
        <row r="388">
          <cell r="A388">
            <v>1320</v>
          </cell>
          <cell r="B388" t="str">
            <v>Gobierno Autónomo Municipal De Tarata</v>
          </cell>
          <cell r="C388" t="str">
            <v>RCC</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row>
        <row r="389">
          <cell r="A389">
            <v>1321</v>
          </cell>
          <cell r="B389" t="str">
            <v>Gobierno Autónomo Municipal De Anzaldo</v>
          </cell>
          <cell r="C389" t="str">
            <v>RCC</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row>
        <row r="390">
          <cell r="A390">
            <v>1322</v>
          </cell>
          <cell r="B390" t="str">
            <v>Gobierno Autónomo Municipal De Arbieto</v>
          </cell>
          <cell r="C390" t="str">
            <v>RCC</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row>
        <row r="391">
          <cell r="A391">
            <v>1323</v>
          </cell>
          <cell r="B391" t="str">
            <v>Gobierno Autónomo Municipal De Sacabamba</v>
          </cell>
          <cell r="C391" t="str">
            <v>RCC</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row>
        <row r="392">
          <cell r="A392">
            <v>1324</v>
          </cell>
          <cell r="B392" t="str">
            <v>Gobierno Autónomo Municipal De Cliza</v>
          </cell>
          <cell r="C392" t="str">
            <v>RCC</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row>
        <row r="393">
          <cell r="A393">
            <v>1325</v>
          </cell>
          <cell r="B393" t="str">
            <v>Gobierno Autónomo Municipal De Toco</v>
          </cell>
          <cell r="C393" t="str">
            <v>RCC</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row>
        <row r="394">
          <cell r="A394">
            <v>1326</v>
          </cell>
          <cell r="B394" t="str">
            <v>Gobierno Autónomo Municipal De Tolata</v>
          </cell>
          <cell r="C394" t="str">
            <v>RCC</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row>
        <row r="395">
          <cell r="A395">
            <v>1327</v>
          </cell>
          <cell r="B395" t="str">
            <v>Gobierno Autónomo Municipal De Capinota</v>
          </cell>
          <cell r="C395" t="str">
            <v>RCC</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row>
        <row r="396">
          <cell r="A396">
            <v>1328</v>
          </cell>
          <cell r="B396" t="str">
            <v>Gobierno Autónomo Municipal De Santivañez</v>
          </cell>
          <cell r="C396" t="str">
            <v>RCC</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row>
        <row r="397">
          <cell r="A397">
            <v>1329</v>
          </cell>
          <cell r="B397" t="str">
            <v>Gobierno Autónomo Municipal De Sicaya</v>
          </cell>
          <cell r="C397" t="str">
            <v>RCC</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row>
        <row r="398">
          <cell r="A398">
            <v>1330</v>
          </cell>
          <cell r="B398" t="str">
            <v>Gobierno Autónomo Municipal De Tapacari</v>
          </cell>
          <cell r="C398" t="str">
            <v>RCC</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row>
        <row r="399">
          <cell r="A399">
            <v>1331</v>
          </cell>
          <cell r="B399" t="str">
            <v>Gobierno Autónomo Municipal De Totora</v>
          </cell>
          <cell r="C399" t="str">
            <v>RCC</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row>
        <row r="400">
          <cell r="A400">
            <v>1332</v>
          </cell>
          <cell r="B400" t="str">
            <v>Gobierno Autónomo Municipal De Pojo</v>
          </cell>
          <cell r="C400" t="str">
            <v>RCC</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row>
        <row r="401">
          <cell r="A401">
            <v>1333</v>
          </cell>
          <cell r="B401" t="str">
            <v>Gobierno Autónomo Municipal De Pocona</v>
          </cell>
          <cell r="C401" t="str">
            <v>RCC</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row>
        <row r="402">
          <cell r="A402">
            <v>1334</v>
          </cell>
          <cell r="B402" t="str">
            <v>Gobierno Autónomo Municipal De Chimoré</v>
          </cell>
          <cell r="C402" t="str">
            <v>RCC</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row>
        <row r="403">
          <cell r="A403">
            <v>1335</v>
          </cell>
          <cell r="B403" t="str">
            <v>Gobierno Autónomo Municipal De Puerto Villarroel</v>
          </cell>
          <cell r="C403" t="str">
            <v>RCC</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row>
        <row r="404">
          <cell r="A404">
            <v>1336</v>
          </cell>
          <cell r="B404" t="str">
            <v>Gobierno Autónomo Municipal De Arani</v>
          </cell>
          <cell r="C404" t="str">
            <v>RCC</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row>
        <row r="405">
          <cell r="A405">
            <v>1337</v>
          </cell>
          <cell r="B405" t="str">
            <v>Gobierno Autónomo Municipal De Vacas</v>
          </cell>
          <cell r="C405" t="str">
            <v>RCC</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row>
        <row r="406">
          <cell r="A406">
            <v>1338</v>
          </cell>
          <cell r="B406" t="str">
            <v>Gobierno Autónomo Municipal De Arque</v>
          </cell>
          <cell r="C406" t="str">
            <v>RCC</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row>
        <row r="407">
          <cell r="A407">
            <v>1339</v>
          </cell>
          <cell r="B407" t="str">
            <v>Gobierno Autónomo Municipal De Tacopaya</v>
          </cell>
          <cell r="C407" t="str">
            <v>RCC</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row>
        <row r="408">
          <cell r="A408">
            <v>1340</v>
          </cell>
          <cell r="B408" t="str">
            <v>Gobierno Autónomo Municipal De Bolivar</v>
          </cell>
          <cell r="C408" t="str">
            <v>RCC</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row>
        <row r="409">
          <cell r="A409">
            <v>1341</v>
          </cell>
          <cell r="B409" t="str">
            <v>Gobierno Autónomo Municipal De Tiraque</v>
          </cell>
          <cell r="C409" t="str">
            <v>RCC</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row>
        <row r="410">
          <cell r="A410">
            <v>1342</v>
          </cell>
          <cell r="B410" t="str">
            <v>Gobierno Autónomo Municipal De Mizque</v>
          </cell>
          <cell r="C410" t="str">
            <v>RCC</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row>
        <row r="411">
          <cell r="A411">
            <v>1343</v>
          </cell>
          <cell r="B411" t="str">
            <v>Gobierno Autónomo Municipal De Vila Vila</v>
          </cell>
          <cell r="C411" t="str">
            <v>RCC</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row>
        <row r="412">
          <cell r="A412">
            <v>1344</v>
          </cell>
          <cell r="B412" t="str">
            <v>Gobierno Autónomo Municipal De Alalay</v>
          </cell>
          <cell r="C412" t="str">
            <v>RCC</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row>
        <row r="413">
          <cell r="A413">
            <v>1345</v>
          </cell>
          <cell r="B413" t="str">
            <v>Gobierno Autónomo Municipal De Entre Rios</v>
          </cell>
          <cell r="C413" t="str">
            <v>RCC</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row>
        <row r="414">
          <cell r="A414">
            <v>1346</v>
          </cell>
          <cell r="B414" t="str">
            <v>Gobierno Autónomo Municipal De Cocapata</v>
          </cell>
          <cell r="C414" t="str">
            <v>RCC</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row>
        <row r="415">
          <cell r="A415">
            <v>1347</v>
          </cell>
          <cell r="B415" t="str">
            <v>Gobierno Autónomo Municipal De Shinahota</v>
          </cell>
          <cell r="C415" t="str">
            <v>RCC</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row>
        <row r="416">
          <cell r="A416">
            <v>1401</v>
          </cell>
          <cell r="B416" t="str">
            <v>Gobierno Autónomo Municipal De Oruro</v>
          </cell>
          <cell r="C416" t="str">
            <v>RCC</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row>
        <row r="417">
          <cell r="A417">
            <v>1402</v>
          </cell>
          <cell r="B417" t="str">
            <v>Gobierno Autónomo Municipal De Caracollo</v>
          </cell>
          <cell r="C417" t="str">
            <v>RCC</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row>
        <row r="418">
          <cell r="A418">
            <v>1403</v>
          </cell>
          <cell r="B418" t="str">
            <v>Gobierno Autónomo Municipal De El Choro</v>
          </cell>
          <cell r="C418" t="str">
            <v>RCC</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row>
        <row r="419">
          <cell r="A419">
            <v>1404</v>
          </cell>
          <cell r="B419" t="str">
            <v>Gobierno Autónomo Municipal De Challapata</v>
          </cell>
          <cell r="C419" t="str">
            <v>RCC</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row>
        <row r="420">
          <cell r="A420">
            <v>1405</v>
          </cell>
          <cell r="B420" t="str">
            <v>Gobierno Autónomo Municipal De Santuario De Quillacas</v>
          </cell>
          <cell r="C420" t="str">
            <v>RCC</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row>
        <row r="421">
          <cell r="A421">
            <v>1406</v>
          </cell>
          <cell r="B421" t="str">
            <v>Gobierno Autónomo Municipal De Huanuni</v>
          </cell>
          <cell r="C421" t="str">
            <v>RCC</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row>
        <row r="422">
          <cell r="A422">
            <v>1407</v>
          </cell>
          <cell r="B422" t="str">
            <v>Gobierno Autónomo Municipal De Machacamarca</v>
          </cell>
          <cell r="C422" t="str">
            <v>RCC</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row>
        <row r="423">
          <cell r="A423">
            <v>1408</v>
          </cell>
          <cell r="B423" t="str">
            <v>Gobierno Autónomo Municipal De Poopó (Villa Poopó)</v>
          </cell>
          <cell r="C423" t="str">
            <v>RCC</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row>
        <row r="424">
          <cell r="A424">
            <v>1409</v>
          </cell>
          <cell r="B424" t="str">
            <v>Gobierno Autónomo Municipal De Pazña</v>
          </cell>
          <cell r="C424" t="str">
            <v>RCC</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row>
        <row r="425">
          <cell r="A425">
            <v>1410</v>
          </cell>
          <cell r="B425" t="str">
            <v>Gobierno Autónomo Municipal De Antequera</v>
          </cell>
          <cell r="C425" t="str">
            <v>RCC</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row>
        <row r="426">
          <cell r="A426">
            <v>1411</v>
          </cell>
          <cell r="B426" t="str">
            <v>Gobierno Autónomo Municipal De Eucaliptus</v>
          </cell>
          <cell r="C426" t="str">
            <v>RCC</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row>
        <row r="427">
          <cell r="A427">
            <v>1412</v>
          </cell>
          <cell r="B427" t="str">
            <v>Gobierno Autónomo Municipal De Santiago De Huari</v>
          </cell>
          <cell r="C427" t="str">
            <v>RCC</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row>
        <row r="428">
          <cell r="A428">
            <v>1413</v>
          </cell>
          <cell r="B428" t="str">
            <v>Gobierno Autónomo Municipal De Totora</v>
          </cell>
          <cell r="C428" t="str">
            <v>RCC</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row>
        <row r="429">
          <cell r="A429">
            <v>1414</v>
          </cell>
          <cell r="B429" t="str">
            <v>Gobierno Autónomo Municipal De Corque</v>
          </cell>
          <cell r="C429" t="str">
            <v>RCC</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row>
        <row r="430">
          <cell r="A430">
            <v>1415</v>
          </cell>
          <cell r="B430" t="str">
            <v>Gobierno Autónomo Municipal De Choquecota</v>
          </cell>
          <cell r="C430" t="str">
            <v>RCC</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row>
        <row r="431">
          <cell r="A431">
            <v>1416</v>
          </cell>
          <cell r="B431" t="str">
            <v>Gobierno Autónomo Municipal De Curahuara De Carangas</v>
          </cell>
          <cell r="C431" t="str">
            <v>RCC</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row>
        <row r="432">
          <cell r="A432">
            <v>1417</v>
          </cell>
          <cell r="B432" t="str">
            <v>Gobierno Autónomo Municipal De Turco</v>
          </cell>
          <cell r="C432" t="str">
            <v>RCC</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row>
        <row r="433">
          <cell r="A433">
            <v>1418</v>
          </cell>
          <cell r="B433" t="str">
            <v>Gobierno Autónomo Municipal De Huachacalla</v>
          </cell>
          <cell r="C433" t="str">
            <v>RCC</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row>
        <row r="434">
          <cell r="A434">
            <v>1419</v>
          </cell>
          <cell r="B434" t="str">
            <v>Gobierno Autónomo Municipal De Escara</v>
          </cell>
          <cell r="C434" t="str">
            <v>RCC</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row>
        <row r="435">
          <cell r="A435">
            <v>1420</v>
          </cell>
          <cell r="B435" t="str">
            <v>Gobierno Autónomo Municipal De Cruz De Machacamarca</v>
          </cell>
          <cell r="C435" t="str">
            <v>RCC</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row>
        <row r="436">
          <cell r="A436">
            <v>1421</v>
          </cell>
          <cell r="B436" t="str">
            <v>Gobierno Autónomo Municipal De Yunguyo De Litoral</v>
          </cell>
          <cell r="C436" t="str">
            <v>RCC</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row>
        <row r="437">
          <cell r="A437">
            <v>1422</v>
          </cell>
          <cell r="B437" t="str">
            <v>Gobierno Autónomo Municipal De Esmeralda</v>
          </cell>
          <cell r="C437" t="str">
            <v>RCC</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row>
        <row r="438">
          <cell r="A438">
            <v>1423</v>
          </cell>
          <cell r="B438" t="str">
            <v>Gobierno Autónomo Municipal De Toledo</v>
          </cell>
          <cell r="C438" t="str">
            <v>RCC</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row>
        <row r="439">
          <cell r="A439">
            <v>1424</v>
          </cell>
          <cell r="B439" t="str">
            <v>Gobierno Autónomo Municipal De Andamarca (Santiago De Andamarca)</v>
          </cell>
          <cell r="C439" t="str">
            <v>RCC</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row>
        <row r="440">
          <cell r="A440">
            <v>1425</v>
          </cell>
          <cell r="B440" t="str">
            <v>Gobierno Autónomo Municipal De Belén De Andamarca</v>
          </cell>
          <cell r="C440" t="str">
            <v>RCC</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row>
        <row r="441">
          <cell r="A441">
            <v>1426</v>
          </cell>
          <cell r="B441" t="str">
            <v>Gobierno Autónomo Municipal De Salinas De G. Mendoza</v>
          </cell>
          <cell r="C441" t="str">
            <v>RCC</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row>
        <row r="442">
          <cell r="A442">
            <v>1427</v>
          </cell>
          <cell r="B442" t="str">
            <v>Gobierno Autónomo Municipal De Pampa Aullagas</v>
          </cell>
          <cell r="C442" t="str">
            <v>RCC</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row>
        <row r="443">
          <cell r="A443">
            <v>1428</v>
          </cell>
          <cell r="B443" t="str">
            <v>Gobierno Autónomo Municipal De La Rivera</v>
          </cell>
          <cell r="C443" t="str">
            <v>RCC</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row>
        <row r="444">
          <cell r="A444">
            <v>1429</v>
          </cell>
          <cell r="B444" t="str">
            <v>Gobierno Autónomo Municipal De Todos Santos</v>
          </cell>
          <cell r="C444" t="str">
            <v>RCC</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row>
        <row r="445">
          <cell r="A445">
            <v>1430</v>
          </cell>
          <cell r="B445" t="str">
            <v>Gobierno Autónomo Municipal De Carangas</v>
          </cell>
          <cell r="C445" t="str">
            <v>RCC</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row>
        <row r="446">
          <cell r="A446">
            <v>1431</v>
          </cell>
          <cell r="B446" t="str">
            <v>Gobierno Autónomo Municipal De Sabaya</v>
          </cell>
          <cell r="C446" t="str">
            <v>RCC</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row>
        <row r="447">
          <cell r="A447">
            <v>1432</v>
          </cell>
          <cell r="B447" t="str">
            <v>Gobierno Autónomo Municipal De Coipasa</v>
          </cell>
          <cell r="C447" t="str">
            <v>RCC</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row>
        <row r="448">
          <cell r="A448">
            <v>1433</v>
          </cell>
          <cell r="B448" t="str">
            <v>Gobierno Autónomo Municipal De Chipaya</v>
          </cell>
          <cell r="C448" t="str">
            <v>RCC</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row>
        <row r="449">
          <cell r="A449">
            <v>1434</v>
          </cell>
          <cell r="B449" t="str">
            <v>Gobierno Autónomo Municipal De Huayllamarca (Santiago De Huayllamarca)</v>
          </cell>
          <cell r="C449" t="str">
            <v>RCC</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row>
        <row r="450">
          <cell r="A450">
            <v>1435</v>
          </cell>
          <cell r="B450" t="str">
            <v>Gobierno Autónomo Municipal De Soracachi</v>
          </cell>
          <cell r="C450" t="str">
            <v>RCC</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row>
        <row r="451">
          <cell r="A451">
            <v>1501</v>
          </cell>
          <cell r="B451" t="str">
            <v>Gobierno Autónomo Municipal De Potosí</v>
          </cell>
          <cell r="C451" t="str">
            <v>RCC</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row>
        <row r="452">
          <cell r="A452">
            <v>1502</v>
          </cell>
          <cell r="B452" t="str">
            <v>Gobierno Autónomo Municipal De Tinguipaya</v>
          </cell>
          <cell r="C452" t="str">
            <v>RCC</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row>
        <row r="453">
          <cell r="A453">
            <v>1503</v>
          </cell>
          <cell r="B453" t="str">
            <v>Gobierno Autónomo Municipal De Yocalla</v>
          </cell>
          <cell r="C453" t="str">
            <v>RCC</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row>
        <row r="454">
          <cell r="A454">
            <v>1504</v>
          </cell>
          <cell r="B454" t="str">
            <v>Gobierno Autónomo Municipal De Urmiri</v>
          </cell>
          <cell r="C454" t="str">
            <v>RCC</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row>
        <row r="455">
          <cell r="A455">
            <v>1505</v>
          </cell>
          <cell r="B455" t="str">
            <v>Gobierno Autónomo Municipal De Uncía</v>
          </cell>
          <cell r="C455" t="str">
            <v>RCC</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row>
        <row r="456">
          <cell r="A456">
            <v>1506</v>
          </cell>
          <cell r="B456" t="str">
            <v>Gobierno Autónomo Municipal De Chayanta</v>
          </cell>
          <cell r="C456" t="str">
            <v>RCC</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row>
        <row r="457">
          <cell r="A457">
            <v>1507</v>
          </cell>
          <cell r="B457" t="str">
            <v>Gobierno Autónomo Municipal De Llallagua</v>
          </cell>
          <cell r="C457" t="str">
            <v>RCC</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row>
        <row r="458">
          <cell r="A458">
            <v>1508</v>
          </cell>
          <cell r="B458" t="str">
            <v>Gobierno Autónomo Municipal De Betanzos</v>
          </cell>
          <cell r="C458" t="str">
            <v>RCC</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row>
        <row r="459">
          <cell r="A459">
            <v>1509</v>
          </cell>
          <cell r="B459" t="str">
            <v>Gobierno Autónomo Municipal De Chaqui</v>
          </cell>
          <cell r="C459" t="str">
            <v>RCC</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row>
        <row r="460">
          <cell r="A460">
            <v>1510</v>
          </cell>
          <cell r="B460" t="str">
            <v>Gobierno Autónomo Municipal De Tacobamba</v>
          </cell>
          <cell r="C460" t="str">
            <v>RCC</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row>
        <row r="461">
          <cell r="A461">
            <v>1511</v>
          </cell>
          <cell r="B461" t="str">
            <v>Gobierno Autónomo Municipal De Colquechaca</v>
          </cell>
          <cell r="C461" t="str">
            <v>RCC</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row>
        <row r="462">
          <cell r="A462">
            <v>1512</v>
          </cell>
          <cell r="B462" t="str">
            <v>Gobierno Autónomo Municipal De Ravelo</v>
          </cell>
          <cell r="C462" t="str">
            <v>RCC</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row>
        <row r="463">
          <cell r="A463">
            <v>1513</v>
          </cell>
          <cell r="B463" t="str">
            <v>Gobierno Autónomo Municipal De Pocoata</v>
          </cell>
          <cell r="C463" t="str">
            <v>RCC</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row>
        <row r="464">
          <cell r="A464">
            <v>1514</v>
          </cell>
          <cell r="B464" t="str">
            <v>Gobierno Autónomo Municipal De Ocurí</v>
          </cell>
          <cell r="C464" t="str">
            <v>RCC</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row>
        <row r="465">
          <cell r="A465">
            <v>1515</v>
          </cell>
          <cell r="B465" t="str">
            <v>Gobierno Autónomo Municipal De San Pedro De Buena Vista</v>
          </cell>
          <cell r="C465" t="str">
            <v>RCC</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row>
        <row r="466">
          <cell r="A466">
            <v>1516</v>
          </cell>
          <cell r="B466" t="str">
            <v>Gobierno Autónomo Municipal De Toro Toro</v>
          </cell>
          <cell r="C466" t="str">
            <v>RCC</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row>
        <row r="467">
          <cell r="A467">
            <v>1517</v>
          </cell>
          <cell r="B467" t="str">
            <v>Gobierno Autónomo Municipal De Cotagaita</v>
          </cell>
          <cell r="C467" t="str">
            <v>RCC</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row>
        <row r="468">
          <cell r="A468">
            <v>1518</v>
          </cell>
          <cell r="B468" t="str">
            <v>Gobierno Autónomo Municipal De Vitichi</v>
          </cell>
          <cell r="C468" t="str">
            <v>RCC</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row>
        <row r="469">
          <cell r="A469">
            <v>1519</v>
          </cell>
          <cell r="B469" t="str">
            <v>Gobierno Autónomo Municipal De Tupiza</v>
          </cell>
          <cell r="C469" t="str">
            <v>RCC</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row>
        <row r="470">
          <cell r="A470">
            <v>1520</v>
          </cell>
          <cell r="B470" t="str">
            <v>Gobierno Autónomo Municipal De Atocha</v>
          </cell>
          <cell r="C470" t="str">
            <v>RCC</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row>
        <row r="471">
          <cell r="A471">
            <v>1521</v>
          </cell>
          <cell r="B471" t="str">
            <v>Gobierno Autónomo Municipal De Colcha"K" (Villa Martín)</v>
          </cell>
          <cell r="C471" t="str">
            <v>RCC</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row>
        <row r="472">
          <cell r="A472">
            <v>1522</v>
          </cell>
          <cell r="B472" t="str">
            <v>Gobierno Autónomo Municipal De San Pedro De Quemes</v>
          </cell>
          <cell r="C472" t="str">
            <v>RCC</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row>
        <row r="473">
          <cell r="A473">
            <v>1523</v>
          </cell>
          <cell r="B473" t="str">
            <v>Gobierno Autónomo Municipal De San Pablo De Lípez</v>
          </cell>
          <cell r="C473" t="str">
            <v>RCC</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row>
        <row r="474">
          <cell r="A474">
            <v>1524</v>
          </cell>
          <cell r="B474" t="str">
            <v>Gobierno Autónomo Municipal De Mojinete</v>
          </cell>
          <cell r="C474" t="str">
            <v>RCC</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row>
        <row r="475">
          <cell r="A475">
            <v>1525</v>
          </cell>
          <cell r="B475" t="str">
            <v>Gobierno Autónomo Municipal De San Antonio De Esmoruco</v>
          </cell>
          <cell r="C475" t="str">
            <v>RCC</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row>
        <row r="476">
          <cell r="A476">
            <v>1526</v>
          </cell>
          <cell r="B476" t="str">
            <v>Gobierno Autónomo Municipal De Sacaca (Villa De Sacaca)</v>
          </cell>
          <cell r="C476" t="str">
            <v>RCC</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row>
        <row r="477">
          <cell r="A477">
            <v>1527</v>
          </cell>
          <cell r="B477" t="str">
            <v>Gobierno Autónomo Municipal De Caripuyo</v>
          </cell>
          <cell r="C477" t="str">
            <v>RCC</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row>
        <row r="478">
          <cell r="A478">
            <v>1528</v>
          </cell>
          <cell r="B478" t="str">
            <v>Gobierno Autónomo Municipal De Puna (Villa Talavera)</v>
          </cell>
          <cell r="C478" t="str">
            <v>RCC</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row>
        <row r="479">
          <cell r="A479">
            <v>1529</v>
          </cell>
          <cell r="B479" t="str">
            <v>Gobierno Autónomo Municipal De Caiza "D"</v>
          </cell>
          <cell r="C479" t="str">
            <v>RCC</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row>
        <row r="480">
          <cell r="A480">
            <v>1530</v>
          </cell>
          <cell r="B480" t="str">
            <v>Gobierno Autónomo Municipal De Uyuni</v>
          </cell>
          <cell r="C480" t="str">
            <v>RCC</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row>
        <row r="481">
          <cell r="A481">
            <v>1531</v>
          </cell>
          <cell r="B481" t="str">
            <v>Gobierno Autónomo Municipal De Tomave</v>
          </cell>
          <cell r="C481" t="str">
            <v>RCC</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row>
        <row r="482">
          <cell r="A482">
            <v>1532</v>
          </cell>
          <cell r="B482" t="str">
            <v>Gobierno Autónomo Municipal De Porco</v>
          </cell>
          <cell r="C482" t="str">
            <v>RCC</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row>
        <row r="483">
          <cell r="A483">
            <v>1533</v>
          </cell>
          <cell r="B483" t="str">
            <v>Gobierno Autónomo Municipal De Arampampa</v>
          </cell>
          <cell r="C483" t="str">
            <v>RCC</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row>
        <row r="484">
          <cell r="A484">
            <v>1534</v>
          </cell>
          <cell r="B484" t="str">
            <v>Gobierno Autónomo Municipal De Acasio</v>
          </cell>
          <cell r="C484" t="str">
            <v>RCC</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row>
        <row r="485">
          <cell r="A485">
            <v>1535</v>
          </cell>
          <cell r="B485" t="str">
            <v>Gobierno Autónomo Municipal De Llica</v>
          </cell>
          <cell r="C485" t="str">
            <v>RCC</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row>
        <row r="486">
          <cell r="A486">
            <v>1536</v>
          </cell>
          <cell r="B486" t="str">
            <v>Gobierno Autónomo Municipal De Tahua</v>
          </cell>
          <cell r="C486" t="str">
            <v>RCC</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row>
        <row r="487">
          <cell r="A487">
            <v>1537</v>
          </cell>
          <cell r="B487" t="str">
            <v>Gobierno Autónomo Municipal De Villazón</v>
          </cell>
          <cell r="C487" t="str">
            <v>RCC</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row>
        <row r="488">
          <cell r="A488">
            <v>1538</v>
          </cell>
          <cell r="B488" t="str">
            <v>Gobierno Autónomo Municipal De San Agustín</v>
          </cell>
          <cell r="C488" t="str">
            <v>RCC</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row>
        <row r="489">
          <cell r="A489">
            <v>1539</v>
          </cell>
          <cell r="B489" t="str">
            <v>Gobierno Autónomo Municipal De Ckochas</v>
          </cell>
          <cell r="C489" t="str">
            <v>RCC</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row>
        <row r="490">
          <cell r="A490">
            <v>1540</v>
          </cell>
          <cell r="B490" t="str">
            <v>Gobierno Autónomo Municipal De Chuquiuta "Ayllu Jucumani"</v>
          </cell>
          <cell r="C490" t="str">
            <v>RCC</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row>
        <row r="491">
          <cell r="A491">
            <v>1601</v>
          </cell>
          <cell r="B491" t="str">
            <v>Gobierno Autónomo Municipal De Tarija</v>
          </cell>
          <cell r="C491" t="str">
            <v>RCC</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row>
        <row r="492">
          <cell r="A492">
            <v>1602</v>
          </cell>
          <cell r="B492" t="str">
            <v>Gobierno Autónomo Municipal De Padcaya</v>
          </cell>
          <cell r="C492" t="str">
            <v>RCC</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row>
        <row r="493">
          <cell r="A493">
            <v>1603</v>
          </cell>
          <cell r="B493" t="str">
            <v>Gobierno Autónomo Municipal De Bermejo</v>
          </cell>
          <cell r="C493" t="str">
            <v>RCC</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row>
        <row r="494">
          <cell r="A494">
            <v>1604</v>
          </cell>
          <cell r="B494" t="str">
            <v>Gobierno Autónomo Municipal De Yacuiba</v>
          </cell>
          <cell r="C494" t="str">
            <v>RCC</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row>
        <row r="495">
          <cell r="A495">
            <v>1605</v>
          </cell>
          <cell r="B495" t="str">
            <v>Gobierno Autónomo Municipal De Caraparí</v>
          </cell>
          <cell r="C495" t="str">
            <v>RCC</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row>
        <row r="496">
          <cell r="A496">
            <v>1606</v>
          </cell>
          <cell r="B496" t="str">
            <v>Gobierno Autónomo Municipal De Villamontes</v>
          </cell>
          <cell r="C496" t="str">
            <v>RCC</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row>
        <row r="497">
          <cell r="A497">
            <v>1607</v>
          </cell>
          <cell r="B497" t="str">
            <v>Gobierno Autónomo Municipal De Uriondo (Concepción)</v>
          </cell>
          <cell r="C497" t="str">
            <v>RCC</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row>
        <row r="498">
          <cell r="A498">
            <v>1608</v>
          </cell>
          <cell r="B498" t="str">
            <v>Gobierno Autónomo Municipal De Yunchara</v>
          </cell>
          <cell r="C498" t="str">
            <v>RCC</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row>
        <row r="499">
          <cell r="A499">
            <v>1609</v>
          </cell>
          <cell r="B499" t="str">
            <v>Gobierno Autónomo Municipal De San Lorenzo</v>
          </cell>
          <cell r="C499" t="str">
            <v>RCC</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row>
        <row r="500">
          <cell r="A500">
            <v>1610</v>
          </cell>
          <cell r="B500" t="str">
            <v>Gobierno Autónomo Municipal De El Puente</v>
          </cell>
          <cell r="C500" t="str">
            <v>RCC</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row>
        <row r="501">
          <cell r="A501">
            <v>1611</v>
          </cell>
          <cell r="B501" t="str">
            <v>Gobierno Autónomo Municipal De Entre Ríos</v>
          </cell>
          <cell r="C501" t="str">
            <v>RCC</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row>
        <row r="502">
          <cell r="A502">
            <v>1701</v>
          </cell>
          <cell r="B502" t="str">
            <v>Gobierno Autónomo Municipal De Santa Cruz De La Sierra</v>
          </cell>
          <cell r="C502" t="str">
            <v>RCC</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row>
        <row r="503">
          <cell r="A503">
            <v>1702</v>
          </cell>
          <cell r="B503" t="str">
            <v>Gobierno Autónomo Municipal De Cotoca</v>
          </cell>
          <cell r="C503" t="str">
            <v>RCC</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row>
        <row r="504">
          <cell r="A504">
            <v>1703</v>
          </cell>
          <cell r="B504" t="str">
            <v>Gobierno Autónomo Municipal De Porongo (Ayacucho)</v>
          </cell>
          <cell r="C504" t="str">
            <v>RCC</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row>
        <row r="505">
          <cell r="A505">
            <v>1704</v>
          </cell>
          <cell r="B505" t="str">
            <v>Gobierno Autónomo Municipal De La Guardia</v>
          </cell>
          <cell r="C505" t="str">
            <v>RCC</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row>
        <row r="506">
          <cell r="A506">
            <v>1705</v>
          </cell>
          <cell r="B506" t="str">
            <v>Gobierno Autónomo Municipal De El Torno</v>
          </cell>
          <cell r="C506" t="str">
            <v>RCC</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row>
        <row r="507">
          <cell r="A507">
            <v>1706</v>
          </cell>
          <cell r="B507" t="str">
            <v>Gobierno Autónomo Municipal De Warnes</v>
          </cell>
          <cell r="C507" t="str">
            <v>RCC</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row>
        <row r="508">
          <cell r="A508">
            <v>1707</v>
          </cell>
          <cell r="B508" t="str">
            <v>Gobierno Autónomo Municipal De San Ignacio (San Ignacio De Velasco)</v>
          </cell>
          <cell r="C508" t="str">
            <v>RCC</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row>
        <row r="509">
          <cell r="A509">
            <v>1708</v>
          </cell>
          <cell r="B509" t="str">
            <v>Gobierno Autónomo Municipal De San Miguel (San Miguel De Velasco)</v>
          </cell>
          <cell r="C509" t="str">
            <v>RCC</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row>
        <row r="510">
          <cell r="A510">
            <v>1709</v>
          </cell>
          <cell r="B510" t="str">
            <v>Gobierno Autónomo Municipal De San Rafael</v>
          </cell>
          <cell r="C510" t="str">
            <v>RCC</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row>
        <row r="511">
          <cell r="A511">
            <v>1710</v>
          </cell>
          <cell r="B511" t="str">
            <v>Gobierno Autónomo Municipal De Buena Vista</v>
          </cell>
          <cell r="C511" t="str">
            <v>RCC</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row>
        <row r="512">
          <cell r="A512">
            <v>1711</v>
          </cell>
          <cell r="B512" t="str">
            <v>Gobierno Autónomo Municipal De San Carlos</v>
          </cell>
          <cell r="C512" t="str">
            <v>RCC</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row>
        <row r="513">
          <cell r="A513">
            <v>1712</v>
          </cell>
          <cell r="B513" t="str">
            <v>Gobierno Autónomo Municipal De Yapacaní</v>
          </cell>
          <cell r="C513" t="str">
            <v>RCC</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row>
        <row r="514">
          <cell r="A514">
            <v>1713</v>
          </cell>
          <cell r="B514" t="str">
            <v>Gobierno Autónomo Municipal De San José</v>
          </cell>
          <cell r="C514" t="str">
            <v>RCC</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row>
        <row r="515">
          <cell r="A515">
            <v>1714</v>
          </cell>
          <cell r="B515" t="str">
            <v>Gobierno Autónomo Municipal De Pailón</v>
          </cell>
          <cell r="C515" t="str">
            <v>RCC</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row>
        <row r="516">
          <cell r="A516">
            <v>1715</v>
          </cell>
          <cell r="B516" t="str">
            <v>Gobierno Autónomo Municipal De Roboré</v>
          </cell>
          <cell r="C516" t="str">
            <v>RCC</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row>
        <row r="517">
          <cell r="A517">
            <v>1716</v>
          </cell>
          <cell r="B517" t="str">
            <v>Gobierno Autónomo Municipal De Portachuelo</v>
          </cell>
          <cell r="C517" t="str">
            <v>RCC</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row>
        <row r="518">
          <cell r="A518">
            <v>1717</v>
          </cell>
          <cell r="B518" t="str">
            <v>Gobierno Autónomo Municipal De Santa Rosa Del Sara</v>
          </cell>
          <cell r="C518" t="str">
            <v>RCC</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row>
        <row r="519">
          <cell r="A519">
            <v>1718</v>
          </cell>
          <cell r="B519" t="str">
            <v>Gobierno Autónomo Municipal De Lagunillas</v>
          </cell>
          <cell r="C519" t="str">
            <v>RCC</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row>
        <row r="520">
          <cell r="A520">
            <v>1719</v>
          </cell>
          <cell r="B520" t="str">
            <v>Gobierno Autónomo Municipal De Charagua</v>
          </cell>
          <cell r="C520" t="str">
            <v>RCC</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row>
        <row r="521">
          <cell r="A521">
            <v>1720</v>
          </cell>
          <cell r="B521" t="str">
            <v>Gobierno Autónomo Municipal De Cabezas</v>
          </cell>
          <cell r="C521" t="str">
            <v>RCC</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row>
        <row r="522">
          <cell r="A522">
            <v>1721</v>
          </cell>
          <cell r="B522" t="str">
            <v>Gobierno Autónomo Municipal De Cuevo</v>
          </cell>
          <cell r="C522" t="str">
            <v>RCC</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row>
        <row r="523">
          <cell r="A523">
            <v>1722</v>
          </cell>
          <cell r="B523" t="str">
            <v>Gobierno Autónomo Municipal De Gutiérrez</v>
          </cell>
          <cell r="C523" t="str">
            <v>RCC</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row>
        <row r="524">
          <cell r="A524">
            <v>1723</v>
          </cell>
          <cell r="B524" t="str">
            <v>Gobierno Autónomo Municipal De Camiri</v>
          </cell>
          <cell r="C524" t="str">
            <v>RCC</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row>
        <row r="525">
          <cell r="A525">
            <v>1724</v>
          </cell>
          <cell r="B525" t="str">
            <v>Gobierno Autónomo Municipal De Boyuibe</v>
          </cell>
          <cell r="C525" t="str">
            <v>RCC</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row>
        <row r="526">
          <cell r="A526">
            <v>1725</v>
          </cell>
          <cell r="B526" t="str">
            <v>Gobierno Autónomo Municipal De Vallegrande</v>
          </cell>
          <cell r="C526" t="str">
            <v>RCC</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row>
        <row r="527">
          <cell r="A527">
            <v>1726</v>
          </cell>
          <cell r="B527" t="str">
            <v>Gobierno Autónomo Municipal De Trigal</v>
          </cell>
          <cell r="C527" t="str">
            <v>RCC</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row>
        <row r="528">
          <cell r="A528">
            <v>1727</v>
          </cell>
          <cell r="B528" t="str">
            <v>Gobierno Autónomo Municipal De Moro Moro</v>
          </cell>
          <cell r="C528" t="str">
            <v>RCC</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row>
        <row r="529">
          <cell r="A529">
            <v>1728</v>
          </cell>
          <cell r="B529" t="str">
            <v>Gobierno Autónomo Municipal De Postrer Valle</v>
          </cell>
          <cell r="C529" t="str">
            <v>RCC</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row>
        <row r="530">
          <cell r="A530">
            <v>1729</v>
          </cell>
          <cell r="B530" t="str">
            <v>Gobierno Autónomo Municipal De Pucara</v>
          </cell>
          <cell r="C530" t="str">
            <v>RCC</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row>
        <row r="531">
          <cell r="A531">
            <v>1730</v>
          </cell>
          <cell r="B531" t="str">
            <v>Gobierno Autónomo Municipal De Samaipata</v>
          </cell>
          <cell r="C531" t="str">
            <v>RCC</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row>
        <row r="532">
          <cell r="A532">
            <v>1731</v>
          </cell>
          <cell r="B532" t="str">
            <v>Gobierno Autónomo Municipal De Pampa Grande</v>
          </cell>
          <cell r="C532" t="str">
            <v>RCC</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row>
        <row r="533">
          <cell r="A533">
            <v>1732</v>
          </cell>
          <cell r="B533" t="str">
            <v>Gobierno Autónomo Municipal De Mairana</v>
          </cell>
          <cell r="C533" t="str">
            <v>RCC</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row>
        <row r="534">
          <cell r="A534">
            <v>1733</v>
          </cell>
          <cell r="B534" t="str">
            <v>Gobierno Autónomo Municipal De Quirusillas</v>
          </cell>
          <cell r="C534" t="str">
            <v>RCC</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row>
        <row r="535">
          <cell r="A535">
            <v>1734</v>
          </cell>
          <cell r="B535" t="str">
            <v>Gobierno Autónomo Municipal De Montero</v>
          </cell>
          <cell r="C535" t="str">
            <v>RCC</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row>
        <row r="536">
          <cell r="A536">
            <v>1735</v>
          </cell>
          <cell r="B536" t="str">
            <v>Gobierno Autónomo Municipal De General Agustín Saavedra</v>
          </cell>
          <cell r="C536" t="str">
            <v>RCC</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row>
        <row r="537">
          <cell r="A537">
            <v>1736</v>
          </cell>
          <cell r="B537" t="str">
            <v>Gobierno Autónomo Municipal De Mineros</v>
          </cell>
          <cell r="C537" t="str">
            <v>RCC</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row>
        <row r="538">
          <cell r="A538">
            <v>1737</v>
          </cell>
          <cell r="B538" t="str">
            <v>Gobierno Autónomo Municipal De Concepción</v>
          </cell>
          <cell r="C538" t="str">
            <v>RCC</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row>
        <row r="539">
          <cell r="A539">
            <v>1738</v>
          </cell>
          <cell r="B539" t="str">
            <v>Gobierno Autónomo Municipal De San Javier</v>
          </cell>
          <cell r="C539" t="str">
            <v>RCC</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row>
        <row r="540">
          <cell r="A540">
            <v>1739</v>
          </cell>
          <cell r="B540" t="str">
            <v>Gobierno Autónomo Municipal De San Julián</v>
          </cell>
          <cell r="C540" t="str">
            <v>RCC</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row>
        <row r="541">
          <cell r="A541">
            <v>1740</v>
          </cell>
          <cell r="B541" t="str">
            <v>Gobierno Autónomo Municipal De San Matías</v>
          </cell>
          <cell r="C541" t="str">
            <v>RCC</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row>
        <row r="542">
          <cell r="A542">
            <v>1741</v>
          </cell>
          <cell r="B542" t="str">
            <v>Gobierno Autónomo Municipal De Comarapa</v>
          </cell>
          <cell r="C542" t="str">
            <v>RCC</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row>
        <row r="543">
          <cell r="A543">
            <v>1742</v>
          </cell>
          <cell r="B543" t="str">
            <v>Gobierno Autónomo Municipal De Saipina</v>
          </cell>
          <cell r="C543" t="str">
            <v>RCC</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row>
        <row r="544">
          <cell r="A544">
            <v>1743</v>
          </cell>
          <cell r="B544" t="str">
            <v>Gobierno Autónomo Municipal De Puerto Suárez</v>
          </cell>
          <cell r="C544" t="str">
            <v>RCC</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row>
        <row r="545">
          <cell r="A545">
            <v>1744</v>
          </cell>
          <cell r="B545" t="str">
            <v>Gobierno Autónomo Municipal De Puerto Quijarro</v>
          </cell>
          <cell r="C545" t="str">
            <v>RCC</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row>
        <row r="546">
          <cell r="A546">
            <v>1745</v>
          </cell>
          <cell r="B546" t="str">
            <v>Gobierno Autónomo Municipal De Ascención De Guarayos</v>
          </cell>
          <cell r="C546" t="str">
            <v>RCC</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row>
        <row r="547">
          <cell r="A547">
            <v>1746</v>
          </cell>
          <cell r="B547" t="str">
            <v>Gobierno Autónomo Municipal De Urubicha</v>
          </cell>
          <cell r="C547" t="str">
            <v>RCC</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row>
        <row r="548">
          <cell r="A548">
            <v>1747</v>
          </cell>
          <cell r="B548" t="str">
            <v>Gobierno Autónomo Municipal De El Puente</v>
          </cell>
          <cell r="C548" t="str">
            <v>RCC</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row>
        <row r="549">
          <cell r="A549">
            <v>1748</v>
          </cell>
          <cell r="B549" t="str">
            <v>Gobierno Autónomo Municipal De Okinawa Uno</v>
          </cell>
          <cell r="C549" t="str">
            <v>RCC</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row>
        <row r="550">
          <cell r="A550">
            <v>1749</v>
          </cell>
          <cell r="B550" t="str">
            <v>Gobierno Autónomo Municipal De San Antonio De Lomerio</v>
          </cell>
          <cell r="C550" t="str">
            <v>RCC</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row>
        <row r="551">
          <cell r="A551">
            <v>1750</v>
          </cell>
          <cell r="B551" t="str">
            <v>Gobierno Autónomo Municipal De San Ramón</v>
          </cell>
          <cell r="C551" t="str">
            <v>RCC</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row>
        <row r="552">
          <cell r="A552">
            <v>1751</v>
          </cell>
          <cell r="B552" t="str">
            <v>Gobierno Autónomo Municipal De El Carmen Rivero Tórrez</v>
          </cell>
          <cell r="C552" t="str">
            <v>RCC</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row>
        <row r="553">
          <cell r="A553">
            <v>1752</v>
          </cell>
          <cell r="B553" t="str">
            <v>Gobierno Autónomo Municipal De San Juan</v>
          </cell>
          <cell r="C553" t="str">
            <v>RCC</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row>
        <row r="554">
          <cell r="A554">
            <v>1753</v>
          </cell>
          <cell r="B554" t="str">
            <v>Gobierno Autónomo Municipal De Fernández Alonso</v>
          </cell>
          <cell r="C554" t="str">
            <v>RCC</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row>
        <row r="555">
          <cell r="A555">
            <v>1754</v>
          </cell>
          <cell r="B555" t="str">
            <v>Gobierno Autónomo Municipal De San Pedro</v>
          </cell>
          <cell r="C555" t="str">
            <v>RCC</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row>
        <row r="556">
          <cell r="A556">
            <v>1755</v>
          </cell>
          <cell r="B556" t="str">
            <v>Gobierno Autónomo Municipal De Cuatro Cañadas</v>
          </cell>
          <cell r="C556" t="str">
            <v>RCC</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row>
        <row r="557">
          <cell r="A557">
            <v>1756</v>
          </cell>
          <cell r="B557" t="str">
            <v>Gobierno Autónomo Municipal De Colpa Bélgica</v>
          </cell>
          <cell r="C557" t="str">
            <v>RCC</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row>
        <row r="558">
          <cell r="A558">
            <v>1801</v>
          </cell>
          <cell r="B558" t="str">
            <v>Gobierno Autónomo Municipal De Trinidad</v>
          </cell>
          <cell r="C558" t="str">
            <v>RCC</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row>
        <row r="559">
          <cell r="A559">
            <v>1802</v>
          </cell>
          <cell r="B559" t="str">
            <v>Gobierno Autónomo Municipal De San Javier</v>
          </cell>
          <cell r="C559" t="str">
            <v>RCC</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row>
        <row r="560">
          <cell r="A560">
            <v>1803</v>
          </cell>
          <cell r="B560" t="str">
            <v>Gobierno Autónomo Municipal De Riberalta</v>
          </cell>
          <cell r="C560" t="str">
            <v>RCC</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row>
        <row r="561">
          <cell r="A561">
            <v>1805</v>
          </cell>
          <cell r="B561" t="str">
            <v>Gobierno Autónomo Municipal De Puerto Guayaramerín</v>
          </cell>
          <cell r="C561" t="str">
            <v>RCC</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row>
        <row r="562">
          <cell r="A562">
            <v>1806</v>
          </cell>
          <cell r="B562" t="str">
            <v>Gobierno Autónomo Municipal De Reyes</v>
          </cell>
          <cell r="C562" t="str">
            <v>RCC</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row>
        <row r="563">
          <cell r="A563">
            <v>1807</v>
          </cell>
          <cell r="B563" t="str">
            <v>Gobierno Autónomo Municipal De Puerto Rurrenabaque</v>
          </cell>
          <cell r="C563" t="str">
            <v>RCC</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row>
        <row r="564">
          <cell r="A564">
            <v>1808</v>
          </cell>
          <cell r="B564" t="str">
            <v>Gobierno Autónomo Municipal De San Borja</v>
          </cell>
          <cell r="C564" t="str">
            <v>RCC</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row>
        <row r="565">
          <cell r="A565">
            <v>1809</v>
          </cell>
          <cell r="B565" t="str">
            <v>Gobierno Autónomo Municipal De Santa Rosa</v>
          </cell>
          <cell r="C565" t="str">
            <v>RCC</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row>
        <row r="566">
          <cell r="A566">
            <v>1810</v>
          </cell>
          <cell r="B566" t="str">
            <v>Gobierno Autónomo Municipal De Santa Ana</v>
          </cell>
          <cell r="C566" t="str">
            <v>RCC</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row>
        <row r="567">
          <cell r="A567">
            <v>1811</v>
          </cell>
          <cell r="B567" t="str">
            <v>Gobierno Autónomo Municipal De San Ignacio</v>
          </cell>
          <cell r="C567" t="str">
            <v>RCC</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row>
        <row r="568">
          <cell r="A568">
            <v>1812</v>
          </cell>
          <cell r="B568" t="str">
            <v>Gobierno Autónomo Municipal De Loreto</v>
          </cell>
          <cell r="C568" t="str">
            <v>RCC</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row>
        <row r="569">
          <cell r="A569">
            <v>1813</v>
          </cell>
          <cell r="B569" t="str">
            <v>Gobierno Autónomo Municipal De San Andrés</v>
          </cell>
          <cell r="C569" t="str">
            <v>RCC</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row>
        <row r="570">
          <cell r="A570">
            <v>1814</v>
          </cell>
          <cell r="B570" t="str">
            <v>Gobierno Autónomo Municipal De San Joaquín</v>
          </cell>
          <cell r="C570" t="str">
            <v>RCC</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row>
        <row r="571">
          <cell r="A571">
            <v>1815</v>
          </cell>
          <cell r="B571" t="str">
            <v>Gobierno Autónomo Municipal De San Ramón</v>
          </cell>
          <cell r="C571" t="str">
            <v>RCC</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row>
        <row r="572">
          <cell r="A572">
            <v>1816</v>
          </cell>
          <cell r="B572" t="str">
            <v>Gobierno Autónomo Municipal De Puerto Síles</v>
          </cell>
          <cell r="C572" t="str">
            <v>RCC</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row>
        <row r="573">
          <cell r="A573">
            <v>1817</v>
          </cell>
          <cell r="B573" t="str">
            <v>Gobierno Autónomo Municipal De Magdalena</v>
          </cell>
          <cell r="C573" t="str">
            <v>RCC</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row>
        <row r="574">
          <cell r="A574">
            <v>1818</v>
          </cell>
          <cell r="B574" t="str">
            <v>Gobierno Autónomo Municipal De Baures</v>
          </cell>
          <cell r="C574" t="str">
            <v>RCC</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row>
        <row r="575">
          <cell r="A575">
            <v>1819</v>
          </cell>
          <cell r="B575" t="str">
            <v>Gobierno Autónomo Municipal De Huacaraje</v>
          </cell>
          <cell r="C575" t="str">
            <v>RCC</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row>
        <row r="576">
          <cell r="A576">
            <v>1820</v>
          </cell>
          <cell r="B576" t="str">
            <v>Gobierno Autónomo Municipal De Exaltación</v>
          </cell>
          <cell r="C576" t="str">
            <v>RCC</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row>
        <row r="577">
          <cell r="A577">
            <v>1901</v>
          </cell>
          <cell r="B577" t="str">
            <v>Gobierno Autónomo Municipal De Cobija</v>
          </cell>
          <cell r="C577" t="str">
            <v>RCC</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row>
        <row r="578">
          <cell r="A578">
            <v>1902</v>
          </cell>
          <cell r="B578" t="str">
            <v>Gobierno Autónomo Municipal De Porvenir</v>
          </cell>
          <cell r="C578" t="str">
            <v>RCC</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row>
        <row r="579">
          <cell r="A579">
            <v>1903</v>
          </cell>
          <cell r="B579" t="str">
            <v>Gobierno Autónomo Municipal De Bolpebra</v>
          </cell>
          <cell r="C579" t="str">
            <v>RCC</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row>
        <row r="580">
          <cell r="A580">
            <v>1904</v>
          </cell>
          <cell r="B580" t="str">
            <v>Gobierno Autónomo Municipal De Bella Flor</v>
          </cell>
          <cell r="C580" t="str">
            <v>RCC</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row>
        <row r="581">
          <cell r="A581">
            <v>1905</v>
          </cell>
          <cell r="B581" t="str">
            <v>Gobierno Autónomo Municipal De Puerto Rico</v>
          </cell>
          <cell r="C581" t="str">
            <v>RCC</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row>
        <row r="582">
          <cell r="A582">
            <v>1906</v>
          </cell>
          <cell r="B582" t="str">
            <v>Gobierno Autónomo Municipal De San Pedro</v>
          </cell>
          <cell r="C582" t="str">
            <v>RCC</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row>
        <row r="583">
          <cell r="A583">
            <v>1907</v>
          </cell>
          <cell r="B583" t="str">
            <v>Gobierno Autónomo Municipal De Filadelfia</v>
          </cell>
          <cell r="C583" t="str">
            <v>RCC</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row>
        <row r="584">
          <cell r="A584">
            <v>1908</v>
          </cell>
          <cell r="B584" t="str">
            <v>Gobierno Autónomo Municipal De Puerto Gonzalo Moreno</v>
          </cell>
          <cell r="C584" t="str">
            <v>RCC</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row>
        <row r="585">
          <cell r="A585">
            <v>1909</v>
          </cell>
          <cell r="B585" t="str">
            <v>Gobierno Autónomo Municipal De San Lorenzo</v>
          </cell>
          <cell r="C585" t="str">
            <v>RCC</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row>
        <row r="586">
          <cell r="A586">
            <v>1910</v>
          </cell>
          <cell r="B586" t="str">
            <v>Gobierno Autónomo Municipal De Sena</v>
          </cell>
          <cell r="C586" t="str">
            <v>RCC</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row>
        <row r="587">
          <cell r="A587">
            <v>1911</v>
          </cell>
          <cell r="B587" t="str">
            <v>Gobierno Autónomo Municipal De Santa Rosa Del Abuná</v>
          </cell>
          <cell r="C587" t="str">
            <v>RCC</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row>
        <row r="588">
          <cell r="A588">
            <v>1912</v>
          </cell>
          <cell r="B588" t="str">
            <v>Gobierno Autónomo Municipal De Ingavi (Humaita)</v>
          </cell>
          <cell r="C588" t="str">
            <v>RCC</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row>
        <row r="589">
          <cell r="A589">
            <v>1913</v>
          </cell>
          <cell r="B589" t="str">
            <v>Gobierno Autónomo Municipal De Nueva Esperanza</v>
          </cell>
          <cell r="C589" t="str">
            <v>RCC</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row>
        <row r="590">
          <cell r="A590">
            <v>1914</v>
          </cell>
          <cell r="B590" t="str">
            <v>Gobierno Autónomo Municipal De Villa Nueva (Loma Alta)</v>
          </cell>
          <cell r="C590" t="str">
            <v>RCC</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row>
        <row r="591">
          <cell r="A591">
            <v>1915</v>
          </cell>
          <cell r="B591" t="str">
            <v>Gobierno Autónomo Municipal De Santos Mercado</v>
          </cell>
          <cell r="C591" t="str">
            <v>RCC</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row>
        <row r="592">
          <cell r="A592">
            <v>2301</v>
          </cell>
          <cell r="B592" t="str">
            <v>Empresa Municipal De Gestión De Residuos Sólidos</v>
          </cell>
          <cell r="C592" t="str">
            <v>RCC</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row>
        <row r="593">
          <cell r="A593">
            <v>2302</v>
          </cell>
          <cell r="B593" t="str">
            <v>Empresa Municipal De Agua Potable Y Alcantarillado Sacaba</v>
          </cell>
          <cell r="C593" t="str">
            <v>RCC</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row>
        <row r="594">
          <cell r="A594">
            <v>2303</v>
          </cell>
          <cell r="B594" t="str">
            <v>Empresa Municipal De Areas Verdes Y Recreación Alternativa</v>
          </cell>
          <cell r="C594" t="str">
            <v>RCC</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row>
        <row r="595">
          <cell r="A595">
            <v>2311</v>
          </cell>
          <cell r="B595" t="str">
            <v>Servicio De Cuencas (Searpi)</v>
          </cell>
          <cell r="C595" t="str">
            <v>-</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row>
        <row r="596">
          <cell r="A596">
            <v>2312</v>
          </cell>
          <cell r="B596" t="str">
            <v>Empresa Municipal De Agua Potable Y Alcantarillado Viacha</v>
          </cell>
          <cell r="C596" t="str">
            <v>-</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row>
        <row r="597">
          <cell r="A597">
            <v>2313</v>
          </cell>
          <cell r="B597" t="str">
            <v>Entidad Municipal De Aseo Urbano Sucre</v>
          </cell>
          <cell r="C597" t="str">
            <v>-</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row>
        <row r="598">
          <cell r="A598">
            <v>2314</v>
          </cell>
          <cell r="B598" t="str">
            <v>Empresa Municipal De Areas Verdes Sucre</v>
          </cell>
          <cell r="C598" t="str">
            <v>-</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row>
        <row r="599">
          <cell r="A599">
            <v>2315</v>
          </cell>
          <cell r="B599" t="str">
            <v xml:space="preserve">Empresa Municipal De Servicio De Aseo </v>
          </cell>
          <cell r="C599" t="str">
            <v>-</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row>
        <row r="600">
          <cell r="A600">
            <v>2316</v>
          </cell>
          <cell r="B600" t="str">
            <v>Empresa Municipal De Áreas Verdes, Parques Y Forestación</v>
          </cell>
          <cell r="C600" t="str">
            <v>-</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row>
        <row r="601">
          <cell r="A601">
            <v>2317</v>
          </cell>
          <cell r="B601" t="str">
            <v>Empresa Municipal De Asfaltos Y Vías</v>
          </cell>
          <cell r="C601" t="str">
            <v>-</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row>
        <row r="602">
          <cell r="A602">
            <v>2318</v>
          </cell>
          <cell r="B602" t="str">
            <v>Entidad Descentralizada Ummipre Proman</v>
          </cell>
          <cell r="C602" t="str">
            <v>-</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row>
        <row r="603">
          <cell r="A603">
            <v>2319</v>
          </cell>
          <cell r="B603" t="str">
            <v>Empresa Pública Departamental Estratégica De Aguas - La Paz</v>
          </cell>
          <cell r="C603" t="str">
            <v>-</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row>
        <row r="604">
          <cell r="A604">
            <v>2320</v>
          </cell>
          <cell r="B604" t="str">
            <v>Empresa Publica Municipal De Servicios De Agua Y Alcantarrillado Sanitario De Cobija</v>
          </cell>
          <cell r="C604" t="str">
            <v>-</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row>
        <row r="605">
          <cell r="A605">
            <v>2321</v>
          </cell>
          <cell r="B605" t="str">
            <v>EMPRESA MUNICIPAL DE ASEO DE EL ALTO</v>
          </cell>
          <cell r="C605" t="str">
            <v>-</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row>
        <row r="606">
          <cell r="A606">
            <v>2322</v>
          </cell>
          <cell r="B606" t="str">
            <v>ENTIDAD MATADERO FRIGORIFICO MUNICIPAL DE TARIJA</v>
          </cell>
          <cell r="C606" t="str">
            <v>-</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row>
        <row r="607">
          <cell r="A607">
            <v>2323</v>
          </cell>
          <cell r="B607" t="str">
            <v>ENTIDAD ASEO MUNICIPAL DE TARIJA</v>
          </cell>
          <cell r="C607" t="str">
            <v>-</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row>
        <row r="608">
          <cell r="A608">
            <v>2324</v>
          </cell>
          <cell r="B608" t="str">
            <v>ENTIDAD OBRAS PUBLICAS MUNICIPALES DE TARIJA</v>
          </cell>
          <cell r="C608" t="str">
            <v>-</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row>
        <row r="609">
          <cell r="A609">
            <v>2325</v>
          </cell>
          <cell r="B609" t="str">
            <v>ENTIDAD ORDENAMIENTO TERRITORIAL DE TARIJA</v>
          </cell>
          <cell r="C609" t="str">
            <v>-</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row>
        <row r="610">
          <cell r="A610">
            <v>2326</v>
          </cell>
          <cell r="B610" t="str">
            <v>ENTIDAD ORDEN Y SEGURIDAD CIUDADANA MUNICIPAL DE TARIJA</v>
          </cell>
          <cell r="C610" t="str">
            <v>-</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row>
        <row r="611">
          <cell r="A611">
            <v>2327</v>
          </cell>
          <cell r="B611" t="str">
            <v>EMPRESA MUNICIPAL AUTONOMA DE AGUA POTABLE Y ALCANTARILLADO  DE YACUIBA</v>
          </cell>
          <cell r="C611" t="str">
            <v>-</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row>
        <row r="612">
          <cell r="A612">
            <v>2328</v>
          </cell>
          <cell r="B612" t="str">
            <v>EMPRESA MUNICIPAL DE AGUA POTABLE Y ALCANTARILLADO SANITARIO DE URIONDO</v>
          </cell>
          <cell r="C612" t="str">
            <v>-</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row>
        <row r="613">
          <cell r="A613" t="str">
            <v>AFP</v>
          </cell>
          <cell r="B613" t="str">
            <v>Acreedores</v>
          </cell>
          <cell r="C613" t="str">
            <v>MZC</v>
          </cell>
          <cell r="D613">
            <v>0</v>
          </cell>
          <cell r="E613">
            <v>0</v>
          </cell>
          <cell r="F613">
            <v>0</v>
          </cell>
          <cell r="G613">
            <v>2996265.3400000003</v>
          </cell>
          <cell r="H613">
            <v>0</v>
          </cell>
          <cell r="I613">
            <v>0</v>
          </cell>
          <cell r="J613">
            <v>626348.57999999996</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row>
        <row r="614">
          <cell r="A614" t="str">
            <v>UCCF</v>
          </cell>
          <cell r="B614" t="str">
            <v>Area de Conciliaciones</v>
          </cell>
          <cell r="C614" t="str">
            <v>-</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row>
        <row r="615">
          <cell r="A615" t="str">
            <v>N/I</v>
          </cell>
          <cell r="B615" t="str">
            <v>No Identificado</v>
          </cell>
          <cell r="C615" t="str">
            <v>-</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H231"/>
  <sheetViews>
    <sheetView showGridLines="0" tabSelected="1" view="pageBreakPreview" zoomScaleNormal="115" zoomScaleSheetLayoutView="100" workbookViewId="0">
      <selection activeCell="J10" sqref="J10"/>
    </sheetView>
  </sheetViews>
  <sheetFormatPr baseColWidth="10" defaultRowHeight="15"/>
  <cols>
    <col min="1" max="30" width="3.7109375" style="10" customWidth="1"/>
    <col min="31" max="31" width="7.7109375" style="10" customWidth="1"/>
    <col min="32" max="32" width="3.7109375" style="10" customWidth="1"/>
    <col min="33" max="33" width="11.42578125" style="10"/>
    <col min="34" max="34" width="18.7109375" style="10" customWidth="1"/>
    <col min="35" max="16384" width="11.42578125" style="10"/>
  </cols>
  <sheetData>
    <row r="1" spans="1:34">
      <c r="Y1" s="31"/>
      <c r="Z1" s="31"/>
      <c r="AA1" s="31"/>
      <c r="AB1" s="31"/>
      <c r="AC1" s="31"/>
      <c r="AD1" s="31"/>
      <c r="AE1" s="31"/>
      <c r="AF1" s="31"/>
      <c r="AH1" s="112" t="e">
        <f>SUM(C21:H39)</f>
        <v>#N/A</v>
      </c>
    </row>
    <row r="2" spans="1:34" ht="15.75">
      <c r="A2" s="32"/>
      <c r="B2" s="32"/>
      <c r="C2" s="32"/>
      <c r="D2" s="32"/>
      <c r="E2" s="32"/>
      <c r="F2" s="32"/>
      <c r="G2" s="32"/>
      <c r="H2" s="32"/>
      <c r="I2" s="32"/>
      <c r="J2" s="32"/>
      <c r="K2" s="32"/>
      <c r="L2" s="32"/>
      <c r="M2" s="32"/>
      <c r="N2" s="32"/>
      <c r="O2" s="32"/>
      <c r="P2" s="32"/>
      <c r="Q2" s="32"/>
      <c r="R2" s="32"/>
      <c r="S2" s="32"/>
      <c r="T2" s="32"/>
      <c r="U2" s="32"/>
      <c r="V2" s="32"/>
      <c r="W2" s="32"/>
      <c r="X2" s="306" t="s">
        <v>35</v>
      </c>
      <c r="Y2" s="307"/>
      <c r="Z2" s="307"/>
      <c r="AA2" s="307"/>
      <c r="AB2" s="307"/>
      <c r="AC2" s="307"/>
      <c r="AD2" s="307"/>
      <c r="AE2" s="308"/>
      <c r="AF2" s="32"/>
    </row>
    <row r="3" spans="1:34" ht="15.75">
      <c r="A3" s="32"/>
      <c r="B3" s="32"/>
      <c r="C3" s="33"/>
      <c r="D3" s="33"/>
      <c r="E3" s="33"/>
      <c r="F3" s="32"/>
      <c r="G3" s="32"/>
      <c r="H3" s="32"/>
      <c r="I3" s="32"/>
      <c r="J3" s="32"/>
      <c r="K3" s="32"/>
      <c r="L3" s="32"/>
      <c r="M3" s="32"/>
      <c r="N3" s="32"/>
      <c r="O3" s="32"/>
      <c r="P3" s="32"/>
      <c r="Q3" s="32"/>
      <c r="R3" s="32"/>
      <c r="S3" s="32"/>
      <c r="T3" s="32"/>
      <c r="U3" s="32"/>
      <c r="V3" s="32"/>
      <c r="W3" s="32"/>
      <c r="X3" s="309" t="s">
        <v>14591</v>
      </c>
      <c r="Y3" s="310"/>
      <c r="Z3" s="310"/>
      <c r="AA3" s="310"/>
      <c r="AB3" s="310"/>
      <c r="AC3" s="310"/>
      <c r="AD3" s="310"/>
      <c r="AE3" s="311"/>
      <c r="AF3" s="32"/>
    </row>
    <row r="4" spans="1:34" ht="15.75">
      <c r="A4" s="32"/>
      <c r="B4" s="32"/>
      <c r="C4" s="33"/>
      <c r="D4" s="33"/>
      <c r="E4" s="33"/>
      <c r="F4" s="32"/>
      <c r="G4" s="32"/>
      <c r="H4" s="32"/>
      <c r="I4" s="32"/>
      <c r="J4" s="32"/>
      <c r="K4" s="32"/>
      <c r="L4" s="32"/>
      <c r="M4" s="32"/>
      <c r="N4" s="32"/>
      <c r="O4" s="32"/>
      <c r="P4" s="32"/>
      <c r="Q4" s="32"/>
      <c r="R4" s="32"/>
      <c r="S4" s="32"/>
      <c r="T4" s="32"/>
      <c r="U4" s="32"/>
      <c r="V4" s="32"/>
      <c r="W4" s="32"/>
      <c r="X4" s="309" t="s">
        <v>14592</v>
      </c>
      <c r="Y4" s="310"/>
      <c r="Z4" s="310"/>
      <c r="AA4" s="310"/>
      <c r="AB4" s="310"/>
      <c r="AC4" s="310"/>
      <c r="AD4" s="310"/>
      <c r="AE4" s="311"/>
      <c r="AF4" s="32"/>
    </row>
    <row r="5" spans="1:34" ht="15.75">
      <c r="A5" s="32"/>
      <c r="B5" s="32"/>
      <c r="C5" s="33"/>
      <c r="D5" s="33"/>
      <c r="E5" s="33"/>
      <c r="F5" s="32"/>
      <c r="G5" s="32"/>
      <c r="H5" s="32"/>
      <c r="I5" s="32"/>
      <c r="J5" s="32"/>
      <c r="K5" s="32"/>
      <c r="L5" s="32"/>
      <c r="M5" s="32"/>
      <c r="N5" s="32"/>
      <c r="O5" s="32"/>
      <c r="P5" s="32"/>
      <c r="Q5" s="32"/>
      <c r="R5" s="32"/>
      <c r="S5" s="32"/>
      <c r="T5" s="32"/>
      <c r="U5" s="32"/>
      <c r="V5" s="32"/>
      <c r="W5" s="32"/>
      <c r="X5" s="34"/>
      <c r="Y5" s="32"/>
      <c r="Z5" s="35"/>
      <c r="AA5" s="35"/>
      <c r="AB5" s="36"/>
      <c r="AC5" s="36"/>
      <c r="AD5" s="36"/>
      <c r="AE5" s="36"/>
      <c r="AF5" s="32"/>
    </row>
    <row r="6" spans="1:34" ht="16.5">
      <c r="A6" s="312" t="s">
        <v>34</v>
      </c>
      <c r="B6" s="312"/>
      <c r="C6" s="312"/>
      <c r="D6" s="312"/>
      <c r="E6" s="312"/>
      <c r="F6" s="312"/>
      <c r="G6" s="312"/>
      <c r="H6" s="312"/>
      <c r="I6" s="312"/>
      <c r="J6" s="312"/>
      <c r="K6" s="312"/>
      <c r="L6" s="312"/>
      <c r="M6" s="312"/>
      <c r="N6" s="312"/>
      <c r="O6" s="312"/>
      <c r="P6" s="312"/>
      <c r="Q6" s="312"/>
      <c r="R6" s="312"/>
      <c r="S6" s="312"/>
      <c r="T6" s="312"/>
      <c r="U6" s="312"/>
      <c r="V6" s="312"/>
      <c r="W6" s="312"/>
      <c r="X6" s="312"/>
      <c r="Y6" s="312"/>
      <c r="Z6" s="312"/>
      <c r="AA6" s="312"/>
      <c r="AB6" s="312"/>
      <c r="AC6" s="312"/>
      <c r="AD6" s="312"/>
      <c r="AE6" s="312"/>
      <c r="AF6" s="312"/>
    </row>
    <row r="7" spans="1:34" ht="16.5">
      <c r="A7" s="313" t="s">
        <v>1241</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c r="AF7" s="312"/>
    </row>
    <row r="8" spans="1:34" ht="15.75">
      <c r="A8" s="37"/>
      <c r="B8" s="38"/>
      <c r="C8" s="38"/>
      <c r="D8" s="38"/>
      <c r="E8" s="38"/>
      <c r="F8" s="38"/>
      <c r="G8" s="38"/>
      <c r="H8" s="38"/>
      <c r="I8" s="38"/>
      <c r="J8" s="38"/>
      <c r="K8" s="38"/>
      <c r="L8" s="38"/>
      <c r="M8" s="38"/>
      <c r="N8" s="38"/>
      <c r="O8" s="38"/>
      <c r="P8" s="38"/>
      <c r="Q8" s="38"/>
      <c r="R8" s="38"/>
      <c r="S8" s="38"/>
      <c r="T8" s="38"/>
      <c r="U8" s="38"/>
      <c r="V8" s="38"/>
      <c r="W8" s="38"/>
      <c r="X8" s="38"/>
      <c r="Y8" s="38"/>
      <c r="Z8" s="38"/>
      <c r="AA8" s="38"/>
      <c r="AB8" s="38"/>
      <c r="AC8" s="37"/>
      <c r="AD8" s="37"/>
      <c r="AE8" s="37"/>
      <c r="AF8" s="37"/>
    </row>
    <row r="9" spans="1:34" ht="15.75">
      <c r="A9" s="37"/>
      <c r="B9" s="38"/>
      <c r="C9" s="38"/>
      <c r="D9" s="38"/>
      <c r="E9" s="38"/>
      <c r="F9" s="38"/>
      <c r="G9" s="39" t="s">
        <v>26</v>
      </c>
      <c r="H9" s="38"/>
      <c r="I9" s="38"/>
      <c r="J9" s="38"/>
      <c r="K9" s="38"/>
      <c r="L9" s="38"/>
      <c r="M9" s="38"/>
      <c r="N9" s="38"/>
      <c r="O9" s="38"/>
      <c r="P9" s="322">
        <v>43101</v>
      </c>
      <c r="Q9" s="323"/>
      <c r="R9" s="323"/>
      <c r="S9" s="324"/>
      <c r="T9" s="38"/>
      <c r="U9" s="38" t="s">
        <v>0</v>
      </c>
      <c r="V9" s="322">
        <v>43251</v>
      </c>
      <c r="W9" s="323"/>
      <c r="X9" s="323"/>
      <c r="Y9" s="324"/>
      <c r="Z9" s="38"/>
      <c r="AA9" s="38"/>
      <c r="AB9" s="38"/>
      <c r="AC9" s="37"/>
      <c r="AD9" s="37"/>
      <c r="AE9" s="37"/>
      <c r="AF9" s="37"/>
    </row>
    <row r="10" spans="1:34" ht="15.75">
      <c r="A10" s="37"/>
      <c r="B10" s="38"/>
      <c r="C10" s="38"/>
      <c r="D10" s="38"/>
      <c r="E10" s="38"/>
      <c r="F10" s="38"/>
      <c r="G10" s="39"/>
      <c r="H10" s="38"/>
      <c r="I10" s="38"/>
      <c r="J10" s="38"/>
      <c r="K10" s="38"/>
      <c r="L10" s="38"/>
      <c r="M10" s="38"/>
      <c r="N10" s="38"/>
      <c r="O10" s="38"/>
      <c r="P10" s="40"/>
      <c r="Q10" s="40"/>
      <c r="R10" s="40"/>
      <c r="S10" s="40"/>
      <c r="T10" s="38"/>
      <c r="U10" s="38"/>
      <c r="V10" s="40"/>
      <c r="W10" s="40"/>
      <c r="X10" s="40"/>
      <c r="Y10" s="40"/>
      <c r="Z10" s="38"/>
      <c r="AA10" s="38"/>
      <c r="AB10" s="38"/>
      <c r="AC10" s="37"/>
      <c r="AD10" s="37"/>
      <c r="AE10" s="37"/>
      <c r="AF10" s="37"/>
    </row>
    <row r="11" spans="1:34" ht="15.75">
      <c r="A11" s="37"/>
      <c r="B11" s="38"/>
      <c r="C11" s="41" t="s">
        <v>1</v>
      </c>
      <c r="D11" s="41"/>
      <c r="E11" s="41"/>
      <c r="F11" s="83" t="s">
        <v>36</v>
      </c>
      <c r="G11" s="85"/>
      <c r="H11" s="85"/>
      <c r="I11" s="85"/>
      <c r="J11" s="85"/>
      <c r="K11" s="85"/>
      <c r="L11" s="85"/>
      <c r="M11" s="85"/>
      <c r="N11" s="85"/>
      <c r="O11" s="85"/>
      <c r="P11" s="85"/>
      <c r="Q11" s="85"/>
      <c r="R11" s="85"/>
      <c r="S11" s="85"/>
      <c r="T11" s="85"/>
      <c r="U11" s="85"/>
      <c r="V11" s="85"/>
      <c r="W11" s="85"/>
      <c r="X11" s="85"/>
      <c r="Y11" s="85"/>
      <c r="Z11" s="85"/>
      <c r="AA11" s="85"/>
      <c r="AB11" s="85"/>
      <c r="AC11" s="79"/>
      <c r="AD11" s="79"/>
      <c r="AE11" s="79"/>
      <c r="AF11" s="79"/>
    </row>
    <row r="12" spans="1:34" ht="15.75" customHeight="1">
      <c r="A12" s="37"/>
      <c r="B12" s="38"/>
      <c r="C12" s="31"/>
      <c r="D12" s="31"/>
      <c r="E12" s="84"/>
      <c r="F12" s="329" t="str">
        <f>VLOOKUP(H14,bd_lista!$A$3:$B$609,2,FALSE)</f>
        <v>SIN  NOMBRE</v>
      </c>
      <c r="G12" s="329"/>
      <c r="H12" s="329"/>
      <c r="I12" s="329"/>
      <c r="J12" s="329"/>
      <c r="K12" s="329"/>
      <c r="L12" s="329"/>
      <c r="M12" s="329"/>
      <c r="N12" s="329"/>
      <c r="O12" s="329"/>
      <c r="P12" s="329"/>
      <c r="Q12" s="329"/>
      <c r="R12" s="329"/>
      <c r="S12" s="329"/>
      <c r="T12" s="329"/>
      <c r="U12" s="329"/>
      <c r="V12" s="329"/>
      <c r="W12" s="329"/>
      <c r="X12" s="329"/>
      <c r="Y12" s="329"/>
      <c r="Z12" s="329"/>
      <c r="AA12" s="329"/>
      <c r="AB12" s="329"/>
      <c r="AC12" s="329"/>
      <c r="AD12" s="329"/>
      <c r="AE12" s="79"/>
      <c r="AF12" s="79"/>
    </row>
    <row r="13" spans="1:34" ht="23.25" customHeight="1">
      <c r="A13" s="37"/>
      <c r="B13" s="37"/>
      <c r="C13" s="31"/>
      <c r="D13" s="31"/>
      <c r="E13" s="31"/>
      <c r="F13" s="329"/>
      <c r="G13" s="329"/>
      <c r="H13" s="329"/>
      <c r="I13" s="329"/>
      <c r="J13" s="329"/>
      <c r="K13" s="329"/>
      <c r="L13" s="329"/>
      <c r="M13" s="329"/>
      <c r="N13" s="329"/>
      <c r="O13" s="329"/>
      <c r="P13" s="329"/>
      <c r="Q13" s="329"/>
      <c r="R13" s="329"/>
      <c r="S13" s="329"/>
      <c r="T13" s="329"/>
      <c r="U13" s="329"/>
      <c r="V13" s="329"/>
      <c r="W13" s="329"/>
      <c r="X13" s="329"/>
      <c r="Y13" s="329"/>
      <c r="Z13" s="329"/>
      <c r="AA13" s="329"/>
      <c r="AB13" s="329"/>
      <c r="AC13" s="329"/>
      <c r="AD13" s="329"/>
      <c r="AE13" s="37"/>
      <c r="AF13" s="37"/>
    </row>
    <row r="14" spans="1:34" ht="15.75" customHeight="1">
      <c r="A14" s="37"/>
      <c r="B14" s="42" t="s">
        <v>1240</v>
      </c>
      <c r="C14" s="37"/>
      <c r="D14" s="37"/>
      <c r="E14" s="37"/>
      <c r="F14" s="37"/>
      <c r="G14" s="37"/>
      <c r="H14" s="327"/>
      <c r="I14" s="324"/>
      <c r="J14" s="37"/>
      <c r="K14" s="37"/>
      <c r="L14" s="37"/>
      <c r="M14" s="37"/>
      <c r="N14" s="37"/>
      <c r="O14" s="37"/>
      <c r="P14" s="37"/>
      <c r="Q14" s="37"/>
      <c r="R14" s="37"/>
      <c r="S14" s="37"/>
      <c r="T14" s="37"/>
      <c r="U14" s="37"/>
      <c r="V14" s="37"/>
      <c r="W14" s="37"/>
      <c r="X14" s="37"/>
      <c r="Y14" s="37"/>
      <c r="Z14" s="37"/>
      <c r="AA14" s="37"/>
      <c r="AB14" s="37"/>
      <c r="AC14" s="37"/>
      <c r="AD14" s="37"/>
      <c r="AE14" s="37"/>
      <c r="AF14" s="37"/>
    </row>
    <row r="15" spans="1:34" ht="6" customHeight="1">
      <c r="A15" s="79"/>
      <c r="B15" s="83"/>
      <c r="C15" s="79"/>
      <c r="D15" s="79"/>
      <c r="E15" s="79"/>
      <c r="F15" s="79"/>
      <c r="G15" s="79"/>
      <c r="H15" s="328"/>
      <c r="I15" s="328"/>
      <c r="J15" s="79"/>
      <c r="K15" s="79"/>
      <c r="L15" s="79"/>
      <c r="M15" s="79"/>
      <c r="N15" s="79"/>
      <c r="O15" s="79"/>
      <c r="P15" s="79"/>
      <c r="Q15" s="79"/>
      <c r="R15" s="79"/>
      <c r="S15" s="79"/>
      <c r="T15" s="79"/>
      <c r="U15" s="79"/>
      <c r="V15" s="79"/>
      <c r="W15" s="79"/>
      <c r="X15" s="79"/>
      <c r="Y15" s="79"/>
      <c r="Z15" s="79"/>
      <c r="AA15" s="79"/>
      <c r="AB15" s="79"/>
      <c r="AC15" s="79"/>
      <c r="AD15" s="79"/>
      <c r="AE15" s="79"/>
      <c r="AF15" s="79"/>
    </row>
    <row r="16" spans="1:34" ht="15.75" customHeight="1">
      <c r="A16" s="37"/>
      <c r="B16" s="314" t="s">
        <v>33</v>
      </c>
      <c r="C16" s="314"/>
      <c r="D16" s="314"/>
      <c r="E16" s="314"/>
      <c r="F16" s="314"/>
      <c r="G16" s="314"/>
      <c r="H16" s="314"/>
      <c r="I16" s="314"/>
      <c r="J16" s="314"/>
      <c r="K16" s="314"/>
      <c r="L16" s="314"/>
      <c r="M16" s="314"/>
      <c r="N16" s="314"/>
      <c r="O16" s="314"/>
      <c r="P16" s="314"/>
      <c r="Q16" s="314"/>
      <c r="R16" s="314"/>
      <c r="S16" s="314"/>
      <c r="T16" s="314"/>
      <c r="U16" s="314"/>
      <c r="V16" s="314"/>
      <c r="W16" s="314"/>
      <c r="X16" s="314"/>
      <c r="Y16" s="314"/>
      <c r="Z16" s="314"/>
      <c r="AA16" s="314"/>
      <c r="AB16" s="314"/>
      <c r="AC16" s="314"/>
      <c r="AD16" s="314"/>
      <c r="AE16" s="314"/>
      <c r="AF16" s="37"/>
    </row>
    <row r="17" spans="1:32" ht="15.75">
      <c r="A17" s="37"/>
      <c r="B17" s="314"/>
      <c r="C17" s="314"/>
      <c r="D17" s="314"/>
      <c r="E17" s="314"/>
      <c r="F17" s="314"/>
      <c r="G17" s="314"/>
      <c r="H17" s="314"/>
      <c r="I17" s="314"/>
      <c r="J17" s="314"/>
      <c r="K17" s="314"/>
      <c r="L17" s="314"/>
      <c r="M17" s="314"/>
      <c r="N17" s="314"/>
      <c r="O17" s="314"/>
      <c r="P17" s="314"/>
      <c r="Q17" s="314"/>
      <c r="R17" s="314"/>
      <c r="S17" s="314"/>
      <c r="T17" s="314"/>
      <c r="U17" s="314"/>
      <c r="V17" s="314"/>
      <c r="W17" s="314"/>
      <c r="X17" s="314"/>
      <c r="Y17" s="314"/>
      <c r="Z17" s="314"/>
      <c r="AA17" s="314"/>
      <c r="AB17" s="314"/>
      <c r="AC17" s="314"/>
      <c r="AD17" s="314"/>
      <c r="AE17" s="314"/>
      <c r="AF17" s="37"/>
    </row>
    <row r="18" spans="1:32" ht="7.5" customHeight="1">
      <c r="A18" s="37"/>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37"/>
    </row>
    <row r="19" spans="1:32" ht="15.75" customHeight="1">
      <c r="A19" s="37"/>
      <c r="B19" s="43"/>
      <c r="C19" s="325" t="s">
        <v>1242</v>
      </c>
      <c r="D19" s="325"/>
      <c r="E19" s="325"/>
      <c r="F19" s="325"/>
      <c r="G19" s="325"/>
      <c r="H19" s="325"/>
      <c r="I19" s="315" t="s">
        <v>32</v>
      </c>
      <c r="J19" s="315"/>
      <c r="K19" s="315"/>
      <c r="L19" s="315"/>
      <c r="M19" s="316" t="s">
        <v>2</v>
      </c>
      <c r="N19" s="317"/>
      <c r="O19" s="317"/>
      <c r="P19" s="317"/>
      <c r="Q19" s="317"/>
      <c r="R19" s="317"/>
      <c r="S19" s="317"/>
      <c r="T19" s="317"/>
      <c r="U19" s="317"/>
      <c r="V19" s="317"/>
      <c r="W19" s="317"/>
      <c r="X19" s="317"/>
      <c r="Y19" s="318"/>
      <c r="Z19" s="315" t="s">
        <v>1297</v>
      </c>
      <c r="AA19" s="315"/>
      <c r="AB19" s="315"/>
      <c r="AC19" s="315"/>
      <c r="AD19" s="315"/>
      <c r="AE19" s="43"/>
      <c r="AF19" s="37"/>
    </row>
    <row r="20" spans="1:32" ht="24" customHeight="1">
      <c r="A20" s="37"/>
      <c r="B20" s="43"/>
      <c r="C20" s="326" t="s">
        <v>31</v>
      </c>
      <c r="D20" s="326"/>
      <c r="E20" s="326"/>
      <c r="F20" s="326" t="s">
        <v>1243</v>
      </c>
      <c r="G20" s="326"/>
      <c r="H20" s="326"/>
      <c r="I20" s="315"/>
      <c r="J20" s="315"/>
      <c r="K20" s="315"/>
      <c r="L20" s="315"/>
      <c r="M20" s="319"/>
      <c r="N20" s="320"/>
      <c r="O20" s="320"/>
      <c r="P20" s="320"/>
      <c r="Q20" s="320"/>
      <c r="R20" s="320"/>
      <c r="S20" s="320"/>
      <c r="T20" s="320"/>
      <c r="U20" s="320"/>
      <c r="V20" s="320"/>
      <c r="W20" s="320"/>
      <c r="X20" s="320"/>
      <c r="Y20" s="321"/>
      <c r="Z20" s="315"/>
      <c r="AA20" s="315"/>
      <c r="AB20" s="315"/>
      <c r="AC20" s="315"/>
      <c r="AD20" s="315"/>
      <c r="AE20" s="43"/>
      <c r="AF20" s="37"/>
    </row>
    <row r="21" spans="1:32" ht="17.100000000000001" customHeight="1">
      <c r="A21" s="37"/>
      <c r="B21" s="43"/>
      <c r="C21" s="292" t="e">
        <f>VLOOKUP(H14,RESUMEN!$A$11:$AL$616,7,FALSE)</f>
        <v>#N/A</v>
      </c>
      <c r="D21" s="293"/>
      <c r="E21" s="294"/>
      <c r="F21" s="292" t="e">
        <f>VLOOKUP(H14,RESUMEN!A11:Y616,25,FALSE)</f>
        <v>#N/A</v>
      </c>
      <c r="G21" s="293"/>
      <c r="H21" s="294"/>
      <c r="I21" s="283" t="s">
        <v>3</v>
      </c>
      <c r="J21" s="284"/>
      <c r="K21" s="284"/>
      <c r="L21" s="285"/>
      <c r="M21" s="286" t="s">
        <v>4</v>
      </c>
      <c r="N21" s="287"/>
      <c r="O21" s="287"/>
      <c r="P21" s="287"/>
      <c r="Q21" s="287"/>
      <c r="R21" s="287"/>
      <c r="S21" s="287"/>
      <c r="T21" s="287"/>
      <c r="U21" s="287"/>
      <c r="V21" s="287"/>
      <c r="W21" s="287"/>
      <c r="X21" s="287"/>
      <c r="Y21" s="288"/>
      <c r="Z21" s="289" t="s">
        <v>5</v>
      </c>
      <c r="AA21" s="290"/>
      <c r="AB21" s="290"/>
      <c r="AC21" s="290"/>
      <c r="AD21" s="291"/>
      <c r="AE21" s="43"/>
      <c r="AF21" s="37"/>
    </row>
    <row r="22" spans="1:32" ht="17.100000000000001" customHeight="1">
      <c r="A22" s="37"/>
      <c r="B22" s="43"/>
      <c r="C22" s="292" t="e">
        <f>VLOOKUP(H14,RESUMEN!$A$11:$AL$616,8,FALSE)</f>
        <v>#N/A</v>
      </c>
      <c r="D22" s="293"/>
      <c r="E22" s="294"/>
      <c r="F22" s="292">
        <v>0</v>
      </c>
      <c r="G22" s="293"/>
      <c r="H22" s="294"/>
      <c r="I22" s="283" t="s">
        <v>1255</v>
      </c>
      <c r="J22" s="284"/>
      <c r="K22" s="284"/>
      <c r="L22" s="285"/>
      <c r="M22" s="286" t="s">
        <v>1263</v>
      </c>
      <c r="N22" s="287"/>
      <c r="O22" s="287"/>
      <c r="P22" s="287"/>
      <c r="Q22" s="287"/>
      <c r="R22" s="287"/>
      <c r="S22" s="287"/>
      <c r="T22" s="287"/>
      <c r="U22" s="287"/>
      <c r="V22" s="287"/>
      <c r="W22" s="287"/>
      <c r="X22" s="287"/>
      <c r="Y22" s="288"/>
      <c r="Z22" s="289" t="s">
        <v>10</v>
      </c>
      <c r="AA22" s="290"/>
      <c r="AB22" s="290"/>
      <c r="AC22" s="290"/>
      <c r="AD22" s="291"/>
      <c r="AE22" s="43"/>
      <c r="AF22" s="37"/>
    </row>
    <row r="23" spans="1:32" ht="17.100000000000001" customHeight="1">
      <c r="A23" s="37"/>
      <c r="B23" s="43"/>
      <c r="C23" s="292">
        <v>0</v>
      </c>
      <c r="D23" s="293"/>
      <c r="E23" s="294"/>
      <c r="F23" s="292" t="e">
        <f>VLOOKUP(H14,RESUMEN!A11:Z616,26,FALSE)</f>
        <v>#N/A</v>
      </c>
      <c r="G23" s="293"/>
      <c r="H23" s="294"/>
      <c r="I23" s="283" t="s">
        <v>631</v>
      </c>
      <c r="J23" s="284"/>
      <c r="K23" s="284"/>
      <c r="L23" s="285"/>
      <c r="M23" s="286" t="s">
        <v>1302</v>
      </c>
      <c r="N23" s="287"/>
      <c r="O23" s="287"/>
      <c r="P23" s="287"/>
      <c r="Q23" s="287"/>
      <c r="R23" s="287"/>
      <c r="S23" s="287"/>
      <c r="T23" s="287"/>
      <c r="U23" s="287"/>
      <c r="V23" s="287"/>
      <c r="W23" s="287"/>
      <c r="X23" s="287"/>
      <c r="Y23" s="288"/>
      <c r="Z23" s="289" t="s">
        <v>10</v>
      </c>
      <c r="AA23" s="290"/>
      <c r="AB23" s="290"/>
      <c r="AC23" s="290"/>
      <c r="AD23" s="291"/>
      <c r="AE23" s="43"/>
      <c r="AF23" s="37"/>
    </row>
    <row r="24" spans="1:32" ht="17.100000000000001" customHeight="1">
      <c r="A24" s="37"/>
      <c r="B24" s="43"/>
      <c r="C24" s="292" t="e">
        <f>VLOOKUP(H14,RESUMEN!$A$11:$AL$616,9,FALSE)</f>
        <v>#N/A</v>
      </c>
      <c r="D24" s="293"/>
      <c r="E24" s="294"/>
      <c r="F24" s="292" t="e">
        <f>VLOOKUP(H14,RESUMEN!A11:AA616,27,FALSE)</f>
        <v>#N/A</v>
      </c>
      <c r="G24" s="293"/>
      <c r="H24" s="294"/>
      <c r="I24" s="283" t="s">
        <v>11</v>
      </c>
      <c r="J24" s="284"/>
      <c r="K24" s="284"/>
      <c r="L24" s="285"/>
      <c r="M24" s="286" t="s">
        <v>1261</v>
      </c>
      <c r="N24" s="287"/>
      <c r="O24" s="287"/>
      <c r="P24" s="287"/>
      <c r="Q24" s="287"/>
      <c r="R24" s="287"/>
      <c r="S24" s="287"/>
      <c r="T24" s="287"/>
      <c r="U24" s="287"/>
      <c r="V24" s="287"/>
      <c r="W24" s="287"/>
      <c r="X24" s="287"/>
      <c r="Y24" s="288"/>
      <c r="Z24" s="289" t="s">
        <v>12</v>
      </c>
      <c r="AA24" s="290"/>
      <c r="AB24" s="290"/>
      <c r="AC24" s="290"/>
      <c r="AD24" s="291"/>
      <c r="AE24" s="43"/>
      <c r="AF24" s="37"/>
    </row>
    <row r="25" spans="1:32" ht="17.100000000000001" customHeight="1">
      <c r="A25" s="37"/>
      <c r="B25" s="43"/>
      <c r="C25" s="292" t="e">
        <f>VLOOKUP(H14,RESUMEN!$A$11:$AL$616,10,FALSE)</f>
        <v>#N/A</v>
      </c>
      <c r="D25" s="293"/>
      <c r="E25" s="294"/>
      <c r="F25" s="292" t="e">
        <f>VLOOKUP(H14,RESUMEN!A11:AB616,28,FALSE)</f>
        <v>#N/A</v>
      </c>
      <c r="G25" s="293"/>
      <c r="H25" s="294"/>
      <c r="I25" s="283" t="s">
        <v>6</v>
      </c>
      <c r="J25" s="284"/>
      <c r="K25" s="284"/>
      <c r="L25" s="285"/>
      <c r="M25" s="286" t="s">
        <v>7</v>
      </c>
      <c r="N25" s="287"/>
      <c r="O25" s="287"/>
      <c r="P25" s="287"/>
      <c r="Q25" s="287"/>
      <c r="R25" s="287"/>
      <c r="S25" s="287"/>
      <c r="T25" s="287"/>
      <c r="U25" s="287"/>
      <c r="V25" s="287"/>
      <c r="W25" s="287"/>
      <c r="X25" s="287"/>
      <c r="Y25" s="288"/>
      <c r="Z25" s="289" t="s">
        <v>5</v>
      </c>
      <c r="AA25" s="290"/>
      <c r="AB25" s="290"/>
      <c r="AC25" s="290"/>
      <c r="AD25" s="291"/>
      <c r="AE25" s="43"/>
      <c r="AF25" s="37"/>
    </row>
    <row r="26" spans="1:32" ht="17.100000000000001" customHeight="1">
      <c r="A26" s="37"/>
      <c r="B26" s="43"/>
      <c r="C26" s="292" t="e">
        <f>VLOOKUP(H14,RESUMEN!$A$11:$AL$616,12,FALSE)</f>
        <v>#N/A</v>
      </c>
      <c r="D26" s="293"/>
      <c r="E26" s="294"/>
      <c r="F26" s="292" t="e">
        <f>VLOOKUP(H14,RESUMEN!A11:AC616,29,FALSE)</f>
        <v>#N/A</v>
      </c>
      <c r="G26" s="293"/>
      <c r="H26" s="294"/>
      <c r="I26" s="283" t="s">
        <v>15</v>
      </c>
      <c r="J26" s="284"/>
      <c r="K26" s="284"/>
      <c r="L26" s="285"/>
      <c r="M26" s="286" t="s">
        <v>16</v>
      </c>
      <c r="N26" s="287"/>
      <c r="O26" s="287"/>
      <c r="P26" s="287"/>
      <c r="Q26" s="287"/>
      <c r="R26" s="287"/>
      <c r="S26" s="287"/>
      <c r="T26" s="287"/>
      <c r="U26" s="287"/>
      <c r="V26" s="287"/>
      <c r="W26" s="287"/>
      <c r="X26" s="287"/>
      <c r="Y26" s="288"/>
      <c r="Z26" s="289" t="s">
        <v>12</v>
      </c>
      <c r="AA26" s="290"/>
      <c r="AB26" s="290"/>
      <c r="AC26" s="290"/>
      <c r="AD26" s="291"/>
      <c r="AE26" s="43"/>
      <c r="AF26" s="37"/>
    </row>
    <row r="27" spans="1:32" ht="17.100000000000001" customHeight="1">
      <c r="A27" s="37"/>
      <c r="B27" s="43"/>
      <c r="C27" s="292" t="e">
        <f>VLOOKUP(H14,RESUMEN!$A$11:$AL$616,13,FALSE)</f>
        <v>#N/A</v>
      </c>
      <c r="D27" s="293"/>
      <c r="E27" s="294"/>
      <c r="F27" s="292">
        <v>0</v>
      </c>
      <c r="G27" s="293"/>
      <c r="H27" s="294"/>
      <c r="I27" s="283" t="s">
        <v>1256</v>
      </c>
      <c r="J27" s="284"/>
      <c r="K27" s="284"/>
      <c r="L27" s="285"/>
      <c r="M27" s="286" t="s">
        <v>1264</v>
      </c>
      <c r="N27" s="287"/>
      <c r="O27" s="287"/>
      <c r="P27" s="287"/>
      <c r="Q27" s="287"/>
      <c r="R27" s="287"/>
      <c r="S27" s="287"/>
      <c r="T27" s="287"/>
      <c r="U27" s="287"/>
      <c r="V27" s="287"/>
      <c r="W27" s="287"/>
      <c r="X27" s="287"/>
      <c r="Y27" s="288"/>
      <c r="Z27" s="289" t="s">
        <v>19</v>
      </c>
      <c r="AA27" s="290"/>
      <c r="AB27" s="290"/>
      <c r="AC27" s="290"/>
      <c r="AD27" s="291"/>
      <c r="AE27" s="43"/>
      <c r="AF27" s="37"/>
    </row>
    <row r="28" spans="1:32" ht="17.100000000000001" customHeight="1">
      <c r="A28" s="37"/>
      <c r="B28" s="43"/>
      <c r="C28" s="292" t="e">
        <f>VLOOKUP(H14,RESUMEN!$A$11:$AL$616,14,FALSE)</f>
        <v>#N/A</v>
      </c>
      <c r="D28" s="293"/>
      <c r="E28" s="294"/>
      <c r="F28" s="292" t="e">
        <f>VLOOKUP(H14,RESUMEN!A11:AD616,30,FALSE)</f>
        <v>#N/A</v>
      </c>
      <c r="G28" s="293"/>
      <c r="H28" s="294"/>
      <c r="I28" s="283" t="s">
        <v>17</v>
      </c>
      <c r="J28" s="284"/>
      <c r="K28" s="284"/>
      <c r="L28" s="285"/>
      <c r="M28" s="286" t="s">
        <v>18</v>
      </c>
      <c r="N28" s="287"/>
      <c r="O28" s="287"/>
      <c r="P28" s="287"/>
      <c r="Q28" s="287"/>
      <c r="R28" s="287"/>
      <c r="S28" s="287"/>
      <c r="T28" s="287"/>
      <c r="U28" s="287"/>
      <c r="V28" s="287"/>
      <c r="W28" s="287"/>
      <c r="X28" s="287"/>
      <c r="Y28" s="288"/>
      <c r="Z28" s="289" t="s">
        <v>19</v>
      </c>
      <c r="AA28" s="290"/>
      <c r="AB28" s="290"/>
      <c r="AC28" s="290"/>
      <c r="AD28" s="291"/>
      <c r="AE28" s="43"/>
      <c r="AF28" s="37"/>
    </row>
    <row r="29" spans="1:32" ht="17.100000000000001" customHeight="1">
      <c r="A29" s="37"/>
      <c r="B29" s="43"/>
      <c r="C29" s="292" t="e">
        <f>VLOOKUP(H14,RESUMEN!$A$11:$AL$616,15,FALSE)</f>
        <v>#N/A</v>
      </c>
      <c r="D29" s="293"/>
      <c r="E29" s="294"/>
      <c r="F29" s="292" t="e">
        <f>VLOOKUP(H14,RESUMEN!A11:AE616,31,FALSE)</f>
        <v>#N/A</v>
      </c>
      <c r="G29" s="293"/>
      <c r="H29" s="294"/>
      <c r="I29" s="283" t="s">
        <v>13</v>
      </c>
      <c r="J29" s="284"/>
      <c r="K29" s="284"/>
      <c r="L29" s="285"/>
      <c r="M29" s="286" t="s">
        <v>14</v>
      </c>
      <c r="N29" s="287"/>
      <c r="O29" s="287"/>
      <c r="P29" s="287"/>
      <c r="Q29" s="287"/>
      <c r="R29" s="287"/>
      <c r="S29" s="287"/>
      <c r="T29" s="287"/>
      <c r="U29" s="287"/>
      <c r="V29" s="287"/>
      <c r="W29" s="287"/>
      <c r="X29" s="287"/>
      <c r="Y29" s="288"/>
      <c r="Z29" s="289" t="s">
        <v>12</v>
      </c>
      <c r="AA29" s="290"/>
      <c r="AB29" s="290"/>
      <c r="AC29" s="290"/>
      <c r="AD29" s="291"/>
      <c r="AE29" s="43"/>
      <c r="AF29" s="37"/>
    </row>
    <row r="30" spans="1:32" ht="17.100000000000001" customHeight="1">
      <c r="A30" s="37"/>
      <c r="B30" s="43"/>
      <c r="C30" s="292" t="e">
        <f>VLOOKUP(H14,RESUMEN!$A$11:$AL$616,16,FALSE)</f>
        <v>#N/A</v>
      </c>
      <c r="D30" s="293"/>
      <c r="E30" s="294"/>
      <c r="F30" s="292" t="e">
        <f>VLOOKUP(H14,RESUMEN!A11:AG616,32,FALSE)</f>
        <v>#N/A</v>
      </c>
      <c r="G30" s="293"/>
      <c r="H30" s="294"/>
      <c r="I30" s="283" t="s">
        <v>1257</v>
      </c>
      <c r="J30" s="284"/>
      <c r="K30" s="284"/>
      <c r="L30" s="285"/>
      <c r="M30" s="286" t="s">
        <v>1260</v>
      </c>
      <c r="N30" s="287"/>
      <c r="O30" s="287"/>
      <c r="P30" s="287"/>
      <c r="Q30" s="287"/>
      <c r="R30" s="287"/>
      <c r="S30" s="287"/>
      <c r="T30" s="287"/>
      <c r="U30" s="287"/>
      <c r="V30" s="287"/>
      <c r="W30" s="287"/>
      <c r="X30" s="287"/>
      <c r="Y30" s="288"/>
      <c r="Z30" s="289" t="s">
        <v>19</v>
      </c>
      <c r="AA30" s="290"/>
      <c r="AB30" s="290"/>
      <c r="AC30" s="290"/>
      <c r="AD30" s="291"/>
      <c r="AE30" s="43"/>
      <c r="AF30" s="37"/>
    </row>
    <row r="31" spans="1:32" ht="17.100000000000001" customHeight="1">
      <c r="A31" s="37"/>
      <c r="B31" s="43"/>
      <c r="C31" s="292" t="e">
        <f>VLOOKUP(H14,RESUMEN!$A$11:$AL$616,17,FALSE)</f>
        <v>#N/A</v>
      </c>
      <c r="D31" s="293"/>
      <c r="E31" s="294"/>
      <c r="F31" s="292" t="e">
        <f>VLOOKUP(H14,RESUMEN!A11:AG616,33,FALSE)</f>
        <v>#N/A</v>
      </c>
      <c r="G31" s="293"/>
      <c r="H31" s="294"/>
      <c r="I31" s="283" t="s">
        <v>1315</v>
      </c>
      <c r="J31" s="284"/>
      <c r="K31" s="284"/>
      <c r="L31" s="285"/>
      <c r="M31" s="286" t="s">
        <v>1318</v>
      </c>
      <c r="N31" s="287"/>
      <c r="O31" s="287"/>
      <c r="P31" s="287"/>
      <c r="Q31" s="287"/>
      <c r="R31" s="287"/>
      <c r="S31" s="287"/>
      <c r="T31" s="287"/>
      <c r="U31" s="287"/>
      <c r="V31" s="287"/>
      <c r="W31" s="287"/>
      <c r="X31" s="287"/>
      <c r="Y31" s="288"/>
      <c r="Z31" s="289" t="s">
        <v>19</v>
      </c>
      <c r="AA31" s="290"/>
      <c r="AB31" s="290"/>
      <c r="AC31" s="290"/>
      <c r="AD31" s="291"/>
      <c r="AE31" s="43"/>
      <c r="AF31" s="37"/>
    </row>
    <row r="32" spans="1:32" ht="17.100000000000001" customHeight="1">
      <c r="A32" s="37"/>
      <c r="B32" s="43"/>
      <c r="C32" s="292" t="e">
        <f>VLOOKUP(H14,RESUMEN!$A$11:$AL$616,18,FALSE)</f>
        <v>#N/A</v>
      </c>
      <c r="D32" s="293"/>
      <c r="E32" s="294"/>
      <c r="F32" s="292" t="e">
        <f>VLOOKUP(H14,RESUMEN!A11:AH616,34,FALSE)</f>
        <v>#N/A</v>
      </c>
      <c r="G32" s="293"/>
      <c r="H32" s="294"/>
      <c r="I32" s="283" t="s">
        <v>20</v>
      </c>
      <c r="J32" s="284"/>
      <c r="K32" s="284"/>
      <c r="L32" s="285"/>
      <c r="M32" s="286" t="s">
        <v>1262</v>
      </c>
      <c r="N32" s="287"/>
      <c r="O32" s="287"/>
      <c r="P32" s="287"/>
      <c r="Q32" s="287"/>
      <c r="R32" s="287"/>
      <c r="S32" s="287"/>
      <c r="T32" s="287"/>
      <c r="U32" s="287"/>
      <c r="V32" s="287"/>
      <c r="W32" s="287"/>
      <c r="X32" s="287"/>
      <c r="Y32" s="288"/>
      <c r="Z32" s="289" t="s">
        <v>12</v>
      </c>
      <c r="AA32" s="290"/>
      <c r="AB32" s="290"/>
      <c r="AC32" s="290"/>
      <c r="AD32" s="291"/>
      <c r="AE32" s="43"/>
      <c r="AF32" s="37"/>
    </row>
    <row r="33" spans="1:32" ht="17.100000000000001" customHeight="1">
      <c r="A33" s="37"/>
      <c r="B33" s="43"/>
      <c r="C33" s="292" t="e">
        <f>VLOOKUP(H14,RESUMEN!$A$11:$AL$616,19,FALSE)</f>
        <v>#N/A</v>
      </c>
      <c r="D33" s="293"/>
      <c r="E33" s="294"/>
      <c r="F33" s="292" t="e">
        <f>VLOOKUP(H14,RESUMEN!A11:AI616,35,FALSE)</f>
        <v>#N/A</v>
      </c>
      <c r="G33" s="293"/>
      <c r="H33" s="294"/>
      <c r="I33" s="283" t="s">
        <v>21</v>
      </c>
      <c r="J33" s="284"/>
      <c r="K33" s="284"/>
      <c r="L33" s="285"/>
      <c r="M33" s="286" t="s">
        <v>22</v>
      </c>
      <c r="N33" s="287"/>
      <c r="O33" s="287"/>
      <c r="P33" s="287"/>
      <c r="Q33" s="287"/>
      <c r="R33" s="287"/>
      <c r="S33" s="287"/>
      <c r="T33" s="287"/>
      <c r="U33" s="287"/>
      <c r="V33" s="287"/>
      <c r="W33" s="287"/>
      <c r="X33" s="287"/>
      <c r="Y33" s="288"/>
      <c r="Z33" s="289" t="s">
        <v>12</v>
      </c>
      <c r="AA33" s="290"/>
      <c r="AB33" s="290"/>
      <c r="AC33" s="290"/>
      <c r="AD33" s="291"/>
      <c r="AE33" s="43"/>
      <c r="AF33" s="37"/>
    </row>
    <row r="34" spans="1:32" ht="17.100000000000001" customHeight="1">
      <c r="A34" s="37"/>
      <c r="B34" s="43"/>
      <c r="C34" s="292">
        <v>0</v>
      </c>
      <c r="D34" s="293"/>
      <c r="E34" s="294"/>
      <c r="F34" s="292" t="e">
        <f>VLOOKUP(H14,RESUMEN!A11:AJ616,36,FALSE)</f>
        <v>#N/A</v>
      </c>
      <c r="G34" s="293"/>
      <c r="H34" s="294"/>
      <c r="I34" s="283" t="s">
        <v>23</v>
      </c>
      <c r="J34" s="284"/>
      <c r="K34" s="284"/>
      <c r="L34" s="285"/>
      <c r="M34" s="286" t="s">
        <v>24</v>
      </c>
      <c r="N34" s="287"/>
      <c r="O34" s="287"/>
      <c r="P34" s="287"/>
      <c r="Q34" s="287"/>
      <c r="R34" s="287"/>
      <c r="S34" s="287"/>
      <c r="T34" s="287"/>
      <c r="U34" s="287"/>
      <c r="V34" s="287"/>
      <c r="W34" s="287"/>
      <c r="X34" s="287"/>
      <c r="Y34" s="288"/>
      <c r="Z34" s="289" t="s">
        <v>19</v>
      </c>
      <c r="AA34" s="290"/>
      <c r="AB34" s="290"/>
      <c r="AC34" s="290"/>
      <c r="AD34" s="291"/>
      <c r="AE34" s="43"/>
      <c r="AF34" s="37"/>
    </row>
    <row r="35" spans="1:32" ht="17.100000000000001" customHeight="1">
      <c r="A35" s="37"/>
      <c r="B35" s="43"/>
      <c r="C35" s="292" t="e">
        <f>VLOOKUP(H14,RESUMEN!$A$11:$AL$616,20,FALSE)</f>
        <v>#N/A</v>
      </c>
      <c r="D35" s="293"/>
      <c r="E35" s="294"/>
      <c r="F35" s="292">
        <v>0</v>
      </c>
      <c r="G35" s="293"/>
      <c r="H35" s="294"/>
      <c r="I35" s="283" t="s">
        <v>8</v>
      </c>
      <c r="J35" s="284"/>
      <c r="K35" s="284"/>
      <c r="L35" s="285"/>
      <c r="M35" s="286" t="s">
        <v>9</v>
      </c>
      <c r="N35" s="287"/>
      <c r="O35" s="287"/>
      <c r="P35" s="287"/>
      <c r="Q35" s="287"/>
      <c r="R35" s="287"/>
      <c r="S35" s="287"/>
      <c r="T35" s="287"/>
      <c r="U35" s="287"/>
      <c r="V35" s="287"/>
      <c r="W35" s="287"/>
      <c r="X35" s="287"/>
      <c r="Y35" s="288"/>
      <c r="Z35" s="289" t="s">
        <v>10</v>
      </c>
      <c r="AA35" s="290"/>
      <c r="AB35" s="290"/>
      <c r="AC35" s="290"/>
      <c r="AD35" s="291"/>
      <c r="AE35" s="43"/>
      <c r="AF35" s="37"/>
    </row>
    <row r="36" spans="1:32" ht="17.100000000000001" customHeight="1">
      <c r="A36" s="37"/>
      <c r="B36" s="43"/>
      <c r="C36" s="292" t="e">
        <f>VLOOKUP(H14,RESUMEN!$A$11:$AL$616,21,FALSE)</f>
        <v>#N/A</v>
      </c>
      <c r="D36" s="293"/>
      <c r="E36" s="294"/>
      <c r="F36" s="292">
        <v>0</v>
      </c>
      <c r="G36" s="293"/>
      <c r="H36" s="294"/>
      <c r="I36" s="283" t="s">
        <v>1245</v>
      </c>
      <c r="J36" s="284"/>
      <c r="K36" s="284"/>
      <c r="L36" s="285"/>
      <c r="M36" s="286" t="s">
        <v>1259</v>
      </c>
      <c r="N36" s="287"/>
      <c r="O36" s="287"/>
      <c r="P36" s="287"/>
      <c r="Q36" s="287"/>
      <c r="R36" s="287"/>
      <c r="S36" s="287"/>
      <c r="T36" s="287"/>
      <c r="U36" s="287"/>
      <c r="V36" s="287"/>
      <c r="W36" s="287"/>
      <c r="X36" s="287"/>
      <c r="Y36" s="288"/>
      <c r="Z36" s="289" t="s">
        <v>1245</v>
      </c>
      <c r="AA36" s="290"/>
      <c r="AB36" s="290"/>
      <c r="AC36" s="290"/>
      <c r="AD36" s="291"/>
      <c r="AE36" s="43"/>
      <c r="AF36" s="37"/>
    </row>
    <row r="37" spans="1:32" ht="17.100000000000001" customHeight="1">
      <c r="A37" s="37"/>
      <c r="B37" s="43"/>
      <c r="C37" s="292" t="e">
        <f>VLOOKUP(H14,RESUMEN!$A$11:$AL$616,22,FALSE)</f>
        <v>#N/A</v>
      </c>
      <c r="D37" s="293"/>
      <c r="E37" s="294"/>
      <c r="F37" s="292" t="e">
        <f>VLOOKUP(H14,[1]RESUMEN!$A$11:$AL$615,38,FALSE)</f>
        <v>#N/A</v>
      </c>
      <c r="G37" s="293"/>
      <c r="H37" s="294"/>
      <c r="I37" s="283" t="s">
        <v>1267</v>
      </c>
      <c r="J37" s="284"/>
      <c r="K37" s="284"/>
      <c r="L37" s="285"/>
      <c r="M37" s="286" t="s">
        <v>1277</v>
      </c>
      <c r="N37" s="287"/>
      <c r="O37" s="287"/>
      <c r="P37" s="287"/>
      <c r="Q37" s="287"/>
      <c r="R37" s="287"/>
      <c r="S37" s="287"/>
      <c r="T37" s="287"/>
      <c r="U37" s="287"/>
      <c r="V37" s="287"/>
      <c r="W37" s="287"/>
      <c r="X37" s="287"/>
      <c r="Y37" s="288"/>
      <c r="Z37" s="289" t="s">
        <v>19</v>
      </c>
      <c r="AA37" s="290"/>
      <c r="AB37" s="290"/>
      <c r="AC37" s="290"/>
      <c r="AD37" s="291"/>
      <c r="AE37" s="43"/>
      <c r="AF37" s="37"/>
    </row>
    <row r="38" spans="1:32" ht="17.100000000000001" customHeight="1">
      <c r="A38" s="37"/>
      <c r="B38" s="43"/>
      <c r="C38" s="292" t="e">
        <f>VLOOKUP(H14,RESUMEN!$A$11:$AL$616,6,FALSE)</f>
        <v>#N/A</v>
      </c>
      <c r="D38" s="293"/>
      <c r="E38" s="294"/>
      <c r="F38" s="292">
        <v>0</v>
      </c>
      <c r="G38" s="293"/>
      <c r="H38" s="294"/>
      <c r="I38" s="283" t="s">
        <v>27</v>
      </c>
      <c r="J38" s="284"/>
      <c r="K38" s="284"/>
      <c r="L38" s="285"/>
      <c r="M38" s="286" t="s">
        <v>29</v>
      </c>
      <c r="N38" s="287"/>
      <c r="O38" s="287"/>
      <c r="P38" s="287"/>
      <c r="Q38" s="287"/>
      <c r="R38" s="287"/>
      <c r="S38" s="287"/>
      <c r="T38" s="287"/>
      <c r="U38" s="287"/>
      <c r="V38" s="287"/>
      <c r="W38" s="287"/>
      <c r="X38" s="287"/>
      <c r="Y38" s="288"/>
      <c r="Z38" s="289" t="s">
        <v>19</v>
      </c>
      <c r="AA38" s="290"/>
      <c r="AB38" s="290"/>
      <c r="AC38" s="290"/>
      <c r="AD38" s="291"/>
      <c r="AE38" s="43"/>
      <c r="AF38" s="37"/>
    </row>
    <row r="39" spans="1:32" ht="17.100000000000001" customHeight="1">
      <c r="A39" s="37"/>
      <c r="B39" s="43"/>
      <c r="C39" s="292" t="e">
        <f>VLOOKUP(H14,RESUMEN!$A$11:$AL$615,4,FALSE)+VLOOKUP(H14,RESUMEN!$A$11:$AL$615,5,FALSE)</f>
        <v>#N/A</v>
      </c>
      <c r="D39" s="293"/>
      <c r="E39" s="294"/>
      <c r="F39" s="292" t="e">
        <f>(VLOOKUP(H14,RESUMEN!A11:W616,23,FALSE))+(VLOOKUP(H14,RESUMEN!A11:X616,24,FALSE))</f>
        <v>#N/A</v>
      </c>
      <c r="G39" s="293"/>
      <c r="H39" s="294"/>
      <c r="I39" s="283" t="s">
        <v>28</v>
      </c>
      <c r="J39" s="284"/>
      <c r="K39" s="284"/>
      <c r="L39" s="285"/>
      <c r="M39" s="286" t="s">
        <v>30</v>
      </c>
      <c r="N39" s="287"/>
      <c r="O39" s="287"/>
      <c r="P39" s="287"/>
      <c r="Q39" s="287"/>
      <c r="R39" s="287"/>
      <c r="S39" s="287"/>
      <c r="T39" s="287"/>
      <c r="U39" s="287"/>
      <c r="V39" s="287"/>
      <c r="W39" s="287"/>
      <c r="X39" s="287"/>
      <c r="Y39" s="288"/>
      <c r="Z39" s="289" t="s">
        <v>19</v>
      </c>
      <c r="AA39" s="290"/>
      <c r="AB39" s="290"/>
      <c r="AC39" s="290"/>
      <c r="AD39" s="291"/>
      <c r="AE39" s="43"/>
      <c r="AF39" s="37"/>
    </row>
    <row r="40" spans="1:32" ht="10.5" customHeight="1">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row>
    <row r="41" spans="1:32" ht="15.75">
      <c r="A41" s="79"/>
      <c r="B41" s="295" t="s">
        <v>14597</v>
      </c>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295"/>
      <c r="AF41" s="79"/>
    </row>
    <row r="42" spans="1:32" ht="15.75">
      <c r="A42" s="79"/>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295"/>
      <c r="AF42" s="79"/>
    </row>
    <row r="43" spans="1:32" ht="15.75">
      <c r="A43" s="79"/>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295"/>
      <c r="AF43" s="79"/>
    </row>
    <row r="44" spans="1:32" ht="6.75" customHeight="1" thickBot="1">
      <c r="A44" s="79"/>
      <c r="B44" s="86"/>
      <c r="C44" s="86"/>
      <c r="D44" s="86"/>
      <c r="E44" s="86"/>
      <c r="F44" s="86"/>
      <c r="G44" s="86"/>
      <c r="H44" s="86"/>
      <c r="I44" s="86"/>
      <c r="J44" s="86"/>
      <c r="K44" s="86"/>
      <c r="L44" s="86"/>
      <c r="M44" s="86"/>
      <c r="N44" s="86"/>
      <c r="O44" s="86"/>
      <c r="P44" s="86"/>
      <c r="Q44" s="86"/>
      <c r="R44" s="86"/>
      <c r="S44" s="86"/>
      <c r="T44" s="86"/>
      <c r="U44" s="86"/>
      <c r="V44" s="86"/>
      <c r="W44" s="86"/>
      <c r="X44" s="86"/>
      <c r="Y44" s="86"/>
      <c r="Z44" s="86"/>
      <c r="AA44" s="86"/>
      <c r="AB44" s="86"/>
      <c r="AC44" s="86"/>
      <c r="AD44" s="86"/>
      <c r="AE44" s="86"/>
      <c r="AF44" s="79"/>
    </row>
    <row r="45" spans="1:32" ht="15.75">
      <c r="A45" s="79"/>
      <c r="B45" s="297" t="s">
        <v>1317</v>
      </c>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9"/>
      <c r="AF45" s="79"/>
    </row>
    <row r="46" spans="1:32" ht="15.75" customHeight="1">
      <c r="A46" s="79"/>
      <c r="B46" s="300"/>
      <c r="C46" s="301"/>
      <c r="D46" s="301"/>
      <c r="E46" s="301"/>
      <c r="F46" s="301"/>
      <c r="G46" s="301"/>
      <c r="H46" s="301"/>
      <c r="I46" s="301"/>
      <c r="J46" s="301"/>
      <c r="K46" s="301"/>
      <c r="L46" s="301"/>
      <c r="M46" s="301"/>
      <c r="N46" s="301"/>
      <c r="O46" s="301"/>
      <c r="P46" s="301"/>
      <c r="Q46" s="301"/>
      <c r="R46" s="301"/>
      <c r="S46" s="301"/>
      <c r="T46" s="301"/>
      <c r="U46" s="301"/>
      <c r="V46" s="301"/>
      <c r="W46" s="301"/>
      <c r="X46" s="301"/>
      <c r="Y46" s="301"/>
      <c r="Z46" s="301"/>
      <c r="AA46" s="301"/>
      <c r="AB46" s="301"/>
      <c r="AC46" s="301"/>
      <c r="AD46" s="301"/>
      <c r="AE46" s="302"/>
      <c r="AF46" s="79"/>
    </row>
    <row r="47" spans="1:32" ht="16.5" thickBot="1">
      <c r="A47" s="79"/>
      <c r="B47" s="303"/>
      <c r="C47" s="304"/>
      <c r="D47" s="304"/>
      <c r="E47" s="304"/>
      <c r="F47" s="304"/>
      <c r="G47" s="304"/>
      <c r="H47" s="304"/>
      <c r="I47" s="304"/>
      <c r="J47" s="304"/>
      <c r="K47" s="304"/>
      <c r="L47" s="304"/>
      <c r="M47" s="304"/>
      <c r="N47" s="304"/>
      <c r="O47" s="304"/>
      <c r="P47" s="304"/>
      <c r="Q47" s="304"/>
      <c r="R47" s="304"/>
      <c r="S47" s="304"/>
      <c r="T47" s="304"/>
      <c r="U47" s="304"/>
      <c r="V47" s="304"/>
      <c r="W47" s="304"/>
      <c r="X47" s="304"/>
      <c r="Y47" s="304"/>
      <c r="Z47" s="304"/>
      <c r="AA47" s="304"/>
      <c r="AB47" s="304"/>
      <c r="AC47" s="304"/>
      <c r="AD47" s="304"/>
      <c r="AE47" s="305"/>
      <c r="AF47" s="79"/>
    </row>
    <row r="48" spans="1:32" ht="12" customHeight="1">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1:32" ht="12.75" customHeight="1">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1:32" ht="15.75">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row>
    <row r="51" spans="1:32" ht="21" customHeight="1">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row>
    <row r="52" spans="1:32" ht="6.75" customHeight="1">
      <c r="A52" s="37"/>
      <c r="B52" s="281" t="s">
        <v>25</v>
      </c>
      <c r="C52" s="281"/>
      <c r="D52" s="281"/>
      <c r="E52" s="281"/>
      <c r="F52" s="281"/>
      <c r="G52" s="281"/>
      <c r="H52" s="281"/>
      <c r="I52" s="281"/>
      <c r="J52" s="281"/>
      <c r="K52" s="281"/>
      <c r="L52" s="281" t="s">
        <v>25</v>
      </c>
      <c r="M52" s="281"/>
      <c r="N52" s="281"/>
      <c r="O52" s="281"/>
      <c r="P52" s="281"/>
      <c r="Q52" s="281"/>
      <c r="R52" s="281"/>
      <c r="S52" s="281"/>
      <c r="T52" s="281"/>
      <c r="U52" s="281"/>
      <c r="V52" s="281" t="s">
        <v>25</v>
      </c>
      <c r="W52" s="281"/>
      <c r="X52" s="281"/>
      <c r="Y52" s="281"/>
      <c r="Z52" s="281"/>
      <c r="AA52" s="281"/>
      <c r="AB52" s="281"/>
      <c r="AC52" s="281"/>
      <c r="AD52" s="281"/>
      <c r="AE52" s="281"/>
      <c r="AF52" s="37"/>
    </row>
    <row r="53" spans="1:32" ht="16.5">
      <c r="A53" s="37"/>
      <c r="B53" s="282" t="s">
        <v>1340</v>
      </c>
      <c r="C53" s="282"/>
      <c r="D53" s="282"/>
      <c r="E53" s="282"/>
      <c r="F53" s="282"/>
      <c r="G53" s="282"/>
      <c r="H53" s="282"/>
      <c r="I53" s="282"/>
      <c r="J53" s="282"/>
      <c r="K53" s="282"/>
      <c r="L53" s="282" t="s">
        <v>14593</v>
      </c>
      <c r="M53" s="282"/>
      <c r="N53" s="282"/>
      <c r="O53" s="282"/>
      <c r="P53" s="282"/>
      <c r="Q53" s="282"/>
      <c r="R53" s="282"/>
      <c r="S53" s="282"/>
      <c r="T53" s="282"/>
      <c r="U53" s="282"/>
      <c r="V53" s="282" t="s">
        <v>1253</v>
      </c>
      <c r="W53" s="282"/>
      <c r="X53" s="282"/>
      <c r="Y53" s="282"/>
      <c r="Z53" s="282"/>
      <c r="AA53" s="282"/>
      <c r="AB53" s="282"/>
      <c r="AC53" s="282"/>
      <c r="AD53" s="282"/>
      <c r="AE53" s="282"/>
      <c r="AF53" s="37"/>
    </row>
    <row r="54" spans="1:32" ht="15.75">
      <c r="A54" s="37"/>
      <c r="B54" s="296" t="s">
        <v>1339</v>
      </c>
      <c r="C54" s="296"/>
      <c r="D54" s="296"/>
      <c r="E54" s="296"/>
      <c r="F54" s="296"/>
      <c r="G54" s="296"/>
      <c r="H54" s="296"/>
      <c r="I54" s="296"/>
      <c r="J54" s="296"/>
      <c r="K54" s="296"/>
      <c r="L54" s="296" t="s">
        <v>14594</v>
      </c>
      <c r="M54" s="296"/>
      <c r="N54" s="296"/>
      <c r="O54" s="296"/>
      <c r="P54" s="296"/>
      <c r="Q54" s="296"/>
      <c r="R54" s="296"/>
      <c r="S54" s="296"/>
      <c r="T54" s="296"/>
      <c r="U54" s="296"/>
      <c r="V54" s="296" t="s">
        <v>1254</v>
      </c>
      <c r="W54" s="296"/>
      <c r="X54" s="296"/>
      <c r="Y54" s="296"/>
      <c r="Z54" s="296"/>
      <c r="AA54" s="296"/>
      <c r="AB54" s="296"/>
      <c r="AC54" s="296"/>
      <c r="AD54" s="296"/>
      <c r="AE54" s="296"/>
      <c r="AF54" s="37"/>
    </row>
    <row r="55" spans="1:32" ht="26.25" customHeight="1">
      <c r="A55" s="37"/>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37"/>
    </row>
    <row r="56" spans="1:32" ht="16.5" customHeight="1">
      <c r="A56" s="37"/>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37"/>
    </row>
    <row r="57" spans="1:32" ht="14.25" customHeight="1">
      <c r="A57" s="37"/>
      <c r="B57" s="44" t="s">
        <v>1265</v>
      </c>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37"/>
    </row>
    <row r="58" spans="1:32" ht="14.25" customHeight="1">
      <c r="A58" s="37"/>
      <c r="B58" s="44" t="s">
        <v>1244</v>
      </c>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37"/>
    </row>
    <row r="59" spans="1:32" ht="14.25" customHeight="1">
      <c r="A59" s="79"/>
      <c r="B59" s="81"/>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79"/>
    </row>
    <row r="60" spans="1:32" ht="14.25" customHeight="1">
      <c r="A60" s="79"/>
      <c r="B60" s="81"/>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0"/>
      <c r="AF60" s="79"/>
    </row>
    <row r="61" spans="1:32" ht="4.5" customHeight="1">
      <c r="A61" s="79"/>
      <c r="C61" s="80"/>
      <c r="D61" s="80"/>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79"/>
    </row>
    <row r="62" spans="1:32" ht="10.5" customHeight="1">
      <c r="A62" s="79"/>
      <c r="B62" s="82"/>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row>
    <row r="63" spans="1:32" ht="10.5" customHeight="1">
      <c r="A63" s="79"/>
      <c r="B63" s="82"/>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row>
    <row r="64" spans="1:32" ht="10.5" customHeight="1">
      <c r="A64" s="79"/>
      <c r="B64" s="82"/>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row>
    <row r="65" spans="2:3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row>
    <row r="66" spans="2:3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row>
    <row r="67" spans="2:3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row>
    <row r="68" spans="2:3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row>
    <row r="69" spans="2:3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row>
    <row r="70" spans="2:3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row>
    <row r="71" spans="2:3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row>
    <row r="72" spans="2:3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row>
    <row r="73" spans="2:3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row>
    <row r="74" spans="2:3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row>
    <row r="75" spans="2:3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row>
    <row r="76" spans="2:3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row>
    <row r="77" spans="2:3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row>
    <row r="78" spans="2:3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row>
    <row r="79" spans="2:3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row>
    <row r="80" spans="2:3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row>
    <row r="81" spans="2:3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row>
    <row r="82" spans="2:3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row>
    <row r="83" spans="2:3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row>
    <row r="84" spans="2:3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row>
    <row r="85" spans="2:3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row>
    <row r="86" spans="2:3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row>
    <row r="87" spans="2:3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row>
    <row r="88" spans="2:3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row>
    <row r="89" spans="2:3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row>
    <row r="90" spans="2:3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row>
    <row r="91" spans="2:3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row>
    <row r="92" spans="2:3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row>
    <row r="93" spans="2:3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row>
    <row r="94" spans="2:3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row>
    <row r="95" spans="2:3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row>
    <row r="96" spans="2:3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row>
    <row r="97" spans="2:3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row>
    <row r="98" spans="2:3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row>
    <row r="99" spans="2:3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row>
    <row r="100" spans="2:3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row>
    <row r="101" spans="2:3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row>
    <row r="102" spans="2:3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row>
    <row r="103" spans="2:3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row>
    <row r="104" spans="2:3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row>
    <row r="105" spans="2:3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row>
    <row r="106" spans="2:3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row>
    <row r="107" spans="2:3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row>
    <row r="108" spans="2:3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row>
    <row r="109" spans="2:3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row>
    <row r="110" spans="2:3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row>
    <row r="111" spans="2:3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row>
    <row r="112" spans="2:3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row>
    <row r="113" spans="2:3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row>
    <row r="114" spans="2:3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row>
    <row r="115" spans="2:3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row>
    <row r="116" spans="2:3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row>
    <row r="117" spans="2:3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row>
    <row r="118" spans="2:3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row>
    <row r="119" spans="2:3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row>
    <row r="120" spans="2:3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row>
    <row r="121" spans="2:3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row>
    <row r="122" spans="2:3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row>
    <row r="123" spans="2:3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row>
    <row r="124" spans="2:3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row>
    <row r="125" spans="2:3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row>
    <row r="126" spans="2:3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row>
    <row r="127" spans="2:3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row>
    <row r="128" spans="2:3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row>
    <row r="129" spans="2:3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row>
    <row r="130" spans="2:3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row>
    <row r="131" spans="2:3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row>
    <row r="132" spans="2:3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row>
    <row r="133" spans="2:3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row>
    <row r="134" spans="2:3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row>
    <row r="135" spans="2:3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row>
    <row r="136" spans="2:3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row>
    <row r="137" spans="2:3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row>
    <row r="138" spans="2:3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row>
    <row r="139" spans="2:3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row>
    <row r="140" spans="2:3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row>
    <row r="141" spans="2:3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row>
    <row r="142" spans="2:3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row>
    <row r="143" spans="2:3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row>
    <row r="144" spans="2:3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row>
    <row r="145" spans="2:3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row>
    <row r="146" spans="2:3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row>
    <row r="147" spans="2:3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row>
    <row r="148" spans="2:3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row>
    <row r="149" spans="2:3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row>
    <row r="150" spans="2:3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row>
    <row r="151" spans="2:3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row>
    <row r="152" spans="2:3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row>
    <row r="153" spans="2:3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row>
    <row r="154" spans="2:3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row>
    <row r="155" spans="2:3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row>
    <row r="156" spans="2:3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row>
    <row r="157" spans="2:3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row>
    <row r="158" spans="2:3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row>
    <row r="159" spans="2:3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row>
    <row r="160" spans="2:3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row>
    <row r="161" spans="2:3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row>
    <row r="162" spans="2:3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row>
    <row r="163" spans="2:3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row>
    <row r="164" spans="2:3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row>
    <row r="165" spans="2:3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row>
    <row r="166" spans="2:3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row>
    <row r="167" spans="2:3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row>
    <row r="168" spans="2:3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row>
    <row r="169" spans="2:3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row>
    <row r="170" spans="2:3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row>
    <row r="171" spans="2:3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row>
    <row r="172" spans="2:3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row>
    <row r="173" spans="2:3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row>
    <row r="174" spans="2:3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row>
    <row r="175" spans="2:3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row>
    <row r="176" spans="2:3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row>
    <row r="177" spans="2:3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row>
    <row r="178" spans="2:3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row>
    <row r="179" spans="2:3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row>
    <row r="180" spans="2:3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row>
    <row r="181" spans="2:3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row>
    <row r="182" spans="2:3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row>
    <row r="183" spans="2:3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row>
    <row r="184" spans="2:3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row>
    <row r="185" spans="2:3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row>
    <row r="186" spans="2:3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row>
    <row r="187" spans="2:3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row>
    <row r="188" spans="2:3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row>
    <row r="189" spans="2:3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row>
    <row r="190" spans="2:3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row>
    <row r="191" spans="2:3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row>
    <row r="192" spans="2:3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row>
    <row r="193" spans="2:3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row>
    <row r="194" spans="2:3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row>
    <row r="195" spans="2:3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row>
    <row r="196" spans="2:3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row>
    <row r="197" spans="2:3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row>
    <row r="198" spans="2:3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row>
    <row r="199" spans="2:3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row>
    <row r="200" spans="2:3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row>
    <row r="201" spans="2:3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row>
    <row r="202" spans="2:3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row>
    <row r="203" spans="2:3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row>
    <row r="204" spans="2:3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row>
    <row r="205" spans="2:3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row>
    <row r="206" spans="2:3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row>
    <row r="207" spans="2:3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row>
    <row r="208" spans="2:3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row>
    <row r="209" spans="2:3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row>
    <row r="210" spans="2:3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row>
    <row r="211" spans="2:3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row>
    <row r="212" spans="2:3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row>
    <row r="213" spans="2:3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row>
    <row r="214" spans="2:3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row>
    <row r="215" spans="2:3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row>
    <row r="216" spans="2:3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row>
    <row r="217" spans="2:3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row>
    <row r="218" spans="2:3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row>
    <row r="219" spans="2:3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row>
    <row r="220" spans="2:3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row>
    <row r="221" spans="2:3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row>
    <row r="222" spans="2:3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row>
    <row r="223" spans="2:3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row>
    <row r="224" spans="2:3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row>
    <row r="225" spans="2:3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row>
    <row r="226" spans="2:3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row>
    <row r="227" spans="2:3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row>
    <row r="228" spans="2:3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row>
    <row r="229" spans="2:3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row>
    <row r="230" spans="2:3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row>
    <row r="231" spans="2:3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row>
  </sheetData>
  <protectedRanges>
    <protectedRange algorithmName="SHA-512" hashValue="H8XH2ef3wjafZWNVgUhr4Th7ybZdSzKj4HVSL0U8OqvJbYaB8oE6WxoGEwtRcECQAl8BFJst+At5/plK8Sotyg==" saltValue="CjRcFSK3QWUOQ5pxPQsq5g==" spinCount="100000" sqref="G1:AG11 F1:F10 AI1:XFD11 AH2:AH11 A1:E11" name="Rango1"/>
  </protectedRanges>
  <mergeCells count="123">
    <mergeCell ref="C21:E21"/>
    <mergeCell ref="X2:AE2"/>
    <mergeCell ref="X3:AE3"/>
    <mergeCell ref="X4:AE4"/>
    <mergeCell ref="A6:AF6"/>
    <mergeCell ref="A7:AF7"/>
    <mergeCell ref="B16:AE17"/>
    <mergeCell ref="I19:L20"/>
    <mergeCell ref="Z19:AD20"/>
    <mergeCell ref="M19:Y20"/>
    <mergeCell ref="P9:S9"/>
    <mergeCell ref="V9:Y9"/>
    <mergeCell ref="C19:H19"/>
    <mergeCell ref="C20:E20"/>
    <mergeCell ref="F20:H20"/>
    <mergeCell ref="H14:I14"/>
    <mergeCell ref="H15:I15"/>
    <mergeCell ref="Z21:AD21"/>
    <mergeCell ref="F21:H21"/>
    <mergeCell ref="M21:Y21"/>
    <mergeCell ref="I21:L21"/>
    <mergeCell ref="F12:AD13"/>
    <mergeCell ref="B54:K55"/>
    <mergeCell ref="L54:U55"/>
    <mergeCell ref="V54:AE55"/>
    <mergeCell ref="B45:AE47"/>
    <mergeCell ref="M35:Y35"/>
    <mergeCell ref="M32:Y32"/>
    <mergeCell ref="M33:Y33"/>
    <mergeCell ref="I35:L35"/>
    <mergeCell ref="I24:L24"/>
    <mergeCell ref="I29:L29"/>
    <mergeCell ref="I26:L26"/>
    <mergeCell ref="I28:L28"/>
    <mergeCell ref="C34:E34"/>
    <mergeCell ref="F34:H34"/>
    <mergeCell ref="C28:E28"/>
    <mergeCell ref="F28:H28"/>
    <mergeCell ref="Z28:AD28"/>
    <mergeCell ref="C27:E27"/>
    <mergeCell ref="F27:H27"/>
    <mergeCell ref="Z31:AD31"/>
    <mergeCell ref="I25:L25"/>
    <mergeCell ref="C26:E26"/>
    <mergeCell ref="Z25:AD25"/>
    <mergeCell ref="C25:E25"/>
    <mergeCell ref="C24:E24"/>
    <mergeCell ref="F24:H24"/>
    <mergeCell ref="I23:L23"/>
    <mergeCell ref="C23:E23"/>
    <mergeCell ref="Z24:AD24"/>
    <mergeCell ref="Z26:AD26"/>
    <mergeCell ref="C22:E22"/>
    <mergeCell ref="F22:H22"/>
    <mergeCell ref="I22:L22"/>
    <mergeCell ref="F25:H25"/>
    <mergeCell ref="F26:H26"/>
    <mergeCell ref="M22:Y22"/>
    <mergeCell ref="M23:Y23"/>
    <mergeCell ref="Z23:AD23"/>
    <mergeCell ref="M26:Y26"/>
    <mergeCell ref="M24:Y24"/>
    <mergeCell ref="M30:Y30"/>
    <mergeCell ref="F33:H33"/>
    <mergeCell ref="I34:L34"/>
    <mergeCell ref="M31:Y31"/>
    <mergeCell ref="I27:L27"/>
    <mergeCell ref="F30:H30"/>
    <mergeCell ref="M34:Y34"/>
    <mergeCell ref="F23:H23"/>
    <mergeCell ref="Z22:AD22"/>
    <mergeCell ref="M27:Y27"/>
    <mergeCell ref="M25:Y25"/>
    <mergeCell ref="Z32:AD32"/>
    <mergeCell ref="Z33:AD33"/>
    <mergeCell ref="Z34:AD34"/>
    <mergeCell ref="M28:Y28"/>
    <mergeCell ref="Z27:AD27"/>
    <mergeCell ref="Z30:AD30"/>
    <mergeCell ref="M29:Y29"/>
    <mergeCell ref="Z29:AD29"/>
    <mergeCell ref="C29:E29"/>
    <mergeCell ref="F32:H32"/>
    <mergeCell ref="C33:E33"/>
    <mergeCell ref="F29:H29"/>
    <mergeCell ref="I32:L32"/>
    <mergeCell ref="I33:L33"/>
    <mergeCell ref="C32:E32"/>
    <mergeCell ref="C31:E31"/>
    <mergeCell ref="F31:H31"/>
    <mergeCell ref="I31:L31"/>
    <mergeCell ref="C30:E30"/>
    <mergeCell ref="I30:L30"/>
    <mergeCell ref="Z36:AD36"/>
    <mergeCell ref="M38:Y38"/>
    <mergeCell ref="Z38:AD38"/>
    <mergeCell ref="C36:E36"/>
    <mergeCell ref="F36:H36"/>
    <mergeCell ref="I36:L36"/>
    <mergeCell ref="M36:Y36"/>
    <mergeCell ref="C35:E35"/>
    <mergeCell ref="F35:H35"/>
    <mergeCell ref="Z35:AD35"/>
    <mergeCell ref="B52:K52"/>
    <mergeCell ref="L52:U52"/>
    <mergeCell ref="V52:AE52"/>
    <mergeCell ref="B53:K53"/>
    <mergeCell ref="L53:U53"/>
    <mergeCell ref="V53:AE53"/>
    <mergeCell ref="I37:L37"/>
    <mergeCell ref="M37:Y37"/>
    <mergeCell ref="Z37:AD37"/>
    <mergeCell ref="C37:E37"/>
    <mergeCell ref="F37:H37"/>
    <mergeCell ref="M39:Y39"/>
    <mergeCell ref="Z39:AD39"/>
    <mergeCell ref="C39:E39"/>
    <mergeCell ref="F39:H39"/>
    <mergeCell ref="I39:L39"/>
    <mergeCell ref="B41:AE43"/>
    <mergeCell ref="C38:E38"/>
    <mergeCell ref="F38:H38"/>
    <mergeCell ref="I38:L38"/>
  </mergeCells>
  <hyperlinks>
    <hyperlink ref="C38:E38" location="'CDI '!A1" display="'CDI '!A1"/>
    <hyperlink ref="C39:E39" location="'TRL BS'!A1" display="'TRL BS'!A1"/>
    <hyperlink ref="C21:E21" location="'CUT BS'!A1" display="'CUT BS'!A1"/>
    <hyperlink ref="F38:H38" location="'CUT BS'!A1" display="'CUT BS'!A1"/>
    <hyperlink ref="F39:H39" location="'TRL USD'!A1" display="'TRL USD'!A1"/>
    <hyperlink ref="F21:H21" location="'CUT USD'!A1" display="'CUT USD'!A1"/>
  </hyperlinks>
  <pageMargins left="0.44" right="0.3" top="0.3" bottom="0.17" header="0.3" footer="0.19"/>
  <pageSetup scale="80" orientation="portrait" r:id="rId1"/>
  <rowBreaks count="1" manualBreakCount="1">
    <brk id="60" max="31"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I77"/>
  <sheetViews>
    <sheetView showGridLines="0" view="pageBreakPreview" zoomScale="115" zoomScaleNormal="100" zoomScaleSheetLayoutView="115" workbookViewId="0">
      <pane ySplit="8" topLeftCell="A55" activePane="bottomLeft" state="frozen"/>
      <selection activeCell="G12" sqref="G12:K12"/>
      <selection pane="bottomLeft" activeCell="C69" sqref="C69"/>
    </sheetView>
  </sheetViews>
  <sheetFormatPr baseColWidth="10" defaultRowHeight="12.75"/>
  <cols>
    <col min="1" max="1" width="7" style="177" customWidth="1"/>
    <col min="2" max="2" width="6.140625" style="177" customWidth="1"/>
    <col min="3" max="3" width="60" style="181" customWidth="1"/>
    <col min="4" max="4" width="16.5703125" style="228" bestFit="1" customWidth="1"/>
    <col min="5" max="5" width="15.85546875" style="228" bestFit="1" customWidth="1"/>
    <col min="6" max="6" width="15.42578125" style="228" bestFit="1" customWidth="1"/>
    <col min="7" max="7" width="18.42578125" style="228" bestFit="1" customWidth="1"/>
    <col min="8" max="8" width="18.28515625" style="228" bestFit="1" customWidth="1"/>
    <col min="9" max="16384" width="11.42578125" style="177"/>
  </cols>
  <sheetData>
    <row r="1" spans="1:9" s="169" customFormat="1">
      <c r="A1" s="211" t="s">
        <v>37</v>
      </c>
      <c r="B1" s="206"/>
      <c r="C1" s="206"/>
      <c r="D1" s="221"/>
      <c r="E1" s="221"/>
      <c r="F1" s="221"/>
      <c r="G1" s="221"/>
      <c r="H1" s="221"/>
      <c r="I1" s="219"/>
    </row>
    <row r="2" spans="1:9" s="169" customFormat="1">
      <c r="A2" s="211" t="s">
        <v>38</v>
      </c>
      <c r="B2" s="206"/>
      <c r="C2" s="206"/>
      <c r="D2" s="221"/>
      <c r="E2" s="221"/>
      <c r="F2" s="221"/>
      <c r="G2" s="221"/>
      <c r="H2" s="221"/>
      <c r="I2" s="219"/>
    </row>
    <row r="3" spans="1:9" s="169" customFormat="1">
      <c r="A3" s="206" t="s">
        <v>39</v>
      </c>
      <c r="B3" s="206"/>
      <c r="C3" s="206"/>
      <c r="D3" s="221"/>
      <c r="E3" s="221"/>
      <c r="F3" s="221"/>
      <c r="G3" s="221"/>
      <c r="H3" s="221"/>
      <c r="I3" s="219"/>
    </row>
    <row r="4" spans="1:9" s="169" customFormat="1">
      <c r="A4" s="212" t="str">
        <f>+'CUT MN'!A4</f>
        <v>CORRESPONDIENTE AL PERIODO DE ENERO A MAYO DE 2018</v>
      </c>
      <c r="B4" s="220"/>
      <c r="C4" s="220"/>
      <c r="D4" s="222"/>
      <c r="E4" s="222"/>
      <c r="F4" s="222"/>
      <c r="G4" s="222"/>
      <c r="H4" s="222"/>
      <c r="I4" s="220"/>
    </row>
    <row r="5" spans="1:9" s="169" customFormat="1" ht="9" customHeight="1">
      <c r="A5" s="111" t="str">
        <f>+'CUT MN'!A5</f>
        <v>ACTUALIZADO AL : 6 de junio de 2018</v>
      </c>
      <c r="B5" s="136"/>
      <c r="C5" s="137"/>
      <c r="D5" s="140"/>
      <c r="E5" s="140"/>
      <c r="F5" s="223"/>
      <c r="G5" s="224"/>
      <c r="H5" s="224"/>
      <c r="I5" s="141"/>
    </row>
    <row r="6" spans="1:9" s="169" customFormat="1">
      <c r="A6" s="170"/>
      <c r="B6" s="171"/>
      <c r="C6" s="172"/>
      <c r="D6" s="225"/>
      <c r="E6" s="225"/>
      <c r="F6" s="225"/>
      <c r="G6" s="225"/>
      <c r="H6" s="235"/>
    </row>
    <row r="7" spans="1:9" s="169" customFormat="1">
      <c r="C7" s="173"/>
      <c r="D7" s="349" t="s">
        <v>1284</v>
      </c>
      <c r="E7" s="349"/>
      <c r="F7" s="349"/>
      <c r="G7" s="349"/>
      <c r="H7" s="236"/>
    </row>
    <row r="8" spans="1:9" ht="18.75" customHeight="1">
      <c r="A8" s="174" t="s">
        <v>1349</v>
      </c>
      <c r="B8" s="176" t="s">
        <v>1350</v>
      </c>
      <c r="C8" s="175" t="s">
        <v>1361</v>
      </c>
      <c r="D8" s="226" t="s">
        <v>1310</v>
      </c>
      <c r="E8" s="226" t="s">
        <v>1311</v>
      </c>
      <c r="F8" s="226" t="s">
        <v>1312</v>
      </c>
      <c r="G8" s="226" t="s">
        <v>1313</v>
      </c>
      <c r="H8" s="237" t="s">
        <v>1362</v>
      </c>
    </row>
    <row r="9" spans="1:9">
      <c r="A9" s="178">
        <v>15</v>
      </c>
      <c r="B9" s="178">
        <v>2</v>
      </c>
      <c r="C9" s="179" t="s">
        <v>45</v>
      </c>
      <c r="D9" s="180">
        <v>33618701.340000004</v>
      </c>
      <c r="E9" s="180">
        <v>0</v>
      </c>
      <c r="F9" s="180">
        <v>0</v>
      </c>
      <c r="G9" s="180">
        <v>0</v>
      </c>
      <c r="H9" s="227">
        <f t="shared" ref="H9:H72" si="0">+D9+E9+F9+G9</f>
        <v>33618701.340000004</v>
      </c>
    </row>
    <row r="10" spans="1:9">
      <c r="A10" s="178">
        <v>16</v>
      </c>
      <c r="B10" s="178">
        <v>1</v>
      </c>
      <c r="C10" s="179" t="s">
        <v>46</v>
      </c>
      <c r="D10" s="180">
        <v>16989.68</v>
      </c>
      <c r="E10" s="180">
        <v>0</v>
      </c>
      <c r="F10" s="180">
        <v>10332250.5</v>
      </c>
      <c r="G10" s="180">
        <v>0</v>
      </c>
      <c r="H10" s="227">
        <f t="shared" si="0"/>
        <v>10349240.18</v>
      </c>
    </row>
    <row r="11" spans="1:9">
      <c r="A11" s="178">
        <v>16</v>
      </c>
      <c r="B11" s="178">
        <v>3</v>
      </c>
      <c r="C11" s="179" t="s">
        <v>46</v>
      </c>
      <c r="D11" s="180">
        <v>0</v>
      </c>
      <c r="E11" s="180">
        <v>0</v>
      </c>
      <c r="F11" s="180">
        <v>124955.7</v>
      </c>
      <c r="G11" s="180">
        <v>0</v>
      </c>
      <c r="H11" s="227">
        <f t="shared" si="0"/>
        <v>124955.7</v>
      </c>
    </row>
    <row r="12" spans="1:9">
      <c r="A12" s="178">
        <v>20</v>
      </c>
      <c r="B12" s="178">
        <v>1</v>
      </c>
      <c r="C12" s="179" t="s">
        <v>47</v>
      </c>
      <c r="D12" s="180">
        <v>0</v>
      </c>
      <c r="E12" s="180">
        <v>0</v>
      </c>
      <c r="F12" s="180">
        <v>6722405.4000000004</v>
      </c>
      <c r="G12" s="180">
        <v>0</v>
      </c>
      <c r="H12" s="227">
        <f t="shared" si="0"/>
        <v>6722405.4000000004</v>
      </c>
    </row>
    <row r="13" spans="1:9">
      <c r="A13" s="178">
        <v>20</v>
      </c>
      <c r="B13" s="178">
        <v>2</v>
      </c>
      <c r="C13" s="179" t="s">
        <v>47</v>
      </c>
      <c r="D13" s="180">
        <v>0</v>
      </c>
      <c r="E13" s="180">
        <v>0</v>
      </c>
      <c r="F13" s="180">
        <v>105496</v>
      </c>
      <c r="G13" s="180">
        <v>0</v>
      </c>
      <c r="H13" s="227">
        <f t="shared" si="0"/>
        <v>105496</v>
      </c>
    </row>
    <row r="14" spans="1:9">
      <c r="A14" s="178">
        <v>20</v>
      </c>
      <c r="B14" s="178">
        <v>3</v>
      </c>
      <c r="C14" s="179" t="s">
        <v>47</v>
      </c>
      <c r="D14" s="180">
        <v>0</v>
      </c>
      <c r="E14" s="180">
        <v>0</v>
      </c>
      <c r="F14" s="180">
        <v>2543640.2200000002</v>
      </c>
      <c r="G14" s="180">
        <v>0</v>
      </c>
      <c r="H14" s="227">
        <f t="shared" si="0"/>
        <v>2543640.2200000002</v>
      </c>
    </row>
    <row r="15" spans="1:9">
      <c r="A15" s="178">
        <v>20</v>
      </c>
      <c r="B15" s="178">
        <v>4</v>
      </c>
      <c r="C15" s="179" t="s">
        <v>47</v>
      </c>
      <c r="D15" s="180">
        <v>0</v>
      </c>
      <c r="E15" s="180">
        <v>0</v>
      </c>
      <c r="F15" s="180">
        <v>988768.06</v>
      </c>
      <c r="G15" s="180">
        <v>0</v>
      </c>
      <c r="H15" s="227">
        <f t="shared" si="0"/>
        <v>988768.06</v>
      </c>
    </row>
    <row r="16" spans="1:9">
      <c r="A16" s="178">
        <v>20</v>
      </c>
      <c r="B16" s="178">
        <v>5</v>
      </c>
      <c r="C16" s="179" t="s">
        <v>47</v>
      </c>
      <c r="D16" s="180">
        <v>0</v>
      </c>
      <c r="E16" s="180">
        <v>0</v>
      </c>
      <c r="F16" s="180">
        <v>1196086.7899999998</v>
      </c>
      <c r="G16" s="180">
        <v>0</v>
      </c>
      <c r="H16" s="227">
        <f t="shared" si="0"/>
        <v>1196086.7899999998</v>
      </c>
    </row>
    <row r="17" spans="1:8">
      <c r="A17" s="178">
        <v>25</v>
      </c>
      <c r="B17" s="178">
        <v>5</v>
      </c>
      <c r="C17" s="179" t="s">
        <v>48</v>
      </c>
      <c r="D17" s="180">
        <v>12095</v>
      </c>
      <c r="E17" s="180">
        <v>0</v>
      </c>
      <c r="F17" s="180">
        <v>0</v>
      </c>
      <c r="G17" s="180">
        <v>0</v>
      </c>
      <c r="H17" s="227">
        <f t="shared" si="0"/>
        <v>12095</v>
      </c>
    </row>
    <row r="18" spans="1:8">
      <c r="A18" s="178">
        <v>30</v>
      </c>
      <c r="B18" s="178">
        <v>1</v>
      </c>
      <c r="C18" s="179" t="s">
        <v>14590</v>
      </c>
      <c r="D18" s="180">
        <v>6800000</v>
      </c>
      <c r="E18" s="180">
        <v>0</v>
      </c>
      <c r="F18" s="180">
        <v>0</v>
      </c>
      <c r="G18" s="180">
        <v>0</v>
      </c>
      <c r="H18" s="227">
        <f t="shared" si="0"/>
        <v>6800000</v>
      </c>
    </row>
    <row r="19" spans="1:8">
      <c r="A19" s="178">
        <v>41</v>
      </c>
      <c r="B19" s="178">
        <v>3</v>
      </c>
      <c r="C19" s="179" t="s">
        <v>50</v>
      </c>
      <c r="D19" s="180">
        <v>0</v>
      </c>
      <c r="E19" s="180">
        <v>0</v>
      </c>
      <c r="F19" s="180">
        <v>6232</v>
      </c>
      <c r="G19" s="180">
        <v>0</v>
      </c>
      <c r="H19" s="227">
        <f t="shared" si="0"/>
        <v>6232</v>
      </c>
    </row>
    <row r="20" spans="1:8">
      <c r="A20" s="178">
        <v>41</v>
      </c>
      <c r="B20" s="178">
        <v>4</v>
      </c>
      <c r="C20" s="179" t="s">
        <v>50</v>
      </c>
      <c r="D20" s="180">
        <v>17251739.5</v>
      </c>
      <c r="E20" s="180">
        <v>0</v>
      </c>
      <c r="F20" s="180">
        <v>0</v>
      </c>
      <c r="G20" s="180">
        <v>0</v>
      </c>
      <c r="H20" s="227">
        <f t="shared" si="0"/>
        <v>17251739.5</v>
      </c>
    </row>
    <row r="21" spans="1:8">
      <c r="A21" s="178">
        <v>46</v>
      </c>
      <c r="B21" s="178">
        <v>2</v>
      </c>
      <c r="C21" s="179" t="s">
        <v>51</v>
      </c>
      <c r="D21" s="180">
        <v>9535386.3200000003</v>
      </c>
      <c r="E21" s="180">
        <v>0</v>
      </c>
      <c r="F21" s="180">
        <v>464351.8</v>
      </c>
      <c r="G21" s="180">
        <v>0</v>
      </c>
      <c r="H21" s="227">
        <f t="shared" si="0"/>
        <v>9999738.120000001</v>
      </c>
    </row>
    <row r="22" spans="1:8">
      <c r="A22" s="178">
        <v>47</v>
      </c>
      <c r="B22" s="178">
        <v>26</v>
      </c>
      <c r="C22" s="179" t="s">
        <v>52</v>
      </c>
      <c r="D22" s="180">
        <v>0</v>
      </c>
      <c r="E22" s="180">
        <v>0</v>
      </c>
      <c r="F22" s="180">
        <v>746613.8</v>
      </c>
      <c r="G22" s="180">
        <v>0</v>
      </c>
      <c r="H22" s="227">
        <f t="shared" si="0"/>
        <v>746613.8</v>
      </c>
    </row>
    <row r="23" spans="1:8">
      <c r="A23" s="178">
        <v>48</v>
      </c>
      <c r="B23" s="178">
        <v>1</v>
      </c>
      <c r="C23" s="179" t="s">
        <v>53</v>
      </c>
      <c r="D23" s="180">
        <v>0</v>
      </c>
      <c r="E23" s="180">
        <v>0</v>
      </c>
      <c r="F23" s="180">
        <v>103050</v>
      </c>
      <c r="G23" s="180">
        <v>0</v>
      </c>
      <c r="H23" s="227">
        <f t="shared" si="0"/>
        <v>103050</v>
      </c>
    </row>
    <row r="24" spans="1:8">
      <c r="A24" s="178">
        <v>52</v>
      </c>
      <c r="B24" s="178">
        <v>1</v>
      </c>
      <c r="C24" s="179" t="s">
        <v>56</v>
      </c>
      <c r="D24" s="214">
        <v>0</v>
      </c>
      <c r="E24" s="180">
        <v>0</v>
      </c>
      <c r="F24" s="214">
        <v>29046.11</v>
      </c>
      <c r="G24" s="214">
        <v>0</v>
      </c>
      <c r="H24" s="227">
        <f t="shared" si="0"/>
        <v>29046.11</v>
      </c>
    </row>
    <row r="25" spans="1:8">
      <c r="A25" s="178">
        <v>66</v>
      </c>
      <c r="B25" s="178">
        <v>2</v>
      </c>
      <c r="C25" s="179" t="s">
        <v>57</v>
      </c>
      <c r="D25" s="214">
        <v>0</v>
      </c>
      <c r="E25" s="180">
        <v>0</v>
      </c>
      <c r="F25" s="214">
        <v>8701.25</v>
      </c>
      <c r="G25" s="214">
        <v>0</v>
      </c>
      <c r="H25" s="227">
        <f t="shared" si="0"/>
        <v>8701.25</v>
      </c>
    </row>
    <row r="26" spans="1:8">
      <c r="A26" s="178">
        <v>70</v>
      </c>
      <c r="B26" s="178">
        <v>1</v>
      </c>
      <c r="C26" s="179" t="s">
        <v>58</v>
      </c>
      <c r="D26" s="214">
        <v>124355</v>
      </c>
      <c r="E26" s="180">
        <v>0</v>
      </c>
      <c r="F26" s="214">
        <v>0</v>
      </c>
      <c r="G26" s="214">
        <v>0</v>
      </c>
      <c r="H26" s="227">
        <f t="shared" si="0"/>
        <v>124355</v>
      </c>
    </row>
    <row r="27" spans="1:8">
      <c r="A27" s="178">
        <v>78</v>
      </c>
      <c r="B27" s="178">
        <v>1</v>
      </c>
      <c r="C27" s="179" t="s">
        <v>1320</v>
      </c>
      <c r="D27" s="214">
        <v>0</v>
      </c>
      <c r="E27" s="180">
        <v>0</v>
      </c>
      <c r="F27" s="214">
        <v>6604.6</v>
      </c>
      <c r="G27" s="214">
        <v>0</v>
      </c>
      <c r="H27" s="227">
        <f t="shared" si="0"/>
        <v>6604.6</v>
      </c>
    </row>
    <row r="28" spans="1:8">
      <c r="A28" s="178">
        <v>78</v>
      </c>
      <c r="B28" s="178">
        <v>3</v>
      </c>
      <c r="C28" s="179" t="s">
        <v>1320</v>
      </c>
      <c r="D28" s="214">
        <v>0</v>
      </c>
      <c r="E28" s="180">
        <v>0</v>
      </c>
      <c r="F28" s="214">
        <v>5033</v>
      </c>
      <c r="G28" s="214">
        <v>0</v>
      </c>
      <c r="H28" s="227">
        <f t="shared" si="0"/>
        <v>5033</v>
      </c>
    </row>
    <row r="29" spans="1:8">
      <c r="A29" s="178">
        <v>81</v>
      </c>
      <c r="B29" s="178">
        <v>1</v>
      </c>
      <c r="C29" s="179" t="s">
        <v>61</v>
      </c>
      <c r="D29" s="214">
        <v>566392869</v>
      </c>
      <c r="E29" s="180">
        <v>0</v>
      </c>
      <c r="F29" s="214">
        <v>0</v>
      </c>
      <c r="G29" s="214">
        <v>0</v>
      </c>
      <c r="H29" s="227">
        <f t="shared" si="0"/>
        <v>566392869</v>
      </c>
    </row>
    <row r="30" spans="1:8" ht="12" customHeight="1">
      <c r="A30" s="178" t="s">
        <v>619</v>
      </c>
      <c r="B30" s="178">
        <v>2</v>
      </c>
      <c r="C30" s="179" t="s">
        <v>1239</v>
      </c>
      <c r="D30" s="214">
        <v>347842536.56</v>
      </c>
      <c r="E30" s="180">
        <v>0</v>
      </c>
      <c r="F30" s="214">
        <v>0</v>
      </c>
      <c r="G30" s="214">
        <v>0</v>
      </c>
      <c r="H30" s="227">
        <f t="shared" si="0"/>
        <v>347842536.56</v>
      </c>
    </row>
    <row r="31" spans="1:8">
      <c r="A31" s="178" t="s">
        <v>622</v>
      </c>
      <c r="B31" s="178">
        <v>4</v>
      </c>
      <c r="C31" s="179" t="s">
        <v>5313</v>
      </c>
      <c r="D31" s="214">
        <v>0</v>
      </c>
      <c r="E31" s="180">
        <v>12215298.68</v>
      </c>
      <c r="F31" s="214">
        <v>0</v>
      </c>
      <c r="G31" s="214">
        <v>0</v>
      </c>
      <c r="H31" s="227">
        <f t="shared" si="0"/>
        <v>12215298.68</v>
      </c>
    </row>
    <row r="32" spans="1:8">
      <c r="A32" s="178">
        <v>109</v>
      </c>
      <c r="B32" s="178">
        <v>1</v>
      </c>
      <c r="C32" s="179" t="s">
        <v>1281</v>
      </c>
      <c r="D32" s="214">
        <v>0</v>
      </c>
      <c r="E32" s="180">
        <v>0</v>
      </c>
      <c r="F32" s="214">
        <v>0</v>
      </c>
      <c r="G32" s="214">
        <v>170487.25</v>
      </c>
      <c r="H32" s="227">
        <f t="shared" si="0"/>
        <v>170487.25</v>
      </c>
    </row>
    <row r="33" spans="1:8">
      <c r="A33" s="178">
        <v>117</v>
      </c>
      <c r="B33" s="178">
        <v>1</v>
      </c>
      <c r="C33" s="179" t="s">
        <v>72</v>
      </c>
      <c r="D33" s="214">
        <v>0</v>
      </c>
      <c r="E33" s="180">
        <v>0</v>
      </c>
      <c r="F33" s="214">
        <v>0</v>
      </c>
      <c r="G33" s="214">
        <v>3858770.07</v>
      </c>
      <c r="H33" s="227">
        <f t="shared" si="0"/>
        <v>3858770.07</v>
      </c>
    </row>
    <row r="34" spans="1:8">
      <c r="A34" s="178">
        <v>129</v>
      </c>
      <c r="B34" s="178">
        <v>1</v>
      </c>
      <c r="C34" s="179" t="s">
        <v>76</v>
      </c>
      <c r="D34" s="214">
        <v>0</v>
      </c>
      <c r="E34" s="214">
        <v>0</v>
      </c>
      <c r="F34" s="214">
        <v>0</v>
      </c>
      <c r="G34" s="214">
        <v>359528</v>
      </c>
      <c r="H34" s="227">
        <f t="shared" si="0"/>
        <v>359528</v>
      </c>
    </row>
    <row r="35" spans="1:8">
      <c r="A35" s="178">
        <v>130</v>
      </c>
      <c r="B35" s="178">
        <v>1</v>
      </c>
      <c r="C35" s="179" t="s">
        <v>77</v>
      </c>
      <c r="D35" s="214">
        <v>0</v>
      </c>
      <c r="E35" s="214">
        <v>0</v>
      </c>
      <c r="F35" s="214">
        <v>0</v>
      </c>
      <c r="G35" s="214">
        <v>3015819</v>
      </c>
      <c r="H35" s="227">
        <f t="shared" si="0"/>
        <v>3015819</v>
      </c>
    </row>
    <row r="36" spans="1:8">
      <c r="A36" s="178">
        <v>132</v>
      </c>
      <c r="B36" s="178">
        <v>2</v>
      </c>
      <c r="C36" s="179" t="s">
        <v>78</v>
      </c>
      <c r="D36" s="214">
        <v>2500000</v>
      </c>
      <c r="E36" s="214">
        <v>0</v>
      </c>
      <c r="F36" s="214">
        <v>0</v>
      </c>
      <c r="G36" s="214">
        <v>0</v>
      </c>
      <c r="H36" s="227">
        <f t="shared" si="0"/>
        <v>2500000</v>
      </c>
    </row>
    <row r="37" spans="1:8">
      <c r="A37" s="178">
        <v>133</v>
      </c>
      <c r="B37" s="178">
        <v>1</v>
      </c>
      <c r="C37" s="179" t="s">
        <v>79</v>
      </c>
      <c r="D37" s="214">
        <v>0</v>
      </c>
      <c r="E37" s="214">
        <v>0</v>
      </c>
      <c r="F37" s="214">
        <v>0</v>
      </c>
      <c r="G37" s="214">
        <v>617994.85000000009</v>
      </c>
      <c r="H37" s="227">
        <f t="shared" si="0"/>
        <v>617994.85000000009</v>
      </c>
    </row>
    <row r="38" spans="1:8">
      <c r="A38" s="178">
        <v>134</v>
      </c>
      <c r="B38" s="178">
        <v>1</v>
      </c>
      <c r="C38" s="179" t="s">
        <v>80</v>
      </c>
      <c r="D38" s="214">
        <v>0</v>
      </c>
      <c r="E38" s="214">
        <v>0</v>
      </c>
      <c r="F38" s="214">
        <v>0</v>
      </c>
      <c r="G38" s="214">
        <v>46406300.710000001</v>
      </c>
      <c r="H38" s="227">
        <f t="shared" si="0"/>
        <v>46406300.710000001</v>
      </c>
    </row>
    <row r="39" spans="1:8">
      <c r="A39" s="178">
        <v>163</v>
      </c>
      <c r="B39" s="178">
        <v>1</v>
      </c>
      <c r="C39" s="179" t="s">
        <v>102</v>
      </c>
      <c r="D39" s="214">
        <v>0</v>
      </c>
      <c r="E39" s="214">
        <v>0</v>
      </c>
      <c r="F39" s="214">
        <v>0</v>
      </c>
      <c r="G39" s="214">
        <v>1880718.88</v>
      </c>
      <c r="H39" s="227">
        <f t="shared" si="0"/>
        <v>1880718.88</v>
      </c>
    </row>
    <row r="40" spans="1:8">
      <c r="A40" s="178">
        <v>203</v>
      </c>
      <c r="B40" s="178">
        <v>1</v>
      </c>
      <c r="C40" s="179" t="s">
        <v>111</v>
      </c>
      <c r="D40" s="214">
        <v>0</v>
      </c>
      <c r="E40" s="214">
        <v>0</v>
      </c>
      <c r="F40" s="214">
        <v>0</v>
      </c>
      <c r="G40" s="214">
        <v>2698.8000000000466</v>
      </c>
      <c r="H40" s="227">
        <f t="shared" si="0"/>
        <v>2698.8000000000466</v>
      </c>
    </row>
    <row r="41" spans="1:8">
      <c r="A41" s="178">
        <v>222</v>
      </c>
      <c r="B41" s="178">
        <v>1</v>
      </c>
      <c r="C41" s="179" t="s">
        <v>118</v>
      </c>
      <c r="D41" s="214">
        <v>0</v>
      </c>
      <c r="E41" s="214">
        <v>0</v>
      </c>
      <c r="F41" s="214">
        <v>0</v>
      </c>
      <c r="G41" s="214">
        <v>1861827.8</v>
      </c>
      <c r="H41" s="227">
        <f t="shared" si="0"/>
        <v>1861827.8</v>
      </c>
    </row>
    <row r="42" spans="1:8">
      <c r="A42" s="178">
        <v>223</v>
      </c>
      <c r="B42" s="178">
        <v>1</v>
      </c>
      <c r="C42" s="179" t="s">
        <v>119</v>
      </c>
      <c r="D42" s="214">
        <v>3147099.92</v>
      </c>
      <c r="E42" s="214">
        <v>0</v>
      </c>
      <c r="F42" s="214">
        <v>0</v>
      </c>
      <c r="G42" s="214">
        <v>0</v>
      </c>
      <c r="H42" s="227">
        <f t="shared" si="0"/>
        <v>3147099.92</v>
      </c>
    </row>
    <row r="43" spans="1:8">
      <c r="A43" s="178">
        <v>234</v>
      </c>
      <c r="B43" s="178">
        <v>1</v>
      </c>
      <c r="C43" s="179" t="s">
        <v>1282</v>
      </c>
      <c r="D43" s="214">
        <v>0</v>
      </c>
      <c r="E43" s="214">
        <v>0</v>
      </c>
      <c r="F43" s="214">
        <v>0</v>
      </c>
      <c r="G43" s="214">
        <v>212183.47</v>
      </c>
      <c r="H43" s="227">
        <f t="shared" si="0"/>
        <v>212183.47</v>
      </c>
    </row>
    <row r="44" spans="1:8">
      <c r="A44" s="178">
        <v>249</v>
      </c>
      <c r="B44" s="178">
        <v>1</v>
      </c>
      <c r="C44" s="179" t="s">
        <v>131</v>
      </c>
      <c r="D44" s="214">
        <v>0</v>
      </c>
      <c r="E44" s="214">
        <v>0</v>
      </c>
      <c r="F44" s="214">
        <v>0</v>
      </c>
      <c r="G44" s="214">
        <v>11548893</v>
      </c>
      <c r="H44" s="227">
        <f t="shared" si="0"/>
        <v>11548893</v>
      </c>
    </row>
    <row r="45" spans="1:8">
      <c r="A45" s="178">
        <v>253</v>
      </c>
      <c r="B45" s="178">
        <v>1</v>
      </c>
      <c r="C45" s="179" t="s">
        <v>134</v>
      </c>
      <c r="D45" s="214">
        <v>4823580.5099999979</v>
      </c>
      <c r="E45" s="214">
        <v>0</v>
      </c>
      <c r="F45" s="214">
        <v>0</v>
      </c>
      <c r="G45" s="214">
        <v>0</v>
      </c>
      <c r="H45" s="227">
        <f t="shared" si="0"/>
        <v>4823580.5099999979</v>
      </c>
    </row>
    <row r="46" spans="1:8">
      <c r="A46" s="178">
        <v>269</v>
      </c>
      <c r="B46" s="178">
        <v>2</v>
      </c>
      <c r="C46" s="179" t="s">
        <v>140</v>
      </c>
      <c r="D46" s="214">
        <v>0</v>
      </c>
      <c r="E46" s="214">
        <v>0</v>
      </c>
      <c r="F46" s="214">
        <v>0</v>
      </c>
      <c r="G46" s="214">
        <v>42547</v>
      </c>
      <c r="H46" s="227">
        <f t="shared" si="0"/>
        <v>42547</v>
      </c>
    </row>
    <row r="47" spans="1:8">
      <c r="A47" s="178">
        <v>283</v>
      </c>
      <c r="B47" s="178">
        <v>1</v>
      </c>
      <c r="C47" s="179" t="s">
        <v>146</v>
      </c>
      <c r="D47" s="214">
        <v>994297.64</v>
      </c>
      <c r="E47" s="214">
        <v>0</v>
      </c>
      <c r="F47" s="214">
        <v>0</v>
      </c>
      <c r="G47" s="214">
        <v>0</v>
      </c>
      <c r="H47" s="227">
        <f t="shared" si="0"/>
        <v>994297.64</v>
      </c>
    </row>
    <row r="48" spans="1:8">
      <c r="A48" s="178">
        <v>287</v>
      </c>
      <c r="B48" s="178">
        <v>10</v>
      </c>
      <c r="C48" s="179" t="s">
        <v>147</v>
      </c>
      <c r="D48" s="214">
        <v>125937.87</v>
      </c>
      <c r="E48" s="214">
        <v>0</v>
      </c>
      <c r="F48" s="214">
        <v>0</v>
      </c>
      <c r="G48" s="214">
        <v>0</v>
      </c>
      <c r="H48" s="227">
        <f t="shared" si="0"/>
        <v>125937.87</v>
      </c>
    </row>
    <row r="49" spans="1:8">
      <c r="A49" s="178">
        <v>291</v>
      </c>
      <c r="B49" s="178">
        <v>1</v>
      </c>
      <c r="C49" s="179" t="s">
        <v>151</v>
      </c>
      <c r="D49" s="214">
        <v>104449225.09999999</v>
      </c>
      <c r="E49" s="214">
        <v>0</v>
      </c>
      <c r="F49" s="214">
        <v>0</v>
      </c>
      <c r="G49" s="214">
        <v>0</v>
      </c>
      <c r="H49" s="227">
        <f t="shared" si="0"/>
        <v>104449225.09999999</v>
      </c>
    </row>
    <row r="50" spans="1:8">
      <c r="A50" s="178">
        <v>292</v>
      </c>
      <c r="B50" s="178">
        <v>1</v>
      </c>
      <c r="C50" s="179" t="s">
        <v>152</v>
      </c>
      <c r="D50" s="214">
        <v>0</v>
      </c>
      <c r="E50" s="214">
        <v>0</v>
      </c>
      <c r="F50" s="214">
        <v>0</v>
      </c>
      <c r="G50" s="214">
        <v>484938.28</v>
      </c>
      <c r="H50" s="227">
        <f t="shared" si="0"/>
        <v>484938.28</v>
      </c>
    </row>
    <row r="51" spans="1:8">
      <c r="A51" s="178">
        <v>293</v>
      </c>
      <c r="B51" s="178">
        <v>1</v>
      </c>
      <c r="C51" s="179" t="s">
        <v>153</v>
      </c>
      <c r="D51" s="214">
        <v>0</v>
      </c>
      <c r="E51" s="214">
        <v>0</v>
      </c>
      <c r="F51" s="214">
        <v>0</v>
      </c>
      <c r="G51" s="214">
        <v>30</v>
      </c>
      <c r="H51" s="227">
        <f t="shared" si="0"/>
        <v>30</v>
      </c>
    </row>
    <row r="52" spans="1:8">
      <c r="A52" s="178">
        <v>293</v>
      </c>
      <c r="B52" s="178">
        <v>2</v>
      </c>
      <c r="C52" s="179" t="s">
        <v>153</v>
      </c>
      <c r="D52" s="214">
        <v>0</v>
      </c>
      <c r="E52" s="214">
        <v>0</v>
      </c>
      <c r="F52" s="214">
        <v>0</v>
      </c>
      <c r="G52" s="214">
        <v>2790.5600000000004</v>
      </c>
      <c r="H52" s="227">
        <f t="shared" si="0"/>
        <v>2790.5600000000004</v>
      </c>
    </row>
    <row r="53" spans="1:8">
      <c r="A53" s="178">
        <v>293</v>
      </c>
      <c r="B53" s="178">
        <v>3</v>
      </c>
      <c r="C53" s="179" t="s">
        <v>153</v>
      </c>
      <c r="D53" s="214">
        <v>0</v>
      </c>
      <c r="E53" s="214">
        <v>0</v>
      </c>
      <c r="F53" s="214">
        <v>0</v>
      </c>
      <c r="G53" s="214">
        <v>2941</v>
      </c>
      <c r="H53" s="227">
        <f t="shared" si="0"/>
        <v>2941</v>
      </c>
    </row>
    <row r="54" spans="1:8">
      <c r="A54" s="178">
        <v>293</v>
      </c>
      <c r="B54" s="178">
        <v>4</v>
      </c>
      <c r="C54" s="179" t="s">
        <v>153</v>
      </c>
      <c r="D54" s="214">
        <v>0</v>
      </c>
      <c r="E54" s="214">
        <v>0</v>
      </c>
      <c r="F54" s="214">
        <v>0</v>
      </c>
      <c r="G54" s="214">
        <v>8249.9000000000015</v>
      </c>
      <c r="H54" s="227">
        <f t="shared" si="0"/>
        <v>8249.9000000000015</v>
      </c>
    </row>
    <row r="55" spans="1:8" ht="25.5">
      <c r="A55" s="178">
        <v>310</v>
      </c>
      <c r="B55" s="178">
        <v>1</v>
      </c>
      <c r="C55" s="179" t="s">
        <v>168</v>
      </c>
      <c r="D55" s="214">
        <v>18962.55</v>
      </c>
      <c r="E55" s="214">
        <v>0</v>
      </c>
      <c r="F55" s="214">
        <v>0</v>
      </c>
      <c r="G55" s="214">
        <v>25226188.210000001</v>
      </c>
      <c r="H55" s="227">
        <f t="shared" si="0"/>
        <v>25245150.760000002</v>
      </c>
    </row>
    <row r="56" spans="1:8">
      <c r="A56" s="178">
        <v>312</v>
      </c>
      <c r="B56" s="178">
        <v>1</v>
      </c>
      <c r="C56" s="179" t="s">
        <v>170</v>
      </c>
      <c r="D56" s="214">
        <v>0</v>
      </c>
      <c r="E56" s="214">
        <v>0</v>
      </c>
      <c r="F56" s="214">
        <v>0</v>
      </c>
      <c r="G56" s="214">
        <v>28619550.400000002</v>
      </c>
      <c r="H56" s="227">
        <f t="shared" si="0"/>
        <v>28619550.400000002</v>
      </c>
    </row>
    <row r="57" spans="1:8">
      <c r="A57" s="178">
        <v>344</v>
      </c>
      <c r="B57" s="178">
        <v>1</v>
      </c>
      <c r="C57" s="179" t="s">
        <v>179</v>
      </c>
      <c r="D57" s="214">
        <v>1000000</v>
      </c>
      <c r="E57" s="214">
        <v>0</v>
      </c>
      <c r="F57" s="214">
        <v>0</v>
      </c>
      <c r="G57" s="214">
        <v>0</v>
      </c>
      <c r="H57" s="227">
        <f t="shared" si="0"/>
        <v>1000000</v>
      </c>
    </row>
    <row r="58" spans="1:8">
      <c r="A58" s="178">
        <v>347</v>
      </c>
      <c r="B58" s="178">
        <v>1</v>
      </c>
      <c r="C58" s="179" t="s">
        <v>182</v>
      </c>
      <c r="D58" s="214">
        <v>0</v>
      </c>
      <c r="E58" s="214">
        <v>0</v>
      </c>
      <c r="F58" s="214">
        <v>0</v>
      </c>
      <c r="G58" s="214">
        <v>120</v>
      </c>
      <c r="H58" s="227">
        <f t="shared" si="0"/>
        <v>120</v>
      </c>
    </row>
    <row r="59" spans="1:8">
      <c r="A59" s="178">
        <v>380</v>
      </c>
      <c r="B59" s="178">
        <v>1</v>
      </c>
      <c r="C59" s="179" t="s">
        <v>2614</v>
      </c>
      <c r="D59" s="214">
        <v>0</v>
      </c>
      <c r="E59" s="214">
        <v>0</v>
      </c>
      <c r="F59" s="214">
        <v>0</v>
      </c>
      <c r="G59" s="214">
        <v>116493.5</v>
      </c>
      <c r="H59" s="227">
        <f t="shared" si="0"/>
        <v>116493.5</v>
      </c>
    </row>
    <row r="60" spans="1:8">
      <c r="A60" s="178">
        <v>522</v>
      </c>
      <c r="B60" s="178">
        <v>1</v>
      </c>
      <c r="C60" s="179" t="s">
        <v>205</v>
      </c>
      <c r="D60" s="214">
        <v>3872.11</v>
      </c>
      <c r="E60" s="214">
        <v>0</v>
      </c>
      <c r="F60" s="214">
        <v>0</v>
      </c>
      <c r="G60" s="214">
        <v>4473787.6399999997</v>
      </c>
      <c r="H60" s="227">
        <f t="shared" si="0"/>
        <v>4477659.75</v>
      </c>
    </row>
    <row r="61" spans="1:8">
      <c r="A61" s="178">
        <v>525</v>
      </c>
      <c r="B61" s="178">
        <v>1</v>
      </c>
      <c r="C61" s="179" t="s">
        <v>206</v>
      </c>
      <c r="D61" s="214">
        <v>0</v>
      </c>
      <c r="E61" s="214">
        <v>0</v>
      </c>
      <c r="F61" s="214">
        <v>0</v>
      </c>
      <c r="G61" s="214">
        <v>9363</v>
      </c>
      <c r="H61" s="227">
        <f t="shared" si="0"/>
        <v>9363</v>
      </c>
    </row>
    <row r="62" spans="1:8">
      <c r="A62" s="178">
        <v>572</v>
      </c>
      <c r="B62" s="178">
        <v>1</v>
      </c>
      <c r="C62" s="179" t="s">
        <v>210</v>
      </c>
      <c r="D62" s="214">
        <v>15411.78</v>
      </c>
      <c r="E62" s="214">
        <v>0</v>
      </c>
      <c r="F62" s="214">
        <v>0</v>
      </c>
      <c r="G62" s="214">
        <v>0</v>
      </c>
      <c r="H62" s="227">
        <f t="shared" si="0"/>
        <v>15411.78</v>
      </c>
    </row>
    <row r="63" spans="1:8">
      <c r="A63" s="178">
        <v>574</v>
      </c>
      <c r="B63" s="178">
        <v>1</v>
      </c>
      <c r="C63" s="179" t="s">
        <v>5314</v>
      </c>
      <c r="D63" s="214">
        <v>11895326.34</v>
      </c>
      <c r="E63" s="214">
        <v>0</v>
      </c>
      <c r="F63" s="214">
        <v>0</v>
      </c>
      <c r="G63" s="214">
        <v>0</v>
      </c>
      <c r="H63" s="227">
        <f t="shared" si="0"/>
        <v>11895326.34</v>
      </c>
    </row>
    <row r="64" spans="1:8">
      <c r="A64" s="178">
        <v>580</v>
      </c>
      <c r="B64" s="178">
        <v>1</v>
      </c>
      <c r="C64" s="179" t="s">
        <v>217</v>
      </c>
      <c r="D64" s="214">
        <v>24721.360000000001</v>
      </c>
      <c r="E64" s="214">
        <v>0</v>
      </c>
      <c r="F64" s="214">
        <v>0</v>
      </c>
      <c r="G64" s="214">
        <v>0</v>
      </c>
      <c r="H64" s="227">
        <f t="shared" si="0"/>
        <v>24721.360000000001</v>
      </c>
    </row>
    <row r="65" spans="1:8">
      <c r="A65" s="178">
        <v>582</v>
      </c>
      <c r="B65" s="178">
        <v>1</v>
      </c>
      <c r="C65" s="179" t="s">
        <v>219</v>
      </c>
      <c r="D65" s="214">
        <v>7665831.5700000003</v>
      </c>
      <c r="E65" s="214">
        <v>0</v>
      </c>
      <c r="F65" s="214">
        <v>0</v>
      </c>
      <c r="G65" s="214">
        <v>5859136.6799999997</v>
      </c>
      <c r="H65" s="227">
        <f t="shared" si="0"/>
        <v>13524968.25</v>
      </c>
    </row>
    <row r="66" spans="1:8">
      <c r="A66" s="178">
        <v>586</v>
      </c>
      <c r="B66" s="178">
        <v>1</v>
      </c>
      <c r="C66" s="179" t="s">
        <v>222</v>
      </c>
      <c r="D66" s="214">
        <v>0</v>
      </c>
      <c r="E66" s="214">
        <v>0</v>
      </c>
      <c r="F66" s="214">
        <v>0</v>
      </c>
      <c r="G66" s="214">
        <v>2171460.64</v>
      </c>
      <c r="H66" s="227">
        <f t="shared" si="0"/>
        <v>2171460.64</v>
      </c>
    </row>
    <row r="67" spans="1:8" ht="25.5">
      <c r="A67" s="178">
        <v>587</v>
      </c>
      <c r="B67" s="178">
        <v>1</v>
      </c>
      <c r="C67" s="179" t="s">
        <v>3691</v>
      </c>
      <c r="D67" s="214">
        <v>12828679.359999999</v>
      </c>
      <c r="E67" s="214">
        <v>0</v>
      </c>
      <c r="F67" s="214">
        <v>0</v>
      </c>
      <c r="G67" s="214">
        <v>0</v>
      </c>
      <c r="H67" s="227">
        <f t="shared" si="0"/>
        <v>12828679.359999999</v>
      </c>
    </row>
    <row r="68" spans="1:8">
      <c r="A68" s="178">
        <v>591</v>
      </c>
      <c r="B68" s="178">
        <v>1</v>
      </c>
      <c r="C68" s="179" t="s">
        <v>3692</v>
      </c>
      <c r="D68" s="214">
        <v>0</v>
      </c>
      <c r="E68" s="214">
        <v>0</v>
      </c>
      <c r="F68" s="214">
        <v>0</v>
      </c>
      <c r="G68" s="214">
        <v>2492154.2000000002</v>
      </c>
      <c r="H68" s="227">
        <f t="shared" si="0"/>
        <v>2492154.2000000002</v>
      </c>
    </row>
    <row r="69" spans="1:8">
      <c r="A69" s="178">
        <v>592</v>
      </c>
      <c r="B69" s="178">
        <v>1</v>
      </c>
      <c r="C69" s="179" t="s">
        <v>1283</v>
      </c>
      <c r="D69" s="214">
        <v>2956077.84</v>
      </c>
      <c r="E69" s="214">
        <v>0</v>
      </c>
      <c r="F69" s="214">
        <v>0</v>
      </c>
      <c r="G69" s="214">
        <v>19109076.170000002</v>
      </c>
      <c r="H69" s="227">
        <f t="shared" si="0"/>
        <v>22065154.010000002</v>
      </c>
    </row>
    <row r="70" spans="1:8">
      <c r="A70" s="178">
        <v>594</v>
      </c>
      <c r="B70" s="178">
        <v>1</v>
      </c>
      <c r="C70" s="179" t="s">
        <v>113</v>
      </c>
      <c r="D70" s="214">
        <v>0</v>
      </c>
      <c r="E70" s="214">
        <v>0</v>
      </c>
      <c r="F70" s="214">
        <v>0</v>
      </c>
      <c r="G70" s="214">
        <v>34468.599999999977</v>
      </c>
      <c r="H70" s="227">
        <f t="shared" si="0"/>
        <v>34468.599999999977</v>
      </c>
    </row>
    <row r="71" spans="1:8">
      <c r="A71" s="178">
        <v>660</v>
      </c>
      <c r="B71" s="178">
        <v>1</v>
      </c>
      <c r="C71" s="179" t="s">
        <v>233</v>
      </c>
      <c r="D71" s="214">
        <v>57610.03</v>
      </c>
      <c r="E71" s="214">
        <v>0</v>
      </c>
      <c r="F71" s="214">
        <v>0</v>
      </c>
      <c r="G71" s="214">
        <v>38244437.029999994</v>
      </c>
      <c r="H71" s="227">
        <f t="shared" si="0"/>
        <v>38302047.059999995</v>
      </c>
    </row>
    <row r="72" spans="1:8">
      <c r="A72" s="178">
        <v>661</v>
      </c>
      <c r="B72" s="178">
        <v>1</v>
      </c>
      <c r="C72" s="179" t="s">
        <v>234</v>
      </c>
      <c r="D72" s="214">
        <v>0</v>
      </c>
      <c r="E72" s="214">
        <v>0</v>
      </c>
      <c r="F72" s="214">
        <v>0</v>
      </c>
      <c r="G72" s="214">
        <v>397</v>
      </c>
      <c r="H72" s="227">
        <f t="shared" si="0"/>
        <v>397</v>
      </c>
    </row>
    <row r="73" spans="1:8">
      <c r="A73" s="275">
        <v>670</v>
      </c>
      <c r="B73" s="275">
        <v>1</v>
      </c>
      <c r="C73" s="276" t="s">
        <v>235</v>
      </c>
      <c r="D73" s="227">
        <v>0</v>
      </c>
      <c r="E73" s="227">
        <v>0</v>
      </c>
      <c r="F73" s="227">
        <v>0</v>
      </c>
      <c r="G73" s="227">
        <v>5733392</v>
      </c>
      <c r="H73" s="227">
        <f t="shared" ref="H73" si="1">+D73+E73+F73+G73</f>
        <v>5733392</v>
      </c>
    </row>
    <row r="74" spans="1:8">
      <c r="A74" s="274"/>
    </row>
    <row r="75" spans="1:8">
      <c r="C75" s="248" t="s">
        <v>637</v>
      </c>
      <c r="D75" s="202">
        <f>+SUBTOTAL(9,D9:D73)</f>
        <v>1134101306.3799994</v>
      </c>
      <c r="E75" s="202">
        <f>+SUBTOTAL(9,E9:E73)</f>
        <v>12215298.68</v>
      </c>
      <c r="F75" s="202">
        <f>+SUBTOTAL(9,F9:F73)</f>
        <v>23383235.23</v>
      </c>
      <c r="G75" s="202">
        <f>+SUBTOTAL(9,G9:G73)</f>
        <v>202566743.63999999</v>
      </c>
      <c r="H75" s="202">
        <f>+SUBTOTAL(9,H9:H73)</f>
        <v>1372266583.9299996</v>
      </c>
    </row>
    <row r="77" spans="1:8" ht="15.75">
      <c r="A77" s="260" t="s">
        <v>7321</v>
      </c>
      <c r="B77" s="177" t="s">
        <v>7322</v>
      </c>
    </row>
  </sheetData>
  <sheetProtection formatCells="0" formatColumns="0" formatRows="0" insertColumns="0" insertRows="0" insertHyperlinks="0" sort="0" autoFilter="0" pivotTables="0"/>
  <autoFilter ref="A8:H66"/>
  <mergeCells count="1">
    <mergeCell ref="D7:G7"/>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O628"/>
  <sheetViews>
    <sheetView showGridLines="0" view="pageBreakPreview" zoomScale="85" zoomScaleNormal="70" zoomScaleSheetLayoutView="85" workbookViewId="0">
      <pane xSplit="3" ySplit="12" topLeftCell="AJ109" activePane="bottomRight" state="frozen"/>
      <selection activeCell="G12" sqref="G12"/>
      <selection pane="topRight" activeCell="G12" sqref="G12"/>
      <selection pane="bottomLeft" activeCell="G12" sqref="G12"/>
      <selection pane="bottomRight" activeCell="B209" sqref="B209"/>
    </sheetView>
  </sheetViews>
  <sheetFormatPr baseColWidth="10" defaultRowHeight="15" outlineLevelRow="2" outlineLevelCol="1"/>
  <cols>
    <col min="1" max="1" width="8.140625" style="12" customWidth="1"/>
    <col min="2" max="2" width="82" style="13" customWidth="1"/>
    <col min="3" max="3" width="7.5703125" style="14" customWidth="1"/>
    <col min="4" max="5" width="13.7109375" style="15" hidden="1" customWidth="1" outlineLevel="1"/>
    <col min="6" max="6" width="16.5703125" style="15" hidden="1" customWidth="1" outlineLevel="1"/>
    <col min="7" max="9" width="13.7109375" style="15" hidden="1" customWidth="1" outlineLevel="1"/>
    <col min="10" max="10" width="15.7109375" style="15" hidden="1" customWidth="1" outlineLevel="1"/>
    <col min="11" max="11" width="14" style="15" hidden="1" customWidth="1" outlineLevel="1"/>
    <col min="12" max="12" width="15.28515625" style="15" hidden="1" customWidth="1" outlineLevel="1"/>
    <col min="13" max="13" width="14.85546875" style="15" hidden="1" customWidth="1" outlineLevel="1"/>
    <col min="14" max="14" width="15.7109375" style="15" hidden="1" customWidth="1" outlineLevel="1"/>
    <col min="15" max="18" width="13.7109375" style="15" hidden="1" customWidth="1" outlineLevel="1"/>
    <col min="19" max="21" width="15.7109375" style="15" hidden="1" customWidth="1" outlineLevel="1"/>
    <col min="22" max="24" width="13.7109375" style="15" hidden="1" customWidth="1" outlineLevel="1" collapsed="1"/>
    <col min="25" max="26" width="13.7109375" style="15" hidden="1" customWidth="1" outlineLevel="1"/>
    <col min="27" max="27" width="15" style="15" hidden="1" customWidth="1" outlineLevel="1" collapsed="1"/>
    <col min="28" max="28" width="15" style="15" hidden="1" customWidth="1" outlineLevel="1"/>
    <col min="29" max="30" width="18" style="15" hidden="1" customWidth="1" outlineLevel="1"/>
    <col min="31" max="32" width="15.5703125" style="15" hidden="1" customWidth="1" outlineLevel="1"/>
    <col min="33" max="35" width="13.7109375" style="15" hidden="1" customWidth="1" outlineLevel="1"/>
    <col min="36" max="36" width="20.42578125" style="16" customWidth="1" collapsed="1"/>
    <col min="37" max="39" width="11.42578125" style="16"/>
    <col min="40" max="40" width="17.140625" style="16" customWidth="1"/>
    <col min="41" max="41" width="14.42578125" style="16" customWidth="1"/>
    <col min="42" max="16384" width="11.42578125" style="16"/>
  </cols>
  <sheetData>
    <row r="1" spans="1:41" s="27" customFormat="1">
      <c r="A1" s="23"/>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row>
    <row r="2" spans="1:41" s="27" customFormat="1">
      <c r="A2" s="23"/>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row>
    <row r="3" spans="1:41" s="27" customFormat="1">
      <c r="A3" s="23"/>
      <c r="B3" s="24"/>
      <c r="C3" s="25"/>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row>
    <row r="4" spans="1:41" s="27" customFormat="1">
      <c r="A4" s="23"/>
      <c r="B4" s="24"/>
      <c r="C4" s="25"/>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row>
    <row r="5" spans="1:41" s="27" customFormat="1">
      <c r="A5" s="23"/>
      <c r="B5" s="24"/>
      <c r="C5" s="25"/>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row>
    <row r="6" spans="1:41" s="27" customFormat="1" ht="13.5" customHeight="1">
      <c r="A6" s="23"/>
      <c r="B6" s="24"/>
      <c r="C6" s="25"/>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row>
    <row r="7" spans="1:41" s="27" customFormat="1" ht="18" customHeight="1">
      <c r="A7" s="330" t="s">
        <v>638</v>
      </c>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row>
    <row r="8" spans="1:41" s="27" customFormat="1" ht="18.75">
      <c r="A8" s="330" t="s">
        <v>1266</v>
      </c>
      <c r="B8" s="330"/>
      <c r="C8" s="330"/>
      <c r="D8" s="330"/>
      <c r="E8" s="330"/>
      <c r="F8" s="330"/>
      <c r="G8" s="330"/>
      <c r="H8" s="330"/>
      <c r="I8" s="330"/>
      <c r="J8" s="330"/>
      <c r="K8" s="330"/>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row>
    <row r="9" spans="1:41" s="27" customFormat="1" ht="18.75">
      <c r="A9" s="330" t="str">
        <f>+RESUMEN!A6</f>
        <v>ACTUALIZADO AL : 6 de junio de 2018</v>
      </c>
      <c r="B9" s="330"/>
      <c r="C9" s="330"/>
      <c r="D9" s="330"/>
      <c r="E9" s="330"/>
      <c r="F9" s="330"/>
      <c r="G9" s="330"/>
      <c r="H9" s="330"/>
      <c r="I9" s="330"/>
      <c r="J9" s="330"/>
      <c r="K9" s="330"/>
      <c r="L9" s="330"/>
      <c r="M9" s="330"/>
      <c r="N9" s="330"/>
      <c r="O9" s="330"/>
      <c r="P9" s="330"/>
      <c r="Q9" s="330"/>
      <c r="R9" s="330"/>
      <c r="S9" s="330"/>
      <c r="T9" s="330"/>
      <c r="U9" s="330"/>
      <c r="V9" s="330"/>
      <c r="W9" s="330"/>
      <c r="X9" s="330"/>
      <c r="Y9" s="330"/>
      <c r="Z9" s="330"/>
      <c r="AA9" s="330"/>
      <c r="AB9" s="330"/>
      <c r="AC9" s="330"/>
      <c r="AD9" s="330"/>
      <c r="AE9" s="330"/>
      <c r="AF9" s="330"/>
      <c r="AG9" s="330"/>
      <c r="AH9" s="330"/>
      <c r="AI9" s="330"/>
      <c r="AJ9" s="330"/>
    </row>
    <row r="10" spans="1:41" s="27" customFormat="1" ht="18.75">
      <c r="A10" s="330" t="s">
        <v>639</v>
      </c>
      <c r="B10" s="330"/>
      <c r="C10" s="330"/>
      <c r="D10" s="330"/>
      <c r="E10" s="330"/>
      <c r="F10" s="330"/>
      <c r="G10" s="330"/>
      <c r="H10" s="330"/>
      <c r="I10" s="330"/>
      <c r="J10" s="330"/>
      <c r="K10" s="330"/>
      <c r="L10" s="330"/>
      <c r="M10" s="330"/>
      <c r="N10" s="330"/>
      <c r="O10" s="330"/>
      <c r="P10" s="330"/>
      <c r="Q10" s="330"/>
      <c r="R10" s="330"/>
      <c r="S10" s="330"/>
      <c r="T10" s="330"/>
      <c r="U10" s="330"/>
      <c r="V10" s="330"/>
      <c r="W10" s="330"/>
      <c r="X10" s="330"/>
      <c r="Y10" s="330"/>
      <c r="Z10" s="330"/>
      <c r="AA10" s="330"/>
      <c r="AB10" s="330"/>
      <c r="AC10" s="330"/>
      <c r="AD10" s="330"/>
      <c r="AE10" s="330"/>
      <c r="AF10" s="330"/>
      <c r="AG10" s="330"/>
      <c r="AH10" s="330"/>
      <c r="AI10" s="330"/>
      <c r="AJ10" s="330"/>
    </row>
    <row r="11" spans="1:41" s="27" customFormat="1" ht="15" customHeight="1">
      <c r="A11" s="72"/>
      <c r="B11" s="28"/>
      <c r="C11" s="29"/>
      <c r="D11" s="350" t="s">
        <v>640</v>
      </c>
      <c r="E11" s="350"/>
      <c r="F11" s="350"/>
      <c r="G11" s="350"/>
      <c r="H11" s="350"/>
      <c r="I11" s="350"/>
      <c r="J11" s="350"/>
      <c r="K11" s="350"/>
      <c r="L11" s="350"/>
      <c r="M11" s="350"/>
      <c r="N11" s="350"/>
      <c r="O11" s="350"/>
      <c r="P11" s="350"/>
      <c r="Q11" s="350"/>
      <c r="R11" s="350"/>
      <c r="S11" s="350"/>
      <c r="T11" s="350"/>
      <c r="U11" s="351"/>
      <c r="V11" s="352" t="s">
        <v>641</v>
      </c>
      <c r="W11" s="353"/>
      <c r="X11" s="353"/>
      <c r="Y11" s="353"/>
      <c r="Z11" s="353"/>
      <c r="AA11" s="353"/>
      <c r="AB11" s="353"/>
      <c r="AC11" s="353"/>
      <c r="AD11" s="353"/>
      <c r="AE11" s="353"/>
      <c r="AF11" s="353"/>
      <c r="AG11" s="353"/>
      <c r="AH11" s="353"/>
      <c r="AI11" s="354"/>
    </row>
    <row r="12" spans="1:41" s="17" customFormat="1" ht="34.5">
      <c r="A12" s="56" t="s">
        <v>642</v>
      </c>
      <c r="B12" s="57" t="s">
        <v>41</v>
      </c>
      <c r="C12" s="58" t="s">
        <v>643</v>
      </c>
      <c r="D12" s="58" t="s">
        <v>1248</v>
      </c>
      <c r="E12" s="58" t="s">
        <v>1249</v>
      </c>
      <c r="F12" s="56" t="s">
        <v>27</v>
      </c>
      <c r="G12" s="56" t="s">
        <v>3</v>
      </c>
      <c r="H12" s="56" t="s">
        <v>1255</v>
      </c>
      <c r="I12" s="56" t="s">
        <v>11</v>
      </c>
      <c r="J12" s="56" t="s">
        <v>6</v>
      </c>
      <c r="K12" s="56" t="s">
        <v>15</v>
      </c>
      <c r="L12" s="56" t="s">
        <v>1256</v>
      </c>
      <c r="M12" s="56" t="s">
        <v>17</v>
      </c>
      <c r="N12" s="56" t="s">
        <v>13</v>
      </c>
      <c r="O12" s="56" t="s">
        <v>1257</v>
      </c>
      <c r="P12" s="56" t="s">
        <v>1258</v>
      </c>
      <c r="Q12" s="56" t="s">
        <v>20</v>
      </c>
      <c r="R12" s="56" t="s">
        <v>21</v>
      </c>
      <c r="S12" s="56" t="s">
        <v>8</v>
      </c>
      <c r="T12" s="56" t="s">
        <v>1267</v>
      </c>
      <c r="U12" s="56" t="s">
        <v>1245</v>
      </c>
      <c r="V12" s="58" t="s">
        <v>1252</v>
      </c>
      <c r="W12" s="58" t="s">
        <v>1250</v>
      </c>
      <c r="X12" s="56" t="s">
        <v>3</v>
      </c>
      <c r="Y12" s="56" t="s">
        <v>631</v>
      </c>
      <c r="Z12" s="56" t="s">
        <v>11</v>
      </c>
      <c r="AA12" s="56" t="s">
        <v>6</v>
      </c>
      <c r="AB12" s="56" t="s">
        <v>17</v>
      </c>
      <c r="AC12" s="56" t="s">
        <v>13</v>
      </c>
      <c r="AD12" s="56" t="s">
        <v>1258</v>
      </c>
      <c r="AE12" s="56" t="s">
        <v>20</v>
      </c>
      <c r="AF12" s="56" t="s">
        <v>21</v>
      </c>
      <c r="AG12" s="56" t="s">
        <v>23</v>
      </c>
      <c r="AH12" s="56" t="s">
        <v>1247</v>
      </c>
      <c r="AI12" s="56" t="s">
        <v>1267</v>
      </c>
      <c r="AJ12" s="58" t="s">
        <v>644</v>
      </c>
    </row>
    <row r="13" spans="1:41" ht="20.100000000000001" customHeight="1">
      <c r="A13" s="59">
        <v>6</v>
      </c>
      <c r="B13" s="60" t="s">
        <v>689</v>
      </c>
      <c r="C13" s="61" t="s">
        <v>1298</v>
      </c>
      <c r="D13" s="62">
        <v>0</v>
      </c>
      <c r="E13" s="62">
        <v>20207.14</v>
      </c>
      <c r="F13" s="62">
        <v>0</v>
      </c>
      <c r="G13" s="62">
        <v>364368.38</v>
      </c>
      <c r="H13" s="62">
        <v>0</v>
      </c>
      <c r="I13" s="62">
        <v>50</v>
      </c>
      <c r="J13" s="62">
        <v>109913.97</v>
      </c>
      <c r="K13" s="62">
        <v>2516.2600000000002</v>
      </c>
      <c r="L13" s="62">
        <v>0</v>
      </c>
      <c r="M13" s="62">
        <v>0</v>
      </c>
      <c r="N13" s="62">
        <v>0</v>
      </c>
      <c r="O13" s="62">
        <v>291.61</v>
      </c>
      <c r="P13" s="62">
        <v>0</v>
      </c>
      <c r="Q13" s="62">
        <v>0</v>
      </c>
      <c r="R13" s="62">
        <v>0</v>
      </c>
      <c r="S13" s="62">
        <v>0</v>
      </c>
      <c r="T13" s="62">
        <v>0</v>
      </c>
      <c r="U13" s="62">
        <v>0</v>
      </c>
      <c r="V13" s="62">
        <v>0</v>
      </c>
      <c r="W13" s="62">
        <v>0</v>
      </c>
      <c r="X13" s="62">
        <v>0</v>
      </c>
      <c r="Y13" s="62">
        <v>0</v>
      </c>
      <c r="Z13" s="62">
        <v>0</v>
      </c>
      <c r="AA13" s="62">
        <v>0</v>
      </c>
      <c r="AB13" s="62">
        <v>0</v>
      </c>
      <c r="AC13" s="62">
        <v>0</v>
      </c>
      <c r="AD13" s="62">
        <v>0</v>
      </c>
      <c r="AE13" s="62">
        <v>0</v>
      </c>
      <c r="AF13" s="62">
        <v>0</v>
      </c>
      <c r="AG13" s="62">
        <v>0</v>
      </c>
      <c r="AH13" s="62">
        <v>0</v>
      </c>
      <c r="AI13" s="62">
        <v>0</v>
      </c>
      <c r="AJ13" s="63">
        <f>SUM(D13:AI13)</f>
        <v>497347.36</v>
      </c>
      <c r="AM13" s="70"/>
    </row>
    <row r="14" spans="1:41" ht="20.100000000000001" customHeight="1">
      <c r="A14" s="59">
        <v>10</v>
      </c>
      <c r="B14" s="60" t="s">
        <v>690</v>
      </c>
      <c r="C14" s="61" t="s">
        <v>1298</v>
      </c>
      <c r="D14" s="62">
        <v>0</v>
      </c>
      <c r="E14" s="62">
        <v>0</v>
      </c>
      <c r="F14" s="62">
        <v>0</v>
      </c>
      <c r="G14" s="62">
        <v>128513.68000000001</v>
      </c>
      <c r="H14" s="62">
        <v>0</v>
      </c>
      <c r="I14" s="62">
        <v>63259.41</v>
      </c>
      <c r="J14" s="62">
        <v>9060437.4800000004</v>
      </c>
      <c r="K14" s="62">
        <v>250837.48999999993</v>
      </c>
      <c r="L14" s="62">
        <v>0</v>
      </c>
      <c r="M14" s="62">
        <v>0</v>
      </c>
      <c r="N14" s="62">
        <v>2237320.6499999994</v>
      </c>
      <c r="O14" s="62">
        <v>0</v>
      </c>
      <c r="P14" s="62">
        <v>3417487.6799999992</v>
      </c>
      <c r="Q14" s="62">
        <v>0</v>
      </c>
      <c r="R14" s="62">
        <v>0</v>
      </c>
      <c r="S14" s="62">
        <v>0</v>
      </c>
      <c r="T14" s="62">
        <v>0</v>
      </c>
      <c r="U14" s="62">
        <v>0</v>
      </c>
      <c r="V14" s="62">
        <v>0</v>
      </c>
      <c r="W14" s="62">
        <v>0</v>
      </c>
      <c r="X14" s="62">
        <v>24010</v>
      </c>
      <c r="Y14" s="62">
        <v>0</v>
      </c>
      <c r="Z14" s="62">
        <v>0</v>
      </c>
      <c r="AA14" s="62">
        <v>137250.00940000001</v>
      </c>
      <c r="AB14" s="62">
        <v>0</v>
      </c>
      <c r="AC14" s="62">
        <v>1234515.31</v>
      </c>
      <c r="AD14" s="62">
        <v>0</v>
      </c>
      <c r="AE14" s="62">
        <v>0</v>
      </c>
      <c r="AF14" s="62">
        <v>0</v>
      </c>
      <c r="AG14" s="62">
        <v>0</v>
      </c>
      <c r="AH14" s="62">
        <v>0</v>
      </c>
      <c r="AI14" s="62">
        <v>0</v>
      </c>
      <c r="AJ14" s="63">
        <f t="shared" ref="AJ14:AJ77" si="0">SUM(D14:AI14)</f>
        <v>16553631.709400002</v>
      </c>
      <c r="AM14" s="70"/>
    </row>
    <row r="15" spans="1:41" ht="20.100000000000001" customHeight="1">
      <c r="A15" s="59">
        <v>15</v>
      </c>
      <c r="B15" s="60" t="s">
        <v>691</v>
      </c>
      <c r="C15" s="61" t="s">
        <v>1298</v>
      </c>
      <c r="D15" s="62">
        <v>0</v>
      </c>
      <c r="E15" s="62">
        <v>0</v>
      </c>
      <c r="F15" s="62">
        <v>75918424.069999993</v>
      </c>
      <c r="G15" s="62">
        <v>18647000.830000002</v>
      </c>
      <c r="H15" s="62">
        <v>0</v>
      </c>
      <c r="I15" s="62">
        <v>4503.5</v>
      </c>
      <c r="J15" s="62">
        <v>372258.62</v>
      </c>
      <c r="K15" s="62">
        <v>4246.28</v>
      </c>
      <c r="L15" s="62">
        <v>0</v>
      </c>
      <c r="M15" s="62">
        <v>0</v>
      </c>
      <c r="N15" s="62">
        <v>0.48</v>
      </c>
      <c r="O15" s="62">
        <v>0</v>
      </c>
      <c r="P15" s="62">
        <v>0</v>
      </c>
      <c r="Q15" s="62">
        <v>0</v>
      </c>
      <c r="R15" s="62">
        <v>0</v>
      </c>
      <c r="S15" s="62">
        <v>0</v>
      </c>
      <c r="T15" s="62">
        <v>1860</v>
      </c>
      <c r="U15" s="62">
        <v>0</v>
      </c>
      <c r="V15" s="62">
        <v>0</v>
      </c>
      <c r="W15" s="62">
        <v>0</v>
      </c>
      <c r="X15" s="62">
        <v>0</v>
      </c>
      <c r="Y15" s="62">
        <v>0</v>
      </c>
      <c r="Z15" s="62">
        <v>50.009399999999999</v>
      </c>
      <c r="AA15" s="62">
        <v>1182711.1968</v>
      </c>
      <c r="AB15" s="62">
        <v>0</v>
      </c>
      <c r="AC15" s="62">
        <v>0</v>
      </c>
      <c r="AD15" s="62">
        <v>0</v>
      </c>
      <c r="AE15" s="62">
        <v>0</v>
      </c>
      <c r="AF15" s="62">
        <v>0</v>
      </c>
      <c r="AG15" s="62">
        <v>0</v>
      </c>
      <c r="AH15" s="62">
        <v>0</v>
      </c>
      <c r="AI15" s="62">
        <v>0</v>
      </c>
      <c r="AJ15" s="63">
        <f t="shared" si="0"/>
        <v>96131054.98619999</v>
      </c>
      <c r="AM15" s="70"/>
    </row>
    <row r="16" spans="1:41" ht="20.100000000000001" customHeight="1">
      <c r="A16" s="59">
        <v>16</v>
      </c>
      <c r="B16" s="60" t="s">
        <v>692</v>
      </c>
      <c r="C16" s="64" t="s">
        <v>1298</v>
      </c>
      <c r="D16" s="62">
        <v>1873838.0499999998</v>
      </c>
      <c r="E16" s="62">
        <v>92193.62</v>
      </c>
      <c r="F16" s="62">
        <v>17714679.02</v>
      </c>
      <c r="G16" s="62">
        <v>12692204.08</v>
      </c>
      <c r="H16" s="62">
        <v>0</v>
      </c>
      <c r="I16" s="62">
        <v>7113.2000000000007</v>
      </c>
      <c r="J16" s="62">
        <v>20969921.68</v>
      </c>
      <c r="K16" s="62">
        <v>25431.660000000003</v>
      </c>
      <c r="L16" s="62">
        <v>0</v>
      </c>
      <c r="M16" s="62">
        <v>5884.4699999999993</v>
      </c>
      <c r="N16" s="62">
        <v>4513.0099999999993</v>
      </c>
      <c r="O16" s="62">
        <v>107188.77999999997</v>
      </c>
      <c r="P16" s="62">
        <v>0</v>
      </c>
      <c r="Q16" s="62">
        <v>0</v>
      </c>
      <c r="R16" s="62">
        <v>0</v>
      </c>
      <c r="S16" s="62">
        <v>0</v>
      </c>
      <c r="T16" s="62">
        <v>144895</v>
      </c>
      <c r="U16" s="62">
        <v>0</v>
      </c>
      <c r="V16" s="62">
        <v>0</v>
      </c>
      <c r="W16" s="62">
        <v>0</v>
      </c>
      <c r="X16" s="62">
        <v>0</v>
      </c>
      <c r="Y16" s="62">
        <v>0</v>
      </c>
      <c r="Z16" s="62">
        <v>0</v>
      </c>
      <c r="AA16" s="62">
        <v>0</v>
      </c>
      <c r="AB16" s="62">
        <v>0</v>
      </c>
      <c r="AC16" s="62">
        <v>0</v>
      </c>
      <c r="AD16" s="62">
        <v>0</v>
      </c>
      <c r="AE16" s="62">
        <v>0</v>
      </c>
      <c r="AF16" s="62">
        <v>0</v>
      </c>
      <c r="AG16" s="62">
        <v>0</v>
      </c>
      <c r="AH16" s="62">
        <v>0</v>
      </c>
      <c r="AI16" s="62">
        <v>0</v>
      </c>
      <c r="AJ16" s="63">
        <f t="shared" si="0"/>
        <v>53637862.569999985</v>
      </c>
      <c r="AM16" s="70"/>
      <c r="AO16" s="18"/>
    </row>
    <row r="17" spans="1:41" ht="20.100000000000001" customHeight="1">
      <c r="A17" s="59">
        <v>20</v>
      </c>
      <c r="B17" s="60" t="s">
        <v>693</v>
      </c>
      <c r="C17" s="61" t="s">
        <v>1298</v>
      </c>
      <c r="D17" s="62">
        <v>3317307</v>
      </c>
      <c r="E17" s="62">
        <v>613.86</v>
      </c>
      <c r="F17" s="62">
        <v>0</v>
      </c>
      <c r="G17" s="62">
        <v>15290356.939999999</v>
      </c>
      <c r="H17" s="62">
        <v>0</v>
      </c>
      <c r="I17" s="62">
        <v>1670</v>
      </c>
      <c r="J17" s="62">
        <v>118144.98999999999</v>
      </c>
      <c r="K17" s="62">
        <v>10535.52</v>
      </c>
      <c r="L17" s="62">
        <v>0</v>
      </c>
      <c r="M17" s="62">
        <v>0</v>
      </c>
      <c r="N17" s="62">
        <v>0</v>
      </c>
      <c r="O17" s="62">
        <v>0</v>
      </c>
      <c r="P17" s="62">
        <v>0</v>
      </c>
      <c r="Q17" s="62">
        <v>0</v>
      </c>
      <c r="R17" s="62">
        <v>0</v>
      </c>
      <c r="S17" s="62">
        <v>0</v>
      </c>
      <c r="T17" s="62">
        <v>0</v>
      </c>
      <c r="U17" s="62">
        <v>0</v>
      </c>
      <c r="V17" s="62">
        <v>0</v>
      </c>
      <c r="W17" s="62">
        <v>0</v>
      </c>
      <c r="X17" s="62">
        <v>0</v>
      </c>
      <c r="Y17" s="62">
        <v>0</v>
      </c>
      <c r="Z17" s="62">
        <v>0</v>
      </c>
      <c r="AA17" s="62">
        <v>0</v>
      </c>
      <c r="AB17" s="62">
        <v>0</v>
      </c>
      <c r="AC17" s="62">
        <v>0</v>
      </c>
      <c r="AD17" s="62">
        <v>0</v>
      </c>
      <c r="AE17" s="62">
        <v>0</v>
      </c>
      <c r="AF17" s="62">
        <v>0</v>
      </c>
      <c r="AG17" s="62">
        <v>0</v>
      </c>
      <c r="AH17" s="62">
        <v>0</v>
      </c>
      <c r="AI17" s="62">
        <v>0</v>
      </c>
      <c r="AJ17" s="63">
        <f t="shared" si="0"/>
        <v>18738628.309999999</v>
      </c>
      <c r="AM17" s="70"/>
      <c r="AN17" s="18"/>
      <c r="AO17" s="18"/>
    </row>
    <row r="18" spans="1:41" ht="20.100000000000001" customHeight="1">
      <c r="A18" s="59">
        <v>25</v>
      </c>
      <c r="B18" s="60" t="s">
        <v>694</v>
      </c>
      <c r="C18" s="61" t="s">
        <v>1298</v>
      </c>
      <c r="D18" s="62">
        <v>0</v>
      </c>
      <c r="E18" s="62">
        <v>3828988.05</v>
      </c>
      <c r="F18" s="62">
        <v>1248705</v>
      </c>
      <c r="G18" s="62">
        <v>5573161.3199999994</v>
      </c>
      <c r="H18" s="62">
        <v>0</v>
      </c>
      <c r="I18" s="62">
        <v>1608.23</v>
      </c>
      <c r="J18" s="62">
        <v>8598649.6500000004</v>
      </c>
      <c r="K18" s="62">
        <v>18611.789999999997</v>
      </c>
      <c r="L18" s="62">
        <v>27794275.680000003</v>
      </c>
      <c r="M18" s="62">
        <v>0</v>
      </c>
      <c r="N18" s="62">
        <v>331443491.43999976</v>
      </c>
      <c r="O18" s="62">
        <v>0</v>
      </c>
      <c r="P18" s="62">
        <v>1500000</v>
      </c>
      <c r="Q18" s="62">
        <v>0</v>
      </c>
      <c r="R18" s="62">
        <v>0</v>
      </c>
      <c r="S18" s="62">
        <v>0</v>
      </c>
      <c r="T18" s="62">
        <v>461995134.63999999</v>
      </c>
      <c r="U18" s="62">
        <v>0</v>
      </c>
      <c r="V18" s="62">
        <v>0</v>
      </c>
      <c r="W18" s="62">
        <v>0</v>
      </c>
      <c r="X18" s="62">
        <v>0</v>
      </c>
      <c r="Y18" s="62">
        <v>0</v>
      </c>
      <c r="Z18" s="62">
        <v>0</v>
      </c>
      <c r="AA18" s="62">
        <v>0</v>
      </c>
      <c r="AB18" s="62">
        <v>0</v>
      </c>
      <c r="AC18" s="62">
        <v>0</v>
      </c>
      <c r="AD18" s="62">
        <v>0</v>
      </c>
      <c r="AE18" s="62">
        <v>0</v>
      </c>
      <c r="AF18" s="62">
        <v>0</v>
      </c>
      <c r="AG18" s="62">
        <v>0</v>
      </c>
      <c r="AH18" s="62">
        <v>0</v>
      </c>
      <c r="AI18" s="62">
        <v>0</v>
      </c>
      <c r="AJ18" s="63">
        <f t="shared" si="0"/>
        <v>842002625.79999971</v>
      </c>
      <c r="AM18" s="70"/>
      <c r="AN18" s="18"/>
      <c r="AO18" s="18"/>
    </row>
    <row r="19" spans="1:41" ht="20.100000000000001" customHeight="1">
      <c r="A19" s="59">
        <v>30</v>
      </c>
      <c r="B19" s="60" t="s">
        <v>695</v>
      </c>
      <c r="C19" s="61" t="s">
        <v>1298</v>
      </c>
      <c r="D19" s="62">
        <v>0</v>
      </c>
      <c r="E19" s="62">
        <v>3356500.5</v>
      </c>
      <c r="F19" s="62">
        <v>0</v>
      </c>
      <c r="G19" s="62">
        <v>6689.7</v>
      </c>
      <c r="H19" s="62">
        <v>0</v>
      </c>
      <c r="I19" s="62">
        <v>0</v>
      </c>
      <c r="J19" s="62">
        <v>0</v>
      </c>
      <c r="K19" s="62">
        <v>0</v>
      </c>
      <c r="L19" s="62">
        <v>0</v>
      </c>
      <c r="M19" s="62">
        <v>0</v>
      </c>
      <c r="N19" s="62">
        <v>0</v>
      </c>
      <c r="O19" s="62">
        <v>0</v>
      </c>
      <c r="P19" s="62">
        <v>601757.14</v>
      </c>
      <c r="Q19" s="62">
        <v>0</v>
      </c>
      <c r="R19" s="62">
        <v>0</v>
      </c>
      <c r="S19" s="62">
        <v>0</v>
      </c>
      <c r="T19" s="62">
        <v>0</v>
      </c>
      <c r="U19" s="62">
        <v>0</v>
      </c>
      <c r="V19" s="62">
        <v>0</v>
      </c>
      <c r="W19" s="62">
        <v>0</v>
      </c>
      <c r="X19" s="62">
        <v>0</v>
      </c>
      <c r="Y19" s="62">
        <v>0</v>
      </c>
      <c r="Z19" s="62">
        <v>0</v>
      </c>
      <c r="AA19" s="62">
        <v>0</v>
      </c>
      <c r="AB19" s="62">
        <v>0</v>
      </c>
      <c r="AC19" s="62">
        <v>0</v>
      </c>
      <c r="AD19" s="62">
        <v>0</v>
      </c>
      <c r="AE19" s="62">
        <v>0</v>
      </c>
      <c r="AF19" s="62">
        <v>0</v>
      </c>
      <c r="AG19" s="62">
        <v>0</v>
      </c>
      <c r="AH19" s="62">
        <v>0</v>
      </c>
      <c r="AI19" s="62">
        <v>0</v>
      </c>
      <c r="AJ19" s="63">
        <f t="shared" si="0"/>
        <v>3964947.3400000003</v>
      </c>
      <c r="AM19" s="70"/>
    </row>
    <row r="20" spans="1:41" ht="20.100000000000001" customHeight="1">
      <c r="A20" s="59">
        <v>35</v>
      </c>
      <c r="B20" s="60" t="s">
        <v>696</v>
      </c>
      <c r="C20" s="64" t="s">
        <v>1298</v>
      </c>
      <c r="D20" s="62">
        <v>0</v>
      </c>
      <c r="E20" s="62">
        <v>3564</v>
      </c>
      <c r="F20" s="62">
        <v>0</v>
      </c>
      <c r="G20" s="62">
        <v>7252722.7599999979</v>
      </c>
      <c r="H20" s="62">
        <v>0</v>
      </c>
      <c r="I20" s="62">
        <v>2906.5600000000004</v>
      </c>
      <c r="J20" s="62">
        <v>5790676.9000000004</v>
      </c>
      <c r="K20" s="62">
        <v>2167.83</v>
      </c>
      <c r="L20" s="62">
        <v>51222</v>
      </c>
      <c r="M20" s="62">
        <v>680.86</v>
      </c>
      <c r="N20" s="62">
        <v>156.32</v>
      </c>
      <c r="O20" s="62">
        <v>75.52</v>
      </c>
      <c r="P20" s="62">
        <v>467734.24</v>
      </c>
      <c r="Q20" s="62">
        <v>0</v>
      </c>
      <c r="R20" s="62">
        <v>0</v>
      </c>
      <c r="S20" s="62">
        <v>0</v>
      </c>
      <c r="T20" s="62">
        <v>3356744.6000000006</v>
      </c>
      <c r="U20" s="62">
        <v>0</v>
      </c>
      <c r="V20" s="62">
        <v>0</v>
      </c>
      <c r="W20" s="62">
        <v>0</v>
      </c>
      <c r="X20" s="62">
        <v>0</v>
      </c>
      <c r="Y20" s="62">
        <v>0</v>
      </c>
      <c r="Z20" s="62">
        <v>0</v>
      </c>
      <c r="AA20" s="62">
        <v>1780124.3810000001</v>
      </c>
      <c r="AB20" s="62">
        <v>0</v>
      </c>
      <c r="AC20" s="62">
        <v>0</v>
      </c>
      <c r="AD20" s="62">
        <v>0</v>
      </c>
      <c r="AE20" s="62">
        <v>0</v>
      </c>
      <c r="AF20" s="62">
        <v>0</v>
      </c>
      <c r="AG20" s="62">
        <v>0</v>
      </c>
      <c r="AH20" s="62">
        <v>0</v>
      </c>
      <c r="AI20" s="62">
        <v>0</v>
      </c>
      <c r="AJ20" s="63">
        <f t="shared" si="0"/>
        <v>18708775.971000001</v>
      </c>
      <c r="AM20" s="70"/>
    </row>
    <row r="21" spans="1:41" ht="20.100000000000001" customHeight="1">
      <c r="A21" s="59">
        <v>41</v>
      </c>
      <c r="B21" s="60" t="s">
        <v>697</v>
      </c>
      <c r="C21" s="61" t="s">
        <v>1298</v>
      </c>
      <c r="D21" s="62">
        <v>0</v>
      </c>
      <c r="E21" s="62">
        <v>0</v>
      </c>
      <c r="F21" s="62">
        <v>31382948.369999997</v>
      </c>
      <c r="G21" s="62">
        <v>5020804.1000000006</v>
      </c>
      <c r="H21" s="62">
        <v>0</v>
      </c>
      <c r="I21" s="62">
        <v>0</v>
      </c>
      <c r="J21" s="62">
        <v>2238157.44</v>
      </c>
      <c r="K21" s="62">
        <v>0</v>
      </c>
      <c r="L21" s="62">
        <v>0</v>
      </c>
      <c r="M21" s="62">
        <v>0</v>
      </c>
      <c r="N21" s="62">
        <v>0</v>
      </c>
      <c r="O21" s="62">
        <v>0</v>
      </c>
      <c r="P21" s="62">
        <v>0</v>
      </c>
      <c r="Q21" s="62">
        <v>0</v>
      </c>
      <c r="R21" s="62">
        <v>0</v>
      </c>
      <c r="S21" s="62">
        <v>0</v>
      </c>
      <c r="T21" s="62">
        <v>102911.24</v>
      </c>
      <c r="U21" s="62">
        <v>0</v>
      </c>
      <c r="V21" s="62">
        <v>0</v>
      </c>
      <c r="W21" s="62">
        <v>0</v>
      </c>
      <c r="X21" s="62">
        <v>0</v>
      </c>
      <c r="Y21" s="62">
        <v>0</v>
      </c>
      <c r="Z21" s="62">
        <v>0</v>
      </c>
      <c r="AA21" s="62">
        <v>0</v>
      </c>
      <c r="AB21" s="62">
        <v>0</v>
      </c>
      <c r="AC21" s="62">
        <v>0</v>
      </c>
      <c r="AD21" s="62">
        <v>0</v>
      </c>
      <c r="AE21" s="62">
        <v>0</v>
      </c>
      <c r="AF21" s="62">
        <v>0</v>
      </c>
      <c r="AG21" s="62">
        <v>0</v>
      </c>
      <c r="AH21" s="62">
        <v>0</v>
      </c>
      <c r="AI21" s="62">
        <v>0</v>
      </c>
      <c r="AJ21" s="63">
        <f t="shared" si="0"/>
        <v>38744821.149999999</v>
      </c>
      <c r="AM21" s="70"/>
    </row>
    <row r="22" spans="1:41" ht="20.100000000000001" customHeight="1">
      <c r="A22" s="59">
        <v>46</v>
      </c>
      <c r="B22" s="60" t="s">
        <v>698</v>
      </c>
      <c r="C22" s="61" t="s">
        <v>1298</v>
      </c>
      <c r="D22" s="62">
        <v>3366022.36</v>
      </c>
      <c r="E22" s="62">
        <v>3321331.8</v>
      </c>
      <c r="F22" s="62">
        <v>32027472.610000003</v>
      </c>
      <c r="G22" s="62">
        <v>5323155.290000001</v>
      </c>
      <c r="H22" s="62">
        <v>0</v>
      </c>
      <c r="I22" s="62">
        <v>59239.040000000008</v>
      </c>
      <c r="J22" s="62">
        <v>19704223.340000004</v>
      </c>
      <c r="K22" s="62">
        <v>61399.489999999983</v>
      </c>
      <c r="L22" s="62">
        <v>0</v>
      </c>
      <c r="M22" s="62">
        <v>0.03</v>
      </c>
      <c r="N22" s="62">
        <v>36935.999999999993</v>
      </c>
      <c r="O22" s="62">
        <v>87505.11</v>
      </c>
      <c r="P22" s="62">
        <v>210036</v>
      </c>
      <c r="Q22" s="62">
        <v>0</v>
      </c>
      <c r="R22" s="62">
        <v>0</v>
      </c>
      <c r="S22" s="62">
        <v>0</v>
      </c>
      <c r="T22" s="62">
        <v>0</v>
      </c>
      <c r="U22" s="62">
        <v>0</v>
      </c>
      <c r="V22" s="62">
        <v>0</v>
      </c>
      <c r="W22" s="62">
        <v>0</v>
      </c>
      <c r="X22" s="62">
        <v>3107.58</v>
      </c>
      <c r="Y22" s="62">
        <v>0</v>
      </c>
      <c r="Z22" s="62">
        <v>0</v>
      </c>
      <c r="AA22" s="62">
        <v>0</v>
      </c>
      <c r="AB22" s="62">
        <v>0</v>
      </c>
      <c r="AC22" s="62">
        <v>0</v>
      </c>
      <c r="AD22" s="62">
        <v>0</v>
      </c>
      <c r="AE22" s="62">
        <v>0</v>
      </c>
      <c r="AF22" s="62">
        <v>0</v>
      </c>
      <c r="AG22" s="62">
        <v>0</v>
      </c>
      <c r="AH22" s="62">
        <v>0</v>
      </c>
      <c r="AI22" s="62">
        <v>0</v>
      </c>
      <c r="AJ22" s="63">
        <f t="shared" si="0"/>
        <v>64200428.650000006</v>
      </c>
      <c r="AM22" s="70"/>
    </row>
    <row r="23" spans="1:41" ht="20.100000000000001" customHeight="1">
      <c r="A23" s="59">
        <v>47</v>
      </c>
      <c r="B23" s="60" t="s">
        <v>699</v>
      </c>
      <c r="C23" s="61" t="s">
        <v>1298</v>
      </c>
      <c r="D23" s="62">
        <v>152251.60999999999</v>
      </c>
      <c r="E23" s="62">
        <v>0</v>
      </c>
      <c r="F23" s="62">
        <v>3986652.17</v>
      </c>
      <c r="G23" s="62">
        <v>2485165.1</v>
      </c>
      <c r="H23" s="62">
        <v>0</v>
      </c>
      <c r="I23" s="62">
        <v>1152.02</v>
      </c>
      <c r="J23" s="62">
        <v>3023717.39</v>
      </c>
      <c r="K23" s="62">
        <v>1765.55</v>
      </c>
      <c r="L23" s="62">
        <v>0</v>
      </c>
      <c r="M23" s="62">
        <v>0</v>
      </c>
      <c r="N23" s="62">
        <v>0</v>
      </c>
      <c r="O23" s="62">
        <v>0</v>
      </c>
      <c r="P23" s="62">
        <v>415909</v>
      </c>
      <c r="Q23" s="62">
        <v>0</v>
      </c>
      <c r="R23" s="62">
        <v>0</v>
      </c>
      <c r="S23" s="62">
        <v>0</v>
      </c>
      <c r="T23" s="62">
        <v>0</v>
      </c>
      <c r="U23" s="62">
        <v>0</v>
      </c>
      <c r="V23" s="62">
        <v>0</v>
      </c>
      <c r="W23" s="62">
        <v>0</v>
      </c>
      <c r="X23" s="62">
        <v>0</v>
      </c>
      <c r="Y23" s="62">
        <v>0</v>
      </c>
      <c r="Z23" s="62">
        <v>300.0564</v>
      </c>
      <c r="AA23" s="62">
        <v>32701523.685600005</v>
      </c>
      <c r="AB23" s="62">
        <v>0</v>
      </c>
      <c r="AC23" s="62">
        <v>0</v>
      </c>
      <c r="AD23" s="62">
        <v>0</v>
      </c>
      <c r="AE23" s="62">
        <v>0</v>
      </c>
      <c r="AF23" s="62">
        <v>0</v>
      </c>
      <c r="AG23" s="62">
        <v>0</v>
      </c>
      <c r="AH23" s="62">
        <v>0</v>
      </c>
      <c r="AI23" s="62">
        <v>0</v>
      </c>
      <c r="AJ23" s="63">
        <f t="shared" si="0"/>
        <v>42768436.582000002</v>
      </c>
      <c r="AM23" s="70"/>
    </row>
    <row r="24" spans="1:41" ht="20.100000000000001" customHeight="1">
      <c r="A24" s="59">
        <v>48</v>
      </c>
      <c r="B24" s="60" t="s">
        <v>700</v>
      </c>
      <c r="C24" s="61" t="s">
        <v>1298</v>
      </c>
      <c r="D24" s="62">
        <v>0</v>
      </c>
      <c r="E24" s="62">
        <v>0</v>
      </c>
      <c r="F24" s="62">
        <v>164205</v>
      </c>
      <c r="G24" s="62">
        <v>77798.89</v>
      </c>
      <c r="H24" s="62">
        <v>0</v>
      </c>
      <c r="I24" s="62">
        <v>292.5</v>
      </c>
      <c r="J24" s="62">
        <v>321.45</v>
      </c>
      <c r="K24" s="62">
        <v>27980</v>
      </c>
      <c r="L24" s="62">
        <v>0</v>
      </c>
      <c r="M24" s="62">
        <v>0</v>
      </c>
      <c r="N24" s="62">
        <v>0</v>
      </c>
      <c r="O24" s="62">
        <v>0</v>
      </c>
      <c r="P24" s="62">
        <v>0</v>
      </c>
      <c r="Q24" s="62">
        <v>0</v>
      </c>
      <c r="R24" s="62">
        <v>0</v>
      </c>
      <c r="S24" s="62">
        <v>0</v>
      </c>
      <c r="T24" s="62">
        <v>0</v>
      </c>
      <c r="U24" s="62">
        <v>0</v>
      </c>
      <c r="V24" s="62">
        <v>0</v>
      </c>
      <c r="W24" s="62">
        <v>0</v>
      </c>
      <c r="X24" s="62">
        <v>0</v>
      </c>
      <c r="Y24" s="62">
        <v>0</v>
      </c>
      <c r="Z24" s="62">
        <v>0</v>
      </c>
      <c r="AA24" s="62">
        <v>0</v>
      </c>
      <c r="AB24" s="62">
        <v>0</v>
      </c>
      <c r="AC24" s="62">
        <v>0</v>
      </c>
      <c r="AD24" s="62">
        <v>0</v>
      </c>
      <c r="AE24" s="62">
        <v>0</v>
      </c>
      <c r="AF24" s="62">
        <v>0</v>
      </c>
      <c r="AG24" s="62">
        <v>0</v>
      </c>
      <c r="AH24" s="62">
        <v>0</v>
      </c>
      <c r="AI24" s="62">
        <v>0</v>
      </c>
      <c r="AJ24" s="63">
        <f t="shared" si="0"/>
        <v>270597.84000000003</v>
      </c>
      <c r="AM24" s="70"/>
    </row>
    <row r="25" spans="1:41" ht="20.100000000000001" customHeight="1">
      <c r="A25" s="59">
        <v>50</v>
      </c>
      <c r="B25" s="60" t="s">
        <v>701</v>
      </c>
      <c r="C25" s="61" t="s">
        <v>1298</v>
      </c>
      <c r="D25" s="62">
        <v>0</v>
      </c>
      <c r="E25" s="62">
        <v>0</v>
      </c>
      <c r="F25" s="62">
        <v>0</v>
      </c>
      <c r="G25" s="62">
        <v>21218.29</v>
      </c>
      <c r="H25" s="62">
        <v>0</v>
      </c>
      <c r="I25" s="62">
        <v>0</v>
      </c>
      <c r="J25" s="62">
        <v>0</v>
      </c>
      <c r="K25" s="62">
        <v>0</v>
      </c>
      <c r="L25" s="62">
        <v>0</v>
      </c>
      <c r="M25" s="62">
        <v>0</v>
      </c>
      <c r="N25" s="62">
        <v>0</v>
      </c>
      <c r="O25" s="62">
        <v>0</v>
      </c>
      <c r="P25" s="62">
        <v>0</v>
      </c>
      <c r="Q25" s="62">
        <v>0</v>
      </c>
      <c r="R25" s="62">
        <v>0</v>
      </c>
      <c r="S25" s="62">
        <v>0</v>
      </c>
      <c r="T25" s="62">
        <v>0</v>
      </c>
      <c r="U25" s="62">
        <v>0</v>
      </c>
      <c r="V25" s="62">
        <v>0</v>
      </c>
      <c r="W25" s="62">
        <v>0</v>
      </c>
      <c r="X25" s="62">
        <v>0</v>
      </c>
      <c r="Y25" s="62">
        <v>0</v>
      </c>
      <c r="Z25" s="62">
        <v>0</v>
      </c>
      <c r="AA25" s="62">
        <v>0</v>
      </c>
      <c r="AB25" s="62">
        <v>0</v>
      </c>
      <c r="AC25" s="62">
        <v>0</v>
      </c>
      <c r="AD25" s="62">
        <v>0</v>
      </c>
      <c r="AE25" s="62">
        <v>0</v>
      </c>
      <c r="AF25" s="62">
        <v>0</v>
      </c>
      <c r="AG25" s="62">
        <v>0</v>
      </c>
      <c r="AH25" s="62">
        <v>0</v>
      </c>
      <c r="AI25" s="62">
        <v>0</v>
      </c>
      <c r="AJ25" s="63">
        <f t="shared" si="0"/>
        <v>21218.29</v>
      </c>
      <c r="AM25" s="70"/>
    </row>
    <row r="26" spans="1:41" ht="20.100000000000001" customHeight="1">
      <c r="A26" s="59">
        <v>51</v>
      </c>
      <c r="B26" s="60" t="s">
        <v>702</v>
      </c>
      <c r="C26" s="61" t="s">
        <v>1298</v>
      </c>
      <c r="D26" s="62">
        <v>0</v>
      </c>
      <c r="E26" s="62">
        <v>0</v>
      </c>
      <c r="F26" s="62">
        <v>0</v>
      </c>
      <c r="G26" s="62">
        <v>21065.759999999998</v>
      </c>
      <c r="H26" s="62">
        <v>0</v>
      </c>
      <c r="I26" s="62">
        <v>50</v>
      </c>
      <c r="J26" s="62">
        <v>1813351.6500000001</v>
      </c>
      <c r="K26" s="62">
        <v>0</v>
      </c>
      <c r="L26" s="62">
        <v>0</v>
      </c>
      <c r="M26" s="62">
        <v>0</v>
      </c>
      <c r="N26" s="62">
        <v>0</v>
      </c>
      <c r="O26" s="62">
        <v>0</v>
      </c>
      <c r="P26" s="62">
        <v>0</v>
      </c>
      <c r="Q26" s="62">
        <v>0</v>
      </c>
      <c r="R26" s="62">
        <v>0</v>
      </c>
      <c r="S26" s="62">
        <v>0</v>
      </c>
      <c r="T26" s="62">
        <v>0</v>
      </c>
      <c r="U26" s="62">
        <v>0</v>
      </c>
      <c r="V26" s="62">
        <v>0</v>
      </c>
      <c r="W26" s="62">
        <v>0</v>
      </c>
      <c r="X26" s="62">
        <v>0</v>
      </c>
      <c r="Y26" s="62">
        <v>0</v>
      </c>
      <c r="Z26" s="62">
        <v>0</v>
      </c>
      <c r="AA26" s="62">
        <v>0</v>
      </c>
      <c r="AB26" s="62">
        <v>0</v>
      </c>
      <c r="AC26" s="62">
        <v>0</v>
      </c>
      <c r="AD26" s="62">
        <v>0</v>
      </c>
      <c r="AE26" s="62">
        <v>0</v>
      </c>
      <c r="AF26" s="62">
        <v>0</v>
      </c>
      <c r="AG26" s="62">
        <v>0</v>
      </c>
      <c r="AH26" s="62">
        <v>0</v>
      </c>
      <c r="AI26" s="62">
        <v>0</v>
      </c>
      <c r="AJ26" s="63">
        <f t="shared" si="0"/>
        <v>1834467.4100000001</v>
      </c>
      <c r="AM26" s="70"/>
    </row>
    <row r="27" spans="1:41" ht="20.100000000000001" customHeight="1">
      <c r="A27" s="59">
        <v>52</v>
      </c>
      <c r="B27" s="60" t="s">
        <v>703</v>
      </c>
      <c r="C27" s="61" t="s">
        <v>1298</v>
      </c>
      <c r="D27" s="62">
        <v>39606.92</v>
      </c>
      <c r="E27" s="62">
        <v>0</v>
      </c>
      <c r="F27" s="62">
        <v>367467.59</v>
      </c>
      <c r="G27" s="62">
        <v>126646.82</v>
      </c>
      <c r="H27" s="62">
        <v>0</v>
      </c>
      <c r="I27" s="62">
        <v>4150.630000000001</v>
      </c>
      <c r="J27" s="62">
        <v>411438.18</v>
      </c>
      <c r="K27" s="62">
        <v>1773.42</v>
      </c>
      <c r="L27" s="62">
        <v>0</v>
      </c>
      <c r="M27" s="62">
        <v>0</v>
      </c>
      <c r="N27" s="62">
        <v>643.91999999999996</v>
      </c>
      <c r="O27" s="62">
        <v>0</v>
      </c>
      <c r="P27" s="62">
        <v>0</v>
      </c>
      <c r="Q27" s="62">
        <v>0</v>
      </c>
      <c r="R27" s="62">
        <v>0</v>
      </c>
      <c r="S27" s="62">
        <v>0</v>
      </c>
      <c r="T27" s="62">
        <v>0</v>
      </c>
      <c r="U27" s="62">
        <v>0</v>
      </c>
      <c r="V27" s="62">
        <v>0</v>
      </c>
      <c r="W27" s="62">
        <v>0</v>
      </c>
      <c r="X27" s="62">
        <v>0</v>
      </c>
      <c r="Y27" s="62">
        <v>0</v>
      </c>
      <c r="Z27" s="62">
        <v>0</v>
      </c>
      <c r="AA27" s="62">
        <v>0</v>
      </c>
      <c r="AB27" s="62">
        <v>2375.9610000000002</v>
      </c>
      <c r="AC27" s="62">
        <v>0</v>
      </c>
      <c r="AD27" s="62">
        <v>0</v>
      </c>
      <c r="AE27" s="62">
        <v>0</v>
      </c>
      <c r="AF27" s="62">
        <v>0</v>
      </c>
      <c r="AG27" s="62">
        <v>0</v>
      </c>
      <c r="AH27" s="62">
        <v>0</v>
      </c>
      <c r="AI27" s="62">
        <v>0</v>
      </c>
      <c r="AJ27" s="63">
        <f t="shared" si="0"/>
        <v>954103.44100000022</v>
      </c>
      <c r="AM27" s="70"/>
    </row>
    <row r="28" spans="1:41" ht="20.100000000000001" customHeight="1">
      <c r="A28" s="59">
        <v>66</v>
      </c>
      <c r="B28" s="60" t="s">
        <v>704</v>
      </c>
      <c r="C28" s="61" t="s">
        <v>1298</v>
      </c>
      <c r="D28" s="62">
        <v>1012422</v>
      </c>
      <c r="E28" s="62">
        <v>45435.99</v>
      </c>
      <c r="F28" s="62">
        <v>115368.9</v>
      </c>
      <c r="G28" s="62">
        <v>445553.74000000005</v>
      </c>
      <c r="H28" s="62">
        <v>0</v>
      </c>
      <c r="I28" s="62">
        <v>0</v>
      </c>
      <c r="J28" s="62">
        <v>451.61</v>
      </c>
      <c r="K28" s="62">
        <v>0</v>
      </c>
      <c r="L28" s="62">
        <v>0</v>
      </c>
      <c r="M28" s="62">
        <v>0</v>
      </c>
      <c r="N28" s="62">
        <v>940</v>
      </c>
      <c r="O28" s="62">
        <v>0</v>
      </c>
      <c r="P28" s="62">
        <v>7891.1900000000005</v>
      </c>
      <c r="Q28" s="62">
        <v>0</v>
      </c>
      <c r="R28" s="62">
        <v>0</v>
      </c>
      <c r="S28" s="62">
        <v>0</v>
      </c>
      <c r="T28" s="62">
        <v>0</v>
      </c>
      <c r="U28" s="62">
        <v>0</v>
      </c>
      <c r="V28" s="62">
        <v>0</v>
      </c>
      <c r="W28" s="62">
        <v>0</v>
      </c>
      <c r="X28" s="62">
        <v>50.009399999999999</v>
      </c>
      <c r="Y28" s="62">
        <v>0</v>
      </c>
      <c r="Z28" s="62">
        <v>200.0376</v>
      </c>
      <c r="AA28" s="62">
        <v>12735416.510600001</v>
      </c>
      <c r="AB28" s="62">
        <v>0</v>
      </c>
      <c r="AC28" s="62">
        <v>0</v>
      </c>
      <c r="AD28" s="62">
        <v>0</v>
      </c>
      <c r="AE28" s="62">
        <v>0</v>
      </c>
      <c r="AF28" s="62">
        <v>0</v>
      </c>
      <c r="AG28" s="62">
        <v>0</v>
      </c>
      <c r="AH28" s="62">
        <v>0</v>
      </c>
      <c r="AI28" s="62">
        <v>0</v>
      </c>
      <c r="AJ28" s="63">
        <f t="shared" si="0"/>
        <v>14363729.987600001</v>
      </c>
      <c r="AM28" s="70"/>
    </row>
    <row r="29" spans="1:41" ht="20.100000000000001" customHeight="1">
      <c r="A29" s="59">
        <v>70</v>
      </c>
      <c r="B29" s="60" t="s">
        <v>705</v>
      </c>
      <c r="C29" s="61" t="s">
        <v>1298</v>
      </c>
      <c r="D29" s="62">
        <v>0</v>
      </c>
      <c r="E29" s="62">
        <v>0</v>
      </c>
      <c r="F29" s="62">
        <v>2329685.5300000003</v>
      </c>
      <c r="G29" s="62">
        <v>91324.59</v>
      </c>
      <c r="H29" s="62">
        <v>0</v>
      </c>
      <c r="I29" s="62">
        <v>250</v>
      </c>
      <c r="J29" s="62">
        <v>34547</v>
      </c>
      <c r="K29" s="62">
        <v>1149.8399999999999</v>
      </c>
      <c r="L29" s="62">
        <v>0</v>
      </c>
      <c r="M29" s="62">
        <v>0</v>
      </c>
      <c r="N29" s="62">
        <v>2616.61</v>
      </c>
      <c r="O29" s="62">
        <v>0</v>
      </c>
      <c r="P29" s="62">
        <v>0</v>
      </c>
      <c r="Q29" s="62">
        <v>0</v>
      </c>
      <c r="R29" s="62">
        <v>0</v>
      </c>
      <c r="S29" s="62">
        <v>0</v>
      </c>
      <c r="T29" s="62">
        <v>83458.86</v>
      </c>
      <c r="U29" s="62">
        <v>0</v>
      </c>
      <c r="V29" s="62">
        <v>0</v>
      </c>
      <c r="W29" s="62">
        <v>0</v>
      </c>
      <c r="X29" s="62">
        <v>0</v>
      </c>
      <c r="Y29" s="62">
        <v>0</v>
      </c>
      <c r="Z29" s="62">
        <v>100.0188</v>
      </c>
      <c r="AA29" s="62">
        <v>16114140</v>
      </c>
      <c r="AB29" s="62">
        <v>0</v>
      </c>
      <c r="AC29" s="62">
        <v>0</v>
      </c>
      <c r="AD29" s="62">
        <v>0</v>
      </c>
      <c r="AE29" s="62">
        <v>0</v>
      </c>
      <c r="AF29" s="62">
        <v>0</v>
      </c>
      <c r="AG29" s="62">
        <v>0</v>
      </c>
      <c r="AH29" s="62">
        <v>0</v>
      </c>
      <c r="AI29" s="62">
        <v>0</v>
      </c>
      <c r="AJ29" s="63">
        <f t="shared" si="0"/>
        <v>18657272.448800001</v>
      </c>
      <c r="AM29" s="70"/>
    </row>
    <row r="30" spans="1:41" ht="20.100000000000001" customHeight="1">
      <c r="A30" s="59">
        <v>76</v>
      </c>
      <c r="B30" s="60" t="s">
        <v>706</v>
      </c>
      <c r="C30" s="61" t="s">
        <v>1298</v>
      </c>
      <c r="D30" s="62">
        <v>0</v>
      </c>
      <c r="E30" s="62">
        <v>0</v>
      </c>
      <c r="F30" s="62">
        <v>0</v>
      </c>
      <c r="G30" s="62">
        <v>0</v>
      </c>
      <c r="H30" s="62">
        <v>0</v>
      </c>
      <c r="I30" s="62">
        <v>0</v>
      </c>
      <c r="J30" s="62">
        <v>9016681.870000001</v>
      </c>
      <c r="K30" s="62">
        <v>0</v>
      </c>
      <c r="L30" s="62">
        <v>0</v>
      </c>
      <c r="M30" s="62">
        <v>0</v>
      </c>
      <c r="N30" s="62">
        <v>0</v>
      </c>
      <c r="O30" s="62">
        <v>0</v>
      </c>
      <c r="P30" s="62">
        <v>20000</v>
      </c>
      <c r="Q30" s="62">
        <v>0</v>
      </c>
      <c r="R30" s="62">
        <v>0</v>
      </c>
      <c r="S30" s="62">
        <v>0</v>
      </c>
      <c r="T30" s="62">
        <v>0</v>
      </c>
      <c r="U30" s="62">
        <v>0</v>
      </c>
      <c r="V30" s="62">
        <v>0</v>
      </c>
      <c r="W30" s="62">
        <v>0</v>
      </c>
      <c r="X30" s="62">
        <v>0</v>
      </c>
      <c r="Y30" s="62">
        <v>0</v>
      </c>
      <c r="Z30" s="62">
        <v>0</v>
      </c>
      <c r="AA30" s="62">
        <v>968332.0122</v>
      </c>
      <c r="AB30" s="62">
        <v>0</v>
      </c>
      <c r="AC30" s="62">
        <v>0</v>
      </c>
      <c r="AD30" s="62">
        <v>0</v>
      </c>
      <c r="AE30" s="62">
        <v>0</v>
      </c>
      <c r="AF30" s="62">
        <v>0</v>
      </c>
      <c r="AG30" s="62">
        <v>0</v>
      </c>
      <c r="AH30" s="62">
        <v>0</v>
      </c>
      <c r="AI30" s="62">
        <v>0</v>
      </c>
      <c r="AJ30" s="63">
        <f t="shared" si="0"/>
        <v>10005013.882200001</v>
      </c>
      <c r="AM30" s="70"/>
    </row>
    <row r="31" spans="1:41" ht="20.100000000000001" customHeight="1">
      <c r="A31" s="59">
        <v>78</v>
      </c>
      <c r="B31" s="60" t="s">
        <v>707</v>
      </c>
      <c r="C31" s="61" t="s">
        <v>1298</v>
      </c>
      <c r="D31" s="62">
        <v>0</v>
      </c>
      <c r="E31" s="62">
        <v>0</v>
      </c>
      <c r="F31" s="62">
        <v>897787.63</v>
      </c>
      <c r="G31" s="62">
        <v>33467.319999999992</v>
      </c>
      <c r="H31" s="62">
        <v>0</v>
      </c>
      <c r="I31" s="62">
        <v>8485.98</v>
      </c>
      <c r="J31" s="62">
        <v>3403.05</v>
      </c>
      <c r="K31" s="62">
        <v>375.64</v>
      </c>
      <c r="L31" s="62">
        <v>0</v>
      </c>
      <c r="M31" s="62">
        <v>0</v>
      </c>
      <c r="N31" s="62">
        <v>0</v>
      </c>
      <c r="O31" s="62">
        <v>0</v>
      </c>
      <c r="P31" s="62">
        <v>816724</v>
      </c>
      <c r="Q31" s="62">
        <v>0</v>
      </c>
      <c r="R31" s="62">
        <v>0</v>
      </c>
      <c r="S31" s="62">
        <v>0</v>
      </c>
      <c r="T31" s="62">
        <v>0</v>
      </c>
      <c r="U31" s="62">
        <v>0</v>
      </c>
      <c r="V31" s="62">
        <v>0</v>
      </c>
      <c r="W31" s="62">
        <v>0</v>
      </c>
      <c r="X31" s="62">
        <v>0</v>
      </c>
      <c r="Y31" s="62">
        <v>0</v>
      </c>
      <c r="Z31" s="62">
        <v>100.0188</v>
      </c>
      <c r="AA31" s="62">
        <v>3841600</v>
      </c>
      <c r="AB31" s="62">
        <v>0</v>
      </c>
      <c r="AC31" s="62">
        <v>0</v>
      </c>
      <c r="AD31" s="62">
        <v>0</v>
      </c>
      <c r="AE31" s="62">
        <v>0</v>
      </c>
      <c r="AF31" s="62">
        <v>0</v>
      </c>
      <c r="AG31" s="62">
        <v>0</v>
      </c>
      <c r="AH31" s="62">
        <v>0</v>
      </c>
      <c r="AI31" s="62">
        <v>0</v>
      </c>
      <c r="AJ31" s="63">
        <f t="shared" si="0"/>
        <v>5601943.6387999998</v>
      </c>
      <c r="AM31" s="70"/>
    </row>
    <row r="32" spans="1:41" ht="20.100000000000001" customHeight="1">
      <c r="A32" s="59">
        <v>80</v>
      </c>
      <c r="B32" s="60" t="s">
        <v>708</v>
      </c>
      <c r="C32" s="61" t="s">
        <v>1298</v>
      </c>
      <c r="D32" s="62">
        <v>0</v>
      </c>
      <c r="E32" s="62">
        <v>0</v>
      </c>
      <c r="F32" s="62">
        <v>0</v>
      </c>
      <c r="G32" s="62">
        <v>0</v>
      </c>
      <c r="H32" s="62">
        <v>0</v>
      </c>
      <c r="I32" s="62">
        <v>0</v>
      </c>
      <c r="J32" s="62">
        <v>0</v>
      </c>
      <c r="K32" s="62">
        <v>0</v>
      </c>
      <c r="L32" s="62">
        <v>0</v>
      </c>
      <c r="M32" s="62">
        <v>0</v>
      </c>
      <c r="N32" s="62">
        <v>0</v>
      </c>
      <c r="O32" s="62">
        <v>0</v>
      </c>
      <c r="P32" s="62">
        <v>0</v>
      </c>
      <c r="Q32" s="62">
        <v>0</v>
      </c>
      <c r="R32" s="62">
        <v>0</v>
      </c>
      <c r="S32" s="62">
        <v>0</v>
      </c>
      <c r="T32" s="62">
        <v>0</v>
      </c>
      <c r="U32" s="62">
        <v>0</v>
      </c>
      <c r="V32" s="62">
        <v>0</v>
      </c>
      <c r="W32" s="62">
        <v>0</v>
      </c>
      <c r="X32" s="62">
        <v>0</v>
      </c>
      <c r="Y32" s="62">
        <v>0</v>
      </c>
      <c r="Z32" s="62">
        <v>0</v>
      </c>
      <c r="AA32" s="62">
        <v>0</v>
      </c>
      <c r="AB32" s="62">
        <v>0</v>
      </c>
      <c r="AC32" s="62">
        <v>0</v>
      </c>
      <c r="AD32" s="62">
        <v>0</v>
      </c>
      <c r="AE32" s="62">
        <v>0</v>
      </c>
      <c r="AF32" s="62">
        <v>0</v>
      </c>
      <c r="AG32" s="62">
        <v>0</v>
      </c>
      <c r="AH32" s="62">
        <v>0</v>
      </c>
      <c r="AI32" s="62">
        <v>0</v>
      </c>
      <c r="AJ32" s="63">
        <f t="shared" si="0"/>
        <v>0</v>
      </c>
      <c r="AM32" s="70"/>
    </row>
    <row r="33" spans="1:39" ht="20.100000000000001" customHeight="1">
      <c r="A33" s="59">
        <v>81</v>
      </c>
      <c r="B33" s="60" t="s">
        <v>709</v>
      </c>
      <c r="C33" s="61" t="s">
        <v>1298</v>
      </c>
      <c r="D33" s="62">
        <v>0</v>
      </c>
      <c r="E33" s="62">
        <v>307922</v>
      </c>
      <c r="F33" s="62">
        <v>430498503.58999997</v>
      </c>
      <c r="G33" s="62">
        <v>16583886.440000001</v>
      </c>
      <c r="H33" s="62">
        <v>0</v>
      </c>
      <c r="I33" s="62">
        <v>0</v>
      </c>
      <c r="J33" s="62">
        <v>443128393.39999998</v>
      </c>
      <c r="K33" s="62">
        <v>0</v>
      </c>
      <c r="L33" s="62">
        <v>0</v>
      </c>
      <c r="M33" s="62">
        <v>0</v>
      </c>
      <c r="N33" s="62">
        <v>1662.76</v>
      </c>
      <c r="O33" s="62">
        <v>0</v>
      </c>
      <c r="P33" s="62">
        <v>0</v>
      </c>
      <c r="Q33" s="62">
        <v>0</v>
      </c>
      <c r="R33" s="62">
        <v>0</v>
      </c>
      <c r="S33" s="62">
        <v>0</v>
      </c>
      <c r="T33" s="62">
        <v>1586.88</v>
      </c>
      <c r="U33" s="62">
        <v>0</v>
      </c>
      <c r="V33" s="62">
        <v>0</v>
      </c>
      <c r="W33" s="62">
        <v>0</v>
      </c>
      <c r="X33" s="62">
        <v>0</v>
      </c>
      <c r="Y33" s="62">
        <v>0</v>
      </c>
      <c r="Z33" s="62">
        <v>200.0376</v>
      </c>
      <c r="AA33" s="62">
        <v>20801751.215</v>
      </c>
      <c r="AB33" s="62">
        <v>0</v>
      </c>
      <c r="AC33" s="62">
        <v>0</v>
      </c>
      <c r="AD33" s="62">
        <v>0</v>
      </c>
      <c r="AE33" s="62">
        <v>0</v>
      </c>
      <c r="AF33" s="62">
        <v>0</v>
      </c>
      <c r="AG33" s="62">
        <v>0</v>
      </c>
      <c r="AH33" s="62">
        <v>0</v>
      </c>
      <c r="AI33" s="62">
        <v>0</v>
      </c>
      <c r="AJ33" s="63">
        <f t="shared" si="0"/>
        <v>911323906.32260001</v>
      </c>
      <c r="AM33" s="70"/>
    </row>
    <row r="34" spans="1:39" ht="20.100000000000001" customHeight="1">
      <c r="A34" s="59">
        <v>86</v>
      </c>
      <c r="B34" s="60" t="s">
        <v>710</v>
      </c>
      <c r="C34" s="61" t="s">
        <v>1298</v>
      </c>
      <c r="D34" s="62">
        <v>9930219.620000001</v>
      </c>
      <c r="E34" s="62">
        <v>13891567.050000001</v>
      </c>
      <c r="F34" s="62">
        <v>9547.4500000000007</v>
      </c>
      <c r="G34" s="62">
        <v>1711015.1800000002</v>
      </c>
      <c r="H34" s="62">
        <v>0</v>
      </c>
      <c r="I34" s="62">
        <v>50</v>
      </c>
      <c r="J34" s="62">
        <v>22395293.610000003</v>
      </c>
      <c r="K34" s="62">
        <v>0</v>
      </c>
      <c r="L34" s="62">
        <v>0</v>
      </c>
      <c r="M34" s="62">
        <v>0</v>
      </c>
      <c r="N34" s="62">
        <v>0</v>
      </c>
      <c r="O34" s="62">
        <v>0</v>
      </c>
      <c r="P34" s="62">
        <v>0</v>
      </c>
      <c r="Q34" s="62">
        <v>0</v>
      </c>
      <c r="R34" s="62">
        <v>0</v>
      </c>
      <c r="S34" s="62">
        <v>0</v>
      </c>
      <c r="T34" s="62">
        <v>0</v>
      </c>
      <c r="U34" s="62">
        <v>0</v>
      </c>
      <c r="V34" s="62">
        <v>0</v>
      </c>
      <c r="W34" s="62">
        <v>0</v>
      </c>
      <c r="X34" s="62">
        <v>50.009399999999999</v>
      </c>
      <c r="Y34" s="62">
        <v>0</v>
      </c>
      <c r="Z34" s="62">
        <v>1100.2068000000002</v>
      </c>
      <c r="AA34" s="62">
        <v>334017319.46100003</v>
      </c>
      <c r="AB34" s="62">
        <v>0</v>
      </c>
      <c r="AC34" s="62">
        <v>0</v>
      </c>
      <c r="AD34" s="62">
        <v>0</v>
      </c>
      <c r="AE34" s="62">
        <v>0</v>
      </c>
      <c r="AF34" s="62">
        <v>0</v>
      </c>
      <c r="AG34" s="62">
        <v>0</v>
      </c>
      <c r="AH34" s="62">
        <v>0</v>
      </c>
      <c r="AI34" s="62">
        <v>0</v>
      </c>
      <c r="AJ34" s="63">
        <f t="shared" si="0"/>
        <v>381956162.58720005</v>
      </c>
      <c r="AM34" s="70"/>
    </row>
    <row r="35" spans="1:39" ht="20.100000000000001" customHeight="1">
      <c r="A35" s="59">
        <v>87</v>
      </c>
      <c r="B35" s="60" t="s">
        <v>711</v>
      </c>
      <c r="C35" s="61" t="s">
        <v>1298</v>
      </c>
      <c r="D35" s="62">
        <v>0</v>
      </c>
      <c r="E35" s="62">
        <v>0</v>
      </c>
      <c r="F35" s="62">
        <v>3150</v>
      </c>
      <c r="G35" s="62">
        <v>187058.79000000004</v>
      </c>
      <c r="H35" s="62">
        <v>0</v>
      </c>
      <c r="I35" s="62">
        <v>0</v>
      </c>
      <c r="J35" s="62">
        <v>153548.06</v>
      </c>
      <c r="K35" s="62">
        <v>0</v>
      </c>
      <c r="L35" s="62">
        <v>0</v>
      </c>
      <c r="M35" s="62">
        <v>0</v>
      </c>
      <c r="N35" s="62">
        <v>0</v>
      </c>
      <c r="O35" s="62">
        <v>0</v>
      </c>
      <c r="P35" s="62">
        <v>0</v>
      </c>
      <c r="Q35" s="62">
        <v>0</v>
      </c>
      <c r="R35" s="62">
        <v>0</v>
      </c>
      <c r="S35" s="62">
        <v>0</v>
      </c>
      <c r="T35" s="62">
        <v>0</v>
      </c>
      <c r="U35" s="62">
        <v>0</v>
      </c>
      <c r="V35" s="62">
        <v>0</v>
      </c>
      <c r="W35" s="62">
        <v>0</v>
      </c>
      <c r="X35" s="62">
        <v>0</v>
      </c>
      <c r="Y35" s="62">
        <v>0</v>
      </c>
      <c r="Z35" s="62">
        <v>0</v>
      </c>
      <c r="AA35" s="62">
        <v>0</v>
      </c>
      <c r="AB35" s="62">
        <v>0</v>
      </c>
      <c r="AC35" s="62">
        <v>0</v>
      </c>
      <c r="AD35" s="62">
        <v>0</v>
      </c>
      <c r="AE35" s="62">
        <v>0</v>
      </c>
      <c r="AF35" s="62">
        <v>0</v>
      </c>
      <c r="AG35" s="62">
        <v>0</v>
      </c>
      <c r="AH35" s="62">
        <v>0</v>
      </c>
      <c r="AI35" s="62">
        <v>0</v>
      </c>
      <c r="AJ35" s="63">
        <f t="shared" si="0"/>
        <v>343756.85000000003</v>
      </c>
      <c r="AM35" s="70"/>
    </row>
    <row r="36" spans="1:39" ht="20.100000000000001" customHeight="1">
      <c r="A36" s="59">
        <v>95</v>
      </c>
      <c r="B36" s="60" t="s">
        <v>712</v>
      </c>
      <c r="C36" s="61" t="s">
        <v>1298</v>
      </c>
      <c r="D36" s="62">
        <v>0</v>
      </c>
      <c r="E36" s="62">
        <v>0</v>
      </c>
      <c r="F36" s="62">
        <v>0</v>
      </c>
      <c r="G36" s="62">
        <v>0</v>
      </c>
      <c r="H36" s="62">
        <v>0</v>
      </c>
      <c r="I36" s="62">
        <v>0</v>
      </c>
      <c r="J36" s="62">
        <v>0</v>
      </c>
      <c r="K36" s="62">
        <v>0</v>
      </c>
      <c r="L36" s="62">
        <v>0</v>
      </c>
      <c r="M36" s="62">
        <v>0</v>
      </c>
      <c r="N36" s="62">
        <v>0</v>
      </c>
      <c r="O36" s="62">
        <v>0</v>
      </c>
      <c r="P36" s="62">
        <v>0</v>
      </c>
      <c r="Q36" s="62">
        <v>0</v>
      </c>
      <c r="R36" s="62">
        <v>0</v>
      </c>
      <c r="S36" s="62">
        <v>0</v>
      </c>
      <c r="T36" s="62">
        <v>0</v>
      </c>
      <c r="U36" s="62">
        <v>0</v>
      </c>
      <c r="V36" s="62">
        <v>0</v>
      </c>
      <c r="W36" s="62">
        <v>0</v>
      </c>
      <c r="X36" s="62">
        <v>0</v>
      </c>
      <c r="Y36" s="62">
        <v>0</v>
      </c>
      <c r="Z36" s="62">
        <v>0</v>
      </c>
      <c r="AA36" s="62">
        <v>0</v>
      </c>
      <c r="AB36" s="62">
        <v>0</v>
      </c>
      <c r="AC36" s="62">
        <v>0</v>
      </c>
      <c r="AD36" s="62">
        <v>0</v>
      </c>
      <c r="AE36" s="62">
        <v>0</v>
      </c>
      <c r="AF36" s="62">
        <v>0</v>
      </c>
      <c r="AG36" s="62">
        <v>0</v>
      </c>
      <c r="AH36" s="62">
        <v>0</v>
      </c>
      <c r="AI36" s="62">
        <v>0</v>
      </c>
      <c r="AJ36" s="63">
        <f t="shared" si="0"/>
        <v>0</v>
      </c>
      <c r="AM36" s="70"/>
    </row>
    <row r="37" spans="1:39" ht="20.100000000000001" customHeight="1">
      <c r="A37" s="59" t="s">
        <v>617</v>
      </c>
      <c r="B37" s="60" t="s">
        <v>713</v>
      </c>
      <c r="C37" s="61" t="s">
        <v>1298</v>
      </c>
      <c r="D37" s="62">
        <v>141654.40999999997</v>
      </c>
      <c r="E37" s="62">
        <v>13951078.33</v>
      </c>
      <c r="F37" s="62">
        <v>20717606.129999999</v>
      </c>
      <c r="G37" s="62">
        <v>0</v>
      </c>
      <c r="H37" s="62">
        <v>0</v>
      </c>
      <c r="I37" s="62">
        <v>0</v>
      </c>
      <c r="J37" s="62">
        <v>1461777.67</v>
      </c>
      <c r="K37" s="62">
        <v>0</v>
      </c>
      <c r="L37" s="62">
        <v>0</v>
      </c>
      <c r="M37" s="62">
        <v>0</v>
      </c>
      <c r="N37" s="62">
        <v>0</v>
      </c>
      <c r="O37" s="62">
        <v>0</v>
      </c>
      <c r="P37" s="62">
        <v>0</v>
      </c>
      <c r="Q37" s="62">
        <v>0</v>
      </c>
      <c r="R37" s="62">
        <v>0</v>
      </c>
      <c r="S37" s="62">
        <v>0</v>
      </c>
      <c r="T37" s="62">
        <v>0</v>
      </c>
      <c r="U37" s="62">
        <v>0</v>
      </c>
      <c r="V37" s="62">
        <v>0</v>
      </c>
      <c r="W37" s="62">
        <v>0</v>
      </c>
      <c r="X37" s="62">
        <v>0</v>
      </c>
      <c r="Y37" s="62">
        <v>0</v>
      </c>
      <c r="Z37" s="62">
        <v>0</v>
      </c>
      <c r="AA37" s="62">
        <v>0</v>
      </c>
      <c r="AB37" s="62">
        <v>0</v>
      </c>
      <c r="AC37" s="62">
        <v>0</v>
      </c>
      <c r="AD37" s="62">
        <v>0</v>
      </c>
      <c r="AE37" s="62">
        <v>0</v>
      </c>
      <c r="AF37" s="62">
        <v>0</v>
      </c>
      <c r="AG37" s="62">
        <v>0</v>
      </c>
      <c r="AH37" s="62">
        <v>0</v>
      </c>
      <c r="AI37" s="62">
        <v>0</v>
      </c>
      <c r="AJ37" s="63">
        <f t="shared" si="0"/>
        <v>36272116.539999999</v>
      </c>
      <c r="AM37" s="70"/>
    </row>
    <row r="38" spans="1:39" ht="20.100000000000001" customHeight="1">
      <c r="A38" s="59" t="s">
        <v>619</v>
      </c>
      <c r="B38" s="60" t="s">
        <v>713</v>
      </c>
      <c r="C38" s="61" t="s">
        <v>1298</v>
      </c>
      <c r="D38" s="62">
        <v>51735359.429999992</v>
      </c>
      <c r="E38" s="62">
        <v>1900412.5700000003</v>
      </c>
      <c r="F38" s="62">
        <v>741723856.35000002</v>
      </c>
      <c r="G38" s="62">
        <v>8577519.3199999947</v>
      </c>
      <c r="H38" s="62">
        <v>0</v>
      </c>
      <c r="I38" s="62">
        <v>9453.7999999999993</v>
      </c>
      <c r="J38" s="62">
        <v>625231268.41999996</v>
      </c>
      <c r="K38" s="62">
        <v>7689.02</v>
      </c>
      <c r="L38" s="62">
        <v>8018.08</v>
      </c>
      <c r="M38" s="62">
        <v>0</v>
      </c>
      <c r="N38" s="62">
        <v>5455175.5199999996</v>
      </c>
      <c r="O38" s="62">
        <v>0</v>
      </c>
      <c r="P38" s="62">
        <v>2631.96</v>
      </c>
      <c r="Q38" s="62">
        <v>0</v>
      </c>
      <c r="R38" s="62">
        <v>0.01</v>
      </c>
      <c r="S38" s="62">
        <v>0</v>
      </c>
      <c r="T38" s="62">
        <v>8787958.1799999997</v>
      </c>
      <c r="U38" s="62">
        <v>121946.68</v>
      </c>
      <c r="V38" s="62">
        <v>0</v>
      </c>
      <c r="W38" s="62">
        <v>38450.300000000003</v>
      </c>
      <c r="X38" s="62">
        <v>595685.42460000003</v>
      </c>
      <c r="Y38" s="62">
        <v>29.017800000000005</v>
      </c>
      <c r="Z38" s="62">
        <v>50.009399999999999</v>
      </c>
      <c r="AA38" s="62">
        <v>1565615.3366</v>
      </c>
      <c r="AB38" s="62">
        <v>0</v>
      </c>
      <c r="AC38" s="62">
        <v>1372305.4757999999</v>
      </c>
      <c r="AD38" s="62">
        <v>0</v>
      </c>
      <c r="AE38" s="62">
        <v>0</v>
      </c>
      <c r="AF38" s="62">
        <v>1147.5408</v>
      </c>
      <c r="AG38" s="62">
        <v>0.21</v>
      </c>
      <c r="AH38" s="62">
        <v>5196900.0159999998</v>
      </c>
      <c r="AI38" s="62">
        <v>0</v>
      </c>
      <c r="AJ38" s="63">
        <f t="shared" si="0"/>
        <v>1452331472.671</v>
      </c>
      <c r="AM38" s="70"/>
    </row>
    <row r="39" spans="1:39" ht="20.100000000000001" customHeight="1">
      <c r="A39" s="59" t="s">
        <v>620</v>
      </c>
      <c r="B39" s="60" t="s">
        <v>714</v>
      </c>
      <c r="C39" s="61" t="s">
        <v>1298</v>
      </c>
      <c r="D39" s="62">
        <v>0</v>
      </c>
      <c r="E39" s="62">
        <v>0</v>
      </c>
      <c r="F39" s="62">
        <v>1171555450</v>
      </c>
      <c r="G39" s="62">
        <v>150</v>
      </c>
      <c r="H39" s="62">
        <v>0</v>
      </c>
      <c r="I39" s="62">
        <v>1938711.300000001</v>
      </c>
      <c r="J39" s="62">
        <v>106169882.32999998</v>
      </c>
      <c r="K39" s="62">
        <v>55137.21</v>
      </c>
      <c r="L39" s="62">
        <v>8826525.8600000013</v>
      </c>
      <c r="M39" s="62">
        <v>0</v>
      </c>
      <c r="N39" s="62">
        <v>1475809730.46</v>
      </c>
      <c r="O39" s="62">
        <v>2583.14</v>
      </c>
      <c r="P39" s="62">
        <v>5464097.1200000001</v>
      </c>
      <c r="Q39" s="62">
        <v>746128249.17999995</v>
      </c>
      <c r="R39" s="62">
        <v>711294533.33999991</v>
      </c>
      <c r="S39" s="62">
        <v>0</v>
      </c>
      <c r="T39" s="62">
        <v>24869026.280000005</v>
      </c>
      <c r="U39" s="62">
        <v>0</v>
      </c>
      <c r="V39" s="62">
        <v>0</v>
      </c>
      <c r="W39" s="62">
        <v>0</v>
      </c>
      <c r="X39" s="62">
        <v>1061.2420000000002</v>
      </c>
      <c r="Y39" s="62">
        <v>0</v>
      </c>
      <c r="Z39" s="62">
        <v>0</v>
      </c>
      <c r="AA39" s="62">
        <v>1471523841.8762</v>
      </c>
      <c r="AB39" s="62">
        <v>0</v>
      </c>
      <c r="AC39" s="62">
        <v>340076841.70179987</v>
      </c>
      <c r="AD39" s="62">
        <v>592589.02640000009</v>
      </c>
      <c r="AE39" s="62">
        <v>2025846461.620801</v>
      </c>
      <c r="AF39" s="62">
        <v>1669.4495999999999</v>
      </c>
      <c r="AG39" s="62">
        <v>0</v>
      </c>
      <c r="AH39" s="62">
        <v>0</v>
      </c>
      <c r="AI39" s="62">
        <v>0</v>
      </c>
      <c r="AJ39" s="63">
        <f t="shared" si="0"/>
        <v>8090156541.1367998</v>
      </c>
      <c r="AM39" s="70"/>
    </row>
    <row r="40" spans="1:39" ht="20.100000000000001" customHeight="1">
      <c r="A40" s="59" t="s">
        <v>622</v>
      </c>
      <c r="B40" s="60" t="s">
        <v>715</v>
      </c>
      <c r="C40" s="61" t="s">
        <v>1298</v>
      </c>
      <c r="D40" s="62">
        <v>0</v>
      </c>
      <c r="E40" s="62">
        <v>0</v>
      </c>
      <c r="F40" s="62">
        <v>31157396.57</v>
      </c>
      <c r="G40" s="62">
        <v>0</v>
      </c>
      <c r="H40" s="62">
        <v>0</v>
      </c>
      <c r="I40" s="62">
        <v>900</v>
      </c>
      <c r="J40" s="62">
        <v>19017287.059999999</v>
      </c>
      <c r="K40" s="62">
        <v>0</v>
      </c>
      <c r="L40" s="62">
        <v>51160.11</v>
      </c>
      <c r="M40" s="62">
        <v>0</v>
      </c>
      <c r="N40" s="62">
        <v>0</v>
      </c>
      <c r="O40" s="62">
        <v>0</v>
      </c>
      <c r="P40" s="62">
        <v>0</v>
      </c>
      <c r="Q40" s="62">
        <v>0</v>
      </c>
      <c r="R40" s="62">
        <v>0</v>
      </c>
      <c r="S40" s="62">
        <v>0</v>
      </c>
      <c r="T40" s="62">
        <v>0</v>
      </c>
      <c r="U40" s="62">
        <v>0</v>
      </c>
      <c r="V40" s="62">
        <v>0</v>
      </c>
      <c r="W40" s="62">
        <v>0</v>
      </c>
      <c r="X40" s="62">
        <v>0</v>
      </c>
      <c r="Y40" s="62">
        <v>0</v>
      </c>
      <c r="Z40" s="62">
        <v>0</v>
      </c>
      <c r="AA40" s="62">
        <v>0</v>
      </c>
      <c r="AB40" s="62">
        <v>0</v>
      </c>
      <c r="AC40" s="62">
        <v>0</v>
      </c>
      <c r="AD40" s="62">
        <v>0</v>
      </c>
      <c r="AE40" s="62">
        <v>0</v>
      </c>
      <c r="AF40" s="62">
        <v>0</v>
      </c>
      <c r="AG40" s="62">
        <v>0</v>
      </c>
      <c r="AH40" s="62">
        <v>0</v>
      </c>
      <c r="AI40" s="62">
        <v>0</v>
      </c>
      <c r="AJ40" s="63">
        <f t="shared" si="0"/>
        <v>50226743.739999995</v>
      </c>
      <c r="AM40" s="70"/>
    </row>
    <row r="41" spans="1:39" ht="20.100000000000001" customHeight="1">
      <c r="A41" s="59" t="s">
        <v>624</v>
      </c>
      <c r="B41" s="60" t="s">
        <v>716</v>
      </c>
      <c r="C41" s="61" t="s">
        <v>1298</v>
      </c>
      <c r="D41" s="62">
        <v>0</v>
      </c>
      <c r="E41" s="62">
        <v>0</v>
      </c>
      <c r="F41" s="62">
        <v>0</v>
      </c>
      <c r="G41" s="62">
        <v>0</v>
      </c>
      <c r="H41" s="62">
        <v>0</v>
      </c>
      <c r="I41" s="62">
        <v>0</v>
      </c>
      <c r="J41" s="62">
        <v>0</v>
      </c>
      <c r="K41" s="62">
        <v>0</v>
      </c>
      <c r="L41" s="62">
        <v>0</v>
      </c>
      <c r="M41" s="62">
        <v>0</v>
      </c>
      <c r="N41" s="62">
        <v>0</v>
      </c>
      <c r="O41" s="62">
        <v>0</v>
      </c>
      <c r="P41" s="62">
        <v>0</v>
      </c>
      <c r="Q41" s="62">
        <v>0</v>
      </c>
      <c r="R41" s="62">
        <v>0</v>
      </c>
      <c r="S41" s="62">
        <v>0</v>
      </c>
      <c r="T41" s="62">
        <v>0</v>
      </c>
      <c r="U41" s="62">
        <v>0</v>
      </c>
      <c r="V41" s="62">
        <v>0</v>
      </c>
      <c r="W41" s="62">
        <v>0</v>
      </c>
      <c r="X41" s="62">
        <v>0</v>
      </c>
      <c r="Y41" s="62">
        <v>0</v>
      </c>
      <c r="Z41" s="62">
        <v>0</v>
      </c>
      <c r="AA41" s="62">
        <v>0</v>
      </c>
      <c r="AB41" s="62">
        <v>0</v>
      </c>
      <c r="AC41" s="62">
        <v>0</v>
      </c>
      <c r="AD41" s="62">
        <v>0</v>
      </c>
      <c r="AE41" s="62">
        <v>0</v>
      </c>
      <c r="AF41" s="62">
        <v>0</v>
      </c>
      <c r="AG41" s="62">
        <v>0</v>
      </c>
      <c r="AH41" s="62">
        <v>0</v>
      </c>
      <c r="AI41" s="62">
        <v>0</v>
      </c>
      <c r="AJ41" s="63">
        <f t="shared" si="0"/>
        <v>0</v>
      </c>
      <c r="AM41" s="70"/>
    </row>
    <row r="42" spans="1:39" ht="20.100000000000001" customHeight="1">
      <c r="A42" s="59">
        <v>108</v>
      </c>
      <c r="B42" s="60" t="s">
        <v>66</v>
      </c>
      <c r="C42" s="61" t="s">
        <v>1298</v>
      </c>
      <c r="D42" s="62">
        <v>0</v>
      </c>
      <c r="E42" s="62">
        <v>0</v>
      </c>
      <c r="F42" s="62">
        <v>5250</v>
      </c>
      <c r="G42" s="62">
        <v>16972.2</v>
      </c>
      <c r="H42" s="62">
        <v>0</v>
      </c>
      <c r="I42" s="62">
        <v>0</v>
      </c>
      <c r="J42" s="62">
        <v>0</v>
      </c>
      <c r="K42" s="62">
        <v>0</v>
      </c>
      <c r="L42" s="62">
        <v>0</v>
      </c>
      <c r="M42" s="62">
        <v>0</v>
      </c>
      <c r="N42" s="62">
        <v>0</v>
      </c>
      <c r="O42" s="62">
        <v>0</v>
      </c>
      <c r="P42" s="62">
        <v>0</v>
      </c>
      <c r="Q42" s="62">
        <v>0</v>
      </c>
      <c r="R42" s="62">
        <v>0</v>
      </c>
      <c r="S42" s="62">
        <v>0</v>
      </c>
      <c r="T42" s="62">
        <v>0</v>
      </c>
      <c r="U42" s="62">
        <v>0</v>
      </c>
      <c r="V42" s="62">
        <v>0</v>
      </c>
      <c r="W42" s="62">
        <v>0</v>
      </c>
      <c r="X42" s="62">
        <v>0</v>
      </c>
      <c r="Y42" s="62">
        <v>0</v>
      </c>
      <c r="Z42" s="62">
        <v>0</v>
      </c>
      <c r="AA42" s="62">
        <v>0</v>
      </c>
      <c r="AB42" s="62">
        <v>0</v>
      </c>
      <c r="AC42" s="62">
        <v>0</v>
      </c>
      <c r="AD42" s="62">
        <v>0</v>
      </c>
      <c r="AE42" s="62">
        <v>0</v>
      </c>
      <c r="AF42" s="62">
        <v>0</v>
      </c>
      <c r="AG42" s="62">
        <v>0</v>
      </c>
      <c r="AH42" s="62">
        <v>0</v>
      </c>
      <c r="AI42" s="62">
        <v>0</v>
      </c>
      <c r="AJ42" s="63">
        <f t="shared" si="0"/>
        <v>22222.2</v>
      </c>
      <c r="AM42" s="70"/>
    </row>
    <row r="43" spans="1:39" ht="20.100000000000001" customHeight="1">
      <c r="A43" s="59">
        <v>109</v>
      </c>
      <c r="B43" s="60" t="s">
        <v>717</v>
      </c>
      <c r="C43" s="61" t="s">
        <v>1298</v>
      </c>
      <c r="D43" s="62">
        <v>0</v>
      </c>
      <c r="E43" s="62">
        <v>0</v>
      </c>
      <c r="F43" s="62">
        <v>712302.5</v>
      </c>
      <c r="G43" s="62">
        <v>2251.1999999999998</v>
      </c>
      <c r="H43" s="62">
        <v>0</v>
      </c>
      <c r="I43" s="62">
        <v>0</v>
      </c>
      <c r="J43" s="62">
        <v>0</v>
      </c>
      <c r="K43" s="62">
        <v>0</v>
      </c>
      <c r="L43" s="62">
        <v>0</v>
      </c>
      <c r="M43" s="62">
        <v>0</v>
      </c>
      <c r="N43" s="62">
        <v>0</v>
      </c>
      <c r="O43" s="62">
        <v>0</v>
      </c>
      <c r="P43" s="62">
        <v>0</v>
      </c>
      <c r="Q43" s="62">
        <v>0</v>
      </c>
      <c r="R43" s="62">
        <v>0</v>
      </c>
      <c r="S43" s="62">
        <v>0</v>
      </c>
      <c r="T43" s="62">
        <v>0</v>
      </c>
      <c r="U43" s="62">
        <v>0</v>
      </c>
      <c r="V43" s="62">
        <v>0</v>
      </c>
      <c r="W43" s="62">
        <v>0</v>
      </c>
      <c r="X43" s="62">
        <v>0</v>
      </c>
      <c r="Y43" s="62">
        <v>0</v>
      </c>
      <c r="Z43" s="62">
        <v>0</v>
      </c>
      <c r="AA43" s="62">
        <v>0</v>
      </c>
      <c r="AB43" s="62">
        <v>0</v>
      </c>
      <c r="AC43" s="62">
        <v>0</v>
      </c>
      <c r="AD43" s="62">
        <v>0</v>
      </c>
      <c r="AE43" s="62">
        <v>0</v>
      </c>
      <c r="AF43" s="62">
        <v>0</v>
      </c>
      <c r="AG43" s="62">
        <v>0</v>
      </c>
      <c r="AH43" s="62">
        <v>0</v>
      </c>
      <c r="AI43" s="62">
        <v>0</v>
      </c>
      <c r="AJ43" s="63">
        <f t="shared" si="0"/>
        <v>714553.7</v>
      </c>
      <c r="AM43" s="70"/>
    </row>
    <row r="44" spans="1:39" ht="20.100000000000001" customHeight="1">
      <c r="A44" s="59">
        <v>111</v>
      </c>
      <c r="B44" s="60" t="s">
        <v>718</v>
      </c>
      <c r="C44" s="61" t="s">
        <v>1298</v>
      </c>
      <c r="D44" s="62">
        <v>0</v>
      </c>
      <c r="E44" s="62">
        <v>0</v>
      </c>
      <c r="F44" s="62">
        <v>0</v>
      </c>
      <c r="G44" s="62">
        <v>2290</v>
      </c>
      <c r="H44" s="62">
        <v>0</v>
      </c>
      <c r="I44" s="62">
        <v>0</v>
      </c>
      <c r="J44" s="62">
        <v>0</v>
      </c>
      <c r="K44" s="62">
        <v>0</v>
      </c>
      <c r="L44" s="62">
        <v>0</v>
      </c>
      <c r="M44" s="62">
        <v>0</v>
      </c>
      <c r="N44" s="62">
        <v>0</v>
      </c>
      <c r="O44" s="62">
        <v>0</v>
      </c>
      <c r="P44" s="62">
        <v>0</v>
      </c>
      <c r="Q44" s="62">
        <v>0</v>
      </c>
      <c r="R44" s="62">
        <v>0</v>
      </c>
      <c r="S44" s="62">
        <v>0</v>
      </c>
      <c r="T44" s="62">
        <v>0</v>
      </c>
      <c r="U44" s="62">
        <v>0</v>
      </c>
      <c r="V44" s="62">
        <v>0</v>
      </c>
      <c r="W44" s="62">
        <v>0</v>
      </c>
      <c r="X44" s="62">
        <v>0</v>
      </c>
      <c r="Y44" s="62">
        <v>0</v>
      </c>
      <c r="Z44" s="62">
        <v>0</v>
      </c>
      <c r="AA44" s="62">
        <v>0</v>
      </c>
      <c r="AB44" s="62">
        <v>0</v>
      </c>
      <c r="AC44" s="62">
        <v>0</v>
      </c>
      <c r="AD44" s="62">
        <v>0</v>
      </c>
      <c r="AE44" s="62">
        <v>0</v>
      </c>
      <c r="AF44" s="62">
        <v>0</v>
      </c>
      <c r="AG44" s="62">
        <v>0</v>
      </c>
      <c r="AH44" s="62">
        <v>0</v>
      </c>
      <c r="AI44" s="62">
        <v>0</v>
      </c>
      <c r="AJ44" s="63">
        <f t="shared" si="0"/>
        <v>2290</v>
      </c>
      <c r="AM44" s="70"/>
    </row>
    <row r="45" spans="1:39" ht="20.100000000000001" customHeight="1">
      <c r="A45" s="59">
        <v>112</v>
      </c>
      <c r="B45" s="60" t="s">
        <v>719</v>
      </c>
      <c r="C45" s="61" t="s">
        <v>1298</v>
      </c>
      <c r="D45" s="62">
        <v>0</v>
      </c>
      <c r="E45" s="62">
        <v>0</v>
      </c>
      <c r="F45" s="62">
        <v>0</v>
      </c>
      <c r="G45" s="62">
        <v>3084</v>
      </c>
      <c r="H45" s="62">
        <v>0</v>
      </c>
      <c r="I45" s="62">
        <v>0</v>
      </c>
      <c r="J45" s="62">
        <v>0</v>
      </c>
      <c r="K45" s="62">
        <v>0</v>
      </c>
      <c r="L45" s="62">
        <v>0</v>
      </c>
      <c r="M45" s="62">
        <v>0</v>
      </c>
      <c r="N45" s="62">
        <v>0</v>
      </c>
      <c r="O45" s="62">
        <v>0</v>
      </c>
      <c r="P45" s="62">
        <v>0</v>
      </c>
      <c r="Q45" s="62">
        <v>0</v>
      </c>
      <c r="R45" s="62">
        <v>0</v>
      </c>
      <c r="S45" s="62">
        <v>0</v>
      </c>
      <c r="T45" s="62">
        <v>0</v>
      </c>
      <c r="U45" s="62">
        <v>0</v>
      </c>
      <c r="V45" s="62">
        <v>0</v>
      </c>
      <c r="W45" s="62">
        <v>0</v>
      </c>
      <c r="X45" s="62">
        <v>0</v>
      </c>
      <c r="Y45" s="62">
        <v>0</v>
      </c>
      <c r="Z45" s="62">
        <v>0</v>
      </c>
      <c r="AA45" s="62">
        <v>0</v>
      </c>
      <c r="AB45" s="62">
        <v>0</v>
      </c>
      <c r="AC45" s="62">
        <v>0</v>
      </c>
      <c r="AD45" s="62">
        <v>0</v>
      </c>
      <c r="AE45" s="62">
        <v>0</v>
      </c>
      <c r="AF45" s="62">
        <v>0</v>
      </c>
      <c r="AG45" s="62">
        <v>0</v>
      </c>
      <c r="AH45" s="62">
        <v>0</v>
      </c>
      <c r="AI45" s="62">
        <v>0</v>
      </c>
      <c r="AJ45" s="63">
        <f t="shared" si="0"/>
        <v>3084</v>
      </c>
      <c r="AM45" s="70"/>
    </row>
    <row r="46" spans="1:39" ht="20.100000000000001" customHeight="1">
      <c r="A46" s="59">
        <v>113</v>
      </c>
      <c r="B46" s="60" t="s">
        <v>720</v>
      </c>
      <c r="C46" s="61" t="s">
        <v>1298</v>
      </c>
      <c r="D46" s="62">
        <v>0</v>
      </c>
      <c r="E46" s="62">
        <v>0</v>
      </c>
      <c r="F46" s="62">
        <v>0</v>
      </c>
      <c r="G46" s="62">
        <v>0</v>
      </c>
      <c r="H46" s="62">
        <v>0</v>
      </c>
      <c r="I46" s="62">
        <v>0</v>
      </c>
      <c r="J46" s="62">
        <v>0</v>
      </c>
      <c r="K46" s="62">
        <v>0</v>
      </c>
      <c r="L46" s="62">
        <v>0</v>
      </c>
      <c r="M46" s="62">
        <v>0</v>
      </c>
      <c r="N46" s="62">
        <v>0</v>
      </c>
      <c r="O46" s="62">
        <v>0</v>
      </c>
      <c r="P46" s="62">
        <v>0</v>
      </c>
      <c r="Q46" s="62">
        <v>0</v>
      </c>
      <c r="R46" s="62">
        <v>0</v>
      </c>
      <c r="S46" s="62">
        <v>0</v>
      </c>
      <c r="T46" s="62">
        <v>0</v>
      </c>
      <c r="U46" s="62">
        <v>0</v>
      </c>
      <c r="V46" s="62">
        <v>0</v>
      </c>
      <c r="W46" s="62">
        <v>0</v>
      </c>
      <c r="X46" s="62">
        <v>0</v>
      </c>
      <c r="Y46" s="62">
        <v>0</v>
      </c>
      <c r="Z46" s="62">
        <v>0</v>
      </c>
      <c r="AA46" s="62">
        <v>0</v>
      </c>
      <c r="AB46" s="62">
        <v>0</v>
      </c>
      <c r="AC46" s="62">
        <v>0</v>
      </c>
      <c r="AD46" s="62">
        <v>0</v>
      </c>
      <c r="AE46" s="62">
        <v>0</v>
      </c>
      <c r="AF46" s="62">
        <v>0</v>
      </c>
      <c r="AG46" s="62">
        <v>0</v>
      </c>
      <c r="AH46" s="62">
        <v>0</v>
      </c>
      <c r="AI46" s="62">
        <v>0</v>
      </c>
      <c r="AJ46" s="63">
        <f t="shared" si="0"/>
        <v>0</v>
      </c>
      <c r="AM46" s="70"/>
    </row>
    <row r="47" spans="1:39" ht="20.100000000000001" customHeight="1">
      <c r="A47" s="59">
        <v>115</v>
      </c>
      <c r="B47" s="60" t="s">
        <v>721</v>
      </c>
      <c r="C47" s="61" t="s">
        <v>1298</v>
      </c>
      <c r="D47" s="62">
        <v>0</v>
      </c>
      <c r="E47" s="62">
        <v>0</v>
      </c>
      <c r="F47" s="62">
        <v>0</v>
      </c>
      <c r="G47" s="62">
        <v>0</v>
      </c>
      <c r="H47" s="62">
        <v>0</v>
      </c>
      <c r="I47" s="62">
        <v>0</v>
      </c>
      <c r="J47" s="62">
        <v>0</v>
      </c>
      <c r="K47" s="62">
        <v>0</v>
      </c>
      <c r="L47" s="62">
        <v>0</v>
      </c>
      <c r="M47" s="62">
        <v>0</v>
      </c>
      <c r="N47" s="62">
        <v>0</v>
      </c>
      <c r="O47" s="62">
        <v>0</v>
      </c>
      <c r="P47" s="62">
        <v>0</v>
      </c>
      <c r="Q47" s="62">
        <v>0</v>
      </c>
      <c r="R47" s="62">
        <v>0</v>
      </c>
      <c r="S47" s="62">
        <v>0</v>
      </c>
      <c r="T47" s="62">
        <v>0</v>
      </c>
      <c r="U47" s="62">
        <v>0</v>
      </c>
      <c r="V47" s="62">
        <v>0</v>
      </c>
      <c r="W47" s="62">
        <v>0</v>
      </c>
      <c r="X47" s="62">
        <v>0</v>
      </c>
      <c r="Y47" s="62">
        <v>0</v>
      </c>
      <c r="Z47" s="62">
        <v>0</v>
      </c>
      <c r="AA47" s="62">
        <v>0</v>
      </c>
      <c r="AB47" s="62">
        <v>0</v>
      </c>
      <c r="AC47" s="62">
        <v>0</v>
      </c>
      <c r="AD47" s="62">
        <v>0</v>
      </c>
      <c r="AE47" s="62">
        <v>0</v>
      </c>
      <c r="AF47" s="62">
        <v>0</v>
      </c>
      <c r="AG47" s="62">
        <v>0</v>
      </c>
      <c r="AH47" s="62">
        <v>0</v>
      </c>
      <c r="AI47" s="62">
        <v>0</v>
      </c>
      <c r="AJ47" s="63">
        <f t="shared" si="0"/>
        <v>0</v>
      </c>
      <c r="AM47" s="70"/>
    </row>
    <row r="48" spans="1:39" ht="20.100000000000001" customHeight="1">
      <c r="A48" s="59">
        <v>117</v>
      </c>
      <c r="B48" s="60" t="s">
        <v>722</v>
      </c>
      <c r="C48" s="61" t="s">
        <v>1298</v>
      </c>
      <c r="D48" s="62">
        <v>0</v>
      </c>
      <c r="E48" s="62">
        <v>0</v>
      </c>
      <c r="F48" s="62">
        <v>8208300.5700000003</v>
      </c>
      <c r="G48" s="62">
        <v>2245</v>
      </c>
      <c r="H48" s="62">
        <v>0</v>
      </c>
      <c r="I48" s="62">
        <v>13450</v>
      </c>
      <c r="J48" s="62">
        <v>8774.17</v>
      </c>
      <c r="K48" s="62">
        <v>8221.5</v>
      </c>
      <c r="L48" s="62">
        <v>0</v>
      </c>
      <c r="M48" s="62">
        <v>0</v>
      </c>
      <c r="N48" s="62">
        <v>160</v>
      </c>
      <c r="O48" s="62">
        <v>5994.31</v>
      </c>
      <c r="P48" s="62">
        <v>0</v>
      </c>
      <c r="Q48" s="62">
        <v>0</v>
      </c>
      <c r="R48" s="62">
        <v>0</v>
      </c>
      <c r="S48" s="62">
        <v>0</v>
      </c>
      <c r="T48" s="62">
        <v>0</v>
      </c>
      <c r="U48" s="62">
        <v>0</v>
      </c>
      <c r="V48" s="62">
        <v>0</v>
      </c>
      <c r="W48" s="62">
        <v>0</v>
      </c>
      <c r="X48" s="62">
        <v>0</v>
      </c>
      <c r="Y48" s="62">
        <v>0</v>
      </c>
      <c r="Z48" s="62">
        <v>0</v>
      </c>
      <c r="AA48" s="62">
        <v>0</v>
      </c>
      <c r="AB48" s="62">
        <v>0</v>
      </c>
      <c r="AC48" s="62">
        <v>0</v>
      </c>
      <c r="AD48" s="62">
        <v>0</v>
      </c>
      <c r="AE48" s="62">
        <v>0</v>
      </c>
      <c r="AF48" s="62">
        <v>0</v>
      </c>
      <c r="AG48" s="62">
        <v>0</v>
      </c>
      <c r="AH48" s="62">
        <v>0</v>
      </c>
      <c r="AI48" s="62">
        <v>0</v>
      </c>
      <c r="AJ48" s="63">
        <f t="shared" si="0"/>
        <v>8247145.5499999998</v>
      </c>
      <c r="AM48" s="70"/>
    </row>
    <row r="49" spans="1:39" ht="20.100000000000001" customHeight="1">
      <c r="A49" s="59">
        <v>119</v>
      </c>
      <c r="B49" s="60" t="s">
        <v>723</v>
      </c>
      <c r="C49" s="61" t="s">
        <v>1298</v>
      </c>
      <c r="D49" s="62">
        <v>0</v>
      </c>
      <c r="E49" s="62">
        <v>0</v>
      </c>
      <c r="F49" s="62">
        <v>0</v>
      </c>
      <c r="G49" s="62">
        <v>0</v>
      </c>
      <c r="H49" s="62">
        <v>0</v>
      </c>
      <c r="I49" s="62">
        <v>2650</v>
      </c>
      <c r="J49" s="62">
        <v>0</v>
      </c>
      <c r="K49" s="62">
        <v>0</v>
      </c>
      <c r="L49" s="62">
        <v>0</v>
      </c>
      <c r="M49" s="62">
        <v>0</v>
      </c>
      <c r="N49" s="62">
        <v>0</v>
      </c>
      <c r="O49" s="62">
        <v>0</v>
      </c>
      <c r="P49" s="62">
        <v>0</v>
      </c>
      <c r="Q49" s="62">
        <v>0</v>
      </c>
      <c r="R49" s="62">
        <v>0</v>
      </c>
      <c r="S49" s="62">
        <v>0</v>
      </c>
      <c r="T49" s="62">
        <v>0</v>
      </c>
      <c r="U49" s="62">
        <v>0</v>
      </c>
      <c r="V49" s="62">
        <v>0</v>
      </c>
      <c r="W49" s="62">
        <v>0</v>
      </c>
      <c r="X49" s="62">
        <v>0</v>
      </c>
      <c r="Y49" s="62">
        <v>0</v>
      </c>
      <c r="Z49" s="62">
        <v>0</v>
      </c>
      <c r="AA49" s="62">
        <v>0</v>
      </c>
      <c r="AB49" s="62">
        <v>0</v>
      </c>
      <c r="AC49" s="62">
        <v>0</v>
      </c>
      <c r="AD49" s="62">
        <v>0</v>
      </c>
      <c r="AE49" s="62">
        <v>0</v>
      </c>
      <c r="AF49" s="62">
        <v>0</v>
      </c>
      <c r="AG49" s="62">
        <v>0</v>
      </c>
      <c r="AH49" s="62">
        <v>0</v>
      </c>
      <c r="AI49" s="62">
        <v>0</v>
      </c>
      <c r="AJ49" s="63">
        <f t="shared" si="0"/>
        <v>2650</v>
      </c>
      <c r="AM49" s="70"/>
    </row>
    <row r="50" spans="1:39" ht="20.100000000000001" customHeight="1">
      <c r="A50" s="59">
        <v>121</v>
      </c>
      <c r="B50" s="60" t="s">
        <v>724</v>
      </c>
      <c r="C50" s="61" t="s">
        <v>1298</v>
      </c>
      <c r="D50" s="62">
        <v>0</v>
      </c>
      <c r="E50" s="62">
        <v>0</v>
      </c>
      <c r="F50" s="62">
        <v>0</v>
      </c>
      <c r="G50" s="62">
        <v>0</v>
      </c>
      <c r="H50" s="62">
        <v>0</v>
      </c>
      <c r="I50" s="62">
        <v>0</v>
      </c>
      <c r="J50" s="62">
        <v>0</v>
      </c>
      <c r="K50" s="62">
        <v>0</v>
      </c>
      <c r="L50" s="62">
        <v>0</v>
      </c>
      <c r="M50" s="62">
        <v>0</v>
      </c>
      <c r="N50" s="62">
        <v>0</v>
      </c>
      <c r="O50" s="62">
        <v>0</v>
      </c>
      <c r="P50" s="62">
        <v>0</v>
      </c>
      <c r="Q50" s="62">
        <v>0</v>
      </c>
      <c r="R50" s="62">
        <v>0</v>
      </c>
      <c r="S50" s="62">
        <v>0</v>
      </c>
      <c r="T50" s="62">
        <v>0</v>
      </c>
      <c r="U50" s="62">
        <v>0</v>
      </c>
      <c r="V50" s="62">
        <v>0</v>
      </c>
      <c r="W50" s="62">
        <v>0</v>
      </c>
      <c r="X50" s="62">
        <v>0</v>
      </c>
      <c r="Y50" s="62">
        <v>0</v>
      </c>
      <c r="Z50" s="62">
        <v>0</v>
      </c>
      <c r="AA50" s="62">
        <v>0</v>
      </c>
      <c r="AB50" s="62">
        <v>0</v>
      </c>
      <c r="AC50" s="62">
        <v>0</v>
      </c>
      <c r="AD50" s="62">
        <v>0</v>
      </c>
      <c r="AE50" s="62">
        <v>0</v>
      </c>
      <c r="AF50" s="62">
        <v>0</v>
      </c>
      <c r="AG50" s="62">
        <v>0</v>
      </c>
      <c r="AH50" s="62">
        <v>0</v>
      </c>
      <c r="AI50" s="62">
        <v>0</v>
      </c>
      <c r="AJ50" s="63">
        <f t="shared" si="0"/>
        <v>0</v>
      </c>
      <c r="AM50" s="70"/>
    </row>
    <row r="51" spans="1:39" ht="20.100000000000001" customHeight="1">
      <c r="A51" s="59">
        <v>124</v>
      </c>
      <c r="B51" s="60" t="s">
        <v>725</v>
      </c>
      <c r="C51" s="61" t="s">
        <v>1298</v>
      </c>
      <c r="D51" s="62">
        <v>0</v>
      </c>
      <c r="E51" s="62">
        <v>0</v>
      </c>
      <c r="F51" s="62">
        <v>0</v>
      </c>
      <c r="G51" s="62">
        <v>0</v>
      </c>
      <c r="H51" s="62">
        <v>0</v>
      </c>
      <c r="I51" s="62">
        <v>0</v>
      </c>
      <c r="J51" s="62">
        <v>0</v>
      </c>
      <c r="K51" s="62">
        <v>0</v>
      </c>
      <c r="L51" s="62">
        <v>0</v>
      </c>
      <c r="M51" s="62">
        <v>0</v>
      </c>
      <c r="N51" s="62">
        <v>0</v>
      </c>
      <c r="O51" s="62">
        <v>0</v>
      </c>
      <c r="P51" s="62">
        <v>0</v>
      </c>
      <c r="Q51" s="62">
        <v>0</v>
      </c>
      <c r="R51" s="62">
        <v>0</v>
      </c>
      <c r="S51" s="62">
        <v>0</v>
      </c>
      <c r="T51" s="62">
        <v>0</v>
      </c>
      <c r="U51" s="62">
        <v>0</v>
      </c>
      <c r="V51" s="62">
        <v>0</v>
      </c>
      <c r="W51" s="62">
        <v>0</v>
      </c>
      <c r="X51" s="62">
        <v>0</v>
      </c>
      <c r="Y51" s="62">
        <v>0</v>
      </c>
      <c r="Z51" s="62">
        <v>0</v>
      </c>
      <c r="AA51" s="62">
        <v>0</v>
      </c>
      <c r="AB51" s="62">
        <v>0</v>
      </c>
      <c r="AC51" s="62">
        <v>0</v>
      </c>
      <c r="AD51" s="62">
        <v>0</v>
      </c>
      <c r="AE51" s="62">
        <v>0</v>
      </c>
      <c r="AF51" s="62">
        <v>0</v>
      </c>
      <c r="AG51" s="62">
        <v>0</v>
      </c>
      <c r="AH51" s="62">
        <v>0</v>
      </c>
      <c r="AI51" s="62">
        <v>0</v>
      </c>
      <c r="AJ51" s="63">
        <f t="shared" si="0"/>
        <v>0</v>
      </c>
      <c r="AM51" s="70"/>
    </row>
    <row r="52" spans="1:39" ht="20.100000000000001" customHeight="1">
      <c r="A52" s="59">
        <v>129</v>
      </c>
      <c r="B52" s="60" t="s">
        <v>726</v>
      </c>
      <c r="C52" s="61" t="s">
        <v>1298</v>
      </c>
      <c r="D52" s="62">
        <v>0</v>
      </c>
      <c r="E52" s="62">
        <v>0</v>
      </c>
      <c r="F52" s="62">
        <v>736893</v>
      </c>
      <c r="G52" s="62">
        <v>0</v>
      </c>
      <c r="H52" s="62">
        <v>0</v>
      </c>
      <c r="I52" s="62">
        <v>0</v>
      </c>
      <c r="J52" s="62">
        <v>0</v>
      </c>
      <c r="K52" s="62">
        <v>0</v>
      </c>
      <c r="L52" s="62">
        <v>0</v>
      </c>
      <c r="M52" s="62">
        <v>0</v>
      </c>
      <c r="N52" s="62">
        <v>0</v>
      </c>
      <c r="O52" s="62">
        <v>0</v>
      </c>
      <c r="P52" s="62">
        <v>0</v>
      </c>
      <c r="Q52" s="62">
        <v>0</v>
      </c>
      <c r="R52" s="62">
        <v>0</v>
      </c>
      <c r="S52" s="62">
        <v>0</v>
      </c>
      <c r="T52" s="62">
        <v>0</v>
      </c>
      <c r="U52" s="62">
        <v>0</v>
      </c>
      <c r="V52" s="62">
        <v>0</v>
      </c>
      <c r="W52" s="62">
        <v>0</v>
      </c>
      <c r="X52" s="62">
        <v>0</v>
      </c>
      <c r="Y52" s="62">
        <v>0</v>
      </c>
      <c r="Z52" s="62">
        <v>0</v>
      </c>
      <c r="AA52" s="62">
        <v>0</v>
      </c>
      <c r="AB52" s="62">
        <v>0</v>
      </c>
      <c r="AC52" s="62">
        <v>0</v>
      </c>
      <c r="AD52" s="62">
        <v>0</v>
      </c>
      <c r="AE52" s="62">
        <v>0</v>
      </c>
      <c r="AF52" s="62">
        <v>0</v>
      </c>
      <c r="AG52" s="62">
        <v>0</v>
      </c>
      <c r="AH52" s="62">
        <v>0</v>
      </c>
      <c r="AI52" s="62">
        <v>0</v>
      </c>
      <c r="AJ52" s="63">
        <f t="shared" si="0"/>
        <v>736893</v>
      </c>
      <c r="AM52" s="70"/>
    </row>
    <row r="53" spans="1:39" ht="20.100000000000001" customHeight="1">
      <c r="A53" s="59">
        <v>130</v>
      </c>
      <c r="B53" s="60" t="s">
        <v>727</v>
      </c>
      <c r="C53" s="61" t="s">
        <v>1298</v>
      </c>
      <c r="D53" s="62">
        <v>0</v>
      </c>
      <c r="E53" s="62">
        <v>0</v>
      </c>
      <c r="F53" s="62">
        <v>10278740.49</v>
      </c>
      <c r="G53" s="62">
        <v>3763163.37</v>
      </c>
      <c r="H53" s="62">
        <v>0</v>
      </c>
      <c r="I53" s="62">
        <v>0</v>
      </c>
      <c r="J53" s="62">
        <v>943635.19</v>
      </c>
      <c r="K53" s="62">
        <v>0</v>
      </c>
      <c r="L53" s="62">
        <v>0</v>
      </c>
      <c r="M53" s="62">
        <v>0</v>
      </c>
      <c r="N53" s="62">
        <v>0</v>
      </c>
      <c r="O53" s="62">
        <v>0</v>
      </c>
      <c r="P53" s="62">
        <v>0</v>
      </c>
      <c r="Q53" s="62">
        <v>0</v>
      </c>
      <c r="R53" s="62">
        <v>0</v>
      </c>
      <c r="S53" s="62">
        <v>0</v>
      </c>
      <c r="T53" s="62">
        <v>0</v>
      </c>
      <c r="U53" s="62">
        <v>0</v>
      </c>
      <c r="V53" s="62">
        <v>0</v>
      </c>
      <c r="W53" s="62">
        <v>0</v>
      </c>
      <c r="X53" s="62">
        <v>0</v>
      </c>
      <c r="Y53" s="62">
        <v>0</v>
      </c>
      <c r="Z53" s="62">
        <v>0</v>
      </c>
      <c r="AA53" s="62">
        <v>0</v>
      </c>
      <c r="AB53" s="62">
        <v>0</v>
      </c>
      <c r="AC53" s="62">
        <v>0</v>
      </c>
      <c r="AD53" s="62">
        <v>0</v>
      </c>
      <c r="AE53" s="62">
        <v>0</v>
      </c>
      <c r="AF53" s="62">
        <v>0</v>
      </c>
      <c r="AG53" s="62">
        <v>0</v>
      </c>
      <c r="AH53" s="62">
        <v>0</v>
      </c>
      <c r="AI53" s="62">
        <v>0</v>
      </c>
      <c r="AJ53" s="63">
        <f t="shared" si="0"/>
        <v>14985539.049999999</v>
      </c>
      <c r="AM53" s="70"/>
    </row>
    <row r="54" spans="1:39" ht="20.100000000000001" customHeight="1">
      <c r="A54" s="59">
        <v>132</v>
      </c>
      <c r="B54" s="60" t="s">
        <v>728</v>
      </c>
      <c r="C54" s="61" t="s">
        <v>1298</v>
      </c>
      <c r="D54" s="62">
        <v>0</v>
      </c>
      <c r="E54" s="62">
        <v>0</v>
      </c>
      <c r="F54" s="62">
        <v>17172</v>
      </c>
      <c r="G54" s="62">
        <v>27758.379999999997</v>
      </c>
      <c r="H54" s="62">
        <v>0</v>
      </c>
      <c r="I54" s="62">
        <v>5039.3</v>
      </c>
      <c r="J54" s="62">
        <v>16211058.77</v>
      </c>
      <c r="K54" s="62">
        <v>15705</v>
      </c>
      <c r="L54" s="62">
        <v>0</v>
      </c>
      <c r="M54" s="62">
        <v>0</v>
      </c>
      <c r="N54" s="62">
        <v>240784.32</v>
      </c>
      <c r="O54" s="62">
        <v>0</v>
      </c>
      <c r="P54" s="62">
        <v>0</v>
      </c>
      <c r="Q54" s="62">
        <v>0</v>
      </c>
      <c r="R54" s="62">
        <v>0</v>
      </c>
      <c r="S54" s="62">
        <v>0</v>
      </c>
      <c r="T54" s="62">
        <v>0</v>
      </c>
      <c r="U54" s="62">
        <v>0</v>
      </c>
      <c r="V54" s="62">
        <v>0</v>
      </c>
      <c r="W54" s="62">
        <v>0</v>
      </c>
      <c r="X54" s="62">
        <v>0</v>
      </c>
      <c r="Y54" s="62">
        <v>0</v>
      </c>
      <c r="Z54" s="62">
        <v>0</v>
      </c>
      <c r="AA54" s="62">
        <v>0</v>
      </c>
      <c r="AB54" s="62">
        <v>0</v>
      </c>
      <c r="AC54" s="62">
        <v>0</v>
      </c>
      <c r="AD54" s="62">
        <v>0</v>
      </c>
      <c r="AE54" s="62">
        <v>0</v>
      </c>
      <c r="AF54" s="62">
        <v>0</v>
      </c>
      <c r="AG54" s="62">
        <v>0</v>
      </c>
      <c r="AH54" s="62">
        <v>0</v>
      </c>
      <c r="AI54" s="62">
        <v>0</v>
      </c>
      <c r="AJ54" s="63">
        <f t="shared" si="0"/>
        <v>16517517.77</v>
      </c>
      <c r="AM54" s="70"/>
    </row>
    <row r="55" spans="1:39" ht="20.100000000000001" customHeight="1">
      <c r="A55" s="59">
        <v>133</v>
      </c>
      <c r="B55" s="60" t="s">
        <v>729</v>
      </c>
      <c r="C55" s="61" t="s">
        <v>1298</v>
      </c>
      <c r="D55" s="62">
        <v>0</v>
      </c>
      <c r="E55" s="62">
        <v>0</v>
      </c>
      <c r="F55" s="62">
        <v>1295675.3400000001</v>
      </c>
      <c r="G55" s="62">
        <v>146553</v>
      </c>
      <c r="H55" s="62">
        <v>0</v>
      </c>
      <c r="I55" s="62">
        <v>0</v>
      </c>
      <c r="J55" s="62">
        <v>0</v>
      </c>
      <c r="K55" s="62">
        <v>0</v>
      </c>
      <c r="L55" s="62">
        <v>0</v>
      </c>
      <c r="M55" s="62">
        <v>0</v>
      </c>
      <c r="N55" s="62">
        <v>0</v>
      </c>
      <c r="O55" s="62">
        <v>0</v>
      </c>
      <c r="P55" s="62">
        <v>0</v>
      </c>
      <c r="Q55" s="62">
        <v>0</v>
      </c>
      <c r="R55" s="62">
        <v>0</v>
      </c>
      <c r="S55" s="62">
        <v>0</v>
      </c>
      <c r="T55" s="62">
        <v>0</v>
      </c>
      <c r="U55" s="62">
        <v>0</v>
      </c>
      <c r="V55" s="62">
        <v>0</v>
      </c>
      <c r="W55" s="62">
        <v>0</v>
      </c>
      <c r="X55" s="62">
        <v>0</v>
      </c>
      <c r="Y55" s="62">
        <v>0</v>
      </c>
      <c r="Z55" s="62">
        <v>0</v>
      </c>
      <c r="AA55" s="62">
        <v>0</v>
      </c>
      <c r="AB55" s="62">
        <v>0</v>
      </c>
      <c r="AC55" s="62">
        <v>0</v>
      </c>
      <c r="AD55" s="62">
        <v>0</v>
      </c>
      <c r="AE55" s="62">
        <v>0</v>
      </c>
      <c r="AF55" s="62">
        <v>0</v>
      </c>
      <c r="AG55" s="62">
        <v>0</v>
      </c>
      <c r="AH55" s="62">
        <v>0</v>
      </c>
      <c r="AI55" s="62">
        <v>0</v>
      </c>
      <c r="AJ55" s="63">
        <f t="shared" si="0"/>
        <v>1442228.34</v>
      </c>
      <c r="AM55" s="70"/>
    </row>
    <row r="56" spans="1:39" ht="20.100000000000001" customHeight="1">
      <c r="A56" s="59">
        <v>134</v>
      </c>
      <c r="B56" s="60" t="s">
        <v>730</v>
      </c>
      <c r="C56" s="61" t="s">
        <v>1298</v>
      </c>
      <c r="D56" s="62">
        <v>0</v>
      </c>
      <c r="E56" s="62">
        <v>480</v>
      </c>
      <c r="F56" s="62">
        <v>30989351.260000002</v>
      </c>
      <c r="G56" s="62">
        <v>1871.5</v>
      </c>
      <c r="H56" s="62">
        <v>0</v>
      </c>
      <c r="I56" s="62">
        <v>0</v>
      </c>
      <c r="J56" s="62">
        <v>0</v>
      </c>
      <c r="K56" s="62">
        <v>0</v>
      </c>
      <c r="L56" s="62">
        <v>0</v>
      </c>
      <c r="M56" s="62">
        <v>0</v>
      </c>
      <c r="N56" s="62">
        <v>0</v>
      </c>
      <c r="O56" s="62">
        <v>0</v>
      </c>
      <c r="P56" s="62">
        <v>0</v>
      </c>
      <c r="Q56" s="62">
        <v>0</v>
      </c>
      <c r="R56" s="62">
        <v>0</v>
      </c>
      <c r="S56" s="62">
        <v>0</v>
      </c>
      <c r="T56" s="62">
        <v>0</v>
      </c>
      <c r="U56" s="62">
        <v>0</v>
      </c>
      <c r="V56" s="62">
        <v>0</v>
      </c>
      <c r="W56" s="62">
        <v>0</v>
      </c>
      <c r="X56" s="62">
        <v>0</v>
      </c>
      <c r="Y56" s="62">
        <v>0</v>
      </c>
      <c r="Z56" s="62">
        <v>0</v>
      </c>
      <c r="AA56" s="62">
        <v>0</v>
      </c>
      <c r="AB56" s="62">
        <v>0</v>
      </c>
      <c r="AC56" s="62">
        <v>0</v>
      </c>
      <c r="AD56" s="62">
        <v>0</v>
      </c>
      <c r="AE56" s="62">
        <v>0</v>
      </c>
      <c r="AF56" s="62">
        <v>0</v>
      </c>
      <c r="AG56" s="62">
        <v>0</v>
      </c>
      <c r="AH56" s="62">
        <v>0</v>
      </c>
      <c r="AI56" s="62">
        <v>0</v>
      </c>
      <c r="AJ56" s="63">
        <f t="shared" si="0"/>
        <v>30991702.760000002</v>
      </c>
      <c r="AM56" s="70"/>
    </row>
    <row r="57" spans="1:39" ht="20.100000000000001" customHeight="1">
      <c r="A57" s="73">
        <v>137</v>
      </c>
      <c r="B57" s="74" t="s">
        <v>731</v>
      </c>
      <c r="C57" s="75" t="s">
        <v>1298</v>
      </c>
      <c r="D57" s="76">
        <v>0</v>
      </c>
      <c r="E57" s="76">
        <v>0</v>
      </c>
      <c r="F57" s="76">
        <v>0</v>
      </c>
      <c r="G57" s="76">
        <v>0</v>
      </c>
      <c r="H57" s="76">
        <v>0</v>
      </c>
      <c r="I57" s="76">
        <v>50</v>
      </c>
      <c r="J57" s="76">
        <v>474595.31</v>
      </c>
      <c r="K57" s="76">
        <v>0</v>
      </c>
      <c r="L57" s="76">
        <v>0</v>
      </c>
      <c r="M57" s="76">
        <v>0</v>
      </c>
      <c r="N57" s="76">
        <v>0</v>
      </c>
      <c r="O57" s="76">
        <v>0</v>
      </c>
      <c r="P57" s="76">
        <v>0</v>
      </c>
      <c r="Q57" s="76">
        <v>0</v>
      </c>
      <c r="R57" s="76">
        <v>0</v>
      </c>
      <c r="S57" s="76">
        <v>0</v>
      </c>
      <c r="T57" s="76">
        <v>0</v>
      </c>
      <c r="U57" s="76">
        <v>0</v>
      </c>
      <c r="V57" s="76">
        <v>0</v>
      </c>
      <c r="W57" s="76">
        <v>0</v>
      </c>
      <c r="X57" s="76">
        <v>0</v>
      </c>
      <c r="Y57" s="76">
        <v>0</v>
      </c>
      <c r="Z57" s="76">
        <v>0</v>
      </c>
      <c r="AA57" s="76">
        <v>0</v>
      </c>
      <c r="AB57" s="76">
        <v>0</v>
      </c>
      <c r="AC57" s="76">
        <v>0</v>
      </c>
      <c r="AD57" s="76">
        <v>0</v>
      </c>
      <c r="AE57" s="76">
        <v>0</v>
      </c>
      <c r="AF57" s="76">
        <v>0</v>
      </c>
      <c r="AG57" s="76">
        <v>0</v>
      </c>
      <c r="AH57" s="76">
        <v>0</v>
      </c>
      <c r="AI57" s="76">
        <v>0</v>
      </c>
      <c r="AJ57" s="77">
        <f t="shared" si="0"/>
        <v>474645.31</v>
      </c>
      <c r="AM57" s="70"/>
    </row>
    <row r="58" spans="1:39" ht="20.100000000000001" customHeight="1">
      <c r="A58" s="73">
        <v>138</v>
      </c>
      <c r="B58" s="74" t="s">
        <v>732</v>
      </c>
      <c r="C58" s="75" t="s">
        <v>1298</v>
      </c>
      <c r="D58" s="76">
        <v>0</v>
      </c>
      <c r="E58" s="76">
        <v>0</v>
      </c>
      <c r="F58" s="76">
        <v>0</v>
      </c>
      <c r="G58" s="76">
        <v>0</v>
      </c>
      <c r="H58" s="76">
        <v>0</v>
      </c>
      <c r="I58" s="76">
        <v>0</v>
      </c>
      <c r="J58" s="76">
        <v>0</v>
      </c>
      <c r="K58" s="76">
        <v>0</v>
      </c>
      <c r="L58" s="76">
        <v>0</v>
      </c>
      <c r="M58" s="76">
        <v>0</v>
      </c>
      <c r="N58" s="76">
        <v>0</v>
      </c>
      <c r="O58" s="76">
        <v>0</v>
      </c>
      <c r="P58" s="76">
        <v>0</v>
      </c>
      <c r="Q58" s="76">
        <v>0</v>
      </c>
      <c r="R58" s="76">
        <v>0</v>
      </c>
      <c r="S58" s="76">
        <v>0</v>
      </c>
      <c r="T58" s="76">
        <v>0</v>
      </c>
      <c r="U58" s="76">
        <v>0</v>
      </c>
      <c r="V58" s="76">
        <v>0</v>
      </c>
      <c r="W58" s="76">
        <v>0</v>
      </c>
      <c r="X58" s="76">
        <v>0</v>
      </c>
      <c r="Y58" s="76">
        <v>0</v>
      </c>
      <c r="Z58" s="76">
        <v>0</v>
      </c>
      <c r="AA58" s="76">
        <v>0</v>
      </c>
      <c r="AB58" s="76">
        <v>0</v>
      </c>
      <c r="AC58" s="76">
        <v>0</v>
      </c>
      <c r="AD58" s="76">
        <v>0</v>
      </c>
      <c r="AE58" s="76">
        <v>0</v>
      </c>
      <c r="AF58" s="76">
        <v>0</v>
      </c>
      <c r="AG58" s="76">
        <v>0</v>
      </c>
      <c r="AH58" s="76">
        <v>0</v>
      </c>
      <c r="AI58" s="76">
        <v>0</v>
      </c>
      <c r="AJ58" s="77">
        <f t="shared" si="0"/>
        <v>0</v>
      </c>
      <c r="AM58" s="70"/>
    </row>
    <row r="59" spans="1:39" ht="20.100000000000001" customHeight="1">
      <c r="A59" s="73">
        <v>139</v>
      </c>
      <c r="B59" s="74" t="s">
        <v>733</v>
      </c>
      <c r="C59" s="75" t="s">
        <v>1298</v>
      </c>
      <c r="D59" s="76">
        <v>0</v>
      </c>
      <c r="E59" s="76">
        <v>0</v>
      </c>
      <c r="F59" s="76">
        <v>0</v>
      </c>
      <c r="G59" s="76">
        <v>20324.399999999998</v>
      </c>
      <c r="H59" s="76">
        <v>0</v>
      </c>
      <c r="I59" s="76">
        <v>0</v>
      </c>
      <c r="J59" s="76">
        <v>0</v>
      </c>
      <c r="K59" s="76">
        <v>0</v>
      </c>
      <c r="L59" s="76">
        <v>0</v>
      </c>
      <c r="M59" s="76">
        <v>0</v>
      </c>
      <c r="N59" s="76">
        <v>0</v>
      </c>
      <c r="O59" s="76">
        <v>0</v>
      </c>
      <c r="P59" s="76">
        <v>0</v>
      </c>
      <c r="Q59" s="76">
        <v>0</v>
      </c>
      <c r="R59" s="76">
        <v>0</v>
      </c>
      <c r="S59" s="76">
        <v>0</v>
      </c>
      <c r="T59" s="76">
        <v>0</v>
      </c>
      <c r="U59" s="76">
        <v>0</v>
      </c>
      <c r="V59" s="76">
        <v>0</v>
      </c>
      <c r="W59" s="76">
        <v>0</v>
      </c>
      <c r="X59" s="76">
        <v>0</v>
      </c>
      <c r="Y59" s="76">
        <v>0</v>
      </c>
      <c r="Z59" s="76">
        <v>0</v>
      </c>
      <c r="AA59" s="76">
        <v>0</v>
      </c>
      <c r="AB59" s="76">
        <v>0</v>
      </c>
      <c r="AC59" s="76">
        <v>0</v>
      </c>
      <c r="AD59" s="76">
        <v>0</v>
      </c>
      <c r="AE59" s="76">
        <v>0</v>
      </c>
      <c r="AF59" s="76">
        <v>0</v>
      </c>
      <c r="AG59" s="76">
        <v>0</v>
      </c>
      <c r="AH59" s="76">
        <v>0</v>
      </c>
      <c r="AI59" s="76">
        <v>0</v>
      </c>
      <c r="AJ59" s="77">
        <f t="shared" si="0"/>
        <v>20324.399999999998</v>
      </c>
      <c r="AM59" s="70"/>
    </row>
    <row r="60" spans="1:39" ht="20.100000000000001" customHeight="1">
      <c r="A60" s="73">
        <v>140</v>
      </c>
      <c r="B60" s="74" t="s">
        <v>734</v>
      </c>
      <c r="C60" s="75" t="s">
        <v>1298</v>
      </c>
      <c r="D60" s="76">
        <v>0</v>
      </c>
      <c r="E60" s="76">
        <v>0</v>
      </c>
      <c r="F60" s="76">
        <v>0</v>
      </c>
      <c r="G60" s="76">
        <v>1975.5500000000002</v>
      </c>
      <c r="H60" s="76">
        <v>0</v>
      </c>
      <c r="I60" s="76">
        <v>0</v>
      </c>
      <c r="J60" s="76">
        <v>0</v>
      </c>
      <c r="K60" s="76">
        <v>0</v>
      </c>
      <c r="L60" s="76">
        <v>0</v>
      </c>
      <c r="M60" s="76">
        <v>0</v>
      </c>
      <c r="N60" s="76">
        <v>0</v>
      </c>
      <c r="O60" s="76">
        <v>0</v>
      </c>
      <c r="P60" s="76">
        <v>0</v>
      </c>
      <c r="Q60" s="76">
        <v>0</v>
      </c>
      <c r="R60" s="76">
        <v>0</v>
      </c>
      <c r="S60" s="76">
        <v>0</v>
      </c>
      <c r="T60" s="76">
        <v>0</v>
      </c>
      <c r="U60" s="76">
        <v>0</v>
      </c>
      <c r="V60" s="76">
        <v>0</v>
      </c>
      <c r="W60" s="76">
        <v>0</v>
      </c>
      <c r="X60" s="76">
        <v>0</v>
      </c>
      <c r="Y60" s="76">
        <v>0</v>
      </c>
      <c r="Z60" s="76">
        <v>0</v>
      </c>
      <c r="AA60" s="76">
        <v>0</v>
      </c>
      <c r="AB60" s="76">
        <v>0</v>
      </c>
      <c r="AC60" s="76">
        <v>0</v>
      </c>
      <c r="AD60" s="76">
        <v>0</v>
      </c>
      <c r="AE60" s="76">
        <v>0</v>
      </c>
      <c r="AF60" s="76">
        <v>0</v>
      </c>
      <c r="AG60" s="76">
        <v>0</v>
      </c>
      <c r="AH60" s="76">
        <v>0</v>
      </c>
      <c r="AI60" s="76">
        <v>0</v>
      </c>
      <c r="AJ60" s="77">
        <f t="shared" si="0"/>
        <v>1975.5500000000002</v>
      </c>
      <c r="AM60" s="70"/>
    </row>
    <row r="61" spans="1:39" ht="20.100000000000001" customHeight="1">
      <c r="A61" s="73">
        <v>141</v>
      </c>
      <c r="B61" s="74" t="s">
        <v>735</v>
      </c>
      <c r="C61" s="75" t="s">
        <v>1298</v>
      </c>
      <c r="D61" s="76">
        <v>0</v>
      </c>
      <c r="E61" s="76">
        <v>0</v>
      </c>
      <c r="F61" s="76">
        <v>0</v>
      </c>
      <c r="G61" s="76">
        <v>0</v>
      </c>
      <c r="H61" s="76">
        <v>0</v>
      </c>
      <c r="I61" s="76">
        <v>0</v>
      </c>
      <c r="J61" s="76">
        <v>0</v>
      </c>
      <c r="K61" s="76">
        <v>0</v>
      </c>
      <c r="L61" s="76">
        <v>0</v>
      </c>
      <c r="M61" s="76">
        <v>0</v>
      </c>
      <c r="N61" s="76">
        <v>0</v>
      </c>
      <c r="O61" s="76">
        <v>0</v>
      </c>
      <c r="P61" s="76">
        <v>0</v>
      </c>
      <c r="Q61" s="76">
        <v>0</v>
      </c>
      <c r="R61" s="76">
        <v>0</v>
      </c>
      <c r="S61" s="76">
        <v>0</v>
      </c>
      <c r="T61" s="76">
        <v>0</v>
      </c>
      <c r="U61" s="76">
        <v>0</v>
      </c>
      <c r="V61" s="76">
        <v>0</v>
      </c>
      <c r="W61" s="76">
        <v>0</v>
      </c>
      <c r="X61" s="76">
        <v>0</v>
      </c>
      <c r="Y61" s="76">
        <v>0</v>
      </c>
      <c r="Z61" s="76">
        <v>0</v>
      </c>
      <c r="AA61" s="76">
        <v>0</v>
      </c>
      <c r="AB61" s="76">
        <v>0</v>
      </c>
      <c r="AC61" s="76">
        <v>0</v>
      </c>
      <c r="AD61" s="76">
        <v>0</v>
      </c>
      <c r="AE61" s="76">
        <v>0</v>
      </c>
      <c r="AF61" s="76">
        <v>0</v>
      </c>
      <c r="AG61" s="76">
        <v>0</v>
      </c>
      <c r="AH61" s="76">
        <v>0</v>
      </c>
      <c r="AI61" s="76">
        <v>0</v>
      </c>
      <c r="AJ61" s="77">
        <f t="shared" si="0"/>
        <v>0</v>
      </c>
      <c r="AM61" s="70"/>
    </row>
    <row r="62" spans="1:39" ht="20.100000000000001" customHeight="1">
      <c r="A62" s="73">
        <v>142</v>
      </c>
      <c r="B62" s="74" t="s">
        <v>736</v>
      </c>
      <c r="C62" s="75" t="s">
        <v>1298</v>
      </c>
      <c r="D62" s="76">
        <v>0</v>
      </c>
      <c r="E62" s="76">
        <v>0</v>
      </c>
      <c r="F62" s="76">
        <v>0</v>
      </c>
      <c r="G62" s="76">
        <v>0</v>
      </c>
      <c r="H62" s="76">
        <v>0</v>
      </c>
      <c r="I62" s="76">
        <v>0</v>
      </c>
      <c r="J62" s="76">
        <v>0</v>
      </c>
      <c r="K62" s="76">
        <v>0</v>
      </c>
      <c r="L62" s="76">
        <v>0</v>
      </c>
      <c r="M62" s="76">
        <v>0</v>
      </c>
      <c r="N62" s="76">
        <v>0</v>
      </c>
      <c r="O62" s="76">
        <v>0</v>
      </c>
      <c r="P62" s="76">
        <v>0</v>
      </c>
      <c r="Q62" s="76">
        <v>0</v>
      </c>
      <c r="R62" s="76">
        <v>0</v>
      </c>
      <c r="S62" s="76">
        <v>0</v>
      </c>
      <c r="T62" s="76">
        <v>0</v>
      </c>
      <c r="U62" s="76">
        <v>0</v>
      </c>
      <c r="V62" s="76">
        <v>0</v>
      </c>
      <c r="W62" s="76">
        <v>0</v>
      </c>
      <c r="X62" s="76">
        <v>0</v>
      </c>
      <c r="Y62" s="76">
        <v>0</v>
      </c>
      <c r="Z62" s="76">
        <v>0</v>
      </c>
      <c r="AA62" s="76">
        <v>0</v>
      </c>
      <c r="AB62" s="76">
        <v>0</v>
      </c>
      <c r="AC62" s="76">
        <v>0</v>
      </c>
      <c r="AD62" s="76">
        <v>0</v>
      </c>
      <c r="AE62" s="76">
        <v>0</v>
      </c>
      <c r="AF62" s="76">
        <v>0</v>
      </c>
      <c r="AG62" s="76">
        <v>0</v>
      </c>
      <c r="AH62" s="76">
        <v>0</v>
      </c>
      <c r="AI62" s="76">
        <v>0</v>
      </c>
      <c r="AJ62" s="77">
        <f t="shared" si="0"/>
        <v>0</v>
      </c>
      <c r="AM62" s="70"/>
    </row>
    <row r="63" spans="1:39" ht="20.100000000000001" customHeight="1">
      <c r="A63" s="73">
        <v>143</v>
      </c>
      <c r="B63" s="74" t="s">
        <v>87</v>
      </c>
      <c r="C63" s="75" t="s">
        <v>1298</v>
      </c>
      <c r="D63" s="76">
        <v>0</v>
      </c>
      <c r="E63" s="76">
        <v>0</v>
      </c>
      <c r="F63" s="76">
        <v>0</v>
      </c>
      <c r="G63" s="76">
        <v>0</v>
      </c>
      <c r="H63" s="76">
        <v>0</v>
      </c>
      <c r="I63" s="76">
        <v>0</v>
      </c>
      <c r="J63" s="76">
        <v>0</v>
      </c>
      <c r="K63" s="76">
        <v>0</v>
      </c>
      <c r="L63" s="76">
        <v>0</v>
      </c>
      <c r="M63" s="76">
        <v>0</v>
      </c>
      <c r="N63" s="76">
        <v>0</v>
      </c>
      <c r="O63" s="76">
        <v>0</v>
      </c>
      <c r="P63" s="76">
        <v>0</v>
      </c>
      <c r="Q63" s="76">
        <v>0</v>
      </c>
      <c r="R63" s="76">
        <v>0</v>
      </c>
      <c r="S63" s="76">
        <v>0</v>
      </c>
      <c r="T63" s="76">
        <v>0</v>
      </c>
      <c r="U63" s="76">
        <v>0</v>
      </c>
      <c r="V63" s="76">
        <v>0</v>
      </c>
      <c r="W63" s="76">
        <v>0</v>
      </c>
      <c r="X63" s="76">
        <v>0</v>
      </c>
      <c r="Y63" s="76">
        <v>0</v>
      </c>
      <c r="Z63" s="76">
        <v>0</v>
      </c>
      <c r="AA63" s="76">
        <v>0</v>
      </c>
      <c r="AB63" s="76">
        <v>0</v>
      </c>
      <c r="AC63" s="76">
        <v>0</v>
      </c>
      <c r="AD63" s="76">
        <v>0</v>
      </c>
      <c r="AE63" s="76">
        <v>0</v>
      </c>
      <c r="AF63" s="76">
        <v>0</v>
      </c>
      <c r="AG63" s="76">
        <v>0</v>
      </c>
      <c r="AH63" s="76">
        <v>0</v>
      </c>
      <c r="AI63" s="76">
        <v>0</v>
      </c>
      <c r="AJ63" s="77">
        <f t="shared" si="0"/>
        <v>0</v>
      </c>
      <c r="AM63" s="70"/>
    </row>
    <row r="64" spans="1:39" ht="20.100000000000001" customHeight="1">
      <c r="A64" s="73">
        <v>144</v>
      </c>
      <c r="B64" s="74" t="s">
        <v>737</v>
      </c>
      <c r="C64" s="75" t="s">
        <v>1298</v>
      </c>
      <c r="D64" s="76">
        <v>0</v>
      </c>
      <c r="E64" s="76">
        <v>0</v>
      </c>
      <c r="F64" s="76">
        <v>0</v>
      </c>
      <c r="G64" s="76">
        <v>5472.8</v>
      </c>
      <c r="H64" s="76">
        <v>0</v>
      </c>
      <c r="I64" s="76">
        <v>0</v>
      </c>
      <c r="J64" s="76">
        <v>0</v>
      </c>
      <c r="K64" s="76">
        <v>0</v>
      </c>
      <c r="L64" s="76">
        <v>0</v>
      </c>
      <c r="M64" s="76">
        <v>0</v>
      </c>
      <c r="N64" s="76">
        <v>0</v>
      </c>
      <c r="O64" s="76">
        <v>0</v>
      </c>
      <c r="P64" s="76">
        <v>0</v>
      </c>
      <c r="Q64" s="76">
        <v>0</v>
      </c>
      <c r="R64" s="76">
        <v>0</v>
      </c>
      <c r="S64" s="76">
        <v>0</v>
      </c>
      <c r="T64" s="76">
        <v>0</v>
      </c>
      <c r="U64" s="76">
        <v>0</v>
      </c>
      <c r="V64" s="76">
        <v>0</v>
      </c>
      <c r="W64" s="76">
        <v>0</v>
      </c>
      <c r="X64" s="76">
        <v>0</v>
      </c>
      <c r="Y64" s="76">
        <v>0</v>
      </c>
      <c r="Z64" s="76">
        <v>0</v>
      </c>
      <c r="AA64" s="76">
        <v>0</v>
      </c>
      <c r="AB64" s="76">
        <v>0</v>
      </c>
      <c r="AC64" s="76">
        <v>0</v>
      </c>
      <c r="AD64" s="76">
        <v>0</v>
      </c>
      <c r="AE64" s="76">
        <v>0</v>
      </c>
      <c r="AF64" s="76">
        <v>0</v>
      </c>
      <c r="AG64" s="76">
        <v>0</v>
      </c>
      <c r="AH64" s="76">
        <v>0</v>
      </c>
      <c r="AI64" s="76">
        <v>0</v>
      </c>
      <c r="AJ64" s="77">
        <f t="shared" si="0"/>
        <v>5472.8</v>
      </c>
      <c r="AM64" s="70"/>
    </row>
    <row r="65" spans="1:39" ht="20.100000000000001" customHeight="1">
      <c r="A65" s="73">
        <v>145</v>
      </c>
      <c r="B65" s="74" t="s">
        <v>89</v>
      </c>
      <c r="C65" s="75" t="s">
        <v>1298</v>
      </c>
      <c r="D65" s="76">
        <v>0</v>
      </c>
      <c r="E65" s="76">
        <v>0</v>
      </c>
      <c r="F65" s="76">
        <v>0</v>
      </c>
      <c r="G65" s="76">
        <v>0</v>
      </c>
      <c r="H65" s="76">
        <v>0</v>
      </c>
      <c r="I65" s="76">
        <v>0</v>
      </c>
      <c r="J65" s="76">
        <v>0</v>
      </c>
      <c r="K65" s="76">
        <v>0</v>
      </c>
      <c r="L65" s="76">
        <v>0</v>
      </c>
      <c r="M65" s="76">
        <v>0</v>
      </c>
      <c r="N65" s="76">
        <v>0</v>
      </c>
      <c r="O65" s="76">
        <v>0</v>
      </c>
      <c r="P65" s="76">
        <v>0</v>
      </c>
      <c r="Q65" s="76">
        <v>0</v>
      </c>
      <c r="R65" s="76">
        <v>0</v>
      </c>
      <c r="S65" s="76">
        <v>0</v>
      </c>
      <c r="T65" s="76">
        <v>0</v>
      </c>
      <c r="U65" s="76">
        <v>0</v>
      </c>
      <c r="V65" s="76">
        <v>0</v>
      </c>
      <c r="W65" s="76">
        <v>0</v>
      </c>
      <c r="X65" s="76">
        <v>0</v>
      </c>
      <c r="Y65" s="76">
        <v>0</v>
      </c>
      <c r="Z65" s="76">
        <v>0</v>
      </c>
      <c r="AA65" s="76">
        <v>0</v>
      </c>
      <c r="AB65" s="76">
        <v>0</v>
      </c>
      <c r="AC65" s="76">
        <v>0</v>
      </c>
      <c r="AD65" s="76">
        <v>0</v>
      </c>
      <c r="AE65" s="76">
        <v>0</v>
      </c>
      <c r="AF65" s="76">
        <v>0</v>
      </c>
      <c r="AG65" s="76">
        <v>0</v>
      </c>
      <c r="AH65" s="76">
        <v>0</v>
      </c>
      <c r="AI65" s="76">
        <v>0</v>
      </c>
      <c r="AJ65" s="77">
        <f t="shared" si="0"/>
        <v>0</v>
      </c>
      <c r="AM65" s="70"/>
    </row>
    <row r="66" spans="1:39" ht="20.100000000000001" customHeight="1">
      <c r="A66" s="73">
        <v>146</v>
      </c>
      <c r="B66" s="74" t="s">
        <v>90</v>
      </c>
      <c r="C66" s="75" t="s">
        <v>1298</v>
      </c>
      <c r="D66" s="76">
        <v>0</v>
      </c>
      <c r="E66" s="76">
        <v>0</v>
      </c>
      <c r="F66" s="76">
        <v>0</v>
      </c>
      <c r="G66" s="76">
        <v>0</v>
      </c>
      <c r="H66" s="76">
        <v>0</v>
      </c>
      <c r="I66" s="76">
        <v>0</v>
      </c>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0</v>
      </c>
      <c r="AE66" s="76">
        <v>0</v>
      </c>
      <c r="AF66" s="76">
        <v>0</v>
      </c>
      <c r="AG66" s="76">
        <v>0</v>
      </c>
      <c r="AH66" s="76">
        <v>0</v>
      </c>
      <c r="AI66" s="76">
        <v>0</v>
      </c>
      <c r="AJ66" s="77">
        <f t="shared" si="0"/>
        <v>0</v>
      </c>
      <c r="AM66" s="70"/>
    </row>
    <row r="67" spans="1:39" ht="20.100000000000001" customHeight="1">
      <c r="A67" s="73">
        <v>147</v>
      </c>
      <c r="B67" s="74" t="s">
        <v>738</v>
      </c>
      <c r="C67" s="75" t="s">
        <v>1298</v>
      </c>
      <c r="D67" s="76">
        <v>0</v>
      </c>
      <c r="E67" s="76">
        <v>0</v>
      </c>
      <c r="F67" s="76">
        <v>0</v>
      </c>
      <c r="G67" s="76">
        <v>0</v>
      </c>
      <c r="H67" s="76">
        <v>0</v>
      </c>
      <c r="I67" s="76">
        <v>0</v>
      </c>
      <c r="J67" s="76">
        <v>0</v>
      </c>
      <c r="K67" s="76">
        <v>0</v>
      </c>
      <c r="L67" s="76">
        <v>0</v>
      </c>
      <c r="M67" s="76">
        <v>0</v>
      </c>
      <c r="N67" s="76">
        <v>0</v>
      </c>
      <c r="O67" s="76">
        <v>0</v>
      </c>
      <c r="P67" s="76">
        <v>0</v>
      </c>
      <c r="Q67" s="76">
        <v>0</v>
      </c>
      <c r="R67" s="76">
        <v>0</v>
      </c>
      <c r="S67" s="76">
        <v>0</v>
      </c>
      <c r="T67" s="76">
        <v>0</v>
      </c>
      <c r="U67" s="76">
        <v>0</v>
      </c>
      <c r="V67" s="76">
        <v>0</v>
      </c>
      <c r="W67" s="76">
        <v>0</v>
      </c>
      <c r="X67" s="76">
        <v>0</v>
      </c>
      <c r="Y67" s="76">
        <v>0</v>
      </c>
      <c r="Z67" s="76">
        <v>0</v>
      </c>
      <c r="AA67" s="76">
        <v>0</v>
      </c>
      <c r="AB67" s="76">
        <v>0</v>
      </c>
      <c r="AC67" s="76">
        <v>0</v>
      </c>
      <c r="AD67" s="76">
        <v>0</v>
      </c>
      <c r="AE67" s="76">
        <v>0</v>
      </c>
      <c r="AF67" s="76">
        <v>0</v>
      </c>
      <c r="AG67" s="76">
        <v>0</v>
      </c>
      <c r="AH67" s="76">
        <v>0</v>
      </c>
      <c r="AI67" s="76">
        <v>0</v>
      </c>
      <c r="AJ67" s="77">
        <f t="shared" si="0"/>
        <v>0</v>
      </c>
      <c r="AM67" s="70"/>
    </row>
    <row r="68" spans="1:39" ht="20.100000000000001" customHeight="1">
      <c r="A68" s="73">
        <v>148</v>
      </c>
      <c r="B68" s="74" t="s">
        <v>739</v>
      </c>
      <c r="C68" s="75" t="s">
        <v>1298</v>
      </c>
      <c r="D68" s="76">
        <v>0</v>
      </c>
      <c r="E68" s="76">
        <v>0</v>
      </c>
      <c r="F68" s="76">
        <v>0</v>
      </c>
      <c r="G68" s="76">
        <v>0</v>
      </c>
      <c r="H68" s="76">
        <v>0</v>
      </c>
      <c r="I68" s="76">
        <v>0</v>
      </c>
      <c r="J68" s="76">
        <v>0</v>
      </c>
      <c r="K68" s="76">
        <v>0</v>
      </c>
      <c r="L68" s="76">
        <v>0</v>
      </c>
      <c r="M68" s="76">
        <v>0</v>
      </c>
      <c r="N68" s="76">
        <v>0</v>
      </c>
      <c r="O68" s="76">
        <v>0</v>
      </c>
      <c r="P68" s="76">
        <v>0</v>
      </c>
      <c r="Q68" s="76">
        <v>0</v>
      </c>
      <c r="R68" s="76">
        <v>0</v>
      </c>
      <c r="S68" s="76">
        <v>0</v>
      </c>
      <c r="T68" s="76">
        <v>0</v>
      </c>
      <c r="U68" s="76">
        <v>0</v>
      </c>
      <c r="V68" s="76">
        <v>0</v>
      </c>
      <c r="W68" s="76">
        <v>0</v>
      </c>
      <c r="X68" s="76">
        <v>0</v>
      </c>
      <c r="Y68" s="76">
        <v>0</v>
      </c>
      <c r="Z68" s="76">
        <v>0</v>
      </c>
      <c r="AA68" s="76">
        <v>0</v>
      </c>
      <c r="AB68" s="76">
        <v>0</v>
      </c>
      <c r="AC68" s="76">
        <v>0</v>
      </c>
      <c r="AD68" s="76">
        <v>0</v>
      </c>
      <c r="AE68" s="76">
        <v>0</v>
      </c>
      <c r="AF68" s="76">
        <v>0</v>
      </c>
      <c r="AG68" s="76">
        <v>0</v>
      </c>
      <c r="AH68" s="76">
        <v>0</v>
      </c>
      <c r="AI68" s="76">
        <v>0</v>
      </c>
      <c r="AJ68" s="77">
        <f t="shared" si="0"/>
        <v>0</v>
      </c>
      <c r="AM68" s="70"/>
    </row>
    <row r="69" spans="1:39" ht="20.100000000000001" customHeight="1">
      <c r="A69" s="59">
        <v>149</v>
      </c>
      <c r="B69" s="60" t="s">
        <v>740</v>
      </c>
      <c r="C69" s="61" t="s">
        <v>1298</v>
      </c>
      <c r="D69" s="62">
        <v>0</v>
      </c>
      <c r="E69" s="62">
        <v>0</v>
      </c>
      <c r="F69" s="62">
        <v>0</v>
      </c>
      <c r="G69" s="62">
        <v>83.52000000000001</v>
      </c>
      <c r="H69" s="62">
        <v>0</v>
      </c>
      <c r="I69" s="62">
        <v>0</v>
      </c>
      <c r="J69" s="62">
        <v>0</v>
      </c>
      <c r="K69" s="62">
        <v>0</v>
      </c>
      <c r="L69" s="62">
        <v>0</v>
      </c>
      <c r="M69" s="62">
        <v>0</v>
      </c>
      <c r="N69" s="62">
        <v>0</v>
      </c>
      <c r="O69" s="62">
        <v>0</v>
      </c>
      <c r="P69" s="62">
        <v>0</v>
      </c>
      <c r="Q69" s="62">
        <v>0</v>
      </c>
      <c r="R69" s="62">
        <v>0</v>
      </c>
      <c r="S69" s="62">
        <v>0</v>
      </c>
      <c r="T69" s="62">
        <v>0</v>
      </c>
      <c r="U69" s="62">
        <v>0</v>
      </c>
      <c r="V69" s="62">
        <v>0</v>
      </c>
      <c r="W69" s="62">
        <v>0</v>
      </c>
      <c r="X69" s="62">
        <v>0</v>
      </c>
      <c r="Y69" s="62">
        <v>0</v>
      </c>
      <c r="Z69" s="62">
        <v>0</v>
      </c>
      <c r="AA69" s="62">
        <v>0</v>
      </c>
      <c r="AB69" s="62">
        <v>0</v>
      </c>
      <c r="AC69" s="62">
        <v>0</v>
      </c>
      <c r="AD69" s="62">
        <v>0</v>
      </c>
      <c r="AE69" s="62">
        <v>0</v>
      </c>
      <c r="AF69" s="62">
        <v>0</v>
      </c>
      <c r="AG69" s="62">
        <v>0</v>
      </c>
      <c r="AH69" s="62">
        <v>0</v>
      </c>
      <c r="AI69" s="62">
        <v>0</v>
      </c>
      <c r="AJ69" s="63">
        <f t="shared" si="0"/>
        <v>83.52000000000001</v>
      </c>
      <c r="AM69" s="70"/>
    </row>
    <row r="70" spans="1:39" ht="20.100000000000001" customHeight="1">
      <c r="A70" s="59">
        <v>150</v>
      </c>
      <c r="B70" s="60" t="s">
        <v>94</v>
      </c>
      <c r="C70" s="61" t="s">
        <v>1298</v>
      </c>
      <c r="D70" s="62">
        <v>0</v>
      </c>
      <c r="E70" s="62">
        <v>0</v>
      </c>
      <c r="F70" s="62">
        <v>0</v>
      </c>
      <c r="G70" s="62">
        <v>0</v>
      </c>
      <c r="H70" s="62">
        <v>0</v>
      </c>
      <c r="I70" s="62">
        <v>0</v>
      </c>
      <c r="J70" s="62">
        <v>0</v>
      </c>
      <c r="K70" s="62">
        <v>0</v>
      </c>
      <c r="L70" s="62">
        <v>0</v>
      </c>
      <c r="M70" s="62">
        <v>0</v>
      </c>
      <c r="N70" s="62">
        <v>0</v>
      </c>
      <c r="O70" s="62">
        <v>0</v>
      </c>
      <c r="P70" s="62">
        <v>0</v>
      </c>
      <c r="Q70" s="62">
        <v>0</v>
      </c>
      <c r="R70" s="62">
        <v>0</v>
      </c>
      <c r="S70" s="62">
        <v>0</v>
      </c>
      <c r="T70" s="62">
        <v>0</v>
      </c>
      <c r="U70" s="62">
        <v>0</v>
      </c>
      <c r="V70" s="62">
        <v>0</v>
      </c>
      <c r="W70" s="62">
        <v>0</v>
      </c>
      <c r="X70" s="62">
        <v>0</v>
      </c>
      <c r="Y70" s="62">
        <v>0</v>
      </c>
      <c r="Z70" s="62">
        <v>0</v>
      </c>
      <c r="AA70" s="62">
        <v>0</v>
      </c>
      <c r="AB70" s="62">
        <v>0</v>
      </c>
      <c r="AC70" s="62">
        <v>0</v>
      </c>
      <c r="AD70" s="62">
        <v>0</v>
      </c>
      <c r="AE70" s="62">
        <v>0</v>
      </c>
      <c r="AF70" s="62">
        <v>0</v>
      </c>
      <c r="AG70" s="62">
        <v>0</v>
      </c>
      <c r="AH70" s="62">
        <v>0</v>
      </c>
      <c r="AI70" s="62">
        <v>0</v>
      </c>
      <c r="AJ70" s="63">
        <f t="shared" si="0"/>
        <v>0</v>
      </c>
      <c r="AM70" s="70"/>
    </row>
    <row r="71" spans="1:39" ht="20.100000000000001" customHeight="1">
      <c r="A71" s="59">
        <v>152</v>
      </c>
      <c r="B71" s="60" t="s">
        <v>741</v>
      </c>
      <c r="C71" s="61" t="s">
        <v>1298</v>
      </c>
      <c r="D71" s="62">
        <v>0</v>
      </c>
      <c r="E71" s="62">
        <v>0</v>
      </c>
      <c r="F71" s="62">
        <v>0</v>
      </c>
      <c r="G71" s="62">
        <v>16598.07</v>
      </c>
      <c r="H71" s="62">
        <v>0</v>
      </c>
      <c r="I71" s="62">
        <v>0</v>
      </c>
      <c r="J71" s="62">
        <v>0</v>
      </c>
      <c r="K71" s="62">
        <v>0</v>
      </c>
      <c r="L71" s="62">
        <v>0</v>
      </c>
      <c r="M71" s="62">
        <v>0</v>
      </c>
      <c r="N71" s="62">
        <v>0</v>
      </c>
      <c r="O71" s="62">
        <v>0</v>
      </c>
      <c r="P71" s="62">
        <v>601000</v>
      </c>
      <c r="Q71" s="62">
        <v>0</v>
      </c>
      <c r="R71" s="62">
        <v>0</v>
      </c>
      <c r="S71" s="62">
        <v>0</v>
      </c>
      <c r="T71" s="62">
        <v>0</v>
      </c>
      <c r="U71" s="62">
        <v>0</v>
      </c>
      <c r="V71" s="62">
        <v>0</v>
      </c>
      <c r="W71" s="62">
        <v>0</v>
      </c>
      <c r="X71" s="62">
        <v>0</v>
      </c>
      <c r="Y71" s="62">
        <v>0</v>
      </c>
      <c r="Z71" s="62">
        <v>0</v>
      </c>
      <c r="AA71" s="62">
        <v>0</v>
      </c>
      <c r="AB71" s="62">
        <v>0</v>
      </c>
      <c r="AC71" s="62">
        <v>0</v>
      </c>
      <c r="AD71" s="62">
        <v>0</v>
      </c>
      <c r="AE71" s="62">
        <v>0</v>
      </c>
      <c r="AF71" s="62">
        <v>0</v>
      </c>
      <c r="AG71" s="62">
        <v>0</v>
      </c>
      <c r="AH71" s="62">
        <v>0</v>
      </c>
      <c r="AI71" s="62">
        <v>0</v>
      </c>
      <c r="AJ71" s="63">
        <f t="shared" si="0"/>
        <v>617598.06999999995</v>
      </c>
      <c r="AM71" s="70"/>
    </row>
    <row r="72" spans="1:39" ht="20.100000000000001" customHeight="1">
      <c r="A72" s="59">
        <v>153</v>
      </c>
      <c r="B72" s="60" t="s">
        <v>742</v>
      </c>
      <c r="C72" s="61" t="s">
        <v>1298</v>
      </c>
      <c r="D72" s="62">
        <v>0</v>
      </c>
      <c r="E72" s="62">
        <v>0</v>
      </c>
      <c r="F72" s="62">
        <v>0</v>
      </c>
      <c r="G72" s="62">
        <v>0</v>
      </c>
      <c r="H72" s="62">
        <v>0</v>
      </c>
      <c r="I72" s="62">
        <v>0</v>
      </c>
      <c r="J72" s="62">
        <v>0</v>
      </c>
      <c r="K72" s="62">
        <v>0</v>
      </c>
      <c r="L72" s="62">
        <v>0</v>
      </c>
      <c r="M72" s="62">
        <v>0</v>
      </c>
      <c r="N72" s="62">
        <v>0</v>
      </c>
      <c r="O72" s="62">
        <v>0</v>
      </c>
      <c r="P72" s="62">
        <v>245026.5</v>
      </c>
      <c r="Q72" s="62">
        <v>0</v>
      </c>
      <c r="R72" s="62">
        <v>0</v>
      </c>
      <c r="S72" s="62">
        <v>0</v>
      </c>
      <c r="T72" s="62">
        <v>0</v>
      </c>
      <c r="U72" s="62">
        <v>0</v>
      </c>
      <c r="V72" s="62">
        <v>0</v>
      </c>
      <c r="W72" s="62">
        <v>0</v>
      </c>
      <c r="X72" s="62">
        <v>0</v>
      </c>
      <c r="Y72" s="62">
        <v>0</v>
      </c>
      <c r="Z72" s="62">
        <v>0</v>
      </c>
      <c r="AA72" s="62">
        <v>0</v>
      </c>
      <c r="AB72" s="62">
        <v>0</v>
      </c>
      <c r="AC72" s="62">
        <v>0</v>
      </c>
      <c r="AD72" s="62">
        <v>0</v>
      </c>
      <c r="AE72" s="62">
        <v>0</v>
      </c>
      <c r="AF72" s="62">
        <v>0</v>
      </c>
      <c r="AG72" s="62">
        <v>0</v>
      </c>
      <c r="AH72" s="62">
        <v>0</v>
      </c>
      <c r="AI72" s="62">
        <v>0</v>
      </c>
      <c r="AJ72" s="63">
        <f t="shared" si="0"/>
        <v>245026.5</v>
      </c>
      <c r="AM72" s="70"/>
    </row>
    <row r="73" spans="1:39" ht="20.100000000000001" customHeight="1">
      <c r="A73" s="59">
        <v>154</v>
      </c>
      <c r="B73" s="60" t="s">
        <v>743</v>
      </c>
      <c r="C73" s="61" t="s">
        <v>1298</v>
      </c>
      <c r="D73" s="62">
        <v>0</v>
      </c>
      <c r="E73" s="62">
        <v>0</v>
      </c>
      <c r="F73" s="62">
        <v>0</v>
      </c>
      <c r="G73" s="62">
        <v>0</v>
      </c>
      <c r="H73" s="62">
        <v>0</v>
      </c>
      <c r="I73" s="62">
        <v>0</v>
      </c>
      <c r="J73" s="62">
        <v>0</v>
      </c>
      <c r="K73" s="62">
        <v>0</v>
      </c>
      <c r="L73" s="62">
        <v>0</v>
      </c>
      <c r="M73" s="62">
        <v>0</v>
      </c>
      <c r="N73" s="62">
        <v>0</v>
      </c>
      <c r="O73" s="62">
        <v>0</v>
      </c>
      <c r="P73" s="62">
        <v>0</v>
      </c>
      <c r="Q73" s="62">
        <v>0</v>
      </c>
      <c r="R73" s="62">
        <v>0</v>
      </c>
      <c r="S73" s="62">
        <v>0</v>
      </c>
      <c r="T73" s="62">
        <v>0</v>
      </c>
      <c r="U73" s="62">
        <v>0</v>
      </c>
      <c r="V73" s="62">
        <v>0</v>
      </c>
      <c r="W73" s="62">
        <v>0</v>
      </c>
      <c r="X73" s="62">
        <v>0</v>
      </c>
      <c r="Y73" s="62">
        <v>0</v>
      </c>
      <c r="Z73" s="62">
        <v>0</v>
      </c>
      <c r="AA73" s="62">
        <v>0</v>
      </c>
      <c r="AB73" s="62">
        <v>0</v>
      </c>
      <c r="AC73" s="62">
        <v>0</v>
      </c>
      <c r="AD73" s="62">
        <v>0</v>
      </c>
      <c r="AE73" s="62">
        <v>0</v>
      </c>
      <c r="AF73" s="62">
        <v>0</v>
      </c>
      <c r="AG73" s="62">
        <v>0</v>
      </c>
      <c r="AH73" s="62">
        <v>0</v>
      </c>
      <c r="AI73" s="62">
        <v>0</v>
      </c>
      <c r="AJ73" s="63">
        <f t="shared" si="0"/>
        <v>0</v>
      </c>
      <c r="AM73" s="70"/>
    </row>
    <row r="74" spans="1:39" ht="20.100000000000001" customHeight="1">
      <c r="A74" s="59">
        <v>155</v>
      </c>
      <c r="B74" s="60" t="s">
        <v>744</v>
      </c>
      <c r="C74" s="61" t="s">
        <v>1298</v>
      </c>
      <c r="D74" s="62">
        <v>0</v>
      </c>
      <c r="E74" s="62">
        <v>0</v>
      </c>
      <c r="F74" s="62">
        <v>0</v>
      </c>
      <c r="G74" s="62">
        <v>4926.46</v>
      </c>
      <c r="H74" s="62">
        <v>0</v>
      </c>
      <c r="I74" s="62">
        <v>0</v>
      </c>
      <c r="J74" s="62">
        <v>0</v>
      </c>
      <c r="K74" s="62">
        <v>0</v>
      </c>
      <c r="L74" s="62">
        <v>0</v>
      </c>
      <c r="M74" s="62">
        <v>0</v>
      </c>
      <c r="N74" s="62">
        <v>0</v>
      </c>
      <c r="O74" s="62">
        <v>0</v>
      </c>
      <c r="P74" s="62">
        <v>0</v>
      </c>
      <c r="Q74" s="62">
        <v>0</v>
      </c>
      <c r="R74" s="62">
        <v>0</v>
      </c>
      <c r="S74" s="62">
        <v>0</v>
      </c>
      <c r="T74" s="62">
        <v>0</v>
      </c>
      <c r="U74" s="62">
        <v>0</v>
      </c>
      <c r="V74" s="62">
        <v>0</v>
      </c>
      <c r="W74" s="62">
        <v>0</v>
      </c>
      <c r="X74" s="62">
        <v>0</v>
      </c>
      <c r="Y74" s="62">
        <v>0</v>
      </c>
      <c r="Z74" s="62">
        <v>0</v>
      </c>
      <c r="AA74" s="62">
        <v>0</v>
      </c>
      <c r="AB74" s="62">
        <v>0</v>
      </c>
      <c r="AC74" s="62">
        <v>0</v>
      </c>
      <c r="AD74" s="62">
        <v>0</v>
      </c>
      <c r="AE74" s="62">
        <v>0</v>
      </c>
      <c r="AF74" s="62">
        <v>0</v>
      </c>
      <c r="AG74" s="62">
        <v>0</v>
      </c>
      <c r="AH74" s="62">
        <v>0</v>
      </c>
      <c r="AI74" s="62">
        <v>0</v>
      </c>
      <c r="AJ74" s="63">
        <f t="shared" si="0"/>
        <v>4926.46</v>
      </c>
      <c r="AM74" s="70"/>
    </row>
    <row r="75" spans="1:39" ht="20.100000000000001" customHeight="1">
      <c r="A75" s="59">
        <v>156</v>
      </c>
      <c r="B75" s="60" t="s">
        <v>745</v>
      </c>
      <c r="C75" s="61" t="s">
        <v>1298</v>
      </c>
      <c r="D75" s="62">
        <v>0</v>
      </c>
      <c r="E75" s="62">
        <v>0</v>
      </c>
      <c r="F75" s="62">
        <v>0</v>
      </c>
      <c r="G75" s="62">
        <v>0</v>
      </c>
      <c r="H75" s="62">
        <v>0</v>
      </c>
      <c r="I75" s="62">
        <v>0</v>
      </c>
      <c r="J75" s="62">
        <v>0</v>
      </c>
      <c r="K75" s="62">
        <v>0</v>
      </c>
      <c r="L75" s="62">
        <v>0</v>
      </c>
      <c r="M75" s="62">
        <v>0</v>
      </c>
      <c r="N75" s="62">
        <v>0</v>
      </c>
      <c r="O75" s="62">
        <v>0</v>
      </c>
      <c r="P75" s="62">
        <v>0</v>
      </c>
      <c r="Q75" s="62">
        <v>0</v>
      </c>
      <c r="R75" s="62">
        <v>0</v>
      </c>
      <c r="S75" s="62">
        <v>0</v>
      </c>
      <c r="T75" s="62">
        <v>0</v>
      </c>
      <c r="U75" s="62">
        <v>0</v>
      </c>
      <c r="V75" s="62">
        <v>0</v>
      </c>
      <c r="W75" s="62">
        <v>0</v>
      </c>
      <c r="X75" s="62">
        <v>0</v>
      </c>
      <c r="Y75" s="62">
        <v>0</v>
      </c>
      <c r="Z75" s="62">
        <v>0</v>
      </c>
      <c r="AA75" s="62">
        <v>0</v>
      </c>
      <c r="AB75" s="62">
        <v>0</v>
      </c>
      <c r="AC75" s="62">
        <v>0</v>
      </c>
      <c r="AD75" s="62">
        <v>0</v>
      </c>
      <c r="AE75" s="62">
        <v>0</v>
      </c>
      <c r="AF75" s="62">
        <v>0</v>
      </c>
      <c r="AG75" s="62">
        <v>0</v>
      </c>
      <c r="AH75" s="62">
        <v>0</v>
      </c>
      <c r="AI75" s="62">
        <v>0</v>
      </c>
      <c r="AJ75" s="63">
        <f t="shared" si="0"/>
        <v>0</v>
      </c>
      <c r="AM75" s="70"/>
    </row>
    <row r="76" spans="1:39" ht="20.100000000000001" customHeight="1">
      <c r="A76" s="59">
        <v>157</v>
      </c>
      <c r="B76" s="60" t="s">
        <v>746</v>
      </c>
      <c r="C76" s="61" t="s">
        <v>1298</v>
      </c>
      <c r="D76" s="62">
        <v>0</v>
      </c>
      <c r="E76" s="62">
        <v>0</v>
      </c>
      <c r="F76" s="62">
        <v>0</v>
      </c>
      <c r="G76" s="62">
        <v>0</v>
      </c>
      <c r="H76" s="62">
        <v>0</v>
      </c>
      <c r="I76" s="62">
        <v>0</v>
      </c>
      <c r="J76" s="62">
        <v>0</v>
      </c>
      <c r="K76" s="62">
        <v>0</v>
      </c>
      <c r="L76" s="62">
        <v>0</v>
      </c>
      <c r="M76" s="62">
        <v>0</v>
      </c>
      <c r="N76" s="62">
        <v>0</v>
      </c>
      <c r="O76" s="62">
        <v>0</v>
      </c>
      <c r="P76" s="62">
        <v>0</v>
      </c>
      <c r="Q76" s="62">
        <v>0</v>
      </c>
      <c r="R76" s="62">
        <v>0</v>
      </c>
      <c r="S76" s="62">
        <v>0</v>
      </c>
      <c r="T76" s="62">
        <v>0</v>
      </c>
      <c r="U76" s="62">
        <v>0</v>
      </c>
      <c r="V76" s="62">
        <v>0</v>
      </c>
      <c r="W76" s="62">
        <v>0</v>
      </c>
      <c r="X76" s="62">
        <v>0</v>
      </c>
      <c r="Y76" s="62">
        <v>0</v>
      </c>
      <c r="Z76" s="62">
        <v>0</v>
      </c>
      <c r="AA76" s="62">
        <v>0</v>
      </c>
      <c r="AB76" s="62">
        <v>0</v>
      </c>
      <c r="AC76" s="62">
        <v>0</v>
      </c>
      <c r="AD76" s="62">
        <v>0</v>
      </c>
      <c r="AE76" s="62">
        <v>0</v>
      </c>
      <c r="AF76" s="62">
        <v>0</v>
      </c>
      <c r="AG76" s="62">
        <v>0</v>
      </c>
      <c r="AH76" s="62">
        <v>0</v>
      </c>
      <c r="AI76" s="62">
        <v>0</v>
      </c>
      <c r="AJ76" s="63">
        <f t="shared" si="0"/>
        <v>0</v>
      </c>
      <c r="AM76" s="70"/>
    </row>
    <row r="77" spans="1:39" ht="20.100000000000001" customHeight="1">
      <c r="A77" s="59">
        <v>159</v>
      </c>
      <c r="B77" s="60" t="s">
        <v>747</v>
      </c>
      <c r="C77" s="61" t="s">
        <v>1298</v>
      </c>
      <c r="D77" s="62">
        <v>0</v>
      </c>
      <c r="E77" s="62">
        <v>0</v>
      </c>
      <c r="F77" s="62">
        <v>0</v>
      </c>
      <c r="G77" s="62">
        <v>0</v>
      </c>
      <c r="H77" s="62">
        <v>0</v>
      </c>
      <c r="I77" s="62">
        <v>0</v>
      </c>
      <c r="J77" s="62">
        <v>0</v>
      </c>
      <c r="K77" s="62">
        <v>0</v>
      </c>
      <c r="L77" s="62">
        <v>0</v>
      </c>
      <c r="M77" s="62">
        <v>0</v>
      </c>
      <c r="N77" s="62">
        <v>0</v>
      </c>
      <c r="O77" s="62">
        <v>0</v>
      </c>
      <c r="P77" s="62">
        <v>0</v>
      </c>
      <c r="Q77" s="62">
        <v>0</v>
      </c>
      <c r="R77" s="62">
        <v>0</v>
      </c>
      <c r="S77" s="62">
        <v>0</v>
      </c>
      <c r="T77" s="62">
        <v>0</v>
      </c>
      <c r="U77" s="62">
        <v>0</v>
      </c>
      <c r="V77" s="62">
        <v>0</v>
      </c>
      <c r="W77" s="62">
        <v>0</v>
      </c>
      <c r="X77" s="62">
        <v>0</v>
      </c>
      <c r="Y77" s="62">
        <v>0</v>
      </c>
      <c r="Z77" s="62">
        <v>0</v>
      </c>
      <c r="AA77" s="62">
        <v>0</v>
      </c>
      <c r="AB77" s="62">
        <v>0</v>
      </c>
      <c r="AC77" s="62">
        <v>0</v>
      </c>
      <c r="AD77" s="62">
        <v>0</v>
      </c>
      <c r="AE77" s="62">
        <v>0</v>
      </c>
      <c r="AF77" s="62">
        <v>0</v>
      </c>
      <c r="AG77" s="62">
        <v>0</v>
      </c>
      <c r="AH77" s="62">
        <v>0</v>
      </c>
      <c r="AI77" s="62">
        <v>0</v>
      </c>
      <c r="AJ77" s="63">
        <f t="shared" si="0"/>
        <v>0</v>
      </c>
      <c r="AM77" s="70"/>
    </row>
    <row r="78" spans="1:39" ht="20.100000000000001" customHeight="1">
      <c r="A78" s="59">
        <v>163</v>
      </c>
      <c r="B78" s="60" t="s">
        <v>748</v>
      </c>
      <c r="C78" s="61" t="s">
        <v>1298</v>
      </c>
      <c r="D78" s="62">
        <v>2074.7600000000002</v>
      </c>
      <c r="E78" s="62">
        <v>0</v>
      </c>
      <c r="F78" s="62">
        <v>1436591.39</v>
      </c>
      <c r="G78" s="62">
        <v>14581.65</v>
      </c>
      <c r="H78" s="62">
        <v>0</v>
      </c>
      <c r="I78" s="62">
        <v>0</v>
      </c>
      <c r="J78" s="62">
        <v>0</v>
      </c>
      <c r="K78" s="62">
        <v>527.32000000000005</v>
      </c>
      <c r="L78" s="62">
        <v>0</v>
      </c>
      <c r="M78" s="62">
        <v>0</v>
      </c>
      <c r="N78" s="62">
        <v>0</v>
      </c>
      <c r="O78" s="62">
        <v>0</v>
      </c>
      <c r="P78" s="62">
        <v>0</v>
      </c>
      <c r="Q78" s="62">
        <v>0</v>
      </c>
      <c r="R78" s="62">
        <v>0</v>
      </c>
      <c r="S78" s="62">
        <v>0</v>
      </c>
      <c r="T78" s="62">
        <v>0</v>
      </c>
      <c r="U78" s="62">
        <v>0</v>
      </c>
      <c r="V78" s="62">
        <v>0</v>
      </c>
      <c r="W78" s="62">
        <v>0</v>
      </c>
      <c r="X78" s="62">
        <v>0</v>
      </c>
      <c r="Y78" s="62">
        <v>0</v>
      </c>
      <c r="Z78" s="62">
        <v>0</v>
      </c>
      <c r="AA78" s="62">
        <v>0</v>
      </c>
      <c r="AB78" s="62">
        <v>0</v>
      </c>
      <c r="AC78" s="62">
        <v>0</v>
      </c>
      <c r="AD78" s="62">
        <v>0</v>
      </c>
      <c r="AE78" s="62">
        <v>0</v>
      </c>
      <c r="AF78" s="62">
        <v>0</v>
      </c>
      <c r="AG78" s="62">
        <v>0</v>
      </c>
      <c r="AH78" s="62">
        <v>0</v>
      </c>
      <c r="AI78" s="62">
        <v>0</v>
      </c>
      <c r="AJ78" s="63">
        <f t="shared" ref="AJ78:AJ141" si="1">SUM(D78:AI78)</f>
        <v>1453775.1199999999</v>
      </c>
      <c r="AM78" s="70"/>
    </row>
    <row r="79" spans="1:39" ht="20.100000000000001" customHeight="1">
      <c r="A79" s="59">
        <v>169</v>
      </c>
      <c r="B79" s="60" t="s">
        <v>749</v>
      </c>
      <c r="C79" s="61" t="s">
        <v>1298</v>
      </c>
      <c r="D79" s="62">
        <v>0</v>
      </c>
      <c r="E79" s="62">
        <v>0</v>
      </c>
      <c r="F79" s="62">
        <v>0</v>
      </c>
      <c r="G79" s="62">
        <v>39485.479999999996</v>
      </c>
      <c r="H79" s="62">
        <v>0</v>
      </c>
      <c r="I79" s="62">
        <v>283.72000000000003</v>
      </c>
      <c r="J79" s="62">
        <v>0</v>
      </c>
      <c r="K79" s="62">
        <v>0</v>
      </c>
      <c r="L79" s="62">
        <v>0</v>
      </c>
      <c r="M79" s="62">
        <v>0</v>
      </c>
      <c r="N79" s="62">
        <v>0</v>
      </c>
      <c r="O79" s="62">
        <v>0</v>
      </c>
      <c r="P79" s="62">
        <v>0</v>
      </c>
      <c r="Q79" s="62">
        <v>0</v>
      </c>
      <c r="R79" s="62">
        <v>0</v>
      </c>
      <c r="S79" s="62">
        <v>0</v>
      </c>
      <c r="T79" s="62">
        <v>0</v>
      </c>
      <c r="U79" s="62">
        <v>0</v>
      </c>
      <c r="V79" s="62">
        <v>0</v>
      </c>
      <c r="W79" s="62">
        <v>0</v>
      </c>
      <c r="X79" s="62">
        <v>0</v>
      </c>
      <c r="Y79" s="62">
        <v>0</v>
      </c>
      <c r="Z79" s="62">
        <v>0</v>
      </c>
      <c r="AA79" s="62">
        <v>0</v>
      </c>
      <c r="AB79" s="62">
        <v>0</v>
      </c>
      <c r="AC79" s="62">
        <v>0</v>
      </c>
      <c r="AD79" s="62">
        <v>0</v>
      </c>
      <c r="AE79" s="62">
        <v>0</v>
      </c>
      <c r="AF79" s="62">
        <v>0</v>
      </c>
      <c r="AG79" s="62">
        <v>0</v>
      </c>
      <c r="AH79" s="62">
        <v>0</v>
      </c>
      <c r="AI79" s="62">
        <v>0</v>
      </c>
      <c r="AJ79" s="63">
        <f t="shared" si="1"/>
        <v>39769.199999999997</v>
      </c>
      <c r="AM79" s="70"/>
    </row>
    <row r="80" spans="1:39" ht="20.100000000000001" customHeight="1">
      <c r="A80" s="59">
        <v>170</v>
      </c>
      <c r="B80" s="60" t="s">
        <v>750</v>
      </c>
      <c r="C80" s="61" t="s">
        <v>1298</v>
      </c>
      <c r="D80" s="62">
        <v>0</v>
      </c>
      <c r="E80" s="62">
        <v>0</v>
      </c>
      <c r="F80" s="62">
        <v>0</v>
      </c>
      <c r="G80" s="62">
        <v>1380</v>
      </c>
      <c r="H80" s="62">
        <v>0</v>
      </c>
      <c r="I80" s="62">
        <v>0</v>
      </c>
      <c r="J80" s="62">
        <v>0</v>
      </c>
      <c r="K80" s="62">
        <v>0</v>
      </c>
      <c r="L80" s="62">
        <v>0</v>
      </c>
      <c r="M80" s="62">
        <v>0</v>
      </c>
      <c r="N80" s="62">
        <v>0</v>
      </c>
      <c r="O80" s="62">
        <v>0</v>
      </c>
      <c r="P80" s="62">
        <v>0</v>
      </c>
      <c r="Q80" s="62">
        <v>0</v>
      </c>
      <c r="R80" s="62">
        <v>0</v>
      </c>
      <c r="S80" s="62">
        <v>0</v>
      </c>
      <c r="T80" s="62">
        <v>0</v>
      </c>
      <c r="U80" s="62">
        <v>0</v>
      </c>
      <c r="V80" s="62">
        <v>0</v>
      </c>
      <c r="W80" s="62">
        <v>0</v>
      </c>
      <c r="X80" s="62">
        <v>0</v>
      </c>
      <c r="Y80" s="62">
        <v>0</v>
      </c>
      <c r="Z80" s="62">
        <v>0</v>
      </c>
      <c r="AA80" s="62">
        <v>0</v>
      </c>
      <c r="AB80" s="62">
        <v>0</v>
      </c>
      <c r="AC80" s="62">
        <v>0</v>
      </c>
      <c r="AD80" s="62">
        <v>0</v>
      </c>
      <c r="AE80" s="62">
        <v>0</v>
      </c>
      <c r="AF80" s="62">
        <v>0</v>
      </c>
      <c r="AG80" s="62">
        <v>0</v>
      </c>
      <c r="AH80" s="62">
        <v>0</v>
      </c>
      <c r="AI80" s="62">
        <v>0</v>
      </c>
      <c r="AJ80" s="63">
        <f t="shared" si="1"/>
        <v>1380</v>
      </c>
      <c r="AM80" s="70"/>
    </row>
    <row r="81" spans="1:39" ht="20.100000000000001" customHeight="1">
      <c r="A81" s="59">
        <v>171</v>
      </c>
      <c r="B81" s="60" t="s">
        <v>751</v>
      </c>
      <c r="C81" s="61" t="s">
        <v>1298</v>
      </c>
      <c r="D81" s="62">
        <v>0</v>
      </c>
      <c r="E81" s="62">
        <v>0</v>
      </c>
      <c r="F81" s="62">
        <v>0</v>
      </c>
      <c r="G81" s="62">
        <v>0</v>
      </c>
      <c r="H81" s="62">
        <v>0</v>
      </c>
      <c r="I81" s="62">
        <v>0</v>
      </c>
      <c r="J81" s="62">
        <v>0</v>
      </c>
      <c r="K81" s="62">
        <v>0</v>
      </c>
      <c r="L81" s="62">
        <v>0</v>
      </c>
      <c r="M81" s="62">
        <v>0</v>
      </c>
      <c r="N81" s="62">
        <v>0</v>
      </c>
      <c r="O81" s="62">
        <v>0</v>
      </c>
      <c r="P81" s="62">
        <v>0</v>
      </c>
      <c r="Q81" s="62">
        <v>0</v>
      </c>
      <c r="R81" s="62">
        <v>0</v>
      </c>
      <c r="S81" s="62">
        <v>0</v>
      </c>
      <c r="T81" s="62">
        <v>0</v>
      </c>
      <c r="U81" s="62">
        <v>0</v>
      </c>
      <c r="V81" s="62">
        <v>0</v>
      </c>
      <c r="W81" s="62">
        <v>0</v>
      </c>
      <c r="X81" s="62">
        <v>0</v>
      </c>
      <c r="Y81" s="62">
        <v>0</v>
      </c>
      <c r="Z81" s="62">
        <v>0</v>
      </c>
      <c r="AA81" s="62">
        <v>0</v>
      </c>
      <c r="AB81" s="62">
        <v>0</v>
      </c>
      <c r="AC81" s="62">
        <v>0</v>
      </c>
      <c r="AD81" s="62">
        <v>0</v>
      </c>
      <c r="AE81" s="62">
        <v>0</v>
      </c>
      <c r="AF81" s="62">
        <v>0</v>
      </c>
      <c r="AG81" s="62">
        <v>0</v>
      </c>
      <c r="AH81" s="62">
        <v>0</v>
      </c>
      <c r="AI81" s="62">
        <v>0</v>
      </c>
      <c r="AJ81" s="63">
        <f t="shared" si="1"/>
        <v>0</v>
      </c>
      <c r="AM81" s="70"/>
    </row>
    <row r="82" spans="1:39" ht="20.100000000000001" customHeight="1">
      <c r="A82" s="59">
        <v>188</v>
      </c>
      <c r="B82" s="60" t="s">
        <v>752</v>
      </c>
      <c r="C82" s="61" t="s">
        <v>1298</v>
      </c>
      <c r="D82" s="62">
        <v>0</v>
      </c>
      <c r="E82" s="62">
        <v>0</v>
      </c>
      <c r="F82" s="62">
        <v>0</v>
      </c>
      <c r="G82" s="62">
        <v>0</v>
      </c>
      <c r="H82" s="62">
        <v>0</v>
      </c>
      <c r="I82" s="62">
        <v>0</v>
      </c>
      <c r="J82" s="62">
        <v>0</v>
      </c>
      <c r="K82" s="62">
        <v>0</v>
      </c>
      <c r="L82" s="62">
        <v>0</v>
      </c>
      <c r="M82" s="62">
        <v>0</v>
      </c>
      <c r="N82" s="62">
        <v>0</v>
      </c>
      <c r="O82" s="62">
        <v>0</v>
      </c>
      <c r="P82" s="62">
        <v>0</v>
      </c>
      <c r="Q82" s="62">
        <v>0</v>
      </c>
      <c r="R82" s="62">
        <v>0</v>
      </c>
      <c r="S82" s="62">
        <v>0</v>
      </c>
      <c r="T82" s="62">
        <v>0</v>
      </c>
      <c r="U82" s="62">
        <v>0</v>
      </c>
      <c r="V82" s="62">
        <v>0</v>
      </c>
      <c r="W82" s="62">
        <v>0</v>
      </c>
      <c r="X82" s="62">
        <v>0</v>
      </c>
      <c r="Y82" s="62">
        <v>0</v>
      </c>
      <c r="Z82" s="62">
        <v>0</v>
      </c>
      <c r="AA82" s="62">
        <v>0</v>
      </c>
      <c r="AB82" s="62">
        <v>0</v>
      </c>
      <c r="AC82" s="62">
        <v>0</v>
      </c>
      <c r="AD82" s="62">
        <v>0</v>
      </c>
      <c r="AE82" s="62">
        <v>0</v>
      </c>
      <c r="AF82" s="62">
        <v>0</v>
      </c>
      <c r="AG82" s="62">
        <v>0</v>
      </c>
      <c r="AH82" s="62">
        <v>0</v>
      </c>
      <c r="AI82" s="62">
        <v>0</v>
      </c>
      <c r="AJ82" s="63">
        <f t="shared" si="1"/>
        <v>0</v>
      </c>
      <c r="AM82" s="70"/>
    </row>
    <row r="83" spans="1:39" ht="20.100000000000001" customHeight="1">
      <c r="A83" s="59">
        <v>190</v>
      </c>
      <c r="B83" s="60" t="s">
        <v>107</v>
      </c>
      <c r="C83" s="61" t="s">
        <v>1298</v>
      </c>
      <c r="D83" s="62">
        <v>0</v>
      </c>
      <c r="E83" s="62">
        <v>0</v>
      </c>
      <c r="F83" s="62">
        <v>0</v>
      </c>
      <c r="G83" s="62">
        <v>11050.55</v>
      </c>
      <c r="H83" s="62">
        <v>0</v>
      </c>
      <c r="I83" s="62">
        <v>0</v>
      </c>
      <c r="J83" s="62">
        <v>0</v>
      </c>
      <c r="K83" s="62">
        <v>0</v>
      </c>
      <c r="L83" s="62">
        <v>0</v>
      </c>
      <c r="M83" s="62">
        <v>0</v>
      </c>
      <c r="N83" s="62">
        <v>0</v>
      </c>
      <c r="O83" s="62">
        <v>0</v>
      </c>
      <c r="P83" s="62">
        <v>0</v>
      </c>
      <c r="Q83" s="62">
        <v>0</v>
      </c>
      <c r="R83" s="62">
        <v>0</v>
      </c>
      <c r="S83" s="62">
        <v>0</v>
      </c>
      <c r="T83" s="62">
        <v>0</v>
      </c>
      <c r="U83" s="62">
        <v>0</v>
      </c>
      <c r="V83" s="62">
        <v>0</v>
      </c>
      <c r="W83" s="62">
        <v>0</v>
      </c>
      <c r="X83" s="62">
        <v>0</v>
      </c>
      <c r="Y83" s="62">
        <v>0</v>
      </c>
      <c r="Z83" s="62">
        <v>0</v>
      </c>
      <c r="AA83" s="62">
        <v>0</v>
      </c>
      <c r="AB83" s="62">
        <v>0</v>
      </c>
      <c r="AC83" s="62">
        <v>0</v>
      </c>
      <c r="AD83" s="62">
        <v>0</v>
      </c>
      <c r="AE83" s="62">
        <v>0</v>
      </c>
      <c r="AF83" s="62">
        <v>0</v>
      </c>
      <c r="AG83" s="62">
        <v>0</v>
      </c>
      <c r="AH83" s="62">
        <v>0</v>
      </c>
      <c r="AI83" s="62">
        <v>0</v>
      </c>
      <c r="AJ83" s="63">
        <f t="shared" si="1"/>
        <v>11050.55</v>
      </c>
      <c r="AM83" s="70"/>
    </row>
    <row r="84" spans="1:39" ht="20.100000000000001" customHeight="1">
      <c r="A84" s="59">
        <v>192</v>
      </c>
      <c r="B84" s="60" t="s">
        <v>753</v>
      </c>
      <c r="C84" s="61" t="s">
        <v>1298</v>
      </c>
      <c r="D84" s="62">
        <v>0</v>
      </c>
      <c r="E84" s="62">
        <v>0</v>
      </c>
      <c r="F84" s="62">
        <v>13017.6</v>
      </c>
      <c r="G84" s="62">
        <v>545.02</v>
      </c>
      <c r="H84" s="62">
        <v>0</v>
      </c>
      <c r="I84" s="62">
        <v>0</v>
      </c>
      <c r="J84" s="62">
        <v>0</v>
      </c>
      <c r="K84" s="62">
        <v>0</v>
      </c>
      <c r="L84" s="62">
        <v>0</v>
      </c>
      <c r="M84" s="62">
        <v>0</v>
      </c>
      <c r="N84" s="62">
        <v>0</v>
      </c>
      <c r="O84" s="62">
        <v>0</v>
      </c>
      <c r="P84" s="62">
        <v>0</v>
      </c>
      <c r="Q84" s="62">
        <v>0</v>
      </c>
      <c r="R84" s="62">
        <v>0</v>
      </c>
      <c r="S84" s="62">
        <v>0</v>
      </c>
      <c r="T84" s="62">
        <v>0</v>
      </c>
      <c r="U84" s="62">
        <v>0</v>
      </c>
      <c r="V84" s="62">
        <v>0</v>
      </c>
      <c r="W84" s="62">
        <v>0</v>
      </c>
      <c r="X84" s="62">
        <v>0</v>
      </c>
      <c r="Y84" s="62">
        <v>0</v>
      </c>
      <c r="Z84" s="62">
        <v>0</v>
      </c>
      <c r="AA84" s="62">
        <v>0</v>
      </c>
      <c r="AB84" s="62">
        <v>0</v>
      </c>
      <c r="AC84" s="62">
        <v>0</v>
      </c>
      <c r="AD84" s="62">
        <v>0</v>
      </c>
      <c r="AE84" s="62">
        <v>0</v>
      </c>
      <c r="AF84" s="62">
        <v>0</v>
      </c>
      <c r="AG84" s="62">
        <v>0</v>
      </c>
      <c r="AH84" s="62">
        <v>0</v>
      </c>
      <c r="AI84" s="62">
        <v>0</v>
      </c>
      <c r="AJ84" s="63">
        <f t="shared" si="1"/>
        <v>13562.62</v>
      </c>
      <c r="AM84" s="70"/>
    </row>
    <row r="85" spans="1:39" ht="20.100000000000001" customHeight="1">
      <c r="A85" s="59">
        <v>197</v>
      </c>
      <c r="B85" s="60" t="s">
        <v>754</v>
      </c>
      <c r="C85" s="61" t="s">
        <v>1298</v>
      </c>
      <c r="D85" s="62">
        <v>0</v>
      </c>
      <c r="E85" s="62">
        <v>0</v>
      </c>
      <c r="F85" s="62">
        <v>0</v>
      </c>
      <c r="G85" s="62">
        <v>0</v>
      </c>
      <c r="H85" s="62">
        <v>0</v>
      </c>
      <c r="I85" s="62">
        <v>0</v>
      </c>
      <c r="J85" s="62">
        <v>0</v>
      </c>
      <c r="K85" s="62">
        <v>0</v>
      </c>
      <c r="L85" s="62">
        <v>50310.5</v>
      </c>
      <c r="M85" s="62">
        <v>0</v>
      </c>
      <c r="N85" s="62">
        <v>0</v>
      </c>
      <c r="O85" s="62">
        <v>0</v>
      </c>
      <c r="P85" s="62">
        <v>0</v>
      </c>
      <c r="Q85" s="62">
        <v>0</v>
      </c>
      <c r="R85" s="62">
        <v>0</v>
      </c>
      <c r="S85" s="62">
        <v>0</v>
      </c>
      <c r="T85" s="62">
        <v>0</v>
      </c>
      <c r="U85" s="62">
        <v>0</v>
      </c>
      <c r="V85" s="62">
        <v>0</v>
      </c>
      <c r="W85" s="62">
        <v>0</v>
      </c>
      <c r="X85" s="62">
        <v>0</v>
      </c>
      <c r="Y85" s="62">
        <v>0</v>
      </c>
      <c r="Z85" s="62">
        <v>0</v>
      </c>
      <c r="AA85" s="62">
        <v>0</v>
      </c>
      <c r="AB85" s="62">
        <v>0</v>
      </c>
      <c r="AC85" s="62">
        <v>0</v>
      </c>
      <c r="AD85" s="62">
        <v>0</v>
      </c>
      <c r="AE85" s="62">
        <v>0</v>
      </c>
      <c r="AF85" s="62">
        <v>0</v>
      </c>
      <c r="AG85" s="62">
        <v>0</v>
      </c>
      <c r="AH85" s="62">
        <v>0</v>
      </c>
      <c r="AI85" s="62">
        <v>0</v>
      </c>
      <c r="AJ85" s="63">
        <f t="shared" si="1"/>
        <v>50310.5</v>
      </c>
      <c r="AM85" s="70"/>
    </row>
    <row r="86" spans="1:39" ht="20.100000000000001" customHeight="1">
      <c r="A86" s="59">
        <v>200</v>
      </c>
      <c r="B86" s="60" t="s">
        <v>755</v>
      </c>
      <c r="C86" s="61" t="s">
        <v>1298</v>
      </c>
      <c r="D86" s="62">
        <v>0</v>
      </c>
      <c r="E86" s="62">
        <v>0</v>
      </c>
      <c r="F86" s="62">
        <v>0</v>
      </c>
      <c r="G86" s="62">
        <v>0</v>
      </c>
      <c r="H86" s="62">
        <v>0</v>
      </c>
      <c r="I86" s="62">
        <v>0</v>
      </c>
      <c r="J86" s="62">
        <v>0</v>
      </c>
      <c r="K86" s="62">
        <v>0</v>
      </c>
      <c r="L86" s="62">
        <v>0</v>
      </c>
      <c r="M86" s="62">
        <v>0</v>
      </c>
      <c r="N86" s="62">
        <v>0</v>
      </c>
      <c r="O86" s="62">
        <v>0</v>
      </c>
      <c r="P86" s="62">
        <v>0</v>
      </c>
      <c r="Q86" s="62">
        <v>0</v>
      </c>
      <c r="R86" s="62">
        <v>0</v>
      </c>
      <c r="S86" s="62">
        <v>0</v>
      </c>
      <c r="T86" s="62">
        <v>0</v>
      </c>
      <c r="U86" s="62">
        <v>0</v>
      </c>
      <c r="V86" s="62">
        <v>0</v>
      </c>
      <c r="W86" s="62">
        <v>0</v>
      </c>
      <c r="X86" s="62">
        <v>0</v>
      </c>
      <c r="Y86" s="62">
        <v>0</v>
      </c>
      <c r="Z86" s="62">
        <v>0</v>
      </c>
      <c r="AA86" s="62">
        <v>0</v>
      </c>
      <c r="AB86" s="62">
        <v>0</v>
      </c>
      <c r="AC86" s="62">
        <v>0</v>
      </c>
      <c r="AD86" s="62">
        <v>0</v>
      </c>
      <c r="AE86" s="62">
        <v>0</v>
      </c>
      <c r="AF86" s="62">
        <v>0</v>
      </c>
      <c r="AG86" s="62">
        <v>0</v>
      </c>
      <c r="AH86" s="62">
        <v>0</v>
      </c>
      <c r="AI86" s="62">
        <v>0</v>
      </c>
      <c r="AJ86" s="63">
        <f t="shared" si="1"/>
        <v>0</v>
      </c>
      <c r="AM86" s="70"/>
    </row>
    <row r="87" spans="1:39" ht="20.100000000000001" customHeight="1">
      <c r="A87" s="59">
        <v>201</v>
      </c>
      <c r="B87" s="60" t="s">
        <v>756</v>
      </c>
      <c r="C87" s="61" t="s">
        <v>1298</v>
      </c>
      <c r="D87" s="62">
        <v>0</v>
      </c>
      <c r="E87" s="62">
        <v>0</v>
      </c>
      <c r="F87" s="62">
        <v>0</v>
      </c>
      <c r="G87" s="62">
        <v>120190.08</v>
      </c>
      <c r="H87" s="62">
        <v>0</v>
      </c>
      <c r="I87" s="62">
        <v>0</v>
      </c>
      <c r="J87" s="62">
        <v>0</v>
      </c>
      <c r="K87" s="62">
        <v>0</v>
      </c>
      <c r="L87" s="62">
        <v>0</v>
      </c>
      <c r="M87" s="62">
        <v>0</v>
      </c>
      <c r="N87" s="62">
        <v>0</v>
      </c>
      <c r="O87" s="62">
        <v>0</v>
      </c>
      <c r="P87" s="62">
        <v>0</v>
      </c>
      <c r="Q87" s="62">
        <v>0</v>
      </c>
      <c r="R87" s="62">
        <v>0</v>
      </c>
      <c r="S87" s="62">
        <v>0</v>
      </c>
      <c r="T87" s="62">
        <v>0</v>
      </c>
      <c r="U87" s="62">
        <v>0</v>
      </c>
      <c r="V87" s="62">
        <v>0</v>
      </c>
      <c r="W87" s="62">
        <v>0</v>
      </c>
      <c r="X87" s="62">
        <v>0</v>
      </c>
      <c r="Y87" s="62">
        <v>0</v>
      </c>
      <c r="Z87" s="62">
        <v>0</v>
      </c>
      <c r="AA87" s="62">
        <v>0</v>
      </c>
      <c r="AB87" s="62">
        <v>0</v>
      </c>
      <c r="AC87" s="62">
        <v>0</v>
      </c>
      <c r="AD87" s="62">
        <v>0</v>
      </c>
      <c r="AE87" s="62">
        <v>0</v>
      </c>
      <c r="AF87" s="62">
        <v>0</v>
      </c>
      <c r="AG87" s="62">
        <v>0</v>
      </c>
      <c r="AH87" s="62">
        <v>0</v>
      </c>
      <c r="AI87" s="62">
        <v>0</v>
      </c>
      <c r="AJ87" s="63">
        <f t="shared" si="1"/>
        <v>120190.08</v>
      </c>
      <c r="AM87" s="70"/>
    </row>
    <row r="88" spans="1:39" ht="20.100000000000001" customHeight="1">
      <c r="A88" s="59">
        <v>203</v>
      </c>
      <c r="B88" s="60" t="s">
        <v>757</v>
      </c>
      <c r="C88" s="61" t="s">
        <v>1298</v>
      </c>
      <c r="D88" s="62">
        <v>0</v>
      </c>
      <c r="E88" s="62">
        <v>0</v>
      </c>
      <c r="F88" s="62">
        <v>2338128.19</v>
      </c>
      <c r="G88" s="62">
        <v>264592.82</v>
      </c>
      <c r="H88" s="62">
        <v>0</v>
      </c>
      <c r="I88" s="62">
        <v>794.3</v>
      </c>
      <c r="J88" s="62">
        <v>0</v>
      </c>
      <c r="K88" s="62">
        <v>273.77</v>
      </c>
      <c r="L88" s="62">
        <v>0</v>
      </c>
      <c r="M88" s="62">
        <v>0</v>
      </c>
      <c r="N88" s="62">
        <v>733095.53</v>
      </c>
      <c r="O88" s="62">
        <v>0</v>
      </c>
      <c r="P88" s="62">
        <v>0</v>
      </c>
      <c r="Q88" s="62">
        <v>0</v>
      </c>
      <c r="R88" s="62">
        <v>0</v>
      </c>
      <c r="S88" s="62">
        <v>0</v>
      </c>
      <c r="T88" s="62">
        <v>0</v>
      </c>
      <c r="U88" s="62">
        <v>0</v>
      </c>
      <c r="V88" s="62">
        <v>0</v>
      </c>
      <c r="W88" s="62">
        <v>0</v>
      </c>
      <c r="X88" s="62">
        <v>0</v>
      </c>
      <c r="Y88" s="62">
        <v>0</v>
      </c>
      <c r="Z88" s="62">
        <v>0</v>
      </c>
      <c r="AA88" s="62">
        <v>0</v>
      </c>
      <c r="AB88" s="62">
        <v>0</v>
      </c>
      <c r="AC88" s="62">
        <v>0</v>
      </c>
      <c r="AD88" s="62">
        <v>0</v>
      </c>
      <c r="AE88" s="62">
        <v>0</v>
      </c>
      <c r="AF88" s="62">
        <v>0</v>
      </c>
      <c r="AG88" s="62">
        <v>0</v>
      </c>
      <c r="AH88" s="62">
        <v>0</v>
      </c>
      <c r="AI88" s="62">
        <v>0</v>
      </c>
      <c r="AJ88" s="63">
        <f t="shared" si="1"/>
        <v>3336884.6099999994</v>
      </c>
      <c r="AM88" s="70"/>
    </row>
    <row r="89" spans="1:39" ht="20.100000000000001" customHeight="1">
      <c r="A89" s="59">
        <v>206</v>
      </c>
      <c r="B89" s="60" t="s">
        <v>758</v>
      </c>
      <c r="C89" s="61" t="s">
        <v>1298</v>
      </c>
      <c r="D89" s="62">
        <v>3356500.5</v>
      </c>
      <c r="E89" s="62">
        <v>0</v>
      </c>
      <c r="F89" s="62">
        <v>0</v>
      </c>
      <c r="G89" s="62">
        <v>134113.53999999998</v>
      </c>
      <c r="H89" s="62">
        <v>0</v>
      </c>
      <c r="I89" s="62">
        <v>0</v>
      </c>
      <c r="J89" s="62">
        <v>0</v>
      </c>
      <c r="K89" s="62">
        <v>501.04</v>
      </c>
      <c r="L89" s="62">
        <v>0</v>
      </c>
      <c r="M89" s="62">
        <v>0</v>
      </c>
      <c r="N89" s="62">
        <v>0</v>
      </c>
      <c r="O89" s="62">
        <v>0</v>
      </c>
      <c r="P89" s="62">
        <v>0</v>
      </c>
      <c r="Q89" s="62">
        <v>0</v>
      </c>
      <c r="R89" s="62">
        <v>0</v>
      </c>
      <c r="S89" s="62">
        <v>0</v>
      </c>
      <c r="T89" s="62">
        <v>0</v>
      </c>
      <c r="U89" s="62">
        <v>0</v>
      </c>
      <c r="V89" s="62">
        <v>0</v>
      </c>
      <c r="W89" s="62">
        <v>0</v>
      </c>
      <c r="X89" s="62">
        <v>0</v>
      </c>
      <c r="Y89" s="62">
        <v>0</v>
      </c>
      <c r="Z89" s="62">
        <v>0</v>
      </c>
      <c r="AA89" s="62">
        <v>0</v>
      </c>
      <c r="AB89" s="62">
        <v>0</v>
      </c>
      <c r="AC89" s="62">
        <v>0</v>
      </c>
      <c r="AD89" s="62">
        <v>0</v>
      </c>
      <c r="AE89" s="62">
        <v>0</v>
      </c>
      <c r="AF89" s="62">
        <v>0</v>
      </c>
      <c r="AG89" s="62">
        <v>0</v>
      </c>
      <c r="AH89" s="62">
        <v>0</v>
      </c>
      <c r="AI89" s="62">
        <v>0</v>
      </c>
      <c r="AJ89" s="63">
        <f t="shared" si="1"/>
        <v>3491115.08</v>
      </c>
      <c r="AM89" s="70"/>
    </row>
    <row r="90" spans="1:39" ht="20.100000000000001" customHeight="1">
      <c r="A90" s="59">
        <v>209</v>
      </c>
      <c r="B90" s="60" t="s">
        <v>759</v>
      </c>
      <c r="C90" s="61" t="s">
        <v>1298</v>
      </c>
      <c r="D90" s="62">
        <v>0</v>
      </c>
      <c r="E90" s="62">
        <v>0</v>
      </c>
      <c r="F90" s="62">
        <v>0</v>
      </c>
      <c r="G90" s="62">
        <v>0</v>
      </c>
      <c r="H90" s="62">
        <v>0</v>
      </c>
      <c r="I90" s="62">
        <v>0</v>
      </c>
      <c r="J90" s="62">
        <v>0</v>
      </c>
      <c r="K90" s="62">
        <v>0</v>
      </c>
      <c r="L90" s="62">
        <v>0</v>
      </c>
      <c r="M90" s="62">
        <v>0</v>
      </c>
      <c r="N90" s="62">
        <v>0</v>
      </c>
      <c r="O90" s="62">
        <v>0</v>
      </c>
      <c r="P90" s="62">
        <v>0</v>
      </c>
      <c r="Q90" s="62">
        <v>0</v>
      </c>
      <c r="R90" s="62">
        <v>0</v>
      </c>
      <c r="S90" s="62">
        <v>0</v>
      </c>
      <c r="T90" s="62">
        <v>0</v>
      </c>
      <c r="U90" s="62">
        <v>0</v>
      </c>
      <c r="V90" s="62">
        <v>0</v>
      </c>
      <c r="W90" s="62">
        <v>0</v>
      </c>
      <c r="X90" s="62">
        <v>0</v>
      </c>
      <c r="Y90" s="62">
        <v>0</v>
      </c>
      <c r="Z90" s="62">
        <v>0</v>
      </c>
      <c r="AA90" s="62">
        <v>0</v>
      </c>
      <c r="AB90" s="62">
        <v>0</v>
      </c>
      <c r="AC90" s="62">
        <v>0</v>
      </c>
      <c r="AD90" s="62">
        <v>0</v>
      </c>
      <c r="AE90" s="62">
        <v>0</v>
      </c>
      <c r="AF90" s="62">
        <v>0</v>
      </c>
      <c r="AG90" s="62">
        <v>0</v>
      </c>
      <c r="AH90" s="62">
        <v>0</v>
      </c>
      <c r="AI90" s="62">
        <v>0</v>
      </c>
      <c r="AJ90" s="63">
        <f t="shared" si="1"/>
        <v>0</v>
      </c>
      <c r="AM90" s="70"/>
    </row>
    <row r="91" spans="1:39" ht="20.100000000000001" customHeight="1">
      <c r="A91" s="59">
        <v>210</v>
      </c>
      <c r="B91" s="60" t="s">
        <v>760</v>
      </c>
      <c r="C91" s="61" t="s">
        <v>1298</v>
      </c>
      <c r="D91" s="62">
        <v>0</v>
      </c>
      <c r="E91" s="62">
        <v>0</v>
      </c>
      <c r="F91" s="62">
        <v>0</v>
      </c>
      <c r="G91" s="62">
        <v>0</v>
      </c>
      <c r="H91" s="62">
        <v>0</v>
      </c>
      <c r="I91" s="62">
        <v>0</v>
      </c>
      <c r="J91" s="62">
        <v>0</v>
      </c>
      <c r="K91" s="62">
        <v>0</v>
      </c>
      <c r="L91" s="62">
        <v>0</v>
      </c>
      <c r="M91" s="62">
        <v>0</v>
      </c>
      <c r="N91" s="62">
        <v>0</v>
      </c>
      <c r="O91" s="62">
        <v>0</v>
      </c>
      <c r="P91" s="62">
        <v>0</v>
      </c>
      <c r="Q91" s="62">
        <v>0</v>
      </c>
      <c r="R91" s="62">
        <v>0</v>
      </c>
      <c r="S91" s="62">
        <v>0</v>
      </c>
      <c r="T91" s="62">
        <v>0</v>
      </c>
      <c r="U91" s="62">
        <v>0</v>
      </c>
      <c r="V91" s="62">
        <v>0</v>
      </c>
      <c r="W91" s="62">
        <v>0</v>
      </c>
      <c r="X91" s="62">
        <v>0</v>
      </c>
      <c r="Y91" s="62">
        <v>0</v>
      </c>
      <c r="Z91" s="62">
        <v>0</v>
      </c>
      <c r="AA91" s="62">
        <v>266236.60000000003</v>
      </c>
      <c r="AB91" s="62">
        <v>0</v>
      </c>
      <c r="AC91" s="62">
        <v>0</v>
      </c>
      <c r="AD91" s="62">
        <v>0</v>
      </c>
      <c r="AE91" s="62">
        <v>0</v>
      </c>
      <c r="AF91" s="62">
        <v>0</v>
      </c>
      <c r="AG91" s="62">
        <v>0</v>
      </c>
      <c r="AH91" s="62">
        <v>0</v>
      </c>
      <c r="AI91" s="62">
        <v>0</v>
      </c>
      <c r="AJ91" s="63">
        <f t="shared" si="1"/>
        <v>266236.60000000003</v>
      </c>
      <c r="AM91" s="70"/>
    </row>
    <row r="92" spans="1:39" ht="20.100000000000001" customHeight="1">
      <c r="A92" s="59">
        <v>212</v>
      </c>
      <c r="B92" s="60" t="s">
        <v>761</v>
      </c>
      <c r="C92" s="61" t="s">
        <v>1298</v>
      </c>
      <c r="D92" s="62">
        <v>0</v>
      </c>
      <c r="E92" s="62">
        <v>3595940</v>
      </c>
      <c r="F92" s="62">
        <v>0</v>
      </c>
      <c r="G92" s="62">
        <v>8063648.6000000006</v>
      </c>
      <c r="H92" s="62">
        <v>0</v>
      </c>
      <c r="I92" s="62">
        <v>0</v>
      </c>
      <c r="J92" s="62">
        <v>24666</v>
      </c>
      <c r="K92" s="62">
        <v>0</v>
      </c>
      <c r="L92" s="62">
        <v>0</v>
      </c>
      <c r="M92" s="62">
        <v>0</v>
      </c>
      <c r="N92" s="62">
        <v>0</v>
      </c>
      <c r="O92" s="62">
        <v>0</v>
      </c>
      <c r="P92" s="62">
        <v>0</v>
      </c>
      <c r="Q92" s="62">
        <v>0</v>
      </c>
      <c r="R92" s="62">
        <v>0</v>
      </c>
      <c r="S92" s="62">
        <v>0</v>
      </c>
      <c r="T92" s="62">
        <v>0</v>
      </c>
      <c r="U92" s="62">
        <v>0</v>
      </c>
      <c r="V92" s="62">
        <v>0</v>
      </c>
      <c r="W92" s="62">
        <v>0</v>
      </c>
      <c r="X92" s="62">
        <v>0</v>
      </c>
      <c r="Y92" s="62">
        <v>0</v>
      </c>
      <c r="Z92" s="62">
        <v>0</v>
      </c>
      <c r="AA92" s="62">
        <v>0</v>
      </c>
      <c r="AB92" s="62">
        <v>0</v>
      </c>
      <c r="AC92" s="62">
        <v>0</v>
      </c>
      <c r="AD92" s="62">
        <v>0</v>
      </c>
      <c r="AE92" s="62">
        <v>0</v>
      </c>
      <c r="AF92" s="62">
        <v>0</v>
      </c>
      <c r="AG92" s="62">
        <v>0</v>
      </c>
      <c r="AH92" s="62">
        <v>0</v>
      </c>
      <c r="AI92" s="62">
        <v>0</v>
      </c>
      <c r="AJ92" s="63">
        <f t="shared" si="1"/>
        <v>11684254.600000001</v>
      </c>
      <c r="AM92" s="70"/>
    </row>
    <row r="93" spans="1:39" ht="20.100000000000001" customHeight="1">
      <c r="A93" s="59">
        <v>213</v>
      </c>
      <c r="B93" s="60" t="s">
        <v>762</v>
      </c>
      <c r="C93" s="61" t="s">
        <v>1298</v>
      </c>
      <c r="D93" s="62">
        <v>0</v>
      </c>
      <c r="E93" s="62">
        <v>0</v>
      </c>
      <c r="F93" s="62">
        <v>0</v>
      </c>
      <c r="G93" s="62">
        <v>0</v>
      </c>
      <c r="H93" s="62">
        <v>0</v>
      </c>
      <c r="I93" s="62">
        <v>0</v>
      </c>
      <c r="J93" s="62">
        <v>0</v>
      </c>
      <c r="K93" s="62">
        <v>0</v>
      </c>
      <c r="L93" s="62">
        <v>0</v>
      </c>
      <c r="M93" s="62">
        <v>0</v>
      </c>
      <c r="N93" s="62">
        <v>0</v>
      </c>
      <c r="O93" s="62">
        <v>0</v>
      </c>
      <c r="P93" s="62">
        <v>0</v>
      </c>
      <c r="Q93" s="62">
        <v>0</v>
      </c>
      <c r="R93" s="62">
        <v>0</v>
      </c>
      <c r="S93" s="62">
        <v>0</v>
      </c>
      <c r="T93" s="62">
        <v>0</v>
      </c>
      <c r="U93" s="62">
        <v>0</v>
      </c>
      <c r="V93" s="62">
        <v>0</v>
      </c>
      <c r="W93" s="62">
        <v>0</v>
      </c>
      <c r="X93" s="62">
        <v>0</v>
      </c>
      <c r="Y93" s="62">
        <v>0</v>
      </c>
      <c r="Z93" s="62">
        <v>0</v>
      </c>
      <c r="AA93" s="62">
        <v>0</v>
      </c>
      <c r="AB93" s="62">
        <v>0</v>
      </c>
      <c r="AC93" s="62">
        <v>0</v>
      </c>
      <c r="AD93" s="62">
        <v>0</v>
      </c>
      <c r="AE93" s="62">
        <v>0</v>
      </c>
      <c r="AF93" s="62">
        <v>0</v>
      </c>
      <c r="AG93" s="62">
        <v>0</v>
      </c>
      <c r="AH93" s="62">
        <v>0</v>
      </c>
      <c r="AI93" s="62">
        <v>0</v>
      </c>
      <c r="AJ93" s="63">
        <f t="shared" si="1"/>
        <v>0</v>
      </c>
      <c r="AM93" s="70"/>
    </row>
    <row r="94" spans="1:39" ht="20.100000000000001" customHeight="1">
      <c r="A94" s="59">
        <v>221</v>
      </c>
      <c r="B94" s="60" t="s">
        <v>763</v>
      </c>
      <c r="C94" s="61" t="s">
        <v>1298</v>
      </c>
      <c r="D94" s="62">
        <v>0</v>
      </c>
      <c r="E94" s="62">
        <v>0</v>
      </c>
      <c r="F94" s="62">
        <v>0</v>
      </c>
      <c r="G94" s="62">
        <v>8125</v>
      </c>
      <c r="H94" s="62">
        <v>0</v>
      </c>
      <c r="I94" s="62">
        <v>0</v>
      </c>
      <c r="J94" s="62">
        <v>0</v>
      </c>
      <c r="K94" s="62">
        <v>0</v>
      </c>
      <c r="L94" s="62">
        <v>0</v>
      </c>
      <c r="M94" s="62">
        <v>0</v>
      </c>
      <c r="N94" s="62">
        <v>0</v>
      </c>
      <c r="O94" s="62">
        <v>0</v>
      </c>
      <c r="P94" s="62">
        <v>0</v>
      </c>
      <c r="Q94" s="62">
        <v>0</v>
      </c>
      <c r="R94" s="62">
        <v>0</v>
      </c>
      <c r="S94" s="62">
        <v>0</v>
      </c>
      <c r="T94" s="62">
        <v>0</v>
      </c>
      <c r="U94" s="62">
        <v>0</v>
      </c>
      <c r="V94" s="62">
        <v>0</v>
      </c>
      <c r="W94" s="62">
        <v>0</v>
      </c>
      <c r="X94" s="62">
        <v>0</v>
      </c>
      <c r="Y94" s="62">
        <v>0</v>
      </c>
      <c r="Z94" s="62">
        <v>0</v>
      </c>
      <c r="AA94" s="62">
        <v>0</v>
      </c>
      <c r="AB94" s="62">
        <v>0</v>
      </c>
      <c r="AC94" s="62">
        <v>0</v>
      </c>
      <c r="AD94" s="62">
        <v>0</v>
      </c>
      <c r="AE94" s="62">
        <v>0</v>
      </c>
      <c r="AF94" s="62">
        <v>0</v>
      </c>
      <c r="AG94" s="62">
        <v>0</v>
      </c>
      <c r="AH94" s="62">
        <v>0</v>
      </c>
      <c r="AI94" s="62">
        <v>0</v>
      </c>
      <c r="AJ94" s="63">
        <f t="shared" si="1"/>
        <v>8125</v>
      </c>
      <c r="AM94" s="70"/>
    </row>
    <row r="95" spans="1:39" ht="20.100000000000001" customHeight="1">
      <c r="A95" s="59">
        <v>222</v>
      </c>
      <c r="B95" s="60" t="s">
        <v>764</v>
      </c>
      <c r="C95" s="61" t="s">
        <v>1298</v>
      </c>
      <c r="D95" s="62">
        <v>0</v>
      </c>
      <c r="E95" s="62">
        <v>0</v>
      </c>
      <c r="F95" s="62">
        <v>14246717.699999999</v>
      </c>
      <c r="G95" s="62">
        <v>824274.99999999988</v>
      </c>
      <c r="H95" s="62">
        <v>0</v>
      </c>
      <c r="I95" s="62">
        <v>2423.11</v>
      </c>
      <c r="J95" s="62">
        <v>1600000</v>
      </c>
      <c r="K95" s="62">
        <v>274.94</v>
      </c>
      <c r="L95" s="62">
        <v>0</v>
      </c>
      <c r="M95" s="62">
        <v>2093.48</v>
      </c>
      <c r="N95" s="62">
        <v>0</v>
      </c>
      <c r="O95" s="62">
        <v>8.86</v>
      </c>
      <c r="P95" s="62">
        <v>0</v>
      </c>
      <c r="Q95" s="62">
        <v>0</v>
      </c>
      <c r="R95" s="62">
        <v>0</v>
      </c>
      <c r="S95" s="62">
        <v>0</v>
      </c>
      <c r="T95" s="62">
        <v>0</v>
      </c>
      <c r="U95" s="62">
        <v>0</v>
      </c>
      <c r="V95" s="62">
        <v>0</v>
      </c>
      <c r="W95" s="62">
        <v>0</v>
      </c>
      <c r="X95" s="62">
        <v>0</v>
      </c>
      <c r="Y95" s="62">
        <v>0</v>
      </c>
      <c r="Z95" s="62">
        <v>500.09400000000005</v>
      </c>
      <c r="AA95" s="62">
        <v>7404024.2738000005</v>
      </c>
      <c r="AB95" s="62">
        <v>0</v>
      </c>
      <c r="AC95" s="62">
        <v>0</v>
      </c>
      <c r="AD95" s="62">
        <v>0</v>
      </c>
      <c r="AE95" s="62">
        <v>0</v>
      </c>
      <c r="AF95" s="62">
        <v>0</v>
      </c>
      <c r="AG95" s="62">
        <v>0</v>
      </c>
      <c r="AH95" s="62">
        <v>0</v>
      </c>
      <c r="AI95" s="62">
        <v>2240172.0334000001</v>
      </c>
      <c r="AJ95" s="63">
        <f t="shared" si="1"/>
        <v>26320489.4912</v>
      </c>
      <c r="AM95" s="70"/>
    </row>
    <row r="96" spans="1:39" ht="20.100000000000001" customHeight="1">
      <c r="A96" s="59">
        <v>223</v>
      </c>
      <c r="B96" s="60" t="s">
        <v>765</v>
      </c>
      <c r="C96" s="61" t="s">
        <v>1298</v>
      </c>
      <c r="D96" s="62">
        <v>0</v>
      </c>
      <c r="E96" s="62">
        <v>0</v>
      </c>
      <c r="F96" s="62">
        <v>20980326.07</v>
      </c>
      <c r="G96" s="62">
        <v>35042.850000000006</v>
      </c>
      <c r="H96" s="62">
        <v>0</v>
      </c>
      <c r="I96" s="62">
        <v>0</v>
      </c>
      <c r="J96" s="62">
        <v>815702.33</v>
      </c>
      <c r="K96" s="62">
        <v>0</v>
      </c>
      <c r="L96" s="62">
        <v>0</v>
      </c>
      <c r="M96" s="62">
        <v>0</v>
      </c>
      <c r="N96" s="62">
        <v>0</v>
      </c>
      <c r="O96" s="62">
        <v>0</v>
      </c>
      <c r="P96" s="62">
        <v>0</v>
      </c>
      <c r="Q96" s="62">
        <v>0</v>
      </c>
      <c r="R96" s="62">
        <v>0</v>
      </c>
      <c r="S96" s="62">
        <v>0</v>
      </c>
      <c r="T96" s="62">
        <v>0</v>
      </c>
      <c r="U96" s="62">
        <v>0</v>
      </c>
      <c r="V96" s="62">
        <v>0</v>
      </c>
      <c r="W96" s="62">
        <v>0</v>
      </c>
      <c r="X96" s="62">
        <v>0</v>
      </c>
      <c r="Y96" s="62">
        <v>0</v>
      </c>
      <c r="Z96" s="62">
        <v>0</v>
      </c>
      <c r="AA96" s="62">
        <v>0</v>
      </c>
      <c r="AB96" s="62">
        <v>0</v>
      </c>
      <c r="AC96" s="62">
        <v>0</v>
      </c>
      <c r="AD96" s="62">
        <v>0</v>
      </c>
      <c r="AE96" s="62">
        <v>0</v>
      </c>
      <c r="AF96" s="62">
        <v>0</v>
      </c>
      <c r="AG96" s="62">
        <v>0</v>
      </c>
      <c r="AH96" s="62">
        <v>0</v>
      </c>
      <c r="AI96" s="62">
        <v>0</v>
      </c>
      <c r="AJ96" s="63">
        <f t="shared" si="1"/>
        <v>21831071.25</v>
      </c>
      <c r="AM96" s="70"/>
    </row>
    <row r="97" spans="1:39" ht="20.100000000000001" customHeight="1">
      <c r="A97" s="59">
        <v>224</v>
      </c>
      <c r="B97" s="60" t="s">
        <v>120</v>
      </c>
      <c r="C97" s="61" t="s">
        <v>1298</v>
      </c>
      <c r="D97" s="62">
        <v>0</v>
      </c>
      <c r="E97" s="62">
        <v>0</v>
      </c>
      <c r="F97" s="62">
        <v>18816.09</v>
      </c>
      <c r="G97" s="62">
        <v>24187517.139999993</v>
      </c>
      <c r="H97" s="62">
        <v>0</v>
      </c>
      <c r="I97" s="62">
        <v>444.59</v>
      </c>
      <c r="J97" s="62">
        <v>222</v>
      </c>
      <c r="K97" s="62">
        <v>315.62</v>
      </c>
      <c r="L97" s="62">
        <v>0</v>
      </c>
      <c r="M97" s="62">
        <v>0</v>
      </c>
      <c r="N97" s="62">
        <v>0</v>
      </c>
      <c r="O97" s="62">
        <v>0</v>
      </c>
      <c r="P97" s="62">
        <v>0</v>
      </c>
      <c r="Q97" s="62">
        <v>0</v>
      </c>
      <c r="R97" s="62">
        <v>0</v>
      </c>
      <c r="S97" s="62">
        <v>0</v>
      </c>
      <c r="T97" s="62">
        <v>0</v>
      </c>
      <c r="U97" s="62">
        <v>0</v>
      </c>
      <c r="V97" s="62">
        <v>0</v>
      </c>
      <c r="W97" s="62">
        <v>0</v>
      </c>
      <c r="X97" s="62">
        <v>0</v>
      </c>
      <c r="Y97" s="62">
        <v>0</v>
      </c>
      <c r="Z97" s="62">
        <v>0</v>
      </c>
      <c r="AA97" s="62">
        <v>0</v>
      </c>
      <c r="AB97" s="62">
        <v>0</v>
      </c>
      <c r="AC97" s="62">
        <v>0</v>
      </c>
      <c r="AD97" s="62">
        <v>0</v>
      </c>
      <c r="AE97" s="62">
        <v>0</v>
      </c>
      <c r="AF97" s="62">
        <v>0</v>
      </c>
      <c r="AG97" s="62">
        <v>0</v>
      </c>
      <c r="AH97" s="62">
        <v>0</v>
      </c>
      <c r="AI97" s="62">
        <v>0</v>
      </c>
      <c r="AJ97" s="63">
        <f t="shared" si="1"/>
        <v>24207315.439999994</v>
      </c>
      <c r="AM97" s="70"/>
    </row>
    <row r="98" spans="1:39" ht="20.100000000000001" customHeight="1">
      <c r="A98" s="59">
        <v>225</v>
      </c>
      <c r="B98" s="60" t="s">
        <v>766</v>
      </c>
      <c r="C98" s="61" t="s">
        <v>1298</v>
      </c>
      <c r="D98" s="62">
        <v>0</v>
      </c>
      <c r="E98" s="62">
        <v>0</v>
      </c>
      <c r="F98" s="62">
        <v>10124849.060000001</v>
      </c>
      <c r="G98" s="62">
        <v>88868.23000000004</v>
      </c>
      <c r="H98" s="62">
        <v>0</v>
      </c>
      <c r="I98" s="62">
        <v>0</v>
      </c>
      <c r="J98" s="62">
        <v>3219477.5</v>
      </c>
      <c r="K98" s="62">
        <v>0</v>
      </c>
      <c r="L98" s="62">
        <v>0</v>
      </c>
      <c r="M98" s="62">
        <v>0</v>
      </c>
      <c r="N98" s="62">
        <v>0</v>
      </c>
      <c r="O98" s="62">
        <v>0</v>
      </c>
      <c r="P98" s="62">
        <v>0</v>
      </c>
      <c r="Q98" s="62">
        <v>0</v>
      </c>
      <c r="R98" s="62">
        <v>0</v>
      </c>
      <c r="S98" s="62">
        <v>5693528.6500000004</v>
      </c>
      <c r="T98" s="62">
        <v>0</v>
      </c>
      <c r="U98" s="62">
        <v>0</v>
      </c>
      <c r="V98" s="62">
        <v>0</v>
      </c>
      <c r="W98" s="62">
        <v>0</v>
      </c>
      <c r="X98" s="62">
        <v>0</v>
      </c>
      <c r="Y98" s="62">
        <v>0</v>
      </c>
      <c r="Z98" s="62">
        <v>0</v>
      </c>
      <c r="AA98" s="62">
        <v>2744000</v>
      </c>
      <c r="AB98" s="62">
        <v>0</v>
      </c>
      <c r="AC98" s="62">
        <v>0</v>
      </c>
      <c r="AD98" s="62">
        <v>0</v>
      </c>
      <c r="AE98" s="62">
        <v>0</v>
      </c>
      <c r="AF98" s="62">
        <v>0</v>
      </c>
      <c r="AG98" s="62">
        <v>0</v>
      </c>
      <c r="AH98" s="62">
        <v>0</v>
      </c>
      <c r="AI98" s="62">
        <v>0</v>
      </c>
      <c r="AJ98" s="63">
        <f t="shared" si="1"/>
        <v>21870723.440000001</v>
      </c>
      <c r="AM98" s="70"/>
    </row>
    <row r="99" spans="1:39" ht="20.100000000000001" customHeight="1">
      <c r="A99" s="59">
        <v>226</v>
      </c>
      <c r="B99" s="60" t="s">
        <v>767</v>
      </c>
      <c r="C99" s="61" t="s">
        <v>1298</v>
      </c>
      <c r="D99" s="62">
        <v>0</v>
      </c>
      <c r="E99" s="62">
        <v>0</v>
      </c>
      <c r="F99" s="62">
        <v>9750</v>
      </c>
      <c r="G99" s="62">
        <v>9750</v>
      </c>
      <c r="H99" s="62">
        <v>0</v>
      </c>
      <c r="I99" s="62">
        <v>0</v>
      </c>
      <c r="J99" s="62">
        <v>0</v>
      </c>
      <c r="K99" s="62">
        <v>0</v>
      </c>
      <c r="L99" s="62">
        <v>0</v>
      </c>
      <c r="M99" s="62">
        <v>0</v>
      </c>
      <c r="N99" s="62">
        <v>0</v>
      </c>
      <c r="O99" s="62">
        <v>0</v>
      </c>
      <c r="P99" s="62">
        <v>0</v>
      </c>
      <c r="Q99" s="62">
        <v>0</v>
      </c>
      <c r="R99" s="62">
        <v>0</v>
      </c>
      <c r="S99" s="62">
        <v>0</v>
      </c>
      <c r="T99" s="62">
        <v>0</v>
      </c>
      <c r="U99" s="62">
        <v>0</v>
      </c>
      <c r="V99" s="62">
        <v>0</v>
      </c>
      <c r="W99" s="62">
        <v>0</v>
      </c>
      <c r="X99" s="62">
        <v>0</v>
      </c>
      <c r="Y99" s="62">
        <v>0</v>
      </c>
      <c r="Z99" s="62">
        <v>0</v>
      </c>
      <c r="AA99" s="62">
        <v>0</v>
      </c>
      <c r="AB99" s="62">
        <v>0</v>
      </c>
      <c r="AC99" s="62">
        <v>0</v>
      </c>
      <c r="AD99" s="62">
        <v>0</v>
      </c>
      <c r="AE99" s="62">
        <v>0</v>
      </c>
      <c r="AF99" s="62">
        <v>0</v>
      </c>
      <c r="AG99" s="62">
        <v>0</v>
      </c>
      <c r="AH99" s="62">
        <v>0</v>
      </c>
      <c r="AI99" s="62">
        <v>0</v>
      </c>
      <c r="AJ99" s="63">
        <f t="shared" si="1"/>
        <v>19500</v>
      </c>
      <c r="AM99" s="70"/>
    </row>
    <row r="100" spans="1:39" ht="20.100000000000001" customHeight="1">
      <c r="A100" s="59">
        <v>227</v>
      </c>
      <c r="B100" s="60" t="s">
        <v>768</v>
      </c>
      <c r="C100" s="61" t="s">
        <v>1298</v>
      </c>
      <c r="D100" s="62">
        <v>0</v>
      </c>
      <c r="E100" s="62">
        <v>0</v>
      </c>
      <c r="F100" s="62">
        <v>0</v>
      </c>
      <c r="G100" s="62">
        <v>0</v>
      </c>
      <c r="H100" s="62">
        <v>0</v>
      </c>
      <c r="I100" s="62">
        <v>0</v>
      </c>
      <c r="J100" s="62">
        <v>0</v>
      </c>
      <c r="K100" s="62">
        <v>0</v>
      </c>
      <c r="L100" s="62">
        <v>0</v>
      </c>
      <c r="M100" s="62">
        <v>0</v>
      </c>
      <c r="N100" s="62">
        <v>0</v>
      </c>
      <c r="O100" s="62">
        <v>0</v>
      </c>
      <c r="P100" s="62">
        <v>0</v>
      </c>
      <c r="Q100" s="62">
        <v>0</v>
      </c>
      <c r="R100" s="62">
        <v>0</v>
      </c>
      <c r="S100" s="62">
        <v>0</v>
      </c>
      <c r="T100" s="62">
        <v>13358.6</v>
      </c>
      <c r="U100" s="62">
        <v>0</v>
      </c>
      <c r="V100" s="62">
        <v>0</v>
      </c>
      <c r="W100" s="62">
        <v>0</v>
      </c>
      <c r="X100" s="62">
        <v>0</v>
      </c>
      <c r="Y100" s="62">
        <v>0</v>
      </c>
      <c r="Z100" s="62">
        <v>0</v>
      </c>
      <c r="AA100" s="62">
        <v>0</v>
      </c>
      <c r="AB100" s="62">
        <v>0</v>
      </c>
      <c r="AC100" s="62">
        <v>0</v>
      </c>
      <c r="AD100" s="62">
        <v>0</v>
      </c>
      <c r="AE100" s="62">
        <v>0</v>
      </c>
      <c r="AF100" s="62">
        <v>0</v>
      </c>
      <c r="AG100" s="62">
        <v>0</v>
      </c>
      <c r="AH100" s="62">
        <v>0</v>
      </c>
      <c r="AI100" s="62">
        <v>0</v>
      </c>
      <c r="AJ100" s="63">
        <f t="shared" si="1"/>
        <v>13358.6</v>
      </c>
      <c r="AM100" s="70"/>
    </row>
    <row r="101" spans="1:39" ht="20.100000000000001" customHeight="1">
      <c r="A101" s="59">
        <v>234</v>
      </c>
      <c r="B101" s="60" t="s">
        <v>124</v>
      </c>
      <c r="C101" s="61" t="s">
        <v>1298</v>
      </c>
      <c r="D101" s="62">
        <v>0</v>
      </c>
      <c r="E101" s="62">
        <v>0</v>
      </c>
      <c r="F101" s="62">
        <v>1052459.3400000001</v>
      </c>
      <c r="G101" s="62">
        <v>3413290.94</v>
      </c>
      <c r="H101" s="62">
        <v>0</v>
      </c>
      <c r="I101" s="62">
        <v>0</v>
      </c>
      <c r="J101" s="62">
        <v>1002</v>
      </c>
      <c r="K101" s="62">
        <v>0</v>
      </c>
      <c r="L101" s="62">
        <v>0</v>
      </c>
      <c r="M101" s="62">
        <v>0</v>
      </c>
      <c r="N101" s="62">
        <v>0</v>
      </c>
      <c r="O101" s="62">
        <v>0</v>
      </c>
      <c r="P101" s="62">
        <v>0</v>
      </c>
      <c r="Q101" s="62">
        <v>0</v>
      </c>
      <c r="R101" s="62">
        <v>0</v>
      </c>
      <c r="S101" s="62">
        <v>0</v>
      </c>
      <c r="T101" s="62">
        <v>0</v>
      </c>
      <c r="U101" s="62">
        <v>0</v>
      </c>
      <c r="V101" s="62">
        <v>0</v>
      </c>
      <c r="W101" s="62">
        <v>0</v>
      </c>
      <c r="X101" s="62">
        <v>0</v>
      </c>
      <c r="Y101" s="62">
        <v>0</v>
      </c>
      <c r="Z101" s="62">
        <v>0</v>
      </c>
      <c r="AA101" s="62">
        <v>0</v>
      </c>
      <c r="AB101" s="62">
        <v>0</v>
      </c>
      <c r="AC101" s="62">
        <v>0</v>
      </c>
      <c r="AD101" s="62">
        <v>0</v>
      </c>
      <c r="AE101" s="62">
        <v>0</v>
      </c>
      <c r="AF101" s="62">
        <v>0</v>
      </c>
      <c r="AG101" s="62">
        <v>0</v>
      </c>
      <c r="AH101" s="62">
        <v>0</v>
      </c>
      <c r="AI101" s="62">
        <v>0</v>
      </c>
      <c r="AJ101" s="63">
        <f t="shared" si="1"/>
        <v>4466752.28</v>
      </c>
      <c r="AM101" s="70"/>
    </row>
    <row r="102" spans="1:39" ht="20.100000000000001" customHeight="1">
      <c r="A102" s="59">
        <v>242</v>
      </c>
      <c r="B102" s="60" t="s">
        <v>769</v>
      </c>
      <c r="C102" s="61" t="s">
        <v>1298</v>
      </c>
      <c r="D102" s="62">
        <v>0</v>
      </c>
      <c r="E102" s="62">
        <v>0</v>
      </c>
      <c r="F102" s="62">
        <v>0</v>
      </c>
      <c r="G102" s="62">
        <v>0</v>
      </c>
      <c r="H102" s="62">
        <v>0</v>
      </c>
      <c r="I102" s="62">
        <v>0</v>
      </c>
      <c r="J102" s="62">
        <v>0</v>
      </c>
      <c r="K102" s="62">
        <v>0</v>
      </c>
      <c r="L102" s="62">
        <v>0</v>
      </c>
      <c r="M102" s="62">
        <v>0</v>
      </c>
      <c r="N102" s="62">
        <v>0</v>
      </c>
      <c r="O102" s="62">
        <v>0</v>
      </c>
      <c r="P102" s="62">
        <v>0</v>
      </c>
      <c r="Q102" s="62">
        <v>0</v>
      </c>
      <c r="R102" s="62">
        <v>0</v>
      </c>
      <c r="S102" s="62">
        <v>0</v>
      </c>
      <c r="T102" s="62">
        <v>0</v>
      </c>
      <c r="U102" s="62">
        <v>0</v>
      </c>
      <c r="V102" s="62">
        <v>0</v>
      </c>
      <c r="W102" s="62">
        <v>0</v>
      </c>
      <c r="X102" s="62">
        <v>0</v>
      </c>
      <c r="Y102" s="62">
        <v>0</v>
      </c>
      <c r="Z102" s="62">
        <v>0</v>
      </c>
      <c r="AA102" s="62">
        <v>0</v>
      </c>
      <c r="AB102" s="62">
        <v>0</v>
      </c>
      <c r="AC102" s="62">
        <v>0</v>
      </c>
      <c r="AD102" s="62">
        <v>0</v>
      </c>
      <c r="AE102" s="62">
        <v>0</v>
      </c>
      <c r="AF102" s="62">
        <v>0</v>
      </c>
      <c r="AG102" s="62">
        <v>0</v>
      </c>
      <c r="AH102" s="62">
        <v>0</v>
      </c>
      <c r="AI102" s="62">
        <v>0</v>
      </c>
      <c r="AJ102" s="63">
        <f t="shared" si="1"/>
        <v>0</v>
      </c>
      <c r="AM102" s="70"/>
    </row>
    <row r="103" spans="1:39" ht="20.100000000000001" customHeight="1">
      <c r="A103" s="59">
        <v>243</v>
      </c>
      <c r="B103" s="60" t="s">
        <v>770</v>
      </c>
      <c r="C103" s="61" t="s">
        <v>1298</v>
      </c>
      <c r="D103" s="62">
        <v>0</v>
      </c>
      <c r="E103" s="62">
        <v>0</v>
      </c>
      <c r="F103" s="62">
        <v>0</v>
      </c>
      <c r="G103" s="62">
        <v>0</v>
      </c>
      <c r="H103" s="62">
        <v>0</v>
      </c>
      <c r="I103" s="62">
        <v>0</v>
      </c>
      <c r="J103" s="62">
        <v>0</v>
      </c>
      <c r="K103" s="62">
        <v>0</v>
      </c>
      <c r="L103" s="62">
        <v>0</v>
      </c>
      <c r="M103" s="62">
        <v>0</v>
      </c>
      <c r="N103" s="62">
        <v>0</v>
      </c>
      <c r="O103" s="62">
        <v>0</v>
      </c>
      <c r="P103" s="62">
        <v>0</v>
      </c>
      <c r="Q103" s="62">
        <v>0</v>
      </c>
      <c r="R103" s="62">
        <v>0</v>
      </c>
      <c r="S103" s="62">
        <v>0</v>
      </c>
      <c r="T103" s="62">
        <v>0</v>
      </c>
      <c r="U103" s="62">
        <v>0</v>
      </c>
      <c r="V103" s="62">
        <v>0</v>
      </c>
      <c r="W103" s="62">
        <v>0</v>
      </c>
      <c r="X103" s="62">
        <v>0</v>
      </c>
      <c r="Y103" s="62">
        <v>0</v>
      </c>
      <c r="Z103" s="62">
        <v>0</v>
      </c>
      <c r="AA103" s="62">
        <v>0</v>
      </c>
      <c r="AB103" s="62">
        <v>0</v>
      </c>
      <c r="AC103" s="62">
        <v>0</v>
      </c>
      <c r="AD103" s="62">
        <v>0</v>
      </c>
      <c r="AE103" s="62">
        <v>0</v>
      </c>
      <c r="AF103" s="62">
        <v>0</v>
      </c>
      <c r="AG103" s="62">
        <v>0</v>
      </c>
      <c r="AH103" s="62">
        <v>0</v>
      </c>
      <c r="AI103" s="62">
        <v>0</v>
      </c>
      <c r="AJ103" s="63">
        <f t="shared" si="1"/>
        <v>0</v>
      </c>
      <c r="AM103" s="70"/>
    </row>
    <row r="104" spans="1:39" ht="20.100000000000001" customHeight="1">
      <c r="A104" s="59">
        <v>244</v>
      </c>
      <c r="B104" s="60" t="s">
        <v>771</v>
      </c>
      <c r="C104" s="61" t="s">
        <v>1298</v>
      </c>
      <c r="D104" s="62">
        <v>0</v>
      </c>
      <c r="E104" s="62">
        <v>0</v>
      </c>
      <c r="F104" s="62">
        <v>0</v>
      </c>
      <c r="G104" s="62">
        <v>0</v>
      </c>
      <c r="H104" s="62">
        <v>2401000</v>
      </c>
      <c r="I104" s="62">
        <v>3064</v>
      </c>
      <c r="J104" s="62">
        <v>0.13</v>
      </c>
      <c r="K104" s="62">
        <v>960.08999999999992</v>
      </c>
      <c r="L104" s="62">
        <v>0</v>
      </c>
      <c r="M104" s="62">
        <v>0</v>
      </c>
      <c r="N104" s="62">
        <v>0.01</v>
      </c>
      <c r="O104" s="62">
        <v>0</v>
      </c>
      <c r="P104" s="62">
        <v>0</v>
      </c>
      <c r="Q104" s="62">
        <v>0</v>
      </c>
      <c r="R104" s="62">
        <v>0</v>
      </c>
      <c r="S104" s="62">
        <v>0</v>
      </c>
      <c r="T104" s="62">
        <v>0</v>
      </c>
      <c r="U104" s="62">
        <v>0</v>
      </c>
      <c r="V104" s="62">
        <v>0</v>
      </c>
      <c r="W104" s="62">
        <v>0</v>
      </c>
      <c r="X104" s="62">
        <v>0</v>
      </c>
      <c r="Y104" s="62">
        <v>0</v>
      </c>
      <c r="Z104" s="62">
        <v>0</v>
      </c>
      <c r="AA104" s="62">
        <v>0</v>
      </c>
      <c r="AB104" s="62">
        <v>0</v>
      </c>
      <c r="AC104" s="62">
        <v>0</v>
      </c>
      <c r="AD104" s="62">
        <v>0</v>
      </c>
      <c r="AE104" s="62">
        <v>0</v>
      </c>
      <c r="AF104" s="62">
        <v>0</v>
      </c>
      <c r="AG104" s="62">
        <v>0</v>
      </c>
      <c r="AH104" s="62">
        <v>0</v>
      </c>
      <c r="AI104" s="62">
        <v>0</v>
      </c>
      <c r="AJ104" s="63">
        <f t="shared" si="1"/>
        <v>2405024.2299999995</v>
      </c>
      <c r="AM104" s="70"/>
    </row>
    <row r="105" spans="1:39" ht="20.100000000000001" customHeight="1">
      <c r="A105" s="59">
        <v>245</v>
      </c>
      <c r="B105" s="60" t="s">
        <v>772</v>
      </c>
      <c r="C105" s="61" t="s">
        <v>1298</v>
      </c>
      <c r="D105" s="62">
        <v>0</v>
      </c>
      <c r="E105" s="62">
        <v>0</v>
      </c>
      <c r="F105" s="62">
        <v>0</v>
      </c>
      <c r="G105" s="62">
        <v>964</v>
      </c>
      <c r="H105" s="62">
        <v>0</v>
      </c>
      <c r="I105" s="62">
        <v>0</v>
      </c>
      <c r="J105" s="62">
        <v>0</v>
      </c>
      <c r="K105" s="62">
        <v>0</v>
      </c>
      <c r="L105" s="62">
        <v>0</v>
      </c>
      <c r="M105" s="62">
        <v>0</v>
      </c>
      <c r="N105" s="62">
        <v>0</v>
      </c>
      <c r="O105" s="62">
        <v>0</v>
      </c>
      <c r="P105" s="62">
        <v>0</v>
      </c>
      <c r="Q105" s="62">
        <v>0</v>
      </c>
      <c r="R105" s="62">
        <v>0</v>
      </c>
      <c r="S105" s="62">
        <v>0</v>
      </c>
      <c r="T105" s="62">
        <v>0</v>
      </c>
      <c r="U105" s="62">
        <v>0</v>
      </c>
      <c r="V105" s="62">
        <v>0</v>
      </c>
      <c r="W105" s="62">
        <v>0</v>
      </c>
      <c r="X105" s="62">
        <v>0</v>
      </c>
      <c r="Y105" s="62">
        <v>0</v>
      </c>
      <c r="Z105" s="62">
        <v>0</v>
      </c>
      <c r="AA105" s="62">
        <v>0</v>
      </c>
      <c r="AB105" s="62">
        <v>0</v>
      </c>
      <c r="AC105" s="62">
        <v>0</v>
      </c>
      <c r="AD105" s="62">
        <v>0</v>
      </c>
      <c r="AE105" s="62">
        <v>0</v>
      </c>
      <c r="AF105" s="62">
        <v>0</v>
      </c>
      <c r="AG105" s="62">
        <v>0</v>
      </c>
      <c r="AH105" s="62">
        <v>0</v>
      </c>
      <c r="AI105" s="62">
        <v>0</v>
      </c>
      <c r="AJ105" s="63">
        <f t="shared" si="1"/>
        <v>964</v>
      </c>
      <c r="AM105" s="70"/>
    </row>
    <row r="106" spans="1:39" ht="20.100000000000001" customHeight="1">
      <c r="A106" s="59">
        <v>247</v>
      </c>
      <c r="B106" s="60" t="s">
        <v>773</v>
      </c>
      <c r="C106" s="61" t="s">
        <v>1298</v>
      </c>
      <c r="D106" s="62">
        <v>0</v>
      </c>
      <c r="E106" s="62">
        <v>0</v>
      </c>
      <c r="F106" s="62">
        <v>0</v>
      </c>
      <c r="G106" s="62">
        <v>0</v>
      </c>
      <c r="H106" s="62">
        <v>0</v>
      </c>
      <c r="I106" s="62">
        <v>0</v>
      </c>
      <c r="J106" s="62">
        <v>0</v>
      </c>
      <c r="K106" s="62">
        <v>0</v>
      </c>
      <c r="L106" s="62">
        <v>0</v>
      </c>
      <c r="M106" s="62">
        <v>0</v>
      </c>
      <c r="N106" s="62">
        <v>0</v>
      </c>
      <c r="O106" s="62">
        <v>0</v>
      </c>
      <c r="P106" s="62">
        <v>0</v>
      </c>
      <c r="Q106" s="62">
        <v>0</v>
      </c>
      <c r="R106" s="62">
        <v>0</v>
      </c>
      <c r="S106" s="62">
        <v>0</v>
      </c>
      <c r="T106" s="62">
        <v>0</v>
      </c>
      <c r="U106" s="62">
        <v>0</v>
      </c>
      <c r="V106" s="62">
        <v>0</v>
      </c>
      <c r="W106" s="62">
        <v>0</v>
      </c>
      <c r="X106" s="62">
        <v>0</v>
      </c>
      <c r="Y106" s="62">
        <v>0</v>
      </c>
      <c r="Z106" s="62">
        <v>0</v>
      </c>
      <c r="AA106" s="62">
        <v>0</v>
      </c>
      <c r="AB106" s="62">
        <v>0</v>
      </c>
      <c r="AC106" s="62">
        <v>0</v>
      </c>
      <c r="AD106" s="62">
        <v>0</v>
      </c>
      <c r="AE106" s="62">
        <v>0</v>
      </c>
      <c r="AF106" s="62">
        <v>0</v>
      </c>
      <c r="AG106" s="62">
        <v>0</v>
      </c>
      <c r="AH106" s="62">
        <v>0</v>
      </c>
      <c r="AI106" s="62">
        <v>0</v>
      </c>
      <c r="AJ106" s="63">
        <f t="shared" si="1"/>
        <v>0</v>
      </c>
      <c r="AM106" s="70"/>
    </row>
    <row r="107" spans="1:39" ht="20.100000000000001" customHeight="1">
      <c r="A107" s="59">
        <v>248</v>
      </c>
      <c r="B107" s="60" t="s">
        <v>774</v>
      </c>
      <c r="C107" s="61" t="s">
        <v>1298</v>
      </c>
      <c r="D107" s="62">
        <v>0</v>
      </c>
      <c r="E107" s="62">
        <v>0</v>
      </c>
      <c r="F107" s="62">
        <v>0</v>
      </c>
      <c r="G107" s="62">
        <v>0</v>
      </c>
      <c r="H107" s="62">
        <v>0</v>
      </c>
      <c r="I107" s="62">
        <v>0</v>
      </c>
      <c r="J107" s="62">
        <v>0</v>
      </c>
      <c r="K107" s="62">
        <v>0</v>
      </c>
      <c r="L107" s="62">
        <v>0</v>
      </c>
      <c r="M107" s="62">
        <v>0</v>
      </c>
      <c r="N107" s="62">
        <v>0</v>
      </c>
      <c r="O107" s="62">
        <v>0</v>
      </c>
      <c r="P107" s="62">
        <v>0</v>
      </c>
      <c r="Q107" s="62">
        <v>0</v>
      </c>
      <c r="R107" s="62">
        <v>0</v>
      </c>
      <c r="S107" s="62">
        <v>0</v>
      </c>
      <c r="T107" s="62">
        <v>0</v>
      </c>
      <c r="U107" s="62">
        <v>0</v>
      </c>
      <c r="V107" s="62">
        <v>0</v>
      </c>
      <c r="W107" s="62">
        <v>0</v>
      </c>
      <c r="X107" s="62">
        <v>0</v>
      </c>
      <c r="Y107" s="62">
        <v>0</v>
      </c>
      <c r="Z107" s="62">
        <v>0</v>
      </c>
      <c r="AA107" s="62">
        <v>0</v>
      </c>
      <c r="AB107" s="62">
        <v>0</v>
      </c>
      <c r="AC107" s="62">
        <v>0</v>
      </c>
      <c r="AD107" s="62">
        <v>0</v>
      </c>
      <c r="AE107" s="62">
        <v>0</v>
      </c>
      <c r="AF107" s="62">
        <v>0</v>
      </c>
      <c r="AG107" s="62">
        <v>0</v>
      </c>
      <c r="AH107" s="62">
        <v>0</v>
      </c>
      <c r="AI107" s="62">
        <v>0</v>
      </c>
      <c r="AJ107" s="63">
        <f t="shared" si="1"/>
        <v>0</v>
      </c>
      <c r="AM107" s="70"/>
    </row>
    <row r="108" spans="1:39" ht="20.100000000000001" customHeight="1">
      <c r="A108" s="59">
        <v>249</v>
      </c>
      <c r="B108" s="60" t="s">
        <v>775</v>
      </c>
      <c r="C108" s="61" t="s">
        <v>1298</v>
      </c>
      <c r="D108" s="62">
        <v>0</v>
      </c>
      <c r="E108" s="62">
        <v>0</v>
      </c>
      <c r="F108" s="62">
        <v>1384195.65</v>
      </c>
      <c r="G108" s="62">
        <v>5467.13</v>
      </c>
      <c r="H108" s="62">
        <v>0</v>
      </c>
      <c r="I108" s="62">
        <v>6011.23</v>
      </c>
      <c r="J108" s="62">
        <v>0</v>
      </c>
      <c r="K108" s="62">
        <v>0</v>
      </c>
      <c r="L108" s="62">
        <v>0</v>
      </c>
      <c r="M108" s="62">
        <v>0</v>
      </c>
      <c r="N108" s="62">
        <v>188.39999999999998</v>
      </c>
      <c r="O108" s="62">
        <v>0</v>
      </c>
      <c r="P108" s="62">
        <v>0</v>
      </c>
      <c r="Q108" s="62">
        <v>0</v>
      </c>
      <c r="R108" s="62">
        <v>0</v>
      </c>
      <c r="S108" s="62">
        <v>0</v>
      </c>
      <c r="T108" s="62">
        <v>0</v>
      </c>
      <c r="U108" s="62">
        <v>0</v>
      </c>
      <c r="V108" s="62">
        <v>0</v>
      </c>
      <c r="W108" s="62">
        <v>0</v>
      </c>
      <c r="X108" s="62">
        <v>0</v>
      </c>
      <c r="Y108" s="62">
        <v>0</v>
      </c>
      <c r="Z108" s="62">
        <v>0</v>
      </c>
      <c r="AA108" s="62">
        <v>0</v>
      </c>
      <c r="AB108" s="62">
        <v>0</v>
      </c>
      <c r="AC108" s="62">
        <v>0</v>
      </c>
      <c r="AD108" s="62">
        <v>0</v>
      </c>
      <c r="AE108" s="62">
        <v>0</v>
      </c>
      <c r="AF108" s="62">
        <v>0</v>
      </c>
      <c r="AG108" s="62">
        <v>0</v>
      </c>
      <c r="AH108" s="62">
        <v>0</v>
      </c>
      <c r="AI108" s="62">
        <v>0</v>
      </c>
      <c r="AJ108" s="63">
        <f t="shared" si="1"/>
        <v>1395862.4099999997</v>
      </c>
      <c r="AM108" s="70"/>
    </row>
    <row r="109" spans="1:39" ht="20.100000000000001" customHeight="1">
      <c r="A109" s="59">
        <v>250</v>
      </c>
      <c r="B109" s="60" t="s">
        <v>776</v>
      </c>
      <c r="C109" s="61" t="s">
        <v>1298</v>
      </c>
      <c r="D109" s="62">
        <v>0</v>
      </c>
      <c r="E109" s="62">
        <v>0</v>
      </c>
      <c r="F109" s="62">
        <v>0</v>
      </c>
      <c r="G109" s="62">
        <v>0</v>
      </c>
      <c r="H109" s="62">
        <v>0</v>
      </c>
      <c r="I109" s="62">
        <v>0</v>
      </c>
      <c r="J109" s="62">
        <v>0</v>
      </c>
      <c r="K109" s="62">
        <v>0</v>
      </c>
      <c r="L109" s="62">
        <v>0</v>
      </c>
      <c r="M109" s="62">
        <v>0</v>
      </c>
      <c r="N109" s="62">
        <v>0</v>
      </c>
      <c r="O109" s="62">
        <v>0</v>
      </c>
      <c r="P109" s="62">
        <v>0</v>
      </c>
      <c r="Q109" s="62">
        <v>0</v>
      </c>
      <c r="R109" s="62">
        <v>0</v>
      </c>
      <c r="S109" s="62">
        <v>0</v>
      </c>
      <c r="T109" s="62">
        <v>0</v>
      </c>
      <c r="U109" s="62">
        <v>0</v>
      </c>
      <c r="V109" s="62">
        <v>0</v>
      </c>
      <c r="W109" s="62">
        <v>0</v>
      </c>
      <c r="X109" s="62">
        <v>0</v>
      </c>
      <c r="Y109" s="62">
        <v>0</v>
      </c>
      <c r="Z109" s="62">
        <v>0</v>
      </c>
      <c r="AA109" s="62">
        <v>0</v>
      </c>
      <c r="AB109" s="62">
        <v>0</v>
      </c>
      <c r="AC109" s="62">
        <v>0</v>
      </c>
      <c r="AD109" s="62">
        <v>0</v>
      </c>
      <c r="AE109" s="62">
        <v>0</v>
      </c>
      <c r="AF109" s="62">
        <v>0</v>
      </c>
      <c r="AG109" s="62">
        <v>0</v>
      </c>
      <c r="AH109" s="62">
        <v>0</v>
      </c>
      <c r="AI109" s="62">
        <v>0</v>
      </c>
      <c r="AJ109" s="63">
        <f t="shared" si="1"/>
        <v>0</v>
      </c>
      <c r="AM109" s="70"/>
    </row>
    <row r="110" spans="1:39" ht="20.100000000000001" customHeight="1">
      <c r="A110" s="59">
        <v>251</v>
      </c>
      <c r="B110" s="60" t="s">
        <v>777</v>
      </c>
      <c r="C110" s="61" t="s">
        <v>1298</v>
      </c>
      <c r="D110" s="62">
        <v>0</v>
      </c>
      <c r="E110" s="62">
        <v>0</v>
      </c>
      <c r="F110" s="62">
        <v>0</v>
      </c>
      <c r="G110" s="62">
        <v>0</v>
      </c>
      <c r="H110" s="62">
        <v>0</v>
      </c>
      <c r="I110" s="62">
        <v>0</v>
      </c>
      <c r="J110" s="62">
        <v>0</v>
      </c>
      <c r="K110" s="62">
        <v>0</v>
      </c>
      <c r="L110" s="62">
        <v>0</v>
      </c>
      <c r="M110" s="62">
        <v>0</v>
      </c>
      <c r="N110" s="62">
        <v>0</v>
      </c>
      <c r="O110" s="62">
        <v>0</v>
      </c>
      <c r="P110" s="62">
        <v>0</v>
      </c>
      <c r="Q110" s="62">
        <v>0</v>
      </c>
      <c r="R110" s="62">
        <v>0</v>
      </c>
      <c r="S110" s="62">
        <v>0</v>
      </c>
      <c r="T110" s="62">
        <v>0</v>
      </c>
      <c r="U110" s="62">
        <v>0</v>
      </c>
      <c r="V110" s="62">
        <v>0</v>
      </c>
      <c r="W110" s="62">
        <v>0</v>
      </c>
      <c r="X110" s="62">
        <v>0</v>
      </c>
      <c r="Y110" s="62">
        <v>0</v>
      </c>
      <c r="Z110" s="62">
        <v>0</v>
      </c>
      <c r="AA110" s="62">
        <v>0</v>
      </c>
      <c r="AB110" s="62">
        <v>0</v>
      </c>
      <c r="AC110" s="62">
        <v>0</v>
      </c>
      <c r="AD110" s="62">
        <v>0</v>
      </c>
      <c r="AE110" s="62">
        <v>0</v>
      </c>
      <c r="AF110" s="62">
        <v>0</v>
      </c>
      <c r="AG110" s="62">
        <v>0</v>
      </c>
      <c r="AH110" s="62">
        <v>0</v>
      </c>
      <c r="AI110" s="62">
        <v>0</v>
      </c>
      <c r="AJ110" s="63">
        <f t="shared" si="1"/>
        <v>0</v>
      </c>
      <c r="AM110" s="70"/>
    </row>
    <row r="111" spans="1:39" ht="20.100000000000001" customHeight="1">
      <c r="A111" s="59">
        <v>253</v>
      </c>
      <c r="B111" s="60" t="s">
        <v>778</v>
      </c>
      <c r="C111" s="61" t="s">
        <v>1298</v>
      </c>
      <c r="D111" s="62">
        <v>26951.469999999998</v>
      </c>
      <c r="E111" s="62">
        <v>1308125.3700000001</v>
      </c>
      <c r="F111" s="62">
        <v>5232249.47</v>
      </c>
      <c r="G111" s="62">
        <v>22297591.920000002</v>
      </c>
      <c r="H111" s="62">
        <v>0</v>
      </c>
      <c r="I111" s="62">
        <v>0</v>
      </c>
      <c r="J111" s="62">
        <v>0</v>
      </c>
      <c r="K111" s="62">
        <v>0</v>
      </c>
      <c r="L111" s="62">
        <v>0</v>
      </c>
      <c r="M111" s="62">
        <v>0</v>
      </c>
      <c r="N111" s="62">
        <v>0</v>
      </c>
      <c r="O111" s="62">
        <v>0</v>
      </c>
      <c r="P111" s="62">
        <v>252000</v>
      </c>
      <c r="Q111" s="62">
        <v>0</v>
      </c>
      <c r="R111" s="62">
        <v>0</v>
      </c>
      <c r="S111" s="62">
        <v>0</v>
      </c>
      <c r="T111" s="62">
        <v>0</v>
      </c>
      <c r="U111" s="62">
        <v>0</v>
      </c>
      <c r="V111" s="62">
        <v>0</v>
      </c>
      <c r="W111" s="62">
        <v>0</v>
      </c>
      <c r="X111" s="62">
        <v>0</v>
      </c>
      <c r="Y111" s="62">
        <v>0</v>
      </c>
      <c r="Z111" s="62">
        <v>0</v>
      </c>
      <c r="AA111" s="62">
        <v>0</v>
      </c>
      <c r="AB111" s="62">
        <v>0</v>
      </c>
      <c r="AC111" s="62">
        <v>0</v>
      </c>
      <c r="AD111" s="62">
        <v>0</v>
      </c>
      <c r="AE111" s="62">
        <v>0</v>
      </c>
      <c r="AF111" s="62">
        <v>0</v>
      </c>
      <c r="AG111" s="62">
        <v>0</v>
      </c>
      <c r="AH111" s="62">
        <v>0</v>
      </c>
      <c r="AI111" s="62">
        <v>0</v>
      </c>
      <c r="AJ111" s="63">
        <f t="shared" si="1"/>
        <v>29116918.23</v>
      </c>
      <c r="AM111" s="70"/>
    </row>
    <row r="112" spans="1:39" ht="20.100000000000001" customHeight="1">
      <c r="A112" s="59">
        <v>254</v>
      </c>
      <c r="B112" s="60" t="s">
        <v>779</v>
      </c>
      <c r="C112" s="61" t="s">
        <v>1298</v>
      </c>
      <c r="D112" s="62">
        <v>0</v>
      </c>
      <c r="E112" s="62">
        <v>0</v>
      </c>
      <c r="F112" s="62">
        <v>0</v>
      </c>
      <c r="G112" s="62">
        <v>768307.35000000009</v>
      </c>
      <c r="H112" s="62">
        <v>0</v>
      </c>
      <c r="I112" s="62">
        <v>0</v>
      </c>
      <c r="J112" s="62">
        <v>0</v>
      </c>
      <c r="K112" s="62">
        <v>0</v>
      </c>
      <c r="L112" s="62">
        <v>0</v>
      </c>
      <c r="M112" s="62">
        <v>0</v>
      </c>
      <c r="N112" s="62">
        <v>0</v>
      </c>
      <c r="O112" s="62">
        <v>0</v>
      </c>
      <c r="P112" s="62">
        <v>0</v>
      </c>
      <c r="Q112" s="62">
        <v>0</v>
      </c>
      <c r="R112" s="62">
        <v>0</v>
      </c>
      <c r="S112" s="62">
        <v>0</v>
      </c>
      <c r="T112" s="62">
        <v>0</v>
      </c>
      <c r="U112" s="62">
        <v>0</v>
      </c>
      <c r="V112" s="62">
        <v>0</v>
      </c>
      <c r="W112" s="62">
        <v>0</v>
      </c>
      <c r="X112" s="62">
        <v>0</v>
      </c>
      <c r="Y112" s="62">
        <v>0</v>
      </c>
      <c r="Z112" s="62">
        <v>0</v>
      </c>
      <c r="AA112" s="62">
        <v>0</v>
      </c>
      <c r="AB112" s="62">
        <v>0</v>
      </c>
      <c r="AC112" s="62">
        <v>0</v>
      </c>
      <c r="AD112" s="62">
        <v>0</v>
      </c>
      <c r="AE112" s="62">
        <v>0</v>
      </c>
      <c r="AF112" s="62">
        <v>0</v>
      </c>
      <c r="AG112" s="62">
        <v>0</v>
      </c>
      <c r="AH112" s="62">
        <v>0</v>
      </c>
      <c r="AI112" s="62">
        <v>0</v>
      </c>
      <c r="AJ112" s="63">
        <f t="shared" si="1"/>
        <v>768307.35000000009</v>
      </c>
      <c r="AM112" s="70"/>
    </row>
    <row r="113" spans="1:39" ht="20.100000000000001" customHeight="1">
      <c r="A113" s="59">
        <v>265</v>
      </c>
      <c r="B113" s="60" t="s">
        <v>780</v>
      </c>
      <c r="C113" s="61" t="s">
        <v>1298</v>
      </c>
      <c r="D113" s="62">
        <v>0</v>
      </c>
      <c r="E113" s="62">
        <v>0</v>
      </c>
      <c r="F113" s="62">
        <v>0</v>
      </c>
      <c r="G113" s="62">
        <v>746</v>
      </c>
      <c r="H113" s="62">
        <v>0</v>
      </c>
      <c r="I113" s="62">
        <v>0</v>
      </c>
      <c r="J113" s="62">
        <v>0</v>
      </c>
      <c r="K113" s="62">
        <v>0</v>
      </c>
      <c r="L113" s="62">
        <v>0</v>
      </c>
      <c r="M113" s="62">
        <v>0</v>
      </c>
      <c r="N113" s="62">
        <v>0</v>
      </c>
      <c r="O113" s="62">
        <v>0</v>
      </c>
      <c r="P113" s="62">
        <v>0</v>
      </c>
      <c r="Q113" s="62">
        <v>0</v>
      </c>
      <c r="R113" s="62">
        <v>0</v>
      </c>
      <c r="S113" s="62">
        <v>0</v>
      </c>
      <c r="T113" s="62">
        <v>0</v>
      </c>
      <c r="U113" s="62">
        <v>0</v>
      </c>
      <c r="V113" s="62">
        <v>0</v>
      </c>
      <c r="W113" s="62">
        <v>0</v>
      </c>
      <c r="X113" s="62">
        <v>0</v>
      </c>
      <c r="Y113" s="62">
        <v>0</v>
      </c>
      <c r="Z113" s="62">
        <v>0</v>
      </c>
      <c r="AA113" s="62">
        <v>0</v>
      </c>
      <c r="AB113" s="62">
        <v>0</v>
      </c>
      <c r="AC113" s="62">
        <v>0</v>
      </c>
      <c r="AD113" s="62">
        <v>0</v>
      </c>
      <c r="AE113" s="62">
        <v>0</v>
      </c>
      <c r="AF113" s="62">
        <v>0</v>
      </c>
      <c r="AG113" s="62">
        <v>0</v>
      </c>
      <c r="AH113" s="62">
        <v>0</v>
      </c>
      <c r="AI113" s="62">
        <v>0</v>
      </c>
      <c r="AJ113" s="63">
        <f t="shared" si="1"/>
        <v>746</v>
      </c>
      <c r="AM113" s="70"/>
    </row>
    <row r="114" spans="1:39" ht="20.100000000000001" customHeight="1">
      <c r="A114" s="59">
        <v>266</v>
      </c>
      <c r="B114" s="60" t="s">
        <v>781</v>
      </c>
      <c r="C114" s="61" t="s">
        <v>1298</v>
      </c>
      <c r="D114" s="62">
        <v>0</v>
      </c>
      <c r="E114" s="62">
        <v>120</v>
      </c>
      <c r="F114" s="62">
        <v>1770800</v>
      </c>
      <c r="G114" s="62">
        <v>53122.9</v>
      </c>
      <c r="H114" s="62">
        <v>0</v>
      </c>
      <c r="I114" s="62">
        <v>0</v>
      </c>
      <c r="J114" s="62">
        <v>0</v>
      </c>
      <c r="K114" s="62">
        <v>0</v>
      </c>
      <c r="L114" s="62">
        <v>0</v>
      </c>
      <c r="M114" s="62">
        <v>0</v>
      </c>
      <c r="N114" s="62">
        <v>0</v>
      </c>
      <c r="O114" s="62">
        <v>0</v>
      </c>
      <c r="P114" s="62">
        <v>0</v>
      </c>
      <c r="Q114" s="62">
        <v>0</v>
      </c>
      <c r="R114" s="62">
        <v>0</v>
      </c>
      <c r="S114" s="62">
        <v>0</v>
      </c>
      <c r="T114" s="62">
        <v>0</v>
      </c>
      <c r="U114" s="62">
        <v>0</v>
      </c>
      <c r="V114" s="62">
        <v>0</v>
      </c>
      <c r="W114" s="62">
        <v>0</v>
      </c>
      <c r="X114" s="62">
        <v>0</v>
      </c>
      <c r="Y114" s="62">
        <v>0</v>
      </c>
      <c r="Z114" s="62">
        <v>0</v>
      </c>
      <c r="AA114" s="62">
        <v>0</v>
      </c>
      <c r="AB114" s="62">
        <v>0</v>
      </c>
      <c r="AC114" s="62">
        <v>0</v>
      </c>
      <c r="AD114" s="62">
        <v>0</v>
      </c>
      <c r="AE114" s="62">
        <v>0</v>
      </c>
      <c r="AF114" s="62">
        <v>0</v>
      </c>
      <c r="AG114" s="62">
        <v>0</v>
      </c>
      <c r="AH114" s="62">
        <v>0</v>
      </c>
      <c r="AI114" s="62">
        <v>0</v>
      </c>
      <c r="AJ114" s="63">
        <f t="shared" si="1"/>
        <v>1824042.9</v>
      </c>
      <c r="AM114" s="70"/>
    </row>
    <row r="115" spans="1:39" ht="20.100000000000001" customHeight="1">
      <c r="A115" s="59">
        <v>267</v>
      </c>
      <c r="B115" s="60" t="s">
        <v>782</v>
      </c>
      <c r="C115" s="61" t="s">
        <v>1298</v>
      </c>
      <c r="D115" s="62">
        <v>0</v>
      </c>
      <c r="E115" s="62">
        <v>0</v>
      </c>
      <c r="F115" s="62">
        <v>0</v>
      </c>
      <c r="G115" s="62">
        <v>0</v>
      </c>
      <c r="H115" s="62">
        <v>0</v>
      </c>
      <c r="I115" s="62">
        <v>0</v>
      </c>
      <c r="J115" s="62">
        <v>0</v>
      </c>
      <c r="K115" s="62">
        <v>0</v>
      </c>
      <c r="L115" s="62">
        <v>0</v>
      </c>
      <c r="M115" s="62">
        <v>0</v>
      </c>
      <c r="N115" s="62">
        <v>0</v>
      </c>
      <c r="O115" s="62">
        <v>0</v>
      </c>
      <c r="P115" s="62">
        <v>0</v>
      </c>
      <c r="Q115" s="62">
        <v>0</v>
      </c>
      <c r="R115" s="62">
        <v>0</v>
      </c>
      <c r="S115" s="62">
        <v>0</v>
      </c>
      <c r="T115" s="62">
        <v>0</v>
      </c>
      <c r="U115" s="62">
        <v>0</v>
      </c>
      <c r="V115" s="62">
        <v>0</v>
      </c>
      <c r="W115" s="62">
        <v>0</v>
      </c>
      <c r="X115" s="62">
        <v>0</v>
      </c>
      <c r="Y115" s="62">
        <v>0</v>
      </c>
      <c r="Z115" s="62">
        <v>0</v>
      </c>
      <c r="AA115" s="62">
        <v>0</v>
      </c>
      <c r="AB115" s="62">
        <v>0</v>
      </c>
      <c r="AC115" s="62">
        <v>0</v>
      </c>
      <c r="AD115" s="62">
        <v>0</v>
      </c>
      <c r="AE115" s="62">
        <v>0</v>
      </c>
      <c r="AF115" s="62">
        <v>0</v>
      </c>
      <c r="AG115" s="62">
        <v>0</v>
      </c>
      <c r="AH115" s="62">
        <v>0</v>
      </c>
      <c r="AI115" s="62">
        <v>0</v>
      </c>
      <c r="AJ115" s="63">
        <f t="shared" si="1"/>
        <v>0</v>
      </c>
      <c r="AM115" s="70"/>
    </row>
    <row r="116" spans="1:39" ht="20.100000000000001" customHeight="1">
      <c r="A116" s="59">
        <v>268</v>
      </c>
      <c r="B116" s="60" t="s">
        <v>783</v>
      </c>
      <c r="C116" s="61" t="s">
        <v>1298</v>
      </c>
      <c r="D116" s="62">
        <v>0</v>
      </c>
      <c r="E116" s="62">
        <v>0</v>
      </c>
      <c r="F116" s="62">
        <v>0</v>
      </c>
      <c r="G116" s="62">
        <v>0</v>
      </c>
      <c r="H116" s="62">
        <v>0</v>
      </c>
      <c r="I116" s="62">
        <v>0</v>
      </c>
      <c r="J116" s="62">
        <v>0</v>
      </c>
      <c r="K116" s="62">
        <v>0</v>
      </c>
      <c r="L116" s="62">
        <v>0</v>
      </c>
      <c r="M116" s="62">
        <v>0</v>
      </c>
      <c r="N116" s="62">
        <v>0</v>
      </c>
      <c r="O116" s="62">
        <v>0</v>
      </c>
      <c r="P116" s="62">
        <v>0</v>
      </c>
      <c r="Q116" s="62">
        <v>0</v>
      </c>
      <c r="R116" s="62">
        <v>0</v>
      </c>
      <c r="S116" s="62">
        <v>0</v>
      </c>
      <c r="T116" s="62">
        <v>0</v>
      </c>
      <c r="U116" s="62">
        <v>0</v>
      </c>
      <c r="V116" s="62">
        <v>0</v>
      </c>
      <c r="W116" s="62">
        <v>0</v>
      </c>
      <c r="X116" s="62">
        <v>0</v>
      </c>
      <c r="Y116" s="62">
        <v>0</v>
      </c>
      <c r="Z116" s="62">
        <v>0</v>
      </c>
      <c r="AA116" s="62">
        <v>0</v>
      </c>
      <c r="AB116" s="62">
        <v>0</v>
      </c>
      <c r="AC116" s="62">
        <v>0</v>
      </c>
      <c r="AD116" s="62">
        <v>0</v>
      </c>
      <c r="AE116" s="62">
        <v>0</v>
      </c>
      <c r="AF116" s="62">
        <v>0</v>
      </c>
      <c r="AG116" s="62">
        <v>0</v>
      </c>
      <c r="AH116" s="62">
        <v>0</v>
      </c>
      <c r="AI116" s="62">
        <v>0</v>
      </c>
      <c r="AJ116" s="63">
        <f t="shared" si="1"/>
        <v>0</v>
      </c>
      <c r="AM116" s="70"/>
    </row>
    <row r="117" spans="1:39" ht="20.100000000000001" customHeight="1">
      <c r="A117" s="59">
        <v>269</v>
      </c>
      <c r="B117" s="60" t="s">
        <v>784</v>
      </c>
      <c r="C117" s="61" t="s">
        <v>1298</v>
      </c>
      <c r="D117" s="62">
        <v>0</v>
      </c>
      <c r="E117" s="62">
        <v>240</v>
      </c>
      <c r="F117" s="62">
        <v>33269.46</v>
      </c>
      <c r="G117" s="62">
        <v>0</v>
      </c>
      <c r="H117" s="62">
        <v>0</v>
      </c>
      <c r="I117" s="62">
        <v>0</v>
      </c>
      <c r="J117" s="62">
        <v>0</v>
      </c>
      <c r="K117" s="62">
        <v>0</v>
      </c>
      <c r="L117" s="62">
        <v>0</v>
      </c>
      <c r="M117" s="62">
        <v>0</v>
      </c>
      <c r="N117" s="62">
        <v>0</v>
      </c>
      <c r="O117" s="62">
        <v>0</v>
      </c>
      <c r="P117" s="62">
        <v>0</v>
      </c>
      <c r="Q117" s="62">
        <v>0</v>
      </c>
      <c r="R117" s="62">
        <v>0</v>
      </c>
      <c r="S117" s="62">
        <v>0</v>
      </c>
      <c r="T117" s="62">
        <v>0</v>
      </c>
      <c r="U117" s="62">
        <v>0</v>
      </c>
      <c r="V117" s="62">
        <v>0</v>
      </c>
      <c r="W117" s="62">
        <v>0</v>
      </c>
      <c r="X117" s="62">
        <v>0</v>
      </c>
      <c r="Y117" s="62">
        <v>0</v>
      </c>
      <c r="Z117" s="62">
        <v>0</v>
      </c>
      <c r="AA117" s="62">
        <v>0</v>
      </c>
      <c r="AB117" s="62">
        <v>0</v>
      </c>
      <c r="AC117" s="62">
        <v>0</v>
      </c>
      <c r="AD117" s="62">
        <v>0</v>
      </c>
      <c r="AE117" s="62">
        <v>0</v>
      </c>
      <c r="AF117" s="62">
        <v>0</v>
      </c>
      <c r="AG117" s="62">
        <v>0</v>
      </c>
      <c r="AH117" s="62">
        <v>0</v>
      </c>
      <c r="AI117" s="62">
        <v>0</v>
      </c>
      <c r="AJ117" s="63">
        <f t="shared" si="1"/>
        <v>33509.46</v>
      </c>
      <c r="AM117" s="70"/>
    </row>
    <row r="118" spans="1:39" ht="20.100000000000001" customHeight="1">
      <c r="A118" s="59">
        <v>270</v>
      </c>
      <c r="B118" s="60" t="s">
        <v>785</v>
      </c>
      <c r="C118" s="61" t="s">
        <v>1298</v>
      </c>
      <c r="D118" s="62">
        <v>0</v>
      </c>
      <c r="E118" s="62">
        <v>0</v>
      </c>
      <c r="F118" s="62">
        <v>0</v>
      </c>
      <c r="G118" s="62">
        <v>0</v>
      </c>
      <c r="H118" s="62">
        <v>0</v>
      </c>
      <c r="I118" s="62">
        <v>0</v>
      </c>
      <c r="J118" s="62">
        <v>0</v>
      </c>
      <c r="K118" s="62">
        <v>0</v>
      </c>
      <c r="L118" s="62">
        <v>0</v>
      </c>
      <c r="M118" s="62">
        <v>0</v>
      </c>
      <c r="N118" s="62">
        <v>0</v>
      </c>
      <c r="O118" s="62">
        <v>0</v>
      </c>
      <c r="P118" s="62">
        <v>0</v>
      </c>
      <c r="Q118" s="62">
        <v>0</v>
      </c>
      <c r="R118" s="62">
        <v>0</v>
      </c>
      <c r="S118" s="62">
        <v>0</v>
      </c>
      <c r="T118" s="62">
        <v>0</v>
      </c>
      <c r="U118" s="62">
        <v>0</v>
      </c>
      <c r="V118" s="62">
        <v>0</v>
      </c>
      <c r="W118" s="62">
        <v>0</v>
      </c>
      <c r="X118" s="62">
        <v>0</v>
      </c>
      <c r="Y118" s="62">
        <v>0</v>
      </c>
      <c r="Z118" s="62">
        <v>0</v>
      </c>
      <c r="AA118" s="62">
        <v>0</v>
      </c>
      <c r="AB118" s="62">
        <v>0</v>
      </c>
      <c r="AC118" s="62">
        <v>0</v>
      </c>
      <c r="AD118" s="62">
        <v>0</v>
      </c>
      <c r="AE118" s="62">
        <v>0</v>
      </c>
      <c r="AF118" s="62">
        <v>0</v>
      </c>
      <c r="AG118" s="62">
        <v>0</v>
      </c>
      <c r="AH118" s="62">
        <v>0</v>
      </c>
      <c r="AI118" s="62">
        <v>0</v>
      </c>
      <c r="AJ118" s="63">
        <f t="shared" si="1"/>
        <v>0</v>
      </c>
      <c r="AM118" s="70"/>
    </row>
    <row r="119" spans="1:39" ht="20.100000000000001" customHeight="1">
      <c r="A119" s="59">
        <v>271</v>
      </c>
      <c r="B119" s="60" t="s">
        <v>786</v>
      </c>
      <c r="C119" s="61" t="s">
        <v>1298</v>
      </c>
      <c r="D119" s="62">
        <v>0</v>
      </c>
      <c r="E119" s="62">
        <v>0</v>
      </c>
      <c r="F119" s="62">
        <v>0</v>
      </c>
      <c r="G119" s="62">
        <v>9466.82</v>
      </c>
      <c r="H119" s="62">
        <v>0</v>
      </c>
      <c r="I119" s="62">
        <v>0</v>
      </c>
      <c r="J119" s="62">
        <v>0</v>
      </c>
      <c r="K119" s="62">
        <v>0</v>
      </c>
      <c r="L119" s="62">
        <v>0</v>
      </c>
      <c r="M119" s="62">
        <v>0</v>
      </c>
      <c r="N119" s="62">
        <v>0</v>
      </c>
      <c r="O119" s="62">
        <v>0</v>
      </c>
      <c r="P119" s="62">
        <v>0</v>
      </c>
      <c r="Q119" s="62">
        <v>0</v>
      </c>
      <c r="R119" s="62">
        <v>0</v>
      </c>
      <c r="S119" s="62">
        <v>0</v>
      </c>
      <c r="T119" s="62">
        <v>0</v>
      </c>
      <c r="U119" s="62">
        <v>0</v>
      </c>
      <c r="V119" s="62">
        <v>0</v>
      </c>
      <c r="W119" s="62">
        <v>0</v>
      </c>
      <c r="X119" s="62">
        <v>0</v>
      </c>
      <c r="Y119" s="62">
        <v>0</v>
      </c>
      <c r="Z119" s="62">
        <v>0</v>
      </c>
      <c r="AA119" s="62">
        <v>0</v>
      </c>
      <c r="AB119" s="62">
        <v>0</v>
      </c>
      <c r="AC119" s="62">
        <v>0</v>
      </c>
      <c r="AD119" s="62">
        <v>0</v>
      </c>
      <c r="AE119" s="62">
        <v>0</v>
      </c>
      <c r="AF119" s="62">
        <v>0</v>
      </c>
      <c r="AG119" s="62">
        <v>0</v>
      </c>
      <c r="AH119" s="62">
        <v>0</v>
      </c>
      <c r="AI119" s="62">
        <v>0</v>
      </c>
      <c r="AJ119" s="63">
        <f t="shared" si="1"/>
        <v>9466.82</v>
      </c>
      <c r="AM119" s="70"/>
    </row>
    <row r="120" spans="1:39" ht="20.100000000000001" customHeight="1">
      <c r="A120" s="59">
        <v>272</v>
      </c>
      <c r="B120" s="60" t="s">
        <v>787</v>
      </c>
      <c r="C120" s="61" t="s">
        <v>1298</v>
      </c>
      <c r="D120" s="62">
        <v>0</v>
      </c>
      <c r="E120" s="62">
        <v>240</v>
      </c>
      <c r="F120" s="62">
        <v>438484</v>
      </c>
      <c r="G120" s="62">
        <v>0</v>
      </c>
      <c r="H120" s="62">
        <v>0</v>
      </c>
      <c r="I120" s="62">
        <v>0</v>
      </c>
      <c r="J120" s="62">
        <v>0</v>
      </c>
      <c r="K120" s="62">
        <v>0</v>
      </c>
      <c r="L120" s="62">
        <v>0</v>
      </c>
      <c r="M120" s="62">
        <v>0</v>
      </c>
      <c r="N120" s="62">
        <v>0</v>
      </c>
      <c r="O120" s="62">
        <v>0</v>
      </c>
      <c r="P120" s="62">
        <v>0</v>
      </c>
      <c r="Q120" s="62">
        <v>0</v>
      </c>
      <c r="R120" s="62">
        <v>0</v>
      </c>
      <c r="S120" s="62">
        <v>0</v>
      </c>
      <c r="T120" s="62">
        <v>0</v>
      </c>
      <c r="U120" s="62">
        <v>0</v>
      </c>
      <c r="V120" s="62">
        <v>0</v>
      </c>
      <c r="W120" s="62">
        <v>0</v>
      </c>
      <c r="X120" s="62">
        <v>0</v>
      </c>
      <c r="Y120" s="62">
        <v>0</v>
      </c>
      <c r="Z120" s="62">
        <v>0</v>
      </c>
      <c r="AA120" s="62">
        <v>0</v>
      </c>
      <c r="AB120" s="62">
        <v>0</v>
      </c>
      <c r="AC120" s="62">
        <v>0</v>
      </c>
      <c r="AD120" s="62">
        <v>0</v>
      </c>
      <c r="AE120" s="62">
        <v>0</v>
      </c>
      <c r="AF120" s="62">
        <v>0</v>
      </c>
      <c r="AG120" s="62">
        <v>0</v>
      </c>
      <c r="AH120" s="62">
        <v>0</v>
      </c>
      <c r="AI120" s="62">
        <v>0</v>
      </c>
      <c r="AJ120" s="63">
        <f t="shared" si="1"/>
        <v>438724</v>
      </c>
      <c r="AM120" s="70"/>
    </row>
    <row r="121" spans="1:39" ht="20.100000000000001" customHeight="1">
      <c r="A121" s="59">
        <v>273</v>
      </c>
      <c r="B121" s="60" t="s">
        <v>788</v>
      </c>
      <c r="C121" s="61" t="s">
        <v>1298</v>
      </c>
      <c r="D121" s="62">
        <v>0</v>
      </c>
      <c r="E121" s="62">
        <v>240</v>
      </c>
      <c r="F121" s="62">
        <v>0</v>
      </c>
      <c r="G121" s="62">
        <v>0</v>
      </c>
      <c r="H121" s="62">
        <v>0</v>
      </c>
      <c r="I121" s="62">
        <v>0</v>
      </c>
      <c r="J121" s="62">
        <v>0</v>
      </c>
      <c r="K121" s="62">
        <v>0</v>
      </c>
      <c r="L121" s="62">
        <v>0</v>
      </c>
      <c r="M121" s="62">
        <v>0</v>
      </c>
      <c r="N121" s="62">
        <v>0</v>
      </c>
      <c r="O121" s="62">
        <v>0</v>
      </c>
      <c r="P121" s="62">
        <v>0</v>
      </c>
      <c r="Q121" s="62">
        <v>0</v>
      </c>
      <c r="R121" s="62">
        <v>0</v>
      </c>
      <c r="S121" s="62">
        <v>0</v>
      </c>
      <c r="T121" s="62">
        <v>0</v>
      </c>
      <c r="U121" s="62">
        <v>0</v>
      </c>
      <c r="V121" s="62">
        <v>0</v>
      </c>
      <c r="W121" s="62">
        <v>0</v>
      </c>
      <c r="X121" s="62">
        <v>0</v>
      </c>
      <c r="Y121" s="62">
        <v>0</v>
      </c>
      <c r="Z121" s="62">
        <v>0</v>
      </c>
      <c r="AA121" s="62">
        <v>0</v>
      </c>
      <c r="AB121" s="62">
        <v>0</v>
      </c>
      <c r="AC121" s="62">
        <v>0</v>
      </c>
      <c r="AD121" s="62">
        <v>0</v>
      </c>
      <c r="AE121" s="62">
        <v>0</v>
      </c>
      <c r="AF121" s="62">
        <v>0</v>
      </c>
      <c r="AG121" s="62">
        <v>0</v>
      </c>
      <c r="AH121" s="62">
        <v>0</v>
      </c>
      <c r="AI121" s="62">
        <v>0</v>
      </c>
      <c r="AJ121" s="63">
        <f t="shared" si="1"/>
        <v>240</v>
      </c>
      <c r="AM121" s="70"/>
    </row>
    <row r="122" spans="1:39" ht="20.100000000000001" customHeight="1">
      <c r="A122" s="59">
        <v>281</v>
      </c>
      <c r="B122" s="60" t="s">
        <v>789</v>
      </c>
      <c r="C122" s="61" t="s">
        <v>1298</v>
      </c>
      <c r="D122" s="62">
        <v>0</v>
      </c>
      <c r="E122" s="62">
        <v>0</v>
      </c>
      <c r="F122" s="62">
        <v>0</v>
      </c>
      <c r="G122" s="62">
        <v>0</v>
      </c>
      <c r="H122" s="62">
        <v>0</v>
      </c>
      <c r="I122" s="62">
        <v>0</v>
      </c>
      <c r="J122" s="62">
        <v>0</v>
      </c>
      <c r="K122" s="62">
        <v>0</v>
      </c>
      <c r="L122" s="62">
        <v>0</v>
      </c>
      <c r="M122" s="62">
        <v>0</v>
      </c>
      <c r="N122" s="62">
        <v>0</v>
      </c>
      <c r="O122" s="62">
        <v>0</v>
      </c>
      <c r="P122" s="62">
        <v>0</v>
      </c>
      <c r="Q122" s="62">
        <v>0</v>
      </c>
      <c r="R122" s="62">
        <v>0</v>
      </c>
      <c r="S122" s="62">
        <v>0</v>
      </c>
      <c r="T122" s="62">
        <v>0</v>
      </c>
      <c r="U122" s="62">
        <v>0</v>
      </c>
      <c r="V122" s="62">
        <v>0</v>
      </c>
      <c r="W122" s="62">
        <v>0</v>
      </c>
      <c r="X122" s="62">
        <v>0</v>
      </c>
      <c r="Y122" s="62">
        <v>0</v>
      </c>
      <c r="Z122" s="62">
        <v>0</v>
      </c>
      <c r="AA122" s="62">
        <v>0</v>
      </c>
      <c r="AB122" s="62">
        <v>0</v>
      </c>
      <c r="AC122" s="62">
        <v>0</v>
      </c>
      <c r="AD122" s="62">
        <v>0</v>
      </c>
      <c r="AE122" s="62">
        <v>0</v>
      </c>
      <c r="AF122" s="62">
        <v>0</v>
      </c>
      <c r="AG122" s="62">
        <v>0</v>
      </c>
      <c r="AH122" s="62">
        <v>0</v>
      </c>
      <c r="AI122" s="62">
        <v>0</v>
      </c>
      <c r="AJ122" s="63">
        <f t="shared" si="1"/>
        <v>0</v>
      </c>
      <c r="AM122" s="70"/>
    </row>
    <row r="123" spans="1:39" ht="20.100000000000001" customHeight="1">
      <c r="A123" s="59">
        <v>283</v>
      </c>
      <c r="B123" s="60" t="s">
        <v>146</v>
      </c>
      <c r="C123" s="64" t="s">
        <v>1298</v>
      </c>
      <c r="D123" s="62">
        <v>0</v>
      </c>
      <c r="E123" s="62">
        <v>0</v>
      </c>
      <c r="F123" s="62">
        <v>1603930.94</v>
      </c>
      <c r="G123" s="62">
        <v>1925687.8599999999</v>
      </c>
      <c r="H123" s="62">
        <v>0</v>
      </c>
      <c r="I123" s="62">
        <v>3177.26</v>
      </c>
      <c r="J123" s="62">
        <v>0</v>
      </c>
      <c r="K123" s="62">
        <v>2538.3500000000004</v>
      </c>
      <c r="L123" s="62">
        <v>0</v>
      </c>
      <c r="M123" s="62">
        <v>0</v>
      </c>
      <c r="N123" s="62">
        <v>77.53</v>
      </c>
      <c r="O123" s="62">
        <v>1543.81</v>
      </c>
      <c r="P123" s="62">
        <v>0</v>
      </c>
      <c r="Q123" s="62">
        <v>0</v>
      </c>
      <c r="R123" s="62">
        <v>0</v>
      </c>
      <c r="S123" s="62">
        <v>0</v>
      </c>
      <c r="T123" s="62">
        <v>0</v>
      </c>
      <c r="U123" s="62">
        <v>0</v>
      </c>
      <c r="V123" s="62">
        <v>0</v>
      </c>
      <c r="W123" s="62">
        <v>0</v>
      </c>
      <c r="X123" s="62">
        <v>0</v>
      </c>
      <c r="Y123" s="62">
        <v>0</v>
      </c>
      <c r="Z123" s="62">
        <v>0</v>
      </c>
      <c r="AA123" s="62">
        <v>0</v>
      </c>
      <c r="AB123" s="62">
        <v>0</v>
      </c>
      <c r="AC123" s="62">
        <v>0</v>
      </c>
      <c r="AD123" s="62">
        <v>0</v>
      </c>
      <c r="AE123" s="62">
        <v>0</v>
      </c>
      <c r="AF123" s="62">
        <v>0</v>
      </c>
      <c r="AG123" s="62">
        <v>0</v>
      </c>
      <c r="AH123" s="62">
        <v>0</v>
      </c>
      <c r="AI123" s="62">
        <v>0</v>
      </c>
      <c r="AJ123" s="63">
        <f t="shared" si="1"/>
        <v>3536955.7499999995</v>
      </c>
      <c r="AM123" s="70"/>
    </row>
    <row r="124" spans="1:39" ht="20.100000000000001" customHeight="1">
      <c r="A124" s="59">
        <v>287</v>
      </c>
      <c r="B124" s="60" t="s">
        <v>790</v>
      </c>
      <c r="C124" s="61" t="s">
        <v>1298</v>
      </c>
      <c r="D124" s="62">
        <v>0</v>
      </c>
      <c r="E124" s="62">
        <v>991539.33</v>
      </c>
      <c r="F124" s="62">
        <v>4472940.08</v>
      </c>
      <c r="G124" s="62">
        <v>531880.36</v>
      </c>
      <c r="H124" s="62">
        <v>0</v>
      </c>
      <c r="I124" s="62">
        <v>9637.57</v>
      </c>
      <c r="J124" s="62">
        <v>746828.28</v>
      </c>
      <c r="K124" s="62">
        <v>0</v>
      </c>
      <c r="L124" s="62">
        <v>0</v>
      </c>
      <c r="M124" s="62">
        <v>0</v>
      </c>
      <c r="N124" s="62">
        <v>0</v>
      </c>
      <c r="O124" s="62">
        <v>0</v>
      </c>
      <c r="P124" s="62">
        <v>0</v>
      </c>
      <c r="Q124" s="62">
        <v>0</v>
      </c>
      <c r="R124" s="62">
        <v>0</v>
      </c>
      <c r="S124" s="62">
        <v>0</v>
      </c>
      <c r="T124" s="62">
        <v>0</v>
      </c>
      <c r="U124" s="62">
        <v>0</v>
      </c>
      <c r="V124" s="62">
        <v>0</v>
      </c>
      <c r="W124" s="62">
        <v>0</v>
      </c>
      <c r="X124" s="62">
        <v>0</v>
      </c>
      <c r="Y124" s="62">
        <v>0</v>
      </c>
      <c r="Z124" s="62">
        <v>0</v>
      </c>
      <c r="AA124" s="62">
        <v>178889414.87480003</v>
      </c>
      <c r="AB124" s="62">
        <v>0</v>
      </c>
      <c r="AC124" s="62">
        <v>0</v>
      </c>
      <c r="AD124" s="62">
        <v>0</v>
      </c>
      <c r="AE124" s="62">
        <v>0</v>
      </c>
      <c r="AF124" s="62">
        <v>0</v>
      </c>
      <c r="AG124" s="62">
        <v>0</v>
      </c>
      <c r="AH124" s="62">
        <v>0</v>
      </c>
      <c r="AI124" s="62">
        <v>0</v>
      </c>
      <c r="AJ124" s="63">
        <f t="shared" si="1"/>
        <v>185642240.49480003</v>
      </c>
      <c r="AM124" s="70"/>
    </row>
    <row r="125" spans="1:39" ht="20.100000000000001" customHeight="1">
      <c r="A125" s="59">
        <v>288</v>
      </c>
      <c r="B125" s="60" t="s">
        <v>791</v>
      </c>
      <c r="C125" s="61" t="s">
        <v>1298</v>
      </c>
      <c r="D125" s="62">
        <v>0</v>
      </c>
      <c r="E125" s="62">
        <v>0</v>
      </c>
      <c r="F125" s="62">
        <v>0</v>
      </c>
      <c r="G125" s="62">
        <v>459.19</v>
      </c>
      <c r="H125" s="62">
        <v>0</v>
      </c>
      <c r="I125" s="62">
        <v>0</v>
      </c>
      <c r="J125" s="62">
        <v>0</v>
      </c>
      <c r="K125" s="62">
        <v>0</v>
      </c>
      <c r="L125" s="62">
        <v>0</v>
      </c>
      <c r="M125" s="62">
        <v>0</v>
      </c>
      <c r="N125" s="62">
        <v>0</v>
      </c>
      <c r="O125" s="62">
        <v>0</v>
      </c>
      <c r="P125" s="62">
        <v>0</v>
      </c>
      <c r="Q125" s="62">
        <v>0</v>
      </c>
      <c r="R125" s="62">
        <v>0</v>
      </c>
      <c r="S125" s="62">
        <v>0</v>
      </c>
      <c r="T125" s="62">
        <v>0</v>
      </c>
      <c r="U125" s="62">
        <v>0</v>
      </c>
      <c r="V125" s="62">
        <v>0</v>
      </c>
      <c r="W125" s="62">
        <v>0</v>
      </c>
      <c r="X125" s="62">
        <v>0</v>
      </c>
      <c r="Y125" s="62">
        <v>0</v>
      </c>
      <c r="Z125" s="62">
        <v>0</v>
      </c>
      <c r="AA125" s="62">
        <v>0</v>
      </c>
      <c r="AB125" s="62">
        <v>0</v>
      </c>
      <c r="AC125" s="62">
        <v>0</v>
      </c>
      <c r="AD125" s="62">
        <v>0</v>
      </c>
      <c r="AE125" s="62">
        <v>0</v>
      </c>
      <c r="AF125" s="62">
        <v>0</v>
      </c>
      <c r="AG125" s="62">
        <v>0</v>
      </c>
      <c r="AH125" s="62">
        <v>0</v>
      </c>
      <c r="AI125" s="62">
        <v>0</v>
      </c>
      <c r="AJ125" s="63">
        <f t="shared" si="1"/>
        <v>459.19</v>
      </c>
      <c r="AM125" s="70"/>
    </row>
    <row r="126" spans="1:39" ht="20.100000000000001" customHeight="1">
      <c r="A126" s="59">
        <v>289</v>
      </c>
      <c r="B126" s="60" t="s">
        <v>792</v>
      </c>
      <c r="C126" s="61" t="s">
        <v>1298</v>
      </c>
      <c r="D126" s="62">
        <v>0</v>
      </c>
      <c r="E126" s="62">
        <v>0</v>
      </c>
      <c r="F126" s="62">
        <v>0</v>
      </c>
      <c r="G126" s="62">
        <v>0</v>
      </c>
      <c r="H126" s="62">
        <v>0</v>
      </c>
      <c r="I126" s="62">
        <v>0</v>
      </c>
      <c r="J126" s="62">
        <v>0</v>
      </c>
      <c r="K126" s="62">
        <v>0</v>
      </c>
      <c r="L126" s="62">
        <v>0</v>
      </c>
      <c r="M126" s="62">
        <v>0</v>
      </c>
      <c r="N126" s="62">
        <v>0</v>
      </c>
      <c r="O126" s="62">
        <v>0</v>
      </c>
      <c r="P126" s="62">
        <v>0</v>
      </c>
      <c r="Q126" s="62">
        <v>0</v>
      </c>
      <c r="R126" s="62">
        <v>0</v>
      </c>
      <c r="S126" s="62">
        <v>0</v>
      </c>
      <c r="T126" s="62">
        <v>0</v>
      </c>
      <c r="U126" s="62">
        <v>0</v>
      </c>
      <c r="V126" s="62">
        <v>0</v>
      </c>
      <c r="W126" s="62">
        <v>0</v>
      </c>
      <c r="X126" s="62">
        <v>0</v>
      </c>
      <c r="Y126" s="62">
        <v>0</v>
      </c>
      <c r="Z126" s="62">
        <v>0</v>
      </c>
      <c r="AA126" s="62">
        <v>0</v>
      </c>
      <c r="AB126" s="62">
        <v>0</v>
      </c>
      <c r="AC126" s="62">
        <v>0</v>
      </c>
      <c r="AD126" s="62">
        <v>0</v>
      </c>
      <c r="AE126" s="62">
        <v>0</v>
      </c>
      <c r="AF126" s="62">
        <v>0</v>
      </c>
      <c r="AG126" s="62">
        <v>0</v>
      </c>
      <c r="AH126" s="62">
        <v>0</v>
      </c>
      <c r="AI126" s="62">
        <v>0</v>
      </c>
      <c r="AJ126" s="63">
        <f t="shared" si="1"/>
        <v>0</v>
      </c>
      <c r="AM126" s="70"/>
    </row>
    <row r="127" spans="1:39" ht="20.100000000000001" customHeight="1">
      <c r="A127" s="59">
        <v>290</v>
      </c>
      <c r="B127" s="60" t="s">
        <v>793</v>
      </c>
      <c r="C127" s="61" t="s">
        <v>1298</v>
      </c>
      <c r="D127" s="62">
        <v>0</v>
      </c>
      <c r="E127" s="62">
        <v>72071.399999999994</v>
      </c>
      <c r="F127" s="62">
        <v>0</v>
      </c>
      <c r="G127" s="62">
        <v>65742470.610000007</v>
      </c>
      <c r="H127" s="62">
        <v>0</v>
      </c>
      <c r="I127" s="62">
        <v>0</v>
      </c>
      <c r="J127" s="62">
        <v>0</v>
      </c>
      <c r="K127" s="62">
        <v>0</v>
      </c>
      <c r="L127" s="62">
        <v>0</v>
      </c>
      <c r="M127" s="62">
        <v>0</v>
      </c>
      <c r="N127" s="62">
        <v>0</v>
      </c>
      <c r="O127" s="62">
        <v>0</v>
      </c>
      <c r="P127" s="62">
        <v>0</v>
      </c>
      <c r="Q127" s="62">
        <v>0</v>
      </c>
      <c r="R127" s="62">
        <v>0</v>
      </c>
      <c r="S127" s="62">
        <v>0</v>
      </c>
      <c r="T127" s="62">
        <v>75</v>
      </c>
      <c r="U127" s="62">
        <v>0</v>
      </c>
      <c r="V127" s="62">
        <v>0</v>
      </c>
      <c r="W127" s="62">
        <v>0</v>
      </c>
      <c r="X127" s="62">
        <v>0</v>
      </c>
      <c r="Y127" s="62">
        <v>0</v>
      </c>
      <c r="Z127" s="62">
        <v>0</v>
      </c>
      <c r="AA127" s="62">
        <v>0</v>
      </c>
      <c r="AB127" s="62">
        <v>0</v>
      </c>
      <c r="AC127" s="62">
        <v>0</v>
      </c>
      <c r="AD127" s="62">
        <v>0</v>
      </c>
      <c r="AE127" s="62">
        <v>0</v>
      </c>
      <c r="AF127" s="62">
        <v>0</v>
      </c>
      <c r="AG127" s="62">
        <v>0</v>
      </c>
      <c r="AH127" s="62">
        <v>0</v>
      </c>
      <c r="AI127" s="62">
        <v>0</v>
      </c>
      <c r="AJ127" s="63">
        <f t="shared" si="1"/>
        <v>65814617.010000005</v>
      </c>
      <c r="AM127" s="70"/>
    </row>
    <row r="128" spans="1:39" ht="20.100000000000001" customHeight="1">
      <c r="A128" s="59">
        <v>291</v>
      </c>
      <c r="B128" s="60" t="s">
        <v>794</v>
      </c>
      <c r="C128" s="61" t="s">
        <v>1298</v>
      </c>
      <c r="D128" s="62">
        <v>0</v>
      </c>
      <c r="E128" s="62">
        <v>0</v>
      </c>
      <c r="F128" s="62">
        <v>62735210.460000001</v>
      </c>
      <c r="G128" s="62">
        <v>167347062.88999993</v>
      </c>
      <c r="H128" s="62">
        <v>0</v>
      </c>
      <c r="I128" s="62">
        <v>11313.26</v>
      </c>
      <c r="J128" s="62">
        <v>41525052.979999997</v>
      </c>
      <c r="K128" s="62">
        <v>68870</v>
      </c>
      <c r="L128" s="62">
        <v>0</v>
      </c>
      <c r="M128" s="62">
        <v>0</v>
      </c>
      <c r="N128" s="62">
        <v>115830.35</v>
      </c>
      <c r="O128" s="62">
        <v>0</v>
      </c>
      <c r="P128" s="62">
        <v>28610643.039999999</v>
      </c>
      <c r="Q128" s="62">
        <v>0</v>
      </c>
      <c r="R128" s="62">
        <v>0</v>
      </c>
      <c r="S128" s="62">
        <v>0</v>
      </c>
      <c r="T128" s="62">
        <v>0</v>
      </c>
      <c r="U128" s="62">
        <v>0</v>
      </c>
      <c r="V128" s="62">
        <v>37730</v>
      </c>
      <c r="W128" s="62">
        <v>0</v>
      </c>
      <c r="X128" s="62">
        <v>422662.23019999999</v>
      </c>
      <c r="Y128" s="62">
        <v>0</v>
      </c>
      <c r="Z128" s="62">
        <v>50.009399999999999</v>
      </c>
      <c r="AA128" s="62">
        <v>924619738.77279997</v>
      </c>
      <c r="AB128" s="62">
        <v>0</v>
      </c>
      <c r="AC128" s="62">
        <v>0</v>
      </c>
      <c r="AD128" s="62">
        <v>36392.711600000002</v>
      </c>
      <c r="AE128" s="62">
        <v>0</v>
      </c>
      <c r="AF128" s="62">
        <v>0</v>
      </c>
      <c r="AG128" s="62">
        <v>0</v>
      </c>
      <c r="AH128" s="62">
        <v>0</v>
      </c>
      <c r="AI128" s="62">
        <v>0</v>
      </c>
      <c r="AJ128" s="63">
        <f t="shared" si="1"/>
        <v>1225530556.704</v>
      </c>
      <c r="AM128" s="70"/>
    </row>
    <row r="129" spans="1:39" ht="20.100000000000001" customHeight="1">
      <c r="A129" s="59">
        <v>292</v>
      </c>
      <c r="B129" s="60" t="s">
        <v>152</v>
      </c>
      <c r="C129" s="61" t="s">
        <v>1298</v>
      </c>
      <c r="D129" s="62">
        <v>1633.44</v>
      </c>
      <c r="E129" s="62">
        <v>480</v>
      </c>
      <c r="F129" s="62">
        <v>1046775.29</v>
      </c>
      <c r="G129" s="62">
        <v>13712.220000000001</v>
      </c>
      <c r="H129" s="62">
        <v>0</v>
      </c>
      <c r="I129" s="62">
        <v>0</v>
      </c>
      <c r="J129" s="62">
        <v>0</v>
      </c>
      <c r="K129" s="62">
        <v>0</v>
      </c>
      <c r="L129" s="62">
        <v>0</v>
      </c>
      <c r="M129" s="62">
        <v>0</v>
      </c>
      <c r="N129" s="62">
        <v>0</v>
      </c>
      <c r="O129" s="62">
        <v>0</v>
      </c>
      <c r="P129" s="62">
        <v>0</v>
      </c>
      <c r="Q129" s="62">
        <v>0</v>
      </c>
      <c r="R129" s="62">
        <v>0</v>
      </c>
      <c r="S129" s="62">
        <v>0</v>
      </c>
      <c r="T129" s="62">
        <v>0</v>
      </c>
      <c r="U129" s="62">
        <v>0</v>
      </c>
      <c r="V129" s="62">
        <v>0</v>
      </c>
      <c r="W129" s="62">
        <v>0</v>
      </c>
      <c r="X129" s="62">
        <v>0</v>
      </c>
      <c r="Y129" s="62">
        <v>0</v>
      </c>
      <c r="Z129" s="62">
        <v>0</v>
      </c>
      <c r="AA129" s="62">
        <v>0</v>
      </c>
      <c r="AB129" s="62">
        <v>0</v>
      </c>
      <c r="AC129" s="62">
        <v>0</v>
      </c>
      <c r="AD129" s="62">
        <v>0</v>
      </c>
      <c r="AE129" s="62">
        <v>0</v>
      </c>
      <c r="AF129" s="62">
        <v>0</v>
      </c>
      <c r="AG129" s="62">
        <v>0</v>
      </c>
      <c r="AH129" s="62">
        <v>0</v>
      </c>
      <c r="AI129" s="62">
        <v>0</v>
      </c>
      <c r="AJ129" s="63">
        <f t="shared" si="1"/>
        <v>1062600.95</v>
      </c>
      <c r="AM129" s="70"/>
    </row>
    <row r="130" spans="1:39" ht="20.100000000000001" customHeight="1">
      <c r="A130" s="59">
        <v>293</v>
      </c>
      <c r="B130" s="60" t="s">
        <v>795</v>
      </c>
      <c r="C130" s="61" t="s">
        <v>1298</v>
      </c>
      <c r="D130" s="62">
        <v>0</v>
      </c>
      <c r="E130" s="62">
        <v>0</v>
      </c>
      <c r="F130" s="62">
        <v>126770.02</v>
      </c>
      <c r="G130" s="62">
        <v>546</v>
      </c>
      <c r="H130" s="62">
        <v>0</v>
      </c>
      <c r="I130" s="62">
        <v>50</v>
      </c>
      <c r="J130" s="62">
        <v>741909</v>
      </c>
      <c r="K130" s="62">
        <v>0</v>
      </c>
      <c r="L130" s="62">
        <v>0</v>
      </c>
      <c r="M130" s="62">
        <v>0</v>
      </c>
      <c r="N130" s="62">
        <v>0</v>
      </c>
      <c r="O130" s="62">
        <v>0</v>
      </c>
      <c r="P130" s="62">
        <v>0</v>
      </c>
      <c r="Q130" s="62">
        <v>0</v>
      </c>
      <c r="R130" s="62">
        <v>0</v>
      </c>
      <c r="S130" s="62">
        <v>0</v>
      </c>
      <c r="T130" s="62">
        <v>0</v>
      </c>
      <c r="U130" s="62">
        <v>0</v>
      </c>
      <c r="V130" s="62">
        <v>0</v>
      </c>
      <c r="W130" s="62">
        <v>0</v>
      </c>
      <c r="X130" s="62">
        <v>0</v>
      </c>
      <c r="Y130" s="62">
        <v>0</v>
      </c>
      <c r="Z130" s="62">
        <v>0</v>
      </c>
      <c r="AA130" s="62">
        <v>0</v>
      </c>
      <c r="AB130" s="62">
        <v>0</v>
      </c>
      <c r="AC130" s="62">
        <v>0</v>
      </c>
      <c r="AD130" s="62">
        <v>0</v>
      </c>
      <c r="AE130" s="62">
        <v>0</v>
      </c>
      <c r="AF130" s="62">
        <v>0</v>
      </c>
      <c r="AG130" s="62">
        <v>0</v>
      </c>
      <c r="AH130" s="62">
        <v>0</v>
      </c>
      <c r="AI130" s="62">
        <v>0</v>
      </c>
      <c r="AJ130" s="63">
        <f t="shared" si="1"/>
        <v>869275.02</v>
      </c>
      <c r="AM130" s="70"/>
    </row>
    <row r="131" spans="1:39" ht="20.100000000000001" customHeight="1">
      <c r="A131" s="73">
        <v>294</v>
      </c>
      <c r="B131" s="74" t="s">
        <v>154</v>
      </c>
      <c r="C131" s="75" t="s">
        <v>1298</v>
      </c>
      <c r="D131" s="76">
        <v>0</v>
      </c>
      <c r="E131" s="76">
        <v>0</v>
      </c>
      <c r="F131" s="76">
        <v>0</v>
      </c>
      <c r="G131" s="76">
        <v>0</v>
      </c>
      <c r="H131" s="76">
        <v>0</v>
      </c>
      <c r="I131" s="76">
        <v>0</v>
      </c>
      <c r="J131" s="76">
        <v>0</v>
      </c>
      <c r="K131" s="76">
        <v>0</v>
      </c>
      <c r="L131" s="76">
        <v>0</v>
      </c>
      <c r="M131" s="76">
        <v>0</v>
      </c>
      <c r="N131" s="76">
        <v>0</v>
      </c>
      <c r="O131" s="76">
        <v>0</v>
      </c>
      <c r="P131" s="76">
        <v>0</v>
      </c>
      <c r="Q131" s="76">
        <v>0</v>
      </c>
      <c r="R131" s="76">
        <v>0</v>
      </c>
      <c r="S131" s="76">
        <v>0</v>
      </c>
      <c r="T131" s="76">
        <v>0</v>
      </c>
      <c r="U131" s="76">
        <v>0</v>
      </c>
      <c r="V131" s="76">
        <v>0</v>
      </c>
      <c r="W131" s="76">
        <v>0</v>
      </c>
      <c r="X131" s="76">
        <v>0</v>
      </c>
      <c r="Y131" s="76">
        <v>0</v>
      </c>
      <c r="Z131" s="76">
        <v>0</v>
      </c>
      <c r="AA131" s="76">
        <v>0</v>
      </c>
      <c r="AB131" s="76">
        <v>0</v>
      </c>
      <c r="AC131" s="76">
        <v>0</v>
      </c>
      <c r="AD131" s="76">
        <v>0</v>
      </c>
      <c r="AE131" s="76">
        <v>0</v>
      </c>
      <c r="AF131" s="76">
        <v>0</v>
      </c>
      <c r="AG131" s="76">
        <v>0</v>
      </c>
      <c r="AH131" s="76">
        <v>0</v>
      </c>
      <c r="AI131" s="76">
        <v>0</v>
      </c>
      <c r="AJ131" s="77">
        <f t="shared" si="1"/>
        <v>0</v>
      </c>
      <c r="AM131" s="70"/>
    </row>
    <row r="132" spans="1:39" ht="20.100000000000001" customHeight="1">
      <c r="A132" s="73">
        <v>295</v>
      </c>
      <c r="B132" s="74" t="s">
        <v>155</v>
      </c>
      <c r="C132" s="75" t="s">
        <v>1298</v>
      </c>
      <c r="D132" s="76">
        <v>0</v>
      </c>
      <c r="E132" s="76">
        <v>0</v>
      </c>
      <c r="F132" s="76">
        <v>0</v>
      </c>
      <c r="G132" s="76">
        <v>0</v>
      </c>
      <c r="H132" s="76">
        <v>0</v>
      </c>
      <c r="I132" s="76">
        <v>0</v>
      </c>
      <c r="J132" s="76">
        <v>0</v>
      </c>
      <c r="K132" s="76">
        <v>0</v>
      </c>
      <c r="L132" s="76">
        <v>0</v>
      </c>
      <c r="M132" s="76">
        <v>0</v>
      </c>
      <c r="N132" s="76">
        <v>0</v>
      </c>
      <c r="O132" s="76">
        <v>0</v>
      </c>
      <c r="P132" s="76">
        <v>0</v>
      </c>
      <c r="Q132" s="76">
        <v>0</v>
      </c>
      <c r="R132" s="76">
        <v>0</v>
      </c>
      <c r="S132" s="76">
        <v>0</v>
      </c>
      <c r="T132" s="76">
        <v>0</v>
      </c>
      <c r="U132" s="76">
        <v>0</v>
      </c>
      <c r="V132" s="76">
        <v>0</v>
      </c>
      <c r="W132" s="76">
        <v>0</v>
      </c>
      <c r="X132" s="76">
        <v>0</v>
      </c>
      <c r="Y132" s="76">
        <v>0</v>
      </c>
      <c r="Z132" s="76">
        <v>0</v>
      </c>
      <c r="AA132" s="76">
        <v>0</v>
      </c>
      <c r="AB132" s="76">
        <v>0</v>
      </c>
      <c r="AC132" s="76">
        <v>0</v>
      </c>
      <c r="AD132" s="76">
        <v>0</v>
      </c>
      <c r="AE132" s="76">
        <v>0</v>
      </c>
      <c r="AF132" s="76">
        <v>0</v>
      </c>
      <c r="AG132" s="76">
        <v>0</v>
      </c>
      <c r="AH132" s="76">
        <v>0</v>
      </c>
      <c r="AI132" s="76">
        <v>0</v>
      </c>
      <c r="AJ132" s="77">
        <f t="shared" si="1"/>
        <v>0</v>
      </c>
      <c r="AM132" s="70"/>
    </row>
    <row r="133" spans="1:39" ht="20.100000000000001" customHeight="1">
      <c r="A133" s="73">
        <v>296</v>
      </c>
      <c r="B133" s="74" t="s">
        <v>156</v>
      </c>
      <c r="C133" s="75" t="s">
        <v>1298</v>
      </c>
      <c r="D133" s="76">
        <v>0</v>
      </c>
      <c r="E133" s="76">
        <v>0</v>
      </c>
      <c r="F133" s="76">
        <v>0</v>
      </c>
      <c r="G133" s="76">
        <v>0</v>
      </c>
      <c r="H133" s="76">
        <v>0</v>
      </c>
      <c r="I133" s="76">
        <v>0</v>
      </c>
      <c r="J133" s="76">
        <v>0</v>
      </c>
      <c r="K133" s="76">
        <v>0</v>
      </c>
      <c r="L133" s="76">
        <v>0</v>
      </c>
      <c r="M133" s="76">
        <v>0</v>
      </c>
      <c r="N133" s="76">
        <v>0</v>
      </c>
      <c r="O133" s="76">
        <v>0</v>
      </c>
      <c r="P133" s="76">
        <v>0</v>
      </c>
      <c r="Q133" s="76">
        <v>0</v>
      </c>
      <c r="R133" s="76">
        <v>0</v>
      </c>
      <c r="S133" s="76">
        <v>0</v>
      </c>
      <c r="T133" s="76">
        <v>0</v>
      </c>
      <c r="U133" s="76">
        <v>0</v>
      </c>
      <c r="V133" s="76">
        <v>0</v>
      </c>
      <c r="W133" s="76">
        <v>0</v>
      </c>
      <c r="X133" s="76">
        <v>0</v>
      </c>
      <c r="Y133" s="76">
        <v>0</v>
      </c>
      <c r="Z133" s="76">
        <v>0</v>
      </c>
      <c r="AA133" s="76">
        <v>0</v>
      </c>
      <c r="AB133" s="76">
        <v>0</v>
      </c>
      <c r="AC133" s="76">
        <v>0</v>
      </c>
      <c r="AD133" s="76">
        <v>0</v>
      </c>
      <c r="AE133" s="76">
        <v>0</v>
      </c>
      <c r="AF133" s="76">
        <v>0</v>
      </c>
      <c r="AG133" s="76">
        <v>0</v>
      </c>
      <c r="AH133" s="76">
        <v>0</v>
      </c>
      <c r="AI133" s="76">
        <v>0</v>
      </c>
      <c r="AJ133" s="77">
        <f t="shared" si="1"/>
        <v>0</v>
      </c>
      <c r="AM133" s="70"/>
    </row>
    <row r="134" spans="1:39" ht="20.100000000000001" customHeight="1">
      <c r="A134" s="59">
        <v>297</v>
      </c>
      <c r="B134" s="60" t="s">
        <v>796</v>
      </c>
      <c r="C134" s="61" t="s">
        <v>1298</v>
      </c>
      <c r="D134" s="62">
        <v>0</v>
      </c>
      <c r="E134" s="62">
        <v>0</v>
      </c>
      <c r="F134" s="62">
        <v>0</v>
      </c>
      <c r="G134" s="62">
        <v>0</v>
      </c>
      <c r="H134" s="62">
        <v>0</v>
      </c>
      <c r="I134" s="62">
        <v>0</v>
      </c>
      <c r="J134" s="62">
        <v>0</v>
      </c>
      <c r="K134" s="62">
        <v>0</v>
      </c>
      <c r="L134" s="62">
        <v>0</v>
      </c>
      <c r="M134" s="62">
        <v>0</v>
      </c>
      <c r="N134" s="62">
        <v>0</v>
      </c>
      <c r="O134" s="62">
        <v>0</v>
      </c>
      <c r="P134" s="62">
        <v>0</v>
      </c>
      <c r="Q134" s="62">
        <v>0</v>
      </c>
      <c r="R134" s="62">
        <v>0</v>
      </c>
      <c r="S134" s="62">
        <v>0</v>
      </c>
      <c r="T134" s="62">
        <v>0</v>
      </c>
      <c r="U134" s="62">
        <v>0</v>
      </c>
      <c r="V134" s="62">
        <v>0</v>
      </c>
      <c r="W134" s="62">
        <v>0</v>
      </c>
      <c r="X134" s="62">
        <v>0</v>
      </c>
      <c r="Y134" s="62">
        <v>0</v>
      </c>
      <c r="Z134" s="62">
        <v>0</v>
      </c>
      <c r="AA134" s="62">
        <v>0</v>
      </c>
      <c r="AB134" s="62">
        <v>0</v>
      </c>
      <c r="AC134" s="62">
        <v>0</v>
      </c>
      <c r="AD134" s="62">
        <v>0</v>
      </c>
      <c r="AE134" s="62">
        <v>0</v>
      </c>
      <c r="AF134" s="62">
        <v>0</v>
      </c>
      <c r="AG134" s="62">
        <v>0</v>
      </c>
      <c r="AH134" s="62">
        <v>0</v>
      </c>
      <c r="AI134" s="62">
        <v>0</v>
      </c>
      <c r="AJ134" s="63">
        <f t="shared" si="1"/>
        <v>0</v>
      </c>
      <c r="AM134" s="70"/>
    </row>
    <row r="135" spans="1:39" ht="20.100000000000001" customHeight="1">
      <c r="A135" s="59">
        <v>298</v>
      </c>
      <c r="B135" s="60" t="s">
        <v>797</v>
      </c>
      <c r="C135" s="61" t="s">
        <v>1298</v>
      </c>
      <c r="D135" s="62">
        <v>0</v>
      </c>
      <c r="E135" s="62">
        <v>0</v>
      </c>
      <c r="F135" s="62">
        <v>0</v>
      </c>
      <c r="G135" s="62">
        <v>0</v>
      </c>
      <c r="H135" s="62">
        <v>0</v>
      </c>
      <c r="I135" s="62">
        <v>0</v>
      </c>
      <c r="J135" s="62">
        <v>0</v>
      </c>
      <c r="K135" s="62">
        <v>0</v>
      </c>
      <c r="L135" s="62">
        <v>0</v>
      </c>
      <c r="M135" s="62">
        <v>0</v>
      </c>
      <c r="N135" s="62">
        <v>0</v>
      </c>
      <c r="O135" s="62">
        <v>0</v>
      </c>
      <c r="P135" s="62">
        <v>0</v>
      </c>
      <c r="Q135" s="62">
        <v>0</v>
      </c>
      <c r="R135" s="62">
        <v>0</v>
      </c>
      <c r="S135" s="62">
        <v>0</v>
      </c>
      <c r="T135" s="62">
        <v>0</v>
      </c>
      <c r="U135" s="62">
        <v>0</v>
      </c>
      <c r="V135" s="62">
        <v>0</v>
      </c>
      <c r="W135" s="62">
        <v>0</v>
      </c>
      <c r="X135" s="62">
        <v>0</v>
      </c>
      <c r="Y135" s="62">
        <v>0</v>
      </c>
      <c r="Z135" s="62">
        <v>0</v>
      </c>
      <c r="AA135" s="62">
        <v>0</v>
      </c>
      <c r="AB135" s="62">
        <v>0</v>
      </c>
      <c r="AC135" s="62">
        <v>0</v>
      </c>
      <c r="AD135" s="62">
        <v>0</v>
      </c>
      <c r="AE135" s="62">
        <v>0</v>
      </c>
      <c r="AF135" s="62">
        <v>0</v>
      </c>
      <c r="AG135" s="62">
        <v>0</v>
      </c>
      <c r="AH135" s="62">
        <v>0</v>
      </c>
      <c r="AI135" s="62">
        <v>0</v>
      </c>
      <c r="AJ135" s="63">
        <f t="shared" si="1"/>
        <v>0</v>
      </c>
      <c r="AM135" s="70"/>
    </row>
    <row r="136" spans="1:39" ht="20.100000000000001" customHeight="1">
      <c r="A136" s="59">
        <v>299</v>
      </c>
      <c r="B136" s="60" t="s">
        <v>798</v>
      </c>
      <c r="C136" s="61" t="s">
        <v>1298</v>
      </c>
      <c r="D136" s="62">
        <v>0</v>
      </c>
      <c r="E136" s="62">
        <v>0</v>
      </c>
      <c r="F136" s="62">
        <v>0</v>
      </c>
      <c r="G136" s="62">
        <v>0</v>
      </c>
      <c r="H136" s="62">
        <v>0</v>
      </c>
      <c r="I136" s="62">
        <v>0</v>
      </c>
      <c r="J136" s="62">
        <v>575000</v>
      </c>
      <c r="K136" s="62">
        <v>0</v>
      </c>
      <c r="L136" s="62">
        <v>0</v>
      </c>
      <c r="M136" s="62">
        <v>0</v>
      </c>
      <c r="N136" s="62">
        <v>0</v>
      </c>
      <c r="O136" s="62">
        <v>0</v>
      </c>
      <c r="P136" s="62">
        <v>0</v>
      </c>
      <c r="Q136" s="62">
        <v>0</v>
      </c>
      <c r="R136" s="62">
        <v>0</v>
      </c>
      <c r="S136" s="62">
        <v>0</v>
      </c>
      <c r="T136" s="62">
        <v>575000</v>
      </c>
      <c r="U136" s="62">
        <v>0</v>
      </c>
      <c r="V136" s="62">
        <v>0</v>
      </c>
      <c r="W136" s="62">
        <v>0</v>
      </c>
      <c r="X136" s="62">
        <v>0</v>
      </c>
      <c r="Y136" s="62">
        <v>0</v>
      </c>
      <c r="Z136" s="62">
        <v>0</v>
      </c>
      <c r="AA136" s="62">
        <v>0</v>
      </c>
      <c r="AB136" s="62">
        <v>0</v>
      </c>
      <c r="AC136" s="62">
        <v>0</v>
      </c>
      <c r="AD136" s="62">
        <v>0</v>
      </c>
      <c r="AE136" s="62">
        <v>0</v>
      </c>
      <c r="AF136" s="62">
        <v>0</v>
      </c>
      <c r="AG136" s="62">
        <v>0</v>
      </c>
      <c r="AH136" s="62">
        <v>0</v>
      </c>
      <c r="AI136" s="62">
        <v>0</v>
      </c>
      <c r="AJ136" s="63">
        <f t="shared" si="1"/>
        <v>1150000</v>
      </c>
      <c r="AM136" s="70"/>
    </row>
    <row r="137" spans="1:39" ht="20.100000000000001" customHeight="1">
      <c r="A137" s="59">
        <v>300</v>
      </c>
      <c r="B137" s="60" t="s">
        <v>799</v>
      </c>
      <c r="C137" s="61" t="s">
        <v>1298</v>
      </c>
      <c r="D137" s="62">
        <v>0</v>
      </c>
      <c r="E137" s="62">
        <v>0</v>
      </c>
      <c r="F137" s="62">
        <v>0</v>
      </c>
      <c r="G137" s="62">
        <v>966.67000000000007</v>
      </c>
      <c r="H137" s="62">
        <v>0</v>
      </c>
      <c r="I137" s="62">
        <v>0</v>
      </c>
      <c r="J137" s="62">
        <v>0</v>
      </c>
      <c r="K137" s="62">
        <v>0</v>
      </c>
      <c r="L137" s="62">
        <v>0</v>
      </c>
      <c r="M137" s="62">
        <v>0</v>
      </c>
      <c r="N137" s="62">
        <v>0</v>
      </c>
      <c r="O137" s="62">
        <v>0</v>
      </c>
      <c r="P137" s="62">
        <v>0</v>
      </c>
      <c r="Q137" s="62">
        <v>0</v>
      </c>
      <c r="R137" s="62">
        <v>0</v>
      </c>
      <c r="S137" s="62">
        <v>0</v>
      </c>
      <c r="T137" s="62">
        <v>0</v>
      </c>
      <c r="U137" s="62">
        <v>0</v>
      </c>
      <c r="V137" s="62">
        <v>0</v>
      </c>
      <c r="W137" s="62">
        <v>0</v>
      </c>
      <c r="X137" s="62">
        <v>0</v>
      </c>
      <c r="Y137" s="62">
        <v>0</v>
      </c>
      <c r="Z137" s="62">
        <v>0</v>
      </c>
      <c r="AA137" s="62">
        <v>0</v>
      </c>
      <c r="AB137" s="62">
        <v>0</v>
      </c>
      <c r="AC137" s="62">
        <v>0</v>
      </c>
      <c r="AD137" s="62">
        <v>0</v>
      </c>
      <c r="AE137" s="62">
        <v>0</v>
      </c>
      <c r="AF137" s="62">
        <v>0</v>
      </c>
      <c r="AG137" s="62">
        <v>0</v>
      </c>
      <c r="AH137" s="62">
        <v>0</v>
      </c>
      <c r="AI137" s="62">
        <v>0</v>
      </c>
      <c r="AJ137" s="63">
        <f t="shared" si="1"/>
        <v>966.67000000000007</v>
      </c>
      <c r="AM137" s="70"/>
    </row>
    <row r="138" spans="1:39" ht="20.100000000000001" customHeight="1">
      <c r="A138" s="59">
        <v>301</v>
      </c>
      <c r="B138" s="60" t="s">
        <v>800</v>
      </c>
      <c r="C138" s="61" t="s">
        <v>1298</v>
      </c>
      <c r="D138" s="62">
        <v>0</v>
      </c>
      <c r="E138" s="62">
        <v>0</v>
      </c>
      <c r="F138" s="62">
        <v>0</v>
      </c>
      <c r="G138" s="62">
        <v>0</v>
      </c>
      <c r="H138" s="62">
        <v>0</v>
      </c>
      <c r="I138" s="62">
        <v>0</v>
      </c>
      <c r="J138" s="62">
        <v>1585000</v>
      </c>
      <c r="K138" s="62">
        <v>0</v>
      </c>
      <c r="L138" s="62">
        <v>0</v>
      </c>
      <c r="M138" s="62">
        <v>0</v>
      </c>
      <c r="N138" s="62">
        <v>0</v>
      </c>
      <c r="O138" s="62">
        <v>0</v>
      </c>
      <c r="P138" s="62">
        <v>0</v>
      </c>
      <c r="Q138" s="62">
        <v>0</v>
      </c>
      <c r="R138" s="62">
        <v>0</v>
      </c>
      <c r="S138" s="62">
        <v>0</v>
      </c>
      <c r="T138" s="62">
        <v>0</v>
      </c>
      <c r="U138" s="62">
        <v>0</v>
      </c>
      <c r="V138" s="62">
        <v>0</v>
      </c>
      <c r="W138" s="62">
        <v>0</v>
      </c>
      <c r="X138" s="62">
        <v>0</v>
      </c>
      <c r="Y138" s="62">
        <v>0</v>
      </c>
      <c r="Z138" s="62">
        <v>0</v>
      </c>
      <c r="AA138" s="62">
        <v>0</v>
      </c>
      <c r="AB138" s="62">
        <v>0</v>
      </c>
      <c r="AC138" s="62">
        <v>0</v>
      </c>
      <c r="AD138" s="62">
        <v>0</v>
      </c>
      <c r="AE138" s="62">
        <v>0</v>
      </c>
      <c r="AF138" s="62">
        <v>0</v>
      </c>
      <c r="AG138" s="62">
        <v>0</v>
      </c>
      <c r="AH138" s="62">
        <v>0</v>
      </c>
      <c r="AI138" s="62">
        <v>0</v>
      </c>
      <c r="AJ138" s="63">
        <f t="shared" si="1"/>
        <v>1585000</v>
      </c>
      <c r="AM138" s="70"/>
    </row>
    <row r="139" spans="1:39" ht="20.100000000000001" customHeight="1">
      <c r="A139" s="59">
        <v>302</v>
      </c>
      <c r="B139" s="60" t="s">
        <v>801</v>
      </c>
      <c r="C139" s="61" t="s">
        <v>1298</v>
      </c>
      <c r="D139" s="62">
        <v>1462.32</v>
      </c>
      <c r="E139" s="62">
        <v>0</v>
      </c>
      <c r="F139" s="62">
        <v>0</v>
      </c>
      <c r="G139" s="62">
        <v>0</v>
      </c>
      <c r="H139" s="62">
        <v>0</v>
      </c>
      <c r="I139" s="62">
        <v>0</v>
      </c>
      <c r="J139" s="62">
        <v>1500260</v>
      </c>
      <c r="K139" s="62">
        <v>0</v>
      </c>
      <c r="L139" s="62">
        <v>0</v>
      </c>
      <c r="M139" s="62">
        <v>0</v>
      </c>
      <c r="N139" s="62">
        <v>0</v>
      </c>
      <c r="O139" s="62">
        <v>0</v>
      </c>
      <c r="P139" s="62">
        <v>0</v>
      </c>
      <c r="Q139" s="62">
        <v>0</v>
      </c>
      <c r="R139" s="62">
        <v>0</v>
      </c>
      <c r="S139" s="62">
        <v>0</v>
      </c>
      <c r="T139" s="62">
        <v>0</v>
      </c>
      <c r="U139" s="62">
        <v>0</v>
      </c>
      <c r="V139" s="62">
        <v>0</v>
      </c>
      <c r="W139" s="62">
        <v>0</v>
      </c>
      <c r="X139" s="62">
        <v>0</v>
      </c>
      <c r="Y139" s="62">
        <v>0</v>
      </c>
      <c r="Z139" s="62">
        <v>0</v>
      </c>
      <c r="AA139" s="62">
        <v>0</v>
      </c>
      <c r="AB139" s="62">
        <v>0</v>
      </c>
      <c r="AC139" s="62">
        <v>0</v>
      </c>
      <c r="AD139" s="62">
        <v>0</v>
      </c>
      <c r="AE139" s="62">
        <v>0</v>
      </c>
      <c r="AF139" s="62">
        <v>0</v>
      </c>
      <c r="AG139" s="62">
        <v>0</v>
      </c>
      <c r="AH139" s="62">
        <v>0</v>
      </c>
      <c r="AI139" s="62">
        <v>0</v>
      </c>
      <c r="AJ139" s="63">
        <f t="shared" si="1"/>
        <v>1501722.32</v>
      </c>
      <c r="AM139" s="70"/>
    </row>
    <row r="140" spans="1:39" ht="20.100000000000001" customHeight="1">
      <c r="A140" s="59">
        <v>303</v>
      </c>
      <c r="B140" s="60" t="s">
        <v>802</v>
      </c>
      <c r="C140" s="61" t="s">
        <v>1298</v>
      </c>
      <c r="D140" s="62">
        <v>1374000</v>
      </c>
      <c r="E140" s="62">
        <v>280</v>
      </c>
      <c r="F140" s="62">
        <v>0</v>
      </c>
      <c r="G140" s="62">
        <v>0</v>
      </c>
      <c r="H140" s="62">
        <v>0</v>
      </c>
      <c r="I140" s="62">
        <v>0</v>
      </c>
      <c r="J140" s="62">
        <v>0</v>
      </c>
      <c r="K140" s="62">
        <v>0</v>
      </c>
      <c r="L140" s="62">
        <v>0</v>
      </c>
      <c r="M140" s="62">
        <v>0</v>
      </c>
      <c r="N140" s="62">
        <v>0</v>
      </c>
      <c r="O140" s="62">
        <v>0</v>
      </c>
      <c r="P140" s="62">
        <v>0</v>
      </c>
      <c r="Q140" s="62">
        <v>0</v>
      </c>
      <c r="R140" s="62">
        <v>0</v>
      </c>
      <c r="S140" s="62">
        <v>0</v>
      </c>
      <c r="T140" s="62">
        <v>0</v>
      </c>
      <c r="U140" s="62">
        <v>0</v>
      </c>
      <c r="V140" s="62">
        <v>0</v>
      </c>
      <c r="W140" s="62">
        <v>0</v>
      </c>
      <c r="X140" s="62">
        <v>0</v>
      </c>
      <c r="Y140" s="62">
        <v>0</v>
      </c>
      <c r="Z140" s="62">
        <v>0</v>
      </c>
      <c r="AA140" s="62">
        <v>0</v>
      </c>
      <c r="AB140" s="62">
        <v>0</v>
      </c>
      <c r="AC140" s="62">
        <v>0</v>
      </c>
      <c r="AD140" s="62">
        <v>0</v>
      </c>
      <c r="AE140" s="62">
        <v>0</v>
      </c>
      <c r="AF140" s="62">
        <v>0</v>
      </c>
      <c r="AG140" s="62">
        <v>0</v>
      </c>
      <c r="AH140" s="62">
        <v>0</v>
      </c>
      <c r="AI140" s="62">
        <v>0</v>
      </c>
      <c r="AJ140" s="63">
        <f t="shared" si="1"/>
        <v>1374280</v>
      </c>
      <c r="AM140" s="70"/>
    </row>
    <row r="141" spans="1:39" ht="20.100000000000001" customHeight="1">
      <c r="A141" s="59">
        <v>304</v>
      </c>
      <c r="B141" s="60" t="s">
        <v>803</v>
      </c>
      <c r="C141" s="61" t="s">
        <v>1298</v>
      </c>
      <c r="D141" s="62">
        <v>0</v>
      </c>
      <c r="E141" s="62">
        <v>0</v>
      </c>
      <c r="F141" s="62">
        <v>0</v>
      </c>
      <c r="G141" s="62">
        <v>0</v>
      </c>
      <c r="H141" s="62">
        <v>0</v>
      </c>
      <c r="I141" s="62">
        <v>0</v>
      </c>
      <c r="J141" s="62">
        <v>0</v>
      </c>
      <c r="K141" s="62">
        <v>0</v>
      </c>
      <c r="L141" s="62">
        <v>0</v>
      </c>
      <c r="M141" s="62">
        <v>0</v>
      </c>
      <c r="N141" s="62">
        <v>0</v>
      </c>
      <c r="O141" s="62">
        <v>0</v>
      </c>
      <c r="P141" s="62">
        <v>0</v>
      </c>
      <c r="Q141" s="62">
        <v>0</v>
      </c>
      <c r="R141" s="62">
        <v>0</v>
      </c>
      <c r="S141" s="62">
        <v>0</v>
      </c>
      <c r="T141" s="62">
        <v>0</v>
      </c>
      <c r="U141" s="62">
        <v>0</v>
      </c>
      <c r="V141" s="62">
        <v>0</v>
      </c>
      <c r="W141" s="62">
        <v>0</v>
      </c>
      <c r="X141" s="62">
        <v>0</v>
      </c>
      <c r="Y141" s="62">
        <v>0</v>
      </c>
      <c r="Z141" s="62">
        <v>0</v>
      </c>
      <c r="AA141" s="62">
        <v>0</v>
      </c>
      <c r="AB141" s="62">
        <v>0</v>
      </c>
      <c r="AC141" s="62">
        <v>0</v>
      </c>
      <c r="AD141" s="62">
        <v>0</v>
      </c>
      <c r="AE141" s="62">
        <v>0</v>
      </c>
      <c r="AF141" s="62">
        <v>0</v>
      </c>
      <c r="AG141" s="62">
        <v>0</v>
      </c>
      <c r="AH141" s="62">
        <v>0</v>
      </c>
      <c r="AI141" s="62">
        <v>0</v>
      </c>
      <c r="AJ141" s="63">
        <f t="shared" si="1"/>
        <v>0</v>
      </c>
      <c r="AM141" s="70"/>
    </row>
    <row r="142" spans="1:39" ht="20.100000000000001" customHeight="1">
      <c r="A142" s="59">
        <v>305</v>
      </c>
      <c r="B142" s="60" t="s">
        <v>804</v>
      </c>
      <c r="C142" s="61" t="s">
        <v>1298</v>
      </c>
      <c r="D142" s="62">
        <v>0</v>
      </c>
      <c r="E142" s="62">
        <v>0</v>
      </c>
      <c r="F142" s="62">
        <v>0</v>
      </c>
      <c r="G142" s="62">
        <v>0</v>
      </c>
      <c r="H142" s="62">
        <v>0</v>
      </c>
      <c r="I142" s="62">
        <v>0</v>
      </c>
      <c r="J142" s="62">
        <v>0</v>
      </c>
      <c r="K142" s="62">
        <v>0</v>
      </c>
      <c r="L142" s="62">
        <v>0</v>
      </c>
      <c r="M142" s="62">
        <v>0</v>
      </c>
      <c r="N142" s="62">
        <v>0</v>
      </c>
      <c r="O142" s="62">
        <v>0</v>
      </c>
      <c r="P142" s="62">
        <v>0</v>
      </c>
      <c r="Q142" s="62">
        <v>0</v>
      </c>
      <c r="R142" s="62">
        <v>0</v>
      </c>
      <c r="S142" s="62">
        <v>0</v>
      </c>
      <c r="T142" s="62">
        <v>0</v>
      </c>
      <c r="U142" s="62">
        <v>0</v>
      </c>
      <c r="V142" s="62">
        <v>0</v>
      </c>
      <c r="W142" s="62">
        <v>0</v>
      </c>
      <c r="X142" s="62">
        <v>0</v>
      </c>
      <c r="Y142" s="62">
        <v>0</v>
      </c>
      <c r="Z142" s="62">
        <v>0</v>
      </c>
      <c r="AA142" s="62">
        <v>0</v>
      </c>
      <c r="AB142" s="62">
        <v>0</v>
      </c>
      <c r="AC142" s="62">
        <v>0</v>
      </c>
      <c r="AD142" s="62">
        <v>0</v>
      </c>
      <c r="AE142" s="62">
        <v>0</v>
      </c>
      <c r="AF142" s="62">
        <v>0</v>
      </c>
      <c r="AG142" s="62">
        <v>0</v>
      </c>
      <c r="AH142" s="62">
        <v>0</v>
      </c>
      <c r="AI142" s="62">
        <v>0</v>
      </c>
      <c r="AJ142" s="63">
        <f t="shared" ref="AJ142:AJ205" si="2">SUM(D142:AI142)</f>
        <v>0</v>
      </c>
      <c r="AM142" s="70"/>
    </row>
    <row r="143" spans="1:39" ht="20.100000000000001" customHeight="1">
      <c r="A143" s="59">
        <v>306</v>
      </c>
      <c r="B143" s="60" t="s">
        <v>805</v>
      </c>
      <c r="C143" s="61" t="s">
        <v>1298</v>
      </c>
      <c r="D143" s="62">
        <v>0</v>
      </c>
      <c r="E143" s="62">
        <v>0</v>
      </c>
      <c r="F143" s="62">
        <v>0</v>
      </c>
      <c r="G143" s="62">
        <v>0</v>
      </c>
      <c r="H143" s="62">
        <v>0</v>
      </c>
      <c r="I143" s="62">
        <v>0</v>
      </c>
      <c r="J143" s="62">
        <v>0</v>
      </c>
      <c r="K143" s="62">
        <v>0</v>
      </c>
      <c r="L143" s="62">
        <v>0</v>
      </c>
      <c r="M143" s="62">
        <v>0</v>
      </c>
      <c r="N143" s="62">
        <v>0</v>
      </c>
      <c r="O143" s="62">
        <v>0</v>
      </c>
      <c r="P143" s="62">
        <v>0</v>
      </c>
      <c r="Q143" s="62">
        <v>0</v>
      </c>
      <c r="R143" s="62">
        <v>0</v>
      </c>
      <c r="S143" s="62">
        <v>0</v>
      </c>
      <c r="T143" s="62">
        <v>0</v>
      </c>
      <c r="U143" s="62">
        <v>0</v>
      </c>
      <c r="V143" s="62">
        <v>0</v>
      </c>
      <c r="W143" s="62">
        <v>0</v>
      </c>
      <c r="X143" s="62">
        <v>0</v>
      </c>
      <c r="Y143" s="62">
        <v>0</v>
      </c>
      <c r="Z143" s="62">
        <v>0</v>
      </c>
      <c r="AA143" s="62">
        <v>0</v>
      </c>
      <c r="AB143" s="62">
        <v>0</v>
      </c>
      <c r="AC143" s="62">
        <v>0</v>
      </c>
      <c r="AD143" s="62">
        <v>0</v>
      </c>
      <c r="AE143" s="62">
        <v>0</v>
      </c>
      <c r="AF143" s="62">
        <v>0</v>
      </c>
      <c r="AG143" s="62">
        <v>0</v>
      </c>
      <c r="AH143" s="62">
        <v>0</v>
      </c>
      <c r="AI143" s="62">
        <v>0</v>
      </c>
      <c r="AJ143" s="63">
        <f t="shared" si="2"/>
        <v>0</v>
      </c>
      <c r="AM143" s="70"/>
    </row>
    <row r="144" spans="1:39" ht="20.100000000000001" customHeight="1">
      <c r="A144" s="59">
        <v>309</v>
      </c>
      <c r="B144" s="60" t="s">
        <v>806</v>
      </c>
      <c r="C144" s="61" t="s">
        <v>1298</v>
      </c>
      <c r="D144" s="62">
        <v>0</v>
      </c>
      <c r="E144" s="62">
        <v>0</v>
      </c>
      <c r="F144" s="62">
        <v>0</v>
      </c>
      <c r="G144" s="62">
        <v>17883.86</v>
      </c>
      <c r="H144" s="62">
        <v>0</v>
      </c>
      <c r="I144" s="62">
        <v>0</v>
      </c>
      <c r="J144" s="62">
        <v>0</v>
      </c>
      <c r="K144" s="62">
        <v>0</v>
      </c>
      <c r="L144" s="62">
        <v>0</v>
      </c>
      <c r="M144" s="62">
        <v>0</v>
      </c>
      <c r="N144" s="62">
        <v>0</v>
      </c>
      <c r="O144" s="62">
        <v>0</v>
      </c>
      <c r="P144" s="62">
        <v>0</v>
      </c>
      <c r="Q144" s="62">
        <v>0</v>
      </c>
      <c r="R144" s="62">
        <v>0</v>
      </c>
      <c r="S144" s="62">
        <v>0</v>
      </c>
      <c r="T144" s="62">
        <v>0</v>
      </c>
      <c r="U144" s="62">
        <v>0</v>
      </c>
      <c r="V144" s="62">
        <v>0</v>
      </c>
      <c r="W144" s="62">
        <v>0</v>
      </c>
      <c r="X144" s="62">
        <v>0</v>
      </c>
      <c r="Y144" s="62">
        <v>0</v>
      </c>
      <c r="Z144" s="62">
        <v>0</v>
      </c>
      <c r="AA144" s="62">
        <v>0</v>
      </c>
      <c r="AB144" s="62">
        <v>0</v>
      </c>
      <c r="AC144" s="62">
        <v>0</v>
      </c>
      <c r="AD144" s="62">
        <v>0</v>
      </c>
      <c r="AE144" s="62">
        <v>0</v>
      </c>
      <c r="AF144" s="62">
        <v>0</v>
      </c>
      <c r="AG144" s="62">
        <v>0</v>
      </c>
      <c r="AH144" s="62">
        <v>0</v>
      </c>
      <c r="AI144" s="62">
        <v>0</v>
      </c>
      <c r="AJ144" s="63">
        <f t="shared" si="2"/>
        <v>17883.86</v>
      </c>
      <c r="AM144" s="70"/>
    </row>
    <row r="145" spans="1:39" ht="20.100000000000001" customHeight="1">
      <c r="A145" s="59">
        <v>310</v>
      </c>
      <c r="B145" s="60" t="s">
        <v>807</v>
      </c>
      <c r="C145" s="61" t="s">
        <v>1298</v>
      </c>
      <c r="D145" s="62">
        <v>0</v>
      </c>
      <c r="E145" s="62">
        <v>0</v>
      </c>
      <c r="F145" s="62">
        <v>404219261.04000002</v>
      </c>
      <c r="G145" s="62">
        <v>3618202.31</v>
      </c>
      <c r="H145" s="62">
        <v>0</v>
      </c>
      <c r="I145" s="62">
        <v>3391.01</v>
      </c>
      <c r="J145" s="62">
        <v>8418113.629999999</v>
      </c>
      <c r="K145" s="62">
        <v>272.06</v>
      </c>
      <c r="L145" s="62">
        <v>0</v>
      </c>
      <c r="M145" s="62">
        <v>9189.0300000000007</v>
      </c>
      <c r="N145" s="62">
        <v>343</v>
      </c>
      <c r="O145" s="62">
        <v>0</v>
      </c>
      <c r="P145" s="62">
        <v>0</v>
      </c>
      <c r="Q145" s="62">
        <v>0</v>
      </c>
      <c r="R145" s="62">
        <v>0</v>
      </c>
      <c r="S145" s="62">
        <v>0</v>
      </c>
      <c r="T145" s="62">
        <v>0</v>
      </c>
      <c r="U145" s="62">
        <v>0</v>
      </c>
      <c r="V145" s="62">
        <v>0</v>
      </c>
      <c r="W145" s="62">
        <v>0</v>
      </c>
      <c r="X145" s="62">
        <v>0</v>
      </c>
      <c r="Y145" s="62">
        <v>0</v>
      </c>
      <c r="Z145" s="62">
        <v>0</v>
      </c>
      <c r="AA145" s="62">
        <v>0</v>
      </c>
      <c r="AB145" s="62">
        <v>0</v>
      </c>
      <c r="AC145" s="62">
        <v>0</v>
      </c>
      <c r="AD145" s="62">
        <v>0</v>
      </c>
      <c r="AE145" s="62">
        <v>0</v>
      </c>
      <c r="AF145" s="62">
        <v>0</v>
      </c>
      <c r="AG145" s="62">
        <v>0</v>
      </c>
      <c r="AH145" s="62">
        <v>0</v>
      </c>
      <c r="AI145" s="62">
        <v>0</v>
      </c>
      <c r="AJ145" s="63">
        <f t="shared" si="2"/>
        <v>416268772.07999998</v>
      </c>
      <c r="AM145" s="70"/>
    </row>
    <row r="146" spans="1:39" ht="20.100000000000001" customHeight="1">
      <c r="A146" s="59">
        <v>311</v>
      </c>
      <c r="B146" s="60" t="s">
        <v>808</v>
      </c>
      <c r="C146" s="61" t="s">
        <v>1298</v>
      </c>
      <c r="D146" s="62">
        <v>0</v>
      </c>
      <c r="E146" s="62">
        <v>0</v>
      </c>
      <c r="F146" s="62">
        <v>0</v>
      </c>
      <c r="G146" s="62">
        <v>18790.5</v>
      </c>
      <c r="H146" s="62">
        <v>0</v>
      </c>
      <c r="I146" s="62">
        <v>0</v>
      </c>
      <c r="J146" s="62">
        <v>0</v>
      </c>
      <c r="K146" s="62">
        <v>0</v>
      </c>
      <c r="L146" s="62">
        <v>0</v>
      </c>
      <c r="M146" s="62">
        <v>0</v>
      </c>
      <c r="N146" s="62">
        <v>0</v>
      </c>
      <c r="O146" s="62">
        <v>0</v>
      </c>
      <c r="P146" s="62">
        <v>183480</v>
      </c>
      <c r="Q146" s="62">
        <v>0</v>
      </c>
      <c r="R146" s="62">
        <v>0</v>
      </c>
      <c r="S146" s="62">
        <v>0</v>
      </c>
      <c r="T146" s="62">
        <v>0</v>
      </c>
      <c r="U146" s="62">
        <v>0</v>
      </c>
      <c r="V146" s="62">
        <v>0</v>
      </c>
      <c r="W146" s="62">
        <v>0</v>
      </c>
      <c r="X146" s="62">
        <v>0</v>
      </c>
      <c r="Y146" s="62">
        <v>0</v>
      </c>
      <c r="Z146" s="62">
        <v>0</v>
      </c>
      <c r="AA146" s="62">
        <v>0</v>
      </c>
      <c r="AB146" s="62">
        <v>0</v>
      </c>
      <c r="AC146" s="62">
        <v>0</v>
      </c>
      <c r="AD146" s="62">
        <v>0</v>
      </c>
      <c r="AE146" s="62">
        <v>0</v>
      </c>
      <c r="AF146" s="62">
        <v>0</v>
      </c>
      <c r="AG146" s="62">
        <v>0</v>
      </c>
      <c r="AH146" s="62">
        <v>0</v>
      </c>
      <c r="AI146" s="62">
        <v>0</v>
      </c>
      <c r="AJ146" s="63">
        <f t="shared" si="2"/>
        <v>202270.5</v>
      </c>
      <c r="AM146" s="70"/>
    </row>
    <row r="147" spans="1:39" ht="20.100000000000001" customHeight="1">
      <c r="A147" s="59">
        <v>312</v>
      </c>
      <c r="B147" s="60" t="s">
        <v>809</v>
      </c>
      <c r="C147" s="61" t="s">
        <v>1298</v>
      </c>
      <c r="D147" s="62">
        <v>0</v>
      </c>
      <c r="E147" s="62">
        <v>0</v>
      </c>
      <c r="F147" s="62">
        <v>64790735.799999997</v>
      </c>
      <c r="G147" s="62">
        <v>24049.26</v>
      </c>
      <c r="H147" s="62">
        <v>0</v>
      </c>
      <c r="I147" s="62">
        <v>0</v>
      </c>
      <c r="J147" s="62">
        <v>400010</v>
      </c>
      <c r="K147" s="62">
        <v>0</v>
      </c>
      <c r="L147" s="62">
        <v>0</v>
      </c>
      <c r="M147" s="62">
        <v>0</v>
      </c>
      <c r="N147" s="62">
        <v>0</v>
      </c>
      <c r="O147" s="62">
        <v>0</v>
      </c>
      <c r="P147" s="62">
        <v>0</v>
      </c>
      <c r="Q147" s="62">
        <v>0</v>
      </c>
      <c r="R147" s="62">
        <v>0</v>
      </c>
      <c r="S147" s="62">
        <v>0</v>
      </c>
      <c r="T147" s="62">
        <v>0</v>
      </c>
      <c r="U147" s="62">
        <v>0</v>
      </c>
      <c r="V147" s="62">
        <v>0</v>
      </c>
      <c r="W147" s="62">
        <v>0</v>
      </c>
      <c r="X147" s="62">
        <v>0</v>
      </c>
      <c r="Y147" s="62">
        <v>0</v>
      </c>
      <c r="Z147" s="62">
        <v>0</v>
      </c>
      <c r="AA147" s="62">
        <v>0</v>
      </c>
      <c r="AB147" s="62">
        <v>0</v>
      </c>
      <c r="AC147" s="62">
        <v>0</v>
      </c>
      <c r="AD147" s="62">
        <v>0</v>
      </c>
      <c r="AE147" s="62">
        <v>0</v>
      </c>
      <c r="AF147" s="62">
        <v>0</v>
      </c>
      <c r="AG147" s="62">
        <v>0</v>
      </c>
      <c r="AH147" s="62">
        <v>0</v>
      </c>
      <c r="AI147" s="62">
        <v>0</v>
      </c>
      <c r="AJ147" s="63">
        <f t="shared" si="2"/>
        <v>65214795.059999995</v>
      </c>
      <c r="AM147" s="70"/>
    </row>
    <row r="148" spans="1:39" ht="20.100000000000001" customHeight="1">
      <c r="A148" s="59">
        <v>313</v>
      </c>
      <c r="B148" s="60" t="s">
        <v>810</v>
      </c>
      <c r="C148" s="61" t="s">
        <v>1298</v>
      </c>
      <c r="D148" s="62">
        <v>0</v>
      </c>
      <c r="E148" s="62">
        <v>0</v>
      </c>
      <c r="F148" s="62">
        <v>0</v>
      </c>
      <c r="G148" s="62">
        <v>69596.42</v>
      </c>
      <c r="H148" s="62">
        <v>0</v>
      </c>
      <c r="I148" s="62">
        <v>0</v>
      </c>
      <c r="J148" s="62">
        <v>0</v>
      </c>
      <c r="K148" s="62">
        <v>0</v>
      </c>
      <c r="L148" s="62">
        <v>0</v>
      </c>
      <c r="M148" s="62">
        <v>0</v>
      </c>
      <c r="N148" s="62">
        <v>0</v>
      </c>
      <c r="O148" s="62">
        <v>0</v>
      </c>
      <c r="P148" s="62">
        <v>0</v>
      </c>
      <c r="Q148" s="62">
        <v>0</v>
      </c>
      <c r="R148" s="62">
        <v>0</v>
      </c>
      <c r="S148" s="62">
        <v>0</v>
      </c>
      <c r="T148" s="62">
        <v>0</v>
      </c>
      <c r="U148" s="62">
        <v>0</v>
      </c>
      <c r="V148" s="62">
        <v>0</v>
      </c>
      <c r="W148" s="62">
        <v>0</v>
      </c>
      <c r="X148" s="62">
        <v>0</v>
      </c>
      <c r="Y148" s="62">
        <v>0</v>
      </c>
      <c r="Z148" s="62">
        <v>0</v>
      </c>
      <c r="AA148" s="62">
        <v>0</v>
      </c>
      <c r="AB148" s="62">
        <v>0</v>
      </c>
      <c r="AC148" s="62">
        <v>0</v>
      </c>
      <c r="AD148" s="62">
        <v>0</v>
      </c>
      <c r="AE148" s="62">
        <v>0</v>
      </c>
      <c r="AF148" s="62">
        <v>0</v>
      </c>
      <c r="AG148" s="62">
        <v>0</v>
      </c>
      <c r="AH148" s="62">
        <v>0</v>
      </c>
      <c r="AI148" s="62">
        <v>0</v>
      </c>
      <c r="AJ148" s="63">
        <f t="shared" si="2"/>
        <v>69596.42</v>
      </c>
      <c r="AM148" s="70"/>
    </row>
    <row r="149" spans="1:39" ht="20.100000000000001" customHeight="1">
      <c r="A149" s="59">
        <v>314</v>
      </c>
      <c r="B149" s="60" t="s">
        <v>811</v>
      </c>
      <c r="C149" s="61" t="s">
        <v>1298</v>
      </c>
      <c r="D149" s="62">
        <v>0</v>
      </c>
      <c r="E149" s="62">
        <v>0</v>
      </c>
      <c r="F149" s="62">
        <v>0</v>
      </c>
      <c r="G149" s="62">
        <v>0</v>
      </c>
      <c r="H149" s="62">
        <v>0</v>
      </c>
      <c r="I149" s="62">
        <v>280.98</v>
      </c>
      <c r="J149" s="62">
        <v>0</v>
      </c>
      <c r="K149" s="62">
        <v>275.49</v>
      </c>
      <c r="L149" s="62">
        <v>0</v>
      </c>
      <c r="M149" s="62">
        <v>0</v>
      </c>
      <c r="N149" s="62">
        <v>0</v>
      </c>
      <c r="O149" s="62">
        <v>0</v>
      </c>
      <c r="P149" s="62">
        <v>0</v>
      </c>
      <c r="Q149" s="62">
        <v>0</v>
      </c>
      <c r="R149" s="62">
        <v>0</v>
      </c>
      <c r="S149" s="62">
        <v>0</v>
      </c>
      <c r="T149" s="62">
        <v>0</v>
      </c>
      <c r="U149" s="62">
        <v>0</v>
      </c>
      <c r="V149" s="62">
        <v>0</v>
      </c>
      <c r="W149" s="62">
        <v>0</v>
      </c>
      <c r="X149" s="62">
        <v>0</v>
      </c>
      <c r="Y149" s="62">
        <v>0</v>
      </c>
      <c r="Z149" s="62">
        <v>0</v>
      </c>
      <c r="AA149" s="62">
        <v>0</v>
      </c>
      <c r="AB149" s="62">
        <v>0</v>
      </c>
      <c r="AC149" s="62">
        <v>0</v>
      </c>
      <c r="AD149" s="62">
        <v>0</v>
      </c>
      <c r="AE149" s="62">
        <v>0</v>
      </c>
      <c r="AF149" s="62">
        <v>0</v>
      </c>
      <c r="AG149" s="62">
        <v>0</v>
      </c>
      <c r="AH149" s="62">
        <v>0</v>
      </c>
      <c r="AI149" s="62">
        <v>0</v>
      </c>
      <c r="AJ149" s="63">
        <f t="shared" si="2"/>
        <v>556.47</v>
      </c>
      <c r="AM149" s="70"/>
    </row>
    <row r="150" spans="1:39" ht="20.100000000000001" customHeight="1">
      <c r="A150" s="59">
        <v>315</v>
      </c>
      <c r="B150" s="60" t="s">
        <v>812</v>
      </c>
      <c r="C150" s="61" t="s">
        <v>1298</v>
      </c>
      <c r="D150" s="62">
        <v>3754.3</v>
      </c>
      <c r="E150" s="62">
        <v>0</v>
      </c>
      <c r="F150" s="62">
        <v>0</v>
      </c>
      <c r="G150" s="62">
        <v>19331.91</v>
      </c>
      <c r="H150" s="62">
        <v>0</v>
      </c>
      <c r="I150" s="62">
        <v>0</v>
      </c>
      <c r="J150" s="62">
        <v>1789.33</v>
      </c>
      <c r="K150" s="62">
        <v>0</v>
      </c>
      <c r="L150" s="62">
        <v>0</v>
      </c>
      <c r="M150" s="62">
        <v>0</v>
      </c>
      <c r="N150" s="62">
        <v>0</v>
      </c>
      <c r="O150" s="62">
        <v>0</v>
      </c>
      <c r="P150" s="62">
        <v>0</v>
      </c>
      <c r="Q150" s="62">
        <v>0</v>
      </c>
      <c r="R150" s="62">
        <v>0</v>
      </c>
      <c r="S150" s="62">
        <v>0</v>
      </c>
      <c r="T150" s="62">
        <v>0</v>
      </c>
      <c r="U150" s="62">
        <v>0</v>
      </c>
      <c r="V150" s="62">
        <v>0</v>
      </c>
      <c r="W150" s="62">
        <v>0</v>
      </c>
      <c r="X150" s="62">
        <v>0</v>
      </c>
      <c r="Y150" s="62">
        <v>0</v>
      </c>
      <c r="Z150" s="62">
        <v>0</v>
      </c>
      <c r="AA150" s="62">
        <v>0</v>
      </c>
      <c r="AB150" s="62">
        <v>0</v>
      </c>
      <c r="AC150" s="62">
        <v>0</v>
      </c>
      <c r="AD150" s="62">
        <v>0</v>
      </c>
      <c r="AE150" s="62">
        <v>0</v>
      </c>
      <c r="AF150" s="62">
        <v>0</v>
      </c>
      <c r="AG150" s="62">
        <v>0</v>
      </c>
      <c r="AH150" s="62">
        <v>0</v>
      </c>
      <c r="AI150" s="62">
        <v>0</v>
      </c>
      <c r="AJ150" s="63">
        <f t="shared" si="2"/>
        <v>24875.54</v>
      </c>
      <c r="AM150" s="70"/>
    </row>
    <row r="151" spans="1:39" ht="20.100000000000001" customHeight="1">
      <c r="A151" s="59">
        <v>324</v>
      </c>
      <c r="B151" s="60" t="s">
        <v>813</v>
      </c>
      <c r="C151" s="61" t="s">
        <v>1298</v>
      </c>
      <c r="D151" s="62">
        <v>0</v>
      </c>
      <c r="E151" s="62">
        <v>0</v>
      </c>
      <c r="F151" s="62">
        <v>0</v>
      </c>
      <c r="G151" s="62">
        <v>0</v>
      </c>
      <c r="H151" s="62">
        <v>0</v>
      </c>
      <c r="I151" s="62">
        <v>0</v>
      </c>
      <c r="J151" s="62">
        <v>0</v>
      </c>
      <c r="K151" s="62">
        <v>0</v>
      </c>
      <c r="L151" s="62">
        <v>0</v>
      </c>
      <c r="M151" s="62">
        <v>0</v>
      </c>
      <c r="N151" s="62">
        <v>0</v>
      </c>
      <c r="O151" s="62">
        <v>0</v>
      </c>
      <c r="P151" s="62">
        <v>0</v>
      </c>
      <c r="Q151" s="62">
        <v>0</v>
      </c>
      <c r="R151" s="62">
        <v>0</v>
      </c>
      <c r="S151" s="62">
        <v>0</v>
      </c>
      <c r="T151" s="62">
        <v>0</v>
      </c>
      <c r="U151" s="62">
        <v>0</v>
      </c>
      <c r="V151" s="62">
        <v>0</v>
      </c>
      <c r="W151" s="62">
        <v>0</v>
      </c>
      <c r="X151" s="62">
        <v>0</v>
      </c>
      <c r="Y151" s="62">
        <v>0</v>
      </c>
      <c r="Z151" s="62">
        <v>0</v>
      </c>
      <c r="AA151" s="62">
        <v>0</v>
      </c>
      <c r="AB151" s="62">
        <v>0</v>
      </c>
      <c r="AC151" s="62">
        <v>0</v>
      </c>
      <c r="AD151" s="62">
        <v>0</v>
      </c>
      <c r="AE151" s="62">
        <v>0</v>
      </c>
      <c r="AF151" s="62">
        <v>0</v>
      </c>
      <c r="AG151" s="62">
        <v>0</v>
      </c>
      <c r="AH151" s="62">
        <v>0</v>
      </c>
      <c r="AI151" s="62">
        <v>0</v>
      </c>
      <c r="AJ151" s="63">
        <f t="shared" si="2"/>
        <v>0</v>
      </c>
      <c r="AM151" s="70"/>
    </row>
    <row r="152" spans="1:39" ht="20.100000000000001" customHeight="1">
      <c r="A152" s="59">
        <v>340</v>
      </c>
      <c r="B152" s="60" t="s">
        <v>814</v>
      </c>
      <c r="C152" s="61" t="s">
        <v>1298</v>
      </c>
      <c r="D152" s="62">
        <v>0</v>
      </c>
      <c r="E152" s="62">
        <v>1200</v>
      </c>
      <c r="F152" s="62">
        <v>0</v>
      </c>
      <c r="G152" s="62">
        <v>147645.36999999997</v>
      </c>
      <c r="H152" s="62">
        <v>0</v>
      </c>
      <c r="I152" s="62">
        <v>7160.12</v>
      </c>
      <c r="J152" s="62">
        <v>1036465.2200000003</v>
      </c>
      <c r="K152" s="62">
        <v>8206.19</v>
      </c>
      <c r="L152" s="62">
        <v>0</v>
      </c>
      <c r="M152" s="62">
        <v>0</v>
      </c>
      <c r="N152" s="62">
        <v>37201.15</v>
      </c>
      <c r="O152" s="62">
        <v>0</v>
      </c>
      <c r="P152" s="62">
        <v>190075.09999999998</v>
      </c>
      <c r="Q152" s="62">
        <v>0</v>
      </c>
      <c r="R152" s="62">
        <v>0</v>
      </c>
      <c r="S152" s="62">
        <v>0</v>
      </c>
      <c r="T152" s="62">
        <v>56658</v>
      </c>
      <c r="U152" s="62">
        <v>0</v>
      </c>
      <c r="V152" s="62">
        <v>0</v>
      </c>
      <c r="W152" s="62">
        <v>0</v>
      </c>
      <c r="X152" s="62">
        <v>0</v>
      </c>
      <c r="Y152" s="62">
        <v>0</v>
      </c>
      <c r="Z152" s="62">
        <v>0</v>
      </c>
      <c r="AA152" s="62">
        <v>0</v>
      </c>
      <c r="AB152" s="62">
        <v>0</v>
      </c>
      <c r="AC152" s="62">
        <v>0</v>
      </c>
      <c r="AD152" s="62">
        <v>0</v>
      </c>
      <c r="AE152" s="62">
        <v>0</v>
      </c>
      <c r="AF152" s="62">
        <v>0</v>
      </c>
      <c r="AG152" s="62">
        <v>0</v>
      </c>
      <c r="AH152" s="62">
        <v>0</v>
      </c>
      <c r="AI152" s="62">
        <v>0</v>
      </c>
      <c r="AJ152" s="63">
        <f t="shared" si="2"/>
        <v>1484611.15</v>
      </c>
      <c r="AM152" s="70"/>
    </row>
    <row r="153" spans="1:39" ht="20.100000000000001" customHeight="1">
      <c r="A153" s="59">
        <v>341</v>
      </c>
      <c r="B153" s="60" t="s">
        <v>815</v>
      </c>
      <c r="C153" s="61" t="s">
        <v>1298</v>
      </c>
      <c r="D153" s="62">
        <v>0</v>
      </c>
      <c r="E153" s="62">
        <v>0</v>
      </c>
      <c r="F153" s="62">
        <v>0</v>
      </c>
      <c r="G153" s="62">
        <v>0</v>
      </c>
      <c r="H153" s="62">
        <v>0</v>
      </c>
      <c r="I153" s="62">
        <v>0</v>
      </c>
      <c r="J153" s="62">
        <v>0</v>
      </c>
      <c r="K153" s="62">
        <v>0</v>
      </c>
      <c r="L153" s="62">
        <v>0</v>
      </c>
      <c r="M153" s="62">
        <v>0</v>
      </c>
      <c r="N153" s="62">
        <v>0</v>
      </c>
      <c r="O153" s="62">
        <v>0</v>
      </c>
      <c r="P153" s="62">
        <v>0</v>
      </c>
      <c r="Q153" s="62">
        <v>0</v>
      </c>
      <c r="R153" s="62">
        <v>0</v>
      </c>
      <c r="S153" s="62">
        <v>0</v>
      </c>
      <c r="T153" s="62">
        <v>0</v>
      </c>
      <c r="U153" s="62">
        <v>0</v>
      </c>
      <c r="V153" s="62">
        <v>0</v>
      </c>
      <c r="W153" s="62">
        <v>0</v>
      </c>
      <c r="X153" s="62">
        <v>0</v>
      </c>
      <c r="Y153" s="62">
        <v>0</v>
      </c>
      <c r="Z153" s="62">
        <v>0</v>
      </c>
      <c r="AA153" s="62">
        <v>0</v>
      </c>
      <c r="AB153" s="62">
        <v>0</v>
      </c>
      <c r="AC153" s="62">
        <v>0</v>
      </c>
      <c r="AD153" s="62">
        <v>0</v>
      </c>
      <c r="AE153" s="62">
        <v>0</v>
      </c>
      <c r="AF153" s="62">
        <v>0</v>
      </c>
      <c r="AG153" s="62">
        <v>0</v>
      </c>
      <c r="AH153" s="62">
        <v>0</v>
      </c>
      <c r="AI153" s="62">
        <v>0</v>
      </c>
      <c r="AJ153" s="63">
        <f t="shared" si="2"/>
        <v>0</v>
      </c>
      <c r="AM153" s="70"/>
    </row>
    <row r="154" spans="1:39" ht="20.100000000000001" customHeight="1">
      <c r="A154" s="59">
        <v>342</v>
      </c>
      <c r="B154" s="60" t="s">
        <v>816</v>
      </c>
      <c r="C154" s="61" t="s">
        <v>1298</v>
      </c>
      <c r="D154" s="62">
        <v>28164.6</v>
      </c>
      <c r="E154" s="62">
        <v>0</v>
      </c>
      <c r="F154" s="62">
        <v>0</v>
      </c>
      <c r="G154" s="62">
        <v>219936.75</v>
      </c>
      <c r="H154" s="62">
        <v>0</v>
      </c>
      <c r="I154" s="62">
        <v>0</v>
      </c>
      <c r="J154" s="62">
        <v>10172036.829999998</v>
      </c>
      <c r="K154" s="62">
        <v>0</v>
      </c>
      <c r="L154" s="62">
        <v>0</v>
      </c>
      <c r="M154" s="62">
        <v>0</v>
      </c>
      <c r="N154" s="62">
        <v>0</v>
      </c>
      <c r="O154" s="62">
        <v>0</v>
      </c>
      <c r="P154" s="62">
        <v>0</v>
      </c>
      <c r="Q154" s="62">
        <v>0</v>
      </c>
      <c r="R154" s="62">
        <v>0</v>
      </c>
      <c r="S154" s="62">
        <v>0</v>
      </c>
      <c r="T154" s="62">
        <v>0</v>
      </c>
      <c r="U154" s="62">
        <v>0</v>
      </c>
      <c r="V154" s="62">
        <v>0</v>
      </c>
      <c r="W154" s="62">
        <v>0</v>
      </c>
      <c r="X154" s="62">
        <v>0</v>
      </c>
      <c r="Y154" s="62">
        <v>0</v>
      </c>
      <c r="Z154" s="62">
        <v>0</v>
      </c>
      <c r="AA154" s="62">
        <v>0</v>
      </c>
      <c r="AB154" s="62">
        <v>0</v>
      </c>
      <c r="AC154" s="62">
        <v>0</v>
      </c>
      <c r="AD154" s="62">
        <v>0</v>
      </c>
      <c r="AE154" s="62">
        <v>0</v>
      </c>
      <c r="AF154" s="62">
        <v>0</v>
      </c>
      <c r="AG154" s="62">
        <v>0</v>
      </c>
      <c r="AH154" s="62">
        <v>0</v>
      </c>
      <c r="AI154" s="62">
        <v>0</v>
      </c>
      <c r="AJ154" s="63">
        <f t="shared" si="2"/>
        <v>10420138.179999998</v>
      </c>
      <c r="AM154" s="70"/>
    </row>
    <row r="155" spans="1:39" ht="20.100000000000001" customHeight="1">
      <c r="A155" s="59">
        <v>343</v>
      </c>
      <c r="B155" s="60" t="s">
        <v>817</v>
      </c>
      <c r="C155" s="61" t="s">
        <v>1298</v>
      </c>
      <c r="D155" s="62">
        <v>0</v>
      </c>
      <c r="E155" s="62">
        <v>0</v>
      </c>
      <c r="F155" s="62">
        <v>150</v>
      </c>
      <c r="G155" s="62">
        <v>0</v>
      </c>
      <c r="H155" s="62">
        <v>0</v>
      </c>
      <c r="I155" s="62">
        <v>0</v>
      </c>
      <c r="J155" s="62">
        <v>0</v>
      </c>
      <c r="K155" s="62">
        <v>0</v>
      </c>
      <c r="L155" s="62">
        <v>0</v>
      </c>
      <c r="M155" s="62">
        <v>0</v>
      </c>
      <c r="N155" s="62">
        <v>0</v>
      </c>
      <c r="O155" s="62">
        <v>0</v>
      </c>
      <c r="P155" s="62">
        <v>0</v>
      </c>
      <c r="Q155" s="62">
        <v>0</v>
      </c>
      <c r="R155" s="62">
        <v>0</v>
      </c>
      <c r="S155" s="62">
        <v>0</v>
      </c>
      <c r="T155" s="62">
        <v>0</v>
      </c>
      <c r="U155" s="62">
        <v>0</v>
      </c>
      <c r="V155" s="62">
        <v>0</v>
      </c>
      <c r="W155" s="62">
        <v>0</v>
      </c>
      <c r="X155" s="62">
        <v>0</v>
      </c>
      <c r="Y155" s="62">
        <v>0</v>
      </c>
      <c r="Z155" s="62">
        <v>0</v>
      </c>
      <c r="AA155" s="62">
        <v>0</v>
      </c>
      <c r="AB155" s="62">
        <v>0</v>
      </c>
      <c r="AC155" s="62">
        <v>0</v>
      </c>
      <c r="AD155" s="62">
        <v>0</v>
      </c>
      <c r="AE155" s="62">
        <v>0</v>
      </c>
      <c r="AF155" s="62">
        <v>0</v>
      </c>
      <c r="AG155" s="62">
        <v>0</v>
      </c>
      <c r="AH155" s="62">
        <v>0</v>
      </c>
      <c r="AI155" s="62">
        <v>0</v>
      </c>
      <c r="AJ155" s="63">
        <f t="shared" si="2"/>
        <v>150</v>
      </c>
      <c r="AM155" s="70"/>
    </row>
    <row r="156" spans="1:39" ht="20.100000000000001" customHeight="1">
      <c r="A156" s="59">
        <v>344</v>
      </c>
      <c r="B156" s="60" t="s">
        <v>818</v>
      </c>
      <c r="C156" s="61" t="s">
        <v>1298</v>
      </c>
      <c r="D156" s="62">
        <v>0</v>
      </c>
      <c r="E156" s="62">
        <v>0</v>
      </c>
      <c r="F156" s="62">
        <v>0</v>
      </c>
      <c r="G156" s="62">
        <v>5106.6000000000004</v>
      </c>
      <c r="H156" s="62">
        <v>0</v>
      </c>
      <c r="I156" s="62">
        <v>0</v>
      </c>
      <c r="J156" s="62">
        <v>0</v>
      </c>
      <c r="K156" s="62">
        <v>0</v>
      </c>
      <c r="L156" s="62">
        <v>0</v>
      </c>
      <c r="M156" s="62">
        <v>0</v>
      </c>
      <c r="N156" s="62">
        <v>0</v>
      </c>
      <c r="O156" s="62">
        <v>0</v>
      </c>
      <c r="P156" s="62">
        <v>548983</v>
      </c>
      <c r="Q156" s="62">
        <v>0</v>
      </c>
      <c r="R156" s="62">
        <v>0</v>
      </c>
      <c r="S156" s="62">
        <v>0</v>
      </c>
      <c r="T156" s="62">
        <v>0</v>
      </c>
      <c r="U156" s="62">
        <v>0</v>
      </c>
      <c r="V156" s="62">
        <v>0</v>
      </c>
      <c r="W156" s="62">
        <v>0</v>
      </c>
      <c r="X156" s="62">
        <v>0</v>
      </c>
      <c r="Y156" s="62">
        <v>0</v>
      </c>
      <c r="Z156" s="62">
        <v>0</v>
      </c>
      <c r="AA156" s="62">
        <v>0</v>
      </c>
      <c r="AB156" s="62">
        <v>0</v>
      </c>
      <c r="AC156" s="62">
        <v>0</v>
      </c>
      <c r="AD156" s="62">
        <v>0</v>
      </c>
      <c r="AE156" s="62">
        <v>0</v>
      </c>
      <c r="AF156" s="62">
        <v>0</v>
      </c>
      <c r="AG156" s="62">
        <v>0</v>
      </c>
      <c r="AH156" s="62">
        <v>0</v>
      </c>
      <c r="AI156" s="62">
        <v>0</v>
      </c>
      <c r="AJ156" s="63">
        <f t="shared" si="2"/>
        <v>554089.6</v>
      </c>
      <c r="AM156" s="70"/>
    </row>
    <row r="157" spans="1:39" ht="20.100000000000001" customHeight="1">
      <c r="A157" s="59">
        <v>345</v>
      </c>
      <c r="B157" s="60" t="s">
        <v>819</v>
      </c>
      <c r="C157" s="61" t="s">
        <v>1298</v>
      </c>
      <c r="D157" s="62">
        <v>0</v>
      </c>
      <c r="E157" s="62">
        <v>0</v>
      </c>
      <c r="F157" s="62">
        <v>0</v>
      </c>
      <c r="G157" s="62">
        <v>0</v>
      </c>
      <c r="H157" s="62">
        <v>0</v>
      </c>
      <c r="I157" s="62">
        <v>0</v>
      </c>
      <c r="J157" s="62">
        <v>0</v>
      </c>
      <c r="K157" s="62">
        <v>0</v>
      </c>
      <c r="L157" s="62">
        <v>0</v>
      </c>
      <c r="M157" s="62">
        <v>0</v>
      </c>
      <c r="N157" s="62">
        <v>0</v>
      </c>
      <c r="O157" s="62">
        <v>0</v>
      </c>
      <c r="P157" s="62">
        <v>0</v>
      </c>
      <c r="Q157" s="62">
        <v>0</v>
      </c>
      <c r="R157" s="62">
        <v>0</v>
      </c>
      <c r="S157" s="62">
        <v>0</v>
      </c>
      <c r="T157" s="62">
        <v>0</v>
      </c>
      <c r="U157" s="62">
        <v>0</v>
      </c>
      <c r="V157" s="62">
        <v>0</v>
      </c>
      <c r="W157" s="62">
        <v>0</v>
      </c>
      <c r="X157" s="62">
        <v>0</v>
      </c>
      <c r="Y157" s="62">
        <v>0</v>
      </c>
      <c r="Z157" s="62">
        <v>0</v>
      </c>
      <c r="AA157" s="62">
        <v>0</v>
      </c>
      <c r="AB157" s="62">
        <v>0</v>
      </c>
      <c r="AC157" s="62">
        <v>0</v>
      </c>
      <c r="AD157" s="62">
        <v>0</v>
      </c>
      <c r="AE157" s="62">
        <v>0</v>
      </c>
      <c r="AF157" s="62">
        <v>0</v>
      </c>
      <c r="AG157" s="62">
        <v>0</v>
      </c>
      <c r="AH157" s="62">
        <v>0</v>
      </c>
      <c r="AI157" s="62">
        <v>0</v>
      </c>
      <c r="AJ157" s="63">
        <f t="shared" si="2"/>
        <v>0</v>
      </c>
      <c r="AM157" s="70"/>
    </row>
    <row r="158" spans="1:39" ht="20.100000000000001" customHeight="1">
      <c r="A158" s="59">
        <v>346</v>
      </c>
      <c r="B158" s="60" t="s">
        <v>820</v>
      </c>
      <c r="C158" s="61" t="s">
        <v>1298</v>
      </c>
      <c r="D158" s="62">
        <v>0</v>
      </c>
      <c r="E158" s="62">
        <v>0</v>
      </c>
      <c r="F158" s="62">
        <v>0</v>
      </c>
      <c r="G158" s="62">
        <v>18687.3</v>
      </c>
      <c r="H158" s="62">
        <v>0</v>
      </c>
      <c r="I158" s="62">
        <v>0</v>
      </c>
      <c r="J158" s="62">
        <v>0</v>
      </c>
      <c r="K158" s="62">
        <v>270</v>
      </c>
      <c r="L158" s="62">
        <v>0</v>
      </c>
      <c r="M158" s="62">
        <v>0</v>
      </c>
      <c r="N158" s="62">
        <v>0</v>
      </c>
      <c r="O158" s="62">
        <v>0</v>
      </c>
      <c r="P158" s="62">
        <v>0</v>
      </c>
      <c r="Q158" s="62">
        <v>0</v>
      </c>
      <c r="R158" s="62">
        <v>0</v>
      </c>
      <c r="S158" s="62">
        <v>0</v>
      </c>
      <c r="T158" s="62">
        <v>0</v>
      </c>
      <c r="U158" s="62">
        <v>0</v>
      </c>
      <c r="V158" s="62">
        <v>0</v>
      </c>
      <c r="W158" s="62">
        <v>0</v>
      </c>
      <c r="X158" s="62">
        <v>0</v>
      </c>
      <c r="Y158" s="62">
        <v>0</v>
      </c>
      <c r="Z158" s="62">
        <v>0</v>
      </c>
      <c r="AA158" s="62">
        <v>0</v>
      </c>
      <c r="AB158" s="62">
        <v>0</v>
      </c>
      <c r="AC158" s="62">
        <v>0</v>
      </c>
      <c r="AD158" s="62">
        <v>0</v>
      </c>
      <c r="AE158" s="62">
        <v>0</v>
      </c>
      <c r="AF158" s="62">
        <v>0</v>
      </c>
      <c r="AG158" s="62">
        <v>0</v>
      </c>
      <c r="AH158" s="62">
        <v>0</v>
      </c>
      <c r="AI158" s="62">
        <v>0</v>
      </c>
      <c r="AJ158" s="63">
        <f t="shared" si="2"/>
        <v>18957.3</v>
      </c>
      <c r="AM158" s="70"/>
    </row>
    <row r="159" spans="1:39" ht="20.100000000000001" customHeight="1">
      <c r="A159" s="59">
        <v>347</v>
      </c>
      <c r="B159" s="60" t="s">
        <v>821</v>
      </c>
      <c r="C159" s="61" t="s">
        <v>1298</v>
      </c>
      <c r="D159" s="62">
        <v>0</v>
      </c>
      <c r="E159" s="62">
        <v>240</v>
      </c>
      <c r="F159" s="62">
        <v>0</v>
      </c>
      <c r="G159" s="62">
        <v>0</v>
      </c>
      <c r="H159" s="62">
        <v>0</v>
      </c>
      <c r="I159" s="62">
        <v>0</v>
      </c>
      <c r="J159" s="62">
        <v>0</v>
      </c>
      <c r="K159" s="62">
        <v>0</v>
      </c>
      <c r="L159" s="62">
        <v>0</v>
      </c>
      <c r="M159" s="62">
        <v>0</v>
      </c>
      <c r="N159" s="62">
        <v>0</v>
      </c>
      <c r="O159" s="62">
        <v>0</v>
      </c>
      <c r="P159" s="62">
        <v>0</v>
      </c>
      <c r="Q159" s="62">
        <v>0</v>
      </c>
      <c r="R159" s="62">
        <v>0</v>
      </c>
      <c r="S159" s="62">
        <v>0</v>
      </c>
      <c r="T159" s="62">
        <v>0</v>
      </c>
      <c r="U159" s="62">
        <v>0</v>
      </c>
      <c r="V159" s="62">
        <v>0</v>
      </c>
      <c r="W159" s="62">
        <v>0</v>
      </c>
      <c r="X159" s="62">
        <v>0</v>
      </c>
      <c r="Y159" s="62">
        <v>0</v>
      </c>
      <c r="Z159" s="62">
        <v>0</v>
      </c>
      <c r="AA159" s="62">
        <v>0</v>
      </c>
      <c r="AB159" s="62">
        <v>0</v>
      </c>
      <c r="AC159" s="62">
        <v>0</v>
      </c>
      <c r="AD159" s="62">
        <v>0</v>
      </c>
      <c r="AE159" s="62">
        <v>0</v>
      </c>
      <c r="AF159" s="62">
        <v>0</v>
      </c>
      <c r="AG159" s="62">
        <v>0</v>
      </c>
      <c r="AH159" s="62">
        <v>0</v>
      </c>
      <c r="AI159" s="62">
        <v>0</v>
      </c>
      <c r="AJ159" s="63">
        <f t="shared" si="2"/>
        <v>240</v>
      </c>
      <c r="AM159" s="70"/>
    </row>
    <row r="160" spans="1:39" ht="20.100000000000001" customHeight="1">
      <c r="A160" s="59">
        <v>348</v>
      </c>
      <c r="B160" s="60" t="s">
        <v>822</v>
      </c>
      <c r="C160" s="61" t="s">
        <v>1298</v>
      </c>
      <c r="D160" s="62">
        <v>0</v>
      </c>
      <c r="E160" s="62">
        <v>0</v>
      </c>
      <c r="F160" s="62">
        <v>0</v>
      </c>
      <c r="G160" s="62">
        <v>2312.2800000000002</v>
      </c>
      <c r="H160" s="62">
        <v>0</v>
      </c>
      <c r="I160" s="62">
        <v>0</v>
      </c>
      <c r="J160" s="62">
        <v>0</v>
      </c>
      <c r="K160" s="62">
        <v>0</v>
      </c>
      <c r="L160" s="62">
        <v>0</v>
      </c>
      <c r="M160" s="62">
        <v>0</v>
      </c>
      <c r="N160" s="62">
        <v>0</v>
      </c>
      <c r="O160" s="62">
        <v>0</v>
      </c>
      <c r="P160" s="62">
        <v>0</v>
      </c>
      <c r="Q160" s="62">
        <v>0</v>
      </c>
      <c r="R160" s="62">
        <v>0</v>
      </c>
      <c r="S160" s="62">
        <v>0</v>
      </c>
      <c r="T160" s="62">
        <v>0</v>
      </c>
      <c r="U160" s="62">
        <v>0</v>
      </c>
      <c r="V160" s="62">
        <v>0</v>
      </c>
      <c r="W160" s="62">
        <v>0</v>
      </c>
      <c r="X160" s="62">
        <v>0</v>
      </c>
      <c r="Y160" s="62">
        <v>0</v>
      </c>
      <c r="Z160" s="62">
        <v>0</v>
      </c>
      <c r="AA160" s="62">
        <v>0</v>
      </c>
      <c r="AB160" s="62">
        <v>0</v>
      </c>
      <c r="AC160" s="62">
        <v>0</v>
      </c>
      <c r="AD160" s="62">
        <v>0</v>
      </c>
      <c r="AE160" s="62">
        <v>0</v>
      </c>
      <c r="AF160" s="62">
        <v>0</v>
      </c>
      <c r="AG160" s="62">
        <v>0</v>
      </c>
      <c r="AH160" s="62">
        <v>0</v>
      </c>
      <c r="AI160" s="62">
        <v>0</v>
      </c>
      <c r="AJ160" s="63">
        <f t="shared" si="2"/>
        <v>2312.2800000000002</v>
      </c>
      <c r="AM160" s="70"/>
    </row>
    <row r="161" spans="1:39" ht="20.100000000000001" customHeight="1">
      <c r="A161" s="59">
        <v>349</v>
      </c>
      <c r="B161" s="60" t="s">
        <v>823</v>
      </c>
      <c r="C161" s="61" t="s">
        <v>1298</v>
      </c>
      <c r="D161" s="62">
        <v>0</v>
      </c>
      <c r="E161" s="62">
        <v>0</v>
      </c>
      <c r="F161" s="62">
        <v>0</v>
      </c>
      <c r="G161" s="62">
        <v>0</v>
      </c>
      <c r="H161" s="62">
        <v>0</v>
      </c>
      <c r="I161" s="62">
        <v>0</v>
      </c>
      <c r="J161" s="62">
        <v>0</v>
      </c>
      <c r="K161" s="62">
        <v>0</v>
      </c>
      <c r="L161" s="62">
        <v>0</v>
      </c>
      <c r="M161" s="62">
        <v>0</v>
      </c>
      <c r="N161" s="62">
        <v>0</v>
      </c>
      <c r="O161" s="62">
        <v>0</v>
      </c>
      <c r="P161" s="62">
        <v>0</v>
      </c>
      <c r="Q161" s="62">
        <v>0</v>
      </c>
      <c r="R161" s="62">
        <v>0</v>
      </c>
      <c r="S161" s="62">
        <v>0</v>
      </c>
      <c r="T161" s="62">
        <v>0</v>
      </c>
      <c r="U161" s="62">
        <v>0</v>
      </c>
      <c r="V161" s="62">
        <v>0</v>
      </c>
      <c r="W161" s="62">
        <v>0</v>
      </c>
      <c r="X161" s="62">
        <v>0</v>
      </c>
      <c r="Y161" s="62">
        <v>0</v>
      </c>
      <c r="Z161" s="62">
        <v>0</v>
      </c>
      <c r="AA161" s="62">
        <v>0</v>
      </c>
      <c r="AB161" s="62">
        <v>0</v>
      </c>
      <c r="AC161" s="62">
        <v>0</v>
      </c>
      <c r="AD161" s="62">
        <v>0</v>
      </c>
      <c r="AE161" s="62">
        <v>0</v>
      </c>
      <c r="AF161" s="62">
        <v>0</v>
      </c>
      <c r="AG161" s="62">
        <v>0</v>
      </c>
      <c r="AH161" s="62">
        <v>0</v>
      </c>
      <c r="AI161" s="62">
        <v>0</v>
      </c>
      <c r="AJ161" s="63">
        <f t="shared" si="2"/>
        <v>0</v>
      </c>
      <c r="AM161" s="70"/>
    </row>
    <row r="162" spans="1:39" ht="20.100000000000001" customHeight="1">
      <c r="A162" s="59">
        <v>371</v>
      </c>
      <c r="B162" s="60" t="s">
        <v>824</v>
      </c>
      <c r="C162" s="61" t="s">
        <v>1298</v>
      </c>
      <c r="D162" s="62">
        <v>0</v>
      </c>
      <c r="E162" s="62">
        <v>0</v>
      </c>
      <c r="F162" s="62">
        <v>0</v>
      </c>
      <c r="G162" s="62">
        <v>0</v>
      </c>
      <c r="H162" s="62">
        <v>0</v>
      </c>
      <c r="I162" s="62">
        <v>0</v>
      </c>
      <c r="J162" s="62">
        <v>0</v>
      </c>
      <c r="K162" s="62">
        <v>0</v>
      </c>
      <c r="L162" s="62">
        <v>0</v>
      </c>
      <c r="M162" s="62">
        <v>0</v>
      </c>
      <c r="N162" s="62">
        <v>0</v>
      </c>
      <c r="O162" s="62">
        <v>0</v>
      </c>
      <c r="P162" s="62">
        <v>0</v>
      </c>
      <c r="Q162" s="62">
        <v>0</v>
      </c>
      <c r="R162" s="62">
        <v>0</v>
      </c>
      <c r="S162" s="62">
        <v>0</v>
      </c>
      <c r="T162" s="62">
        <v>0</v>
      </c>
      <c r="U162" s="62">
        <v>0</v>
      </c>
      <c r="V162" s="62">
        <v>0</v>
      </c>
      <c r="W162" s="62">
        <v>0</v>
      </c>
      <c r="X162" s="62">
        <v>0</v>
      </c>
      <c r="Y162" s="62">
        <v>0</v>
      </c>
      <c r="Z162" s="62">
        <v>0</v>
      </c>
      <c r="AA162" s="62">
        <v>0</v>
      </c>
      <c r="AB162" s="62">
        <v>0</v>
      </c>
      <c r="AC162" s="62">
        <v>0</v>
      </c>
      <c r="AD162" s="62">
        <v>0</v>
      </c>
      <c r="AE162" s="62">
        <v>0</v>
      </c>
      <c r="AF162" s="62">
        <v>0</v>
      </c>
      <c r="AG162" s="62">
        <v>0</v>
      </c>
      <c r="AH162" s="62">
        <v>0</v>
      </c>
      <c r="AI162" s="62">
        <v>0</v>
      </c>
      <c r="AJ162" s="63">
        <f t="shared" si="2"/>
        <v>0</v>
      </c>
      <c r="AM162" s="70"/>
    </row>
    <row r="163" spans="1:39" ht="20.100000000000001" customHeight="1">
      <c r="A163" s="59">
        <v>372</v>
      </c>
      <c r="B163" s="60" t="s">
        <v>1268</v>
      </c>
      <c r="C163" s="61" t="s">
        <v>1298</v>
      </c>
      <c r="D163" s="62">
        <v>227878.78999999998</v>
      </c>
      <c r="E163" s="62">
        <v>0</v>
      </c>
      <c r="F163" s="62">
        <v>0</v>
      </c>
      <c r="G163" s="62">
        <v>651.1</v>
      </c>
      <c r="H163" s="62">
        <v>0</v>
      </c>
      <c r="I163" s="62">
        <v>0</v>
      </c>
      <c r="J163" s="62">
        <v>0</v>
      </c>
      <c r="K163" s="62">
        <v>0</v>
      </c>
      <c r="L163" s="62">
        <v>0</v>
      </c>
      <c r="M163" s="62">
        <v>0</v>
      </c>
      <c r="N163" s="62">
        <v>0</v>
      </c>
      <c r="O163" s="62">
        <v>0</v>
      </c>
      <c r="P163" s="62">
        <v>0</v>
      </c>
      <c r="Q163" s="62">
        <v>0</v>
      </c>
      <c r="R163" s="62">
        <v>0</v>
      </c>
      <c r="S163" s="62">
        <v>0</v>
      </c>
      <c r="T163" s="62">
        <v>1288039.6100000001</v>
      </c>
      <c r="U163" s="62">
        <v>0</v>
      </c>
      <c r="V163" s="62">
        <v>0</v>
      </c>
      <c r="W163" s="62">
        <v>0</v>
      </c>
      <c r="X163" s="62">
        <v>0</v>
      </c>
      <c r="Y163" s="62">
        <v>0</v>
      </c>
      <c r="Z163" s="62">
        <v>0</v>
      </c>
      <c r="AA163" s="62">
        <v>0</v>
      </c>
      <c r="AB163" s="62">
        <v>0</v>
      </c>
      <c r="AC163" s="62">
        <v>0</v>
      </c>
      <c r="AD163" s="62">
        <v>0</v>
      </c>
      <c r="AE163" s="62">
        <v>0</v>
      </c>
      <c r="AF163" s="62">
        <v>0</v>
      </c>
      <c r="AG163" s="62">
        <v>0</v>
      </c>
      <c r="AH163" s="62">
        <v>0</v>
      </c>
      <c r="AI163" s="62">
        <v>0</v>
      </c>
      <c r="AJ163" s="63">
        <f t="shared" si="2"/>
        <v>1516569.5</v>
      </c>
      <c r="AM163" s="70"/>
    </row>
    <row r="164" spans="1:39" ht="20.100000000000001" customHeight="1">
      <c r="A164" s="59">
        <v>373</v>
      </c>
      <c r="B164" s="60" t="s">
        <v>1269</v>
      </c>
      <c r="C164" s="61" t="s">
        <v>1298</v>
      </c>
      <c r="D164" s="62">
        <v>0</v>
      </c>
      <c r="E164" s="62">
        <v>0</v>
      </c>
      <c r="F164" s="62">
        <v>0</v>
      </c>
      <c r="G164" s="62">
        <v>17112.400000000001</v>
      </c>
      <c r="H164" s="62">
        <v>0</v>
      </c>
      <c r="I164" s="62">
        <v>0</v>
      </c>
      <c r="J164" s="62">
        <v>0</v>
      </c>
      <c r="K164" s="62">
        <v>0</v>
      </c>
      <c r="L164" s="62">
        <v>0</v>
      </c>
      <c r="M164" s="62">
        <v>0</v>
      </c>
      <c r="N164" s="62">
        <v>0</v>
      </c>
      <c r="O164" s="62">
        <v>0</v>
      </c>
      <c r="P164" s="62">
        <v>0</v>
      </c>
      <c r="Q164" s="62">
        <v>0</v>
      </c>
      <c r="R164" s="62">
        <v>0</v>
      </c>
      <c r="S164" s="62">
        <v>0</v>
      </c>
      <c r="T164" s="62">
        <v>0</v>
      </c>
      <c r="U164" s="62">
        <v>0</v>
      </c>
      <c r="V164" s="62">
        <v>0</v>
      </c>
      <c r="W164" s="62">
        <v>0</v>
      </c>
      <c r="X164" s="62">
        <v>0</v>
      </c>
      <c r="Y164" s="62">
        <v>0</v>
      </c>
      <c r="Z164" s="62">
        <v>0</v>
      </c>
      <c r="AA164" s="62">
        <v>0</v>
      </c>
      <c r="AB164" s="62">
        <v>0</v>
      </c>
      <c r="AC164" s="62">
        <v>0</v>
      </c>
      <c r="AD164" s="62">
        <v>0</v>
      </c>
      <c r="AE164" s="62">
        <v>0</v>
      </c>
      <c r="AF164" s="62">
        <v>0</v>
      </c>
      <c r="AG164" s="62">
        <v>0</v>
      </c>
      <c r="AH164" s="62">
        <v>0</v>
      </c>
      <c r="AI164" s="62">
        <v>0</v>
      </c>
      <c r="AJ164" s="63">
        <f t="shared" si="2"/>
        <v>17112.400000000001</v>
      </c>
      <c r="AM164" s="70"/>
    </row>
    <row r="165" spans="1:39" ht="20.100000000000001" customHeight="1">
      <c r="A165" s="59">
        <v>374</v>
      </c>
      <c r="B165" s="60" t="s">
        <v>1270</v>
      </c>
      <c r="C165" s="61" t="s">
        <v>1298</v>
      </c>
      <c r="D165" s="62">
        <v>0</v>
      </c>
      <c r="E165" s="62">
        <v>0</v>
      </c>
      <c r="F165" s="62">
        <v>0</v>
      </c>
      <c r="G165" s="62">
        <v>0</v>
      </c>
      <c r="H165" s="62">
        <v>0</v>
      </c>
      <c r="I165" s="62">
        <v>0</v>
      </c>
      <c r="J165" s="62">
        <v>0</v>
      </c>
      <c r="K165" s="62">
        <v>0</v>
      </c>
      <c r="L165" s="62">
        <v>0</v>
      </c>
      <c r="M165" s="62">
        <v>0</v>
      </c>
      <c r="N165" s="62">
        <v>0</v>
      </c>
      <c r="O165" s="62">
        <v>0</v>
      </c>
      <c r="P165" s="62">
        <v>0</v>
      </c>
      <c r="Q165" s="62">
        <v>0</v>
      </c>
      <c r="R165" s="62">
        <v>0</v>
      </c>
      <c r="S165" s="62">
        <v>0</v>
      </c>
      <c r="T165" s="62">
        <v>0</v>
      </c>
      <c r="U165" s="62">
        <v>0</v>
      </c>
      <c r="V165" s="62">
        <v>0</v>
      </c>
      <c r="W165" s="62">
        <v>0</v>
      </c>
      <c r="X165" s="62">
        <v>0</v>
      </c>
      <c r="Y165" s="62">
        <v>0</v>
      </c>
      <c r="Z165" s="62">
        <v>0</v>
      </c>
      <c r="AA165" s="62">
        <v>0</v>
      </c>
      <c r="AB165" s="62">
        <v>0</v>
      </c>
      <c r="AC165" s="62">
        <v>0</v>
      </c>
      <c r="AD165" s="62">
        <v>0</v>
      </c>
      <c r="AE165" s="62">
        <v>0</v>
      </c>
      <c r="AF165" s="62">
        <v>0</v>
      </c>
      <c r="AG165" s="62">
        <v>0</v>
      </c>
      <c r="AH165" s="62">
        <v>0</v>
      </c>
      <c r="AI165" s="62">
        <v>0</v>
      </c>
      <c r="AJ165" s="63">
        <f t="shared" si="2"/>
        <v>0</v>
      </c>
      <c r="AM165" s="70"/>
    </row>
    <row r="166" spans="1:39" ht="20.100000000000001" customHeight="1">
      <c r="A166" s="59">
        <v>375</v>
      </c>
      <c r="B166" s="60" t="s">
        <v>1271</v>
      </c>
      <c r="C166" s="61" t="s">
        <v>1298</v>
      </c>
      <c r="D166" s="62">
        <v>0</v>
      </c>
      <c r="E166" s="62">
        <v>0</v>
      </c>
      <c r="F166" s="62">
        <v>0</v>
      </c>
      <c r="G166" s="62">
        <v>0</v>
      </c>
      <c r="H166" s="62">
        <v>0</v>
      </c>
      <c r="I166" s="62">
        <v>0</v>
      </c>
      <c r="J166" s="62">
        <v>0</v>
      </c>
      <c r="K166" s="62">
        <v>0</v>
      </c>
      <c r="L166" s="62">
        <v>0</v>
      </c>
      <c r="M166" s="62">
        <v>0</v>
      </c>
      <c r="N166" s="62">
        <v>0</v>
      </c>
      <c r="O166" s="62">
        <v>0</v>
      </c>
      <c r="P166" s="62">
        <v>0</v>
      </c>
      <c r="Q166" s="62">
        <v>0</v>
      </c>
      <c r="R166" s="62">
        <v>0</v>
      </c>
      <c r="S166" s="62">
        <v>0</v>
      </c>
      <c r="T166" s="62">
        <v>0</v>
      </c>
      <c r="U166" s="62">
        <v>0</v>
      </c>
      <c r="V166" s="62">
        <v>0</v>
      </c>
      <c r="W166" s="62">
        <v>0</v>
      </c>
      <c r="X166" s="62">
        <v>0</v>
      </c>
      <c r="Y166" s="62">
        <v>0</v>
      </c>
      <c r="Z166" s="62">
        <v>0</v>
      </c>
      <c r="AA166" s="62">
        <v>0</v>
      </c>
      <c r="AB166" s="62">
        <v>0</v>
      </c>
      <c r="AC166" s="62">
        <v>0</v>
      </c>
      <c r="AD166" s="62">
        <v>0</v>
      </c>
      <c r="AE166" s="62">
        <v>0</v>
      </c>
      <c r="AF166" s="62">
        <v>0</v>
      </c>
      <c r="AG166" s="62">
        <v>0</v>
      </c>
      <c r="AH166" s="62">
        <v>0</v>
      </c>
      <c r="AI166" s="62">
        <v>0</v>
      </c>
      <c r="AJ166" s="63">
        <f t="shared" si="2"/>
        <v>0</v>
      </c>
      <c r="AM166" s="70"/>
    </row>
    <row r="167" spans="1:39" ht="20.100000000000001" customHeight="1">
      <c r="A167" s="59">
        <v>376</v>
      </c>
      <c r="B167" s="60" t="s">
        <v>1272</v>
      </c>
      <c r="C167" s="61" t="s">
        <v>1298</v>
      </c>
      <c r="D167" s="62">
        <v>0</v>
      </c>
      <c r="E167" s="62">
        <v>0</v>
      </c>
      <c r="F167" s="62">
        <v>0</v>
      </c>
      <c r="G167" s="62">
        <v>0</v>
      </c>
      <c r="H167" s="62">
        <v>0</v>
      </c>
      <c r="I167" s="62">
        <v>0</v>
      </c>
      <c r="J167" s="62">
        <v>0</v>
      </c>
      <c r="K167" s="62">
        <v>1059.24</v>
      </c>
      <c r="L167" s="62">
        <v>0</v>
      </c>
      <c r="M167" s="62">
        <v>0</v>
      </c>
      <c r="N167" s="62">
        <v>0</v>
      </c>
      <c r="O167" s="62">
        <v>0</v>
      </c>
      <c r="P167" s="62">
        <v>0</v>
      </c>
      <c r="Q167" s="62">
        <v>0</v>
      </c>
      <c r="R167" s="62">
        <v>0</v>
      </c>
      <c r="S167" s="62">
        <v>0</v>
      </c>
      <c r="T167" s="62">
        <v>0</v>
      </c>
      <c r="U167" s="62">
        <v>0</v>
      </c>
      <c r="V167" s="62">
        <v>0</v>
      </c>
      <c r="W167" s="62">
        <v>0</v>
      </c>
      <c r="X167" s="62">
        <v>0</v>
      </c>
      <c r="Y167" s="62">
        <v>0</v>
      </c>
      <c r="Z167" s="62">
        <v>0</v>
      </c>
      <c r="AA167" s="62">
        <v>0</v>
      </c>
      <c r="AB167" s="62">
        <v>0</v>
      </c>
      <c r="AC167" s="62">
        <v>0</v>
      </c>
      <c r="AD167" s="62">
        <v>0</v>
      </c>
      <c r="AE167" s="62">
        <v>0</v>
      </c>
      <c r="AF167" s="62">
        <v>0</v>
      </c>
      <c r="AG167" s="62">
        <v>0</v>
      </c>
      <c r="AH167" s="62">
        <v>0</v>
      </c>
      <c r="AI167" s="62">
        <v>0</v>
      </c>
      <c r="AJ167" s="63">
        <f t="shared" si="2"/>
        <v>1059.24</v>
      </c>
      <c r="AM167" s="70"/>
    </row>
    <row r="168" spans="1:39" ht="20.100000000000001" customHeight="1">
      <c r="A168" s="59">
        <v>377</v>
      </c>
      <c r="B168" s="60" t="s">
        <v>1273</v>
      </c>
      <c r="C168" s="61" t="s">
        <v>1298</v>
      </c>
      <c r="D168" s="62">
        <v>0</v>
      </c>
      <c r="E168" s="62">
        <v>0</v>
      </c>
      <c r="F168" s="62">
        <v>0</v>
      </c>
      <c r="G168" s="62">
        <v>0</v>
      </c>
      <c r="H168" s="62">
        <v>0</v>
      </c>
      <c r="I168" s="62">
        <v>0</v>
      </c>
      <c r="J168" s="62">
        <v>0</v>
      </c>
      <c r="K168" s="62">
        <v>0</v>
      </c>
      <c r="L168" s="62">
        <v>0</v>
      </c>
      <c r="M168" s="62">
        <v>0</v>
      </c>
      <c r="N168" s="62">
        <v>0</v>
      </c>
      <c r="O168" s="62">
        <v>0</v>
      </c>
      <c r="P168" s="62">
        <v>0</v>
      </c>
      <c r="Q168" s="62">
        <v>0</v>
      </c>
      <c r="R168" s="62">
        <v>0</v>
      </c>
      <c r="S168" s="62">
        <v>0</v>
      </c>
      <c r="T168" s="62">
        <v>0</v>
      </c>
      <c r="U168" s="62">
        <v>0</v>
      </c>
      <c r="V168" s="62">
        <v>0</v>
      </c>
      <c r="W168" s="62">
        <v>0</v>
      </c>
      <c r="X168" s="62">
        <v>0</v>
      </c>
      <c r="Y168" s="62">
        <v>0</v>
      </c>
      <c r="Z168" s="62">
        <v>0</v>
      </c>
      <c r="AA168" s="62">
        <v>0</v>
      </c>
      <c r="AB168" s="62">
        <v>0</v>
      </c>
      <c r="AC168" s="62">
        <v>0</v>
      </c>
      <c r="AD168" s="62">
        <v>0</v>
      </c>
      <c r="AE168" s="62">
        <v>0</v>
      </c>
      <c r="AF168" s="62">
        <v>0</v>
      </c>
      <c r="AG168" s="62">
        <v>0</v>
      </c>
      <c r="AH168" s="62">
        <v>0</v>
      </c>
      <c r="AI168" s="62">
        <v>0</v>
      </c>
      <c r="AJ168" s="63">
        <f t="shared" si="2"/>
        <v>0</v>
      </c>
      <c r="AM168" s="70"/>
    </row>
    <row r="169" spans="1:39" ht="20.100000000000001" customHeight="1">
      <c r="A169" s="59">
        <v>378</v>
      </c>
      <c r="B169" s="60" t="s">
        <v>1274</v>
      </c>
      <c r="C169" s="61" t="s">
        <v>1298</v>
      </c>
      <c r="D169" s="62">
        <v>25331265.689999998</v>
      </c>
      <c r="E169" s="62">
        <v>0</v>
      </c>
      <c r="F169" s="62">
        <v>0</v>
      </c>
      <c r="G169" s="62">
        <v>8402.75</v>
      </c>
      <c r="H169" s="62">
        <v>0</v>
      </c>
      <c r="I169" s="62">
        <v>0</v>
      </c>
      <c r="J169" s="62">
        <v>0</v>
      </c>
      <c r="K169" s="62">
        <v>0</v>
      </c>
      <c r="L169" s="62">
        <v>0</v>
      </c>
      <c r="M169" s="62">
        <v>0</v>
      </c>
      <c r="N169" s="62">
        <v>0</v>
      </c>
      <c r="O169" s="62">
        <v>0</v>
      </c>
      <c r="P169" s="62">
        <v>0</v>
      </c>
      <c r="Q169" s="62">
        <v>0</v>
      </c>
      <c r="R169" s="62">
        <v>0</v>
      </c>
      <c r="S169" s="62">
        <v>0</v>
      </c>
      <c r="T169" s="62">
        <v>75</v>
      </c>
      <c r="U169" s="62">
        <v>0</v>
      </c>
      <c r="V169" s="62">
        <v>0</v>
      </c>
      <c r="W169" s="62">
        <v>0</v>
      </c>
      <c r="X169" s="62">
        <v>0</v>
      </c>
      <c r="Y169" s="62">
        <v>0</v>
      </c>
      <c r="Z169" s="62">
        <v>0</v>
      </c>
      <c r="AA169" s="62">
        <v>0</v>
      </c>
      <c r="AB169" s="62">
        <v>0</v>
      </c>
      <c r="AC169" s="62">
        <v>0</v>
      </c>
      <c r="AD169" s="62">
        <v>0</v>
      </c>
      <c r="AE169" s="62">
        <v>0</v>
      </c>
      <c r="AF169" s="62">
        <v>0</v>
      </c>
      <c r="AG169" s="62">
        <v>0</v>
      </c>
      <c r="AH169" s="62">
        <v>0</v>
      </c>
      <c r="AI169" s="62">
        <v>0</v>
      </c>
      <c r="AJ169" s="63">
        <f t="shared" si="2"/>
        <v>25339743.439999998</v>
      </c>
      <c r="AM169" s="70"/>
    </row>
    <row r="170" spans="1:39" ht="20.100000000000001" customHeight="1">
      <c r="A170" s="73">
        <v>411</v>
      </c>
      <c r="B170" s="74" t="s">
        <v>825</v>
      </c>
      <c r="C170" s="75" t="s">
        <v>1298</v>
      </c>
      <c r="D170" s="76">
        <v>0</v>
      </c>
      <c r="E170" s="76">
        <v>0</v>
      </c>
      <c r="F170" s="76">
        <v>0</v>
      </c>
      <c r="G170" s="76">
        <v>0</v>
      </c>
      <c r="H170" s="76">
        <v>0</v>
      </c>
      <c r="I170" s="76">
        <v>0</v>
      </c>
      <c r="J170" s="76">
        <v>0</v>
      </c>
      <c r="K170" s="76">
        <v>0</v>
      </c>
      <c r="L170" s="76">
        <v>0</v>
      </c>
      <c r="M170" s="76">
        <v>0</v>
      </c>
      <c r="N170" s="76">
        <v>0</v>
      </c>
      <c r="O170" s="76">
        <v>0</v>
      </c>
      <c r="P170" s="76">
        <v>0</v>
      </c>
      <c r="Q170" s="76">
        <v>0</v>
      </c>
      <c r="R170" s="76">
        <v>0</v>
      </c>
      <c r="S170" s="76">
        <v>0</v>
      </c>
      <c r="T170" s="76">
        <v>0</v>
      </c>
      <c r="U170" s="76">
        <v>0</v>
      </c>
      <c r="V170" s="76">
        <v>0</v>
      </c>
      <c r="W170" s="76">
        <v>0</v>
      </c>
      <c r="X170" s="76">
        <v>0</v>
      </c>
      <c r="Y170" s="76">
        <v>0</v>
      </c>
      <c r="Z170" s="76">
        <v>0</v>
      </c>
      <c r="AA170" s="76">
        <v>0</v>
      </c>
      <c r="AB170" s="76">
        <v>0</v>
      </c>
      <c r="AC170" s="76">
        <v>0</v>
      </c>
      <c r="AD170" s="76">
        <v>0</v>
      </c>
      <c r="AE170" s="76">
        <v>0</v>
      </c>
      <c r="AF170" s="76">
        <v>0</v>
      </c>
      <c r="AG170" s="76">
        <v>0</v>
      </c>
      <c r="AH170" s="76">
        <v>0</v>
      </c>
      <c r="AI170" s="76">
        <v>0</v>
      </c>
      <c r="AJ170" s="77">
        <f t="shared" si="2"/>
        <v>0</v>
      </c>
      <c r="AM170" s="70"/>
    </row>
    <row r="171" spans="1:39" ht="20.100000000000001" customHeight="1">
      <c r="A171" s="73">
        <v>417</v>
      </c>
      <c r="B171" s="74" t="s">
        <v>826</v>
      </c>
      <c r="C171" s="75" t="s">
        <v>1298</v>
      </c>
      <c r="D171" s="76">
        <v>0</v>
      </c>
      <c r="E171" s="76">
        <v>0</v>
      </c>
      <c r="F171" s="76">
        <v>0</v>
      </c>
      <c r="G171" s="76">
        <v>7328695.0699999994</v>
      </c>
      <c r="H171" s="76">
        <v>0</v>
      </c>
      <c r="I171" s="76">
        <v>0</v>
      </c>
      <c r="J171" s="76">
        <v>0</v>
      </c>
      <c r="K171" s="76">
        <v>0</v>
      </c>
      <c r="L171" s="76">
        <v>0</v>
      </c>
      <c r="M171" s="76">
        <v>0</v>
      </c>
      <c r="N171" s="76">
        <v>0</v>
      </c>
      <c r="O171" s="76">
        <v>0</v>
      </c>
      <c r="P171" s="76">
        <v>0</v>
      </c>
      <c r="Q171" s="76">
        <v>0</v>
      </c>
      <c r="R171" s="76">
        <v>0</v>
      </c>
      <c r="S171" s="76">
        <v>0</v>
      </c>
      <c r="T171" s="76">
        <v>0</v>
      </c>
      <c r="U171" s="76">
        <v>0</v>
      </c>
      <c r="V171" s="76">
        <v>0</v>
      </c>
      <c r="W171" s="76">
        <v>0</v>
      </c>
      <c r="X171" s="76">
        <v>0</v>
      </c>
      <c r="Y171" s="76">
        <v>0</v>
      </c>
      <c r="Z171" s="76">
        <v>0</v>
      </c>
      <c r="AA171" s="76">
        <v>0</v>
      </c>
      <c r="AB171" s="76">
        <v>0</v>
      </c>
      <c r="AC171" s="76">
        <v>0</v>
      </c>
      <c r="AD171" s="76">
        <v>0</v>
      </c>
      <c r="AE171" s="76">
        <v>0</v>
      </c>
      <c r="AF171" s="76">
        <v>0</v>
      </c>
      <c r="AG171" s="76">
        <v>0</v>
      </c>
      <c r="AH171" s="76">
        <v>0</v>
      </c>
      <c r="AI171" s="76">
        <v>0</v>
      </c>
      <c r="AJ171" s="77">
        <f t="shared" si="2"/>
        <v>7328695.0699999994</v>
      </c>
      <c r="AM171" s="70"/>
    </row>
    <row r="172" spans="1:39" ht="20.100000000000001" customHeight="1">
      <c r="A172" s="73">
        <v>418</v>
      </c>
      <c r="B172" s="74" t="s">
        <v>827</v>
      </c>
      <c r="C172" s="75" t="s">
        <v>1298</v>
      </c>
      <c r="D172" s="76">
        <v>0</v>
      </c>
      <c r="E172" s="76">
        <v>0</v>
      </c>
      <c r="F172" s="76">
        <v>0</v>
      </c>
      <c r="G172" s="76">
        <v>277103.32</v>
      </c>
      <c r="H172" s="76">
        <v>0</v>
      </c>
      <c r="I172" s="76">
        <v>0</v>
      </c>
      <c r="J172" s="76">
        <v>0</v>
      </c>
      <c r="K172" s="76">
        <v>0</v>
      </c>
      <c r="L172" s="76">
        <v>0</v>
      </c>
      <c r="M172" s="76">
        <v>0</v>
      </c>
      <c r="N172" s="76">
        <v>0</v>
      </c>
      <c r="O172" s="76">
        <v>0</v>
      </c>
      <c r="P172" s="76">
        <v>0</v>
      </c>
      <c r="Q172" s="76">
        <v>0</v>
      </c>
      <c r="R172" s="76">
        <v>0</v>
      </c>
      <c r="S172" s="76">
        <v>0</v>
      </c>
      <c r="T172" s="76">
        <v>0</v>
      </c>
      <c r="U172" s="76">
        <v>0</v>
      </c>
      <c r="V172" s="76">
        <v>0</v>
      </c>
      <c r="W172" s="76">
        <v>0</v>
      </c>
      <c r="X172" s="76">
        <v>0</v>
      </c>
      <c r="Y172" s="76">
        <v>0</v>
      </c>
      <c r="Z172" s="76">
        <v>0</v>
      </c>
      <c r="AA172" s="76">
        <v>0</v>
      </c>
      <c r="AB172" s="76">
        <v>0</v>
      </c>
      <c r="AC172" s="76">
        <v>0</v>
      </c>
      <c r="AD172" s="76">
        <v>0</v>
      </c>
      <c r="AE172" s="76">
        <v>0</v>
      </c>
      <c r="AF172" s="76">
        <v>0</v>
      </c>
      <c r="AG172" s="76">
        <v>0</v>
      </c>
      <c r="AH172" s="76">
        <v>0</v>
      </c>
      <c r="AI172" s="76">
        <v>0</v>
      </c>
      <c r="AJ172" s="77">
        <f t="shared" si="2"/>
        <v>277103.32</v>
      </c>
      <c r="AM172" s="70"/>
    </row>
    <row r="173" spans="1:39" ht="20.100000000000001" customHeight="1">
      <c r="A173" s="73">
        <v>422</v>
      </c>
      <c r="B173" s="74" t="s">
        <v>828</v>
      </c>
      <c r="C173" s="75" t="s">
        <v>1298</v>
      </c>
      <c r="D173" s="76">
        <v>0</v>
      </c>
      <c r="E173" s="76">
        <v>0</v>
      </c>
      <c r="F173" s="76">
        <v>0</v>
      </c>
      <c r="G173" s="76">
        <v>12932.460000000001</v>
      </c>
      <c r="H173" s="76">
        <v>0</v>
      </c>
      <c r="I173" s="76">
        <v>0</v>
      </c>
      <c r="J173" s="76">
        <v>0</v>
      </c>
      <c r="K173" s="76">
        <v>0</v>
      </c>
      <c r="L173" s="76">
        <v>0</v>
      </c>
      <c r="M173" s="76">
        <v>0</v>
      </c>
      <c r="N173" s="76">
        <v>0</v>
      </c>
      <c r="O173" s="76">
        <v>0</v>
      </c>
      <c r="P173" s="76">
        <v>0</v>
      </c>
      <c r="Q173" s="76">
        <v>0</v>
      </c>
      <c r="R173" s="76">
        <v>0</v>
      </c>
      <c r="S173" s="76">
        <v>0</v>
      </c>
      <c r="T173" s="76">
        <v>0</v>
      </c>
      <c r="U173" s="76">
        <v>0</v>
      </c>
      <c r="V173" s="76">
        <v>0</v>
      </c>
      <c r="W173" s="76">
        <v>0</v>
      </c>
      <c r="X173" s="76">
        <v>0</v>
      </c>
      <c r="Y173" s="76">
        <v>0</v>
      </c>
      <c r="Z173" s="76">
        <v>0</v>
      </c>
      <c r="AA173" s="76">
        <v>0</v>
      </c>
      <c r="AB173" s="76">
        <v>0</v>
      </c>
      <c r="AC173" s="76">
        <v>0</v>
      </c>
      <c r="AD173" s="76">
        <v>0</v>
      </c>
      <c r="AE173" s="76">
        <v>0</v>
      </c>
      <c r="AF173" s="76">
        <v>0</v>
      </c>
      <c r="AG173" s="76">
        <v>0</v>
      </c>
      <c r="AH173" s="76">
        <v>0</v>
      </c>
      <c r="AI173" s="76">
        <v>0</v>
      </c>
      <c r="AJ173" s="77">
        <f t="shared" si="2"/>
        <v>12932.460000000001</v>
      </c>
      <c r="AM173" s="70"/>
    </row>
    <row r="174" spans="1:39" ht="20.100000000000001" customHeight="1">
      <c r="A174" s="73">
        <v>423</v>
      </c>
      <c r="B174" s="74" t="s">
        <v>829</v>
      </c>
      <c r="C174" s="75" t="s">
        <v>1298</v>
      </c>
      <c r="D174" s="76">
        <v>0</v>
      </c>
      <c r="E174" s="76">
        <v>0</v>
      </c>
      <c r="F174" s="76">
        <v>0</v>
      </c>
      <c r="G174" s="76">
        <v>460003.45000000007</v>
      </c>
      <c r="H174" s="76">
        <v>0</v>
      </c>
      <c r="I174" s="76">
        <v>0</v>
      </c>
      <c r="J174" s="76">
        <v>0</v>
      </c>
      <c r="K174" s="76">
        <v>0</v>
      </c>
      <c r="L174" s="76">
        <v>0</v>
      </c>
      <c r="M174" s="76">
        <v>0</v>
      </c>
      <c r="N174" s="76">
        <v>0</v>
      </c>
      <c r="O174" s="76">
        <v>0</v>
      </c>
      <c r="P174" s="76">
        <v>0</v>
      </c>
      <c r="Q174" s="76">
        <v>0</v>
      </c>
      <c r="R174" s="76">
        <v>0</v>
      </c>
      <c r="S174" s="76">
        <v>0</v>
      </c>
      <c r="T174" s="76">
        <v>0</v>
      </c>
      <c r="U174" s="76">
        <v>0</v>
      </c>
      <c r="V174" s="76">
        <v>0</v>
      </c>
      <c r="W174" s="76">
        <v>0</v>
      </c>
      <c r="X174" s="76">
        <v>0</v>
      </c>
      <c r="Y174" s="76">
        <v>0</v>
      </c>
      <c r="Z174" s="76">
        <v>0</v>
      </c>
      <c r="AA174" s="76">
        <v>0</v>
      </c>
      <c r="AB174" s="76">
        <v>0</v>
      </c>
      <c r="AC174" s="76">
        <v>0</v>
      </c>
      <c r="AD174" s="76">
        <v>0</v>
      </c>
      <c r="AE174" s="76">
        <v>0</v>
      </c>
      <c r="AF174" s="76">
        <v>0</v>
      </c>
      <c r="AG174" s="76">
        <v>0</v>
      </c>
      <c r="AH174" s="76">
        <v>0</v>
      </c>
      <c r="AI174" s="76">
        <v>0</v>
      </c>
      <c r="AJ174" s="77">
        <f t="shared" si="2"/>
        <v>460003.45000000007</v>
      </c>
      <c r="AM174" s="70"/>
    </row>
    <row r="175" spans="1:39" ht="20.100000000000001" customHeight="1">
      <c r="A175" s="73">
        <v>424</v>
      </c>
      <c r="B175" s="74" t="s">
        <v>830</v>
      </c>
      <c r="C175" s="75" t="s">
        <v>1298</v>
      </c>
      <c r="D175" s="76">
        <v>0</v>
      </c>
      <c r="E175" s="76">
        <v>0</v>
      </c>
      <c r="F175" s="76">
        <v>0</v>
      </c>
      <c r="G175" s="76">
        <v>104932.36000000002</v>
      </c>
      <c r="H175" s="76">
        <v>0</v>
      </c>
      <c r="I175" s="76">
        <v>0</v>
      </c>
      <c r="J175" s="76">
        <v>0</v>
      </c>
      <c r="K175" s="76">
        <v>0</v>
      </c>
      <c r="L175" s="76">
        <v>0</v>
      </c>
      <c r="M175" s="76">
        <v>0</v>
      </c>
      <c r="N175" s="76">
        <v>0</v>
      </c>
      <c r="O175" s="76">
        <v>0</v>
      </c>
      <c r="P175" s="76">
        <v>0</v>
      </c>
      <c r="Q175" s="76">
        <v>0</v>
      </c>
      <c r="R175" s="76">
        <v>0</v>
      </c>
      <c r="S175" s="76">
        <v>0</v>
      </c>
      <c r="T175" s="76">
        <v>0</v>
      </c>
      <c r="U175" s="76">
        <v>0</v>
      </c>
      <c r="V175" s="76">
        <v>0</v>
      </c>
      <c r="W175" s="76">
        <v>0</v>
      </c>
      <c r="X175" s="76">
        <v>0</v>
      </c>
      <c r="Y175" s="76">
        <v>0</v>
      </c>
      <c r="Z175" s="76">
        <v>0</v>
      </c>
      <c r="AA175" s="76">
        <v>0</v>
      </c>
      <c r="AB175" s="76">
        <v>0</v>
      </c>
      <c r="AC175" s="76">
        <v>0</v>
      </c>
      <c r="AD175" s="76">
        <v>0</v>
      </c>
      <c r="AE175" s="76">
        <v>0</v>
      </c>
      <c r="AF175" s="76">
        <v>0</v>
      </c>
      <c r="AG175" s="76">
        <v>0</v>
      </c>
      <c r="AH175" s="76">
        <v>0</v>
      </c>
      <c r="AI175" s="76">
        <v>0</v>
      </c>
      <c r="AJ175" s="77">
        <f t="shared" si="2"/>
        <v>104932.36000000002</v>
      </c>
      <c r="AM175" s="70"/>
    </row>
    <row r="176" spans="1:39" ht="20.100000000000001" customHeight="1">
      <c r="A176" s="73">
        <v>425</v>
      </c>
      <c r="B176" s="74" t="s">
        <v>831</v>
      </c>
      <c r="C176" s="75" t="s">
        <v>1298</v>
      </c>
      <c r="D176" s="76">
        <v>0</v>
      </c>
      <c r="E176" s="76">
        <v>0</v>
      </c>
      <c r="F176" s="76">
        <v>0</v>
      </c>
      <c r="G176" s="76">
        <v>0</v>
      </c>
      <c r="H176" s="76">
        <v>0</v>
      </c>
      <c r="I176" s="76">
        <v>0</v>
      </c>
      <c r="J176" s="76">
        <v>0</v>
      </c>
      <c r="K176" s="76">
        <v>0</v>
      </c>
      <c r="L176" s="76">
        <v>0</v>
      </c>
      <c r="M176" s="76">
        <v>0</v>
      </c>
      <c r="N176" s="76">
        <v>0</v>
      </c>
      <c r="O176" s="76">
        <v>0</v>
      </c>
      <c r="P176" s="76">
        <v>0</v>
      </c>
      <c r="Q176" s="76">
        <v>0</v>
      </c>
      <c r="R176" s="76">
        <v>0</v>
      </c>
      <c r="S176" s="76">
        <v>0</v>
      </c>
      <c r="T176" s="76">
        <v>0</v>
      </c>
      <c r="U176" s="76">
        <v>0</v>
      </c>
      <c r="V176" s="76">
        <v>0</v>
      </c>
      <c r="W176" s="76">
        <v>0</v>
      </c>
      <c r="X176" s="76">
        <v>0</v>
      </c>
      <c r="Y176" s="76">
        <v>0</v>
      </c>
      <c r="Z176" s="76">
        <v>0</v>
      </c>
      <c r="AA176" s="76">
        <v>0</v>
      </c>
      <c r="AB176" s="76">
        <v>0</v>
      </c>
      <c r="AC176" s="76">
        <v>0</v>
      </c>
      <c r="AD176" s="76">
        <v>0</v>
      </c>
      <c r="AE176" s="76">
        <v>0</v>
      </c>
      <c r="AF176" s="76">
        <v>0</v>
      </c>
      <c r="AG176" s="76">
        <v>0</v>
      </c>
      <c r="AH176" s="76">
        <v>0</v>
      </c>
      <c r="AI176" s="76">
        <v>0</v>
      </c>
      <c r="AJ176" s="77">
        <f t="shared" si="2"/>
        <v>0</v>
      </c>
      <c r="AM176" s="70"/>
    </row>
    <row r="177" spans="1:39" ht="20.100000000000001" customHeight="1">
      <c r="A177" s="73">
        <v>426</v>
      </c>
      <c r="B177" s="74" t="s">
        <v>832</v>
      </c>
      <c r="C177" s="75" t="s">
        <v>1298</v>
      </c>
      <c r="D177" s="76">
        <v>0</v>
      </c>
      <c r="E177" s="76">
        <v>0</v>
      </c>
      <c r="F177" s="76">
        <v>0</v>
      </c>
      <c r="G177" s="76">
        <v>0</v>
      </c>
      <c r="H177" s="76">
        <v>0</v>
      </c>
      <c r="I177" s="76">
        <v>0</v>
      </c>
      <c r="J177" s="76">
        <v>0</v>
      </c>
      <c r="K177" s="76">
        <v>0</v>
      </c>
      <c r="L177" s="76">
        <v>0</v>
      </c>
      <c r="M177" s="76">
        <v>0</v>
      </c>
      <c r="N177" s="76">
        <v>0</v>
      </c>
      <c r="O177" s="76">
        <v>0</v>
      </c>
      <c r="P177" s="76">
        <v>0</v>
      </c>
      <c r="Q177" s="76">
        <v>0</v>
      </c>
      <c r="R177" s="76">
        <v>0</v>
      </c>
      <c r="S177" s="76">
        <v>0</v>
      </c>
      <c r="T177" s="76">
        <v>0</v>
      </c>
      <c r="U177" s="76">
        <v>0</v>
      </c>
      <c r="V177" s="76">
        <v>0</v>
      </c>
      <c r="W177" s="76">
        <v>0</v>
      </c>
      <c r="X177" s="76">
        <v>0</v>
      </c>
      <c r="Y177" s="76">
        <v>0</v>
      </c>
      <c r="Z177" s="76">
        <v>0</v>
      </c>
      <c r="AA177" s="76">
        <v>0</v>
      </c>
      <c r="AB177" s="76">
        <v>0</v>
      </c>
      <c r="AC177" s="76">
        <v>0</v>
      </c>
      <c r="AD177" s="76">
        <v>0</v>
      </c>
      <c r="AE177" s="76">
        <v>0</v>
      </c>
      <c r="AF177" s="76">
        <v>0</v>
      </c>
      <c r="AG177" s="76">
        <v>0</v>
      </c>
      <c r="AH177" s="76">
        <v>0</v>
      </c>
      <c r="AI177" s="76">
        <v>0</v>
      </c>
      <c r="AJ177" s="77">
        <f t="shared" si="2"/>
        <v>0</v>
      </c>
      <c r="AM177" s="70"/>
    </row>
    <row r="178" spans="1:39" ht="20.100000000000001" customHeight="1">
      <c r="A178" s="73">
        <v>427</v>
      </c>
      <c r="B178" s="74" t="s">
        <v>833</v>
      </c>
      <c r="C178" s="75" t="s">
        <v>1298</v>
      </c>
      <c r="D178" s="76">
        <v>0</v>
      </c>
      <c r="E178" s="76">
        <v>0</v>
      </c>
      <c r="F178" s="76">
        <v>0</v>
      </c>
      <c r="G178" s="76">
        <v>0</v>
      </c>
      <c r="H178" s="76">
        <v>0</v>
      </c>
      <c r="I178" s="76">
        <v>0</v>
      </c>
      <c r="J178" s="76">
        <v>0</v>
      </c>
      <c r="K178" s="76">
        <v>0</v>
      </c>
      <c r="L178" s="76">
        <v>0</v>
      </c>
      <c r="M178" s="76">
        <v>0</v>
      </c>
      <c r="N178" s="76">
        <v>0</v>
      </c>
      <c r="O178" s="76">
        <v>0</v>
      </c>
      <c r="P178" s="76">
        <v>0</v>
      </c>
      <c r="Q178" s="76">
        <v>0</v>
      </c>
      <c r="R178" s="76">
        <v>0</v>
      </c>
      <c r="S178" s="76">
        <v>0</v>
      </c>
      <c r="T178" s="76">
        <v>0</v>
      </c>
      <c r="U178" s="76">
        <v>0</v>
      </c>
      <c r="V178" s="76">
        <v>0</v>
      </c>
      <c r="W178" s="76">
        <v>0</v>
      </c>
      <c r="X178" s="76">
        <v>0</v>
      </c>
      <c r="Y178" s="76">
        <v>0</v>
      </c>
      <c r="Z178" s="76">
        <v>0</v>
      </c>
      <c r="AA178" s="76">
        <v>0</v>
      </c>
      <c r="AB178" s="76">
        <v>0</v>
      </c>
      <c r="AC178" s="76">
        <v>0</v>
      </c>
      <c r="AD178" s="76">
        <v>0</v>
      </c>
      <c r="AE178" s="76">
        <v>0</v>
      </c>
      <c r="AF178" s="76">
        <v>0</v>
      </c>
      <c r="AG178" s="76">
        <v>0</v>
      </c>
      <c r="AH178" s="76">
        <v>0</v>
      </c>
      <c r="AI178" s="76">
        <v>0</v>
      </c>
      <c r="AJ178" s="77">
        <f t="shared" si="2"/>
        <v>0</v>
      </c>
      <c r="AM178" s="70"/>
    </row>
    <row r="179" spans="1:39" ht="20.100000000000001" customHeight="1">
      <c r="A179" s="73">
        <v>428</v>
      </c>
      <c r="B179" s="74" t="s">
        <v>834</v>
      </c>
      <c r="C179" s="75" t="s">
        <v>1298</v>
      </c>
      <c r="D179" s="76">
        <v>0</v>
      </c>
      <c r="E179" s="76">
        <v>0</v>
      </c>
      <c r="F179" s="76">
        <v>0</v>
      </c>
      <c r="G179" s="76">
        <v>0</v>
      </c>
      <c r="H179" s="76">
        <v>0</v>
      </c>
      <c r="I179" s="76">
        <v>0</v>
      </c>
      <c r="J179" s="76">
        <v>0</v>
      </c>
      <c r="K179" s="76">
        <v>0</v>
      </c>
      <c r="L179" s="76">
        <v>0</v>
      </c>
      <c r="M179" s="76">
        <v>0</v>
      </c>
      <c r="N179" s="76">
        <v>0</v>
      </c>
      <c r="O179" s="76">
        <v>0</v>
      </c>
      <c r="P179" s="76">
        <v>0</v>
      </c>
      <c r="Q179" s="76">
        <v>0</v>
      </c>
      <c r="R179" s="76">
        <v>0</v>
      </c>
      <c r="S179" s="76">
        <v>0</v>
      </c>
      <c r="T179" s="76">
        <v>0</v>
      </c>
      <c r="U179" s="76">
        <v>0</v>
      </c>
      <c r="V179" s="76">
        <v>0</v>
      </c>
      <c r="W179" s="76">
        <v>0</v>
      </c>
      <c r="X179" s="76">
        <v>0</v>
      </c>
      <c r="Y179" s="76">
        <v>0</v>
      </c>
      <c r="Z179" s="76">
        <v>0</v>
      </c>
      <c r="AA179" s="76">
        <v>0</v>
      </c>
      <c r="AB179" s="76">
        <v>0</v>
      </c>
      <c r="AC179" s="76">
        <v>0</v>
      </c>
      <c r="AD179" s="76">
        <v>0</v>
      </c>
      <c r="AE179" s="76">
        <v>0</v>
      </c>
      <c r="AF179" s="76">
        <v>0</v>
      </c>
      <c r="AG179" s="76">
        <v>0</v>
      </c>
      <c r="AH179" s="76">
        <v>0</v>
      </c>
      <c r="AI179" s="76">
        <v>0</v>
      </c>
      <c r="AJ179" s="77">
        <f t="shared" si="2"/>
        <v>0</v>
      </c>
      <c r="AM179" s="70"/>
    </row>
    <row r="180" spans="1:39" ht="20.100000000000001" customHeight="1">
      <c r="A180" s="73">
        <v>429</v>
      </c>
      <c r="B180" s="74" t="s">
        <v>835</v>
      </c>
      <c r="C180" s="75" t="s">
        <v>1298</v>
      </c>
      <c r="D180" s="76">
        <v>0</v>
      </c>
      <c r="E180" s="76">
        <v>0</v>
      </c>
      <c r="F180" s="76">
        <v>0</v>
      </c>
      <c r="G180" s="76">
        <v>0</v>
      </c>
      <c r="H180" s="76">
        <v>0</v>
      </c>
      <c r="I180" s="76">
        <v>0</v>
      </c>
      <c r="J180" s="76">
        <v>0</v>
      </c>
      <c r="K180" s="76">
        <v>0</v>
      </c>
      <c r="L180" s="76">
        <v>0</v>
      </c>
      <c r="M180" s="76">
        <v>0</v>
      </c>
      <c r="N180" s="76">
        <v>0</v>
      </c>
      <c r="O180" s="76">
        <v>0</v>
      </c>
      <c r="P180" s="76">
        <v>0</v>
      </c>
      <c r="Q180" s="76">
        <v>0</v>
      </c>
      <c r="R180" s="76">
        <v>0</v>
      </c>
      <c r="S180" s="76">
        <v>0</v>
      </c>
      <c r="T180" s="76">
        <v>0</v>
      </c>
      <c r="U180" s="76">
        <v>0</v>
      </c>
      <c r="V180" s="76">
        <v>0</v>
      </c>
      <c r="W180" s="76">
        <v>0</v>
      </c>
      <c r="X180" s="76">
        <v>0</v>
      </c>
      <c r="Y180" s="76">
        <v>0</v>
      </c>
      <c r="Z180" s="76">
        <v>0</v>
      </c>
      <c r="AA180" s="76">
        <v>0</v>
      </c>
      <c r="AB180" s="76">
        <v>0</v>
      </c>
      <c r="AC180" s="76">
        <v>0</v>
      </c>
      <c r="AD180" s="76">
        <v>0</v>
      </c>
      <c r="AE180" s="76">
        <v>0</v>
      </c>
      <c r="AF180" s="76">
        <v>0</v>
      </c>
      <c r="AG180" s="76">
        <v>0</v>
      </c>
      <c r="AH180" s="76">
        <v>0</v>
      </c>
      <c r="AI180" s="76">
        <v>0</v>
      </c>
      <c r="AJ180" s="77">
        <f t="shared" si="2"/>
        <v>0</v>
      </c>
      <c r="AM180" s="70"/>
    </row>
    <row r="181" spans="1:39" ht="20.100000000000001" customHeight="1">
      <c r="A181" s="73">
        <v>432</v>
      </c>
      <c r="B181" s="74" t="s">
        <v>836</v>
      </c>
      <c r="C181" s="75" t="s">
        <v>1298</v>
      </c>
      <c r="D181" s="76">
        <v>0</v>
      </c>
      <c r="E181" s="76">
        <v>0</v>
      </c>
      <c r="F181" s="76">
        <v>0</v>
      </c>
      <c r="G181" s="76">
        <v>0</v>
      </c>
      <c r="H181" s="76">
        <v>0</v>
      </c>
      <c r="I181" s="76">
        <v>0</v>
      </c>
      <c r="J181" s="76">
        <v>0</v>
      </c>
      <c r="K181" s="76">
        <v>0</v>
      </c>
      <c r="L181" s="76">
        <v>0</v>
      </c>
      <c r="M181" s="76">
        <v>0</v>
      </c>
      <c r="N181" s="76">
        <v>0</v>
      </c>
      <c r="O181" s="76">
        <v>0</v>
      </c>
      <c r="P181" s="76">
        <v>0</v>
      </c>
      <c r="Q181" s="76">
        <v>0</v>
      </c>
      <c r="R181" s="76">
        <v>0</v>
      </c>
      <c r="S181" s="76">
        <v>0</v>
      </c>
      <c r="T181" s="76">
        <v>0</v>
      </c>
      <c r="U181" s="76">
        <v>0</v>
      </c>
      <c r="V181" s="76">
        <v>0</v>
      </c>
      <c r="W181" s="76">
        <v>0</v>
      </c>
      <c r="X181" s="76">
        <v>0</v>
      </c>
      <c r="Y181" s="76">
        <v>0</v>
      </c>
      <c r="Z181" s="76">
        <v>0</v>
      </c>
      <c r="AA181" s="76">
        <v>0</v>
      </c>
      <c r="AB181" s="76">
        <v>0</v>
      </c>
      <c r="AC181" s="76">
        <v>0</v>
      </c>
      <c r="AD181" s="76">
        <v>0</v>
      </c>
      <c r="AE181" s="76">
        <v>0</v>
      </c>
      <c r="AF181" s="76">
        <v>0</v>
      </c>
      <c r="AG181" s="76">
        <v>0</v>
      </c>
      <c r="AH181" s="76">
        <v>0</v>
      </c>
      <c r="AI181" s="76">
        <v>0</v>
      </c>
      <c r="AJ181" s="77">
        <f t="shared" si="2"/>
        <v>0</v>
      </c>
      <c r="AM181" s="70"/>
    </row>
    <row r="182" spans="1:39" ht="20.100000000000001" customHeight="1">
      <c r="A182" s="73">
        <v>433</v>
      </c>
      <c r="B182" s="74" t="s">
        <v>837</v>
      </c>
      <c r="C182" s="75" t="s">
        <v>1298</v>
      </c>
      <c r="D182" s="76">
        <v>0</v>
      </c>
      <c r="E182" s="76">
        <v>0</v>
      </c>
      <c r="F182" s="76">
        <v>0</v>
      </c>
      <c r="G182" s="76">
        <v>0</v>
      </c>
      <c r="H182" s="76">
        <v>0</v>
      </c>
      <c r="I182" s="76">
        <v>0</v>
      </c>
      <c r="J182" s="76">
        <v>0</v>
      </c>
      <c r="K182" s="76">
        <v>0</v>
      </c>
      <c r="L182" s="76">
        <v>0</v>
      </c>
      <c r="M182" s="76">
        <v>0</v>
      </c>
      <c r="N182" s="76">
        <v>0</v>
      </c>
      <c r="O182" s="76">
        <v>0</v>
      </c>
      <c r="P182" s="76">
        <v>0</v>
      </c>
      <c r="Q182" s="76">
        <v>0</v>
      </c>
      <c r="R182" s="76">
        <v>0</v>
      </c>
      <c r="S182" s="76">
        <v>0</v>
      </c>
      <c r="T182" s="76">
        <v>0</v>
      </c>
      <c r="U182" s="76">
        <v>0</v>
      </c>
      <c r="V182" s="76">
        <v>0</v>
      </c>
      <c r="W182" s="76">
        <v>0</v>
      </c>
      <c r="X182" s="76">
        <v>0</v>
      </c>
      <c r="Y182" s="76">
        <v>0</v>
      </c>
      <c r="Z182" s="76">
        <v>0</v>
      </c>
      <c r="AA182" s="76">
        <v>0</v>
      </c>
      <c r="AB182" s="76">
        <v>0</v>
      </c>
      <c r="AC182" s="76">
        <v>0</v>
      </c>
      <c r="AD182" s="76">
        <v>0</v>
      </c>
      <c r="AE182" s="76">
        <v>0</v>
      </c>
      <c r="AF182" s="76">
        <v>0</v>
      </c>
      <c r="AG182" s="76">
        <v>0</v>
      </c>
      <c r="AH182" s="76">
        <v>0</v>
      </c>
      <c r="AI182" s="76">
        <v>0</v>
      </c>
      <c r="AJ182" s="77">
        <f t="shared" si="2"/>
        <v>0</v>
      </c>
      <c r="AM182" s="70"/>
    </row>
    <row r="183" spans="1:39" ht="20.100000000000001" customHeight="1">
      <c r="A183" s="73">
        <v>434</v>
      </c>
      <c r="B183" s="74" t="s">
        <v>838</v>
      </c>
      <c r="C183" s="78" t="s">
        <v>1298</v>
      </c>
      <c r="D183" s="76">
        <v>0</v>
      </c>
      <c r="E183" s="76">
        <v>0</v>
      </c>
      <c r="F183" s="76">
        <v>0</v>
      </c>
      <c r="G183" s="76">
        <v>0</v>
      </c>
      <c r="H183" s="76">
        <v>0</v>
      </c>
      <c r="I183" s="76">
        <v>0</v>
      </c>
      <c r="J183" s="76">
        <v>0</v>
      </c>
      <c r="K183" s="76">
        <v>0</v>
      </c>
      <c r="L183" s="76">
        <v>0</v>
      </c>
      <c r="M183" s="76">
        <v>0</v>
      </c>
      <c r="N183" s="76">
        <v>0</v>
      </c>
      <c r="O183" s="76">
        <v>0</v>
      </c>
      <c r="P183" s="76">
        <v>0</v>
      </c>
      <c r="Q183" s="76">
        <v>0</v>
      </c>
      <c r="R183" s="76">
        <v>0</v>
      </c>
      <c r="S183" s="76">
        <v>0</v>
      </c>
      <c r="T183" s="76">
        <v>0</v>
      </c>
      <c r="U183" s="76">
        <v>0</v>
      </c>
      <c r="V183" s="76">
        <v>0</v>
      </c>
      <c r="W183" s="76">
        <v>0</v>
      </c>
      <c r="X183" s="76">
        <v>0</v>
      </c>
      <c r="Y183" s="76">
        <v>0</v>
      </c>
      <c r="Z183" s="76">
        <v>0</v>
      </c>
      <c r="AA183" s="76">
        <v>0</v>
      </c>
      <c r="AB183" s="76">
        <v>0</v>
      </c>
      <c r="AC183" s="76">
        <v>0</v>
      </c>
      <c r="AD183" s="76">
        <v>0</v>
      </c>
      <c r="AE183" s="76">
        <v>0</v>
      </c>
      <c r="AF183" s="76">
        <v>0</v>
      </c>
      <c r="AG183" s="76">
        <v>0</v>
      </c>
      <c r="AH183" s="76">
        <v>0</v>
      </c>
      <c r="AI183" s="76">
        <v>0</v>
      </c>
      <c r="AJ183" s="77">
        <f t="shared" si="2"/>
        <v>0</v>
      </c>
      <c r="AM183" s="70"/>
    </row>
    <row r="184" spans="1:39" ht="20.100000000000001" customHeight="1">
      <c r="A184" s="73">
        <v>435</v>
      </c>
      <c r="B184" s="74" t="s">
        <v>839</v>
      </c>
      <c r="C184" s="78" t="s">
        <v>1298</v>
      </c>
      <c r="D184" s="76">
        <v>0</v>
      </c>
      <c r="E184" s="76">
        <v>0</v>
      </c>
      <c r="F184" s="76">
        <v>0</v>
      </c>
      <c r="G184" s="76">
        <v>0</v>
      </c>
      <c r="H184" s="76">
        <v>0</v>
      </c>
      <c r="I184" s="76">
        <v>0</v>
      </c>
      <c r="J184" s="76">
        <v>0</v>
      </c>
      <c r="K184" s="76">
        <v>0</v>
      </c>
      <c r="L184" s="76">
        <v>0</v>
      </c>
      <c r="M184" s="76">
        <v>0</v>
      </c>
      <c r="N184" s="76">
        <v>0</v>
      </c>
      <c r="O184" s="76">
        <v>0</v>
      </c>
      <c r="P184" s="76">
        <v>0</v>
      </c>
      <c r="Q184" s="76">
        <v>0</v>
      </c>
      <c r="R184" s="76">
        <v>0</v>
      </c>
      <c r="S184" s="76">
        <v>0</v>
      </c>
      <c r="T184" s="76">
        <v>0</v>
      </c>
      <c r="U184" s="76">
        <v>0</v>
      </c>
      <c r="V184" s="76">
        <v>0</v>
      </c>
      <c r="W184" s="76">
        <v>0</v>
      </c>
      <c r="X184" s="76">
        <v>0</v>
      </c>
      <c r="Y184" s="76">
        <v>0</v>
      </c>
      <c r="Z184" s="76">
        <v>0</v>
      </c>
      <c r="AA184" s="76">
        <v>0</v>
      </c>
      <c r="AB184" s="76">
        <v>0</v>
      </c>
      <c r="AC184" s="76">
        <v>0</v>
      </c>
      <c r="AD184" s="76">
        <v>0</v>
      </c>
      <c r="AE184" s="76">
        <v>0</v>
      </c>
      <c r="AF184" s="76">
        <v>0</v>
      </c>
      <c r="AG184" s="76">
        <v>0</v>
      </c>
      <c r="AH184" s="76">
        <v>0</v>
      </c>
      <c r="AI184" s="76">
        <v>0</v>
      </c>
      <c r="AJ184" s="77">
        <f t="shared" si="2"/>
        <v>0</v>
      </c>
      <c r="AM184" s="70"/>
    </row>
    <row r="185" spans="1:39" ht="20.100000000000001" customHeight="1">
      <c r="A185" s="59">
        <v>512</v>
      </c>
      <c r="B185" s="60" t="s">
        <v>840</v>
      </c>
      <c r="C185" s="61" t="s">
        <v>1298</v>
      </c>
      <c r="D185" s="62">
        <v>0</v>
      </c>
      <c r="E185" s="62">
        <v>0</v>
      </c>
      <c r="F185" s="62">
        <v>0</v>
      </c>
      <c r="G185" s="62">
        <v>5033.96</v>
      </c>
      <c r="H185" s="62">
        <v>0</v>
      </c>
      <c r="I185" s="62">
        <v>6183.8</v>
      </c>
      <c r="J185" s="62">
        <v>5570985.9200000009</v>
      </c>
      <c r="K185" s="62">
        <v>0</v>
      </c>
      <c r="L185" s="62">
        <v>0</v>
      </c>
      <c r="M185" s="62">
        <v>0</v>
      </c>
      <c r="N185" s="62">
        <v>0</v>
      </c>
      <c r="O185" s="62">
        <v>0</v>
      </c>
      <c r="P185" s="62">
        <v>0</v>
      </c>
      <c r="Q185" s="62">
        <v>0</v>
      </c>
      <c r="R185" s="62">
        <v>0</v>
      </c>
      <c r="S185" s="62">
        <v>0</v>
      </c>
      <c r="T185" s="62">
        <v>0</v>
      </c>
      <c r="U185" s="62">
        <v>0</v>
      </c>
      <c r="V185" s="62">
        <v>0</v>
      </c>
      <c r="W185" s="62">
        <v>0</v>
      </c>
      <c r="X185" s="62">
        <v>0</v>
      </c>
      <c r="Y185" s="62">
        <v>0</v>
      </c>
      <c r="Z185" s="62">
        <v>50.009399999999999</v>
      </c>
      <c r="AA185" s="62">
        <v>3430000</v>
      </c>
      <c r="AB185" s="62">
        <v>0</v>
      </c>
      <c r="AC185" s="62">
        <v>0</v>
      </c>
      <c r="AD185" s="62">
        <v>0</v>
      </c>
      <c r="AE185" s="62">
        <v>0</v>
      </c>
      <c r="AF185" s="62">
        <v>0</v>
      </c>
      <c r="AG185" s="62">
        <v>0</v>
      </c>
      <c r="AH185" s="62">
        <v>0</v>
      </c>
      <c r="AI185" s="62">
        <v>0</v>
      </c>
      <c r="AJ185" s="63">
        <f t="shared" si="2"/>
        <v>9012253.6894000005</v>
      </c>
      <c r="AM185" s="70"/>
    </row>
    <row r="186" spans="1:39" ht="20.100000000000001" customHeight="1">
      <c r="A186" s="59">
        <v>513</v>
      </c>
      <c r="B186" s="60" t="s">
        <v>201</v>
      </c>
      <c r="C186" s="61" t="s">
        <v>1298</v>
      </c>
      <c r="D186" s="62">
        <v>0</v>
      </c>
      <c r="E186" s="62">
        <v>0</v>
      </c>
      <c r="F186" s="62">
        <v>131.72</v>
      </c>
      <c r="G186" s="62">
        <v>4455856.8099999996</v>
      </c>
      <c r="H186" s="62">
        <v>19479656</v>
      </c>
      <c r="I186" s="62">
        <v>874896.00000000047</v>
      </c>
      <c r="J186" s="62">
        <v>615441536.15999997</v>
      </c>
      <c r="K186" s="62">
        <v>1663270.4900000002</v>
      </c>
      <c r="L186" s="62">
        <v>0</v>
      </c>
      <c r="M186" s="62">
        <v>0</v>
      </c>
      <c r="N186" s="62">
        <v>13113189.220000001</v>
      </c>
      <c r="O186" s="62">
        <v>0</v>
      </c>
      <c r="P186" s="62">
        <v>231768000</v>
      </c>
      <c r="Q186" s="62">
        <v>0</v>
      </c>
      <c r="R186" s="62">
        <v>0</v>
      </c>
      <c r="S186" s="62">
        <v>0</v>
      </c>
      <c r="T186" s="62">
        <v>2140610.4600000004</v>
      </c>
      <c r="U186" s="62">
        <v>0</v>
      </c>
      <c r="V186" s="62">
        <v>0</v>
      </c>
      <c r="W186" s="62">
        <v>0</v>
      </c>
      <c r="X186" s="62">
        <v>0</v>
      </c>
      <c r="Y186" s="62">
        <v>0</v>
      </c>
      <c r="Z186" s="62">
        <v>0</v>
      </c>
      <c r="AA186" s="62">
        <v>0</v>
      </c>
      <c r="AB186" s="62">
        <v>0</v>
      </c>
      <c r="AC186" s="62">
        <v>0</v>
      </c>
      <c r="AD186" s="62">
        <v>0</v>
      </c>
      <c r="AE186" s="62">
        <v>0</v>
      </c>
      <c r="AF186" s="62">
        <v>0</v>
      </c>
      <c r="AG186" s="62">
        <v>0</v>
      </c>
      <c r="AH186" s="62">
        <v>0</v>
      </c>
      <c r="AI186" s="62">
        <v>0</v>
      </c>
      <c r="AJ186" s="63">
        <f t="shared" si="2"/>
        <v>888937146.86000001</v>
      </c>
      <c r="AM186" s="70"/>
    </row>
    <row r="187" spans="1:39" ht="20.100000000000001" customHeight="1">
      <c r="A187" s="59">
        <v>514</v>
      </c>
      <c r="B187" s="60" t="s">
        <v>841</v>
      </c>
      <c r="C187" s="61" t="s">
        <v>1298</v>
      </c>
      <c r="D187" s="62">
        <v>0</v>
      </c>
      <c r="E187" s="62">
        <v>0</v>
      </c>
      <c r="F187" s="62">
        <v>9876472.6099999994</v>
      </c>
      <c r="G187" s="62">
        <v>0</v>
      </c>
      <c r="H187" s="62">
        <v>0</v>
      </c>
      <c r="I187" s="62">
        <v>0</v>
      </c>
      <c r="J187" s="62">
        <v>0</v>
      </c>
      <c r="K187" s="62">
        <v>0</v>
      </c>
      <c r="L187" s="62">
        <v>0</v>
      </c>
      <c r="M187" s="62">
        <v>0</v>
      </c>
      <c r="N187" s="62">
        <v>0</v>
      </c>
      <c r="O187" s="62">
        <v>0</v>
      </c>
      <c r="P187" s="62">
        <v>0</v>
      </c>
      <c r="Q187" s="62">
        <v>0</v>
      </c>
      <c r="R187" s="62">
        <v>0</v>
      </c>
      <c r="S187" s="62">
        <v>0</v>
      </c>
      <c r="T187" s="62">
        <v>5000000</v>
      </c>
      <c r="U187" s="62">
        <v>0</v>
      </c>
      <c r="V187" s="62">
        <v>0</v>
      </c>
      <c r="W187" s="62">
        <v>0</v>
      </c>
      <c r="X187" s="62">
        <v>280.02520000000004</v>
      </c>
      <c r="Y187" s="62">
        <v>0</v>
      </c>
      <c r="Z187" s="62">
        <v>250.047</v>
      </c>
      <c r="AA187" s="62">
        <v>3782647.8354000002</v>
      </c>
      <c r="AB187" s="62">
        <v>0</v>
      </c>
      <c r="AC187" s="62">
        <v>2477598.6913999999</v>
      </c>
      <c r="AD187" s="62">
        <v>3154413.22</v>
      </c>
      <c r="AE187" s="62">
        <v>0</v>
      </c>
      <c r="AF187" s="62">
        <v>0</v>
      </c>
      <c r="AG187" s="62">
        <v>0</v>
      </c>
      <c r="AH187" s="62">
        <v>0</v>
      </c>
      <c r="AI187" s="62">
        <v>0</v>
      </c>
      <c r="AJ187" s="63">
        <f t="shared" si="2"/>
        <v>24291662.428999998</v>
      </c>
      <c r="AM187" s="70"/>
    </row>
    <row r="188" spans="1:39" ht="20.100000000000001" customHeight="1">
      <c r="A188" s="59">
        <v>517</v>
      </c>
      <c r="B188" s="60" t="s">
        <v>842</v>
      </c>
      <c r="C188" s="61" t="s">
        <v>1298</v>
      </c>
      <c r="D188" s="62">
        <v>0</v>
      </c>
      <c r="E188" s="62">
        <v>0</v>
      </c>
      <c r="F188" s="62">
        <v>0</v>
      </c>
      <c r="G188" s="62">
        <v>0</v>
      </c>
      <c r="H188" s="62">
        <v>0</v>
      </c>
      <c r="I188" s="62">
        <v>0</v>
      </c>
      <c r="J188" s="62">
        <v>0</v>
      </c>
      <c r="K188" s="62">
        <v>0</v>
      </c>
      <c r="L188" s="62">
        <v>0</v>
      </c>
      <c r="M188" s="62">
        <v>0</v>
      </c>
      <c r="N188" s="62">
        <v>0</v>
      </c>
      <c r="O188" s="62">
        <v>0</v>
      </c>
      <c r="P188" s="62">
        <v>0</v>
      </c>
      <c r="Q188" s="62">
        <v>0</v>
      </c>
      <c r="R188" s="62">
        <v>0</v>
      </c>
      <c r="S188" s="62">
        <v>0</v>
      </c>
      <c r="T188" s="62">
        <v>4000000</v>
      </c>
      <c r="U188" s="62">
        <v>0</v>
      </c>
      <c r="V188" s="62">
        <v>0</v>
      </c>
      <c r="W188" s="62">
        <v>0</v>
      </c>
      <c r="X188" s="62">
        <v>0</v>
      </c>
      <c r="Y188" s="62">
        <v>0</v>
      </c>
      <c r="Z188" s="62">
        <v>0</v>
      </c>
      <c r="AA188" s="62">
        <v>0</v>
      </c>
      <c r="AB188" s="62">
        <v>0</v>
      </c>
      <c r="AC188" s="62">
        <v>0</v>
      </c>
      <c r="AD188" s="62">
        <v>0</v>
      </c>
      <c r="AE188" s="62">
        <v>0</v>
      </c>
      <c r="AF188" s="62">
        <v>0</v>
      </c>
      <c r="AG188" s="62">
        <v>0</v>
      </c>
      <c r="AH188" s="62">
        <v>0</v>
      </c>
      <c r="AI188" s="62">
        <v>0</v>
      </c>
      <c r="AJ188" s="63">
        <f t="shared" si="2"/>
        <v>4000000</v>
      </c>
      <c r="AM188" s="70"/>
    </row>
    <row r="189" spans="1:39" ht="20.100000000000001" customHeight="1">
      <c r="A189" s="59">
        <v>520</v>
      </c>
      <c r="B189" s="60" t="s">
        <v>843</v>
      </c>
      <c r="C189" s="61" t="s">
        <v>1298</v>
      </c>
      <c r="D189" s="62">
        <v>0</v>
      </c>
      <c r="E189" s="62">
        <v>0</v>
      </c>
      <c r="F189" s="62">
        <v>0</v>
      </c>
      <c r="G189" s="62">
        <v>0</v>
      </c>
      <c r="H189" s="62">
        <v>0</v>
      </c>
      <c r="I189" s="62">
        <v>0</v>
      </c>
      <c r="J189" s="62">
        <v>0</v>
      </c>
      <c r="K189" s="62">
        <v>0</v>
      </c>
      <c r="L189" s="62">
        <v>0</v>
      </c>
      <c r="M189" s="62">
        <v>0</v>
      </c>
      <c r="N189" s="62">
        <v>0</v>
      </c>
      <c r="O189" s="62">
        <v>0</v>
      </c>
      <c r="P189" s="62">
        <v>0</v>
      </c>
      <c r="Q189" s="62">
        <v>0</v>
      </c>
      <c r="R189" s="62">
        <v>0</v>
      </c>
      <c r="S189" s="62">
        <v>0</v>
      </c>
      <c r="T189" s="62">
        <v>0</v>
      </c>
      <c r="U189" s="62">
        <v>0</v>
      </c>
      <c r="V189" s="62">
        <v>0</v>
      </c>
      <c r="W189" s="62">
        <v>0</v>
      </c>
      <c r="X189" s="62">
        <v>0</v>
      </c>
      <c r="Y189" s="62">
        <v>0</v>
      </c>
      <c r="Z189" s="62">
        <v>0</v>
      </c>
      <c r="AA189" s="62">
        <v>0</v>
      </c>
      <c r="AB189" s="62">
        <v>0</v>
      </c>
      <c r="AC189" s="62">
        <v>0</v>
      </c>
      <c r="AD189" s="62">
        <v>0</v>
      </c>
      <c r="AE189" s="62">
        <v>0</v>
      </c>
      <c r="AF189" s="62">
        <v>0</v>
      </c>
      <c r="AG189" s="62">
        <v>0</v>
      </c>
      <c r="AH189" s="62">
        <v>0</v>
      </c>
      <c r="AI189" s="62">
        <v>0</v>
      </c>
      <c r="AJ189" s="63">
        <f t="shared" si="2"/>
        <v>0</v>
      </c>
      <c r="AM189" s="70"/>
    </row>
    <row r="190" spans="1:39" ht="20.100000000000001" customHeight="1">
      <c r="A190" s="59">
        <v>522</v>
      </c>
      <c r="B190" s="60" t="s">
        <v>844</v>
      </c>
      <c r="C190" s="61" t="s">
        <v>1298</v>
      </c>
      <c r="D190" s="62">
        <v>0</v>
      </c>
      <c r="E190" s="62">
        <v>0</v>
      </c>
      <c r="F190" s="62">
        <v>5401871.3899999997</v>
      </c>
      <c r="G190" s="62">
        <v>0</v>
      </c>
      <c r="H190" s="62">
        <v>0</v>
      </c>
      <c r="I190" s="62">
        <v>0</v>
      </c>
      <c r="J190" s="62">
        <v>0</v>
      </c>
      <c r="K190" s="62">
        <v>0</v>
      </c>
      <c r="L190" s="62">
        <v>0</v>
      </c>
      <c r="M190" s="62">
        <v>0</v>
      </c>
      <c r="N190" s="62">
        <v>0</v>
      </c>
      <c r="O190" s="62">
        <v>0</v>
      </c>
      <c r="P190" s="62">
        <v>0</v>
      </c>
      <c r="Q190" s="62">
        <v>0</v>
      </c>
      <c r="R190" s="62">
        <v>0</v>
      </c>
      <c r="S190" s="62">
        <v>0</v>
      </c>
      <c r="T190" s="62">
        <v>0</v>
      </c>
      <c r="U190" s="62">
        <v>0</v>
      </c>
      <c r="V190" s="62">
        <v>0</v>
      </c>
      <c r="W190" s="62">
        <v>0</v>
      </c>
      <c r="X190" s="62">
        <v>0</v>
      </c>
      <c r="Y190" s="62">
        <v>0</v>
      </c>
      <c r="Z190" s="62">
        <v>0</v>
      </c>
      <c r="AA190" s="62">
        <v>0</v>
      </c>
      <c r="AB190" s="62">
        <v>0</v>
      </c>
      <c r="AC190" s="62">
        <v>0</v>
      </c>
      <c r="AD190" s="62">
        <v>0</v>
      </c>
      <c r="AE190" s="62">
        <v>0</v>
      </c>
      <c r="AF190" s="62">
        <v>0</v>
      </c>
      <c r="AG190" s="62">
        <v>0</v>
      </c>
      <c r="AH190" s="62">
        <v>0</v>
      </c>
      <c r="AI190" s="62">
        <v>0</v>
      </c>
      <c r="AJ190" s="63">
        <f t="shared" si="2"/>
        <v>5401871.3899999997</v>
      </c>
      <c r="AM190" s="70"/>
    </row>
    <row r="191" spans="1:39" ht="20.100000000000001" customHeight="1">
      <c r="A191" s="59">
        <v>523</v>
      </c>
      <c r="B191" s="60" t="s">
        <v>845</v>
      </c>
      <c r="C191" s="61" t="s">
        <v>1298</v>
      </c>
      <c r="D191" s="62">
        <v>0</v>
      </c>
      <c r="E191" s="62">
        <v>3840</v>
      </c>
      <c r="F191" s="62">
        <v>0</v>
      </c>
      <c r="G191" s="62">
        <v>1333668.2799999993</v>
      </c>
      <c r="H191" s="62">
        <v>0</v>
      </c>
      <c r="I191" s="62">
        <v>0</v>
      </c>
      <c r="J191" s="62">
        <v>0</v>
      </c>
      <c r="K191" s="62">
        <v>0</v>
      </c>
      <c r="L191" s="62">
        <v>0</v>
      </c>
      <c r="M191" s="62">
        <v>0</v>
      </c>
      <c r="N191" s="62">
        <v>0</v>
      </c>
      <c r="O191" s="62">
        <v>0</v>
      </c>
      <c r="P191" s="62">
        <v>0</v>
      </c>
      <c r="Q191" s="62">
        <v>0</v>
      </c>
      <c r="R191" s="62">
        <v>0</v>
      </c>
      <c r="S191" s="62">
        <v>0</v>
      </c>
      <c r="T191" s="62">
        <v>0</v>
      </c>
      <c r="U191" s="62">
        <v>0</v>
      </c>
      <c r="V191" s="62">
        <v>0</v>
      </c>
      <c r="W191" s="62">
        <v>0</v>
      </c>
      <c r="X191" s="62">
        <v>0</v>
      </c>
      <c r="Y191" s="62">
        <v>0</v>
      </c>
      <c r="Z191" s="62">
        <v>0</v>
      </c>
      <c r="AA191" s="62">
        <v>0</v>
      </c>
      <c r="AB191" s="62">
        <v>0</v>
      </c>
      <c r="AC191" s="62">
        <v>0</v>
      </c>
      <c r="AD191" s="62">
        <v>0</v>
      </c>
      <c r="AE191" s="62">
        <v>0</v>
      </c>
      <c r="AF191" s="62">
        <v>0</v>
      </c>
      <c r="AG191" s="62">
        <v>0</v>
      </c>
      <c r="AH191" s="62">
        <v>0</v>
      </c>
      <c r="AI191" s="62">
        <v>0</v>
      </c>
      <c r="AJ191" s="63">
        <f t="shared" si="2"/>
        <v>1337508.2799999993</v>
      </c>
      <c r="AM191" s="70"/>
    </row>
    <row r="192" spans="1:39" ht="20.100000000000001" customHeight="1">
      <c r="A192" s="59">
        <v>525</v>
      </c>
      <c r="B192" s="60" t="s">
        <v>206</v>
      </c>
      <c r="C192" s="61" t="s">
        <v>1298</v>
      </c>
      <c r="D192" s="62">
        <v>0</v>
      </c>
      <c r="E192" s="62">
        <v>0</v>
      </c>
      <c r="F192" s="62">
        <v>516712.68</v>
      </c>
      <c r="G192" s="62">
        <v>1905027.3900000001</v>
      </c>
      <c r="H192" s="62">
        <v>0</v>
      </c>
      <c r="I192" s="62">
        <v>0</v>
      </c>
      <c r="J192" s="62">
        <v>0</v>
      </c>
      <c r="K192" s="62">
        <v>0</v>
      </c>
      <c r="L192" s="62">
        <v>0</v>
      </c>
      <c r="M192" s="62">
        <v>0</v>
      </c>
      <c r="N192" s="62">
        <v>0</v>
      </c>
      <c r="O192" s="62">
        <v>0</v>
      </c>
      <c r="P192" s="62">
        <v>0</v>
      </c>
      <c r="Q192" s="62">
        <v>0</v>
      </c>
      <c r="R192" s="62">
        <v>0</v>
      </c>
      <c r="S192" s="62">
        <v>0</v>
      </c>
      <c r="T192" s="62">
        <v>0</v>
      </c>
      <c r="U192" s="62">
        <v>0</v>
      </c>
      <c r="V192" s="62">
        <v>0</v>
      </c>
      <c r="W192" s="62">
        <v>0</v>
      </c>
      <c r="X192" s="62">
        <v>0</v>
      </c>
      <c r="Y192" s="62">
        <v>0</v>
      </c>
      <c r="Z192" s="62">
        <v>0</v>
      </c>
      <c r="AA192" s="62">
        <v>0</v>
      </c>
      <c r="AB192" s="62">
        <v>0</v>
      </c>
      <c r="AC192" s="62">
        <v>0</v>
      </c>
      <c r="AD192" s="62">
        <v>0</v>
      </c>
      <c r="AE192" s="62">
        <v>0</v>
      </c>
      <c r="AF192" s="62">
        <v>0</v>
      </c>
      <c r="AG192" s="62">
        <v>0</v>
      </c>
      <c r="AH192" s="62">
        <v>0</v>
      </c>
      <c r="AI192" s="62">
        <v>0</v>
      </c>
      <c r="AJ192" s="63">
        <f t="shared" si="2"/>
        <v>2421740.0700000003</v>
      </c>
      <c r="AM192" s="70"/>
    </row>
    <row r="193" spans="1:39" ht="20.100000000000001" customHeight="1">
      <c r="A193" s="59">
        <v>526</v>
      </c>
      <c r="B193" s="60" t="s">
        <v>846</v>
      </c>
      <c r="C193" s="61" t="s">
        <v>1298</v>
      </c>
      <c r="D193" s="62">
        <v>0</v>
      </c>
      <c r="E193" s="62">
        <v>0</v>
      </c>
      <c r="F193" s="62">
        <v>146130</v>
      </c>
      <c r="G193" s="62">
        <v>2774380.4299999997</v>
      </c>
      <c r="H193" s="62">
        <v>0</v>
      </c>
      <c r="I193" s="62">
        <v>5915.02</v>
      </c>
      <c r="J193" s="62">
        <v>92803.23</v>
      </c>
      <c r="K193" s="62">
        <v>2719.04</v>
      </c>
      <c r="L193" s="62">
        <v>0</v>
      </c>
      <c r="M193" s="62">
        <v>0</v>
      </c>
      <c r="N193" s="62">
        <v>12510.53</v>
      </c>
      <c r="O193" s="62">
        <v>0</v>
      </c>
      <c r="P193" s="62">
        <v>0</v>
      </c>
      <c r="Q193" s="62">
        <v>0</v>
      </c>
      <c r="R193" s="62">
        <v>0</v>
      </c>
      <c r="S193" s="62">
        <v>0</v>
      </c>
      <c r="T193" s="62">
        <v>0</v>
      </c>
      <c r="U193" s="62">
        <v>0</v>
      </c>
      <c r="V193" s="62">
        <v>0</v>
      </c>
      <c r="W193" s="62">
        <v>0</v>
      </c>
      <c r="X193" s="62">
        <v>0</v>
      </c>
      <c r="Y193" s="62">
        <v>0</v>
      </c>
      <c r="Z193" s="62">
        <v>0</v>
      </c>
      <c r="AA193" s="62">
        <v>0</v>
      </c>
      <c r="AB193" s="62">
        <v>0</v>
      </c>
      <c r="AC193" s="62">
        <v>0</v>
      </c>
      <c r="AD193" s="62">
        <v>0</v>
      </c>
      <c r="AE193" s="62">
        <v>0</v>
      </c>
      <c r="AF193" s="62">
        <v>0</v>
      </c>
      <c r="AG193" s="62">
        <v>0</v>
      </c>
      <c r="AH193" s="62">
        <v>0</v>
      </c>
      <c r="AI193" s="62">
        <v>0</v>
      </c>
      <c r="AJ193" s="63">
        <f t="shared" si="2"/>
        <v>3034458.2499999995</v>
      </c>
      <c r="AM193" s="70"/>
    </row>
    <row r="194" spans="1:39" ht="20.100000000000001" customHeight="1">
      <c r="A194" s="59">
        <v>548</v>
      </c>
      <c r="B194" s="60" t="s">
        <v>847</v>
      </c>
      <c r="C194" s="61" t="s">
        <v>1298</v>
      </c>
      <c r="D194" s="62">
        <v>0</v>
      </c>
      <c r="E194" s="62">
        <v>0</v>
      </c>
      <c r="F194" s="62">
        <v>0</v>
      </c>
      <c r="G194" s="62">
        <v>0</v>
      </c>
      <c r="H194" s="62">
        <v>0</v>
      </c>
      <c r="I194" s="62">
        <v>0</v>
      </c>
      <c r="J194" s="62">
        <v>0</v>
      </c>
      <c r="K194" s="62">
        <v>0</v>
      </c>
      <c r="L194" s="62">
        <v>0</v>
      </c>
      <c r="M194" s="62">
        <v>0</v>
      </c>
      <c r="N194" s="62">
        <v>0</v>
      </c>
      <c r="O194" s="62">
        <v>0</v>
      </c>
      <c r="P194" s="62">
        <v>0</v>
      </c>
      <c r="Q194" s="62">
        <v>0</v>
      </c>
      <c r="R194" s="62">
        <v>0</v>
      </c>
      <c r="S194" s="62">
        <v>0</v>
      </c>
      <c r="T194" s="62">
        <v>0</v>
      </c>
      <c r="U194" s="62">
        <v>0</v>
      </c>
      <c r="V194" s="62">
        <v>0</v>
      </c>
      <c r="W194" s="62">
        <v>0</v>
      </c>
      <c r="X194" s="62">
        <v>0</v>
      </c>
      <c r="Y194" s="62">
        <v>0</v>
      </c>
      <c r="Z194" s="62">
        <v>0</v>
      </c>
      <c r="AA194" s="62">
        <v>0</v>
      </c>
      <c r="AB194" s="62">
        <v>0</v>
      </c>
      <c r="AC194" s="62">
        <v>0</v>
      </c>
      <c r="AD194" s="62">
        <v>0</v>
      </c>
      <c r="AE194" s="62">
        <v>0</v>
      </c>
      <c r="AF194" s="62">
        <v>0</v>
      </c>
      <c r="AG194" s="62">
        <v>0</v>
      </c>
      <c r="AH194" s="62">
        <v>0</v>
      </c>
      <c r="AI194" s="62">
        <v>0</v>
      </c>
      <c r="AJ194" s="63">
        <f t="shared" si="2"/>
        <v>0</v>
      </c>
      <c r="AM194" s="70"/>
    </row>
    <row r="195" spans="1:39" ht="20.100000000000001" customHeight="1">
      <c r="A195" s="59">
        <v>551</v>
      </c>
      <c r="B195" s="60" t="s">
        <v>209</v>
      </c>
      <c r="C195" s="61" t="s">
        <v>1298</v>
      </c>
      <c r="D195" s="62">
        <v>0</v>
      </c>
      <c r="E195" s="62">
        <v>0</v>
      </c>
      <c r="F195" s="62">
        <v>0</v>
      </c>
      <c r="G195" s="62">
        <v>0</v>
      </c>
      <c r="H195" s="62">
        <v>0</v>
      </c>
      <c r="I195" s="62">
        <v>0</v>
      </c>
      <c r="J195" s="62">
        <v>0</v>
      </c>
      <c r="K195" s="62">
        <v>0</v>
      </c>
      <c r="L195" s="62">
        <v>0</v>
      </c>
      <c r="M195" s="62">
        <v>0</v>
      </c>
      <c r="N195" s="62">
        <v>0</v>
      </c>
      <c r="O195" s="62">
        <v>0</v>
      </c>
      <c r="P195" s="62">
        <v>0</v>
      </c>
      <c r="Q195" s="62">
        <v>0</v>
      </c>
      <c r="R195" s="62">
        <v>0</v>
      </c>
      <c r="S195" s="62">
        <v>0</v>
      </c>
      <c r="T195" s="62">
        <v>0</v>
      </c>
      <c r="U195" s="62">
        <v>0</v>
      </c>
      <c r="V195" s="62">
        <v>0</v>
      </c>
      <c r="W195" s="62">
        <v>0</v>
      </c>
      <c r="X195" s="62">
        <v>0</v>
      </c>
      <c r="Y195" s="62">
        <v>0</v>
      </c>
      <c r="Z195" s="62">
        <v>0</v>
      </c>
      <c r="AA195" s="62">
        <v>0</v>
      </c>
      <c r="AB195" s="62">
        <v>0</v>
      </c>
      <c r="AC195" s="62">
        <v>0</v>
      </c>
      <c r="AD195" s="62">
        <v>0</v>
      </c>
      <c r="AE195" s="62">
        <v>0</v>
      </c>
      <c r="AF195" s="62">
        <v>0</v>
      </c>
      <c r="AG195" s="62">
        <v>0</v>
      </c>
      <c r="AH195" s="62">
        <v>0</v>
      </c>
      <c r="AI195" s="62">
        <v>0</v>
      </c>
      <c r="AJ195" s="63">
        <f t="shared" si="2"/>
        <v>0</v>
      </c>
      <c r="AM195" s="70"/>
    </row>
    <row r="196" spans="1:39" ht="20.100000000000001" customHeight="1">
      <c r="A196" s="59">
        <v>572</v>
      </c>
      <c r="B196" s="60" t="s">
        <v>848</v>
      </c>
      <c r="C196" s="61" t="s">
        <v>1298</v>
      </c>
      <c r="D196" s="62">
        <v>0</v>
      </c>
      <c r="E196" s="62">
        <v>0</v>
      </c>
      <c r="F196" s="62">
        <v>3174687.23</v>
      </c>
      <c r="G196" s="62">
        <v>156975.11999999997</v>
      </c>
      <c r="H196" s="62">
        <v>0</v>
      </c>
      <c r="I196" s="62">
        <v>100851.84</v>
      </c>
      <c r="J196" s="62">
        <v>0</v>
      </c>
      <c r="K196" s="62">
        <v>0</v>
      </c>
      <c r="L196" s="62">
        <v>42668.39</v>
      </c>
      <c r="M196" s="62">
        <v>0</v>
      </c>
      <c r="N196" s="62">
        <v>0</v>
      </c>
      <c r="O196" s="62">
        <v>0</v>
      </c>
      <c r="P196" s="62">
        <v>0</v>
      </c>
      <c r="Q196" s="62">
        <v>0</v>
      </c>
      <c r="R196" s="62">
        <v>0</v>
      </c>
      <c r="S196" s="62">
        <v>0</v>
      </c>
      <c r="T196" s="62">
        <v>0</v>
      </c>
      <c r="U196" s="62">
        <v>0</v>
      </c>
      <c r="V196" s="62">
        <v>0</v>
      </c>
      <c r="W196" s="62">
        <v>0</v>
      </c>
      <c r="X196" s="62">
        <v>0</v>
      </c>
      <c r="Y196" s="62">
        <v>0</v>
      </c>
      <c r="Z196" s="62">
        <v>0</v>
      </c>
      <c r="AA196" s="62">
        <v>0</v>
      </c>
      <c r="AB196" s="62">
        <v>0</v>
      </c>
      <c r="AC196" s="62">
        <v>0</v>
      </c>
      <c r="AD196" s="62">
        <v>0</v>
      </c>
      <c r="AE196" s="62">
        <v>0</v>
      </c>
      <c r="AF196" s="62">
        <v>0</v>
      </c>
      <c r="AG196" s="62">
        <v>0</v>
      </c>
      <c r="AH196" s="62">
        <v>0</v>
      </c>
      <c r="AI196" s="62">
        <v>0</v>
      </c>
      <c r="AJ196" s="63">
        <f t="shared" si="2"/>
        <v>3475182.58</v>
      </c>
      <c r="AM196" s="70"/>
    </row>
    <row r="197" spans="1:39" ht="20.100000000000001" customHeight="1">
      <c r="A197" s="59">
        <v>573</v>
      </c>
      <c r="B197" s="60" t="s">
        <v>849</v>
      </c>
      <c r="C197" s="61" t="s">
        <v>1298</v>
      </c>
      <c r="D197" s="62">
        <v>0</v>
      </c>
      <c r="E197" s="62">
        <v>0</v>
      </c>
      <c r="F197" s="62">
        <v>0</v>
      </c>
      <c r="G197" s="62">
        <v>0</v>
      </c>
      <c r="H197" s="62">
        <v>0</v>
      </c>
      <c r="I197" s="62">
        <v>0</v>
      </c>
      <c r="J197" s="62">
        <v>0</v>
      </c>
      <c r="K197" s="62">
        <v>0</v>
      </c>
      <c r="L197" s="62">
        <v>0</v>
      </c>
      <c r="M197" s="62">
        <v>0</v>
      </c>
      <c r="N197" s="62">
        <v>0</v>
      </c>
      <c r="O197" s="62">
        <v>0</v>
      </c>
      <c r="P197" s="62">
        <v>0</v>
      </c>
      <c r="Q197" s="62">
        <v>0</v>
      </c>
      <c r="R197" s="62">
        <v>0</v>
      </c>
      <c r="S197" s="62">
        <v>0</v>
      </c>
      <c r="T197" s="62">
        <v>0</v>
      </c>
      <c r="U197" s="62">
        <v>0</v>
      </c>
      <c r="V197" s="62">
        <v>0</v>
      </c>
      <c r="W197" s="62">
        <v>0</v>
      </c>
      <c r="X197" s="62">
        <v>0</v>
      </c>
      <c r="Y197" s="62">
        <v>0</v>
      </c>
      <c r="Z197" s="62">
        <v>0</v>
      </c>
      <c r="AA197" s="62">
        <v>0</v>
      </c>
      <c r="AB197" s="62">
        <v>0</v>
      </c>
      <c r="AC197" s="62">
        <v>0</v>
      </c>
      <c r="AD197" s="62">
        <v>0</v>
      </c>
      <c r="AE197" s="62">
        <v>0</v>
      </c>
      <c r="AF197" s="62">
        <v>0</v>
      </c>
      <c r="AG197" s="62">
        <v>0</v>
      </c>
      <c r="AH197" s="62">
        <v>0</v>
      </c>
      <c r="AI197" s="62">
        <v>0</v>
      </c>
      <c r="AJ197" s="63">
        <f t="shared" si="2"/>
        <v>0</v>
      </c>
      <c r="AM197" s="70"/>
    </row>
    <row r="198" spans="1:39" ht="20.100000000000001" customHeight="1">
      <c r="A198" s="59">
        <v>574</v>
      </c>
      <c r="B198" s="60" t="s">
        <v>850</v>
      </c>
      <c r="C198" s="61" t="s">
        <v>1298</v>
      </c>
      <c r="D198" s="62">
        <v>1656</v>
      </c>
      <c r="E198" s="62">
        <v>1000000</v>
      </c>
      <c r="F198" s="62">
        <v>0</v>
      </c>
      <c r="G198" s="62">
        <v>3607060.2899999996</v>
      </c>
      <c r="H198" s="62">
        <v>0</v>
      </c>
      <c r="I198" s="62">
        <v>50</v>
      </c>
      <c r="J198" s="62">
        <v>18300000</v>
      </c>
      <c r="K198" s="62">
        <v>0</v>
      </c>
      <c r="L198" s="62">
        <v>0</v>
      </c>
      <c r="M198" s="62">
        <v>0</v>
      </c>
      <c r="N198" s="62">
        <v>168585.60000000001</v>
      </c>
      <c r="O198" s="62">
        <v>0</v>
      </c>
      <c r="P198" s="62">
        <v>0</v>
      </c>
      <c r="Q198" s="62">
        <v>0</v>
      </c>
      <c r="R198" s="62">
        <v>0</v>
      </c>
      <c r="S198" s="62">
        <v>0</v>
      </c>
      <c r="T198" s="62">
        <v>0</v>
      </c>
      <c r="U198" s="62">
        <v>0</v>
      </c>
      <c r="V198" s="62">
        <v>0</v>
      </c>
      <c r="W198" s="62">
        <v>0</v>
      </c>
      <c r="X198" s="62">
        <v>0</v>
      </c>
      <c r="Y198" s="62">
        <v>0</v>
      </c>
      <c r="Z198" s="62">
        <v>0</v>
      </c>
      <c r="AA198" s="62">
        <v>0</v>
      </c>
      <c r="AB198" s="62">
        <v>0</v>
      </c>
      <c r="AC198" s="62">
        <v>0</v>
      </c>
      <c r="AD198" s="62">
        <v>0</v>
      </c>
      <c r="AE198" s="62">
        <v>0</v>
      </c>
      <c r="AF198" s="62">
        <v>0</v>
      </c>
      <c r="AG198" s="62">
        <v>0</v>
      </c>
      <c r="AH198" s="62">
        <v>0</v>
      </c>
      <c r="AI198" s="62">
        <v>0</v>
      </c>
      <c r="AJ198" s="63">
        <f t="shared" si="2"/>
        <v>23077351.890000001</v>
      </c>
      <c r="AM198" s="70"/>
    </row>
    <row r="199" spans="1:39" ht="20.100000000000001" customHeight="1">
      <c r="A199" s="59">
        <v>575</v>
      </c>
      <c r="B199" s="60" t="s">
        <v>851</v>
      </c>
      <c r="C199" s="64" t="s">
        <v>1298</v>
      </c>
      <c r="D199" s="62">
        <v>0</v>
      </c>
      <c r="E199" s="62">
        <v>0</v>
      </c>
      <c r="F199" s="62">
        <v>0</v>
      </c>
      <c r="G199" s="62">
        <v>0</v>
      </c>
      <c r="H199" s="62">
        <v>0</v>
      </c>
      <c r="I199" s="62">
        <v>0</v>
      </c>
      <c r="J199" s="62">
        <v>0</v>
      </c>
      <c r="K199" s="62">
        <v>0</v>
      </c>
      <c r="L199" s="62">
        <v>0</v>
      </c>
      <c r="M199" s="62">
        <v>0</v>
      </c>
      <c r="N199" s="62">
        <v>0</v>
      </c>
      <c r="O199" s="62">
        <v>0</v>
      </c>
      <c r="P199" s="62">
        <v>0</v>
      </c>
      <c r="Q199" s="62">
        <v>0</v>
      </c>
      <c r="R199" s="62">
        <v>0</v>
      </c>
      <c r="S199" s="62">
        <v>0</v>
      </c>
      <c r="T199" s="62">
        <v>0</v>
      </c>
      <c r="U199" s="62">
        <v>0</v>
      </c>
      <c r="V199" s="62">
        <v>0</v>
      </c>
      <c r="W199" s="62">
        <v>0</v>
      </c>
      <c r="X199" s="62">
        <v>0</v>
      </c>
      <c r="Y199" s="62">
        <v>0</v>
      </c>
      <c r="Z199" s="62">
        <v>0</v>
      </c>
      <c r="AA199" s="62">
        <v>0</v>
      </c>
      <c r="AB199" s="62">
        <v>0</v>
      </c>
      <c r="AC199" s="62">
        <v>0</v>
      </c>
      <c r="AD199" s="62">
        <v>0</v>
      </c>
      <c r="AE199" s="62">
        <v>0</v>
      </c>
      <c r="AF199" s="62">
        <v>0</v>
      </c>
      <c r="AG199" s="62">
        <v>0</v>
      </c>
      <c r="AH199" s="62">
        <v>0</v>
      </c>
      <c r="AI199" s="62">
        <v>0</v>
      </c>
      <c r="AJ199" s="63">
        <f t="shared" si="2"/>
        <v>0</v>
      </c>
      <c r="AM199" s="70"/>
    </row>
    <row r="200" spans="1:39" ht="20.100000000000001" customHeight="1">
      <c r="A200" s="59">
        <v>576</v>
      </c>
      <c r="B200" s="60" t="s">
        <v>852</v>
      </c>
      <c r="C200" s="64" t="s">
        <v>1298</v>
      </c>
      <c r="D200" s="62">
        <v>3000000</v>
      </c>
      <c r="E200" s="62">
        <v>0</v>
      </c>
      <c r="F200" s="62">
        <v>16876</v>
      </c>
      <c r="G200" s="62">
        <v>51421.599999999999</v>
      </c>
      <c r="H200" s="62">
        <v>0</v>
      </c>
      <c r="I200" s="62">
        <v>3828.53</v>
      </c>
      <c r="J200" s="62">
        <v>0</v>
      </c>
      <c r="K200" s="62">
        <v>1876.9299999999998</v>
      </c>
      <c r="L200" s="62">
        <v>0</v>
      </c>
      <c r="M200" s="62">
        <v>0</v>
      </c>
      <c r="N200" s="62">
        <v>208.82000000000002</v>
      </c>
      <c r="O200" s="62">
        <v>0</v>
      </c>
      <c r="P200" s="62">
        <v>0</v>
      </c>
      <c r="Q200" s="62">
        <v>0</v>
      </c>
      <c r="R200" s="62">
        <v>0</v>
      </c>
      <c r="S200" s="62">
        <v>0</v>
      </c>
      <c r="T200" s="62">
        <v>0</v>
      </c>
      <c r="U200" s="62">
        <v>0</v>
      </c>
      <c r="V200" s="62">
        <v>0</v>
      </c>
      <c r="W200" s="62">
        <v>0</v>
      </c>
      <c r="X200" s="62">
        <v>0</v>
      </c>
      <c r="Y200" s="62">
        <v>0</v>
      </c>
      <c r="Z200" s="62">
        <v>0</v>
      </c>
      <c r="AA200" s="62">
        <v>0</v>
      </c>
      <c r="AB200" s="62">
        <v>0</v>
      </c>
      <c r="AC200" s="62">
        <v>0</v>
      </c>
      <c r="AD200" s="62">
        <v>0</v>
      </c>
      <c r="AE200" s="62">
        <v>0</v>
      </c>
      <c r="AF200" s="62">
        <v>0</v>
      </c>
      <c r="AG200" s="62">
        <v>0</v>
      </c>
      <c r="AH200" s="62">
        <v>0</v>
      </c>
      <c r="AI200" s="62">
        <v>0</v>
      </c>
      <c r="AJ200" s="63">
        <f t="shared" si="2"/>
        <v>3074211.88</v>
      </c>
      <c r="AM200" s="70"/>
    </row>
    <row r="201" spans="1:39" ht="20.100000000000001" customHeight="1">
      <c r="A201" s="59">
        <v>578</v>
      </c>
      <c r="B201" s="60" t="s">
        <v>853</v>
      </c>
      <c r="C201" s="61" t="s">
        <v>1298</v>
      </c>
      <c r="D201" s="62">
        <v>0</v>
      </c>
      <c r="E201" s="62">
        <v>0</v>
      </c>
      <c r="F201" s="62">
        <v>0</v>
      </c>
      <c r="G201" s="62">
        <v>48569.88</v>
      </c>
      <c r="H201" s="62">
        <v>0</v>
      </c>
      <c r="I201" s="62">
        <v>50</v>
      </c>
      <c r="J201" s="62">
        <v>0</v>
      </c>
      <c r="K201" s="62">
        <v>4371.7800000000007</v>
      </c>
      <c r="L201" s="62">
        <v>0</v>
      </c>
      <c r="M201" s="62">
        <v>0</v>
      </c>
      <c r="N201" s="62">
        <v>0</v>
      </c>
      <c r="O201" s="62">
        <v>0</v>
      </c>
      <c r="P201" s="62">
        <v>0</v>
      </c>
      <c r="Q201" s="62">
        <v>0</v>
      </c>
      <c r="R201" s="62">
        <v>0</v>
      </c>
      <c r="S201" s="62">
        <v>0</v>
      </c>
      <c r="T201" s="62">
        <v>0</v>
      </c>
      <c r="U201" s="62">
        <v>0</v>
      </c>
      <c r="V201" s="62">
        <v>0</v>
      </c>
      <c r="W201" s="62">
        <v>0</v>
      </c>
      <c r="X201" s="62">
        <v>0</v>
      </c>
      <c r="Y201" s="62">
        <v>0</v>
      </c>
      <c r="Z201" s="62">
        <v>0</v>
      </c>
      <c r="AA201" s="62">
        <v>0</v>
      </c>
      <c r="AB201" s="62">
        <v>0</v>
      </c>
      <c r="AC201" s="62">
        <v>0</v>
      </c>
      <c r="AD201" s="62">
        <v>0</v>
      </c>
      <c r="AE201" s="62">
        <v>0</v>
      </c>
      <c r="AF201" s="62">
        <v>0</v>
      </c>
      <c r="AG201" s="62">
        <v>0</v>
      </c>
      <c r="AH201" s="62">
        <v>0</v>
      </c>
      <c r="AI201" s="62">
        <v>0</v>
      </c>
      <c r="AJ201" s="63">
        <f t="shared" si="2"/>
        <v>52991.659999999996</v>
      </c>
      <c r="AM201" s="70"/>
    </row>
    <row r="202" spans="1:39" ht="20.100000000000001" customHeight="1">
      <c r="A202" s="59">
        <v>579</v>
      </c>
      <c r="B202" s="60" t="s">
        <v>854</v>
      </c>
      <c r="C202" s="64" t="s">
        <v>1298</v>
      </c>
      <c r="D202" s="62">
        <v>0</v>
      </c>
      <c r="E202" s="62">
        <v>0</v>
      </c>
      <c r="F202" s="62">
        <v>0</v>
      </c>
      <c r="G202" s="62">
        <v>0</v>
      </c>
      <c r="H202" s="62">
        <v>0</v>
      </c>
      <c r="I202" s="62">
        <v>0</v>
      </c>
      <c r="J202" s="62">
        <v>0</v>
      </c>
      <c r="K202" s="62">
        <v>0</v>
      </c>
      <c r="L202" s="62">
        <v>0</v>
      </c>
      <c r="M202" s="62">
        <v>0</v>
      </c>
      <c r="N202" s="62">
        <v>0</v>
      </c>
      <c r="O202" s="62">
        <v>0</v>
      </c>
      <c r="P202" s="62">
        <v>0</v>
      </c>
      <c r="Q202" s="62">
        <v>0</v>
      </c>
      <c r="R202" s="62">
        <v>0</v>
      </c>
      <c r="S202" s="62">
        <v>0</v>
      </c>
      <c r="T202" s="62">
        <v>0</v>
      </c>
      <c r="U202" s="62">
        <v>0</v>
      </c>
      <c r="V202" s="62">
        <v>0</v>
      </c>
      <c r="W202" s="62">
        <v>0</v>
      </c>
      <c r="X202" s="62">
        <v>0</v>
      </c>
      <c r="Y202" s="62">
        <v>0</v>
      </c>
      <c r="Z202" s="62">
        <v>0</v>
      </c>
      <c r="AA202" s="62">
        <v>0</v>
      </c>
      <c r="AB202" s="62">
        <v>0</v>
      </c>
      <c r="AC202" s="62">
        <v>0</v>
      </c>
      <c r="AD202" s="62">
        <v>0</v>
      </c>
      <c r="AE202" s="62">
        <v>0</v>
      </c>
      <c r="AF202" s="62">
        <v>0</v>
      </c>
      <c r="AG202" s="62">
        <v>0</v>
      </c>
      <c r="AH202" s="62">
        <v>0</v>
      </c>
      <c r="AI202" s="62">
        <v>0</v>
      </c>
      <c r="AJ202" s="63">
        <f t="shared" si="2"/>
        <v>0</v>
      </c>
      <c r="AM202" s="70"/>
    </row>
    <row r="203" spans="1:39" ht="20.100000000000001" customHeight="1">
      <c r="A203" s="59">
        <v>580</v>
      </c>
      <c r="B203" s="60" t="s">
        <v>217</v>
      </c>
      <c r="C203" s="61" t="s">
        <v>1298</v>
      </c>
      <c r="D203" s="62">
        <v>211969.49</v>
      </c>
      <c r="E203" s="62">
        <v>0</v>
      </c>
      <c r="F203" s="62">
        <v>54460.59</v>
      </c>
      <c r="G203" s="62">
        <v>422030.38000000006</v>
      </c>
      <c r="H203" s="62">
        <v>0</v>
      </c>
      <c r="I203" s="62">
        <v>0</v>
      </c>
      <c r="J203" s="62">
        <v>77112.070000000007</v>
      </c>
      <c r="K203" s="62">
        <v>0</v>
      </c>
      <c r="L203" s="62">
        <v>0</v>
      </c>
      <c r="M203" s="62">
        <v>0</v>
      </c>
      <c r="N203" s="62">
        <v>0</v>
      </c>
      <c r="O203" s="62">
        <v>0</v>
      </c>
      <c r="P203" s="62">
        <v>0</v>
      </c>
      <c r="Q203" s="62">
        <v>0</v>
      </c>
      <c r="R203" s="62">
        <v>0</v>
      </c>
      <c r="S203" s="62">
        <v>0</v>
      </c>
      <c r="T203" s="62">
        <v>0</v>
      </c>
      <c r="U203" s="62">
        <v>0</v>
      </c>
      <c r="V203" s="62">
        <v>0</v>
      </c>
      <c r="W203" s="62">
        <v>0</v>
      </c>
      <c r="X203" s="62">
        <v>0</v>
      </c>
      <c r="Y203" s="62">
        <v>0</v>
      </c>
      <c r="Z203" s="62">
        <v>0</v>
      </c>
      <c r="AA203" s="62">
        <v>0</v>
      </c>
      <c r="AB203" s="62">
        <v>0</v>
      </c>
      <c r="AC203" s="62">
        <v>0</v>
      </c>
      <c r="AD203" s="62">
        <v>0</v>
      </c>
      <c r="AE203" s="62">
        <v>0</v>
      </c>
      <c r="AF203" s="62">
        <v>0</v>
      </c>
      <c r="AG203" s="62">
        <v>0</v>
      </c>
      <c r="AH203" s="62">
        <v>0</v>
      </c>
      <c r="AI203" s="62">
        <v>0</v>
      </c>
      <c r="AJ203" s="63">
        <f t="shared" si="2"/>
        <v>765572.53</v>
      </c>
      <c r="AM203" s="70"/>
    </row>
    <row r="204" spans="1:39" ht="20.100000000000001" customHeight="1">
      <c r="A204" s="59">
        <v>581</v>
      </c>
      <c r="B204" s="60" t="s">
        <v>855</v>
      </c>
      <c r="C204" s="61" t="s">
        <v>1298</v>
      </c>
      <c r="D204" s="62">
        <v>0</v>
      </c>
      <c r="E204" s="62">
        <v>0</v>
      </c>
      <c r="F204" s="62">
        <v>0</v>
      </c>
      <c r="G204" s="62">
        <v>0</v>
      </c>
      <c r="H204" s="62">
        <v>0</v>
      </c>
      <c r="I204" s="62">
        <v>0</v>
      </c>
      <c r="J204" s="62">
        <v>0</v>
      </c>
      <c r="K204" s="62">
        <v>0</v>
      </c>
      <c r="L204" s="62">
        <v>0</v>
      </c>
      <c r="M204" s="62">
        <v>0</v>
      </c>
      <c r="N204" s="62">
        <v>0</v>
      </c>
      <c r="O204" s="62">
        <v>0</v>
      </c>
      <c r="P204" s="62">
        <v>0</v>
      </c>
      <c r="Q204" s="62">
        <v>0</v>
      </c>
      <c r="R204" s="62">
        <v>0</v>
      </c>
      <c r="S204" s="62">
        <v>0</v>
      </c>
      <c r="T204" s="62">
        <v>0</v>
      </c>
      <c r="U204" s="62">
        <v>0</v>
      </c>
      <c r="V204" s="62">
        <v>0</v>
      </c>
      <c r="W204" s="62">
        <v>0</v>
      </c>
      <c r="X204" s="62">
        <v>0</v>
      </c>
      <c r="Y204" s="62">
        <v>0</v>
      </c>
      <c r="Z204" s="62">
        <v>0</v>
      </c>
      <c r="AA204" s="62">
        <v>0</v>
      </c>
      <c r="AB204" s="62">
        <v>0</v>
      </c>
      <c r="AC204" s="62">
        <v>0</v>
      </c>
      <c r="AD204" s="62">
        <v>0</v>
      </c>
      <c r="AE204" s="62">
        <v>0</v>
      </c>
      <c r="AF204" s="62">
        <v>0</v>
      </c>
      <c r="AG204" s="62">
        <v>0</v>
      </c>
      <c r="AH204" s="62">
        <v>0</v>
      </c>
      <c r="AI204" s="62">
        <v>0</v>
      </c>
      <c r="AJ204" s="63">
        <f t="shared" si="2"/>
        <v>0</v>
      </c>
      <c r="AM204" s="70"/>
    </row>
    <row r="205" spans="1:39" ht="20.100000000000001" customHeight="1">
      <c r="A205" s="59">
        <v>582</v>
      </c>
      <c r="B205" s="60" t="s">
        <v>856</v>
      </c>
      <c r="C205" s="61" t="s">
        <v>1298</v>
      </c>
      <c r="D205" s="62">
        <v>0</v>
      </c>
      <c r="E205" s="62">
        <v>2001656</v>
      </c>
      <c r="F205" s="62">
        <v>16017659.92</v>
      </c>
      <c r="G205" s="62">
        <v>50279.69</v>
      </c>
      <c r="H205" s="62">
        <v>0</v>
      </c>
      <c r="I205" s="62">
        <v>0</v>
      </c>
      <c r="J205" s="62">
        <v>0</v>
      </c>
      <c r="K205" s="62">
        <v>0</v>
      </c>
      <c r="L205" s="62">
        <v>0</v>
      </c>
      <c r="M205" s="62">
        <v>0</v>
      </c>
      <c r="N205" s="62">
        <v>0</v>
      </c>
      <c r="O205" s="62">
        <v>0</v>
      </c>
      <c r="P205" s="62">
        <v>0</v>
      </c>
      <c r="Q205" s="62">
        <v>0</v>
      </c>
      <c r="R205" s="62">
        <v>0</v>
      </c>
      <c r="S205" s="62">
        <v>0</v>
      </c>
      <c r="T205" s="62">
        <v>0</v>
      </c>
      <c r="U205" s="62">
        <v>0</v>
      </c>
      <c r="V205" s="62">
        <v>0</v>
      </c>
      <c r="W205" s="62">
        <v>0</v>
      </c>
      <c r="X205" s="62">
        <v>0</v>
      </c>
      <c r="Y205" s="62">
        <v>0</v>
      </c>
      <c r="Z205" s="62">
        <v>0</v>
      </c>
      <c r="AA205" s="62">
        <v>0</v>
      </c>
      <c r="AB205" s="62">
        <v>0</v>
      </c>
      <c r="AC205" s="62">
        <v>0</v>
      </c>
      <c r="AD205" s="62">
        <v>0</v>
      </c>
      <c r="AE205" s="62">
        <v>0</v>
      </c>
      <c r="AF205" s="62">
        <v>0</v>
      </c>
      <c r="AG205" s="62">
        <v>0</v>
      </c>
      <c r="AH205" s="62">
        <v>0</v>
      </c>
      <c r="AI205" s="62">
        <v>0</v>
      </c>
      <c r="AJ205" s="63">
        <f t="shared" si="2"/>
        <v>18069595.610000003</v>
      </c>
      <c r="AM205" s="70"/>
    </row>
    <row r="206" spans="1:39" ht="20.100000000000001" customHeight="1">
      <c r="A206" s="59">
        <v>584</v>
      </c>
      <c r="B206" s="60" t="s">
        <v>857</v>
      </c>
      <c r="C206" s="61" t="s">
        <v>1298</v>
      </c>
      <c r="D206" s="62">
        <v>0</v>
      </c>
      <c r="E206" s="62">
        <v>0</v>
      </c>
      <c r="F206" s="62">
        <v>0</v>
      </c>
      <c r="G206" s="62">
        <v>0</v>
      </c>
      <c r="H206" s="62">
        <v>0</v>
      </c>
      <c r="I206" s="62">
        <v>0</v>
      </c>
      <c r="J206" s="62">
        <v>0</v>
      </c>
      <c r="K206" s="62">
        <v>0</v>
      </c>
      <c r="L206" s="62">
        <v>0</v>
      </c>
      <c r="M206" s="62">
        <v>0</v>
      </c>
      <c r="N206" s="62">
        <v>0</v>
      </c>
      <c r="O206" s="62">
        <v>0</v>
      </c>
      <c r="P206" s="62">
        <v>0</v>
      </c>
      <c r="Q206" s="62">
        <v>0</v>
      </c>
      <c r="R206" s="62">
        <v>0</v>
      </c>
      <c r="S206" s="62">
        <v>0</v>
      </c>
      <c r="T206" s="62">
        <v>0</v>
      </c>
      <c r="U206" s="62">
        <v>0</v>
      </c>
      <c r="V206" s="62">
        <v>0</v>
      </c>
      <c r="W206" s="62">
        <v>0</v>
      </c>
      <c r="X206" s="62">
        <v>0</v>
      </c>
      <c r="Y206" s="62">
        <v>0</v>
      </c>
      <c r="Z206" s="62">
        <v>0</v>
      </c>
      <c r="AA206" s="62">
        <v>0</v>
      </c>
      <c r="AB206" s="62">
        <v>0</v>
      </c>
      <c r="AC206" s="62">
        <v>0</v>
      </c>
      <c r="AD206" s="62">
        <v>0</v>
      </c>
      <c r="AE206" s="62">
        <v>0</v>
      </c>
      <c r="AF206" s="62">
        <v>0</v>
      </c>
      <c r="AG206" s="62">
        <v>0</v>
      </c>
      <c r="AH206" s="62">
        <v>0</v>
      </c>
      <c r="AI206" s="62">
        <v>0</v>
      </c>
      <c r="AJ206" s="63">
        <f t="shared" ref="AJ206:AJ269" si="3">SUM(D206:AI206)</f>
        <v>0</v>
      </c>
      <c r="AM206" s="70"/>
    </row>
    <row r="207" spans="1:39" ht="20.100000000000001" customHeight="1">
      <c r="A207" s="59">
        <v>585</v>
      </c>
      <c r="B207" s="60" t="s">
        <v>221</v>
      </c>
      <c r="C207" s="61" t="s">
        <v>1298</v>
      </c>
      <c r="D207" s="62">
        <v>0</v>
      </c>
      <c r="E207" s="62">
        <v>10183187</v>
      </c>
      <c r="F207" s="62">
        <v>0</v>
      </c>
      <c r="G207" s="62">
        <v>22</v>
      </c>
      <c r="H207" s="62">
        <v>0</v>
      </c>
      <c r="I207" s="62">
        <v>0</v>
      </c>
      <c r="J207" s="62">
        <v>0</v>
      </c>
      <c r="K207" s="62">
        <v>0</v>
      </c>
      <c r="L207" s="62">
        <v>0</v>
      </c>
      <c r="M207" s="62">
        <v>0</v>
      </c>
      <c r="N207" s="62">
        <v>0</v>
      </c>
      <c r="O207" s="62">
        <v>0</v>
      </c>
      <c r="P207" s="62">
        <v>0</v>
      </c>
      <c r="Q207" s="62">
        <v>0</v>
      </c>
      <c r="R207" s="62">
        <v>0</v>
      </c>
      <c r="S207" s="62">
        <v>0</v>
      </c>
      <c r="T207" s="62">
        <v>7500</v>
      </c>
      <c r="U207" s="62">
        <v>0</v>
      </c>
      <c r="V207" s="62">
        <v>0</v>
      </c>
      <c r="W207" s="62">
        <v>0</v>
      </c>
      <c r="X207" s="62">
        <v>0</v>
      </c>
      <c r="Y207" s="62">
        <v>0</v>
      </c>
      <c r="Z207" s="62">
        <v>0</v>
      </c>
      <c r="AA207" s="62">
        <v>170127.7942</v>
      </c>
      <c r="AB207" s="62">
        <v>0</v>
      </c>
      <c r="AC207" s="62">
        <v>0</v>
      </c>
      <c r="AD207" s="62">
        <v>0</v>
      </c>
      <c r="AE207" s="62">
        <v>0</v>
      </c>
      <c r="AF207" s="62">
        <v>0</v>
      </c>
      <c r="AG207" s="62">
        <v>0</v>
      </c>
      <c r="AH207" s="62">
        <v>0</v>
      </c>
      <c r="AI207" s="62">
        <v>0</v>
      </c>
      <c r="AJ207" s="63">
        <f t="shared" si="3"/>
        <v>10360836.794199999</v>
      </c>
      <c r="AM207" s="70"/>
    </row>
    <row r="208" spans="1:39" ht="20.100000000000001" customHeight="1">
      <c r="A208" s="59">
        <v>586</v>
      </c>
      <c r="B208" s="60" t="s">
        <v>222</v>
      </c>
      <c r="C208" s="64" t="s">
        <v>1298</v>
      </c>
      <c r="D208" s="62">
        <v>0</v>
      </c>
      <c r="E208" s="62">
        <v>0</v>
      </c>
      <c r="F208" s="62">
        <v>74443.98</v>
      </c>
      <c r="G208" s="62">
        <v>25005.5</v>
      </c>
      <c r="H208" s="62">
        <v>0</v>
      </c>
      <c r="I208" s="62">
        <v>53016.200000000012</v>
      </c>
      <c r="J208" s="62">
        <v>0</v>
      </c>
      <c r="K208" s="62">
        <v>0</v>
      </c>
      <c r="L208" s="62">
        <v>0</v>
      </c>
      <c r="M208" s="62">
        <v>0</v>
      </c>
      <c r="N208" s="62">
        <v>0</v>
      </c>
      <c r="O208" s="62">
        <v>0</v>
      </c>
      <c r="P208" s="62">
        <v>0</v>
      </c>
      <c r="Q208" s="62">
        <v>0</v>
      </c>
      <c r="R208" s="62">
        <v>0</v>
      </c>
      <c r="S208" s="62">
        <v>0</v>
      </c>
      <c r="T208" s="62">
        <v>0</v>
      </c>
      <c r="U208" s="62">
        <v>0</v>
      </c>
      <c r="V208" s="62">
        <v>0</v>
      </c>
      <c r="W208" s="62">
        <v>0</v>
      </c>
      <c r="X208" s="62">
        <v>0</v>
      </c>
      <c r="Y208" s="62">
        <v>0</v>
      </c>
      <c r="Z208" s="62">
        <v>0</v>
      </c>
      <c r="AA208" s="62">
        <v>0</v>
      </c>
      <c r="AB208" s="62">
        <v>0</v>
      </c>
      <c r="AC208" s="62">
        <v>0</v>
      </c>
      <c r="AD208" s="62">
        <v>0</v>
      </c>
      <c r="AE208" s="62">
        <v>0</v>
      </c>
      <c r="AF208" s="62">
        <v>0</v>
      </c>
      <c r="AG208" s="62">
        <v>0</v>
      </c>
      <c r="AH208" s="62">
        <v>0</v>
      </c>
      <c r="AI208" s="62">
        <v>0</v>
      </c>
      <c r="AJ208" s="63">
        <f t="shared" si="3"/>
        <v>152465.68</v>
      </c>
      <c r="AM208" s="70"/>
    </row>
    <row r="209" spans="1:39" ht="20.100000000000001" customHeight="1">
      <c r="A209" s="59">
        <v>587</v>
      </c>
      <c r="B209" s="60" t="s">
        <v>858</v>
      </c>
      <c r="C209" s="61" t="s">
        <v>1298</v>
      </c>
      <c r="D209" s="62">
        <v>0</v>
      </c>
      <c r="E209" s="62">
        <v>0</v>
      </c>
      <c r="F209" s="62">
        <v>9347175</v>
      </c>
      <c r="G209" s="62">
        <v>1848932.4500000002</v>
      </c>
      <c r="H209" s="62">
        <v>0</v>
      </c>
      <c r="I209" s="62">
        <v>0</v>
      </c>
      <c r="J209" s="62">
        <v>16417009</v>
      </c>
      <c r="K209" s="62">
        <v>0</v>
      </c>
      <c r="L209" s="62">
        <v>0</v>
      </c>
      <c r="M209" s="62">
        <v>0</v>
      </c>
      <c r="N209" s="62">
        <v>0</v>
      </c>
      <c r="O209" s="62">
        <v>0</v>
      </c>
      <c r="P209" s="62">
        <v>0</v>
      </c>
      <c r="Q209" s="62">
        <v>0</v>
      </c>
      <c r="R209" s="62">
        <v>0</v>
      </c>
      <c r="S209" s="62">
        <v>0</v>
      </c>
      <c r="T209" s="62">
        <v>0</v>
      </c>
      <c r="U209" s="62">
        <v>0</v>
      </c>
      <c r="V209" s="62">
        <v>0</v>
      </c>
      <c r="W209" s="62">
        <v>0</v>
      </c>
      <c r="X209" s="62">
        <v>0</v>
      </c>
      <c r="Y209" s="62">
        <v>0</v>
      </c>
      <c r="Z209" s="62">
        <v>0</v>
      </c>
      <c r="AA209" s="62">
        <v>0</v>
      </c>
      <c r="AB209" s="62">
        <v>0</v>
      </c>
      <c r="AC209" s="62">
        <v>0</v>
      </c>
      <c r="AD209" s="62">
        <v>0</v>
      </c>
      <c r="AE209" s="62">
        <v>0</v>
      </c>
      <c r="AF209" s="62">
        <v>0</v>
      </c>
      <c r="AG209" s="62">
        <v>0</v>
      </c>
      <c r="AH209" s="62">
        <v>0</v>
      </c>
      <c r="AI209" s="62">
        <v>0</v>
      </c>
      <c r="AJ209" s="63">
        <f t="shared" si="3"/>
        <v>27613116.449999999</v>
      </c>
      <c r="AM209" s="70"/>
    </row>
    <row r="210" spans="1:39" ht="20.100000000000001" customHeight="1">
      <c r="A210" s="59">
        <v>588</v>
      </c>
      <c r="B210" s="60" t="s">
        <v>223</v>
      </c>
      <c r="C210" s="64" t="s">
        <v>1298</v>
      </c>
      <c r="D210" s="62">
        <v>0</v>
      </c>
      <c r="E210" s="62">
        <v>0</v>
      </c>
      <c r="F210" s="62">
        <v>0</v>
      </c>
      <c r="G210" s="62">
        <v>0</v>
      </c>
      <c r="H210" s="62">
        <v>0</v>
      </c>
      <c r="I210" s="62">
        <v>0</v>
      </c>
      <c r="J210" s="62">
        <v>0</v>
      </c>
      <c r="K210" s="62">
        <v>0</v>
      </c>
      <c r="L210" s="62">
        <v>0</v>
      </c>
      <c r="M210" s="62">
        <v>0</v>
      </c>
      <c r="N210" s="62">
        <v>0</v>
      </c>
      <c r="O210" s="62">
        <v>0</v>
      </c>
      <c r="P210" s="62">
        <v>0</v>
      </c>
      <c r="Q210" s="62">
        <v>0</v>
      </c>
      <c r="R210" s="62">
        <v>0</v>
      </c>
      <c r="S210" s="62">
        <v>0</v>
      </c>
      <c r="T210" s="62">
        <v>0</v>
      </c>
      <c r="U210" s="62">
        <v>2744000</v>
      </c>
      <c r="V210" s="62">
        <v>0</v>
      </c>
      <c r="W210" s="62">
        <v>0</v>
      </c>
      <c r="X210" s="62">
        <v>0</v>
      </c>
      <c r="Y210" s="62">
        <v>0</v>
      </c>
      <c r="Z210" s="62">
        <v>0</v>
      </c>
      <c r="AA210" s="62">
        <v>0</v>
      </c>
      <c r="AB210" s="62">
        <v>0</v>
      </c>
      <c r="AC210" s="62">
        <v>0</v>
      </c>
      <c r="AD210" s="62">
        <v>0</v>
      </c>
      <c r="AE210" s="62">
        <v>0</v>
      </c>
      <c r="AF210" s="62">
        <v>0</v>
      </c>
      <c r="AG210" s="62">
        <v>0</v>
      </c>
      <c r="AH210" s="62">
        <v>0</v>
      </c>
      <c r="AI210" s="62">
        <v>0</v>
      </c>
      <c r="AJ210" s="63">
        <f t="shared" si="3"/>
        <v>2744000</v>
      </c>
      <c r="AM210" s="70"/>
    </row>
    <row r="211" spans="1:39" ht="20.100000000000001" customHeight="1">
      <c r="A211" s="59">
        <v>589</v>
      </c>
      <c r="B211" s="60" t="s">
        <v>859</v>
      </c>
      <c r="C211" s="64" t="s">
        <v>1298</v>
      </c>
      <c r="D211" s="62">
        <v>0</v>
      </c>
      <c r="E211" s="62">
        <v>0</v>
      </c>
      <c r="F211" s="62">
        <v>0</v>
      </c>
      <c r="G211" s="62">
        <v>0</v>
      </c>
      <c r="H211" s="62">
        <v>0</v>
      </c>
      <c r="I211" s="62">
        <v>0</v>
      </c>
      <c r="J211" s="62">
        <v>0</v>
      </c>
      <c r="K211" s="62">
        <v>0</v>
      </c>
      <c r="L211" s="62">
        <v>0</v>
      </c>
      <c r="M211" s="62">
        <v>0</v>
      </c>
      <c r="N211" s="62">
        <v>0</v>
      </c>
      <c r="O211" s="62">
        <v>0</v>
      </c>
      <c r="P211" s="62">
        <v>0</v>
      </c>
      <c r="Q211" s="62">
        <v>0</v>
      </c>
      <c r="R211" s="62">
        <v>0</v>
      </c>
      <c r="S211" s="62">
        <v>0</v>
      </c>
      <c r="T211" s="62">
        <v>0</v>
      </c>
      <c r="U211" s="62">
        <v>0</v>
      </c>
      <c r="V211" s="62">
        <v>0</v>
      </c>
      <c r="W211" s="62">
        <v>0</v>
      </c>
      <c r="X211" s="62">
        <v>0</v>
      </c>
      <c r="Y211" s="62">
        <v>0</v>
      </c>
      <c r="Z211" s="62">
        <v>0</v>
      </c>
      <c r="AA211" s="62">
        <v>0</v>
      </c>
      <c r="AB211" s="62">
        <v>0</v>
      </c>
      <c r="AC211" s="62">
        <v>0</v>
      </c>
      <c r="AD211" s="62">
        <v>0</v>
      </c>
      <c r="AE211" s="62">
        <v>0</v>
      </c>
      <c r="AF211" s="62">
        <v>0</v>
      </c>
      <c r="AG211" s="62">
        <v>0</v>
      </c>
      <c r="AH211" s="62">
        <v>0</v>
      </c>
      <c r="AI211" s="62">
        <v>0</v>
      </c>
      <c r="AJ211" s="63">
        <f t="shared" si="3"/>
        <v>0</v>
      </c>
      <c r="AM211" s="70"/>
    </row>
    <row r="212" spans="1:39" ht="20.100000000000001" customHeight="1">
      <c r="A212" s="59">
        <v>590</v>
      </c>
      <c r="B212" s="60" t="s">
        <v>860</v>
      </c>
      <c r="C212" s="61" t="s">
        <v>1298</v>
      </c>
      <c r="D212" s="62">
        <v>0</v>
      </c>
      <c r="E212" s="62">
        <v>0</v>
      </c>
      <c r="F212" s="62">
        <v>19917298.059999999</v>
      </c>
      <c r="G212" s="62">
        <v>9099.1600000000017</v>
      </c>
      <c r="H212" s="62">
        <v>0</v>
      </c>
      <c r="I212" s="62">
        <v>22674.67</v>
      </c>
      <c r="J212" s="62">
        <v>0</v>
      </c>
      <c r="K212" s="62">
        <v>0</v>
      </c>
      <c r="L212" s="62">
        <v>0</v>
      </c>
      <c r="M212" s="62">
        <v>0</v>
      </c>
      <c r="N212" s="62">
        <v>44809.34</v>
      </c>
      <c r="O212" s="62">
        <v>0</v>
      </c>
      <c r="P212" s="62">
        <v>0</v>
      </c>
      <c r="Q212" s="62">
        <v>0</v>
      </c>
      <c r="R212" s="62">
        <v>0</v>
      </c>
      <c r="S212" s="62">
        <v>0</v>
      </c>
      <c r="T212" s="62">
        <v>0</v>
      </c>
      <c r="U212" s="62">
        <v>0</v>
      </c>
      <c r="V212" s="62">
        <v>0</v>
      </c>
      <c r="W212" s="62">
        <v>0</v>
      </c>
      <c r="X212" s="62">
        <v>33431.866999999998</v>
      </c>
      <c r="Y212" s="62">
        <v>0</v>
      </c>
      <c r="Z212" s="62">
        <v>0</v>
      </c>
      <c r="AA212" s="62">
        <v>0</v>
      </c>
      <c r="AB212" s="62">
        <v>0</v>
      </c>
      <c r="AC212" s="62">
        <v>0</v>
      </c>
      <c r="AD212" s="62">
        <v>0</v>
      </c>
      <c r="AE212" s="62">
        <v>0</v>
      </c>
      <c r="AF212" s="62">
        <v>0</v>
      </c>
      <c r="AG212" s="62">
        <v>0</v>
      </c>
      <c r="AH212" s="62">
        <v>0</v>
      </c>
      <c r="AI212" s="62">
        <v>0</v>
      </c>
      <c r="AJ212" s="63">
        <f t="shared" si="3"/>
        <v>20027313.096999999</v>
      </c>
      <c r="AM212" s="70"/>
    </row>
    <row r="213" spans="1:39" ht="20.100000000000001" customHeight="1">
      <c r="A213" s="59">
        <v>591</v>
      </c>
      <c r="B213" s="60" t="s">
        <v>861</v>
      </c>
      <c r="C213" s="61" t="s">
        <v>1298</v>
      </c>
      <c r="D213" s="62">
        <v>0</v>
      </c>
      <c r="E213" s="62">
        <v>0</v>
      </c>
      <c r="F213" s="62">
        <v>63874671.130000003</v>
      </c>
      <c r="G213" s="62">
        <v>4210429.17</v>
      </c>
      <c r="H213" s="62">
        <v>0</v>
      </c>
      <c r="I213" s="62">
        <v>0</v>
      </c>
      <c r="J213" s="62">
        <v>0</v>
      </c>
      <c r="K213" s="62">
        <v>17624.09</v>
      </c>
      <c r="L213" s="62">
        <v>0</v>
      </c>
      <c r="M213" s="62">
        <v>0</v>
      </c>
      <c r="N213" s="62">
        <v>0</v>
      </c>
      <c r="O213" s="62">
        <v>0</v>
      </c>
      <c r="P213" s="62">
        <v>0</v>
      </c>
      <c r="Q213" s="62">
        <v>0</v>
      </c>
      <c r="R213" s="62">
        <v>0</v>
      </c>
      <c r="S213" s="62">
        <v>0</v>
      </c>
      <c r="T213" s="62">
        <v>16952</v>
      </c>
      <c r="U213" s="62">
        <v>0</v>
      </c>
      <c r="V213" s="62">
        <v>0</v>
      </c>
      <c r="W213" s="62">
        <v>0</v>
      </c>
      <c r="X213" s="62">
        <v>0</v>
      </c>
      <c r="Y213" s="62">
        <v>0</v>
      </c>
      <c r="Z213" s="62">
        <v>0</v>
      </c>
      <c r="AA213" s="62">
        <v>0</v>
      </c>
      <c r="AB213" s="62">
        <v>0</v>
      </c>
      <c r="AC213" s="62">
        <v>0</v>
      </c>
      <c r="AD213" s="62">
        <v>0</v>
      </c>
      <c r="AE213" s="62">
        <v>0</v>
      </c>
      <c r="AF213" s="62">
        <v>0</v>
      </c>
      <c r="AG213" s="62">
        <v>0</v>
      </c>
      <c r="AH213" s="62">
        <v>0</v>
      </c>
      <c r="AI213" s="62">
        <v>0</v>
      </c>
      <c r="AJ213" s="63">
        <f t="shared" si="3"/>
        <v>68119676.390000001</v>
      </c>
      <c r="AM213" s="70"/>
    </row>
    <row r="214" spans="1:39" ht="20.100000000000001" customHeight="1">
      <c r="A214" s="59">
        <v>592</v>
      </c>
      <c r="B214" s="60" t="s">
        <v>862</v>
      </c>
      <c r="C214" s="61" t="s">
        <v>1298</v>
      </c>
      <c r="D214" s="62">
        <v>0</v>
      </c>
      <c r="E214" s="62">
        <v>0</v>
      </c>
      <c r="F214" s="62">
        <v>32650543.579999998</v>
      </c>
      <c r="G214" s="62">
        <v>1201.45</v>
      </c>
      <c r="H214" s="62">
        <v>0</v>
      </c>
      <c r="I214" s="62">
        <v>2680.12</v>
      </c>
      <c r="J214" s="62">
        <v>1100</v>
      </c>
      <c r="K214" s="62">
        <v>0</v>
      </c>
      <c r="L214" s="62">
        <v>0</v>
      </c>
      <c r="M214" s="62">
        <v>0</v>
      </c>
      <c r="N214" s="62">
        <v>0</v>
      </c>
      <c r="O214" s="62">
        <v>0</v>
      </c>
      <c r="P214" s="62">
        <v>0</v>
      </c>
      <c r="Q214" s="62">
        <v>0</v>
      </c>
      <c r="R214" s="62">
        <v>0</v>
      </c>
      <c r="S214" s="62">
        <v>0</v>
      </c>
      <c r="T214" s="62">
        <v>0</v>
      </c>
      <c r="U214" s="62">
        <v>0</v>
      </c>
      <c r="V214" s="62">
        <v>0</v>
      </c>
      <c r="W214" s="62">
        <v>0</v>
      </c>
      <c r="X214" s="62">
        <v>74623.285799999998</v>
      </c>
      <c r="Y214" s="62">
        <v>0</v>
      </c>
      <c r="Z214" s="62">
        <v>0</v>
      </c>
      <c r="AA214" s="62">
        <v>0</v>
      </c>
      <c r="AB214" s="62">
        <v>0</v>
      </c>
      <c r="AC214" s="62">
        <v>0</v>
      </c>
      <c r="AD214" s="62">
        <v>0</v>
      </c>
      <c r="AE214" s="62">
        <v>0</v>
      </c>
      <c r="AF214" s="62">
        <v>0</v>
      </c>
      <c r="AG214" s="62">
        <v>0</v>
      </c>
      <c r="AH214" s="62">
        <v>0</v>
      </c>
      <c r="AI214" s="62">
        <v>0</v>
      </c>
      <c r="AJ214" s="63">
        <f t="shared" si="3"/>
        <v>32730148.435799997</v>
      </c>
      <c r="AM214" s="70"/>
    </row>
    <row r="215" spans="1:39" ht="20.100000000000001" customHeight="1">
      <c r="A215" s="59">
        <v>593</v>
      </c>
      <c r="B215" s="60" t="s">
        <v>863</v>
      </c>
      <c r="C215" s="61" t="s">
        <v>1298</v>
      </c>
      <c r="D215" s="62">
        <v>0</v>
      </c>
      <c r="E215" s="62">
        <v>0</v>
      </c>
      <c r="F215" s="62">
        <v>0</v>
      </c>
      <c r="G215" s="62">
        <v>0</v>
      </c>
      <c r="H215" s="62">
        <v>0</v>
      </c>
      <c r="I215" s="62">
        <v>0</v>
      </c>
      <c r="J215" s="62">
        <v>0</v>
      </c>
      <c r="K215" s="62">
        <v>0</v>
      </c>
      <c r="L215" s="62">
        <v>0</v>
      </c>
      <c r="M215" s="62">
        <v>0</v>
      </c>
      <c r="N215" s="62">
        <v>0</v>
      </c>
      <c r="O215" s="62">
        <v>0</v>
      </c>
      <c r="P215" s="62">
        <v>0</v>
      </c>
      <c r="Q215" s="62">
        <v>0</v>
      </c>
      <c r="R215" s="62">
        <v>0</v>
      </c>
      <c r="S215" s="62">
        <v>0</v>
      </c>
      <c r="T215" s="62">
        <v>0</v>
      </c>
      <c r="U215" s="62">
        <v>0</v>
      </c>
      <c r="V215" s="62">
        <v>0</v>
      </c>
      <c r="W215" s="62">
        <v>0</v>
      </c>
      <c r="X215" s="62">
        <v>0</v>
      </c>
      <c r="Y215" s="62">
        <v>0</v>
      </c>
      <c r="Z215" s="62">
        <v>0</v>
      </c>
      <c r="AA215" s="62">
        <v>0</v>
      </c>
      <c r="AB215" s="62">
        <v>0</v>
      </c>
      <c r="AC215" s="62">
        <v>0</v>
      </c>
      <c r="AD215" s="62">
        <v>0</v>
      </c>
      <c r="AE215" s="62">
        <v>0</v>
      </c>
      <c r="AF215" s="62">
        <v>0</v>
      </c>
      <c r="AG215" s="62">
        <v>0</v>
      </c>
      <c r="AH215" s="62">
        <v>0</v>
      </c>
      <c r="AI215" s="62">
        <v>0</v>
      </c>
      <c r="AJ215" s="63">
        <f t="shared" si="3"/>
        <v>0</v>
      </c>
      <c r="AM215" s="70"/>
    </row>
    <row r="216" spans="1:39" ht="20.100000000000001" customHeight="1">
      <c r="A216" s="59">
        <v>594</v>
      </c>
      <c r="B216" s="60" t="s">
        <v>113</v>
      </c>
      <c r="C216" s="61" t="s">
        <v>1298</v>
      </c>
      <c r="D216" s="62">
        <v>0</v>
      </c>
      <c r="E216" s="62">
        <v>0</v>
      </c>
      <c r="F216" s="62">
        <v>1829086.3</v>
      </c>
      <c r="G216" s="62">
        <v>47409.69</v>
      </c>
      <c r="H216" s="62">
        <v>0</v>
      </c>
      <c r="I216" s="62">
        <v>0</v>
      </c>
      <c r="J216" s="62">
        <v>0.02</v>
      </c>
      <c r="K216" s="62">
        <v>16142.749999999998</v>
      </c>
      <c r="L216" s="62">
        <v>0</v>
      </c>
      <c r="M216" s="62">
        <v>0</v>
      </c>
      <c r="N216" s="62">
        <v>0.05</v>
      </c>
      <c r="O216" s="62">
        <v>0</v>
      </c>
      <c r="P216" s="62">
        <v>0</v>
      </c>
      <c r="Q216" s="62">
        <v>0</v>
      </c>
      <c r="R216" s="62">
        <v>0</v>
      </c>
      <c r="S216" s="62">
        <v>0</v>
      </c>
      <c r="T216" s="62">
        <v>0</v>
      </c>
      <c r="U216" s="62">
        <v>0</v>
      </c>
      <c r="V216" s="62">
        <v>0</v>
      </c>
      <c r="W216" s="62">
        <v>0</v>
      </c>
      <c r="X216" s="62">
        <v>0</v>
      </c>
      <c r="Y216" s="62">
        <v>0</v>
      </c>
      <c r="Z216" s="62">
        <v>0</v>
      </c>
      <c r="AA216" s="62">
        <v>0</v>
      </c>
      <c r="AB216" s="62">
        <v>0</v>
      </c>
      <c r="AC216" s="62">
        <v>0</v>
      </c>
      <c r="AD216" s="62">
        <v>0</v>
      </c>
      <c r="AE216" s="62">
        <v>0</v>
      </c>
      <c r="AF216" s="62">
        <v>0</v>
      </c>
      <c r="AG216" s="62">
        <v>0</v>
      </c>
      <c r="AH216" s="62">
        <v>0</v>
      </c>
      <c r="AI216" s="62">
        <v>0</v>
      </c>
      <c r="AJ216" s="63">
        <f t="shared" si="3"/>
        <v>1892638.81</v>
      </c>
      <c r="AM216" s="70"/>
    </row>
    <row r="217" spans="1:39" ht="20.100000000000001" customHeight="1">
      <c r="A217" s="59">
        <v>595</v>
      </c>
      <c r="B217" s="60" t="s">
        <v>1275</v>
      </c>
      <c r="C217" s="61" t="s">
        <v>1298</v>
      </c>
      <c r="D217" s="62">
        <v>0</v>
      </c>
      <c r="E217" s="62">
        <v>0</v>
      </c>
      <c r="F217" s="62">
        <v>1475128.67</v>
      </c>
      <c r="G217" s="62">
        <v>0</v>
      </c>
      <c r="H217" s="62">
        <v>0</v>
      </c>
      <c r="I217" s="62">
        <v>0</v>
      </c>
      <c r="J217" s="62">
        <v>0</v>
      </c>
      <c r="K217" s="62">
        <v>0</v>
      </c>
      <c r="L217" s="62">
        <v>0</v>
      </c>
      <c r="M217" s="62">
        <v>0</v>
      </c>
      <c r="N217" s="62">
        <v>0</v>
      </c>
      <c r="O217" s="62">
        <v>0</v>
      </c>
      <c r="P217" s="62">
        <v>0</v>
      </c>
      <c r="Q217" s="62">
        <v>0</v>
      </c>
      <c r="R217" s="62">
        <v>0</v>
      </c>
      <c r="S217" s="62">
        <v>0</v>
      </c>
      <c r="T217" s="62">
        <v>0</v>
      </c>
      <c r="U217" s="62">
        <v>0</v>
      </c>
      <c r="V217" s="62">
        <v>0</v>
      </c>
      <c r="W217" s="62">
        <v>0</v>
      </c>
      <c r="X217" s="62">
        <v>0</v>
      </c>
      <c r="Y217" s="62">
        <v>0</v>
      </c>
      <c r="Z217" s="62">
        <v>0</v>
      </c>
      <c r="AA217" s="62">
        <v>0</v>
      </c>
      <c r="AB217" s="62">
        <v>0</v>
      </c>
      <c r="AC217" s="62">
        <v>0</v>
      </c>
      <c r="AD217" s="62">
        <v>0</v>
      </c>
      <c r="AE217" s="62">
        <v>0</v>
      </c>
      <c r="AF217" s="62">
        <v>0</v>
      </c>
      <c r="AG217" s="62">
        <v>0</v>
      </c>
      <c r="AH217" s="62">
        <v>0</v>
      </c>
      <c r="AI217" s="62">
        <v>0</v>
      </c>
      <c r="AJ217" s="63">
        <f t="shared" si="3"/>
        <v>1475128.67</v>
      </c>
      <c r="AM217" s="70"/>
    </row>
    <row r="218" spans="1:39" ht="20.100000000000001" customHeight="1">
      <c r="A218" s="59">
        <v>620</v>
      </c>
      <c r="B218" s="60" t="s">
        <v>864</v>
      </c>
      <c r="C218" s="61" t="s">
        <v>1298</v>
      </c>
      <c r="D218" s="62">
        <v>0</v>
      </c>
      <c r="E218" s="62">
        <v>0</v>
      </c>
      <c r="F218" s="62">
        <v>0</v>
      </c>
      <c r="G218" s="62">
        <v>0</v>
      </c>
      <c r="H218" s="62">
        <v>0</v>
      </c>
      <c r="I218" s="62">
        <v>0</v>
      </c>
      <c r="J218" s="62">
        <v>0</v>
      </c>
      <c r="K218" s="62">
        <v>0</v>
      </c>
      <c r="L218" s="62">
        <v>0</v>
      </c>
      <c r="M218" s="62">
        <v>0</v>
      </c>
      <c r="N218" s="62">
        <v>0</v>
      </c>
      <c r="O218" s="62">
        <v>0</v>
      </c>
      <c r="P218" s="62">
        <v>0</v>
      </c>
      <c r="Q218" s="62">
        <v>0</v>
      </c>
      <c r="R218" s="62">
        <v>0</v>
      </c>
      <c r="S218" s="62">
        <v>0</v>
      </c>
      <c r="T218" s="62">
        <v>0</v>
      </c>
      <c r="U218" s="62">
        <v>0</v>
      </c>
      <c r="V218" s="62">
        <v>0</v>
      </c>
      <c r="W218" s="62">
        <v>0</v>
      </c>
      <c r="X218" s="62">
        <v>0</v>
      </c>
      <c r="Y218" s="62">
        <v>0</v>
      </c>
      <c r="Z218" s="62">
        <v>0</v>
      </c>
      <c r="AA218" s="62">
        <v>0</v>
      </c>
      <c r="AB218" s="62">
        <v>0</v>
      </c>
      <c r="AC218" s="62">
        <v>0</v>
      </c>
      <c r="AD218" s="62">
        <v>0</v>
      </c>
      <c r="AE218" s="62">
        <v>0</v>
      </c>
      <c r="AF218" s="62">
        <v>0</v>
      </c>
      <c r="AG218" s="62">
        <v>0</v>
      </c>
      <c r="AH218" s="62">
        <v>0</v>
      </c>
      <c r="AI218" s="62">
        <v>0</v>
      </c>
      <c r="AJ218" s="63">
        <f t="shared" si="3"/>
        <v>0</v>
      </c>
      <c r="AM218" s="70"/>
    </row>
    <row r="219" spans="1:39" ht="20.100000000000001" customHeight="1">
      <c r="A219" s="59">
        <v>633</v>
      </c>
      <c r="B219" s="60" t="s">
        <v>230</v>
      </c>
      <c r="C219" s="61" t="s">
        <v>1298</v>
      </c>
      <c r="D219" s="62">
        <v>0</v>
      </c>
      <c r="E219" s="62">
        <v>0</v>
      </c>
      <c r="F219" s="62">
        <v>0</v>
      </c>
      <c r="G219" s="62">
        <v>0</v>
      </c>
      <c r="H219" s="62">
        <v>0</v>
      </c>
      <c r="I219" s="62">
        <v>0</v>
      </c>
      <c r="J219" s="62">
        <v>0</v>
      </c>
      <c r="K219" s="62">
        <v>0</v>
      </c>
      <c r="L219" s="62">
        <v>0</v>
      </c>
      <c r="M219" s="62">
        <v>0</v>
      </c>
      <c r="N219" s="62">
        <v>0</v>
      </c>
      <c r="O219" s="62">
        <v>0</v>
      </c>
      <c r="P219" s="62">
        <v>0</v>
      </c>
      <c r="Q219" s="62">
        <v>0</v>
      </c>
      <c r="R219" s="62">
        <v>0</v>
      </c>
      <c r="S219" s="62">
        <v>0</v>
      </c>
      <c r="T219" s="62">
        <v>0</v>
      </c>
      <c r="U219" s="62">
        <v>0</v>
      </c>
      <c r="V219" s="62">
        <v>0</v>
      </c>
      <c r="W219" s="62">
        <v>0</v>
      </c>
      <c r="X219" s="62">
        <v>0</v>
      </c>
      <c r="Y219" s="62">
        <v>0</v>
      </c>
      <c r="Z219" s="62">
        <v>0</v>
      </c>
      <c r="AA219" s="62">
        <v>0</v>
      </c>
      <c r="AB219" s="62">
        <v>0</v>
      </c>
      <c r="AC219" s="62">
        <v>0</v>
      </c>
      <c r="AD219" s="62">
        <v>0</v>
      </c>
      <c r="AE219" s="62">
        <v>0</v>
      </c>
      <c r="AF219" s="62">
        <v>0</v>
      </c>
      <c r="AG219" s="62">
        <v>0</v>
      </c>
      <c r="AH219" s="62">
        <v>0</v>
      </c>
      <c r="AI219" s="62">
        <v>0</v>
      </c>
      <c r="AJ219" s="63">
        <f t="shared" si="3"/>
        <v>0</v>
      </c>
      <c r="AM219" s="70"/>
    </row>
    <row r="220" spans="1:39" ht="20.100000000000001" customHeight="1">
      <c r="A220" s="59">
        <v>634</v>
      </c>
      <c r="B220" s="60" t="s">
        <v>865</v>
      </c>
      <c r="C220" s="61" t="s">
        <v>1298</v>
      </c>
      <c r="D220" s="62">
        <v>0</v>
      </c>
      <c r="E220" s="62">
        <v>0</v>
      </c>
      <c r="F220" s="62">
        <v>0</v>
      </c>
      <c r="G220" s="62">
        <v>0</v>
      </c>
      <c r="H220" s="62">
        <v>0</v>
      </c>
      <c r="I220" s="62">
        <v>0</v>
      </c>
      <c r="J220" s="62">
        <v>0</v>
      </c>
      <c r="K220" s="62">
        <v>0</v>
      </c>
      <c r="L220" s="62">
        <v>0</v>
      </c>
      <c r="M220" s="62">
        <v>0</v>
      </c>
      <c r="N220" s="62">
        <v>0</v>
      </c>
      <c r="O220" s="62">
        <v>0</v>
      </c>
      <c r="P220" s="62">
        <v>0</v>
      </c>
      <c r="Q220" s="62">
        <v>0</v>
      </c>
      <c r="R220" s="62">
        <v>0</v>
      </c>
      <c r="S220" s="62">
        <v>0</v>
      </c>
      <c r="T220" s="62">
        <v>0</v>
      </c>
      <c r="U220" s="62">
        <v>0</v>
      </c>
      <c r="V220" s="62">
        <v>0</v>
      </c>
      <c r="W220" s="62">
        <v>0</v>
      </c>
      <c r="X220" s="62">
        <v>0</v>
      </c>
      <c r="Y220" s="62">
        <v>0</v>
      </c>
      <c r="Z220" s="62">
        <v>0</v>
      </c>
      <c r="AA220" s="62">
        <v>0</v>
      </c>
      <c r="AB220" s="62">
        <v>0</v>
      </c>
      <c r="AC220" s="62">
        <v>0</v>
      </c>
      <c r="AD220" s="62">
        <v>0</v>
      </c>
      <c r="AE220" s="62">
        <v>0</v>
      </c>
      <c r="AF220" s="62">
        <v>0</v>
      </c>
      <c r="AG220" s="62">
        <v>0</v>
      </c>
      <c r="AH220" s="62">
        <v>0</v>
      </c>
      <c r="AI220" s="62">
        <v>0</v>
      </c>
      <c r="AJ220" s="63">
        <f t="shared" si="3"/>
        <v>0</v>
      </c>
      <c r="AM220" s="70"/>
    </row>
    <row r="221" spans="1:39" ht="20.100000000000001" customHeight="1">
      <c r="A221" s="59">
        <v>650</v>
      </c>
      <c r="B221" s="60" t="s">
        <v>232</v>
      </c>
      <c r="C221" s="64" t="s">
        <v>1298</v>
      </c>
      <c r="D221" s="62">
        <v>0</v>
      </c>
      <c r="E221" s="62">
        <v>0</v>
      </c>
      <c r="F221" s="62">
        <v>0</v>
      </c>
      <c r="G221" s="62">
        <v>82663.259999999995</v>
      </c>
      <c r="H221" s="62">
        <v>0</v>
      </c>
      <c r="I221" s="62">
        <v>0</v>
      </c>
      <c r="J221" s="62">
        <v>0</v>
      </c>
      <c r="K221" s="62">
        <v>0</v>
      </c>
      <c r="L221" s="62">
        <v>0</v>
      </c>
      <c r="M221" s="62">
        <v>0</v>
      </c>
      <c r="N221" s="62">
        <v>0</v>
      </c>
      <c r="O221" s="62">
        <v>0</v>
      </c>
      <c r="P221" s="62">
        <v>0</v>
      </c>
      <c r="Q221" s="62">
        <v>0</v>
      </c>
      <c r="R221" s="62">
        <v>0</v>
      </c>
      <c r="S221" s="62">
        <v>0</v>
      </c>
      <c r="T221" s="62">
        <v>0</v>
      </c>
      <c r="U221" s="62">
        <v>0</v>
      </c>
      <c r="V221" s="62">
        <v>0</v>
      </c>
      <c r="W221" s="62">
        <v>0</v>
      </c>
      <c r="X221" s="62">
        <v>0</v>
      </c>
      <c r="Y221" s="62">
        <v>0</v>
      </c>
      <c r="Z221" s="62">
        <v>0</v>
      </c>
      <c r="AA221" s="62">
        <v>0</v>
      </c>
      <c r="AB221" s="62">
        <v>0</v>
      </c>
      <c r="AC221" s="62">
        <v>0</v>
      </c>
      <c r="AD221" s="62">
        <v>0</v>
      </c>
      <c r="AE221" s="62">
        <v>0</v>
      </c>
      <c r="AF221" s="62">
        <v>0</v>
      </c>
      <c r="AG221" s="62">
        <v>0</v>
      </c>
      <c r="AH221" s="62">
        <v>0</v>
      </c>
      <c r="AI221" s="62">
        <v>0</v>
      </c>
      <c r="AJ221" s="63">
        <f t="shared" si="3"/>
        <v>82663.259999999995</v>
      </c>
      <c r="AM221" s="70"/>
    </row>
    <row r="222" spans="1:39" ht="20.100000000000001" customHeight="1">
      <c r="A222" s="59">
        <v>660</v>
      </c>
      <c r="B222" s="60" t="s">
        <v>233</v>
      </c>
      <c r="C222" s="61" t="s">
        <v>1298</v>
      </c>
      <c r="D222" s="62">
        <v>1910.85</v>
      </c>
      <c r="E222" s="62">
        <v>0</v>
      </c>
      <c r="F222" s="62">
        <v>31967223.109999999</v>
      </c>
      <c r="G222" s="62">
        <v>270337.27</v>
      </c>
      <c r="H222" s="62">
        <v>0</v>
      </c>
      <c r="I222" s="62">
        <v>0</v>
      </c>
      <c r="J222" s="62">
        <v>2076466.99</v>
      </c>
      <c r="K222" s="62">
        <v>711.72</v>
      </c>
      <c r="L222" s="62">
        <v>0</v>
      </c>
      <c r="M222" s="62">
        <v>0</v>
      </c>
      <c r="N222" s="62">
        <v>0</v>
      </c>
      <c r="O222" s="62">
        <v>0</v>
      </c>
      <c r="P222" s="62">
        <v>0</v>
      </c>
      <c r="Q222" s="62">
        <v>0</v>
      </c>
      <c r="R222" s="62">
        <v>0</v>
      </c>
      <c r="S222" s="62">
        <v>0</v>
      </c>
      <c r="T222" s="62">
        <v>0</v>
      </c>
      <c r="U222" s="62">
        <v>0</v>
      </c>
      <c r="V222" s="62">
        <v>0</v>
      </c>
      <c r="W222" s="62">
        <v>0</v>
      </c>
      <c r="X222" s="62">
        <v>0</v>
      </c>
      <c r="Y222" s="62">
        <v>0</v>
      </c>
      <c r="Z222" s="62">
        <v>0</v>
      </c>
      <c r="AA222" s="62">
        <v>0</v>
      </c>
      <c r="AB222" s="62">
        <v>0</v>
      </c>
      <c r="AC222" s="62">
        <v>0</v>
      </c>
      <c r="AD222" s="62">
        <v>0</v>
      </c>
      <c r="AE222" s="62">
        <v>0</v>
      </c>
      <c r="AF222" s="62">
        <v>0</v>
      </c>
      <c r="AG222" s="62">
        <v>0</v>
      </c>
      <c r="AH222" s="62">
        <v>0</v>
      </c>
      <c r="AI222" s="62">
        <v>0</v>
      </c>
      <c r="AJ222" s="63">
        <f t="shared" si="3"/>
        <v>34316649.939999998</v>
      </c>
      <c r="AM222" s="70"/>
    </row>
    <row r="223" spans="1:39" ht="20.100000000000001" customHeight="1">
      <c r="A223" s="59">
        <v>661</v>
      </c>
      <c r="B223" s="60" t="s">
        <v>234</v>
      </c>
      <c r="C223" s="61" t="s">
        <v>1298</v>
      </c>
      <c r="D223" s="62">
        <v>0</v>
      </c>
      <c r="E223" s="62">
        <v>0</v>
      </c>
      <c r="F223" s="62">
        <v>6321</v>
      </c>
      <c r="G223" s="62">
        <v>22285.15</v>
      </c>
      <c r="H223" s="62">
        <v>0</v>
      </c>
      <c r="I223" s="62">
        <v>0</v>
      </c>
      <c r="J223" s="62">
        <v>0</v>
      </c>
      <c r="K223" s="62">
        <v>0</v>
      </c>
      <c r="L223" s="62">
        <v>0</v>
      </c>
      <c r="M223" s="62">
        <v>0</v>
      </c>
      <c r="N223" s="62">
        <v>0</v>
      </c>
      <c r="O223" s="62">
        <v>0</v>
      </c>
      <c r="P223" s="62">
        <v>0</v>
      </c>
      <c r="Q223" s="62">
        <v>0</v>
      </c>
      <c r="R223" s="62">
        <v>0</v>
      </c>
      <c r="S223" s="62">
        <v>0</v>
      </c>
      <c r="T223" s="62">
        <v>0</v>
      </c>
      <c r="U223" s="62">
        <v>0</v>
      </c>
      <c r="V223" s="62">
        <v>0</v>
      </c>
      <c r="W223" s="62">
        <v>0</v>
      </c>
      <c r="X223" s="62">
        <v>0</v>
      </c>
      <c r="Y223" s="62">
        <v>0</v>
      </c>
      <c r="Z223" s="62">
        <v>0</v>
      </c>
      <c r="AA223" s="62">
        <v>0</v>
      </c>
      <c r="AB223" s="62">
        <v>0</v>
      </c>
      <c r="AC223" s="62">
        <v>0</v>
      </c>
      <c r="AD223" s="62">
        <v>0</v>
      </c>
      <c r="AE223" s="62">
        <v>0</v>
      </c>
      <c r="AF223" s="62">
        <v>0</v>
      </c>
      <c r="AG223" s="62">
        <v>0</v>
      </c>
      <c r="AH223" s="62">
        <v>0</v>
      </c>
      <c r="AI223" s="62">
        <v>0</v>
      </c>
      <c r="AJ223" s="63">
        <f t="shared" si="3"/>
        <v>28606.15</v>
      </c>
      <c r="AM223" s="70"/>
    </row>
    <row r="224" spans="1:39" ht="20.100000000000001" customHeight="1">
      <c r="A224" s="59">
        <v>670</v>
      </c>
      <c r="B224" s="60" t="s">
        <v>235</v>
      </c>
      <c r="C224" s="61" t="s">
        <v>1298</v>
      </c>
      <c r="D224" s="62">
        <v>0</v>
      </c>
      <c r="E224" s="62">
        <v>0</v>
      </c>
      <c r="F224" s="62">
        <v>18509206.550000001</v>
      </c>
      <c r="G224" s="62">
        <v>858465.74</v>
      </c>
      <c r="H224" s="62">
        <v>0</v>
      </c>
      <c r="I224" s="62">
        <v>68815.710000000006</v>
      </c>
      <c r="J224" s="62">
        <v>6758188.0100000007</v>
      </c>
      <c r="K224" s="62">
        <v>100</v>
      </c>
      <c r="L224" s="62">
        <v>0</v>
      </c>
      <c r="M224" s="62">
        <v>0</v>
      </c>
      <c r="N224" s="62">
        <v>3091.01</v>
      </c>
      <c r="O224" s="62">
        <v>0</v>
      </c>
      <c r="P224" s="62">
        <v>0</v>
      </c>
      <c r="Q224" s="62">
        <v>0</v>
      </c>
      <c r="R224" s="62">
        <v>0</v>
      </c>
      <c r="S224" s="62">
        <v>0</v>
      </c>
      <c r="T224" s="62">
        <v>0</v>
      </c>
      <c r="U224" s="62">
        <v>0</v>
      </c>
      <c r="V224" s="62">
        <v>0</v>
      </c>
      <c r="W224" s="62">
        <v>0</v>
      </c>
      <c r="X224" s="62">
        <v>0</v>
      </c>
      <c r="Y224" s="62">
        <v>0</v>
      </c>
      <c r="Z224" s="62">
        <v>0</v>
      </c>
      <c r="AA224" s="62">
        <v>0</v>
      </c>
      <c r="AB224" s="62">
        <v>0</v>
      </c>
      <c r="AC224" s="62">
        <v>0</v>
      </c>
      <c r="AD224" s="62">
        <v>0</v>
      </c>
      <c r="AE224" s="62">
        <v>0</v>
      </c>
      <c r="AF224" s="62">
        <v>0</v>
      </c>
      <c r="AG224" s="62">
        <v>0</v>
      </c>
      <c r="AH224" s="62">
        <v>0</v>
      </c>
      <c r="AI224" s="62">
        <v>0</v>
      </c>
      <c r="AJ224" s="63">
        <f t="shared" si="3"/>
        <v>26197867.020000003</v>
      </c>
      <c r="AM224" s="70"/>
    </row>
    <row r="225" spans="1:39" ht="20.100000000000001" customHeight="1">
      <c r="A225" s="59">
        <v>680</v>
      </c>
      <c r="B225" s="60" t="s">
        <v>866</v>
      </c>
      <c r="C225" s="61" t="s">
        <v>1298</v>
      </c>
      <c r="D225" s="62">
        <v>0</v>
      </c>
      <c r="E225" s="62">
        <v>0</v>
      </c>
      <c r="F225" s="62">
        <v>0</v>
      </c>
      <c r="G225" s="62">
        <v>71359.510000000009</v>
      </c>
      <c r="H225" s="62">
        <v>0</v>
      </c>
      <c r="I225" s="62">
        <v>585.28</v>
      </c>
      <c r="J225" s="62">
        <v>0</v>
      </c>
      <c r="K225" s="62">
        <v>0</v>
      </c>
      <c r="L225" s="62">
        <v>0</v>
      </c>
      <c r="M225" s="62">
        <v>0</v>
      </c>
      <c r="N225" s="62">
        <v>52.98</v>
      </c>
      <c r="O225" s="62">
        <v>0</v>
      </c>
      <c r="P225" s="62">
        <v>0</v>
      </c>
      <c r="Q225" s="62">
        <v>0</v>
      </c>
      <c r="R225" s="62">
        <v>0</v>
      </c>
      <c r="S225" s="62">
        <v>0</v>
      </c>
      <c r="T225" s="62">
        <v>0</v>
      </c>
      <c r="U225" s="62">
        <v>0</v>
      </c>
      <c r="V225" s="62">
        <v>0</v>
      </c>
      <c r="W225" s="62">
        <v>0</v>
      </c>
      <c r="X225" s="62">
        <v>0</v>
      </c>
      <c r="Y225" s="62">
        <v>0</v>
      </c>
      <c r="Z225" s="62">
        <v>0</v>
      </c>
      <c r="AA225" s="62">
        <v>0</v>
      </c>
      <c r="AB225" s="62">
        <v>0</v>
      </c>
      <c r="AC225" s="62">
        <v>0</v>
      </c>
      <c r="AD225" s="62">
        <v>0</v>
      </c>
      <c r="AE225" s="62">
        <v>0</v>
      </c>
      <c r="AF225" s="62">
        <v>0</v>
      </c>
      <c r="AG225" s="62">
        <v>0</v>
      </c>
      <c r="AH225" s="62">
        <v>0</v>
      </c>
      <c r="AI225" s="62">
        <v>0</v>
      </c>
      <c r="AJ225" s="63">
        <f t="shared" si="3"/>
        <v>71997.77</v>
      </c>
      <c r="AM225" s="70"/>
    </row>
    <row r="226" spans="1:39" ht="20.100000000000001" customHeight="1">
      <c r="A226" s="59">
        <v>681</v>
      </c>
      <c r="B226" s="60" t="s">
        <v>237</v>
      </c>
      <c r="C226" s="61" t="s">
        <v>1298</v>
      </c>
      <c r="D226" s="62">
        <v>0</v>
      </c>
      <c r="E226" s="62">
        <v>0</v>
      </c>
      <c r="F226" s="62">
        <v>0</v>
      </c>
      <c r="G226" s="62">
        <v>0</v>
      </c>
      <c r="H226" s="62">
        <v>0</v>
      </c>
      <c r="I226" s="62">
        <v>0</v>
      </c>
      <c r="J226" s="62">
        <v>0</v>
      </c>
      <c r="K226" s="62">
        <v>0</v>
      </c>
      <c r="L226" s="62">
        <v>0</v>
      </c>
      <c r="M226" s="62">
        <v>0</v>
      </c>
      <c r="N226" s="62">
        <v>0</v>
      </c>
      <c r="O226" s="62">
        <v>0</v>
      </c>
      <c r="P226" s="62">
        <v>0</v>
      </c>
      <c r="Q226" s="62">
        <v>0</v>
      </c>
      <c r="R226" s="62">
        <v>0</v>
      </c>
      <c r="S226" s="62">
        <v>0</v>
      </c>
      <c r="T226" s="62">
        <v>0</v>
      </c>
      <c r="U226" s="62">
        <v>0</v>
      </c>
      <c r="V226" s="62">
        <v>0</v>
      </c>
      <c r="W226" s="62">
        <v>0</v>
      </c>
      <c r="X226" s="62">
        <v>0</v>
      </c>
      <c r="Y226" s="62">
        <v>0</v>
      </c>
      <c r="Z226" s="62">
        <v>0</v>
      </c>
      <c r="AA226" s="62">
        <v>0</v>
      </c>
      <c r="AB226" s="62">
        <v>0</v>
      </c>
      <c r="AC226" s="62">
        <v>0</v>
      </c>
      <c r="AD226" s="62">
        <v>0</v>
      </c>
      <c r="AE226" s="62">
        <v>0</v>
      </c>
      <c r="AF226" s="62">
        <v>0</v>
      </c>
      <c r="AG226" s="62">
        <v>0</v>
      </c>
      <c r="AH226" s="62">
        <v>0</v>
      </c>
      <c r="AI226" s="62">
        <v>0</v>
      </c>
      <c r="AJ226" s="63">
        <f t="shared" si="3"/>
        <v>0</v>
      </c>
      <c r="AM226" s="70"/>
    </row>
    <row r="227" spans="1:39" ht="20.100000000000001" customHeight="1">
      <c r="A227" s="59">
        <v>682</v>
      </c>
      <c r="B227" s="60" t="s">
        <v>867</v>
      </c>
      <c r="C227" s="61" t="s">
        <v>1298</v>
      </c>
      <c r="D227" s="62">
        <v>0</v>
      </c>
      <c r="E227" s="62">
        <v>0</v>
      </c>
      <c r="F227" s="62">
        <v>0</v>
      </c>
      <c r="G227" s="62">
        <v>41296.1</v>
      </c>
      <c r="H227" s="62">
        <v>0</v>
      </c>
      <c r="I227" s="62">
        <v>50</v>
      </c>
      <c r="J227" s="62">
        <v>3087000</v>
      </c>
      <c r="K227" s="62">
        <v>0</v>
      </c>
      <c r="L227" s="62">
        <v>0</v>
      </c>
      <c r="M227" s="62">
        <v>0</v>
      </c>
      <c r="N227" s="62">
        <v>0</v>
      </c>
      <c r="O227" s="62">
        <v>0</v>
      </c>
      <c r="P227" s="62">
        <v>0</v>
      </c>
      <c r="Q227" s="62">
        <v>0</v>
      </c>
      <c r="R227" s="62">
        <v>0</v>
      </c>
      <c r="S227" s="62">
        <v>0</v>
      </c>
      <c r="T227" s="62">
        <v>0</v>
      </c>
      <c r="U227" s="62">
        <v>0</v>
      </c>
      <c r="V227" s="62">
        <v>0</v>
      </c>
      <c r="W227" s="62">
        <v>0</v>
      </c>
      <c r="X227" s="62">
        <v>0</v>
      </c>
      <c r="Y227" s="62">
        <v>0</v>
      </c>
      <c r="Z227" s="62">
        <v>0</v>
      </c>
      <c r="AA227" s="62">
        <v>0</v>
      </c>
      <c r="AB227" s="62">
        <v>0</v>
      </c>
      <c r="AC227" s="62">
        <v>0</v>
      </c>
      <c r="AD227" s="62">
        <v>0</v>
      </c>
      <c r="AE227" s="62">
        <v>0</v>
      </c>
      <c r="AF227" s="62">
        <v>0</v>
      </c>
      <c r="AG227" s="62">
        <v>0</v>
      </c>
      <c r="AH227" s="62">
        <v>0</v>
      </c>
      <c r="AI227" s="62">
        <v>0</v>
      </c>
      <c r="AJ227" s="63">
        <f t="shared" si="3"/>
        <v>3128346.1</v>
      </c>
      <c r="AM227" s="70"/>
    </row>
    <row r="228" spans="1:39" ht="20.100000000000001" customHeight="1">
      <c r="A228" s="59">
        <v>683</v>
      </c>
      <c r="B228" s="60" t="s">
        <v>868</v>
      </c>
      <c r="C228" s="61" t="s">
        <v>1298</v>
      </c>
      <c r="D228" s="62">
        <v>0</v>
      </c>
      <c r="E228" s="62">
        <v>0</v>
      </c>
      <c r="F228" s="62">
        <v>0</v>
      </c>
      <c r="G228" s="62">
        <v>0</v>
      </c>
      <c r="H228" s="62">
        <v>0</v>
      </c>
      <c r="I228" s="62">
        <v>100</v>
      </c>
      <c r="J228" s="62">
        <v>1366935.61</v>
      </c>
      <c r="K228" s="62">
        <v>16001.220000000001</v>
      </c>
      <c r="L228" s="62">
        <v>0</v>
      </c>
      <c r="M228" s="62">
        <v>0</v>
      </c>
      <c r="N228" s="62">
        <v>47541.39</v>
      </c>
      <c r="O228" s="62">
        <v>0</v>
      </c>
      <c r="P228" s="62">
        <v>0</v>
      </c>
      <c r="Q228" s="62">
        <v>0</v>
      </c>
      <c r="R228" s="62">
        <v>0</v>
      </c>
      <c r="S228" s="62">
        <v>0</v>
      </c>
      <c r="T228" s="62">
        <v>0</v>
      </c>
      <c r="U228" s="62">
        <v>0</v>
      </c>
      <c r="V228" s="62">
        <v>0</v>
      </c>
      <c r="W228" s="62">
        <v>0</v>
      </c>
      <c r="X228" s="62">
        <v>0</v>
      </c>
      <c r="Y228" s="62">
        <v>0</v>
      </c>
      <c r="Z228" s="62">
        <v>0</v>
      </c>
      <c r="AA228" s="62">
        <v>0</v>
      </c>
      <c r="AB228" s="62">
        <v>0</v>
      </c>
      <c r="AC228" s="62">
        <v>0</v>
      </c>
      <c r="AD228" s="62">
        <v>0</v>
      </c>
      <c r="AE228" s="62">
        <v>0</v>
      </c>
      <c r="AF228" s="62">
        <v>0</v>
      </c>
      <c r="AG228" s="62">
        <v>0</v>
      </c>
      <c r="AH228" s="62">
        <v>0</v>
      </c>
      <c r="AI228" s="62">
        <v>0</v>
      </c>
      <c r="AJ228" s="63">
        <f t="shared" si="3"/>
        <v>1430578.22</v>
      </c>
      <c r="AM228" s="70"/>
    </row>
    <row r="229" spans="1:39" ht="20.100000000000001" customHeight="1">
      <c r="A229" s="59">
        <v>716</v>
      </c>
      <c r="B229" s="60" t="s">
        <v>869</v>
      </c>
      <c r="C229" s="64" t="s">
        <v>1298</v>
      </c>
      <c r="D229" s="62">
        <v>0</v>
      </c>
      <c r="E229" s="62">
        <v>0</v>
      </c>
      <c r="F229" s="62">
        <v>0</v>
      </c>
      <c r="G229" s="62">
        <v>0</v>
      </c>
      <c r="H229" s="62">
        <v>0</v>
      </c>
      <c r="I229" s="62">
        <v>0</v>
      </c>
      <c r="J229" s="62">
        <v>0</v>
      </c>
      <c r="K229" s="62">
        <v>0</v>
      </c>
      <c r="L229" s="62">
        <v>0</v>
      </c>
      <c r="M229" s="62">
        <v>0</v>
      </c>
      <c r="N229" s="62">
        <v>0</v>
      </c>
      <c r="O229" s="62">
        <v>0</v>
      </c>
      <c r="P229" s="62">
        <v>0</v>
      </c>
      <c r="Q229" s="62">
        <v>0</v>
      </c>
      <c r="R229" s="62">
        <v>0</v>
      </c>
      <c r="S229" s="62">
        <v>0</v>
      </c>
      <c r="T229" s="62">
        <v>0</v>
      </c>
      <c r="U229" s="62">
        <v>0</v>
      </c>
      <c r="V229" s="62">
        <v>0</v>
      </c>
      <c r="W229" s="62">
        <v>0</v>
      </c>
      <c r="X229" s="62">
        <v>0</v>
      </c>
      <c r="Y229" s="62">
        <v>0</v>
      </c>
      <c r="Z229" s="62">
        <v>0</v>
      </c>
      <c r="AA229" s="62">
        <v>0</v>
      </c>
      <c r="AB229" s="62">
        <v>0</v>
      </c>
      <c r="AC229" s="62">
        <v>0</v>
      </c>
      <c r="AD229" s="62">
        <v>0</v>
      </c>
      <c r="AE229" s="62">
        <v>0</v>
      </c>
      <c r="AF229" s="62">
        <v>0</v>
      </c>
      <c r="AG229" s="62">
        <v>0</v>
      </c>
      <c r="AH229" s="62">
        <v>0</v>
      </c>
      <c r="AI229" s="62">
        <v>0</v>
      </c>
      <c r="AJ229" s="63">
        <f t="shared" si="3"/>
        <v>0</v>
      </c>
      <c r="AM229" s="70"/>
    </row>
    <row r="230" spans="1:39" ht="20.100000000000001" customHeight="1">
      <c r="A230" s="59">
        <v>718</v>
      </c>
      <c r="B230" s="60" t="s">
        <v>241</v>
      </c>
      <c r="C230" s="61" t="s">
        <v>1298</v>
      </c>
      <c r="D230" s="62">
        <v>0</v>
      </c>
      <c r="E230" s="62">
        <v>0</v>
      </c>
      <c r="F230" s="62">
        <v>0</v>
      </c>
      <c r="G230" s="62">
        <v>0</v>
      </c>
      <c r="H230" s="62">
        <v>0</v>
      </c>
      <c r="I230" s="62">
        <v>0</v>
      </c>
      <c r="J230" s="62">
        <v>0</v>
      </c>
      <c r="K230" s="62">
        <v>0</v>
      </c>
      <c r="L230" s="62">
        <v>0</v>
      </c>
      <c r="M230" s="62">
        <v>0</v>
      </c>
      <c r="N230" s="62">
        <v>0</v>
      </c>
      <c r="O230" s="62">
        <v>0</v>
      </c>
      <c r="P230" s="62">
        <v>0</v>
      </c>
      <c r="Q230" s="62">
        <v>0</v>
      </c>
      <c r="R230" s="62">
        <v>0</v>
      </c>
      <c r="S230" s="62">
        <v>0</v>
      </c>
      <c r="T230" s="62">
        <v>0</v>
      </c>
      <c r="U230" s="62">
        <v>0</v>
      </c>
      <c r="V230" s="62">
        <v>0</v>
      </c>
      <c r="W230" s="62">
        <v>0</v>
      </c>
      <c r="X230" s="62">
        <v>0</v>
      </c>
      <c r="Y230" s="62">
        <v>0</v>
      </c>
      <c r="Z230" s="62">
        <v>0</v>
      </c>
      <c r="AA230" s="62">
        <v>0</v>
      </c>
      <c r="AB230" s="62">
        <v>0</v>
      </c>
      <c r="AC230" s="62">
        <v>0</v>
      </c>
      <c r="AD230" s="62">
        <v>0</v>
      </c>
      <c r="AE230" s="62">
        <v>0</v>
      </c>
      <c r="AF230" s="62">
        <v>0</v>
      </c>
      <c r="AG230" s="62">
        <v>0</v>
      </c>
      <c r="AH230" s="62">
        <v>0</v>
      </c>
      <c r="AI230" s="62">
        <v>0</v>
      </c>
      <c r="AJ230" s="63">
        <f t="shared" si="3"/>
        <v>0</v>
      </c>
      <c r="AM230" s="70"/>
    </row>
    <row r="231" spans="1:39" ht="20.100000000000001" customHeight="1">
      <c r="A231" s="59">
        <v>761</v>
      </c>
      <c r="B231" s="60" t="s">
        <v>870</v>
      </c>
      <c r="C231" s="61" t="s">
        <v>1298</v>
      </c>
      <c r="D231" s="62">
        <v>0</v>
      </c>
      <c r="E231" s="62">
        <v>0</v>
      </c>
      <c r="F231" s="62">
        <v>0</v>
      </c>
      <c r="G231" s="62">
        <v>0</v>
      </c>
      <c r="H231" s="62">
        <v>0</v>
      </c>
      <c r="I231" s="62">
        <v>0</v>
      </c>
      <c r="J231" s="62">
        <v>0</v>
      </c>
      <c r="K231" s="62">
        <v>0</v>
      </c>
      <c r="L231" s="62">
        <v>0</v>
      </c>
      <c r="M231" s="62">
        <v>0</v>
      </c>
      <c r="N231" s="62">
        <v>0</v>
      </c>
      <c r="O231" s="62">
        <v>0</v>
      </c>
      <c r="P231" s="62">
        <v>0</v>
      </c>
      <c r="Q231" s="62">
        <v>0</v>
      </c>
      <c r="R231" s="62">
        <v>0</v>
      </c>
      <c r="S231" s="62">
        <v>0</v>
      </c>
      <c r="T231" s="62">
        <v>0</v>
      </c>
      <c r="U231" s="62">
        <v>0</v>
      </c>
      <c r="V231" s="62">
        <v>0</v>
      </c>
      <c r="W231" s="62">
        <v>0</v>
      </c>
      <c r="X231" s="62">
        <v>0</v>
      </c>
      <c r="Y231" s="62">
        <v>0</v>
      </c>
      <c r="Z231" s="62">
        <v>0</v>
      </c>
      <c r="AA231" s="62">
        <v>0</v>
      </c>
      <c r="AB231" s="62">
        <v>0</v>
      </c>
      <c r="AC231" s="62">
        <v>0</v>
      </c>
      <c r="AD231" s="62">
        <v>0</v>
      </c>
      <c r="AE231" s="62">
        <v>0</v>
      </c>
      <c r="AF231" s="62">
        <v>0</v>
      </c>
      <c r="AG231" s="62">
        <v>0</v>
      </c>
      <c r="AH231" s="62">
        <v>0</v>
      </c>
      <c r="AI231" s="62">
        <v>0</v>
      </c>
      <c r="AJ231" s="63">
        <f t="shared" si="3"/>
        <v>0</v>
      </c>
      <c r="AM231" s="70"/>
    </row>
    <row r="232" spans="1:39" ht="20.100000000000001" customHeight="1">
      <c r="A232" s="59">
        <v>781</v>
      </c>
      <c r="B232" s="60" t="s">
        <v>871</v>
      </c>
      <c r="C232" s="61" t="s">
        <v>1298</v>
      </c>
      <c r="D232" s="62">
        <v>0</v>
      </c>
      <c r="E232" s="62">
        <v>0</v>
      </c>
      <c r="F232" s="62">
        <v>0</v>
      </c>
      <c r="G232" s="62">
        <v>0</v>
      </c>
      <c r="H232" s="62">
        <v>0</v>
      </c>
      <c r="I232" s="62">
        <v>0</v>
      </c>
      <c r="J232" s="62">
        <v>0</v>
      </c>
      <c r="K232" s="62">
        <v>0</v>
      </c>
      <c r="L232" s="62">
        <v>0</v>
      </c>
      <c r="M232" s="62">
        <v>0</v>
      </c>
      <c r="N232" s="62">
        <v>0</v>
      </c>
      <c r="O232" s="62">
        <v>0</v>
      </c>
      <c r="P232" s="62">
        <v>0</v>
      </c>
      <c r="Q232" s="62">
        <v>0</v>
      </c>
      <c r="R232" s="62">
        <v>0</v>
      </c>
      <c r="S232" s="62">
        <v>0</v>
      </c>
      <c r="T232" s="62">
        <v>0</v>
      </c>
      <c r="U232" s="62">
        <v>0</v>
      </c>
      <c r="V232" s="62">
        <v>0</v>
      </c>
      <c r="W232" s="62">
        <v>0</v>
      </c>
      <c r="X232" s="62">
        <v>0</v>
      </c>
      <c r="Y232" s="62">
        <v>0</v>
      </c>
      <c r="Z232" s="62">
        <v>0</v>
      </c>
      <c r="AA232" s="62">
        <v>0</v>
      </c>
      <c r="AB232" s="62">
        <v>0</v>
      </c>
      <c r="AC232" s="62">
        <v>0</v>
      </c>
      <c r="AD232" s="62">
        <v>0</v>
      </c>
      <c r="AE232" s="62">
        <v>0</v>
      </c>
      <c r="AF232" s="62">
        <v>0</v>
      </c>
      <c r="AG232" s="62">
        <v>0</v>
      </c>
      <c r="AH232" s="62">
        <v>0</v>
      </c>
      <c r="AI232" s="62">
        <v>0</v>
      </c>
      <c r="AJ232" s="63">
        <f t="shared" si="3"/>
        <v>0</v>
      </c>
      <c r="AM232" s="70"/>
    </row>
    <row r="233" spans="1:39" ht="20.100000000000001" customHeight="1">
      <c r="A233" s="59">
        <v>802</v>
      </c>
      <c r="B233" s="60" t="s">
        <v>872</v>
      </c>
      <c r="C233" s="61" t="s">
        <v>1298</v>
      </c>
      <c r="D233" s="62">
        <v>0</v>
      </c>
      <c r="E233" s="62">
        <v>0</v>
      </c>
      <c r="F233" s="62">
        <v>0</v>
      </c>
      <c r="G233" s="62">
        <v>0</v>
      </c>
      <c r="H233" s="62">
        <v>0</v>
      </c>
      <c r="I233" s="62">
        <v>0</v>
      </c>
      <c r="J233" s="62">
        <v>0</v>
      </c>
      <c r="K233" s="62">
        <v>0</v>
      </c>
      <c r="L233" s="62">
        <v>0</v>
      </c>
      <c r="M233" s="62">
        <v>0</v>
      </c>
      <c r="N233" s="62">
        <v>0</v>
      </c>
      <c r="O233" s="62">
        <v>0</v>
      </c>
      <c r="P233" s="62">
        <v>0</v>
      </c>
      <c r="Q233" s="62">
        <v>0</v>
      </c>
      <c r="R233" s="62">
        <v>0</v>
      </c>
      <c r="S233" s="62">
        <v>0</v>
      </c>
      <c r="T233" s="62">
        <v>0</v>
      </c>
      <c r="U233" s="62">
        <v>0</v>
      </c>
      <c r="V233" s="62">
        <v>0</v>
      </c>
      <c r="W233" s="62">
        <v>0</v>
      </c>
      <c r="X233" s="62">
        <v>0</v>
      </c>
      <c r="Y233" s="62">
        <v>0</v>
      </c>
      <c r="Z233" s="62">
        <v>0</v>
      </c>
      <c r="AA233" s="62">
        <v>0</v>
      </c>
      <c r="AB233" s="62">
        <v>0</v>
      </c>
      <c r="AC233" s="62">
        <v>0</v>
      </c>
      <c r="AD233" s="62">
        <v>0</v>
      </c>
      <c r="AE233" s="62">
        <v>0</v>
      </c>
      <c r="AF233" s="62">
        <v>0</v>
      </c>
      <c r="AG233" s="62">
        <v>0</v>
      </c>
      <c r="AH233" s="62">
        <v>0</v>
      </c>
      <c r="AI233" s="62">
        <v>0</v>
      </c>
      <c r="AJ233" s="63">
        <f t="shared" si="3"/>
        <v>0</v>
      </c>
      <c r="AM233" s="70"/>
    </row>
    <row r="234" spans="1:39" ht="20.100000000000001" customHeight="1">
      <c r="A234" s="59">
        <v>821</v>
      </c>
      <c r="B234" s="60" t="s">
        <v>873</v>
      </c>
      <c r="C234" s="61" t="s">
        <v>1298</v>
      </c>
      <c r="D234" s="62">
        <v>0</v>
      </c>
      <c r="E234" s="62">
        <v>0</v>
      </c>
      <c r="F234" s="62">
        <v>0</v>
      </c>
      <c r="G234" s="62">
        <v>0</v>
      </c>
      <c r="H234" s="62">
        <v>0</v>
      </c>
      <c r="I234" s="62">
        <v>0</v>
      </c>
      <c r="J234" s="62">
        <v>0</v>
      </c>
      <c r="K234" s="62">
        <v>0</v>
      </c>
      <c r="L234" s="62">
        <v>0</v>
      </c>
      <c r="M234" s="62">
        <v>0</v>
      </c>
      <c r="N234" s="62">
        <v>0</v>
      </c>
      <c r="O234" s="62">
        <v>0</v>
      </c>
      <c r="P234" s="62">
        <v>0</v>
      </c>
      <c r="Q234" s="62">
        <v>0</v>
      </c>
      <c r="R234" s="62">
        <v>0</v>
      </c>
      <c r="S234" s="62">
        <v>0</v>
      </c>
      <c r="T234" s="62">
        <v>0</v>
      </c>
      <c r="U234" s="62">
        <v>0</v>
      </c>
      <c r="V234" s="62">
        <v>0</v>
      </c>
      <c r="W234" s="62">
        <v>0</v>
      </c>
      <c r="X234" s="62">
        <v>0</v>
      </c>
      <c r="Y234" s="62">
        <v>0</v>
      </c>
      <c r="Z234" s="62">
        <v>0</v>
      </c>
      <c r="AA234" s="62">
        <v>0</v>
      </c>
      <c r="AB234" s="62">
        <v>0</v>
      </c>
      <c r="AC234" s="62">
        <v>0</v>
      </c>
      <c r="AD234" s="62">
        <v>0</v>
      </c>
      <c r="AE234" s="62">
        <v>0</v>
      </c>
      <c r="AF234" s="62">
        <v>0</v>
      </c>
      <c r="AG234" s="62">
        <v>0</v>
      </c>
      <c r="AH234" s="62">
        <v>0</v>
      </c>
      <c r="AI234" s="62">
        <v>0</v>
      </c>
      <c r="AJ234" s="63">
        <f t="shared" si="3"/>
        <v>0</v>
      </c>
      <c r="AM234" s="70"/>
    </row>
    <row r="235" spans="1:39" ht="20.100000000000001" customHeight="1">
      <c r="A235" s="59">
        <v>831</v>
      </c>
      <c r="B235" s="60" t="s">
        <v>874</v>
      </c>
      <c r="C235" s="61" t="s">
        <v>1298</v>
      </c>
      <c r="D235" s="62">
        <v>0</v>
      </c>
      <c r="E235" s="62">
        <v>0</v>
      </c>
      <c r="F235" s="62">
        <v>0</v>
      </c>
      <c r="G235" s="62">
        <v>0</v>
      </c>
      <c r="H235" s="62">
        <v>0</v>
      </c>
      <c r="I235" s="62">
        <v>0</v>
      </c>
      <c r="J235" s="62">
        <v>0</v>
      </c>
      <c r="K235" s="62">
        <v>0</v>
      </c>
      <c r="L235" s="62">
        <v>0</v>
      </c>
      <c r="M235" s="62">
        <v>0</v>
      </c>
      <c r="N235" s="62">
        <v>0</v>
      </c>
      <c r="O235" s="62">
        <v>0</v>
      </c>
      <c r="P235" s="62">
        <v>0</v>
      </c>
      <c r="Q235" s="62">
        <v>0</v>
      </c>
      <c r="R235" s="62">
        <v>0</v>
      </c>
      <c r="S235" s="62">
        <v>0</v>
      </c>
      <c r="T235" s="62">
        <v>0</v>
      </c>
      <c r="U235" s="62">
        <v>0</v>
      </c>
      <c r="V235" s="62">
        <v>0</v>
      </c>
      <c r="W235" s="62">
        <v>0</v>
      </c>
      <c r="X235" s="62">
        <v>0</v>
      </c>
      <c r="Y235" s="62">
        <v>0</v>
      </c>
      <c r="Z235" s="62">
        <v>0</v>
      </c>
      <c r="AA235" s="62">
        <v>0</v>
      </c>
      <c r="AB235" s="62">
        <v>0</v>
      </c>
      <c r="AC235" s="62">
        <v>0</v>
      </c>
      <c r="AD235" s="62">
        <v>0</v>
      </c>
      <c r="AE235" s="62">
        <v>0</v>
      </c>
      <c r="AF235" s="62">
        <v>0</v>
      </c>
      <c r="AG235" s="62">
        <v>0</v>
      </c>
      <c r="AH235" s="62">
        <v>0</v>
      </c>
      <c r="AI235" s="62">
        <v>0</v>
      </c>
      <c r="AJ235" s="63">
        <f t="shared" si="3"/>
        <v>0</v>
      </c>
      <c r="AM235" s="70"/>
    </row>
    <row r="236" spans="1:39" ht="20.100000000000001" customHeight="1">
      <c r="A236" s="59">
        <v>862</v>
      </c>
      <c r="B236" s="60" t="s">
        <v>875</v>
      </c>
      <c r="C236" s="61" t="s">
        <v>1298</v>
      </c>
      <c r="D236" s="62">
        <v>0</v>
      </c>
      <c r="E236" s="62">
        <v>0</v>
      </c>
      <c r="F236" s="62">
        <v>0</v>
      </c>
      <c r="G236" s="62">
        <v>0</v>
      </c>
      <c r="H236" s="62">
        <v>0</v>
      </c>
      <c r="I236" s="62">
        <v>6205.32</v>
      </c>
      <c r="J236" s="62">
        <v>624956.73</v>
      </c>
      <c r="K236" s="62">
        <v>0</v>
      </c>
      <c r="L236" s="62">
        <v>0</v>
      </c>
      <c r="M236" s="62">
        <v>0</v>
      </c>
      <c r="N236" s="62">
        <v>2530018.94</v>
      </c>
      <c r="O236" s="62">
        <v>0</v>
      </c>
      <c r="P236" s="62">
        <v>0</v>
      </c>
      <c r="Q236" s="62">
        <v>0</v>
      </c>
      <c r="R236" s="62">
        <v>0</v>
      </c>
      <c r="S236" s="62">
        <v>0</v>
      </c>
      <c r="T236" s="62">
        <v>505491.91</v>
      </c>
      <c r="U236" s="62">
        <v>0</v>
      </c>
      <c r="V236" s="62">
        <v>0</v>
      </c>
      <c r="W236" s="62">
        <v>0</v>
      </c>
      <c r="X236" s="62">
        <v>0</v>
      </c>
      <c r="Y236" s="62">
        <v>0</v>
      </c>
      <c r="Z236" s="62">
        <v>0</v>
      </c>
      <c r="AA236" s="62">
        <v>0</v>
      </c>
      <c r="AB236" s="62">
        <v>0</v>
      </c>
      <c r="AC236" s="62">
        <v>0</v>
      </c>
      <c r="AD236" s="62">
        <v>0</v>
      </c>
      <c r="AE236" s="62">
        <v>0</v>
      </c>
      <c r="AF236" s="62">
        <v>0</v>
      </c>
      <c r="AG236" s="62">
        <v>0</v>
      </c>
      <c r="AH236" s="62">
        <v>0</v>
      </c>
      <c r="AI236" s="62">
        <v>0</v>
      </c>
      <c r="AJ236" s="63">
        <f t="shared" si="3"/>
        <v>3666672.9</v>
      </c>
      <c r="AM236" s="70"/>
    </row>
    <row r="237" spans="1:39" ht="20.100000000000001" customHeight="1">
      <c r="A237" s="59">
        <v>865</v>
      </c>
      <c r="B237" s="60" t="s">
        <v>876</v>
      </c>
      <c r="C237" s="61" t="s">
        <v>1298</v>
      </c>
      <c r="D237" s="62">
        <v>0</v>
      </c>
      <c r="E237" s="62">
        <v>0</v>
      </c>
      <c r="F237" s="62">
        <v>0</v>
      </c>
      <c r="G237" s="62">
        <v>0</v>
      </c>
      <c r="H237" s="62">
        <v>0</v>
      </c>
      <c r="I237" s="62">
        <v>0</v>
      </c>
      <c r="J237" s="62">
        <v>0</v>
      </c>
      <c r="K237" s="62">
        <v>0</v>
      </c>
      <c r="L237" s="62">
        <v>0</v>
      </c>
      <c r="M237" s="62">
        <v>0</v>
      </c>
      <c r="N237" s="62">
        <v>0</v>
      </c>
      <c r="O237" s="62">
        <v>0</v>
      </c>
      <c r="P237" s="62">
        <v>0</v>
      </c>
      <c r="Q237" s="62">
        <v>0</v>
      </c>
      <c r="R237" s="62">
        <v>0</v>
      </c>
      <c r="S237" s="62">
        <v>0</v>
      </c>
      <c r="T237" s="62">
        <v>0</v>
      </c>
      <c r="U237" s="62">
        <v>0</v>
      </c>
      <c r="V237" s="62">
        <v>0</v>
      </c>
      <c r="W237" s="62">
        <v>0</v>
      </c>
      <c r="X237" s="62">
        <v>0</v>
      </c>
      <c r="Y237" s="62">
        <v>0</v>
      </c>
      <c r="Z237" s="62">
        <v>0</v>
      </c>
      <c r="AA237" s="62">
        <v>0</v>
      </c>
      <c r="AB237" s="62">
        <v>0</v>
      </c>
      <c r="AC237" s="62">
        <v>0</v>
      </c>
      <c r="AD237" s="62">
        <v>0</v>
      </c>
      <c r="AE237" s="62">
        <v>0</v>
      </c>
      <c r="AF237" s="62">
        <v>0</v>
      </c>
      <c r="AG237" s="62">
        <v>0</v>
      </c>
      <c r="AH237" s="62">
        <v>0</v>
      </c>
      <c r="AI237" s="62">
        <v>0</v>
      </c>
      <c r="AJ237" s="63">
        <f t="shared" si="3"/>
        <v>0</v>
      </c>
      <c r="AM237" s="70"/>
    </row>
    <row r="238" spans="1:39" ht="20.100000000000001" customHeight="1">
      <c r="A238" s="59">
        <v>866</v>
      </c>
      <c r="B238" s="60" t="s">
        <v>877</v>
      </c>
      <c r="C238" s="61" t="s">
        <v>1298</v>
      </c>
      <c r="D238" s="62">
        <v>0</v>
      </c>
      <c r="E238" s="62">
        <v>0</v>
      </c>
      <c r="F238" s="62">
        <v>0</v>
      </c>
      <c r="G238" s="62">
        <v>0</v>
      </c>
      <c r="H238" s="62">
        <v>0</v>
      </c>
      <c r="I238" s="62">
        <v>0</v>
      </c>
      <c r="J238" s="62">
        <v>0</v>
      </c>
      <c r="K238" s="62">
        <v>0</v>
      </c>
      <c r="L238" s="62">
        <v>0</v>
      </c>
      <c r="M238" s="62">
        <v>0</v>
      </c>
      <c r="N238" s="62">
        <v>0</v>
      </c>
      <c r="O238" s="62">
        <v>0</v>
      </c>
      <c r="P238" s="62">
        <v>0</v>
      </c>
      <c r="Q238" s="62">
        <v>0</v>
      </c>
      <c r="R238" s="62">
        <v>0</v>
      </c>
      <c r="S238" s="62">
        <v>0</v>
      </c>
      <c r="T238" s="62">
        <v>0</v>
      </c>
      <c r="U238" s="62">
        <v>0</v>
      </c>
      <c r="V238" s="62">
        <v>0</v>
      </c>
      <c r="W238" s="62">
        <v>0</v>
      </c>
      <c r="X238" s="62">
        <v>0</v>
      </c>
      <c r="Y238" s="62">
        <v>0</v>
      </c>
      <c r="Z238" s="62">
        <v>0</v>
      </c>
      <c r="AA238" s="62">
        <v>0</v>
      </c>
      <c r="AB238" s="62">
        <v>0</v>
      </c>
      <c r="AC238" s="62">
        <v>0</v>
      </c>
      <c r="AD238" s="62">
        <v>0</v>
      </c>
      <c r="AE238" s="62">
        <v>0</v>
      </c>
      <c r="AF238" s="62">
        <v>0</v>
      </c>
      <c r="AG238" s="62">
        <v>0</v>
      </c>
      <c r="AH238" s="62">
        <v>0</v>
      </c>
      <c r="AI238" s="62">
        <v>0</v>
      </c>
      <c r="AJ238" s="63">
        <f t="shared" si="3"/>
        <v>0</v>
      </c>
      <c r="AM238" s="70"/>
    </row>
    <row r="239" spans="1:39" ht="20.100000000000001" customHeight="1">
      <c r="A239" s="59">
        <v>867</v>
      </c>
      <c r="B239" s="60" t="s">
        <v>878</v>
      </c>
      <c r="C239" s="61" t="s">
        <v>1298</v>
      </c>
      <c r="D239" s="62">
        <v>0</v>
      </c>
      <c r="E239" s="62">
        <v>240</v>
      </c>
      <c r="F239" s="62">
        <v>595061.77</v>
      </c>
      <c r="G239" s="62">
        <v>198</v>
      </c>
      <c r="H239" s="62">
        <v>0</v>
      </c>
      <c r="I239" s="62">
        <v>0</v>
      </c>
      <c r="J239" s="62">
        <v>0</v>
      </c>
      <c r="K239" s="62">
        <v>0</v>
      </c>
      <c r="L239" s="62">
        <v>0</v>
      </c>
      <c r="M239" s="62">
        <v>0</v>
      </c>
      <c r="N239" s="62">
        <v>0</v>
      </c>
      <c r="O239" s="62">
        <v>0</v>
      </c>
      <c r="P239" s="62">
        <v>0</v>
      </c>
      <c r="Q239" s="62">
        <v>0</v>
      </c>
      <c r="R239" s="62">
        <v>0</v>
      </c>
      <c r="S239" s="62">
        <v>0</v>
      </c>
      <c r="T239" s="62">
        <v>0</v>
      </c>
      <c r="U239" s="62">
        <v>0</v>
      </c>
      <c r="V239" s="62">
        <v>0</v>
      </c>
      <c r="W239" s="62">
        <v>0</v>
      </c>
      <c r="X239" s="62">
        <v>0</v>
      </c>
      <c r="Y239" s="62">
        <v>0</v>
      </c>
      <c r="Z239" s="62">
        <v>0</v>
      </c>
      <c r="AA239" s="62">
        <v>0</v>
      </c>
      <c r="AB239" s="62">
        <v>0</v>
      </c>
      <c r="AC239" s="62">
        <v>0</v>
      </c>
      <c r="AD239" s="62">
        <v>0</v>
      </c>
      <c r="AE239" s="62">
        <v>0</v>
      </c>
      <c r="AF239" s="62">
        <v>0</v>
      </c>
      <c r="AG239" s="62">
        <v>0</v>
      </c>
      <c r="AH239" s="62">
        <v>0</v>
      </c>
      <c r="AI239" s="62">
        <v>0</v>
      </c>
      <c r="AJ239" s="63">
        <f t="shared" si="3"/>
        <v>595499.77</v>
      </c>
      <c r="AM239" s="70"/>
    </row>
    <row r="240" spans="1:39" ht="20.100000000000001" hidden="1" customHeight="1" outlineLevel="2">
      <c r="A240" s="73">
        <v>901</v>
      </c>
      <c r="B240" s="74" t="s">
        <v>879</v>
      </c>
      <c r="C240" s="75" t="s">
        <v>1298</v>
      </c>
      <c r="D240" s="76">
        <v>0</v>
      </c>
      <c r="E240" s="76">
        <v>0</v>
      </c>
      <c r="F240" s="76">
        <v>0</v>
      </c>
      <c r="G240" s="76">
        <v>0</v>
      </c>
      <c r="H240" s="76">
        <v>0</v>
      </c>
      <c r="I240" s="76">
        <v>0</v>
      </c>
      <c r="J240" s="76">
        <v>0</v>
      </c>
      <c r="K240" s="76">
        <v>0</v>
      </c>
      <c r="L240" s="76">
        <v>0</v>
      </c>
      <c r="M240" s="76">
        <v>0</v>
      </c>
      <c r="N240" s="76">
        <v>0</v>
      </c>
      <c r="O240" s="76">
        <v>0</v>
      </c>
      <c r="P240" s="76">
        <v>0</v>
      </c>
      <c r="Q240" s="76">
        <v>0</v>
      </c>
      <c r="R240" s="76">
        <v>0</v>
      </c>
      <c r="S240" s="76">
        <v>0</v>
      </c>
      <c r="T240" s="76">
        <v>0</v>
      </c>
      <c r="U240" s="76">
        <v>0</v>
      </c>
      <c r="V240" s="76">
        <v>0</v>
      </c>
      <c r="W240" s="76">
        <v>0</v>
      </c>
      <c r="X240" s="76">
        <v>0</v>
      </c>
      <c r="Y240" s="76">
        <v>0</v>
      </c>
      <c r="Z240" s="76">
        <v>0</v>
      </c>
      <c r="AA240" s="76">
        <v>0</v>
      </c>
      <c r="AB240" s="76">
        <v>0</v>
      </c>
      <c r="AC240" s="76">
        <v>0</v>
      </c>
      <c r="AD240" s="76">
        <v>0</v>
      </c>
      <c r="AE240" s="76">
        <v>0</v>
      </c>
      <c r="AF240" s="76">
        <v>0</v>
      </c>
      <c r="AG240" s="76">
        <v>0</v>
      </c>
      <c r="AH240" s="76">
        <v>0</v>
      </c>
      <c r="AI240" s="76">
        <v>0</v>
      </c>
      <c r="AJ240" s="77">
        <f t="shared" si="3"/>
        <v>0</v>
      </c>
      <c r="AM240" s="70"/>
    </row>
    <row r="241" spans="1:39" ht="20.100000000000001" hidden="1" customHeight="1" outlineLevel="2">
      <c r="A241" s="73">
        <v>902</v>
      </c>
      <c r="B241" s="74" t="s">
        <v>880</v>
      </c>
      <c r="C241" s="75" t="s">
        <v>1298</v>
      </c>
      <c r="D241" s="76">
        <v>0</v>
      </c>
      <c r="E241" s="76">
        <v>0</v>
      </c>
      <c r="F241" s="76">
        <v>0</v>
      </c>
      <c r="G241" s="76">
        <v>19649.7</v>
      </c>
      <c r="H241" s="76">
        <v>0</v>
      </c>
      <c r="I241" s="76">
        <v>0</v>
      </c>
      <c r="J241" s="76">
        <v>0</v>
      </c>
      <c r="K241" s="76">
        <v>0</v>
      </c>
      <c r="L241" s="76">
        <v>0</v>
      </c>
      <c r="M241" s="76">
        <v>0</v>
      </c>
      <c r="N241" s="76">
        <v>0</v>
      </c>
      <c r="O241" s="76">
        <v>0</v>
      </c>
      <c r="P241" s="76">
        <v>0</v>
      </c>
      <c r="Q241" s="76">
        <v>0</v>
      </c>
      <c r="R241" s="76">
        <v>0</v>
      </c>
      <c r="S241" s="76">
        <v>0</v>
      </c>
      <c r="T241" s="76">
        <v>0</v>
      </c>
      <c r="U241" s="76">
        <v>0</v>
      </c>
      <c r="V241" s="76">
        <v>0</v>
      </c>
      <c r="W241" s="76">
        <v>0</v>
      </c>
      <c r="X241" s="76">
        <v>0</v>
      </c>
      <c r="Y241" s="76">
        <v>0</v>
      </c>
      <c r="Z241" s="76">
        <v>0</v>
      </c>
      <c r="AA241" s="76">
        <v>0</v>
      </c>
      <c r="AB241" s="76">
        <v>0</v>
      </c>
      <c r="AC241" s="76">
        <v>0</v>
      </c>
      <c r="AD241" s="76">
        <v>0</v>
      </c>
      <c r="AE241" s="76">
        <v>0</v>
      </c>
      <c r="AF241" s="76">
        <v>0</v>
      </c>
      <c r="AG241" s="76">
        <v>0</v>
      </c>
      <c r="AH241" s="76">
        <v>0</v>
      </c>
      <c r="AI241" s="76">
        <v>0</v>
      </c>
      <c r="AJ241" s="77">
        <f t="shared" si="3"/>
        <v>19649.7</v>
      </c>
      <c r="AM241" s="70"/>
    </row>
    <row r="242" spans="1:39" ht="20.100000000000001" hidden="1" customHeight="1" outlineLevel="2">
      <c r="A242" s="73">
        <v>903</v>
      </c>
      <c r="B242" s="74" t="s">
        <v>881</v>
      </c>
      <c r="C242" s="75" t="s">
        <v>1298</v>
      </c>
      <c r="D242" s="76">
        <v>0</v>
      </c>
      <c r="E242" s="76">
        <v>0</v>
      </c>
      <c r="F242" s="76">
        <v>0</v>
      </c>
      <c r="G242" s="76">
        <v>101463.52999999998</v>
      </c>
      <c r="H242" s="76">
        <v>0</v>
      </c>
      <c r="I242" s="76">
        <v>0</v>
      </c>
      <c r="J242" s="76">
        <v>0</v>
      </c>
      <c r="K242" s="76">
        <v>0</v>
      </c>
      <c r="L242" s="76">
        <v>0</v>
      </c>
      <c r="M242" s="76">
        <v>0</v>
      </c>
      <c r="N242" s="76">
        <v>0</v>
      </c>
      <c r="O242" s="76">
        <v>0</v>
      </c>
      <c r="P242" s="76">
        <v>0</v>
      </c>
      <c r="Q242" s="76">
        <v>0</v>
      </c>
      <c r="R242" s="76">
        <v>0</v>
      </c>
      <c r="S242" s="76">
        <v>0</v>
      </c>
      <c r="T242" s="76">
        <v>0</v>
      </c>
      <c r="U242" s="76">
        <v>0</v>
      </c>
      <c r="V242" s="76">
        <v>0</v>
      </c>
      <c r="W242" s="76">
        <v>0</v>
      </c>
      <c r="X242" s="76">
        <v>0</v>
      </c>
      <c r="Y242" s="76">
        <v>0</v>
      </c>
      <c r="Z242" s="76">
        <v>0</v>
      </c>
      <c r="AA242" s="76">
        <v>0</v>
      </c>
      <c r="AB242" s="76">
        <v>0</v>
      </c>
      <c r="AC242" s="76">
        <v>0</v>
      </c>
      <c r="AD242" s="76">
        <v>0</v>
      </c>
      <c r="AE242" s="76">
        <v>0</v>
      </c>
      <c r="AF242" s="76">
        <v>0</v>
      </c>
      <c r="AG242" s="76">
        <v>0</v>
      </c>
      <c r="AH242" s="76">
        <v>0</v>
      </c>
      <c r="AI242" s="76">
        <v>0</v>
      </c>
      <c r="AJ242" s="77">
        <f t="shared" si="3"/>
        <v>101463.52999999998</v>
      </c>
      <c r="AM242" s="70"/>
    </row>
    <row r="243" spans="1:39" ht="20.100000000000001" hidden="1" customHeight="1" outlineLevel="2">
      <c r="A243" s="73">
        <v>904</v>
      </c>
      <c r="B243" s="74" t="s">
        <v>882</v>
      </c>
      <c r="C243" s="75" t="s">
        <v>1298</v>
      </c>
      <c r="D243" s="76">
        <v>0</v>
      </c>
      <c r="E243" s="76">
        <v>0</v>
      </c>
      <c r="F243" s="76">
        <v>0</v>
      </c>
      <c r="G243" s="76">
        <v>0</v>
      </c>
      <c r="H243" s="76">
        <v>0</v>
      </c>
      <c r="I243" s="76">
        <v>0</v>
      </c>
      <c r="J243" s="76">
        <v>0</v>
      </c>
      <c r="K243" s="76">
        <v>0</v>
      </c>
      <c r="L243" s="76">
        <v>0</v>
      </c>
      <c r="M243" s="76">
        <v>0</v>
      </c>
      <c r="N243" s="76">
        <v>0</v>
      </c>
      <c r="O243" s="76">
        <v>0</v>
      </c>
      <c r="P243" s="76">
        <v>0</v>
      </c>
      <c r="Q243" s="76">
        <v>0</v>
      </c>
      <c r="R243" s="76">
        <v>0</v>
      </c>
      <c r="S243" s="76">
        <v>0</v>
      </c>
      <c r="T243" s="76">
        <v>0</v>
      </c>
      <c r="U243" s="76">
        <v>0</v>
      </c>
      <c r="V243" s="76">
        <v>0</v>
      </c>
      <c r="W243" s="76">
        <v>0</v>
      </c>
      <c r="X243" s="76">
        <v>0</v>
      </c>
      <c r="Y243" s="76">
        <v>0</v>
      </c>
      <c r="Z243" s="76">
        <v>0</v>
      </c>
      <c r="AA243" s="76">
        <v>0</v>
      </c>
      <c r="AB243" s="76">
        <v>0</v>
      </c>
      <c r="AC243" s="76">
        <v>0</v>
      </c>
      <c r="AD243" s="76">
        <v>0</v>
      </c>
      <c r="AE243" s="76">
        <v>0</v>
      </c>
      <c r="AF243" s="76">
        <v>0</v>
      </c>
      <c r="AG243" s="76">
        <v>0</v>
      </c>
      <c r="AH243" s="76">
        <v>0</v>
      </c>
      <c r="AI243" s="76">
        <v>0</v>
      </c>
      <c r="AJ243" s="77">
        <f t="shared" si="3"/>
        <v>0</v>
      </c>
      <c r="AM243" s="70"/>
    </row>
    <row r="244" spans="1:39" ht="20.100000000000001" hidden="1" customHeight="1" outlineLevel="2">
      <c r="A244" s="73">
        <v>905</v>
      </c>
      <c r="B244" s="74" t="s">
        <v>883</v>
      </c>
      <c r="C244" s="75" t="s">
        <v>1298</v>
      </c>
      <c r="D244" s="76">
        <v>0</v>
      </c>
      <c r="E244" s="76">
        <v>0</v>
      </c>
      <c r="F244" s="76">
        <v>0</v>
      </c>
      <c r="G244" s="76">
        <v>0</v>
      </c>
      <c r="H244" s="76">
        <v>0</v>
      </c>
      <c r="I244" s="76">
        <v>0</v>
      </c>
      <c r="J244" s="76">
        <v>0</v>
      </c>
      <c r="K244" s="76">
        <v>0</v>
      </c>
      <c r="L244" s="76">
        <v>0</v>
      </c>
      <c r="M244" s="76">
        <v>0</v>
      </c>
      <c r="N244" s="76">
        <v>0</v>
      </c>
      <c r="O244" s="76">
        <v>0</v>
      </c>
      <c r="P244" s="76">
        <v>0</v>
      </c>
      <c r="Q244" s="76">
        <v>0</v>
      </c>
      <c r="R244" s="76">
        <v>0</v>
      </c>
      <c r="S244" s="76">
        <v>0</v>
      </c>
      <c r="T244" s="76">
        <v>0</v>
      </c>
      <c r="U244" s="76">
        <v>0</v>
      </c>
      <c r="V244" s="76">
        <v>0</v>
      </c>
      <c r="W244" s="76">
        <v>0</v>
      </c>
      <c r="X244" s="76">
        <v>0</v>
      </c>
      <c r="Y244" s="76">
        <v>0</v>
      </c>
      <c r="Z244" s="76">
        <v>0</v>
      </c>
      <c r="AA244" s="76">
        <v>0</v>
      </c>
      <c r="AB244" s="76">
        <v>0</v>
      </c>
      <c r="AC244" s="76">
        <v>0</v>
      </c>
      <c r="AD244" s="76">
        <v>0</v>
      </c>
      <c r="AE244" s="76">
        <v>0</v>
      </c>
      <c r="AF244" s="76">
        <v>0</v>
      </c>
      <c r="AG244" s="76">
        <v>0</v>
      </c>
      <c r="AH244" s="76">
        <v>0</v>
      </c>
      <c r="AI244" s="76">
        <v>0</v>
      </c>
      <c r="AJ244" s="77">
        <f t="shared" si="3"/>
        <v>0</v>
      </c>
      <c r="AM244" s="70"/>
    </row>
    <row r="245" spans="1:39" ht="20.100000000000001" hidden="1" customHeight="1" outlineLevel="2">
      <c r="A245" s="73">
        <v>906</v>
      </c>
      <c r="B245" s="74" t="s">
        <v>884</v>
      </c>
      <c r="C245" s="75" t="s">
        <v>1298</v>
      </c>
      <c r="D245" s="76">
        <v>0</v>
      </c>
      <c r="E245" s="76">
        <v>0</v>
      </c>
      <c r="F245" s="76">
        <v>0</v>
      </c>
      <c r="G245" s="76">
        <v>0</v>
      </c>
      <c r="H245" s="76">
        <v>0</v>
      </c>
      <c r="I245" s="76">
        <v>0</v>
      </c>
      <c r="J245" s="76">
        <v>0</v>
      </c>
      <c r="K245" s="76">
        <v>0</v>
      </c>
      <c r="L245" s="76">
        <v>0</v>
      </c>
      <c r="M245" s="76">
        <v>0</v>
      </c>
      <c r="N245" s="76">
        <v>0</v>
      </c>
      <c r="O245" s="76">
        <v>0</v>
      </c>
      <c r="P245" s="76">
        <v>0</v>
      </c>
      <c r="Q245" s="76">
        <v>0</v>
      </c>
      <c r="R245" s="76">
        <v>0</v>
      </c>
      <c r="S245" s="76">
        <v>0</v>
      </c>
      <c r="T245" s="76">
        <v>0</v>
      </c>
      <c r="U245" s="76">
        <v>0</v>
      </c>
      <c r="V245" s="76">
        <v>0</v>
      </c>
      <c r="W245" s="76">
        <v>0</v>
      </c>
      <c r="X245" s="76">
        <v>0</v>
      </c>
      <c r="Y245" s="76">
        <v>0</v>
      </c>
      <c r="Z245" s="76">
        <v>0</v>
      </c>
      <c r="AA245" s="76">
        <v>0</v>
      </c>
      <c r="AB245" s="76">
        <v>0</v>
      </c>
      <c r="AC245" s="76">
        <v>0</v>
      </c>
      <c r="AD245" s="76">
        <v>0</v>
      </c>
      <c r="AE245" s="76">
        <v>0</v>
      </c>
      <c r="AF245" s="76">
        <v>0</v>
      </c>
      <c r="AG245" s="76">
        <v>0</v>
      </c>
      <c r="AH245" s="76">
        <v>0</v>
      </c>
      <c r="AI245" s="76">
        <v>0</v>
      </c>
      <c r="AJ245" s="77">
        <f t="shared" si="3"/>
        <v>0</v>
      </c>
      <c r="AM245" s="70"/>
    </row>
    <row r="246" spans="1:39" ht="20.100000000000001" hidden="1" customHeight="1" outlineLevel="2">
      <c r="A246" s="73">
        <v>907</v>
      </c>
      <c r="B246" s="74" t="s">
        <v>885</v>
      </c>
      <c r="C246" s="75" t="s">
        <v>1298</v>
      </c>
      <c r="D246" s="76">
        <v>0</v>
      </c>
      <c r="E246" s="76">
        <v>0</v>
      </c>
      <c r="F246" s="76">
        <v>0</v>
      </c>
      <c r="G246" s="76">
        <v>0</v>
      </c>
      <c r="H246" s="76">
        <v>0</v>
      </c>
      <c r="I246" s="76">
        <v>0</v>
      </c>
      <c r="J246" s="76">
        <v>0</v>
      </c>
      <c r="K246" s="76">
        <v>0</v>
      </c>
      <c r="L246" s="76">
        <v>0</v>
      </c>
      <c r="M246" s="76">
        <v>0</v>
      </c>
      <c r="N246" s="76">
        <v>0</v>
      </c>
      <c r="O246" s="76">
        <v>0</v>
      </c>
      <c r="P246" s="76">
        <v>0</v>
      </c>
      <c r="Q246" s="76">
        <v>0</v>
      </c>
      <c r="R246" s="76">
        <v>0</v>
      </c>
      <c r="S246" s="76">
        <v>0</v>
      </c>
      <c r="T246" s="76">
        <v>0</v>
      </c>
      <c r="U246" s="76">
        <v>0</v>
      </c>
      <c r="V246" s="76">
        <v>0</v>
      </c>
      <c r="W246" s="76">
        <v>0</v>
      </c>
      <c r="X246" s="76">
        <v>0</v>
      </c>
      <c r="Y246" s="76">
        <v>0</v>
      </c>
      <c r="Z246" s="76">
        <v>0</v>
      </c>
      <c r="AA246" s="76">
        <v>0</v>
      </c>
      <c r="AB246" s="76">
        <v>0</v>
      </c>
      <c r="AC246" s="76">
        <v>0</v>
      </c>
      <c r="AD246" s="76">
        <v>0</v>
      </c>
      <c r="AE246" s="76">
        <v>0</v>
      </c>
      <c r="AF246" s="76">
        <v>0</v>
      </c>
      <c r="AG246" s="76">
        <v>0</v>
      </c>
      <c r="AH246" s="76">
        <v>0</v>
      </c>
      <c r="AI246" s="76">
        <v>0</v>
      </c>
      <c r="AJ246" s="77">
        <f t="shared" si="3"/>
        <v>0</v>
      </c>
      <c r="AM246" s="70"/>
    </row>
    <row r="247" spans="1:39" ht="20.100000000000001" hidden="1" customHeight="1" outlineLevel="2">
      <c r="A247" s="73">
        <v>908</v>
      </c>
      <c r="B247" s="74" t="s">
        <v>886</v>
      </c>
      <c r="C247" s="75" t="s">
        <v>1298</v>
      </c>
      <c r="D247" s="76">
        <v>0</v>
      </c>
      <c r="E247" s="76">
        <v>0</v>
      </c>
      <c r="F247" s="76">
        <v>0</v>
      </c>
      <c r="G247" s="76">
        <v>0</v>
      </c>
      <c r="H247" s="76">
        <v>0</v>
      </c>
      <c r="I247" s="76">
        <v>0</v>
      </c>
      <c r="J247" s="76">
        <v>0</v>
      </c>
      <c r="K247" s="76">
        <v>0</v>
      </c>
      <c r="L247" s="76">
        <v>0</v>
      </c>
      <c r="M247" s="76">
        <v>0</v>
      </c>
      <c r="N247" s="76">
        <v>0</v>
      </c>
      <c r="O247" s="76">
        <v>0</v>
      </c>
      <c r="P247" s="76">
        <v>0</v>
      </c>
      <c r="Q247" s="76">
        <v>0</v>
      </c>
      <c r="R247" s="76">
        <v>0</v>
      </c>
      <c r="S247" s="76">
        <v>0</v>
      </c>
      <c r="T247" s="76">
        <v>0</v>
      </c>
      <c r="U247" s="76">
        <v>0</v>
      </c>
      <c r="V247" s="76">
        <v>0</v>
      </c>
      <c r="W247" s="76">
        <v>0</v>
      </c>
      <c r="X247" s="76">
        <v>0</v>
      </c>
      <c r="Y247" s="76">
        <v>0</v>
      </c>
      <c r="Z247" s="76">
        <v>0</v>
      </c>
      <c r="AA247" s="76">
        <v>0</v>
      </c>
      <c r="AB247" s="76">
        <v>0</v>
      </c>
      <c r="AC247" s="76">
        <v>0</v>
      </c>
      <c r="AD247" s="76">
        <v>0</v>
      </c>
      <c r="AE247" s="76">
        <v>0</v>
      </c>
      <c r="AF247" s="76">
        <v>0</v>
      </c>
      <c r="AG247" s="76">
        <v>0</v>
      </c>
      <c r="AH247" s="76">
        <v>0</v>
      </c>
      <c r="AI247" s="76">
        <v>0</v>
      </c>
      <c r="AJ247" s="77">
        <f t="shared" si="3"/>
        <v>0</v>
      </c>
      <c r="AM247" s="70"/>
    </row>
    <row r="248" spans="1:39" ht="20.100000000000001" hidden="1" customHeight="1" outlineLevel="2">
      <c r="A248" s="73">
        <v>909</v>
      </c>
      <c r="B248" s="74" t="s">
        <v>887</v>
      </c>
      <c r="C248" s="75" t="s">
        <v>1298</v>
      </c>
      <c r="D248" s="76">
        <v>0</v>
      </c>
      <c r="E248" s="76">
        <v>0</v>
      </c>
      <c r="F248" s="76">
        <v>0</v>
      </c>
      <c r="G248" s="76">
        <v>0</v>
      </c>
      <c r="H248" s="76">
        <v>0</v>
      </c>
      <c r="I248" s="76">
        <v>0</v>
      </c>
      <c r="J248" s="76">
        <v>0</v>
      </c>
      <c r="K248" s="76">
        <v>0</v>
      </c>
      <c r="L248" s="76">
        <v>0</v>
      </c>
      <c r="M248" s="76">
        <v>0</v>
      </c>
      <c r="N248" s="76">
        <v>0</v>
      </c>
      <c r="O248" s="76">
        <v>0</v>
      </c>
      <c r="P248" s="76">
        <v>0</v>
      </c>
      <c r="Q248" s="76">
        <v>0</v>
      </c>
      <c r="R248" s="76">
        <v>0</v>
      </c>
      <c r="S248" s="76">
        <v>0</v>
      </c>
      <c r="T248" s="76">
        <v>0</v>
      </c>
      <c r="U248" s="76">
        <v>0</v>
      </c>
      <c r="V248" s="76">
        <v>0</v>
      </c>
      <c r="W248" s="76">
        <v>0</v>
      </c>
      <c r="X248" s="76">
        <v>0</v>
      </c>
      <c r="Y248" s="76">
        <v>0</v>
      </c>
      <c r="Z248" s="76">
        <v>0</v>
      </c>
      <c r="AA248" s="76">
        <v>0</v>
      </c>
      <c r="AB248" s="76">
        <v>0</v>
      </c>
      <c r="AC248" s="76">
        <v>0</v>
      </c>
      <c r="AD248" s="76">
        <v>0</v>
      </c>
      <c r="AE248" s="76">
        <v>0</v>
      </c>
      <c r="AF248" s="76">
        <v>0</v>
      </c>
      <c r="AG248" s="76">
        <v>0</v>
      </c>
      <c r="AH248" s="76">
        <v>0</v>
      </c>
      <c r="AI248" s="76">
        <v>0</v>
      </c>
      <c r="AJ248" s="77">
        <f t="shared" si="3"/>
        <v>0</v>
      </c>
      <c r="AM248" s="70"/>
    </row>
    <row r="249" spans="1:39" ht="20.100000000000001" hidden="1" customHeight="1" outlineLevel="2">
      <c r="A249" s="73">
        <v>950</v>
      </c>
      <c r="B249" s="74" t="s">
        <v>260</v>
      </c>
      <c r="C249" s="75" t="s">
        <v>1298</v>
      </c>
      <c r="D249" s="76">
        <v>0</v>
      </c>
      <c r="E249" s="76">
        <v>0</v>
      </c>
      <c r="F249" s="76">
        <v>0</v>
      </c>
      <c r="G249" s="76">
        <v>0</v>
      </c>
      <c r="H249" s="76">
        <v>0</v>
      </c>
      <c r="I249" s="76">
        <v>0</v>
      </c>
      <c r="J249" s="76">
        <v>0</v>
      </c>
      <c r="K249" s="76">
        <v>0</v>
      </c>
      <c r="L249" s="76">
        <v>0</v>
      </c>
      <c r="M249" s="76">
        <v>0</v>
      </c>
      <c r="N249" s="76">
        <v>0</v>
      </c>
      <c r="O249" s="76">
        <v>0</v>
      </c>
      <c r="P249" s="76">
        <v>0</v>
      </c>
      <c r="Q249" s="76">
        <v>0</v>
      </c>
      <c r="R249" s="76">
        <v>0</v>
      </c>
      <c r="S249" s="76">
        <v>0</v>
      </c>
      <c r="T249" s="76">
        <v>0</v>
      </c>
      <c r="U249" s="76">
        <v>0</v>
      </c>
      <c r="V249" s="76">
        <v>0</v>
      </c>
      <c r="W249" s="76">
        <v>0</v>
      </c>
      <c r="X249" s="76">
        <v>0</v>
      </c>
      <c r="Y249" s="76">
        <v>0</v>
      </c>
      <c r="Z249" s="76">
        <v>0</v>
      </c>
      <c r="AA249" s="76">
        <v>0</v>
      </c>
      <c r="AB249" s="76">
        <v>0</v>
      </c>
      <c r="AC249" s="76">
        <v>0</v>
      </c>
      <c r="AD249" s="76">
        <v>0</v>
      </c>
      <c r="AE249" s="76">
        <v>0</v>
      </c>
      <c r="AF249" s="76">
        <v>0</v>
      </c>
      <c r="AG249" s="76">
        <v>0</v>
      </c>
      <c r="AH249" s="76">
        <v>0</v>
      </c>
      <c r="AI249" s="76">
        <v>0</v>
      </c>
      <c r="AJ249" s="77">
        <f t="shared" si="3"/>
        <v>0</v>
      </c>
      <c r="AM249" s="70"/>
    </row>
    <row r="250" spans="1:39" ht="20.100000000000001" hidden="1" customHeight="1" outlineLevel="2">
      <c r="A250" s="73">
        <v>951</v>
      </c>
      <c r="B250" s="74" t="s">
        <v>888</v>
      </c>
      <c r="C250" s="75" t="s">
        <v>1298</v>
      </c>
      <c r="D250" s="76">
        <v>0</v>
      </c>
      <c r="E250" s="76">
        <v>0</v>
      </c>
      <c r="F250" s="76">
        <v>0</v>
      </c>
      <c r="G250" s="76">
        <v>0</v>
      </c>
      <c r="H250" s="76">
        <v>0</v>
      </c>
      <c r="I250" s="76">
        <v>0</v>
      </c>
      <c r="J250" s="76">
        <v>0</v>
      </c>
      <c r="K250" s="76">
        <v>0</v>
      </c>
      <c r="L250" s="76">
        <v>0</v>
      </c>
      <c r="M250" s="76">
        <v>0</v>
      </c>
      <c r="N250" s="76">
        <v>0</v>
      </c>
      <c r="O250" s="76">
        <v>0</v>
      </c>
      <c r="P250" s="76">
        <v>0</v>
      </c>
      <c r="Q250" s="76">
        <v>0</v>
      </c>
      <c r="R250" s="76">
        <v>0</v>
      </c>
      <c r="S250" s="76">
        <v>0</v>
      </c>
      <c r="T250" s="76">
        <v>0</v>
      </c>
      <c r="U250" s="76">
        <v>0</v>
      </c>
      <c r="V250" s="76">
        <v>0</v>
      </c>
      <c r="W250" s="76">
        <v>0</v>
      </c>
      <c r="X250" s="76">
        <v>0</v>
      </c>
      <c r="Y250" s="76">
        <v>0</v>
      </c>
      <c r="Z250" s="76">
        <v>0</v>
      </c>
      <c r="AA250" s="76">
        <v>0</v>
      </c>
      <c r="AB250" s="76">
        <v>0</v>
      </c>
      <c r="AC250" s="76">
        <v>0</v>
      </c>
      <c r="AD250" s="76">
        <v>0</v>
      </c>
      <c r="AE250" s="76">
        <v>0</v>
      </c>
      <c r="AF250" s="76">
        <v>0</v>
      </c>
      <c r="AG250" s="76">
        <v>0</v>
      </c>
      <c r="AH250" s="76">
        <v>0</v>
      </c>
      <c r="AI250" s="76">
        <v>0</v>
      </c>
      <c r="AJ250" s="77">
        <f t="shared" si="3"/>
        <v>0</v>
      </c>
      <c r="AM250" s="70"/>
    </row>
    <row r="251" spans="1:39" ht="20.100000000000001" hidden="1" customHeight="1" outlineLevel="2">
      <c r="A251" s="73">
        <v>999</v>
      </c>
      <c r="B251" s="74" t="s">
        <v>262</v>
      </c>
      <c r="C251" s="75" t="s">
        <v>1298</v>
      </c>
      <c r="D251" s="76">
        <v>0</v>
      </c>
      <c r="E251" s="76">
        <v>0</v>
      </c>
      <c r="F251" s="76">
        <v>0</v>
      </c>
      <c r="G251" s="76">
        <v>0</v>
      </c>
      <c r="H251" s="76">
        <v>0</v>
      </c>
      <c r="I251" s="76">
        <v>0</v>
      </c>
      <c r="J251" s="76">
        <v>0</v>
      </c>
      <c r="K251" s="76">
        <v>0</v>
      </c>
      <c r="L251" s="76">
        <v>0</v>
      </c>
      <c r="M251" s="76">
        <v>0</v>
      </c>
      <c r="N251" s="76">
        <v>0</v>
      </c>
      <c r="O251" s="76">
        <v>0</v>
      </c>
      <c r="P251" s="76">
        <v>0</v>
      </c>
      <c r="Q251" s="76">
        <v>0</v>
      </c>
      <c r="R251" s="76">
        <v>0</v>
      </c>
      <c r="S251" s="76">
        <v>0</v>
      </c>
      <c r="T251" s="76">
        <v>0</v>
      </c>
      <c r="U251" s="76">
        <v>0</v>
      </c>
      <c r="V251" s="76">
        <v>0</v>
      </c>
      <c r="W251" s="76">
        <v>0</v>
      </c>
      <c r="X251" s="76">
        <v>0</v>
      </c>
      <c r="Y251" s="76">
        <v>0</v>
      </c>
      <c r="Z251" s="76">
        <v>0</v>
      </c>
      <c r="AA251" s="76">
        <v>0</v>
      </c>
      <c r="AB251" s="76">
        <v>0</v>
      </c>
      <c r="AC251" s="76">
        <v>0</v>
      </c>
      <c r="AD251" s="76">
        <v>0</v>
      </c>
      <c r="AE251" s="76">
        <v>0</v>
      </c>
      <c r="AF251" s="76">
        <v>0</v>
      </c>
      <c r="AG251" s="76">
        <v>0</v>
      </c>
      <c r="AH251" s="76">
        <v>0</v>
      </c>
      <c r="AI251" s="76">
        <v>0</v>
      </c>
      <c r="AJ251" s="77">
        <f t="shared" si="3"/>
        <v>0</v>
      </c>
      <c r="AM251" s="70"/>
    </row>
    <row r="252" spans="1:39" ht="20.100000000000001" hidden="1" customHeight="1" outlineLevel="2">
      <c r="A252" s="73">
        <v>1101</v>
      </c>
      <c r="B252" s="74" t="s">
        <v>889</v>
      </c>
      <c r="C252" s="75" t="s">
        <v>1298</v>
      </c>
      <c r="D252" s="76">
        <v>0</v>
      </c>
      <c r="E252" s="76">
        <v>0</v>
      </c>
      <c r="F252" s="76">
        <v>0</v>
      </c>
      <c r="G252" s="76">
        <v>0</v>
      </c>
      <c r="H252" s="76">
        <v>0</v>
      </c>
      <c r="I252" s="76">
        <v>0</v>
      </c>
      <c r="J252" s="76">
        <v>0</v>
      </c>
      <c r="K252" s="76">
        <v>0</v>
      </c>
      <c r="L252" s="76">
        <v>0</v>
      </c>
      <c r="M252" s="76">
        <v>0</v>
      </c>
      <c r="N252" s="76">
        <v>0</v>
      </c>
      <c r="O252" s="76">
        <v>0</v>
      </c>
      <c r="P252" s="76">
        <v>0</v>
      </c>
      <c r="Q252" s="76">
        <v>0</v>
      </c>
      <c r="R252" s="76">
        <v>0</v>
      </c>
      <c r="S252" s="76">
        <v>0</v>
      </c>
      <c r="T252" s="76">
        <v>0</v>
      </c>
      <c r="U252" s="76">
        <v>0</v>
      </c>
      <c r="V252" s="76">
        <v>0</v>
      </c>
      <c r="W252" s="76">
        <v>0</v>
      </c>
      <c r="X252" s="76">
        <v>0</v>
      </c>
      <c r="Y252" s="76">
        <v>0</v>
      </c>
      <c r="Z252" s="76">
        <v>0</v>
      </c>
      <c r="AA252" s="76">
        <v>0</v>
      </c>
      <c r="AB252" s="76">
        <v>0</v>
      </c>
      <c r="AC252" s="76">
        <v>0</v>
      </c>
      <c r="AD252" s="76">
        <v>0</v>
      </c>
      <c r="AE252" s="76">
        <v>0</v>
      </c>
      <c r="AF252" s="76">
        <v>0</v>
      </c>
      <c r="AG252" s="76">
        <v>0</v>
      </c>
      <c r="AH252" s="76">
        <v>0</v>
      </c>
      <c r="AI252" s="76">
        <v>0</v>
      </c>
      <c r="AJ252" s="77">
        <f t="shared" si="3"/>
        <v>0</v>
      </c>
      <c r="AM252" s="70"/>
    </row>
    <row r="253" spans="1:39" ht="20.100000000000001" hidden="1" customHeight="1" outlineLevel="2">
      <c r="A253" s="73">
        <v>1102</v>
      </c>
      <c r="B253" s="74" t="s">
        <v>890</v>
      </c>
      <c r="C253" s="75" t="s">
        <v>1298</v>
      </c>
      <c r="D253" s="76">
        <v>0</v>
      </c>
      <c r="E253" s="76">
        <v>0</v>
      </c>
      <c r="F253" s="76">
        <v>0</v>
      </c>
      <c r="G253" s="76">
        <v>0</v>
      </c>
      <c r="H253" s="76">
        <v>0</v>
      </c>
      <c r="I253" s="76">
        <v>0</v>
      </c>
      <c r="J253" s="76">
        <v>0</v>
      </c>
      <c r="K253" s="76">
        <v>0</v>
      </c>
      <c r="L253" s="76">
        <v>0</v>
      </c>
      <c r="M253" s="76">
        <v>0</v>
      </c>
      <c r="N253" s="76">
        <v>0</v>
      </c>
      <c r="O253" s="76">
        <v>0</v>
      </c>
      <c r="P253" s="76">
        <v>0</v>
      </c>
      <c r="Q253" s="76">
        <v>0</v>
      </c>
      <c r="R253" s="76">
        <v>0</v>
      </c>
      <c r="S253" s="76">
        <v>0</v>
      </c>
      <c r="T253" s="76">
        <v>0</v>
      </c>
      <c r="U253" s="76">
        <v>0</v>
      </c>
      <c r="V253" s="76">
        <v>0</v>
      </c>
      <c r="W253" s="76">
        <v>0</v>
      </c>
      <c r="X253" s="76">
        <v>0</v>
      </c>
      <c r="Y253" s="76">
        <v>0</v>
      </c>
      <c r="Z253" s="76">
        <v>0</v>
      </c>
      <c r="AA253" s="76">
        <v>0</v>
      </c>
      <c r="AB253" s="76">
        <v>0</v>
      </c>
      <c r="AC253" s="76">
        <v>0</v>
      </c>
      <c r="AD253" s="76">
        <v>0</v>
      </c>
      <c r="AE253" s="76">
        <v>0</v>
      </c>
      <c r="AF253" s="76">
        <v>0</v>
      </c>
      <c r="AG253" s="76">
        <v>0</v>
      </c>
      <c r="AH253" s="76">
        <v>0</v>
      </c>
      <c r="AI253" s="76">
        <v>0</v>
      </c>
      <c r="AJ253" s="77">
        <f t="shared" si="3"/>
        <v>0</v>
      </c>
      <c r="AM253" s="70"/>
    </row>
    <row r="254" spans="1:39" ht="20.100000000000001" hidden="1" customHeight="1" outlineLevel="2">
      <c r="A254" s="73">
        <v>1103</v>
      </c>
      <c r="B254" s="74" t="s">
        <v>891</v>
      </c>
      <c r="C254" s="75" t="s">
        <v>1298</v>
      </c>
      <c r="D254" s="76">
        <v>0</v>
      </c>
      <c r="E254" s="76">
        <v>0</v>
      </c>
      <c r="F254" s="76">
        <v>0</v>
      </c>
      <c r="G254" s="76">
        <v>0</v>
      </c>
      <c r="H254" s="76">
        <v>0</v>
      </c>
      <c r="I254" s="76">
        <v>0</v>
      </c>
      <c r="J254" s="76">
        <v>0</v>
      </c>
      <c r="K254" s="76">
        <v>0</v>
      </c>
      <c r="L254" s="76">
        <v>0</v>
      </c>
      <c r="M254" s="76">
        <v>0</v>
      </c>
      <c r="N254" s="76">
        <v>0</v>
      </c>
      <c r="O254" s="76">
        <v>0</v>
      </c>
      <c r="P254" s="76">
        <v>0</v>
      </c>
      <c r="Q254" s="76">
        <v>0</v>
      </c>
      <c r="R254" s="76">
        <v>0</v>
      </c>
      <c r="S254" s="76">
        <v>0</v>
      </c>
      <c r="T254" s="76">
        <v>0</v>
      </c>
      <c r="U254" s="76">
        <v>0</v>
      </c>
      <c r="V254" s="76">
        <v>0</v>
      </c>
      <c r="W254" s="76">
        <v>0</v>
      </c>
      <c r="X254" s="76">
        <v>0</v>
      </c>
      <c r="Y254" s="76">
        <v>0</v>
      </c>
      <c r="Z254" s="76">
        <v>0</v>
      </c>
      <c r="AA254" s="76">
        <v>0</v>
      </c>
      <c r="AB254" s="76">
        <v>0</v>
      </c>
      <c r="AC254" s="76">
        <v>0</v>
      </c>
      <c r="AD254" s="76">
        <v>0</v>
      </c>
      <c r="AE254" s="76">
        <v>0</v>
      </c>
      <c r="AF254" s="76">
        <v>0</v>
      </c>
      <c r="AG254" s="76">
        <v>0</v>
      </c>
      <c r="AH254" s="76">
        <v>0</v>
      </c>
      <c r="AI254" s="76">
        <v>0</v>
      </c>
      <c r="AJ254" s="77">
        <f t="shared" si="3"/>
        <v>0</v>
      </c>
      <c r="AM254" s="70"/>
    </row>
    <row r="255" spans="1:39" ht="20.100000000000001" hidden="1" customHeight="1" outlineLevel="2">
      <c r="A255" s="73">
        <v>1104</v>
      </c>
      <c r="B255" s="74" t="s">
        <v>892</v>
      </c>
      <c r="C255" s="75" t="s">
        <v>1298</v>
      </c>
      <c r="D255" s="76">
        <v>0</v>
      </c>
      <c r="E255" s="76">
        <v>0</v>
      </c>
      <c r="F255" s="76">
        <v>0</v>
      </c>
      <c r="G255" s="76">
        <v>0</v>
      </c>
      <c r="H255" s="76">
        <v>0</v>
      </c>
      <c r="I255" s="76">
        <v>0</v>
      </c>
      <c r="J255" s="76">
        <v>0</v>
      </c>
      <c r="K255" s="76">
        <v>0</v>
      </c>
      <c r="L255" s="76">
        <v>0</v>
      </c>
      <c r="M255" s="76">
        <v>0</v>
      </c>
      <c r="N255" s="76">
        <v>0</v>
      </c>
      <c r="O255" s="76">
        <v>0</v>
      </c>
      <c r="P255" s="76">
        <v>0</v>
      </c>
      <c r="Q255" s="76">
        <v>0</v>
      </c>
      <c r="R255" s="76">
        <v>0</v>
      </c>
      <c r="S255" s="76">
        <v>0</v>
      </c>
      <c r="T255" s="76">
        <v>0</v>
      </c>
      <c r="U255" s="76">
        <v>0</v>
      </c>
      <c r="V255" s="76">
        <v>0</v>
      </c>
      <c r="W255" s="76">
        <v>0</v>
      </c>
      <c r="X255" s="76">
        <v>0</v>
      </c>
      <c r="Y255" s="76">
        <v>0</v>
      </c>
      <c r="Z255" s="76">
        <v>0</v>
      </c>
      <c r="AA255" s="76">
        <v>0</v>
      </c>
      <c r="AB255" s="76">
        <v>0</v>
      </c>
      <c r="AC255" s="76">
        <v>0</v>
      </c>
      <c r="AD255" s="76">
        <v>0</v>
      </c>
      <c r="AE255" s="76">
        <v>0</v>
      </c>
      <c r="AF255" s="76">
        <v>0</v>
      </c>
      <c r="AG255" s="76">
        <v>0</v>
      </c>
      <c r="AH255" s="76">
        <v>0</v>
      </c>
      <c r="AI255" s="76">
        <v>0</v>
      </c>
      <c r="AJ255" s="77">
        <f t="shared" si="3"/>
        <v>0</v>
      </c>
      <c r="AM255" s="70"/>
    </row>
    <row r="256" spans="1:39" ht="20.100000000000001" hidden="1" customHeight="1" outlineLevel="2">
      <c r="A256" s="73">
        <v>1105</v>
      </c>
      <c r="B256" s="74" t="s">
        <v>893</v>
      </c>
      <c r="C256" s="75" t="s">
        <v>1298</v>
      </c>
      <c r="D256" s="76">
        <v>0</v>
      </c>
      <c r="E256" s="76">
        <v>0</v>
      </c>
      <c r="F256" s="76">
        <v>0</v>
      </c>
      <c r="G256" s="76">
        <v>0</v>
      </c>
      <c r="H256" s="76">
        <v>0</v>
      </c>
      <c r="I256" s="76">
        <v>0</v>
      </c>
      <c r="J256" s="76">
        <v>0</v>
      </c>
      <c r="K256" s="76">
        <v>0</v>
      </c>
      <c r="L256" s="76">
        <v>0</v>
      </c>
      <c r="M256" s="76">
        <v>0</v>
      </c>
      <c r="N256" s="76">
        <v>0</v>
      </c>
      <c r="O256" s="76">
        <v>0</v>
      </c>
      <c r="P256" s="76">
        <v>0</v>
      </c>
      <c r="Q256" s="76">
        <v>0</v>
      </c>
      <c r="R256" s="76">
        <v>0</v>
      </c>
      <c r="S256" s="76">
        <v>0</v>
      </c>
      <c r="T256" s="76">
        <v>0</v>
      </c>
      <c r="U256" s="76">
        <v>0</v>
      </c>
      <c r="V256" s="76">
        <v>0</v>
      </c>
      <c r="W256" s="76">
        <v>0</v>
      </c>
      <c r="X256" s="76">
        <v>0</v>
      </c>
      <c r="Y256" s="76">
        <v>0</v>
      </c>
      <c r="Z256" s="76">
        <v>0</v>
      </c>
      <c r="AA256" s="76">
        <v>0</v>
      </c>
      <c r="AB256" s="76">
        <v>0</v>
      </c>
      <c r="AC256" s="76">
        <v>0</v>
      </c>
      <c r="AD256" s="76">
        <v>0</v>
      </c>
      <c r="AE256" s="76">
        <v>0</v>
      </c>
      <c r="AF256" s="76">
        <v>0</v>
      </c>
      <c r="AG256" s="76">
        <v>0</v>
      </c>
      <c r="AH256" s="76">
        <v>0</v>
      </c>
      <c r="AI256" s="76">
        <v>0</v>
      </c>
      <c r="AJ256" s="77">
        <f t="shared" si="3"/>
        <v>0</v>
      </c>
      <c r="AM256" s="70"/>
    </row>
    <row r="257" spans="1:39" ht="20.100000000000001" hidden="1" customHeight="1" outlineLevel="2">
      <c r="A257" s="73">
        <v>1106</v>
      </c>
      <c r="B257" s="74" t="s">
        <v>894</v>
      </c>
      <c r="C257" s="75" t="s">
        <v>1298</v>
      </c>
      <c r="D257" s="76">
        <v>0</v>
      </c>
      <c r="E257" s="76">
        <v>0</v>
      </c>
      <c r="F257" s="76">
        <v>0</v>
      </c>
      <c r="G257" s="76">
        <v>0</v>
      </c>
      <c r="H257" s="76">
        <v>0</v>
      </c>
      <c r="I257" s="76">
        <v>0</v>
      </c>
      <c r="J257" s="76">
        <v>0</v>
      </c>
      <c r="K257" s="76">
        <v>0</v>
      </c>
      <c r="L257" s="76">
        <v>0</v>
      </c>
      <c r="M257" s="76">
        <v>0</v>
      </c>
      <c r="N257" s="76">
        <v>0</v>
      </c>
      <c r="O257" s="76">
        <v>0</v>
      </c>
      <c r="P257" s="76">
        <v>0</v>
      </c>
      <c r="Q257" s="76">
        <v>0</v>
      </c>
      <c r="R257" s="76">
        <v>0</v>
      </c>
      <c r="S257" s="76">
        <v>0</v>
      </c>
      <c r="T257" s="76">
        <v>0</v>
      </c>
      <c r="U257" s="76">
        <v>0</v>
      </c>
      <c r="V257" s="76">
        <v>0</v>
      </c>
      <c r="W257" s="76">
        <v>0</v>
      </c>
      <c r="X257" s="76">
        <v>0</v>
      </c>
      <c r="Y257" s="76">
        <v>0</v>
      </c>
      <c r="Z257" s="76">
        <v>0</v>
      </c>
      <c r="AA257" s="76">
        <v>0</v>
      </c>
      <c r="AB257" s="76">
        <v>0</v>
      </c>
      <c r="AC257" s="76">
        <v>0</v>
      </c>
      <c r="AD257" s="76">
        <v>0</v>
      </c>
      <c r="AE257" s="76">
        <v>0</v>
      </c>
      <c r="AF257" s="76">
        <v>0</v>
      </c>
      <c r="AG257" s="76">
        <v>0</v>
      </c>
      <c r="AH257" s="76">
        <v>0</v>
      </c>
      <c r="AI257" s="76">
        <v>0</v>
      </c>
      <c r="AJ257" s="77">
        <f t="shared" si="3"/>
        <v>0</v>
      </c>
      <c r="AM257" s="70"/>
    </row>
    <row r="258" spans="1:39" ht="20.100000000000001" hidden="1" customHeight="1" outlineLevel="2">
      <c r="A258" s="73">
        <v>1107</v>
      </c>
      <c r="B258" s="74" t="s">
        <v>895</v>
      </c>
      <c r="C258" s="75" t="s">
        <v>1298</v>
      </c>
      <c r="D258" s="76">
        <v>0</v>
      </c>
      <c r="E258" s="76">
        <v>0</v>
      </c>
      <c r="F258" s="76">
        <v>0</v>
      </c>
      <c r="G258" s="76">
        <v>0</v>
      </c>
      <c r="H258" s="76">
        <v>0</v>
      </c>
      <c r="I258" s="76">
        <v>0</v>
      </c>
      <c r="J258" s="76">
        <v>0</v>
      </c>
      <c r="K258" s="76">
        <v>0</v>
      </c>
      <c r="L258" s="76">
        <v>0</v>
      </c>
      <c r="M258" s="76">
        <v>0</v>
      </c>
      <c r="N258" s="76">
        <v>0</v>
      </c>
      <c r="O258" s="76">
        <v>0</v>
      </c>
      <c r="P258" s="76">
        <v>0</v>
      </c>
      <c r="Q258" s="76">
        <v>0</v>
      </c>
      <c r="R258" s="76">
        <v>0</v>
      </c>
      <c r="S258" s="76">
        <v>0</v>
      </c>
      <c r="T258" s="76">
        <v>0</v>
      </c>
      <c r="U258" s="76">
        <v>0</v>
      </c>
      <c r="V258" s="76">
        <v>0</v>
      </c>
      <c r="W258" s="76">
        <v>0</v>
      </c>
      <c r="X258" s="76">
        <v>0</v>
      </c>
      <c r="Y258" s="76">
        <v>0</v>
      </c>
      <c r="Z258" s="76">
        <v>0</v>
      </c>
      <c r="AA258" s="76">
        <v>0</v>
      </c>
      <c r="AB258" s="76">
        <v>0</v>
      </c>
      <c r="AC258" s="76">
        <v>0</v>
      </c>
      <c r="AD258" s="76">
        <v>0</v>
      </c>
      <c r="AE258" s="76">
        <v>0</v>
      </c>
      <c r="AF258" s="76">
        <v>0</v>
      </c>
      <c r="AG258" s="76">
        <v>0</v>
      </c>
      <c r="AH258" s="76">
        <v>0</v>
      </c>
      <c r="AI258" s="76">
        <v>0</v>
      </c>
      <c r="AJ258" s="77">
        <f t="shared" si="3"/>
        <v>0</v>
      </c>
      <c r="AM258" s="70"/>
    </row>
    <row r="259" spans="1:39" ht="20.100000000000001" hidden="1" customHeight="1" outlineLevel="2">
      <c r="A259" s="73">
        <v>1108</v>
      </c>
      <c r="B259" s="74" t="s">
        <v>896</v>
      </c>
      <c r="C259" s="75" t="s">
        <v>1298</v>
      </c>
      <c r="D259" s="76">
        <v>0</v>
      </c>
      <c r="E259" s="76">
        <v>0</v>
      </c>
      <c r="F259" s="76">
        <v>0</v>
      </c>
      <c r="G259" s="76">
        <v>0</v>
      </c>
      <c r="H259" s="76">
        <v>0</v>
      </c>
      <c r="I259" s="76">
        <v>0</v>
      </c>
      <c r="J259" s="76">
        <v>0</v>
      </c>
      <c r="K259" s="76">
        <v>0</v>
      </c>
      <c r="L259" s="76">
        <v>0</v>
      </c>
      <c r="M259" s="76">
        <v>0</v>
      </c>
      <c r="N259" s="76">
        <v>0</v>
      </c>
      <c r="O259" s="76">
        <v>0</v>
      </c>
      <c r="P259" s="76">
        <v>0</v>
      </c>
      <c r="Q259" s="76">
        <v>0</v>
      </c>
      <c r="R259" s="76">
        <v>0</v>
      </c>
      <c r="S259" s="76">
        <v>0</v>
      </c>
      <c r="T259" s="76">
        <v>0</v>
      </c>
      <c r="U259" s="76">
        <v>0</v>
      </c>
      <c r="V259" s="76">
        <v>0</v>
      </c>
      <c r="W259" s="76">
        <v>0</v>
      </c>
      <c r="X259" s="76">
        <v>0</v>
      </c>
      <c r="Y259" s="76">
        <v>0</v>
      </c>
      <c r="Z259" s="76">
        <v>0</v>
      </c>
      <c r="AA259" s="76">
        <v>0</v>
      </c>
      <c r="AB259" s="76">
        <v>0</v>
      </c>
      <c r="AC259" s="76">
        <v>0</v>
      </c>
      <c r="AD259" s="76">
        <v>0</v>
      </c>
      <c r="AE259" s="76">
        <v>0</v>
      </c>
      <c r="AF259" s="76">
        <v>0</v>
      </c>
      <c r="AG259" s="76">
        <v>0</v>
      </c>
      <c r="AH259" s="76">
        <v>0</v>
      </c>
      <c r="AI259" s="76">
        <v>0</v>
      </c>
      <c r="AJ259" s="77">
        <f t="shared" si="3"/>
        <v>0</v>
      </c>
      <c r="AM259" s="70"/>
    </row>
    <row r="260" spans="1:39" ht="20.100000000000001" hidden="1" customHeight="1" outlineLevel="2">
      <c r="A260" s="73">
        <v>1109</v>
      </c>
      <c r="B260" s="74" t="s">
        <v>897</v>
      </c>
      <c r="C260" s="75" t="s">
        <v>1298</v>
      </c>
      <c r="D260" s="76">
        <v>0</v>
      </c>
      <c r="E260" s="76">
        <v>0</v>
      </c>
      <c r="F260" s="76">
        <v>0</v>
      </c>
      <c r="G260" s="76">
        <v>0</v>
      </c>
      <c r="H260" s="76">
        <v>0</v>
      </c>
      <c r="I260" s="76">
        <v>0</v>
      </c>
      <c r="J260" s="76">
        <v>0</v>
      </c>
      <c r="K260" s="76">
        <v>0</v>
      </c>
      <c r="L260" s="76">
        <v>0</v>
      </c>
      <c r="M260" s="76">
        <v>0</v>
      </c>
      <c r="N260" s="76">
        <v>0</v>
      </c>
      <c r="O260" s="76">
        <v>0</v>
      </c>
      <c r="P260" s="76">
        <v>0</v>
      </c>
      <c r="Q260" s="76">
        <v>0</v>
      </c>
      <c r="R260" s="76">
        <v>0</v>
      </c>
      <c r="S260" s="76">
        <v>0</v>
      </c>
      <c r="T260" s="76">
        <v>0</v>
      </c>
      <c r="U260" s="76">
        <v>0</v>
      </c>
      <c r="V260" s="76">
        <v>0</v>
      </c>
      <c r="W260" s="76">
        <v>0</v>
      </c>
      <c r="X260" s="76">
        <v>0</v>
      </c>
      <c r="Y260" s="76">
        <v>0</v>
      </c>
      <c r="Z260" s="76">
        <v>0</v>
      </c>
      <c r="AA260" s="76">
        <v>0</v>
      </c>
      <c r="AB260" s="76">
        <v>0</v>
      </c>
      <c r="AC260" s="76">
        <v>0</v>
      </c>
      <c r="AD260" s="76">
        <v>0</v>
      </c>
      <c r="AE260" s="76">
        <v>0</v>
      </c>
      <c r="AF260" s="76">
        <v>0</v>
      </c>
      <c r="AG260" s="76">
        <v>0</v>
      </c>
      <c r="AH260" s="76">
        <v>0</v>
      </c>
      <c r="AI260" s="76">
        <v>0</v>
      </c>
      <c r="AJ260" s="77">
        <f t="shared" si="3"/>
        <v>0</v>
      </c>
      <c r="AM260" s="70"/>
    </row>
    <row r="261" spans="1:39" ht="20.100000000000001" hidden="1" customHeight="1" outlineLevel="2">
      <c r="A261" s="73">
        <v>1110</v>
      </c>
      <c r="B261" s="74" t="s">
        <v>898</v>
      </c>
      <c r="C261" s="75" t="s">
        <v>1298</v>
      </c>
      <c r="D261" s="76">
        <v>0</v>
      </c>
      <c r="E261" s="76">
        <v>0</v>
      </c>
      <c r="F261" s="76">
        <v>0</v>
      </c>
      <c r="G261" s="76">
        <v>0</v>
      </c>
      <c r="H261" s="76">
        <v>0</v>
      </c>
      <c r="I261" s="76">
        <v>0</v>
      </c>
      <c r="J261" s="76">
        <v>0</v>
      </c>
      <c r="K261" s="76">
        <v>0</v>
      </c>
      <c r="L261" s="76">
        <v>0</v>
      </c>
      <c r="M261" s="76">
        <v>0</v>
      </c>
      <c r="N261" s="76">
        <v>0</v>
      </c>
      <c r="O261" s="76">
        <v>0</v>
      </c>
      <c r="P261" s="76">
        <v>0</v>
      </c>
      <c r="Q261" s="76">
        <v>0</v>
      </c>
      <c r="R261" s="76">
        <v>0</v>
      </c>
      <c r="S261" s="76">
        <v>0</v>
      </c>
      <c r="T261" s="76">
        <v>0</v>
      </c>
      <c r="U261" s="76">
        <v>0</v>
      </c>
      <c r="V261" s="76">
        <v>0</v>
      </c>
      <c r="W261" s="76">
        <v>0</v>
      </c>
      <c r="X261" s="76">
        <v>0</v>
      </c>
      <c r="Y261" s="76">
        <v>0</v>
      </c>
      <c r="Z261" s="76">
        <v>0</v>
      </c>
      <c r="AA261" s="76">
        <v>0</v>
      </c>
      <c r="AB261" s="76">
        <v>0</v>
      </c>
      <c r="AC261" s="76">
        <v>0</v>
      </c>
      <c r="AD261" s="76">
        <v>0</v>
      </c>
      <c r="AE261" s="76">
        <v>0</v>
      </c>
      <c r="AF261" s="76">
        <v>0</v>
      </c>
      <c r="AG261" s="76">
        <v>0</v>
      </c>
      <c r="AH261" s="76">
        <v>0</v>
      </c>
      <c r="AI261" s="76">
        <v>0</v>
      </c>
      <c r="AJ261" s="77">
        <f t="shared" si="3"/>
        <v>0</v>
      </c>
      <c r="AM261" s="70"/>
    </row>
    <row r="262" spans="1:39" ht="20.100000000000001" hidden="1" customHeight="1" outlineLevel="2">
      <c r="A262" s="73">
        <v>1111</v>
      </c>
      <c r="B262" s="74" t="s">
        <v>899</v>
      </c>
      <c r="C262" s="75" t="s">
        <v>1298</v>
      </c>
      <c r="D262" s="76">
        <v>0</v>
      </c>
      <c r="E262" s="76">
        <v>0</v>
      </c>
      <c r="F262" s="76">
        <v>0</v>
      </c>
      <c r="G262" s="76">
        <v>0</v>
      </c>
      <c r="H262" s="76">
        <v>0</v>
      </c>
      <c r="I262" s="76">
        <v>0</v>
      </c>
      <c r="J262" s="76">
        <v>0</v>
      </c>
      <c r="K262" s="76">
        <v>0</v>
      </c>
      <c r="L262" s="76">
        <v>0</v>
      </c>
      <c r="M262" s="76">
        <v>0</v>
      </c>
      <c r="N262" s="76">
        <v>0</v>
      </c>
      <c r="O262" s="76">
        <v>0</v>
      </c>
      <c r="P262" s="76">
        <v>0</v>
      </c>
      <c r="Q262" s="76">
        <v>0</v>
      </c>
      <c r="R262" s="76">
        <v>0</v>
      </c>
      <c r="S262" s="76">
        <v>0</v>
      </c>
      <c r="T262" s="76">
        <v>0</v>
      </c>
      <c r="U262" s="76">
        <v>0</v>
      </c>
      <c r="V262" s="76">
        <v>0</v>
      </c>
      <c r="W262" s="76">
        <v>0</v>
      </c>
      <c r="X262" s="76">
        <v>0</v>
      </c>
      <c r="Y262" s="76">
        <v>0</v>
      </c>
      <c r="Z262" s="76">
        <v>0</v>
      </c>
      <c r="AA262" s="76">
        <v>0</v>
      </c>
      <c r="AB262" s="76">
        <v>0</v>
      </c>
      <c r="AC262" s="76">
        <v>0</v>
      </c>
      <c r="AD262" s="76">
        <v>0</v>
      </c>
      <c r="AE262" s="76">
        <v>0</v>
      </c>
      <c r="AF262" s="76">
        <v>0</v>
      </c>
      <c r="AG262" s="76">
        <v>0</v>
      </c>
      <c r="AH262" s="76">
        <v>0</v>
      </c>
      <c r="AI262" s="76">
        <v>0</v>
      </c>
      <c r="AJ262" s="77">
        <f t="shared" si="3"/>
        <v>0</v>
      </c>
      <c r="AM262" s="70"/>
    </row>
    <row r="263" spans="1:39" ht="20.100000000000001" hidden="1" customHeight="1" outlineLevel="2">
      <c r="A263" s="73">
        <v>1112</v>
      </c>
      <c r="B263" s="74" t="s">
        <v>900</v>
      </c>
      <c r="C263" s="75" t="s">
        <v>1298</v>
      </c>
      <c r="D263" s="76">
        <v>0</v>
      </c>
      <c r="E263" s="76">
        <v>0</v>
      </c>
      <c r="F263" s="76">
        <v>0</v>
      </c>
      <c r="G263" s="76">
        <v>0</v>
      </c>
      <c r="H263" s="76">
        <v>0</v>
      </c>
      <c r="I263" s="76">
        <v>0</v>
      </c>
      <c r="J263" s="76">
        <v>0</v>
      </c>
      <c r="K263" s="76">
        <v>0</v>
      </c>
      <c r="L263" s="76">
        <v>0</v>
      </c>
      <c r="M263" s="76">
        <v>0</v>
      </c>
      <c r="N263" s="76">
        <v>0</v>
      </c>
      <c r="O263" s="76">
        <v>0</v>
      </c>
      <c r="P263" s="76">
        <v>0</v>
      </c>
      <c r="Q263" s="76">
        <v>0</v>
      </c>
      <c r="R263" s="76">
        <v>0</v>
      </c>
      <c r="S263" s="76">
        <v>0</v>
      </c>
      <c r="T263" s="76">
        <v>0</v>
      </c>
      <c r="U263" s="76">
        <v>0</v>
      </c>
      <c r="V263" s="76">
        <v>0</v>
      </c>
      <c r="W263" s="76">
        <v>0</v>
      </c>
      <c r="X263" s="76">
        <v>0</v>
      </c>
      <c r="Y263" s="76">
        <v>0</v>
      </c>
      <c r="Z263" s="76">
        <v>0</v>
      </c>
      <c r="AA263" s="76">
        <v>0</v>
      </c>
      <c r="AB263" s="76">
        <v>0</v>
      </c>
      <c r="AC263" s="76">
        <v>0</v>
      </c>
      <c r="AD263" s="76">
        <v>0</v>
      </c>
      <c r="AE263" s="76">
        <v>0</v>
      </c>
      <c r="AF263" s="76">
        <v>0</v>
      </c>
      <c r="AG263" s="76">
        <v>0</v>
      </c>
      <c r="AH263" s="76">
        <v>0</v>
      </c>
      <c r="AI263" s="76">
        <v>0</v>
      </c>
      <c r="AJ263" s="77">
        <f t="shared" si="3"/>
        <v>0</v>
      </c>
      <c r="AM263" s="70"/>
    </row>
    <row r="264" spans="1:39" ht="20.100000000000001" hidden="1" customHeight="1" outlineLevel="2">
      <c r="A264" s="73">
        <v>1113</v>
      </c>
      <c r="B264" s="74" t="s">
        <v>901</v>
      </c>
      <c r="C264" s="75" t="s">
        <v>1298</v>
      </c>
      <c r="D264" s="76">
        <v>0</v>
      </c>
      <c r="E264" s="76">
        <v>0</v>
      </c>
      <c r="F264" s="76">
        <v>0</v>
      </c>
      <c r="G264" s="76">
        <v>0</v>
      </c>
      <c r="H264" s="76">
        <v>0</v>
      </c>
      <c r="I264" s="76">
        <v>0</v>
      </c>
      <c r="J264" s="76">
        <v>0</v>
      </c>
      <c r="K264" s="76">
        <v>0</v>
      </c>
      <c r="L264" s="76">
        <v>0</v>
      </c>
      <c r="M264" s="76">
        <v>0</v>
      </c>
      <c r="N264" s="76">
        <v>0</v>
      </c>
      <c r="O264" s="76">
        <v>0</v>
      </c>
      <c r="P264" s="76">
        <v>0</v>
      </c>
      <c r="Q264" s="76">
        <v>0</v>
      </c>
      <c r="R264" s="76">
        <v>0</v>
      </c>
      <c r="S264" s="76">
        <v>0</v>
      </c>
      <c r="T264" s="76">
        <v>0</v>
      </c>
      <c r="U264" s="76">
        <v>0</v>
      </c>
      <c r="V264" s="76">
        <v>0</v>
      </c>
      <c r="W264" s="76">
        <v>0</v>
      </c>
      <c r="X264" s="76">
        <v>0</v>
      </c>
      <c r="Y264" s="76">
        <v>0</v>
      </c>
      <c r="Z264" s="76">
        <v>0</v>
      </c>
      <c r="AA264" s="76">
        <v>0</v>
      </c>
      <c r="AB264" s="76">
        <v>0</v>
      </c>
      <c r="AC264" s="76">
        <v>0</v>
      </c>
      <c r="AD264" s="76">
        <v>0</v>
      </c>
      <c r="AE264" s="76">
        <v>0</v>
      </c>
      <c r="AF264" s="76">
        <v>0</v>
      </c>
      <c r="AG264" s="76">
        <v>0</v>
      </c>
      <c r="AH264" s="76">
        <v>0</v>
      </c>
      <c r="AI264" s="76">
        <v>0</v>
      </c>
      <c r="AJ264" s="77">
        <f t="shared" si="3"/>
        <v>0</v>
      </c>
      <c r="AM264" s="70"/>
    </row>
    <row r="265" spans="1:39" ht="20.100000000000001" hidden="1" customHeight="1" outlineLevel="2">
      <c r="A265" s="73">
        <v>1114</v>
      </c>
      <c r="B265" s="74" t="s">
        <v>902</v>
      </c>
      <c r="C265" s="75" t="s">
        <v>1298</v>
      </c>
      <c r="D265" s="76">
        <v>0</v>
      </c>
      <c r="E265" s="76">
        <v>0</v>
      </c>
      <c r="F265" s="76">
        <v>0</v>
      </c>
      <c r="G265" s="76">
        <v>0</v>
      </c>
      <c r="H265" s="76">
        <v>0</v>
      </c>
      <c r="I265" s="76">
        <v>0</v>
      </c>
      <c r="J265" s="76">
        <v>0</v>
      </c>
      <c r="K265" s="76">
        <v>0</v>
      </c>
      <c r="L265" s="76">
        <v>0</v>
      </c>
      <c r="M265" s="76">
        <v>0</v>
      </c>
      <c r="N265" s="76">
        <v>0</v>
      </c>
      <c r="O265" s="76">
        <v>0</v>
      </c>
      <c r="P265" s="76">
        <v>0</v>
      </c>
      <c r="Q265" s="76">
        <v>0</v>
      </c>
      <c r="R265" s="76">
        <v>0</v>
      </c>
      <c r="S265" s="76">
        <v>0</v>
      </c>
      <c r="T265" s="76">
        <v>0</v>
      </c>
      <c r="U265" s="76">
        <v>0</v>
      </c>
      <c r="V265" s="76">
        <v>0</v>
      </c>
      <c r="W265" s="76">
        <v>0</v>
      </c>
      <c r="X265" s="76">
        <v>0</v>
      </c>
      <c r="Y265" s="76">
        <v>0</v>
      </c>
      <c r="Z265" s="76">
        <v>0</v>
      </c>
      <c r="AA265" s="76">
        <v>0</v>
      </c>
      <c r="AB265" s="76">
        <v>0</v>
      </c>
      <c r="AC265" s="76">
        <v>0</v>
      </c>
      <c r="AD265" s="76">
        <v>0</v>
      </c>
      <c r="AE265" s="76">
        <v>0</v>
      </c>
      <c r="AF265" s="76">
        <v>0</v>
      </c>
      <c r="AG265" s="76">
        <v>0</v>
      </c>
      <c r="AH265" s="76">
        <v>0</v>
      </c>
      <c r="AI265" s="76">
        <v>0</v>
      </c>
      <c r="AJ265" s="77">
        <f t="shared" si="3"/>
        <v>0</v>
      </c>
      <c r="AM265" s="70"/>
    </row>
    <row r="266" spans="1:39" ht="20.100000000000001" hidden="1" customHeight="1" outlineLevel="2">
      <c r="A266" s="73">
        <v>1115</v>
      </c>
      <c r="B266" s="74" t="s">
        <v>903</v>
      </c>
      <c r="C266" s="75" t="s">
        <v>1298</v>
      </c>
      <c r="D266" s="76">
        <v>0</v>
      </c>
      <c r="E266" s="76">
        <v>0</v>
      </c>
      <c r="F266" s="76">
        <v>0</v>
      </c>
      <c r="G266" s="76">
        <v>0</v>
      </c>
      <c r="H266" s="76">
        <v>0</v>
      </c>
      <c r="I266" s="76">
        <v>0</v>
      </c>
      <c r="J266" s="76">
        <v>0</v>
      </c>
      <c r="K266" s="76">
        <v>0</v>
      </c>
      <c r="L266" s="76">
        <v>0</v>
      </c>
      <c r="M266" s="76">
        <v>0</v>
      </c>
      <c r="N266" s="76">
        <v>0</v>
      </c>
      <c r="O266" s="76">
        <v>0</v>
      </c>
      <c r="P266" s="76">
        <v>0</v>
      </c>
      <c r="Q266" s="76">
        <v>0</v>
      </c>
      <c r="R266" s="76">
        <v>0</v>
      </c>
      <c r="S266" s="76">
        <v>0</v>
      </c>
      <c r="T266" s="76">
        <v>0</v>
      </c>
      <c r="U266" s="76">
        <v>0</v>
      </c>
      <c r="V266" s="76">
        <v>0</v>
      </c>
      <c r="W266" s="76">
        <v>0</v>
      </c>
      <c r="X266" s="76">
        <v>0</v>
      </c>
      <c r="Y266" s="76">
        <v>0</v>
      </c>
      <c r="Z266" s="76">
        <v>0</v>
      </c>
      <c r="AA266" s="76">
        <v>0</v>
      </c>
      <c r="AB266" s="76">
        <v>0</v>
      </c>
      <c r="AC266" s="76">
        <v>0</v>
      </c>
      <c r="AD266" s="76">
        <v>0</v>
      </c>
      <c r="AE266" s="76">
        <v>0</v>
      </c>
      <c r="AF266" s="76">
        <v>0</v>
      </c>
      <c r="AG266" s="76">
        <v>0</v>
      </c>
      <c r="AH266" s="76">
        <v>0</v>
      </c>
      <c r="AI266" s="76">
        <v>0</v>
      </c>
      <c r="AJ266" s="77">
        <f t="shared" si="3"/>
        <v>0</v>
      </c>
      <c r="AM266" s="70"/>
    </row>
    <row r="267" spans="1:39" ht="20.100000000000001" hidden="1" customHeight="1" outlineLevel="2">
      <c r="A267" s="73">
        <v>1116</v>
      </c>
      <c r="B267" s="74" t="s">
        <v>904</v>
      </c>
      <c r="C267" s="75" t="s">
        <v>1298</v>
      </c>
      <c r="D267" s="76">
        <v>0</v>
      </c>
      <c r="E267" s="76">
        <v>0</v>
      </c>
      <c r="F267" s="76">
        <v>0</v>
      </c>
      <c r="G267" s="76">
        <v>0</v>
      </c>
      <c r="H267" s="76">
        <v>0</v>
      </c>
      <c r="I267" s="76">
        <v>0</v>
      </c>
      <c r="J267" s="76">
        <v>0</v>
      </c>
      <c r="K267" s="76">
        <v>0</v>
      </c>
      <c r="L267" s="76">
        <v>0</v>
      </c>
      <c r="M267" s="76">
        <v>0</v>
      </c>
      <c r="N267" s="76">
        <v>0</v>
      </c>
      <c r="O267" s="76">
        <v>0</v>
      </c>
      <c r="P267" s="76">
        <v>0</v>
      </c>
      <c r="Q267" s="76">
        <v>0</v>
      </c>
      <c r="R267" s="76">
        <v>0</v>
      </c>
      <c r="S267" s="76">
        <v>0</v>
      </c>
      <c r="T267" s="76">
        <v>0</v>
      </c>
      <c r="U267" s="76">
        <v>0</v>
      </c>
      <c r="V267" s="76">
        <v>0</v>
      </c>
      <c r="W267" s="76">
        <v>0</v>
      </c>
      <c r="X267" s="76">
        <v>0</v>
      </c>
      <c r="Y267" s="76">
        <v>0</v>
      </c>
      <c r="Z267" s="76">
        <v>0</v>
      </c>
      <c r="AA267" s="76">
        <v>0</v>
      </c>
      <c r="AB267" s="76">
        <v>0</v>
      </c>
      <c r="AC267" s="76">
        <v>0</v>
      </c>
      <c r="AD267" s="76">
        <v>0</v>
      </c>
      <c r="AE267" s="76">
        <v>0</v>
      </c>
      <c r="AF267" s="76">
        <v>0</v>
      </c>
      <c r="AG267" s="76">
        <v>0</v>
      </c>
      <c r="AH267" s="76">
        <v>0</v>
      </c>
      <c r="AI267" s="76">
        <v>0</v>
      </c>
      <c r="AJ267" s="77">
        <f t="shared" si="3"/>
        <v>0</v>
      </c>
      <c r="AM267" s="70"/>
    </row>
    <row r="268" spans="1:39" ht="20.100000000000001" hidden="1" customHeight="1" outlineLevel="2">
      <c r="A268" s="73">
        <v>1117</v>
      </c>
      <c r="B268" s="74" t="s">
        <v>905</v>
      </c>
      <c r="C268" s="75" t="s">
        <v>1298</v>
      </c>
      <c r="D268" s="76">
        <v>0</v>
      </c>
      <c r="E268" s="76">
        <v>0</v>
      </c>
      <c r="F268" s="76">
        <v>0</v>
      </c>
      <c r="G268" s="76">
        <v>0</v>
      </c>
      <c r="H268" s="76">
        <v>0</v>
      </c>
      <c r="I268" s="76">
        <v>0</v>
      </c>
      <c r="J268" s="76">
        <v>0</v>
      </c>
      <c r="K268" s="76">
        <v>0</v>
      </c>
      <c r="L268" s="76">
        <v>0</v>
      </c>
      <c r="M268" s="76">
        <v>0</v>
      </c>
      <c r="N268" s="76">
        <v>0</v>
      </c>
      <c r="O268" s="76">
        <v>0</v>
      </c>
      <c r="P268" s="76">
        <v>0</v>
      </c>
      <c r="Q268" s="76">
        <v>0</v>
      </c>
      <c r="R268" s="76">
        <v>0</v>
      </c>
      <c r="S268" s="76">
        <v>0</v>
      </c>
      <c r="T268" s="76">
        <v>0</v>
      </c>
      <c r="U268" s="76">
        <v>0</v>
      </c>
      <c r="V268" s="76">
        <v>0</v>
      </c>
      <c r="W268" s="76">
        <v>0</v>
      </c>
      <c r="X268" s="76">
        <v>0</v>
      </c>
      <c r="Y268" s="76">
        <v>0</v>
      </c>
      <c r="Z268" s="76">
        <v>0</v>
      </c>
      <c r="AA268" s="76">
        <v>0</v>
      </c>
      <c r="AB268" s="76">
        <v>0</v>
      </c>
      <c r="AC268" s="76">
        <v>0</v>
      </c>
      <c r="AD268" s="76">
        <v>0</v>
      </c>
      <c r="AE268" s="76">
        <v>0</v>
      </c>
      <c r="AF268" s="76">
        <v>0</v>
      </c>
      <c r="AG268" s="76">
        <v>0</v>
      </c>
      <c r="AH268" s="76">
        <v>0</v>
      </c>
      <c r="AI268" s="76">
        <v>0</v>
      </c>
      <c r="AJ268" s="77">
        <f t="shared" si="3"/>
        <v>0</v>
      </c>
      <c r="AM268" s="70"/>
    </row>
    <row r="269" spans="1:39" ht="20.100000000000001" hidden="1" customHeight="1" outlineLevel="2">
      <c r="A269" s="73">
        <v>1118</v>
      </c>
      <c r="B269" s="74" t="s">
        <v>906</v>
      </c>
      <c r="C269" s="75" t="s">
        <v>1298</v>
      </c>
      <c r="D269" s="76">
        <v>0</v>
      </c>
      <c r="E269" s="76">
        <v>0</v>
      </c>
      <c r="F269" s="76">
        <v>0</v>
      </c>
      <c r="G269" s="76">
        <v>0</v>
      </c>
      <c r="H269" s="76">
        <v>0</v>
      </c>
      <c r="I269" s="76">
        <v>0</v>
      </c>
      <c r="J269" s="76">
        <v>0</v>
      </c>
      <c r="K269" s="76">
        <v>0</v>
      </c>
      <c r="L269" s="76">
        <v>0</v>
      </c>
      <c r="M269" s="76">
        <v>0</v>
      </c>
      <c r="N269" s="76">
        <v>0</v>
      </c>
      <c r="O269" s="76">
        <v>0</v>
      </c>
      <c r="P269" s="76">
        <v>0</v>
      </c>
      <c r="Q269" s="76">
        <v>0</v>
      </c>
      <c r="R269" s="76">
        <v>0</v>
      </c>
      <c r="S269" s="76">
        <v>0</v>
      </c>
      <c r="T269" s="76">
        <v>0</v>
      </c>
      <c r="U269" s="76">
        <v>0</v>
      </c>
      <c r="V269" s="76">
        <v>0</v>
      </c>
      <c r="W269" s="76">
        <v>0</v>
      </c>
      <c r="X269" s="76">
        <v>0</v>
      </c>
      <c r="Y269" s="76">
        <v>0</v>
      </c>
      <c r="Z269" s="76">
        <v>0</v>
      </c>
      <c r="AA269" s="76">
        <v>0</v>
      </c>
      <c r="AB269" s="76">
        <v>0</v>
      </c>
      <c r="AC269" s="76">
        <v>0</v>
      </c>
      <c r="AD269" s="76">
        <v>0</v>
      </c>
      <c r="AE269" s="76">
        <v>0</v>
      </c>
      <c r="AF269" s="76">
        <v>0</v>
      </c>
      <c r="AG269" s="76">
        <v>0</v>
      </c>
      <c r="AH269" s="76">
        <v>0</v>
      </c>
      <c r="AI269" s="76">
        <v>0</v>
      </c>
      <c r="AJ269" s="77">
        <f t="shared" si="3"/>
        <v>0</v>
      </c>
      <c r="AM269" s="70"/>
    </row>
    <row r="270" spans="1:39" ht="20.100000000000001" hidden="1" customHeight="1" outlineLevel="2">
      <c r="A270" s="73">
        <v>1119</v>
      </c>
      <c r="B270" s="74" t="s">
        <v>907</v>
      </c>
      <c r="C270" s="75" t="s">
        <v>1298</v>
      </c>
      <c r="D270" s="76">
        <v>0</v>
      </c>
      <c r="E270" s="76">
        <v>0</v>
      </c>
      <c r="F270" s="76">
        <v>0</v>
      </c>
      <c r="G270" s="76">
        <v>0</v>
      </c>
      <c r="H270" s="76">
        <v>0</v>
      </c>
      <c r="I270" s="76">
        <v>0</v>
      </c>
      <c r="J270" s="76">
        <v>0</v>
      </c>
      <c r="K270" s="76">
        <v>0</v>
      </c>
      <c r="L270" s="76">
        <v>0</v>
      </c>
      <c r="M270" s="76">
        <v>0</v>
      </c>
      <c r="N270" s="76">
        <v>0</v>
      </c>
      <c r="O270" s="76">
        <v>0</v>
      </c>
      <c r="P270" s="76">
        <v>0</v>
      </c>
      <c r="Q270" s="76">
        <v>0</v>
      </c>
      <c r="R270" s="76">
        <v>0</v>
      </c>
      <c r="S270" s="76">
        <v>0</v>
      </c>
      <c r="T270" s="76">
        <v>0</v>
      </c>
      <c r="U270" s="76">
        <v>0</v>
      </c>
      <c r="V270" s="76">
        <v>0</v>
      </c>
      <c r="W270" s="76">
        <v>0</v>
      </c>
      <c r="X270" s="76">
        <v>0</v>
      </c>
      <c r="Y270" s="76">
        <v>0</v>
      </c>
      <c r="Z270" s="76">
        <v>0</v>
      </c>
      <c r="AA270" s="76">
        <v>0</v>
      </c>
      <c r="AB270" s="76">
        <v>0</v>
      </c>
      <c r="AC270" s="76">
        <v>0</v>
      </c>
      <c r="AD270" s="76">
        <v>0</v>
      </c>
      <c r="AE270" s="76">
        <v>0</v>
      </c>
      <c r="AF270" s="76">
        <v>0</v>
      </c>
      <c r="AG270" s="76">
        <v>0</v>
      </c>
      <c r="AH270" s="76">
        <v>0</v>
      </c>
      <c r="AI270" s="76">
        <v>0</v>
      </c>
      <c r="AJ270" s="77">
        <f t="shared" ref="AJ270:AJ333" si="4">SUM(D270:AI270)</f>
        <v>0</v>
      </c>
      <c r="AM270" s="70"/>
    </row>
    <row r="271" spans="1:39" ht="20.100000000000001" hidden="1" customHeight="1" outlineLevel="2">
      <c r="A271" s="73">
        <v>1120</v>
      </c>
      <c r="B271" s="74" t="s">
        <v>908</v>
      </c>
      <c r="C271" s="75" t="s">
        <v>1298</v>
      </c>
      <c r="D271" s="76">
        <v>0</v>
      </c>
      <c r="E271" s="76">
        <v>0</v>
      </c>
      <c r="F271" s="76">
        <v>0</v>
      </c>
      <c r="G271" s="76">
        <v>0</v>
      </c>
      <c r="H271" s="76">
        <v>0</v>
      </c>
      <c r="I271" s="76">
        <v>0</v>
      </c>
      <c r="J271" s="76">
        <v>0</v>
      </c>
      <c r="K271" s="76">
        <v>0</v>
      </c>
      <c r="L271" s="76">
        <v>0</v>
      </c>
      <c r="M271" s="76">
        <v>0</v>
      </c>
      <c r="N271" s="76">
        <v>0</v>
      </c>
      <c r="O271" s="76">
        <v>0</v>
      </c>
      <c r="P271" s="76">
        <v>0</v>
      </c>
      <c r="Q271" s="76">
        <v>0</v>
      </c>
      <c r="R271" s="76">
        <v>0</v>
      </c>
      <c r="S271" s="76">
        <v>0</v>
      </c>
      <c r="T271" s="76">
        <v>0</v>
      </c>
      <c r="U271" s="76">
        <v>0</v>
      </c>
      <c r="V271" s="76">
        <v>0</v>
      </c>
      <c r="W271" s="76">
        <v>0</v>
      </c>
      <c r="X271" s="76">
        <v>0</v>
      </c>
      <c r="Y271" s="76">
        <v>0</v>
      </c>
      <c r="Z271" s="76">
        <v>0</v>
      </c>
      <c r="AA271" s="76">
        <v>0</v>
      </c>
      <c r="AB271" s="76">
        <v>0</v>
      </c>
      <c r="AC271" s="76">
        <v>0</v>
      </c>
      <c r="AD271" s="76">
        <v>0</v>
      </c>
      <c r="AE271" s="76">
        <v>0</v>
      </c>
      <c r="AF271" s="76">
        <v>0</v>
      </c>
      <c r="AG271" s="76">
        <v>0</v>
      </c>
      <c r="AH271" s="76">
        <v>0</v>
      </c>
      <c r="AI271" s="76">
        <v>0</v>
      </c>
      <c r="AJ271" s="77">
        <f t="shared" si="4"/>
        <v>0</v>
      </c>
      <c r="AM271" s="70"/>
    </row>
    <row r="272" spans="1:39" ht="20.100000000000001" hidden="1" customHeight="1" outlineLevel="2">
      <c r="A272" s="73">
        <v>1121</v>
      </c>
      <c r="B272" s="74" t="s">
        <v>909</v>
      </c>
      <c r="C272" s="75" t="s">
        <v>1298</v>
      </c>
      <c r="D272" s="76">
        <v>0</v>
      </c>
      <c r="E272" s="76">
        <v>0</v>
      </c>
      <c r="F272" s="76">
        <v>0</v>
      </c>
      <c r="G272" s="76">
        <v>0</v>
      </c>
      <c r="H272" s="76">
        <v>0</v>
      </c>
      <c r="I272" s="76">
        <v>0</v>
      </c>
      <c r="J272" s="76">
        <v>0</v>
      </c>
      <c r="K272" s="76">
        <v>0</v>
      </c>
      <c r="L272" s="76">
        <v>0</v>
      </c>
      <c r="M272" s="76">
        <v>0</v>
      </c>
      <c r="N272" s="76">
        <v>0</v>
      </c>
      <c r="O272" s="76">
        <v>0</v>
      </c>
      <c r="P272" s="76">
        <v>0</v>
      </c>
      <c r="Q272" s="76">
        <v>0</v>
      </c>
      <c r="R272" s="76">
        <v>0</v>
      </c>
      <c r="S272" s="76">
        <v>0</v>
      </c>
      <c r="T272" s="76">
        <v>0</v>
      </c>
      <c r="U272" s="76">
        <v>0</v>
      </c>
      <c r="V272" s="76">
        <v>0</v>
      </c>
      <c r="W272" s="76">
        <v>0</v>
      </c>
      <c r="X272" s="76">
        <v>0</v>
      </c>
      <c r="Y272" s="76">
        <v>0</v>
      </c>
      <c r="Z272" s="76">
        <v>0</v>
      </c>
      <c r="AA272" s="76">
        <v>0</v>
      </c>
      <c r="AB272" s="76">
        <v>0</v>
      </c>
      <c r="AC272" s="76">
        <v>0</v>
      </c>
      <c r="AD272" s="76">
        <v>0</v>
      </c>
      <c r="AE272" s="76">
        <v>0</v>
      </c>
      <c r="AF272" s="76">
        <v>0</v>
      </c>
      <c r="AG272" s="76">
        <v>0</v>
      </c>
      <c r="AH272" s="76">
        <v>0</v>
      </c>
      <c r="AI272" s="76">
        <v>0</v>
      </c>
      <c r="AJ272" s="77">
        <f t="shared" si="4"/>
        <v>0</v>
      </c>
      <c r="AM272" s="70"/>
    </row>
    <row r="273" spans="1:39" ht="20.100000000000001" hidden="1" customHeight="1" outlineLevel="2">
      <c r="A273" s="73">
        <v>1122</v>
      </c>
      <c r="B273" s="74" t="s">
        <v>910</v>
      </c>
      <c r="C273" s="75" t="s">
        <v>1298</v>
      </c>
      <c r="D273" s="76">
        <v>0</v>
      </c>
      <c r="E273" s="76">
        <v>0</v>
      </c>
      <c r="F273" s="76">
        <v>0</v>
      </c>
      <c r="G273" s="76">
        <v>0</v>
      </c>
      <c r="H273" s="76">
        <v>0</v>
      </c>
      <c r="I273" s="76">
        <v>0</v>
      </c>
      <c r="J273" s="76">
        <v>0</v>
      </c>
      <c r="K273" s="76">
        <v>0</v>
      </c>
      <c r="L273" s="76">
        <v>0</v>
      </c>
      <c r="M273" s="76">
        <v>0</v>
      </c>
      <c r="N273" s="76">
        <v>0</v>
      </c>
      <c r="O273" s="76">
        <v>0</v>
      </c>
      <c r="P273" s="76">
        <v>0</v>
      </c>
      <c r="Q273" s="76">
        <v>0</v>
      </c>
      <c r="R273" s="76">
        <v>0</v>
      </c>
      <c r="S273" s="76">
        <v>0</v>
      </c>
      <c r="T273" s="76">
        <v>0</v>
      </c>
      <c r="U273" s="76">
        <v>0</v>
      </c>
      <c r="V273" s="76">
        <v>0</v>
      </c>
      <c r="W273" s="76">
        <v>0</v>
      </c>
      <c r="X273" s="76">
        <v>0</v>
      </c>
      <c r="Y273" s="76">
        <v>0</v>
      </c>
      <c r="Z273" s="76">
        <v>0</v>
      </c>
      <c r="AA273" s="76">
        <v>0</v>
      </c>
      <c r="AB273" s="76">
        <v>0</v>
      </c>
      <c r="AC273" s="76">
        <v>0</v>
      </c>
      <c r="AD273" s="76">
        <v>0</v>
      </c>
      <c r="AE273" s="76">
        <v>0</v>
      </c>
      <c r="AF273" s="76">
        <v>0</v>
      </c>
      <c r="AG273" s="76">
        <v>0</v>
      </c>
      <c r="AH273" s="76">
        <v>0</v>
      </c>
      <c r="AI273" s="76">
        <v>0</v>
      </c>
      <c r="AJ273" s="77">
        <f t="shared" si="4"/>
        <v>0</v>
      </c>
      <c r="AM273" s="70"/>
    </row>
    <row r="274" spans="1:39" ht="20.100000000000001" hidden="1" customHeight="1" outlineLevel="2">
      <c r="A274" s="73">
        <v>1123</v>
      </c>
      <c r="B274" s="74" t="s">
        <v>911</v>
      </c>
      <c r="C274" s="75" t="s">
        <v>1298</v>
      </c>
      <c r="D274" s="76">
        <v>0</v>
      </c>
      <c r="E274" s="76">
        <v>0</v>
      </c>
      <c r="F274" s="76">
        <v>0</v>
      </c>
      <c r="G274" s="76">
        <v>0</v>
      </c>
      <c r="H274" s="76">
        <v>0</v>
      </c>
      <c r="I274" s="76">
        <v>0</v>
      </c>
      <c r="J274" s="76">
        <v>0</v>
      </c>
      <c r="K274" s="76">
        <v>0</v>
      </c>
      <c r="L274" s="76">
        <v>0</v>
      </c>
      <c r="M274" s="76">
        <v>0</v>
      </c>
      <c r="N274" s="76">
        <v>0</v>
      </c>
      <c r="O274" s="76">
        <v>0</v>
      </c>
      <c r="P274" s="76">
        <v>0</v>
      </c>
      <c r="Q274" s="76">
        <v>0</v>
      </c>
      <c r="R274" s="76">
        <v>0</v>
      </c>
      <c r="S274" s="76">
        <v>0</v>
      </c>
      <c r="T274" s="76">
        <v>0</v>
      </c>
      <c r="U274" s="76">
        <v>0</v>
      </c>
      <c r="V274" s="76">
        <v>0</v>
      </c>
      <c r="W274" s="76">
        <v>0</v>
      </c>
      <c r="X274" s="76">
        <v>0</v>
      </c>
      <c r="Y274" s="76">
        <v>0</v>
      </c>
      <c r="Z274" s="76">
        <v>0</v>
      </c>
      <c r="AA274" s="76">
        <v>0</v>
      </c>
      <c r="AB274" s="76">
        <v>0</v>
      </c>
      <c r="AC274" s="76">
        <v>0</v>
      </c>
      <c r="AD274" s="76">
        <v>0</v>
      </c>
      <c r="AE274" s="76">
        <v>0</v>
      </c>
      <c r="AF274" s="76">
        <v>0</v>
      </c>
      <c r="AG274" s="76">
        <v>0</v>
      </c>
      <c r="AH274" s="76">
        <v>0</v>
      </c>
      <c r="AI274" s="76">
        <v>0</v>
      </c>
      <c r="AJ274" s="77">
        <f t="shared" si="4"/>
        <v>0</v>
      </c>
      <c r="AM274" s="70"/>
    </row>
    <row r="275" spans="1:39" ht="20.100000000000001" hidden="1" customHeight="1" outlineLevel="2">
      <c r="A275" s="73">
        <v>1124</v>
      </c>
      <c r="B275" s="74" t="s">
        <v>912</v>
      </c>
      <c r="C275" s="75" t="s">
        <v>1298</v>
      </c>
      <c r="D275" s="76">
        <v>0</v>
      </c>
      <c r="E275" s="76">
        <v>0</v>
      </c>
      <c r="F275" s="76">
        <v>0</v>
      </c>
      <c r="G275" s="76">
        <v>0</v>
      </c>
      <c r="H275" s="76">
        <v>0</v>
      </c>
      <c r="I275" s="76">
        <v>0</v>
      </c>
      <c r="J275" s="76">
        <v>0</v>
      </c>
      <c r="K275" s="76">
        <v>0</v>
      </c>
      <c r="L275" s="76">
        <v>0</v>
      </c>
      <c r="M275" s="76">
        <v>0</v>
      </c>
      <c r="N275" s="76">
        <v>0</v>
      </c>
      <c r="O275" s="76">
        <v>0</v>
      </c>
      <c r="P275" s="76">
        <v>0</v>
      </c>
      <c r="Q275" s="76">
        <v>0</v>
      </c>
      <c r="R275" s="76">
        <v>0</v>
      </c>
      <c r="S275" s="76">
        <v>0</v>
      </c>
      <c r="T275" s="76">
        <v>0</v>
      </c>
      <c r="U275" s="76">
        <v>0</v>
      </c>
      <c r="V275" s="76">
        <v>0</v>
      </c>
      <c r="W275" s="76">
        <v>0</v>
      </c>
      <c r="X275" s="76">
        <v>0</v>
      </c>
      <c r="Y275" s="76">
        <v>0</v>
      </c>
      <c r="Z275" s="76">
        <v>0</v>
      </c>
      <c r="AA275" s="76">
        <v>0</v>
      </c>
      <c r="AB275" s="76">
        <v>0</v>
      </c>
      <c r="AC275" s="76">
        <v>0</v>
      </c>
      <c r="AD275" s="76">
        <v>0</v>
      </c>
      <c r="AE275" s="76">
        <v>0</v>
      </c>
      <c r="AF275" s="76">
        <v>0</v>
      </c>
      <c r="AG275" s="76">
        <v>0</v>
      </c>
      <c r="AH275" s="76">
        <v>0</v>
      </c>
      <c r="AI275" s="76">
        <v>0</v>
      </c>
      <c r="AJ275" s="77">
        <f t="shared" si="4"/>
        <v>0</v>
      </c>
      <c r="AM275" s="70"/>
    </row>
    <row r="276" spans="1:39" ht="20.100000000000001" hidden="1" customHeight="1" outlineLevel="2">
      <c r="A276" s="73">
        <v>1125</v>
      </c>
      <c r="B276" s="74" t="s">
        <v>913</v>
      </c>
      <c r="C276" s="75" t="s">
        <v>1298</v>
      </c>
      <c r="D276" s="76">
        <v>0</v>
      </c>
      <c r="E276" s="76">
        <v>0</v>
      </c>
      <c r="F276" s="76">
        <v>0</v>
      </c>
      <c r="G276" s="76">
        <v>0</v>
      </c>
      <c r="H276" s="76">
        <v>0</v>
      </c>
      <c r="I276" s="76">
        <v>0</v>
      </c>
      <c r="J276" s="76">
        <v>0</v>
      </c>
      <c r="K276" s="76">
        <v>0</v>
      </c>
      <c r="L276" s="76">
        <v>0</v>
      </c>
      <c r="M276" s="76">
        <v>0</v>
      </c>
      <c r="N276" s="76">
        <v>0</v>
      </c>
      <c r="O276" s="76">
        <v>0</v>
      </c>
      <c r="P276" s="76">
        <v>0</v>
      </c>
      <c r="Q276" s="76">
        <v>0</v>
      </c>
      <c r="R276" s="76">
        <v>0</v>
      </c>
      <c r="S276" s="76">
        <v>0</v>
      </c>
      <c r="T276" s="76">
        <v>0</v>
      </c>
      <c r="U276" s="76">
        <v>0</v>
      </c>
      <c r="V276" s="76">
        <v>0</v>
      </c>
      <c r="W276" s="76">
        <v>0</v>
      </c>
      <c r="X276" s="76">
        <v>0</v>
      </c>
      <c r="Y276" s="76">
        <v>0</v>
      </c>
      <c r="Z276" s="76">
        <v>0</v>
      </c>
      <c r="AA276" s="76">
        <v>0</v>
      </c>
      <c r="AB276" s="76">
        <v>0</v>
      </c>
      <c r="AC276" s="76">
        <v>0</v>
      </c>
      <c r="AD276" s="76">
        <v>0</v>
      </c>
      <c r="AE276" s="76">
        <v>0</v>
      </c>
      <c r="AF276" s="76">
        <v>0</v>
      </c>
      <c r="AG276" s="76">
        <v>0</v>
      </c>
      <c r="AH276" s="76">
        <v>0</v>
      </c>
      <c r="AI276" s="76">
        <v>0</v>
      </c>
      <c r="AJ276" s="77">
        <f t="shared" si="4"/>
        <v>0</v>
      </c>
      <c r="AM276" s="70"/>
    </row>
    <row r="277" spans="1:39" ht="20.100000000000001" hidden="1" customHeight="1" outlineLevel="2">
      <c r="A277" s="73">
        <v>1126</v>
      </c>
      <c r="B277" s="74" t="s">
        <v>914</v>
      </c>
      <c r="C277" s="75" t="s">
        <v>1298</v>
      </c>
      <c r="D277" s="76">
        <v>0</v>
      </c>
      <c r="E277" s="76">
        <v>0</v>
      </c>
      <c r="F277" s="76">
        <v>0</v>
      </c>
      <c r="G277" s="76">
        <v>0</v>
      </c>
      <c r="H277" s="76">
        <v>0</v>
      </c>
      <c r="I277" s="76">
        <v>0</v>
      </c>
      <c r="J277" s="76">
        <v>0</v>
      </c>
      <c r="K277" s="76">
        <v>0</v>
      </c>
      <c r="L277" s="76">
        <v>0</v>
      </c>
      <c r="M277" s="76">
        <v>0</v>
      </c>
      <c r="N277" s="76">
        <v>0</v>
      </c>
      <c r="O277" s="76">
        <v>0</v>
      </c>
      <c r="P277" s="76">
        <v>0</v>
      </c>
      <c r="Q277" s="76">
        <v>0</v>
      </c>
      <c r="R277" s="76">
        <v>0</v>
      </c>
      <c r="S277" s="76">
        <v>0</v>
      </c>
      <c r="T277" s="76">
        <v>0</v>
      </c>
      <c r="U277" s="76">
        <v>0</v>
      </c>
      <c r="V277" s="76">
        <v>0</v>
      </c>
      <c r="W277" s="76">
        <v>0</v>
      </c>
      <c r="X277" s="76">
        <v>0</v>
      </c>
      <c r="Y277" s="76">
        <v>0</v>
      </c>
      <c r="Z277" s="76">
        <v>0</v>
      </c>
      <c r="AA277" s="76">
        <v>0</v>
      </c>
      <c r="AB277" s="76">
        <v>0</v>
      </c>
      <c r="AC277" s="76">
        <v>0</v>
      </c>
      <c r="AD277" s="76">
        <v>0</v>
      </c>
      <c r="AE277" s="76">
        <v>0</v>
      </c>
      <c r="AF277" s="76">
        <v>0</v>
      </c>
      <c r="AG277" s="76">
        <v>0</v>
      </c>
      <c r="AH277" s="76">
        <v>0</v>
      </c>
      <c r="AI277" s="76">
        <v>0</v>
      </c>
      <c r="AJ277" s="77">
        <f t="shared" si="4"/>
        <v>0</v>
      </c>
      <c r="AM277" s="70"/>
    </row>
    <row r="278" spans="1:39" ht="20.100000000000001" hidden="1" customHeight="1" outlineLevel="2">
      <c r="A278" s="73">
        <v>1127</v>
      </c>
      <c r="B278" s="74" t="s">
        <v>915</v>
      </c>
      <c r="C278" s="75" t="s">
        <v>1298</v>
      </c>
      <c r="D278" s="76">
        <v>0</v>
      </c>
      <c r="E278" s="76">
        <v>0</v>
      </c>
      <c r="F278" s="76">
        <v>0</v>
      </c>
      <c r="G278" s="76">
        <v>0</v>
      </c>
      <c r="H278" s="76">
        <v>0</v>
      </c>
      <c r="I278" s="76">
        <v>0</v>
      </c>
      <c r="J278" s="76">
        <v>0</v>
      </c>
      <c r="K278" s="76">
        <v>0</v>
      </c>
      <c r="L278" s="76">
        <v>0</v>
      </c>
      <c r="M278" s="76">
        <v>0</v>
      </c>
      <c r="N278" s="76">
        <v>0</v>
      </c>
      <c r="O278" s="76">
        <v>0</v>
      </c>
      <c r="P278" s="76">
        <v>0</v>
      </c>
      <c r="Q278" s="76">
        <v>0</v>
      </c>
      <c r="R278" s="76">
        <v>0</v>
      </c>
      <c r="S278" s="76">
        <v>0</v>
      </c>
      <c r="T278" s="76">
        <v>0</v>
      </c>
      <c r="U278" s="76">
        <v>0</v>
      </c>
      <c r="V278" s="76">
        <v>0</v>
      </c>
      <c r="W278" s="76">
        <v>0</v>
      </c>
      <c r="X278" s="76">
        <v>0</v>
      </c>
      <c r="Y278" s="76">
        <v>0</v>
      </c>
      <c r="Z278" s="76">
        <v>0</v>
      </c>
      <c r="AA278" s="76">
        <v>0</v>
      </c>
      <c r="AB278" s="76">
        <v>0</v>
      </c>
      <c r="AC278" s="76">
        <v>0</v>
      </c>
      <c r="AD278" s="76">
        <v>0</v>
      </c>
      <c r="AE278" s="76">
        <v>0</v>
      </c>
      <c r="AF278" s="76">
        <v>0</v>
      </c>
      <c r="AG278" s="76">
        <v>0</v>
      </c>
      <c r="AH278" s="76">
        <v>0</v>
      </c>
      <c r="AI278" s="76">
        <v>0</v>
      </c>
      <c r="AJ278" s="77">
        <f t="shared" si="4"/>
        <v>0</v>
      </c>
      <c r="AM278" s="70"/>
    </row>
    <row r="279" spans="1:39" ht="20.100000000000001" hidden="1" customHeight="1" outlineLevel="2">
      <c r="A279" s="73">
        <v>1128</v>
      </c>
      <c r="B279" s="74" t="s">
        <v>916</v>
      </c>
      <c r="C279" s="75" t="s">
        <v>1298</v>
      </c>
      <c r="D279" s="76">
        <v>0</v>
      </c>
      <c r="E279" s="76">
        <v>0</v>
      </c>
      <c r="F279" s="76">
        <v>0</v>
      </c>
      <c r="G279" s="76">
        <v>0</v>
      </c>
      <c r="H279" s="76">
        <v>0</v>
      </c>
      <c r="I279" s="76">
        <v>0</v>
      </c>
      <c r="J279" s="76">
        <v>0</v>
      </c>
      <c r="K279" s="76">
        <v>0</v>
      </c>
      <c r="L279" s="76">
        <v>0</v>
      </c>
      <c r="M279" s="76">
        <v>0</v>
      </c>
      <c r="N279" s="76">
        <v>0</v>
      </c>
      <c r="O279" s="76">
        <v>0</v>
      </c>
      <c r="P279" s="76">
        <v>0</v>
      </c>
      <c r="Q279" s="76">
        <v>0</v>
      </c>
      <c r="R279" s="76">
        <v>0</v>
      </c>
      <c r="S279" s="76">
        <v>0</v>
      </c>
      <c r="T279" s="76">
        <v>0</v>
      </c>
      <c r="U279" s="76">
        <v>0</v>
      </c>
      <c r="V279" s="76">
        <v>0</v>
      </c>
      <c r="W279" s="76">
        <v>0</v>
      </c>
      <c r="X279" s="76">
        <v>0</v>
      </c>
      <c r="Y279" s="76">
        <v>0</v>
      </c>
      <c r="Z279" s="76">
        <v>0</v>
      </c>
      <c r="AA279" s="76">
        <v>0</v>
      </c>
      <c r="AB279" s="76">
        <v>0</v>
      </c>
      <c r="AC279" s="76">
        <v>0</v>
      </c>
      <c r="AD279" s="76">
        <v>0</v>
      </c>
      <c r="AE279" s="76">
        <v>0</v>
      </c>
      <c r="AF279" s="76">
        <v>0</v>
      </c>
      <c r="AG279" s="76">
        <v>0</v>
      </c>
      <c r="AH279" s="76">
        <v>0</v>
      </c>
      <c r="AI279" s="76">
        <v>0</v>
      </c>
      <c r="AJ279" s="77">
        <f t="shared" si="4"/>
        <v>0</v>
      </c>
      <c r="AM279" s="70"/>
    </row>
    <row r="280" spans="1:39" ht="20.100000000000001" hidden="1" customHeight="1" outlineLevel="2">
      <c r="A280" s="73">
        <v>1129</v>
      </c>
      <c r="B280" s="74" t="s">
        <v>917</v>
      </c>
      <c r="C280" s="75" t="s">
        <v>1298</v>
      </c>
      <c r="D280" s="76">
        <v>0</v>
      </c>
      <c r="E280" s="76">
        <v>0</v>
      </c>
      <c r="F280" s="76">
        <v>0</v>
      </c>
      <c r="G280" s="76">
        <v>0</v>
      </c>
      <c r="H280" s="76">
        <v>0</v>
      </c>
      <c r="I280" s="76">
        <v>0</v>
      </c>
      <c r="J280" s="76">
        <v>0</v>
      </c>
      <c r="K280" s="76">
        <v>0</v>
      </c>
      <c r="L280" s="76">
        <v>0</v>
      </c>
      <c r="M280" s="76">
        <v>0</v>
      </c>
      <c r="N280" s="76">
        <v>0</v>
      </c>
      <c r="O280" s="76">
        <v>0</v>
      </c>
      <c r="P280" s="76">
        <v>0</v>
      </c>
      <c r="Q280" s="76">
        <v>0</v>
      </c>
      <c r="R280" s="76">
        <v>0</v>
      </c>
      <c r="S280" s="76">
        <v>0</v>
      </c>
      <c r="T280" s="76">
        <v>0</v>
      </c>
      <c r="U280" s="76">
        <v>0</v>
      </c>
      <c r="V280" s="76">
        <v>0</v>
      </c>
      <c r="W280" s="76">
        <v>0</v>
      </c>
      <c r="X280" s="76">
        <v>0</v>
      </c>
      <c r="Y280" s="76">
        <v>0</v>
      </c>
      <c r="Z280" s="76">
        <v>0</v>
      </c>
      <c r="AA280" s="76">
        <v>0</v>
      </c>
      <c r="AB280" s="76">
        <v>0</v>
      </c>
      <c r="AC280" s="76">
        <v>0</v>
      </c>
      <c r="AD280" s="76">
        <v>0</v>
      </c>
      <c r="AE280" s="76">
        <v>0</v>
      </c>
      <c r="AF280" s="76">
        <v>0</v>
      </c>
      <c r="AG280" s="76">
        <v>0</v>
      </c>
      <c r="AH280" s="76">
        <v>0</v>
      </c>
      <c r="AI280" s="76">
        <v>0</v>
      </c>
      <c r="AJ280" s="77">
        <f t="shared" si="4"/>
        <v>0</v>
      </c>
      <c r="AM280" s="70"/>
    </row>
    <row r="281" spans="1:39" ht="20.100000000000001" hidden="1" customHeight="1" outlineLevel="2">
      <c r="A281" s="73">
        <v>1201</v>
      </c>
      <c r="B281" s="74" t="s">
        <v>918</v>
      </c>
      <c r="C281" s="75" t="s">
        <v>1298</v>
      </c>
      <c r="D281" s="76">
        <v>0</v>
      </c>
      <c r="E281" s="76">
        <v>0</v>
      </c>
      <c r="F281" s="76">
        <v>0</v>
      </c>
      <c r="G281" s="76">
        <v>8868.86</v>
      </c>
      <c r="H281" s="76">
        <v>0</v>
      </c>
      <c r="I281" s="76">
        <v>0</v>
      </c>
      <c r="J281" s="76">
        <v>0</v>
      </c>
      <c r="K281" s="76">
        <v>0</v>
      </c>
      <c r="L281" s="76">
        <v>0</v>
      </c>
      <c r="M281" s="76">
        <v>0</v>
      </c>
      <c r="N281" s="76">
        <v>0</v>
      </c>
      <c r="O281" s="76">
        <v>0</v>
      </c>
      <c r="P281" s="76">
        <v>0</v>
      </c>
      <c r="Q281" s="76">
        <v>0</v>
      </c>
      <c r="R281" s="76">
        <v>0</v>
      </c>
      <c r="S281" s="76">
        <v>0</v>
      </c>
      <c r="T281" s="76">
        <v>0</v>
      </c>
      <c r="U281" s="76">
        <v>0</v>
      </c>
      <c r="V281" s="76">
        <v>0</v>
      </c>
      <c r="W281" s="76">
        <v>0</v>
      </c>
      <c r="X281" s="76">
        <v>0</v>
      </c>
      <c r="Y281" s="76">
        <v>0</v>
      </c>
      <c r="Z281" s="76">
        <v>0</v>
      </c>
      <c r="AA281" s="76">
        <v>0</v>
      </c>
      <c r="AB281" s="76">
        <v>0</v>
      </c>
      <c r="AC281" s="76">
        <v>0</v>
      </c>
      <c r="AD281" s="76">
        <v>0</v>
      </c>
      <c r="AE281" s="76">
        <v>0</v>
      </c>
      <c r="AF281" s="76">
        <v>0</v>
      </c>
      <c r="AG281" s="76">
        <v>0</v>
      </c>
      <c r="AH281" s="76">
        <v>0</v>
      </c>
      <c r="AI281" s="76">
        <v>0</v>
      </c>
      <c r="AJ281" s="77">
        <f t="shared" si="4"/>
        <v>8868.86</v>
      </c>
      <c r="AM281" s="70"/>
    </row>
    <row r="282" spans="1:39" ht="20.100000000000001" hidden="1" customHeight="1" outlineLevel="2">
      <c r="A282" s="73">
        <v>1202</v>
      </c>
      <c r="B282" s="74" t="s">
        <v>919</v>
      </c>
      <c r="C282" s="75" t="s">
        <v>1298</v>
      </c>
      <c r="D282" s="76">
        <v>0</v>
      </c>
      <c r="E282" s="76">
        <v>0</v>
      </c>
      <c r="F282" s="76">
        <v>0</v>
      </c>
      <c r="G282" s="76">
        <v>0</v>
      </c>
      <c r="H282" s="76">
        <v>0</v>
      </c>
      <c r="I282" s="76">
        <v>0</v>
      </c>
      <c r="J282" s="76">
        <v>0</v>
      </c>
      <c r="K282" s="76">
        <v>0</v>
      </c>
      <c r="L282" s="76">
        <v>0</v>
      </c>
      <c r="M282" s="76">
        <v>0</v>
      </c>
      <c r="N282" s="76">
        <v>0</v>
      </c>
      <c r="O282" s="76">
        <v>0</v>
      </c>
      <c r="P282" s="76">
        <v>0</v>
      </c>
      <c r="Q282" s="76">
        <v>0</v>
      </c>
      <c r="R282" s="76">
        <v>0</v>
      </c>
      <c r="S282" s="76">
        <v>0</v>
      </c>
      <c r="T282" s="76">
        <v>0</v>
      </c>
      <c r="U282" s="76">
        <v>0</v>
      </c>
      <c r="V282" s="76">
        <v>0</v>
      </c>
      <c r="W282" s="76">
        <v>0</v>
      </c>
      <c r="X282" s="76">
        <v>0</v>
      </c>
      <c r="Y282" s="76">
        <v>0</v>
      </c>
      <c r="Z282" s="76">
        <v>0</v>
      </c>
      <c r="AA282" s="76">
        <v>0</v>
      </c>
      <c r="AB282" s="76">
        <v>0</v>
      </c>
      <c r="AC282" s="76">
        <v>0</v>
      </c>
      <c r="AD282" s="76">
        <v>0</v>
      </c>
      <c r="AE282" s="76">
        <v>0</v>
      </c>
      <c r="AF282" s="76">
        <v>0</v>
      </c>
      <c r="AG282" s="76">
        <v>0</v>
      </c>
      <c r="AH282" s="76">
        <v>0</v>
      </c>
      <c r="AI282" s="76">
        <v>0</v>
      </c>
      <c r="AJ282" s="77">
        <f t="shared" si="4"/>
        <v>0</v>
      </c>
      <c r="AM282" s="70"/>
    </row>
    <row r="283" spans="1:39" ht="20.100000000000001" hidden="1" customHeight="1" outlineLevel="2">
      <c r="A283" s="73">
        <v>1203</v>
      </c>
      <c r="B283" s="74" t="s">
        <v>920</v>
      </c>
      <c r="C283" s="75" t="s">
        <v>1298</v>
      </c>
      <c r="D283" s="76">
        <v>0</v>
      </c>
      <c r="E283" s="76">
        <v>0</v>
      </c>
      <c r="F283" s="76">
        <v>0</v>
      </c>
      <c r="G283" s="76">
        <v>0</v>
      </c>
      <c r="H283" s="76">
        <v>0</v>
      </c>
      <c r="I283" s="76">
        <v>0</v>
      </c>
      <c r="J283" s="76">
        <v>0</v>
      </c>
      <c r="K283" s="76">
        <v>0</v>
      </c>
      <c r="L283" s="76">
        <v>0</v>
      </c>
      <c r="M283" s="76">
        <v>0</v>
      </c>
      <c r="N283" s="76">
        <v>0</v>
      </c>
      <c r="O283" s="76">
        <v>0</v>
      </c>
      <c r="P283" s="76">
        <v>0</v>
      </c>
      <c r="Q283" s="76">
        <v>0</v>
      </c>
      <c r="R283" s="76">
        <v>0</v>
      </c>
      <c r="S283" s="76">
        <v>0</v>
      </c>
      <c r="T283" s="76">
        <v>0</v>
      </c>
      <c r="U283" s="76">
        <v>0</v>
      </c>
      <c r="V283" s="76">
        <v>0</v>
      </c>
      <c r="W283" s="76">
        <v>0</v>
      </c>
      <c r="X283" s="76">
        <v>0</v>
      </c>
      <c r="Y283" s="76">
        <v>0</v>
      </c>
      <c r="Z283" s="76">
        <v>0</v>
      </c>
      <c r="AA283" s="76">
        <v>0</v>
      </c>
      <c r="AB283" s="76">
        <v>0</v>
      </c>
      <c r="AC283" s="76">
        <v>0</v>
      </c>
      <c r="AD283" s="76">
        <v>0</v>
      </c>
      <c r="AE283" s="76">
        <v>0</v>
      </c>
      <c r="AF283" s="76">
        <v>0</v>
      </c>
      <c r="AG283" s="76">
        <v>0</v>
      </c>
      <c r="AH283" s="76">
        <v>0</v>
      </c>
      <c r="AI283" s="76">
        <v>0</v>
      </c>
      <c r="AJ283" s="77">
        <f t="shared" si="4"/>
        <v>0</v>
      </c>
      <c r="AM283" s="70"/>
    </row>
    <row r="284" spans="1:39" ht="20.100000000000001" hidden="1" customHeight="1" outlineLevel="2">
      <c r="A284" s="73">
        <v>1204</v>
      </c>
      <c r="B284" s="74" t="s">
        <v>921</v>
      </c>
      <c r="C284" s="75" t="s">
        <v>1298</v>
      </c>
      <c r="D284" s="76">
        <v>0</v>
      </c>
      <c r="E284" s="76">
        <v>0</v>
      </c>
      <c r="F284" s="76">
        <v>0</v>
      </c>
      <c r="G284" s="76">
        <v>0</v>
      </c>
      <c r="H284" s="76">
        <v>0</v>
      </c>
      <c r="I284" s="76">
        <v>0</v>
      </c>
      <c r="J284" s="76">
        <v>0</v>
      </c>
      <c r="K284" s="76">
        <v>0</v>
      </c>
      <c r="L284" s="76">
        <v>0</v>
      </c>
      <c r="M284" s="76">
        <v>0</v>
      </c>
      <c r="N284" s="76">
        <v>0</v>
      </c>
      <c r="O284" s="76">
        <v>0</v>
      </c>
      <c r="P284" s="76">
        <v>0</v>
      </c>
      <c r="Q284" s="76">
        <v>0</v>
      </c>
      <c r="R284" s="76">
        <v>0</v>
      </c>
      <c r="S284" s="76">
        <v>0</v>
      </c>
      <c r="T284" s="76">
        <v>0</v>
      </c>
      <c r="U284" s="76">
        <v>0</v>
      </c>
      <c r="V284" s="76">
        <v>0</v>
      </c>
      <c r="W284" s="76">
        <v>0</v>
      </c>
      <c r="X284" s="76">
        <v>0</v>
      </c>
      <c r="Y284" s="76">
        <v>0</v>
      </c>
      <c r="Z284" s="76">
        <v>0</v>
      </c>
      <c r="AA284" s="76">
        <v>0</v>
      </c>
      <c r="AB284" s="76">
        <v>0</v>
      </c>
      <c r="AC284" s="76">
        <v>0</v>
      </c>
      <c r="AD284" s="76">
        <v>0</v>
      </c>
      <c r="AE284" s="76">
        <v>0</v>
      </c>
      <c r="AF284" s="76">
        <v>0</v>
      </c>
      <c r="AG284" s="76">
        <v>0</v>
      </c>
      <c r="AH284" s="76">
        <v>0</v>
      </c>
      <c r="AI284" s="76">
        <v>0</v>
      </c>
      <c r="AJ284" s="77">
        <f t="shared" si="4"/>
        <v>0</v>
      </c>
      <c r="AM284" s="70"/>
    </row>
    <row r="285" spans="1:39" ht="20.100000000000001" hidden="1" customHeight="1" outlineLevel="2">
      <c r="A285" s="73">
        <v>1205</v>
      </c>
      <c r="B285" s="74" t="s">
        <v>922</v>
      </c>
      <c r="C285" s="75" t="s">
        <v>1298</v>
      </c>
      <c r="D285" s="76">
        <v>0</v>
      </c>
      <c r="E285" s="76">
        <v>0</v>
      </c>
      <c r="F285" s="76">
        <v>0</v>
      </c>
      <c r="G285" s="76">
        <v>0</v>
      </c>
      <c r="H285" s="76">
        <v>0</v>
      </c>
      <c r="I285" s="76">
        <v>0</v>
      </c>
      <c r="J285" s="76">
        <v>0</v>
      </c>
      <c r="K285" s="76">
        <v>0</v>
      </c>
      <c r="L285" s="76">
        <v>0</v>
      </c>
      <c r="M285" s="76">
        <v>0</v>
      </c>
      <c r="N285" s="76">
        <v>0</v>
      </c>
      <c r="O285" s="76">
        <v>0</v>
      </c>
      <c r="P285" s="76">
        <v>0</v>
      </c>
      <c r="Q285" s="76">
        <v>0</v>
      </c>
      <c r="R285" s="76">
        <v>0</v>
      </c>
      <c r="S285" s="76">
        <v>0</v>
      </c>
      <c r="T285" s="76">
        <v>0</v>
      </c>
      <c r="U285" s="76">
        <v>0</v>
      </c>
      <c r="V285" s="76">
        <v>0</v>
      </c>
      <c r="W285" s="76">
        <v>0</v>
      </c>
      <c r="X285" s="76">
        <v>0</v>
      </c>
      <c r="Y285" s="76">
        <v>0</v>
      </c>
      <c r="Z285" s="76">
        <v>0</v>
      </c>
      <c r="AA285" s="76">
        <v>0</v>
      </c>
      <c r="AB285" s="76">
        <v>0</v>
      </c>
      <c r="AC285" s="76">
        <v>0</v>
      </c>
      <c r="AD285" s="76">
        <v>0</v>
      </c>
      <c r="AE285" s="76">
        <v>0</v>
      </c>
      <c r="AF285" s="76">
        <v>0</v>
      </c>
      <c r="AG285" s="76">
        <v>0</v>
      </c>
      <c r="AH285" s="76">
        <v>0</v>
      </c>
      <c r="AI285" s="76">
        <v>0</v>
      </c>
      <c r="AJ285" s="77">
        <f t="shared" si="4"/>
        <v>0</v>
      </c>
      <c r="AM285" s="70"/>
    </row>
    <row r="286" spans="1:39" ht="20.100000000000001" hidden="1" customHeight="1" outlineLevel="2">
      <c r="A286" s="73">
        <v>1206</v>
      </c>
      <c r="B286" s="74" t="s">
        <v>923</v>
      </c>
      <c r="C286" s="75" t="s">
        <v>1298</v>
      </c>
      <c r="D286" s="76">
        <v>0</v>
      </c>
      <c r="E286" s="76">
        <v>0</v>
      </c>
      <c r="F286" s="76">
        <v>0</v>
      </c>
      <c r="G286" s="76">
        <v>0</v>
      </c>
      <c r="H286" s="76">
        <v>0</v>
      </c>
      <c r="I286" s="76">
        <v>0</v>
      </c>
      <c r="J286" s="76">
        <v>0</v>
      </c>
      <c r="K286" s="76">
        <v>0</v>
      </c>
      <c r="L286" s="76">
        <v>0</v>
      </c>
      <c r="M286" s="76">
        <v>0</v>
      </c>
      <c r="N286" s="76">
        <v>0</v>
      </c>
      <c r="O286" s="76">
        <v>0</v>
      </c>
      <c r="P286" s="76">
        <v>0</v>
      </c>
      <c r="Q286" s="76">
        <v>0</v>
      </c>
      <c r="R286" s="76">
        <v>0</v>
      </c>
      <c r="S286" s="76">
        <v>0</v>
      </c>
      <c r="T286" s="76">
        <v>0</v>
      </c>
      <c r="U286" s="76">
        <v>0</v>
      </c>
      <c r="V286" s="76">
        <v>0</v>
      </c>
      <c r="W286" s="76">
        <v>0</v>
      </c>
      <c r="X286" s="76">
        <v>0</v>
      </c>
      <c r="Y286" s="76">
        <v>0</v>
      </c>
      <c r="Z286" s="76">
        <v>0</v>
      </c>
      <c r="AA286" s="76">
        <v>0</v>
      </c>
      <c r="AB286" s="76">
        <v>0</v>
      </c>
      <c r="AC286" s="76">
        <v>0</v>
      </c>
      <c r="AD286" s="76">
        <v>0</v>
      </c>
      <c r="AE286" s="76">
        <v>0</v>
      </c>
      <c r="AF286" s="76">
        <v>0</v>
      </c>
      <c r="AG286" s="76">
        <v>0</v>
      </c>
      <c r="AH286" s="76">
        <v>0</v>
      </c>
      <c r="AI286" s="76">
        <v>0</v>
      </c>
      <c r="AJ286" s="77">
        <f t="shared" si="4"/>
        <v>0</v>
      </c>
      <c r="AM286" s="70"/>
    </row>
    <row r="287" spans="1:39" ht="20.100000000000001" hidden="1" customHeight="1" outlineLevel="2">
      <c r="A287" s="73">
        <v>1207</v>
      </c>
      <c r="B287" s="74" t="s">
        <v>924</v>
      </c>
      <c r="C287" s="75" t="s">
        <v>1298</v>
      </c>
      <c r="D287" s="76">
        <v>0</v>
      </c>
      <c r="E287" s="76">
        <v>0</v>
      </c>
      <c r="F287" s="76">
        <v>0</v>
      </c>
      <c r="G287" s="76">
        <v>0</v>
      </c>
      <c r="H287" s="76">
        <v>0</v>
      </c>
      <c r="I287" s="76">
        <v>0</v>
      </c>
      <c r="J287" s="76">
        <v>0</v>
      </c>
      <c r="K287" s="76">
        <v>0</v>
      </c>
      <c r="L287" s="76">
        <v>0</v>
      </c>
      <c r="M287" s="76">
        <v>0</v>
      </c>
      <c r="N287" s="76">
        <v>0</v>
      </c>
      <c r="O287" s="76">
        <v>0</v>
      </c>
      <c r="P287" s="76">
        <v>0</v>
      </c>
      <c r="Q287" s="76">
        <v>0</v>
      </c>
      <c r="R287" s="76">
        <v>0</v>
      </c>
      <c r="S287" s="76">
        <v>0</v>
      </c>
      <c r="T287" s="76">
        <v>0</v>
      </c>
      <c r="U287" s="76">
        <v>0</v>
      </c>
      <c r="V287" s="76">
        <v>0</v>
      </c>
      <c r="W287" s="76">
        <v>0</v>
      </c>
      <c r="X287" s="76">
        <v>0</v>
      </c>
      <c r="Y287" s="76">
        <v>0</v>
      </c>
      <c r="Z287" s="76">
        <v>0</v>
      </c>
      <c r="AA287" s="76">
        <v>0</v>
      </c>
      <c r="AB287" s="76">
        <v>0</v>
      </c>
      <c r="AC287" s="76">
        <v>0</v>
      </c>
      <c r="AD287" s="76">
        <v>0</v>
      </c>
      <c r="AE287" s="76">
        <v>0</v>
      </c>
      <c r="AF287" s="76">
        <v>0</v>
      </c>
      <c r="AG287" s="76">
        <v>0</v>
      </c>
      <c r="AH287" s="76">
        <v>0</v>
      </c>
      <c r="AI287" s="76">
        <v>0</v>
      </c>
      <c r="AJ287" s="77">
        <f t="shared" si="4"/>
        <v>0</v>
      </c>
      <c r="AM287" s="70"/>
    </row>
    <row r="288" spans="1:39" ht="20.100000000000001" hidden="1" customHeight="1" outlineLevel="2">
      <c r="A288" s="73">
        <v>1208</v>
      </c>
      <c r="B288" s="74" t="s">
        <v>925</v>
      </c>
      <c r="C288" s="75" t="s">
        <v>1298</v>
      </c>
      <c r="D288" s="76">
        <v>0</v>
      </c>
      <c r="E288" s="76">
        <v>0</v>
      </c>
      <c r="F288" s="76">
        <v>0</v>
      </c>
      <c r="G288" s="76">
        <v>0</v>
      </c>
      <c r="H288" s="76">
        <v>0</v>
      </c>
      <c r="I288" s="76">
        <v>0</v>
      </c>
      <c r="J288" s="76">
        <v>0</v>
      </c>
      <c r="K288" s="76">
        <v>0</v>
      </c>
      <c r="L288" s="76">
        <v>0</v>
      </c>
      <c r="M288" s="76">
        <v>0</v>
      </c>
      <c r="N288" s="76">
        <v>0</v>
      </c>
      <c r="O288" s="76">
        <v>0</v>
      </c>
      <c r="P288" s="76">
        <v>0</v>
      </c>
      <c r="Q288" s="76">
        <v>0</v>
      </c>
      <c r="R288" s="76">
        <v>0</v>
      </c>
      <c r="S288" s="76">
        <v>0</v>
      </c>
      <c r="T288" s="76">
        <v>0</v>
      </c>
      <c r="U288" s="76">
        <v>0</v>
      </c>
      <c r="V288" s="76">
        <v>0</v>
      </c>
      <c r="W288" s="76">
        <v>0</v>
      </c>
      <c r="X288" s="76">
        <v>0</v>
      </c>
      <c r="Y288" s="76">
        <v>0</v>
      </c>
      <c r="Z288" s="76">
        <v>0</v>
      </c>
      <c r="AA288" s="76">
        <v>0</v>
      </c>
      <c r="AB288" s="76">
        <v>0</v>
      </c>
      <c r="AC288" s="76">
        <v>0</v>
      </c>
      <c r="AD288" s="76">
        <v>0</v>
      </c>
      <c r="AE288" s="76">
        <v>0</v>
      </c>
      <c r="AF288" s="76">
        <v>0</v>
      </c>
      <c r="AG288" s="76">
        <v>0</v>
      </c>
      <c r="AH288" s="76">
        <v>0</v>
      </c>
      <c r="AI288" s="76">
        <v>0</v>
      </c>
      <c r="AJ288" s="77">
        <f t="shared" si="4"/>
        <v>0</v>
      </c>
      <c r="AM288" s="70"/>
    </row>
    <row r="289" spans="1:39" ht="20.100000000000001" hidden="1" customHeight="1" outlineLevel="2">
      <c r="A289" s="73">
        <v>1209</v>
      </c>
      <c r="B289" s="74" t="s">
        <v>926</v>
      </c>
      <c r="C289" s="75" t="s">
        <v>1298</v>
      </c>
      <c r="D289" s="76">
        <v>0</v>
      </c>
      <c r="E289" s="76">
        <v>0</v>
      </c>
      <c r="F289" s="76">
        <v>0</v>
      </c>
      <c r="G289" s="76">
        <v>0</v>
      </c>
      <c r="H289" s="76">
        <v>0</v>
      </c>
      <c r="I289" s="76">
        <v>0</v>
      </c>
      <c r="J289" s="76">
        <v>0</v>
      </c>
      <c r="K289" s="76">
        <v>0</v>
      </c>
      <c r="L289" s="76">
        <v>0</v>
      </c>
      <c r="M289" s="76">
        <v>0</v>
      </c>
      <c r="N289" s="76">
        <v>0</v>
      </c>
      <c r="O289" s="76">
        <v>0</v>
      </c>
      <c r="P289" s="76">
        <v>0</v>
      </c>
      <c r="Q289" s="76">
        <v>0</v>
      </c>
      <c r="R289" s="76">
        <v>0</v>
      </c>
      <c r="S289" s="76">
        <v>0</v>
      </c>
      <c r="T289" s="76">
        <v>0</v>
      </c>
      <c r="U289" s="76">
        <v>0</v>
      </c>
      <c r="V289" s="76">
        <v>0</v>
      </c>
      <c r="W289" s="76">
        <v>0</v>
      </c>
      <c r="X289" s="76">
        <v>0</v>
      </c>
      <c r="Y289" s="76">
        <v>0</v>
      </c>
      <c r="Z289" s="76">
        <v>0</v>
      </c>
      <c r="AA289" s="76">
        <v>0</v>
      </c>
      <c r="AB289" s="76">
        <v>0</v>
      </c>
      <c r="AC289" s="76">
        <v>0</v>
      </c>
      <c r="AD289" s="76">
        <v>0</v>
      </c>
      <c r="AE289" s="76">
        <v>0</v>
      </c>
      <c r="AF289" s="76">
        <v>0</v>
      </c>
      <c r="AG289" s="76">
        <v>0</v>
      </c>
      <c r="AH289" s="76">
        <v>0</v>
      </c>
      <c r="AI289" s="76">
        <v>0</v>
      </c>
      <c r="AJ289" s="77">
        <f t="shared" si="4"/>
        <v>0</v>
      </c>
      <c r="AM289" s="70"/>
    </row>
    <row r="290" spans="1:39" ht="20.100000000000001" hidden="1" customHeight="1" outlineLevel="2">
      <c r="A290" s="73">
        <v>1210</v>
      </c>
      <c r="B290" s="74" t="s">
        <v>927</v>
      </c>
      <c r="C290" s="75" t="s">
        <v>1298</v>
      </c>
      <c r="D290" s="76">
        <v>0</v>
      </c>
      <c r="E290" s="76">
        <v>0</v>
      </c>
      <c r="F290" s="76">
        <v>0</v>
      </c>
      <c r="G290" s="76">
        <v>1659939.22</v>
      </c>
      <c r="H290" s="76">
        <v>0</v>
      </c>
      <c r="I290" s="76">
        <v>0</v>
      </c>
      <c r="J290" s="76">
        <v>0</v>
      </c>
      <c r="K290" s="76">
        <v>0</v>
      </c>
      <c r="L290" s="76">
        <v>0</v>
      </c>
      <c r="M290" s="76">
        <v>0</v>
      </c>
      <c r="N290" s="76">
        <v>0</v>
      </c>
      <c r="O290" s="76">
        <v>0</v>
      </c>
      <c r="P290" s="76">
        <v>0</v>
      </c>
      <c r="Q290" s="76">
        <v>0</v>
      </c>
      <c r="R290" s="76">
        <v>0</v>
      </c>
      <c r="S290" s="76">
        <v>0</v>
      </c>
      <c r="T290" s="76">
        <v>0</v>
      </c>
      <c r="U290" s="76">
        <v>0</v>
      </c>
      <c r="V290" s="76">
        <v>0</v>
      </c>
      <c r="W290" s="76">
        <v>0</v>
      </c>
      <c r="X290" s="76">
        <v>0</v>
      </c>
      <c r="Y290" s="76">
        <v>0</v>
      </c>
      <c r="Z290" s="76">
        <v>0</v>
      </c>
      <c r="AA290" s="76">
        <v>0</v>
      </c>
      <c r="AB290" s="76">
        <v>0</v>
      </c>
      <c r="AC290" s="76">
        <v>0</v>
      </c>
      <c r="AD290" s="76">
        <v>0</v>
      </c>
      <c r="AE290" s="76">
        <v>0</v>
      </c>
      <c r="AF290" s="76">
        <v>0</v>
      </c>
      <c r="AG290" s="76">
        <v>0</v>
      </c>
      <c r="AH290" s="76">
        <v>0</v>
      </c>
      <c r="AI290" s="76">
        <v>0</v>
      </c>
      <c r="AJ290" s="77">
        <f t="shared" si="4"/>
        <v>1659939.22</v>
      </c>
      <c r="AM290" s="70"/>
    </row>
    <row r="291" spans="1:39" ht="20.100000000000001" hidden="1" customHeight="1" outlineLevel="2">
      <c r="A291" s="73">
        <v>1211</v>
      </c>
      <c r="B291" s="74" t="s">
        <v>928</v>
      </c>
      <c r="C291" s="75" t="s">
        <v>1298</v>
      </c>
      <c r="D291" s="76">
        <v>0</v>
      </c>
      <c r="E291" s="76">
        <v>0</v>
      </c>
      <c r="F291" s="76">
        <v>0</v>
      </c>
      <c r="G291" s="76">
        <v>0</v>
      </c>
      <c r="H291" s="76">
        <v>0</v>
      </c>
      <c r="I291" s="76">
        <v>0</v>
      </c>
      <c r="J291" s="76">
        <v>0</v>
      </c>
      <c r="K291" s="76">
        <v>0</v>
      </c>
      <c r="L291" s="76">
        <v>0</v>
      </c>
      <c r="M291" s="76">
        <v>0</v>
      </c>
      <c r="N291" s="76">
        <v>0</v>
      </c>
      <c r="O291" s="76">
        <v>0</v>
      </c>
      <c r="P291" s="76">
        <v>0</v>
      </c>
      <c r="Q291" s="76">
        <v>0</v>
      </c>
      <c r="R291" s="76">
        <v>0</v>
      </c>
      <c r="S291" s="76">
        <v>0</v>
      </c>
      <c r="T291" s="76">
        <v>0</v>
      </c>
      <c r="U291" s="76">
        <v>0</v>
      </c>
      <c r="V291" s="76">
        <v>0</v>
      </c>
      <c r="W291" s="76">
        <v>0</v>
      </c>
      <c r="X291" s="76">
        <v>0</v>
      </c>
      <c r="Y291" s="76">
        <v>0</v>
      </c>
      <c r="Z291" s="76">
        <v>0</v>
      </c>
      <c r="AA291" s="76">
        <v>0</v>
      </c>
      <c r="AB291" s="76">
        <v>0</v>
      </c>
      <c r="AC291" s="76">
        <v>0</v>
      </c>
      <c r="AD291" s="76">
        <v>0</v>
      </c>
      <c r="AE291" s="76">
        <v>0</v>
      </c>
      <c r="AF291" s="76">
        <v>0</v>
      </c>
      <c r="AG291" s="76">
        <v>0</v>
      </c>
      <c r="AH291" s="76">
        <v>0</v>
      </c>
      <c r="AI291" s="76">
        <v>0</v>
      </c>
      <c r="AJ291" s="77">
        <f t="shared" si="4"/>
        <v>0</v>
      </c>
      <c r="AM291" s="70"/>
    </row>
    <row r="292" spans="1:39" ht="20.100000000000001" hidden="1" customHeight="1" outlineLevel="2">
      <c r="A292" s="73">
        <v>1212</v>
      </c>
      <c r="B292" s="74" t="s">
        <v>929</v>
      </c>
      <c r="C292" s="75" t="s">
        <v>1298</v>
      </c>
      <c r="D292" s="76">
        <v>0</v>
      </c>
      <c r="E292" s="76">
        <v>0</v>
      </c>
      <c r="F292" s="76">
        <v>0</v>
      </c>
      <c r="G292" s="76">
        <v>0</v>
      </c>
      <c r="H292" s="76">
        <v>0</v>
      </c>
      <c r="I292" s="76">
        <v>0</v>
      </c>
      <c r="J292" s="76">
        <v>0</v>
      </c>
      <c r="K292" s="76">
        <v>0</v>
      </c>
      <c r="L292" s="76">
        <v>0</v>
      </c>
      <c r="M292" s="76">
        <v>0</v>
      </c>
      <c r="N292" s="76">
        <v>0</v>
      </c>
      <c r="O292" s="76">
        <v>0</v>
      </c>
      <c r="P292" s="76">
        <v>0</v>
      </c>
      <c r="Q292" s="76">
        <v>0</v>
      </c>
      <c r="R292" s="76">
        <v>0</v>
      </c>
      <c r="S292" s="76">
        <v>0</v>
      </c>
      <c r="T292" s="76">
        <v>0</v>
      </c>
      <c r="U292" s="76">
        <v>0</v>
      </c>
      <c r="V292" s="76">
        <v>0</v>
      </c>
      <c r="W292" s="76">
        <v>0</v>
      </c>
      <c r="X292" s="76">
        <v>0</v>
      </c>
      <c r="Y292" s="76">
        <v>0</v>
      </c>
      <c r="Z292" s="76">
        <v>0</v>
      </c>
      <c r="AA292" s="76">
        <v>0</v>
      </c>
      <c r="AB292" s="76">
        <v>0</v>
      </c>
      <c r="AC292" s="76">
        <v>0</v>
      </c>
      <c r="AD292" s="76">
        <v>0</v>
      </c>
      <c r="AE292" s="76">
        <v>0</v>
      </c>
      <c r="AF292" s="76">
        <v>0</v>
      </c>
      <c r="AG292" s="76">
        <v>0</v>
      </c>
      <c r="AH292" s="76">
        <v>0</v>
      </c>
      <c r="AI292" s="76">
        <v>0</v>
      </c>
      <c r="AJ292" s="77">
        <f t="shared" si="4"/>
        <v>0</v>
      </c>
      <c r="AM292" s="70"/>
    </row>
    <row r="293" spans="1:39" ht="20.100000000000001" hidden="1" customHeight="1" outlineLevel="2">
      <c r="A293" s="73">
        <v>1213</v>
      </c>
      <c r="B293" s="74" t="s">
        <v>930</v>
      </c>
      <c r="C293" s="75" t="s">
        <v>1298</v>
      </c>
      <c r="D293" s="76">
        <v>0</v>
      </c>
      <c r="E293" s="76">
        <v>0</v>
      </c>
      <c r="F293" s="76">
        <v>0</v>
      </c>
      <c r="G293" s="76">
        <v>0</v>
      </c>
      <c r="H293" s="76">
        <v>0</v>
      </c>
      <c r="I293" s="76">
        <v>0</v>
      </c>
      <c r="J293" s="76">
        <v>0</v>
      </c>
      <c r="K293" s="76">
        <v>0</v>
      </c>
      <c r="L293" s="76">
        <v>0</v>
      </c>
      <c r="M293" s="76">
        <v>0</v>
      </c>
      <c r="N293" s="76">
        <v>0</v>
      </c>
      <c r="O293" s="76">
        <v>0</v>
      </c>
      <c r="P293" s="76">
        <v>0</v>
      </c>
      <c r="Q293" s="76">
        <v>0</v>
      </c>
      <c r="R293" s="76">
        <v>0</v>
      </c>
      <c r="S293" s="76">
        <v>0</v>
      </c>
      <c r="T293" s="76">
        <v>0</v>
      </c>
      <c r="U293" s="76">
        <v>0</v>
      </c>
      <c r="V293" s="76">
        <v>0</v>
      </c>
      <c r="W293" s="76">
        <v>0</v>
      </c>
      <c r="X293" s="76">
        <v>0</v>
      </c>
      <c r="Y293" s="76">
        <v>0</v>
      </c>
      <c r="Z293" s="76">
        <v>0</v>
      </c>
      <c r="AA293" s="76">
        <v>0</v>
      </c>
      <c r="AB293" s="76">
        <v>0</v>
      </c>
      <c r="AC293" s="76">
        <v>0</v>
      </c>
      <c r="AD293" s="76">
        <v>0</v>
      </c>
      <c r="AE293" s="76">
        <v>0</v>
      </c>
      <c r="AF293" s="76">
        <v>0</v>
      </c>
      <c r="AG293" s="76">
        <v>0</v>
      </c>
      <c r="AH293" s="76">
        <v>0</v>
      </c>
      <c r="AI293" s="76">
        <v>0</v>
      </c>
      <c r="AJ293" s="77">
        <f t="shared" si="4"/>
        <v>0</v>
      </c>
      <c r="AM293" s="70"/>
    </row>
    <row r="294" spans="1:39" ht="20.100000000000001" hidden="1" customHeight="1" outlineLevel="2">
      <c r="A294" s="73">
        <v>1214</v>
      </c>
      <c r="B294" s="74" t="s">
        <v>931</v>
      </c>
      <c r="C294" s="75" t="s">
        <v>1298</v>
      </c>
      <c r="D294" s="76">
        <v>0</v>
      </c>
      <c r="E294" s="76">
        <v>0</v>
      </c>
      <c r="F294" s="76">
        <v>0</v>
      </c>
      <c r="G294" s="76">
        <v>0</v>
      </c>
      <c r="H294" s="76">
        <v>0</v>
      </c>
      <c r="I294" s="76">
        <v>0</v>
      </c>
      <c r="J294" s="76">
        <v>0</v>
      </c>
      <c r="K294" s="76">
        <v>0</v>
      </c>
      <c r="L294" s="76">
        <v>0</v>
      </c>
      <c r="M294" s="76">
        <v>0</v>
      </c>
      <c r="N294" s="76">
        <v>0</v>
      </c>
      <c r="O294" s="76">
        <v>0</v>
      </c>
      <c r="P294" s="76">
        <v>0</v>
      </c>
      <c r="Q294" s="76">
        <v>0</v>
      </c>
      <c r="R294" s="76">
        <v>0</v>
      </c>
      <c r="S294" s="76">
        <v>0</v>
      </c>
      <c r="T294" s="76">
        <v>0</v>
      </c>
      <c r="U294" s="76">
        <v>0</v>
      </c>
      <c r="V294" s="76">
        <v>0</v>
      </c>
      <c r="W294" s="76">
        <v>0</v>
      </c>
      <c r="X294" s="76">
        <v>0</v>
      </c>
      <c r="Y294" s="76">
        <v>0</v>
      </c>
      <c r="Z294" s="76">
        <v>0</v>
      </c>
      <c r="AA294" s="76">
        <v>0</v>
      </c>
      <c r="AB294" s="76">
        <v>0</v>
      </c>
      <c r="AC294" s="76">
        <v>0</v>
      </c>
      <c r="AD294" s="76">
        <v>0</v>
      </c>
      <c r="AE294" s="76">
        <v>0</v>
      </c>
      <c r="AF294" s="76">
        <v>0</v>
      </c>
      <c r="AG294" s="76">
        <v>0</v>
      </c>
      <c r="AH294" s="76">
        <v>0</v>
      </c>
      <c r="AI294" s="76">
        <v>0</v>
      </c>
      <c r="AJ294" s="77">
        <f t="shared" si="4"/>
        <v>0</v>
      </c>
      <c r="AM294" s="70"/>
    </row>
    <row r="295" spans="1:39" ht="20.100000000000001" hidden="1" customHeight="1" outlineLevel="2">
      <c r="A295" s="73">
        <v>1215</v>
      </c>
      <c r="B295" s="74" t="s">
        <v>932</v>
      </c>
      <c r="C295" s="75" t="s">
        <v>1298</v>
      </c>
      <c r="D295" s="76">
        <v>0</v>
      </c>
      <c r="E295" s="76">
        <v>0</v>
      </c>
      <c r="F295" s="76">
        <v>0</v>
      </c>
      <c r="G295" s="76">
        <v>0</v>
      </c>
      <c r="H295" s="76">
        <v>0</v>
      </c>
      <c r="I295" s="76">
        <v>0</v>
      </c>
      <c r="J295" s="76">
        <v>0</v>
      </c>
      <c r="K295" s="76">
        <v>0</v>
      </c>
      <c r="L295" s="76">
        <v>0</v>
      </c>
      <c r="M295" s="76">
        <v>0</v>
      </c>
      <c r="N295" s="76">
        <v>0</v>
      </c>
      <c r="O295" s="76">
        <v>0</v>
      </c>
      <c r="P295" s="76">
        <v>0</v>
      </c>
      <c r="Q295" s="76">
        <v>0</v>
      </c>
      <c r="R295" s="76">
        <v>0</v>
      </c>
      <c r="S295" s="76">
        <v>0</v>
      </c>
      <c r="T295" s="76">
        <v>0</v>
      </c>
      <c r="U295" s="76">
        <v>0</v>
      </c>
      <c r="V295" s="76">
        <v>0</v>
      </c>
      <c r="W295" s="76">
        <v>0</v>
      </c>
      <c r="X295" s="76">
        <v>0</v>
      </c>
      <c r="Y295" s="76">
        <v>0</v>
      </c>
      <c r="Z295" s="76">
        <v>0</v>
      </c>
      <c r="AA295" s="76">
        <v>0</v>
      </c>
      <c r="AB295" s="76">
        <v>0</v>
      </c>
      <c r="AC295" s="76">
        <v>0</v>
      </c>
      <c r="AD295" s="76">
        <v>0</v>
      </c>
      <c r="AE295" s="76">
        <v>0</v>
      </c>
      <c r="AF295" s="76">
        <v>0</v>
      </c>
      <c r="AG295" s="76">
        <v>0</v>
      </c>
      <c r="AH295" s="76">
        <v>0</v>
      </c>
      <c r="AI295" s="76">
        <v>0</v>
      </c>
      <c r="AJ295" s="77">
        <f t="shared" si="4"/>
        <v>0</v>
      </c>
      <c r="AM295" s="70"/>
    </row>
    <row r="296" spans="1:39" ht="20.100000000000001" hidden="1" customHeight="1" outlineLevel="2">
      <c r="A296" s="73">
        <v>1216</v>
      </c>
      <c r="B296" s="74" t="s">
        <v>933</v>
      </c>
      <c r="C296" s="75" t="s">
        <v>1298</v>
      </c>
      <c r="D296" s="76">
        <v>0</v>
      </c>
      <c r="E296" s="76">
        <v>0</v>
      </c>
      <c r="F296" s="76">
        <v>0</v>
      </c>
      <c r="G296" s="76">
        <v>0</v>
      </c>
      <c r="H296" s="76">
        <v>0</v>
      </c>
      <c r="I296" s="76">
        <v>0</v>
      </c>
      <c r="J296" s="76">
        <v>0</v>
      </c>
      <c r="K296" s="76">
        <v>0</v>
      </c>
      <c r="L296" s="76">
        <v>0</v>
      </c>
      <c r="M296" s="76">
        <v>0</v>
      </c>
      <c r="N296" s="76">
        <v>0</v>
      </c>
      <c r="O296" s="76">
        <v>0</v>
      </c>
      <c r="P296" s="76">
        <v>0</v>
      </c>
      <c r="Q296" s="76">
        <v>0</v>
      </c>
      <c r="R296" s="76">
        <v>0</v>
      </c>
      <c r="S296" s="76">
        <v>0</v>
      </c>
      <c r="T296" s="76">
        <v>0</v>
      </c>
      <c r="U296" s="76">
        <v>0</v>
      </c>
      <c r="V296" s="76">
        <v>0</v>
      </c>
      <c r="W296" s="76">
        <v>0</v>
      </c>
      <c r="X296" s="76">
        <v>0</v>
      </c>
      <c r="Y296" s="76">
        <v>0</v>
      </c>
      <c r="Z296" s="76">
        <v>0</v>
      </c>
      <c r="AA296" s="76">
        <v>0</v>
      </c>
      <c r="AB296" s="76">
        <v>0</v>
      </c>
      <c r="AC296" s="76">
        <v>0</v>
      </c>
      <c r="AD296" s="76">
        <v>0</v>
      </c>
      <c r="AE296" s="76">
        <v>0</v>
      </c>
      <c r="AF296" s="76">
        <v>0</v>
      </c>
      <c r="AG296" s="76">
        <v>0</v>
      </c>
      <c r="AH296" s="76">
        <v>0</v>
      </c>
      <c r="AI296" s="76">
        <v>0</v>
      </c>
      <c r="AJ296" s="77">
        <f t="shared" si="4"/>
        <v>0</v>
      </c>
      <c r="AM296" s="70"/>
    </row>
    <row r="297" spans="1:39" ht="20.100000000000001" hidden="1" customHeight="1" outlineLevel="2">
      <c r="A297" s="73">
        <v>1217</v>
      </c>
      <c r="B297" s="74" t="s">
        <v>934</v>
      </c>
      <c r="C297" s="75" t="s">
        <v>1298</v>
      </c>
      <c r="D297" s="76">
        <v>0</v>
      </c>
      <c r="E297" s="76">
        <v>0</v>
      </c>
      <c r="F297" s="76">
        <v>0</v>
      </c>
      <c r="G297" s="76">
        <v>0</v>
      </c>
      <c r="H297" s="76">
        <v>0</v>
      </c>
      <c r="I297" s="76">
        <v>0</v>
      </c>
      <c r="J297" s="76">
        <v>0</v>
      </c>
      <c r="K297" s="76">
        <v>0</v>
      </c>
      <c r="L297" s="76">
        <v>0</v>
      </c>
      <c r="M297" s="76">
        <v>0</v>
      </c>
      <c r="N297" s="76">
        <v>0</v>
      </c>
      <c r="O297" s="76">
        <v>0</v>
      </c>
      <c r="P297" s="76">
        <v>0</v>
      </c>
      <c r="Q297" s="76">
        <v>0</v>
      </c>
      <c r="R297" s="76">
        <v>0</v>
      </c>
      <c r="S297" s="76">
        <v>0</v>
      </c>
      <c r="T297" s="76">
        <v>0</v>
      </c>
      <c r="U297" s="76">
        <v>0</v>
      </c>
      <c r="V297" s="76">
        <v>0</v>
      </c>
      <c r="W297" s="76">
        <v>0</v>
      </c>
      <c r="X297" s="76">
        <v>0</v>
      </c>
      <c r="Y297" s="76">
        <v>0</v>
      </c>
      <c r="Z297" s="76">
        <v>0</v>
      </c>
      <c r="AA297" s="76">
        <v>0</v>
      </c>
      <c r="AB297" s="76">
        <v>0</v>
      </c>
      <c r="AC297" s="76">
        <v>0</v>
      </c>
      <c r="AD297" s="76">
        <v>0</v>
      </c>
      <c r="AE297" s="76">
        <v>0</v>
      </c>
      <c r="AF297" s="76">
        <v>0</v>
      </c>
      <c r="AG297" s="76">
        <v>0</v>
      </c>
      <c r="AH297" s="76">
        <v>0</v>
      </c>
      <c r="AI297" s="76">
        <v>0</v>
      </c>
      <c r="AJ297" s="77">
        <f t="shared" si="4"/>
        <v>0</v>
      </c>
      <c r="AM297" s="70"/>
    </row>
    <row r="298" spans="1:39" ht="20.100000000000001" hidden="1" customHeight="1" outlineLevel="2">
      <c r="A298" s="73">
        <v>1218</v>
      </c>
      <c r="B298" s="74" t="s">
        <v>935</v>
      </c>
      <c r="C298" s="75" t="s">
        <v>1298</v>
      </c>
      <c r="D298" s="76">
        <v>0</v>
      </c>
      <c r="E298" s="76">
        <v>0</v>
      </c>
      <c r="F298" s="76">
        <v>0</v>
      </c>
      <c r="G298" s="76">
        <v>0</v>
      </c>
      <c r="H298" s="76">
        <v>0</v>
      </c>
      <c r="I298" s="76">
        <v>0</v>
      </c>
      <c r="J298" s="76">
        <v>0</v>
      </c>
      <c r="K298" s="76">
        <v>0</v>
      </c>
      <c r="L298" s="76">
        <v>0</v>
      </c>
      <c r="M298" s="76">
        <v>0</v>
      </c>
      <c r="N298" s="76">
        <v>0</v>
      </c>
      <c r="O298" s="76">
        <v>0</v>
      </c>
      <c r="P298" s="76">
        <v>0</v>
      </c>
      <c r="Q298" s="76">
        <v>0</v>
      </c>
      <c r="R298" s="76">
        <v>0</v>
      </c>
      <c r="S298" s="76">
        <v>0</v>
      </c>
      <c r="T298" s="76">
        <v>0</v>
      </c>
      <c r="U298" s="76">
        <v>0</v>
      </c>
      <c r="V298" s="76">
        <v>0</v>
      </c>
      <c r="W298" s="76">
        <v>0</v>
      </c>
      <c r="X298" s="76">
        <v>0</v>
      </c>
      <c r="Y298" s="76">
        <v>0</v>
      </c>
      <c r="Z298" s="76">
        <v>0</v>
      </c>
      <c r="AA298" s="76">
        <v>0</v>
      </c>
      <c r="AB298" s="76">
        <v>0</v>
      </c>
      <c r="AC298" s="76">
        <v>0</v>
      </c>
      <c r="AD298" s="76">
        <v>0</v>
      </c>
      <c r="AE298" s="76">
        <v>0</v>
      </c>
      <c r="AF298" s="76">
        <v>0</v>
      </c>
      <c r="AG298" s="76">
        <v>0</v>
      </c>
      <c r="AH298" s="76">
        <v>0</v>
      </c>
      <c r="AI298" s="76">
        <v>0</v>
      </c>
      <c r="AJ298" s="77">
        <f t="shared" si="4"/>
        <v>0</v>
      </c>
      <c r="AM298" s="70"/>
    </row>
    <row r="299" spans="1:39" ht="20.100000000000001" hidden="1" customHeight="1" outlineLevel="2">
      <c r="A299" s="73">
        <v>1219</v>
      </c>
      <c r="B299" s="74" t="s">
        <v>936</v>
      </c>
      <c r="C299" s="75" t="s">
        <v>1298</v>
      </c>
      <c r="D299" s="76">
        <v>0</v>
      </c>
      <c r="E299" s="76">
        <v>0</v>
      </c>
      <c r="F299" s="76">
        <v>0</v>
      </c>
      <c r="G299" s="76">
        <v>0</v>
      </c>
      <c r="H299" s="76">
        <v>0</v>
      </c>
      <c r="I299" s="76">
        <v>0</v>
      </c>
      <c r="J299" s="76">
        <v>0</v>
      </c>
      <c r="K299" s="76">
        <v>0</v>
      </c>
      <c r="L299" s="76">
        <v>0</v>
      </c>
      <c r="M299" s="76">
        <v>0</v>
      </c>
      <c r="N299" s="76">
        <v>0</v>
      </c>
      <c r="O299" s="76">
        <v>0</v>
      </c>
      <c r="P299" s="76">
        <v>0</v>
      </c>
      <c r="Q299" s="76">
        <v>0</v>
      </c>
      <c r="R299" s="76">
        <v>0</v>
      </c>
      <c r="S299" s="76">
        <v>0</v>
      </c>
      <c r="T299" s="76">
        <v>0</v>
      </c>
      <c r="U299" s="76">
        <v>0</v>
      </c>
      <c r="V299" s="76">
        <v>0</v>
      </c>
      <c r="W299" s="76">
        <v>0</v>
      </c>
      <c r="X299" s="76">
        <v>0</v>
      </c>
      <c r="Y299" s="76">
        <v>0</v>
      </c>
      <c r="Z299" s="76">
        <v>0</v>
      </c>
      <c r="AA299" s="76">
        <v>0</v>
      </c>
      <c r="AB299" s="76">
        <v>0</v>
      </c>
      <c r="AC299" s="76">
        <v>0</v>
      </c>
      <c r="AD299" s="76">
        <v>0</v>
      </c>
      <c r="AE299" s="76">
        <v>0</v>
      </c>
      <c r="AF299" s="76">
        <v>0</v>
      </c>
      <c r="AG299" s="76">
        <v>0</v>
      </c>
      <c r="AH299" s="76">
        <v>0</v>
      </c>
      <c r="AI299" s="76">
        <v>0</v>
      </c>
      <c r="AJ299" s="77">
        <f t="shared" si="4"/>
        <v>0</v>
      </c>
      <c r="AM299" s="70"/>
    </row>
    <row r="300" spans="1:39" ht="20.100000000000001" hidden="1" customHeight="1" outlineLevel="2">
      <c r="A300" s="73">
        <v>1220</v>
      </c>
      <c r="B300" s="74" t="s">
        <v>937</v>
      </c>
      <c r="C300" s="75" t="s">
        <v>1298</v>
      </c>
      <c r="D300" s="76">
        <v>0</v>
      </c>
      <c r="E300" s="76">
        <v>0</v>
      </c>
      <c r="F300" s="76">
        <v>0</v>
      </c>
      <c r="G300" s="76">
        <v>0</v>
      </c>
      <c r="H300" s="76">
        <v>0</v>
      </c>
      <c r="I300" s="76">
        <v>0</v>
      </c>
      <c r="J300" s="76">
        <v>0</v>
      </c>
      <c r="K300" s="76">
        <v>0</v>
      </c>
      <c r="L300" s="76">
        <v>0</v>
      </c>
      <c r="M300" s="76">
        <v>0</v>
      </c>
      <c r="N300" s="76">
        <v>0</v>
      </c>
      <c r="O300" s="76">
        <v>0</v>
      </c>
      <c r="P300" s="76">
        <v>0</v>
      </c>
      <c r="Q300" s="76">
        <v>0</v>
      </c>
      <c r="R300" s="76">
        <v>0</v>
      </c>
      <c r="S300" s="76">
        <v>0</v>
      </c>
      <c r="T300" s="76">
        <v>0</v>
      </c>
      <c r="U300" s="76">
        <v>0</v>
      </c>
      <c r="V300" s="76">
        <v>0</v>
      </c>
      <c r="W300" s="76">
        <v>0</v>
      </c>
      <c r="X300" s="76">
        <v>0</v>
      </c>
      <c r="Y300" s="76">
        <v>0</v>
      </c>
      <c r="Z300" s="76">
        <v>0</v>
      </c>
      <c r="AA300" s="76">
        <v>0</v>
      </c>
      <c r="AB300" s="76">
        <v>0</v>
      </c>
      <c r="AC300" s="76">
        <v>0</v>
      </c>
      <c r="AD300" s="76">
        <v>0</v>
      </c>
      <c r="AE300" s="76">
        <v>0</v>
      </c>
      <c r="AF300" s="76">
        <v>0</v>
      </c>
      <c r="AG300" s="76">
        <v>0</v>
      </c>
      <c r="AH300" s="76">
        <v>0</v>
      </c>
      <c r="AI300" s="76">
        <v>0</v>
      </c>
      <c r="AJ300" s="77">
        <f t="shared" si="4"/>
        <v>0</v>
      </c>
      <c r="AM300" s="70"/>
    </row>
    <row r="301" spans="1:39" ht="20.100000000000001" hidden="1" customHeight="1" outlineLevel="2">
      <c r="A301" s="73">
        <v>1221</v>
      </c>
      <c r="B301" s="74" t="s">
        <v>938</v>
      </c>
      <c r="C301" s="75" t="s">
        <v>1298</v>
      </c>
      <c r="D301" s="76">
        <v>0</v>
      </c>
      <c r="E301" s="76">
        <v>0</v>
      </c>
      <c r="F301" s="76">
        <v>0</v>
      </c>
      <c r="G301" s="76">
        <v>0</v>
      </c>
      <c r="H301" s="76">
        <v>0</v>
      </c>
      <c r="I301" s="76">
        <v>0</v>
      </c>
      <c r="J301" s="76">
        <v>0</v>
      </c>
      <c r="K301" s="76">
        <v>0</v>
      </c>
      <c r="L301" s="76">
        <v>0</v>
      </c>
      <c r="M301" s="76">
        <v>0</v>
      </c>
      <c r="N301" s="76">
        <v>0</v>
      </c>
      <c r="O301" s="76">
        <v>0</v>
      </c>
      <c r="P301" s="76">
        <v>0</v>
      </c>
      <c r="Q301" s="76">
        <v>0</v>
      </c>
      <c r="R301" s="76">
        <v>0</v>
      </c>
      <c r="S301" s="76">
        <v>0</v>
      </c>
      <c r="T301" s="76">
        <v>0</v>
      </c>
      <c r="U301" s="76">
        <v>0</v>
      </c>
      <c r="V301" s="76">
        <v>0</v>
      </c>
      <c r="W301" s="76">
        <v>0</v>
      </c>
      <c r="X301" s="76">
        <v>0</v>
      </c>
      <c r="Y301" s="76">
        <v>0</v>
      </c>
      <c r="Z301" s="76">
        <v>0</v>
      </c>
      <c r="AA301" s="76">
        <v>0</v>
      </c>
      <c r="AB301" s="76">
        <v>0</v>
      </c>
      <c r="AC301" s="76">
        <v>0</v>
      </c>
      <c r="AD301" s="76">
        <v>0</v>
      </c>
      <c r="AE301" s="76">
        <v>0</v>
      </c>
      <c r="AF301" s="76">
        <v>0</v>
      </c>
      <c r="AG301" s="76">
        <v>0</v>
      </c>
      <c r="AH301" s="76">
        <v>0</v>
      </c>
      <c r="AI301" s="76">
        <v>0</v>
      </c>
      <c r="AJ301" s="77">
        <f t="shared" si="4"/>
        <v>0</v>
      </c>
      <c r="AM301" s="70"/>
    </row>
    <row r="302" spans="1:39" ht="20.100000000000001" hidden="1" customHeight="1" outlineLevel="2">
      <c r="A302" s="73">
        <v>1222</v>
      </c>
      <c r="B302" s="74" t="s">
        <v>939</v>
      </c>
      <c r="C302" s="75" t="s">
        <v>1298</v>
      </c>
      <c r="D302" s="76">
        <v>0</v>
      </c>
      <c r="E302" s="76">
        <v>0</v>
      </c>
      <c r="F302" s="76">
        <v>0</v>
      </c>
      <c r="G302" s="76">
        <v>0</v>
      </c>
      <c r="H302" s="76">
        <v>0</v>
      </c>
      <c r="I302" s="76">
        <v>0</v>
      </c>
      <c r="J302" s="76">
        <v>0</v>
      </c>
      <c r="K302" s="76">
        <v>0</v>
      </c>
      <c r="L302" s="76">
        <v>0</v>
      </c>
      <c r="M302" s="76">
        <v>0</v>
      </c>
      <c r="N302" s="76">
        <v>0</v>
      </c>
      <c r="O302" s="76">
        <v>0</v>
      </c>
      <c r="P302" s="76">
        <v>0</v>
      </c>
      <c r="Q302" s="76">
        <v>0</v>
      </c>
      <c r="R302" s="76">
        <v>0</v>
      </c>
      <c r="S302" s="76">
        <v>0</v>
      </c>
      <c r="T302" s="76">
        <v>0</v>
      </c>
      <c r="U302" s="76">
        <v>0</v>
      </c>
      <c r="V302" s="76">
        <v>0</v>
      </c>
      <c r="W302" s="76">
        <v>0</v>
      </c>
      <c r="X302" s="76">
        <v>0</v>
      </c>
      <c r="Y302" s="76">
        <v>0</v>
      </c>
      <c r="Z302" s="76">
        <v>0</v>
      </c>
      <c r="AA302" s="76">
        <v>0</v>
      </c>
      <c r="AB302" s="76">
        <v>0</v>
      </c>
      <c r="AC302" s="76">
        <v>0</v>
      </c>
      <c r="AD302" s="76">
        <v>0</v>
      </c>
      <c r="AE302" s="76">
        <v>0</v>
      </c>
      <c r="AF302" s="76">
        <v>0</v>
      </c>
      <c r="AG302" s="76">
        <v>0</v>
      </c>
      <c r="AH302" s="76">
        <v>0</v>
      </c>
      <c r="AI302" s="76">
        <v>0</v>
      </c>
      <c r="AJ302" s="77">
        <f t="shared" si="4"/>
        <v>0</v>
      </c>
      <c r="AM302" s="70"/>
    </row>
    <row r="303" spans="1:39" ht="20.100000000000001" hidden="1" customHeight="1" outlineLevel="2">
      <c r="A303" s="73">
        <v>1223</v>
      </c>
      <c r="B303" s="74" t="s">
        <v>940</v>
      </c>
      <c r="C303" s="75" t="s">
        <v>1298</v>
      </c>
      <c r="D303" s="76">
        <v>0</v>
      </c>
      <c r="E303" s="76">
        <v>0</v>
      </c>
      <c r="F303" s="76">
        <v>0</v>
      </c>
      <c r="G303" s="76">
        <v>0</v>
      </c>
      <c r="H303" s="76">
        <v>0</v>
      </c>
      <c r="I303" s="76">
        <v>0</v>
      </c>
      <c r="J303" s="76">
        <v>0</v>
      </c>
      <c r="K303" s="76">
        <v>0</v>
      </c>
      <c r="L303" s="76">
        <v>0</v>
      </c>
      <c r="M303" s="76">
        <v>0</v>
      </c>
      <c r="N303" s="76">
        <v>0</v>
      </c>
      <c r="O303" s="76">
        <v>0</v>
      </c>
      <c r="P303" s="76">
        <v>0</v>
      </c>
      <c r="Q303" s="76">
        <v>0</v>
      </c>
      <c r="R303" s="76">
        <v>0</v>
      </c>
      <c r="S303" s="76">
        <v>0</v>
      </c>
      <c r="T303" s="76">
        <v>0</v>
      </c>
      <c r="U303" s="76">
        <v>0</v>
      </c>
      <c r="V303" s="76">
        <v>0</v>
      </c>
      <c r="W303" s="76">
        <v>0</v>
      </c>
      <c r="X303" s="76">
        <v>0</v>
      </c>
      <c r="Y303" s="76">
        <v>0</v>
      </c>
      <c r="Z303" s="76">
        <v>0</v>
      </c>
      <c r="AA303" s="76">
        <v>0</v>
      </c>
      <c r="AB303" s="76">
        <v>0</v>
      </c>
      <c r="AC303" s="76">
        <v>0</v>
      </c>
      <c r="AD303" s="76">
        <v>0</v>
      </c>
      <c r="AE303" s="76">
        <v>0</v>
      </c>
      <c r="AF303" s="76">
        <v>0</v>
      </c>
      <c r="AG303" s="76">
        <v>0</v>
      </c>
      <c r="AH303" s="76">
        <v>0</v>
      </c>
      <c r="AI303" s="76">
        <v>0</v>
      </c>
      <c r="AJ303" s="77">
        <f t="shared" si="4"/>
        <v>0</v>
      </c>
      <c r="AM303" s="70"/>
    </row>
    <row r="304" spans="1:39" ht="20.100000000000001" hidden="1" customHeight="1" outlineLevel="2">
      <c r="A304" s="73">
        <v>1224</v>
      </c>
      <c r="B304" s="74" t="s">
        <v>941</v>
      </c>
      <c r="C304" s="75" t="s">
        <v>1298</v>
      </c>
      <c r="D304" s="76">
        <v>0</v>
      </c>
      <c r="E304" s="76">
        <v>0</v>
      </c>
      <c r="F304" s="76">
        <v>0</v>
      </c>
      <c r="G304" s="76">
        <v>0</v>
      </c>
      <c r="H304" s="76">
        <v>0</v>
      </c>
      <c r="I304" s="76">
        <v>0</v>
      </c>
      <c r="J304" s="76">
        <v>0</v>
      </c>
      <c r="K304" s="76">
        <v>0</v>
      </c>
      <c r="L304" s="76">
        <v>0</v>
      </c>
      <c r="M304" s="76">
        <v>0</v>
      </c>
      <c r="N304" s="76">
        <v>0</v>
      </c>
      <c r="O304" s="76">
        <v>0</v>
      </c>
      <c r="P304" s="76">
        <v>0</v>
      </c>
      <c r="Q304" s="76">
        <v>0</v>
      </c>
      <c r="R304" s="76">
        <v>0</v>
      </c>
      <c r="S304" s="76">
        <v>0</v>
      </c>
      <c r="T304" s="76">
        <v>0</v>
      </c>
      <c r="U304" s="76">
        <v>0</v>
      </c>
      <c r="V304" s="76">
        <v>0</v>
      </c>
      <c r="W304" s="76">
        <v>0</v>
      </c>
      <c r="X304" s="76">
        <v>0</v>
      </c>
      <c r="Y304" s="76">
        <v>0</v>
      </c>
      <c r="Z304" s="76">
        <v>0</v>
      </c>
      <c r="AA304" s="76">
        <v>0</v>
      </c>
      <c r="AB304" s="76">
        <v>0</v>
      </c>
      <c r="AC304" s="76">
        <v>0</v>
      </c>
      <c r="AD304" s="76">
        <v>0</v>
      </c>
      <c r="AE304" s="76">
        <v>0</v>
      </c>
      <c r="AF304" s="76">
        <v>0</v>
      </c>
      <c r="AG304" s="76">
        <v>0</v>
      </c>
      <c r="AH304" s="76">
        <v>0</v>
      </c>
      <c r="AI304" s="76">
        <v>0</v>
      </c>
      <c r="AJ304" s="77">
        <f t="shared" si="4"/>
        <v>0</v>
      </c>
      <c r="AM304" s="70"/>
    </row>
    <row r="305" spans="1:39" ht="20.100000000000001" hidden="1" customHeight="1" outlineLevel="2">
      <c r="A305" s="73">
        <v>1225</v>
      </c>
      <c r="B305" s="74" t="s">
        <v>942</v>
      </c>
      <c r="C305" s="75" t="s">
        <v>1298</v>
      </c>
      <c r="D305" s="76">
        <v>0</v>
      </c>
      <c r="E305" s="76">
        <v>0</v>
      </c>
      <c r="F305" s="76">
        <v>0</v>
      </c>
      <c r="G305" s="76">
        <v>0</v>
      </c>
      <c r="H305" s="76">
        <v>0</v>
      </c>
      <c r="I305" s="76">
        <v>0</v>
      </c>
      <c r="J305" s="76">
        <v>0</v>
      </c>
      <c r="K305" s="76">
        <v>0</v>
      </c>
      <c r="L305" s="76">
        <v>0</v>
      </c>
      <c r="M305" s="76">
        <v>0</v>
      </c>
      <c r="N305" s="76">
        <v>0</v>
      </c>
      <c r="O305" s="76">
        <v>0</v>
      </c>
      <c r="P305" s="76">
        <v>0</v>
      </c>
      <c r="Q305" s="76">
        <v>0</v>
      </c>
      <c r="R305" s="76">
        <v>0</v>
      </c>
      <c r="S305" s="76">
        <v>0</v>
      </c>
      <c r="T305" s="76">
        <v>0</v>
      </c>
      <c r="U305" s="76">
        <v>0</v>
      </c>
      <c r="V305" s="76">
        <v>0</v>
      </c>
      <c r="W305" s="76">
        <v>0</v>
      </c>
      <c r="X305" s="76">
        <v>0</v>
      </c>
      <c r="Y305" s="76">
        <v>0</v>
      </c>
      <c r="Z305" s="76">
        <v>0</v>
      </c>
      <c r="AA305" s="76">
        <v>0</v>
      </c>
      <c r="AB305" s="76">
        <v>0</v>
      </c>
      <c r="AC305" s="76">
        <v>0</v>
      </c>
      <c r="AD305" s="76">
        <v>0</v>
      </c>
      <c r="AE305" s="76">
        <v>0</v>
      </c>
      <c r="AF305" s="76">
        <v>0</v>
      </c>
      <c r="AG305" s="76">
        <v>0</v>
      </c>
      <c r="AH305" s="76">
        <v>0</v>
      </c>
      <c r="AI305" s="76">
        <v>0</v>
      </c>
      <c r="AJ305" s="77">
        <f t="shared" si="4"/>
        <v>0</v>
      </c>
      <c r="AM305" s="70"/>
    </row>
    <row r="306" spans="1:39" ht="20.100000000000001" hidden="1" customHeight="1" outlineLevel="2">
      <c r="A306" s="73">
        <v>1226</v>
      </c>
      <c r="B306" s="74" t="s">
        <v>943</v>
      </c>
      <c r="C306" s="75" t="s">
        <v>1298</v>
      </c>
      <c r="D306" s="76">
        <v>0</v>
      </c>
      <c r="E306" s="76">
        <v>0</v>
      </c>
      <c r="F306" s="76">
        <v>0</v>
      </c>
      <c r="G306" s="76">
        <v>0</v>
      </c>
      <c r="H306" s="76">
        <v>0</v>
      </c>
      <c r="I306" s="76">
        <v>0</v>
      </c>
      <c r="J306" s="76">
        <v>0</v>
      </c>
      <c r="K306" s="76">
        <v>0</v>
      </c>
      <c r="L306" s="76">
        <v>0</v>
      </c>
      <c r="M306" s="76">
        <v>0</v>
      </c>
      <c r="N306" s="76">
        <v>0</v>
      </c>
      <c r="O306" s="76">
        <v>0</v>
      </c>
      <c r="P306" s="76">
        <v>0</v>
      </c>
      <c r="Q306" s="76">
        <v>0</v>
      </c>
      <c r="R306" s="76">
        <v>0</v>
      </c>
      <c r="S306" s="76">
        <v>0</v>
      </c>
      <c r="T306" s="76">
        <v>0</v>
      </c>
      <c r="U306" s="76">
        <v>0</v>
      </c>
      <c r="V306" s="76">
        <v>0</v>
      </c>
      <c r="W306" s="76">
        <v>0</v>
      </c>
      <c r="X306" s="76">
        <v>0</v>
      </c>
      <c r="Y306" s="76">
        <v>0</v>
      </c>
      <c r="Z306" s="76">
        <v>0</v>
      </c>
      <c r="AA306" s="76">
        <v>0</v>
      </c>
      <c r="AB306" s="76">
        <v>0</v>
      </c>
      <c r="AC306" s="76">
        <v>0</v>
      </c>
      <c r="AD306" s="76">
        <v>0</v>
      </c>
      <c r="AE306" s="76">
        <v>0</v>
      </c>
      <c r="AF306" s="76">
        <v>0</v>
      </c>
      <c r="AG306" s="76">
        <v>0</v>
      </c>
      <c r="AH306" s="76">
        <v>0</v>
      </c>
      <c r="AI306" s="76">
        <v>0</v>
      </c>
      <c r="AJ306" s="77">
        <f t="shared" si="4"/>
        <v>0</v>
      </c>
      <c r="AM306" s="70"/>
    </row>
    <row r="307" spans="1:39" ht="20.100000000000001" hidden="1" customHeight="1" outlineLevel="2">
      <c r="A307" s="73">
        <v>1227</v>
      </c>
      <c r="B307" s="74" t="s">
        <v>944</v>
      </c>
      <c r="C307" s="75" t="s">
        <v>1298</v>
      </c>
      <c r="D307" s="76">
        <v>0</v>
      </c>
      <c r="E307" s="76">
        <v>0</v>
      </c>
      <c r="F307" s="76">
        <v>0</v>
      </c>
      <c r="G307" s="76">
        <v>0</v>
      </c>
      <c r="H307" s="76">
        <v>0</v>
      </c>
      <c r="I307" s="76">
        <v>0</v>
      </c>
      <c r="J307" s="76">
        <v>0</v>
      </c>
      <c r="K307" s="76">
        <v>0</v>
      </c>
      <c r="L307" s="76">
        <v>0</v>
      </c>
      <c r="M307" s="76">
        <v>0</v>
      </c>
      <c r="N307" s="76">
        <v>0</v>
      </c>
      <c r="O307" s="76">
        <v>0</v>
      </c>
      <c r="P307" s="76">
        <v>0</v>
      </c>
      <c r="Q307" s="76">
        <v>0</v>
      </c>
      <c r="R307" s="76">
        <v>0</v>
      </c>
      <c r="S307" s="76">
        <v>0</v>
      </c>
      <c r="T307" s="76">
        <v>0</v>
      </c>
      <c r="U307" s="76">
        <v>0</v>
      </c>
      <c r="V307" s="76">
        <v>0</v>
      </c>
      <c r="W307" s="76">
        <v>0</v>
      </c>
      <c r="X307" s="76">
        <v>0</v>
      </c>
      <c r="Y307" s="76">
        <v>0</v>
      </c>
      <c r="Z307" s="76">
        <v>0</v>
      </c>
      <c r="AA307" s="76">
        <v>0</v>
      </c>
      <c r="AB307" s="76">
        <v>0</v>
      </c>
      <c r="AC307" s="76">
        <v>0</v>
      </c>
      <c r="AD307" s="76">
        <v>0</v>
      </c>
      <c r="AE307" s="76">
        <v>0</v>
      </c>
      <c r="AF307" s="76">
        <v>0</v>
      </c>
      <c r="AG307" s="76">
        <v>0</v>
      </c>
      <c r="AH307" s="76">
        <v>0</v>
      </c>
      <c r="AI307" s="76">
        <v>0</v>
      </c>
      <c r="AJ307" s="77">
        <f t="shared" si="4"/>
        <v>0</v>
      </c>
      <c r="AM307" s="70"/>
    </row>
    <row r="308" spans="1:39" ht="20.100000000000001" hidden="1" customHeight="1" outlineLevel="2">
      <c r="A308" s="73">
        <v>1228</v>
      </c>
      <c r="B308" s="74" t="s">
        <v>945</v>
      </c>
      <c r="C308" s="75" t="s">
        <v>1298</v>
      </c>
      <c r="D308" s="76">
        <v>0</v>
      </c>
      <c r="E308" s="76">
        <v>0</v>
      </c>
      <c r="F308" s="76">
        <v>0</v>
      </c>
      <c r="G308" s="76">
        <v>0</v>
      </c>
      <c r="H308" s="76">
        <v>0</v>
      </c>
      <c r="I308" s="76">
        <v>0</v>
      </c>
      <c r="J308" s="76">
        <v>0</v>
      </c>
      <c r="K308" s="76">
        <v>0</v>
      </c>
      <c r="L308" s="76">
        <v>0</v>
      </c>
      <c r="M308" s="76">
        <v>0</v>
      </c>
      <c r="N308" s="76">
        <v>0</v>
      </c>
      <c r="O308" s="76">
        <v>0</v>
      </c>
      <c r="P308" s="76">
        <v>0</v>
      </c>
      <c r="Q308" s="76">
        <v>0</v>
      </c>
      <c r="R308" s="76">
        <v>0</v>
      </c>
      <c r="S308" s="76">
        <v>0</v>
      </c>
      <c r="T308" s="76">
        <v>0</v>
      </c>
      <c r="U308" s="76">
        <v>0</v>
      </c>
      <c r="V308" s="76">
        <v>0</v>
      </c>
      <c r="W308" s="76">
        <v>0</v>
      </c>
      <c r="X308" s="76">
        <v>0</v>
      </c>
      <c r="Y308" s="76">
        <v>0</v>
      </c>
      <c r="Z308" s="76">
        <v>0</v>
      </c>
      <c r="AA308" s="76">
        <v>0</v>
      </c>
      <c r="AB308" s="76">
        <v>0</v>
      </c>
      <c r="AC308" s="76">
        <v>0</v>
      </c>
      <c r="AD308" s="76">
        <v>0</v>
      </c>
      <c r="AE308" s="76">
        <v>0</v>
      </c>
      <c r="AF308" s="76">
        <v>0</v>
      </c>
      <c r="AG308" s="76">
        <v>0</v>
      </c>
      <c r="AH308" s="76">
        <v>0</v>
      </c>
      <c r="AI308" s="76">
        <v>0</v>
      </c>
      <c r="AJ308" s="77">
        <f t="shared" si="4"/>
        <v>0</v>
      </c>
      <c r="AM308" s="70"/>
    </row>
    <row r="309" spans="1:39" ht="20.100000000000001" hidden="1" customHeight="1" outlineLevel="2">
      <c r="A309" s="73">
        <v>1229</v>
      </c>
      <c r="B309" s="74" t="s">
        <v>946</v>
      </c>
      <c r="C309" s="75" t="s">
        <v>1298</v>
      </c>
      <c r="D309" s="76">
        <v>0</v>
      </c>
      <c r="E309" s="76">
        <v>0</v>
      </c>
      <c r="F309" s="76">
        <v>0</v>
      </c>
      <c r="G309" s="76">
        <v>0</v>
      </c>
      <c r="H309" s="76">
        <v>0</v>
      </c>
      <c r="I309" s="76">
        <v>0</v>
      </c>
      <c r="J309" s="76">
        <v>0</v>
      </c>
      <c r="K309" s="76">
        <v>0</v>
      </c>
      <c r="L309" s="76">
        <v>0</v>
      </c>
      <c r="M309" s="76">
        <v>0</v>
      </c>
      <c r="N309" s="76">
        <v>0</v>
      </c>
      <c r="O309" s="76">
        <v>0</v>
      </c>
      <c r="P309" s="76">
        <v>0</v>
      </c>
      <c r="Q309" s="76">
        <v>0</v>
      </c>
      <c r="R309" s="76">
        <v>0</v>
      </c>
      <c r="S309" s="76">
        <v>0</v>
      </c>
      <c r="T309" s="76">
        <v>0</v>
      </c>
      <c r="U309" s="76">
        <v>0</v>
      </c>
      <c r="V309" s="76">
        <v>0</v>
      </c>
      <c r="W309" s="76">
        <v>0</v>
      </c>
      <c r="X309" s="76">
        <v>0</v>
      </c>
      <c r="Y309" s="76">
        <v>0</v>
      </c>
      <c r="Z309" s="76">
        <v>0</v>
      </c>
      <c r="AA309" s="76">
        <v>0</v>
      </c>
      <c r="AB309" s="76">
        <v>0</v>
      </c>
      <c r="AC309" s="76">
        <v>0</v>
      </c>
      <c r="AD309" s="76">
        <v>0</v>
      </c>
      <c r="AE309" s="76">
        <v>0</v>
      </c>
      <c r="AF309" s="76">
        <v>0</v>
      </c>
      <c r="AG309" s="76">
        <v>0</v>
      </c>
      <c r="AH309" s="76">
        <v>0</v>
      </c>
      <c r="AI309" s="76">
        <v>0</v>
      </c>
      <c r="AJ309" s="77">
        <f t="shared" si="4"/>
        <v>0</v>
      </c>
      <c r="AM309" s="70"/>
    </row>
    <row r="310" spans="1:39" ht="20.100000000000001" hidden="1" customHeight="1" outlineLevel="2">
      <c r="A310" s="73">
        <v>1230</v>
      </c>
      <c r="B310" s="74" t="s">
        <v>947</v>
      </c>
      <c r="C310" s="75" t="s">
        <v>1298</v>
      </c>
      <c r="D310" s="76">
        <v>0</v>
      </c>
      <c r="E310" s="76">
        <v>0</v>
      </c>
      <c r="F310" s="76">
        <v>0</v>
      </c>
      <c r="G310" s="76">
        <v>0</v>
      </c>
      <c r="H310" s="76">
        <v>0</v>
      </c>
      <c r="I310" s="76">
        <v>0</v>
      </c>
      <c r="J310" s="76">
        <v>0</v>
      </c>
      <c r="K310" s="76">
        <v>0</v>
      </c>
      <c r="L310" s="76">
        <v>0</v>
      </c>
      <c r="M310" s="76">
        <v>0</v>
      </c>
      <c r="N310" s="76">
        <v>0</v>
      </c>
      <c r="O310" s="76">
        <v>0</v>
      </c>
      <c r="P310" s="76">
        <v>0</v>
      </c>
      <c r="Q310" s="76">
        <v>0</v>
      </c>
      <c r="R310" s="76">
        <v>0</v>
      </c>
      <c r="S310" s="76">
        <v>0</v>
      </c>
      <c r="T310" s="76">
        <v>0</v>
      </c>
      <c r="U310" s="76">
        <v>0</v>
      </c>
      <c r="V310" s="76">
        <v>0</v>
      </c>
      <c r="W310" s="76">
        <v>0</v>
      </c>
      <c r="X310" s="76">
        <v>0</v>
      </c>
      <c r="Y310" s="76">
        <v>0</v>
      </c>
      <c r="Z310" s="76">
        <v>0</v>
      </c>
      <c r="AA310" s="76">
        <v>0</v>
      </c>
      <c r="AB310" s="76">
        <v>0</v>
      </c>
      <c r="AC310" s="76">
        <v>0</v>
      </c>
      <c r="AD310" s="76">
        <v>0</v>
      </c>
      <c r="AE310" s="76">
        <v>0</v>
      </c>
      <c r="AF310" s="76">
        <v>0</v>
      </c>
      <c r="AG310" s="76">
        <v>0</v>
      </c>
      <c r="AH310" s="76">
        <v>0</v>
      </c>
      <c r="AI310" s="76">
        <v>0</v>
      </c>
      <c r="AJ310" s="77">
        <f t="shared" si="4"/>
        <v>0</v>
      </c>
      <c r="AM310" s="70"/>
    </row>
    <row r="311" spans="1:39" ht="20.100000000000001" hidden="1" customHeight="1" outlineLevel="2">
      <c r="A311" s="73">
        <v>1231</v>
      </c>
      <c r="B311" s="74" t="s">
        <v>948</v>
      </c>
      <c r="C311" s="75" t="s">
        <v>1298</v>
      </c>
      <c r="D311" s="76">
        <v>0</v>
      </c>
      <c r="E311" s="76">
        <v>0</v>
      </c>
      <c r="F311" s="76">
        <v>0</v>
      </c>
      <c r="G311" s="76">
        <v>0</v>
      </c>
      <c r="H311" s="76">
        <v>0</v>
      </c>
      <c r="I311" s="76">
        <v>0</v>
      </c>
      <c r="J311" s="76">
        <v>0</v>
      </c>
      <c r="K311" s="76">
        <v>0</v>
      </c>
      <c r="L311" s="76">
        <v>0</v>
      </c>
      <c r="M311" s="76">
        <v>0</v>
      </c>
      <c r="N311" s="76">
        <v>0</v>
      </c>
      <c r="O311" s="76">
        <v>0</v>
      </c>
      <c r="P311" s="76">
        <v>0</v>
      </c>
      <c r="Q311" s="76">
        <v>0</v>
      </c>
      <c r="R311" s="76">
        <v>0</v>
      </c>
      <c r="S311" s="76">
        <v>0</v>
      </c>
      <c r="T311" s="76">
        <v>0</v>
      </c>
      <c r="U311" s="76">
        <v>0</v>
      </c>
      <c r="V311" s="76">
        <v>0</v>
      </c>
      <c r="W311" s="76">
        <v>0</v>
      </c>
      <c r="X311" s="76">
        <v>0</v>
      </c>
      <c r="Y311" s="76">
        <v>0</v>
      </c>
      <c r="Z311" s="76">
        <v>0</v>
      </c>
      <c r="AA311" s="76">
        <v>0</v>
      </c>
      <c r="AB311" s="76">
        <v>0</v>
      </c>
      <c r="AC311" s="76">
        <v>0</v>
      </c>
      <c r="AD311" s="76">
        <v>0</v>
      </c>
      <c r="AE311" s="76">
        <v>0</v>
      </c>
      <c r="AF311" s="76">
        <v>0</v>
      </c>
      <c r="AG311" s="76">
        <v>0</v>
      </c>
      <c r="AH311" s="76">
        <v>0</v>
      </c>
      <c r="AI311" s="76">
        <v>0</v>
      </c>
      <c r="AJ311" s="77">
        <f t="shared" si="4"/>
        <v>0</v>
      </c>
      <c r="AM311" s="70"/>
    </row>
    <row r="312" spans="1:39" ht="20.100000000000001" hidden="1" customHeight="1" outlineLevel="2">
      <c r="A312" s="73">
        <v>1232</v>
      </c>
      <c r="B312" s="74" t="s">
        <v>949</v>
      </c>
      <c r="C312" s="75" t="s">
        <v>1298</v>
      </c>
      <c r="D312" s="76">
        <v>0</v>
      </c>
      <c r="E312" s="76">
        <v>0</v>
      </c>
      <c r="F312" s="76">
        <v>0</v>
      </c>
      <c r="G312" s="76">
        <v>0</v>
      </c>
      <c r="H312" s="76">
        <v>0</v>
      </c>
      <c r="I312" s="76">
        <v>0</v>
      </c>
      <c r="J312" s="76">
        <v>0</v>
      </c>
      <c r="K312" s="76">
        <v>0</v>
      </c>
      <c r="L312" s="76">
        <v>0</v>
      </c>
      <c r="M312" s="76">
        <v>0</v>
      </c>
      <c r="N312" s="76">
        <v>0</v>
      </c>
      <c r="O312" s="76">
        <v>0</v>
      </c>
      <c r="P312" s="76">
        <v>0</v>
      </c>
      <c r="Q312" s="76">
        <v>0</v>
      </c>
      <c r="R312" s="76">
        <v>0</v>
      </c>
      <c r="S312" s="76">
        <v>0</v>
      </c>
      <c r="T312" s="76">
        <v>0</v>
      </c>
      <c r="U312" s="76">
        <v>0</v>
      </c>
      <c r="V312" s="76">
        <v>0</v>
      </c>
      <c r="W312" s="76">
        <v>0</v>
      </c>
      <c r="X312" s="76">
        <v>0</v>
      </c>
      <c r="Y312" s="76">
        <v>0</v>
      </c>
      <c r="Z312" s="76">
        <v>0</v>
      </c>
      <c r="AA312" s="76">
        <v>0</v>
      </c>
      <c r="AB312" s="76">
        <v>0</v>
      </c>
      <c r="AC312" s="76">
        <v>0</v>
      </c>
      <c r="AD312" s="76">
        <v>0</v>
      </c>
      <c r="AE312" s="76">
        <v>0</v>
      </c>
      <c r="AF312" s="76">
        <v>0</v>
      </c>
      <c r="AG312" s="76">
        <v>0</v>
      </c>
      <c r="AH312" s="76">
        <v>0</v>
      </c>
      <c r="AI312" s="76">
        <v>0</v>
      </c>
      <c r="AJ312" s="77">
        <f t="shared" si="4"/>
        <v>0</v>
      </c>
      <c r="AM312" s="70"/>
    </row>
    <row r="313" spans="1:39" ht="20.100000000000001" hidden="1" customHeight="1" outlineLevel="2">
      <c r="A313" s="73">
        <v>1233</v>
      </c>
      <c r="B313" s="74" t="s">
        <v>950</v>
      </c>
      <c r="C313" s="75" t="s">
        <v>1298</v>
      </c>
      <c r="D313" s="76">
        <v>0</v>
      </c>
      <c r="E313" s="76">
        <v>0</v>
      </c>
      <c r="F313" s="76">
        <v>0</v>
      </c>
      <c r="G313" s="76">
        <v>0</v>
      </c>
      <c r="H313" s="76">
        <v>0</v>
      </c>
      <c r="I313" s="76">
        <v>0</v>
      </c>
      <c r="J313" s="76">
        <v>0</v>
      </c>
      <c r="K313" s="76">
        <v>0</v>
      </c>
      <c r="L313" s="76">
        <v>0</v>
      </c>
      <c r="M313" s="76">
        <v>0</v>
      </c>
      <c r="N313" s="76">
        <v>0</v>
      </c>
      <c r="O313" s="76">
        <v>0</v>
      </c>
      <c r="P313" s="76">
        <v>0</v>
      </c>
      <c r="Q313" s="76">
        <v>0</v>
      </c>
      <c r="R313" s="76">
        <v>0</v>
      </c>
      <c r="S313" s="76">
        <v>0</v>
      </c>
      <c r="T313" s="76">
        <v>0</v>
      </c>
      <c r="U313" s="76">
        <v>0</v>
      </c>
      <c r="V313" s="76">
        <v>0</v>
      </c>
      <c r="W313" s="76">
        <v>0</v>
      </c>
      <c r="X313" s="76">
        <v>0</v>
      </c>
      <c r="Y313" s="76">
        <v>0</v>
      </c>
      <c r="Z313" s="76">
        <v>0</v>
      </c>
      <c r="AA313" s="76">
        <v>0</v>
      </c>
      <c r="AB313" s="76">
        <v>0</v>
      </c>
      <c r="AC313" s="76">
        <v>0</v>
      </c>
      <c r="AD313" s="76">
        <v>0</v>
      </c>
      <c r="AE313" s="76">
        <v>0</v>
      </c>
      <c r="AF313" s="76">
        <v>0</v>
      </c>
      <c r="AG313" s="76">
        <v>0</v>
      </c>
      <c r="AH313" s="76">
        <v>0</v>
      </c>
      <c r="AI313" s="76">
        <v>0</v>
      </c>
      <c r="AJ313" s="77">
        <f t="shared" si="4"/>
        <v>0</v>
      </c>
      <c r="AM313" s="70"/>
    </row>
    <row r="314" spans="1:39" ht="20.100000000000001" hidden="1" customHeight="1" outlineLevel="2">
      <c r="A314" s="73">
        <v>1234</v>
      </c>
      <c r="B314" s="74" t="s">
        <v>951</v>
      </c>
      <c r="C314" s="75" t="s">
        <v>1298</v>
      </c>
      <c r="D314" s="76">
        <v>0</v>
      </c>
      <c r="E314" s="76">
        <v>0</v>
      </c>
      <c r="F314" s="76">
        <v>0</v>
      </c>
      <c r="G314" s="76">
        <v>0</v>
      </c>
      <c r="H314" s="76">
        <v>0</v>
      </c>
      <c r="I314" s="76">
        <v>0</v>
      </c>
      <c r="J314" s="76">
        <v>0</v>
      </c>
      <c r="K314" s="76">
        <v>0</v>
      </c>
      <c r="L314" s="76">
        <v>0</v>
      </c>
      <c r="M314" s="76">
        <v>0</v>
      </c>
      <c r="N314" s="76">
        <v>0</v>
      </c>
      <c r="O314" s="76">
        <v>0</v>
      </c>
      <c r="P314" s="76">
        <v>0</v>
      </c>
      <c r="Q314" s="76">
        <v>0</v>
      </c>
      <c r="R314" s="76">
        <v>0</v>
      </c>
      <c r="S314" s="76">
        <v>0</v>
      </c>
      <c r="T314" s="76">
        <v>0</v>
      </c>
      <c r="U314" s="76">
        <v>0</v>
      </c>
      <c r="V314" s="76">
        <v>0</v>
      </c>
      <c r="W314" s="76">
        <v>0</v>
      </c>
      <c r="X314" s="76">
        <v>0</v>
      </c>
      <c r="Y314" s="76">
        <v>0</v>
      </c>
      <c r="Z314" s="76">
        <v>0</v>
      </c>
      <c r="AA314" s="76">
        <v>0</v>
      </c>
      <c r="AB314" s="76">
        <v>0</v>
      </c>
      <c r="AC314" s="76">
        <v>0</v>
      </c>
      <c r="AD314" s="76">
        <v>0</v>
      </c>
      <c r="AE314" s="76">
        <v>0</v>
      </c>
      <c r="AF314" s="76">
        <v>0</v>
      </c>
      <c r="AG314" s="76">
        <v>0</v>
      </c>
      <c r="AH314" s="76">
        <v>0</v>
      </c>
      <c r="AI314" s="76">
        <v>0</v>
      </c>
      <c r="AJ314" s="77">
        <f t="shared" si="4"/>
        <v>0</v>
      </c>
      <c r="AM314" s="70"/>
    </row>
    <row r="315" spans="1:39" ht="20.100000000000001" hidden="1" customHeight="1" outlineLevel="2">
      <c r="A315" s="73">
        <v>1235</v>
      </c>
      <c r="B315" s="74" t="s">
        <v>952</v>
      </c>
      <c r="C315" s="75" t="s">
        <v>1298</v>
      </c>
      <c r="D315" s="76">
        <v>0</v>
      </c>
      <c r="E315" s="76">
        <v>0</v>
      </c>
      <c r="F315" s="76">
        <v>0</v>
      </c>
      <c r="G315" s="76">
        <v>0</v>
      </c>
      <c r="H315" s="76">
        <v>0</v>
      </c>
      <c r="I315" s="76">
        <v>0</v>
      </c>
      <c r="J315" s="76">
        <v>0</v>
      </c>
      <c r="K315" s="76">
        <v>0</v>
      </c>
      <c r="L315" s="76">
        <v>0</v>
      </c>
      <c r="M315" s="76">
        <v>0</v>
      </c>
      <c r="N315" s="76">
        <v>0</v>
      </c>
      <c r="O315" s="76">
        <v>0</v>
      </c>
      <c r="P315" s="76">
        <v>0</v>
      </c>
      <c r="Q315" s="76">
        <v>0</v>
      </c>
      <c r="R315" s="76">
        <v>0</v>
      </c>
      <c r="S315" s="76">
        <v>0</v>
      </c>
      <c r="T315" s="76">
        <v>0</v>
      </c>
      <c r="U315" s="76">
        <v>0</v>
      </c>
      <c r="V315" s="76">
        <v>0</v>
      </c>
      <c r="W315" s="76">
        <v>0</v>
      </c>
      <c r="X315" s="76">
        <v>0</v>
      </c>
      <c r="Y315" s="76">
        <v>0</v>
      </c>
      <c r="Z315" s="76">
        <v>0</v>
      </c>
      <c r="AA315" s="76">
        <v>0</v>
      </c>
      <c r="AB315" s="76">
        <v>0</v>
      </c>
      <c r="AC315" s="76">
        <v>0</v>
      </c>
      <c r="AD315" s="76">
        <v>0</v>
      </c>
      <c r="AE315" s="76">
        <v>0</v>
      </c>
      <c r="AF315" s="76">
        <v>0</v>
      </c>
      <c r="AG315" s="76">
        <v>0</v>
      </c>
      <c r="AH315" s="76">
        <v>0</v>
      </c>
      <c r="AI315" s="76">
        <v>0</v>
      </c>
      <c r="AJ315" s="77">
        <f t="shared" si="4"/>
        <v>0</v>
      </c>
      <c r="AM315" s="70"/>
    </row>
    <row r="316" spans="1:39" ht="20.100000000000001" hidden="1" customHeight="1" outlineLevel="2">
      <c r="A316" s="73">
        <v>1236</v>
      </c>
      <c r="B316" s="74" t="s">
        <v>953</v>
      </c>
      <c r="C316" s="75" t="s">
        <v>1298</v>
      </c>
      <c r="D316" s="76">
        <v>0</v>
      </c>
      <c r="E316" s="76">
        <v>0</v>
      </c>
      <c r="F316" s="76">
        <v>0</v>
      </c>
      <c r="G316" s="76">
        <v>0</v>
      </c>
      <c r="H316" s="76">
        <v>0</v>
      </c>
      <c r="I316" s="76">
        <v>0</v>
      </c>
      <c r="J316" s="76">
        <v>0</v>
      </c>
      <c r="K316" s="76">
        <v>0</v>
      </c>
      <c r="L316" s="76">
        <v>0</v>
      </c>
      <c r="M316" s="76">
        <v>0</v>
      </c>
      <c r="N316" s="76">
        <v>0</v>
      </c>
      <c r="O316" s="76">
        <v>0</v>
      </c>
      <c r="P316" s="76">
        <v>0</v>
      </c>
      <c r="Q316" s="76">
        <v>0</v>
      </c>
      <c r="R316" s="76">
        <v>0</v>
      </c>
      <c r="S316" s="76">
        <v>0</v>
      </c>
      <c r="T316" s="76">
        <v>0</v>
      </c>
      <c r="U316" s="76">
        <v>0</v>
      </c>
      <c r="V316" s="76">
        <v>0</v>
      </c>
      <c r="W316" s="76">
        <v>0</v>
      </c>
      <c r="X316" s="76">
        <v>0</v>
      </c>
      <c r="Y316" s="76">
        <v>0</v>
      </c>
      <c r="Z316" s="76">
        <v>0</v>
      </c>
      <c r="AA316" s="76">
        <v>0</v>
      </c>
      <c r="AB316" s="76">
        <v>0</v>
      </c>
      <c r="AC316" s="76">
        <v>0</v>
      </c>
      <c r="AD316" s="76">
        <v>0</v>
      </c>
      <c r="AE316" s="76">
        <v>0</v>
      </c>
      <c r="AF316" s="76">
        <v>0</v>
      </c>
      <c r="AG316" s="76">
        <v>0</v>
      </c>
      <c r="AH316" s="76">
        <v>0</v>
      </c>
      <c r="AI316" s="76">
        <v>0</v>
      </c>
      <c r="AJ316" s="77">
        <f t="shared" si="4"/>
        <v>0</v>
      </c>
      <c r="AM316" s="70"/>
    </row>
    <row r="317" spans="1:39" ht="20.100000000000001" hidden="1" customHeight="1" outlineLevel="2">
      <c r="A317" s="73">
        <v>1237</v>
      </c>
      <c r="B317" s="74" t="s">
        <v>954</v>
      </c>
      <c r="C317" s="75" t="s">
        <v>1298</v>
      </c>
      <c r="D317" s="76">
        <v>0</v>
      </c>
      <c r="E317" s="76">
        <v>0</v>
      </c>
      <c r="F317" s="76">
        <v>0</v>
      </c>
      <c r="G317" s="76">
        <v>0</v>
      </c>
      <c r="H317" s="76">
        <v>0</v>
      </c>
      <c r="I317" s="76">
        <v>0</v>
      </c>
      <c r="J317" s="76">
        <v>0</v>
      </c>
      <c r="K317" s="76">
        <v>0</v>
      </c>
      <c r="L317" s="76">
        <v>0</v>
      </c>
      <c r="M317" s="76">
        <v>0</v>
      </c>
      <c r="N317" s="76">
        <v>0</v>
      </c>
      <c r="O317" s="76">
        <v>0</v>
      </c>
      <c r="P317" s="76">
        <v>0</v>
      </c>
      <c r="Q317" s="76">
        <v>0</v>
      </c>
      <c r="R317" s="76">
        <v>0</v>
      </c>
      <c r="S317" s="76">
        <v>0</v>
      </c>
      <c r="T317" s="76">
        <v>0</v>
      </c>
      <c r="U317" s="76">
        <v>0</v>
      </c>
      <c r="V317" s="76">
        <v>0</v>
      </c>
      <c r="W317" s="76">
        <v>0</v>
      </c>
      <c r="X317" s="76">
        <v>0</v>
      </c>
      <c r="Y317" s="76">
        <v>0</v>
      </c>
      <c r="Z317" s="76">
        <v>0</v>
      </c>
      <c r="AA317" s="76">
        <v>0</v>
      </c>
      <c r="AB317" s="76">
        <v>0</v>
      </c>
      <c r="AC317" s="76">
        <v>0</v>
      </c>
      <c r="AD317" s="76">
        <v>0</v>
      </c>
      <c r="AE317" s="76">
        <v>0</v>
      </c>
      <c r="AF317" s="76">
        <v>0</v>
      </c>
      <c r="AG317" s="76">
        <v>0</v>
      </c>
      <c r="AH317" s="76">
        <v>0</v>
      </c>
      <c r="AI317" s="76">
        <v>0</v>
      </c>
      <c r="AJ317" s="77">
        <f t="shared" si="4"/>
        <v>0</v>
      </c>
      <c r="AM317" s="70"/>
    </row>
    <row r="318" spans="1:39" ht="20.100000000000001" hidden="1" customHeight="1" outlineLevel="2">
      <c r="A318" s="73">
        <v>1238</v>
      </c>
      <c r="B318" s="74" t="s">
        <v>955</v>
      </c>
      <c r="C318" s="75" t="s">
        <v>1298</v>
      </c>
      <c r="D318" s="76">
        <v>0</v>
      </c>
      <c r="E318" s="76">
        <v>0</v>
      </c>
      <c r="F318" s="76">
        <v>0</v>
      </c>
      <c r="G318" s="76">
        <v>0</v>
      </c>
      <c r="H318" s="76">
        <v>0</v>
      </c>
      <c r="I318" s="76">
        <v>0</v>
      </c>
      <c r="J318" s="76">
        <v>0</v>
      </c>
      <c r="K318" s="76">
        <v>0</v>
      </c>
      <c r="L318" s="76">
        <v>0</v>
      </c>
      <c r="M318" s="76">
        <v>0</v>
      </c>
      <c r="N318" s="76">
        <v>0</v>
      </c>
      <c r="O318" s="76">
        <v>0</v>
      </c>
      <c r="P318" s="76">
        <v>0</v>
      </c>
      <c r="Q318" s="76">
        <v>0</v>
      </c>
      <c r="R318" s="76">
        <v>0</v>
      </c>
      <c r="S318" s="76">
        <v>0</v>
      </c>
      <c r="T318" s="76">
        <v>0</v>
      </c>
      <c r="U318" s="76">
        <v>0</v>
      </c>
      <c r="V318" s="76">
        <v>0</v>
      </c>
      <c r="W318" s="76">
        <v>0</v>
      </c>
      <c r="X318" s="76">
        <v>0</v>
      </c>
      <c r="Y318" s="76">
        <v>0</v>
      </c>
      <c r="Z318" s="76">
        <v>0</v>
      </c>
      <c r="AA318" s="76">
        <v>0</v>
      </c>
      <c r="AB318" s="76">
        <v>0</v>
      </c>
      <c r="AC318" s="76">
        <v>0</v>
      </c>
      <c r="AD318" s="76">
        <v>0</v>
      </c>
      <c r="AE318" s="76">
        <v>0</v>
      </c>
      <c r="AF318" s="76">
        <v>0</v>
      </c>
      <c r="AG318" s="76">
        <v>0</v>
      </c>
      <c r="AH318" s="76">
        <v>0</v>
      </c>
      <c r="AI318" s="76">
        <v>0</v>
      </c>
      <c r="AJ318" s="77">
        <f t="shared" si="4"/>
        <v>0</v>
      </c>
      <c r="AM318" s="70"/>
    </row>
    <row r="319" spans="1:39" ht="20.100000000000001" hidden="1" customHeight="1" outlineLevel="2">
      <c r="A319" s="73">
        <v>1239</v>
      </c>
      <c r="B319" s="74" t="s">
        <v>956</v>
      </c>
      <c r="C319" s="75" t="s">
        <v>1298</v>
      </c>
      <c r="D319" s="76">
        <v>0</v>
      </c>
      <c r="E319" s="76">
        <v>0</v>
      </c>
      <c r="F319" s="76">
        <v>0</v>
      </c>
      <c r="G319" s="76">
        <v>0</v>
      </c>
      <c r="H319" s="76">
        <v>0</v>
      </c>
      <c r="I319" s="76">
        <v>0</v>
      </c>
      <c r="J319" s="76">
        <v>0</v>
      </c>
      <c r="K319" s="76">
        <v>0</v>
      </c>
      <c r="L319" s="76">
        <v>0</v>
      </c>
      <c r="M319" s="76">
        <v>0</v>
      </c>
      <c r="N319" s="76">
        <v>0</v>
      </c>
      <c r="O319" s="76">
        <v>0</v>
      </c>
      <c r="P319" s="76">
        <v>0</v>
      </c>
      <c r="Q319" s="76">
        <v>0</v>
      </c>
      <c r="R319" s="76">
        <v>0</v>
      </c>
      <c r="S319" s="76">
        <v>0</v>
      </c>
      <c r="T319" s="76">
        <v>0</v>
      </c>
      <c r="U319" s="76">
        <v>0</v>
      </c>
      <c r="V319" s="76">
        <v>0</v>
      </c>
      <c r="W319" s="76">
        <v>0</v>
      </c>
      <c r="X319" s="76">
        <v>0</v>
      </c>
      <c r="Y319" s="76">
        <v>0</v>
      </c>
      <c r="Z319" s="76">
        <v>0</v>
      </c>
      <c r="AA319" s="76">
        <v>0</v>
      </c>
      <c r="AB319" s="76">
        <v>0</v>
      </c>
      <c r="AC319" s="76">
        <v>0</v>
      </c>
      <c r="AD319" s="76">
        <v>0</v>
      </c>
      <c r="AE319" s="76">
        <v>0</v>
      </c>
      <c r="AF319" s="76">
        <v>0</v>
      </c>
      <c r="AG319" s="76">
        <v>0</v>
      </c>
      <c r="AH319" s="76">
        <v>0</v>
      </c>
      <c r="AI319" s="76">
        <v>0</v>
      </c>
      <c r="AJ319" s="77">
        <f t="shared" si="4"/>
        <v>0</v>
      </c>
      <c r="AM319" s="70"/>
    </row>
    <row r="320" spans="1:39" ht="20.100000000000001" hidden="1" customHeight="1" outlineLevel="2">
      <c r="A320" s="73">
        <v>1240</v>
      </c>
      <c r="B320" s="74" t="s">
        <v>957</v>
      </c>
      <c r="C320" s="75" t="s">
        <v>1298</v>
      </c>
      <c r="D320" s="76">
        <v>0</v>
      </c>
      <c r="E320" s="76">
        <v>0</v>
      </c>
      <c r="F320" s="76">
        <v>0</v>
      </c>
      <c r="G320" s="76">
        <v>0</v>
      </c>
      <c r="H320" s="76">
        <v>0</v>
      </c>
      <c r="I320" s="76">
        <v>0</v>
      </c>
      <c r="J320" s="76">
        <v>0</v>
      </c>
      <c r="K320" s="76">
        <v>0</v>
      </c>
      <c r="L320" s="76">
        <v>0</v>
      </c>
      <c r="M320" s="76">
        <v>0</v>
      </c>
      <c r="N320" s="76">
        <v>0</v>
      </c>
      <c r="O320" s="76">
        <v>0</v>
      </c>
      <c r="P320" s="76">
        <v>0</v>
      </c>
      <c r="Q320" s="76">
        <v>0</v>
      </c>
      <c r="R320" s="76">
        <v>0</v>
      </c>
      <c r="S320" s="76">
        <v>0</v>
      </c>
      <c r="T320" s="76">
        <v>0</v>
      </c>
      <c r="U320" s="76">
        <v>0</v>
      </c>
      <c r="V320" s="76">
        <v>0</v>
      </c>
      <c r="W320" s="76">
        <v>0</v>
      </c>
      <c r="X320" s="76">
        <v>0</v>
      </c>
      <c r="Y320" s="76">
        <v>0</v>
      </c>
      <c r="Z320" s="76">
        <v>0</v>
      </c>
      <c r="AA320" s="76">
        <v>0</v>
      </c>
      <c r="AB320" s="76">
        <v>0</v>
      </c>
      <c r="AC320" s="76">
        <v>0</v>
      </c>
      <c r="AD320" s="76">
        <v>0</v>
      </c>
      <c r="AE320" s="76">
        <v>0</v>
      </c>
      <c r="AF320" s="76">
        <v>0</v>
      </c>
      <c r="AG320" s="76">
        <v>0</v>
      </c>
      <c r="AH320" s="76">
        <v>0</v>
      </c>
      <c r="AI320" s="76">
        <v>0</v>
      </c>
      <c r="AJ320" s="77">
        <f t="shared" si="4"/>
        <v>0</v>
      </c>
      <c r="AM320" s="70"/>
    </row>
    <row r="321" spans="1:39" ht="20.100000000000001" hidden="1" customHeight="1" outlineLevel="2">
      <c r="A321" s="73">
        <v>1241</v>
      </c>
      <c r="B321" s="74" t="s">
        <v>958</v>
      </c>
      <c r="C321" s="75" t="s">
        <v>1298</v>
      </c>
      <c r="D321" s="76">
        <v>0</v>
      </c>
      <c r="E321" s="76">
        <v>0</v>
      </c>
      <c r="F321" s="76">
        <v>0</v>
      </c>
      <c r="G321" s="76">
        <v>0</v>
      </c>
      <c r="H321" s="76">
        <v>0</v>
      </c>
      <c r="I321" s="76">
        <v>0</v>
      </c>
      <c r="J321" s="76">
        <v>0</v>
      </c>
      <c r="K321" s="76">
        <v>0</v>
      </c>
      <c r="L321" s="76">
        <v>0</v>
      </c>
      <c r="M321" s="76">
        <v>0</v>
      </c>
      <c r="N321" s="76">
        <v>0</v>
      </c>
      <c r="O321" s="76">
        <v>0</v>
      </c>
      <c r="P321" s="76">
        <v>0</v>
      </c>
      <c r="Q321" s="76">
        <v>0</v>
      </c>
      <c r="R321" s="76">
        <v>0</v>
      </c>
      <c r="S321" s="76">
        <v>0</v>
      </c>
      <c r="T321" s="76">
        <v>0</v>
      </c>
      <c r="U321" s="76">
        <v>0</v>
      </c>
      <c r="V321" s="76">
        <v>0</v>
      </c>
      <c r="W321" s="76">
        <v>0</v>
      </c>
      <c r="X321" s="76">
        <v>0</v>
      </c>
      <c r="Y321" s="76">
        <v>0</v>
      </c>
      <c r="Z321" s="76">
        <v>0</v>
      </c>
      <c r="AA321" s="76">
        <v>0</v>
      </c>
      <c r="AB321" s="76">
        <v>0</v>
      </c>
      <c r="AC321" s="76">
        <v>0</v>
      </c>
      <c r="AD321" s="76">
        <v>0</v>
      </c>
      <c r="AE321" s="76">
        <v>0</v>
      </c>
      <c r="AF321" s="76">
        <v>0</v>
      </c>
      <c r="AG321" s="76">
        <v>0</v>
      </c>
      <c r="AH321" s="76">
        <v>0</v>
      </c>
      <c r="AI321" s="76">
        <v>0</v>
      </c>
      <c r="AJ321" s="77">
        <f t="shared" si="4"/>
        <v>0</v>
      </c>
      <c r="AM321" s="70"/>
    </row>
    <row r="322" spans="1:39" ht="20.100000000000001" hidden="1" customHeight="1" outlineLevel="2">
      <c r="A322" s="73">
        <v>1242</v>
      </c>
      <c r="B322" s="74" t="s">
        <v>959</v>
      </c>
      <c r="C322" s="75" t="s">
        <v>1298</v>
      </c>
      <c r="D322" s="76">
        <v>0</v>
      </c>
      <c r="E322" s="76">
        <v>0</v>
      </c>
      <c r="F322" s="76">
        <v>0</v>
      </c>
      <c r="G322" s="76">
        <v>0</v>
      </c>
      <c r="H322" s="76">
        <v>0</v>
      </c>
      <c r="I322" s="76">
        <v>0</v>
      </c>
      <c r="J322" s="76">
        <v>0</v>
      </c>
      <c r="K322" s="76">
        <v>0</v>
      </c>
      <c r="L322" s="76">
        <v>0</v>
      </c>
      <c r="M322" s="76">
        <v>0</v>
      </c>
      <c r="N322" s="76">
        <v>0</v>
      </c>
      <c r="O322" s="76">
        <v>0</v>
      </c>
      <c r="P322" s="76">
        <v>0</v>
      </c>
      <c r="Q322" s="76">
        <v>0</v>
      </c>
      <c r="R322" s="76">
        <v>0</v>
      </c>
      <c r="S322" s="76">
        <v>0</v>
      </c>
      <c r="T322" s="76">
        <v>0</v>
      </c>
      <c r="U322" s="76">
        <v>0</v>
      </c>
      <c r="V322" s="76">
        <v>0</v>
      </c>
      <c r="W322" s="76">
        <v>0</v>
      </c>
      <c r="X322" s="76">
        <v>0</v>
      </c>
      <c r="Y322" s="76">
        <v>0</v>
      </c>
      <c r="Z322" s="76">
        <v>0</v>
      </c>
      <c r="AA322" s="76">
        <v>0</v>
      </c>
      <c r="AB322" s="76">
        <v>0</v>
      </c>
      <c r="AC322" s="76">
        <v>0</v>
      </c>
      <c r="AD322" s="76">
        <v>0</v>
      </c>
      <c r="AE322" s="76">
        <v>0</v>
      </c>
      <c r="AF322" s="76">
        <v>0</v>
      </c>
      <c r="AG322" s="76">
        <v>0</v>
      </c>
      <c r="AH322" s="76">
        <v>0</v>
      </c>
      <c r="AI322" s="76">
        <v>0</v>
      </c>
      <c r="AJ322" s="77">
        <f t="shared" si="4"/>
        <v>0</v>
      </c>
      <c r="AM322" s="70"/>
    </row>
    <row r="323" spans="1:39" ht="20.100000000000001" hidden="1" customHeight="1" outlineLevel="2">
      <c r="A323" s="73">
        <v>1243</v>
      </c>
      <c r="B323" s="74" t="s">
        <v>960</v>
      </c>
      <c r="C323" s="75" t="s">
        <v>1298</v>
      </c>
      <c r="D323" s="76">
        <v>0</v>
      </c>
      <c r="E323" s="76">
        <v>0</v>
      </c>
      <c r="F323" s="76">
        <v>0</v>
      </c>
      <c r="G323" s="76">
        <v>0</v>
      </c>
      <c r="H323" s="76">
        <v>0</v>
      </c>
      <c r="I323" s="76">
        <v>0</v>
      </c>
      <c r="J323" s="76">
        <v>0</v>
      </c>
      <c r="K323" s="76">
        <v>0</v>
      </c>
      <c r="L323" s="76">
        <v>0</v>
      </c>
      <c r="M323" s="76">
        <v>0</v>
      </c>
      <c r="N323" s="76">
        <v>0</v>
      </c>
      <c r="O323" s="76">
        <v>0</v>
      </c>
      <c r="P323" s="76">
        <v>0</v>
      </c>
      <c r="Q323" s="76">
        <v>0</v>
      </c>
      <c r="R323" s="76">
        <v>0</v>
      </c>
      <c r="S323" s="76">
        <v>0</v>
      </c>
      <c r="T323" s="76">
        <v>0</v>
      </c>
      <c r="U323" s="76">
        <v>0</v>
      </c>
      <c r="V323" s="76">
        <v>0</v>
      </c>
      <c r="W323" s="76">
        <v>0</v>
      </c>
      <c r="X323" s="76">
        <v>0</v>
      </c>
      <c r="Y323" s="76">
        <v>0</v>
      </c>
      <c r="Z323" s="76">
        <v>0</v>
      </c>
      <c r="AA323" s="76">
        <v>0</v>
      </c>
      <c r="AB323" s="76">
        <v>0</v>
      </c>
      <c r="AC323" s="76">
        <v>0</v>
      </c>
      <c r="AD323" s="76">
        <v>0</v>
      </c>
      <c r="AE323" s="76">
        <v>0</v>
      </c>
      <c r="AF323" s="76">
        <v>0</v>
      </c>
      <c r="AG323" s="76">
        <v>0</v>
      </c>
      <c r="AH323" s="76">
        <v>0</v>
      </c>
      <c r="AI323" s="76">
        <v>0</v>
      </c>
      <c r="AJ323" s="77">
        <f t="shared" si="4"/>
        <v>0</v>
      </c>
      <c r="AM323" s="70"/>
    </row>
    <row r="324" spans="1:39" ht="20.100000000000001" hidden="1" customHeight="1" outlineLevel="2">
      <c r="A324" s="73">
        <v>1244</v>
      </c>
      <c r="B324" s="74" t="s">
        <v>961</v>
      </c>
      <c r="C324" s="75" t="s">
        <v>1298</v>
      </c>
      <c r="D324" s="76">
        <v>0</v>
      </c>
      <c r="E324" s="76">
        <v>0</v>
      </c>
      <c r="F324" s="76">
        <v>0</v>
      </c>
      <c r="G324" s="76">
        <v>0</v>
      </c>
      <c r="H324" s="76">
        <v>0</v>
      </c>
      <c r="I324" s="76">
        <v>0</v>
      </c>
      <c r="J324" s="76">
        <v>0</v>
      </c>
      <c r="K324" s="76">
        <v>0</v>
      </c>
      <c r="L324" s="76">
        <v>0</v>
      </c>
      <c r="M324" s="76">
        <v>0</v>
      </c>
      <c r="N324" s="76">
        <v>0</v>
      </c>
      <c r="O324" s="76">
        <v>0</v>
      </c>
      <c r="P324" s="76">
        <v>0</v>
      </c>
      <c r="Q324" s="76">
        <v>0</v>
      </c>
      <c r="R324" s="76">
        <v>0</v>
      </c>
      <c r="S324" s="76">
        <v>0</v>
      </c>
      <c r="T324" s="76">
        <v>0</v>
      </c>
      <c r="U324" s="76">
        <v>0</v>
      </c>
      <c r="V324" s="76">
        <v>0</v>
      </c>
      <c r="W324" s="76">
        <v>0</v>
      </c>
      <c r="X324" s="76">
        <v>0</v>
      </c>
      <c r="Y324" s="76">
        <v>0</v>
      </c>
      <c r="Z324" s="76">
        <v>0</v>
      </c>
      <c r="AA324" s="76">
        <v>0</v>
      </c>
      <c r="AB324" s="76">
        <v>0</v>
      </c>
      <c r="AC324" s="76">
        <v>0</v>
      </c>
      <c r="AD324" s="76">
        <v>0</v>
      </c>
      <c r="AE324" s="76">
        <v>0</v>
      </c>
      <c r="AF324" s="76">
        <v>0</v>
      </c>
      <c r="AG324" s="76">
        <v>0</v>
      </c>
      <c r="AH324" s="76">
        <v>0</v>
      </c>
      <c r="AI324" s="76">
        <v>0</v>
      </c>
      <c r="AJ324" s="77">
        <f t="shared" si="4"/>
        <v>0</v>
      </c>
      <c r="AM324" s="70"/>
    </row>
    <row r="325" spans="1:39" ht="20.100000000000001" hidden="1" customHeight="1" outlineLevel="2">
      <c r="A325" s="73">
        <v>1245</v>
      </c>
      <c r="B325" s="74" t="s">
        <v>962</v>
      </c>
      <c r="C325" s="75" t="s">
        <v>1298</v>
      </c>
      <c r="D325" s="76">
        <v>0</v>
      </c>
      <c r="E325" s="76">
        <v>0</v>
      </c>
      <c r="F325" s="76">
        <v>0</v>
      </c>
      <c r="G325" s="76">
        <v>0</v>
      </c>
      <c r="H325" s="76">
        <v>0</v>
      </c>
      <c r="I325" s="76">
        <v>0</v>
      </c>
      <c r="J325" s="76">
        <v>0</v>
      </c>
      <c r="K325" s="76">
        <v>0</v>
      </c>
      <c r="L325" s="76">
        <v>0</v>
      </c>
      <c r="M325" s="76">
        <v>0</v>
      </c>
      <c r="N325" s="76">
        <v>0</v>
      </c>
      <c r="O325" s="76">
        <v>0</v>
      </c>
      <c r="P325" s="76">
        <v>0</v>
      </c>
      <c r="Q325" s="76">
        <v>0</v>
      </c>
      <c r="R325" s="76">
        <v>0</v>
      </c>
      <c r="S325" s="76">
        <v>0</v>
      </c>
      <c r="T325" s="76">
        <v>0</v>
      </c>
      <c r="U325" s="76">
        <v>0</v>
      </c>
      <c r="V325" s="76">
        <v>0</v>
      </c>
      <c r="W325" s="76">
        <v>0</v>
      </c>
      <c r="X325" s="76">
        <v>0</v>
      </c>
      <c r="Y325" s="76">
        <v>0</v>
      </c>
      <c r="Z325" s="76">
        <v>0</v>
      </c>
      <c r="AA325" s="76">
        <v>0</v>
      </c>
      <c r="AB325" s="76">
        <v>0</v>
      </c>
      <c r="AC325" s="76">
        <v>0</v>
      </c>
      <c r="AD325" s="76">
        <v>0</v>
      </c>
      <c r="AE325" s="76">
        <v>0</v>
      </c>
      <c r="AF325" s="76">
        <v>0</v>
      </c>
      <c r="AG325" s="76">
        <v>0</v>
      </c>
      <c r="AH325" s="76">
        <v>0</v>
      </c>
      <c r="AI325" s="76">
        <v>0</v>
      </c>
      <c r="AJ325" s="77">
        <f t="shared" si="4"/>
        <v>0</v>
      </c>
      <c r="AM325" s="70"/>
    </row>
    <row r="326" spans="1:39" ht="20.100000000000001" hidden="1" customHeight="1" outlineLevel="2">
      <c r="A326" s="73">
        <v>1246</v>
      </c>
      <c r="B326" s="74" t="s">
        <v>963</v>
      </c>
      <c r="C326" s="75" t="s">
        <v>1298</v>
      </c>
      <c r="D326" s="76">
        <v>0</v>
      </c>
      <c r="E326" s="76">
        <v>0</v>
      </c>
      <c r="F326" s="76">
        <v>0</v>
      </c>
      <c r="G326" s="76">
        <v>0</v>
      </c>
      <c r="H326" s="76">
        <v>0</v>
      </c>
      <c r="I326" s="76">
        <v>0</v>
      </c>
      <c r="J326" s="76">
        <v>0</v>
      </c>
      <c r="K326" s="76">
        <v>0</v>
      </c>
      <c r="L326" s="76">
        <v>0</v>
      </c>
      <c r="M326" s="76">
        <v>0</v>
      </c>
      <c r="N326" s="76">
        <v>0</v>
      </c>
      <c r="O326" s="76">
        <v>0</v>
      </c>
      <c r="P326" s="76">
        <v>0</v>
      </c>
      <c r="Q326" s="76">
        <v>0</v>
      </c>
      <c r="R326" s="76">
        <v>0</v>
      </c>
      <c r="S326" s="76">
        <v>0</v>
      </c>
      <c r="T326" s="76">
        <v>0</v>
      </c>
      <c r="U326" s="76">
        <v>0</v>
      </c>
      <c r="V326" s="76">
        <v>0</v>
      </c>
      <c r="W326" s="76">
        <v>0</v>
      </c>
      <c r="X326" s="76">
        <v>0</v>
      </c>
      <c r="Y326" s="76">
        <v>0</v>
      </c>
      <c r="Z326" s="76">
        <v>0</v>
      </c>
      <c r="AA326" s="76">
        <v>0</v>
      </c>
      <c r="AB326" s="76">
        <v>0</v>
      </c>
      <c r="AC326" s="76">
        <v>0</v>
      </c>
      <c r="AD326" s="76">
        <v>0</v>
      </c>
      <c r="AE326" s="76">
        <v>0</v>
      </c>
      <c r="AF326" s="76">
        <v>0</v>
      </c>
      <c r="AG326" s="76">
        <v>0</v>
      </c>
      <c r="AH326" s="76">
        <v>0</v>
      </c>
      <c r="AI326" s="76">
        <v>0</v>
      </c>
      <c r="AJ326" s="77">
        <f t="shared" si="4"/>
        <v>0</v>
      </c>
      <c r="AM326" s="70"/>
    </row>
    <row r="327" spans="1:39" ht="20.100000000000001" hidden="1" customHeight="1" outlineLevel="2">
      <c r="A327" s="73">
        <v>1247</v>
      </c>
      <c r="B327" s="74" t="s">
        <v>964</v>
      </c>
      <c r="C327" s="75" t="s">
        <v>1298</v>
      </c>
      <c r="D327" s="76">
        <v>0</v>
      </c>
      <c r="E327" s="76">
        <v>0</v>
      </c>
      <c r="F327" s="76">
        <v>0</v>
      </c>
      <c r="G327" s="76">
        <v>0</v>
      </c>
      <c r="H327" s="76">
        <v>0</v>
      </c>
      <c r="I327" s="76">
        <v>0</v>
      </c>
      <c r="J327" s="76">
        <v>0</v>
      </c>
      <c r="K327" s="76">
        <v>0</v>
      </c>
      <c r="L327" s="76">
        <v>0</v>
      </c>
      <c r="M327" s="76">
        <v>0</v>
      </c>
      <c r="N327" s="76">
        <v>0</v>
      </c>
      <c r="O327" s="76">
        <v>0</v>
      </c>
      <c r="P327" s="76">
        <v>0</v>
      </c>
      <c r="Q327" s="76">
        <v>0</v>
      </c>
      <c r="R327" s="76">
        <v>0</v>
      </c>
      <c r="S327" s="76">
        <v>0</v>
      </c>
      <c r="T327" s="76">
        <v>0</v>
      </c>
      <c r="U327" s="76">
        <v>0</v>
      </c>
      <c r="V327" s="76">
        <v>0</v>
      </c>
      <c r="W327" s="76">
        <v>0</v>
      </c>
      <c r="X327" s="76">
        <v>0</v>
      </c>
      <c r="Y327" s="76">
        <v>0</v>
      </c>
      <c r="Z327" s="76">
        <v>0</v>
      </c>
      <c r="AA327" s="76">
        <v>0</v>
      </c>
      <c r="AB327" s="76">
        <v>0</v>
      </c>
      <c r="AC327" s="76">
        <v>0</v>
      </c>
      <c r="AD327" s="76">
        <v>0</v>
      </c>
      <c r="AE327" s="76">
        <v>0</v>
      </c>
      <c r="AF327" s="76">
        <v>0</v>
      </c>
      <c r="AG327" s="76">
        <v>0</v>
      </c>
      <c r="AH327" s="76">
        <v>0</v>
      </c>
      <c r="AI327" s="76">
        <v>0</v>
      </c>
      <c r="AJ327" s="77">
        <f t="shared" si="4"/>
        <v>0</v>
      </c>
      <c r="AM327" s="70"/>
    </row>
    <row r="328" spans="1:39" ht="20.100000000000001" hidden="1" customHeight="1" outlineLevel="2">
      <c r="A328" s="73">
        <v>1248</v>
      </c>
      <c r="B328" s="74" t="s">
        <v>965</v>
      </c>
      <c r="C328" s="75" t="s">
        <v>1298</v>
      </c>
      <c r="D328" s="76">
        <v>0</v>
      </c>
      <c r="E328" s="76">
        <v>0</v>
      </c>
      <c r="F328" s="76">
        <v>0</v>
      </c>
      <c r="G328" s="76">
        <v>0</v>
      </c>
      <c r="H328" s="76">
        <v>0</v>
      </c>
      <c r="I328" s="76">
        <v>0</v>
      </c>
      <c r="J328" s="76">
        <v>0</v>
      </c>
      <c r="K328" s="76">
        <v>0</v>
      </c>
      <c r="L328" s="76">
        <v>0</v>
      </c>
      <c r="M328" s="76">
        <v>0</v>
      </c>
      <c r="N328" s="76">
        <v>0</v>
      </c>
      <c r="O328" s="76">
        <v>0</v>
      </c>
      <c r="P328" s="76">
        <v>0</v>
      </c>
      <c r="Q328" s="76">
        <v>0</v>
      </c>
      <c r="R328" s="76">
        <v>0</v>
      </c>
      <c r="S328" s="76">
        <v>0</v>
      </c>
      <c r="T328" s="76">
        <v>0</v>
      </c>
      <c r="U328" s="76">
        <v>0</v>
      </c>
      <c r="V328" s="76">
        <v>0</v>
      </c>
      <c r="W328" s="76">
        <v>0</v>
      </c>
      <c r="X328" s="76">
        <v>0</v>
      </c>
      <c r="Y328" s="76">
        <v>0</v>
      </c>
      <c r="Z328" s="76">
        <v>0</v>
      </c>
      <c r="AA328" s="76">
        <v>0</v>
      </c>
      <c r="AB328" s="76">
        <v>0</v>
      </c>
      <c r="AC328" s="76">
        <v>0</v>
      </c>
      <c r="AD328" s="76">
        <v>0</v>
      </c>
      <c r="AE328" s="76">
        <v>0</v>
      </c>
      <c r="AF328" s="76">
        <v>0</v>
      </c>
      <c r="AG328" s="76">
        <v>0</v>
      </c>
      <c r="AH328" s="76">
        <v>0</v>
      </c>
      <c r="AI328" s="76">
        <v>0</v>
      </c>
      <c r="AJ328" s="77">
        <f t="shared" si="4"/>
        <v>0</v>
      </c>
      <c r="AM328" s="70"/>
    </row>
    <row r="329" spans="1:39" ht="20.100000000000001" hidden="1" customHeight="1" outlineLevel="2">
      <c r="A329" s="73">
        <v>1249</v>
      </c>
      <c r="B329" s="74" t="s">
        <v>966</v>
      </c>
      <c r="C329" s="75" t="s">
        <v>1298</v>
      </c>
      <c r="D329" s="76">
        <v>0</v>
      </c>
      <c r="E329" s="76">
        <v>0</v>
      </c>
      <c r="F329" s="76">
        <v>0</v>
      </c>
      <c r="G329" s="76">
        <v>0</v>
      </c>
      <c r="H329" s="76">
        <v>0</v>
      </c>
      <c r="I329" s="76">
        <v>0</v>
      </c>
      <c r="J329" s="76">
        <v>0</v>
      </c>
      <c r="K329" s="76">
        <v>0</v>
      </c>
      <c r="L329" s="76">
        <v>0</v>
      </c>
      <c r="M329" s="76">
        <v>0</v>
      </c>
      <c r="N329" s="76">
        <v>0</v>
      </c>
      <c r="O329" s="76">
        <v>0</v>
      </c>
      <c r="P329" s="76">
        <v>0</v>
      </c>
      <c r="Q329" s="76">
        <v>0</v>
      </c>
      <c r="R329" s="76">
        <v>0</v>
      </c>
      <c r="S329" s="76">
        <v>0</v>
      </c>
      <c r="T329" s="76">
        <v>0</v>
      </c>
      <c r="U329" s="76">
        <v>0</v>
      </c>
      <c r="V329" s="76">
        <v>0</v>
      </c>
      <c r="W329" s="76">
        <v>0</v>
      </c>
      <c r="X329" s="76">
        <v>0</v>
      </c>
      <c r="Y329" s="76">
        <v>0</v>
      </c>
      <c r="Z329" s="76">
        <v>0</v>
      </c>
      <c r="AA329" s="76">
        <v>0</v>
      </c>
      <c r="AB329" s="76">
        <v>0</v>
      </c>
      <c r="AC329" s="76">
        <v>0</v>
      </c>
      <c r="AD329" s="76">
        <v>0</v>
      </c>
      <c r="AE329" s="76">
        <v>0</v>
      </c>
      <c r="AF329" s="76">
        <v>0</v>
      </c>
      <c r="AG329" s="76">
        <v>0</v>
      </c>
      <c r="AH329" s="76">
        <v>0</v>
      </c>
      <c r="AI329" s="76">
        <v>0</v>
      </c>
      <c r="AJ329" s="77">
        <f t="shared" si="4"/>
        <v>0</v>
      </c>
      <c r="AM329" s="70"/>
    </row>
    <row r="330" spans="1:39" ht="20.100000000000001" hidden="1" customHeight="1" outlineLevel="2">
      <c r="A330" s="73">
        <v>1250</v>
      </c>
      <c r="B330" s="74" t="s">
        <v>967</v>
      </c>
      <c r="C330" s="75" t="s">
        <v>1298</v>
      </c>
      <c r="D330" s="76">
        <v>0</v>
      </c>
      <c r="E330" s="76">
        <v>0</v>
      </c>
      <c r="F330" s="76">
        <v>0</v>
      </c>
      <c r="G330" s="76">
        <v>0</v>
      </c>
      <c r="H330" s="76">
        <v>0</v>
      </c>
      <c r="I330" s="76">
        <v>0</v>
      </c>
      <c r="J330" s="76">
        <v>0</v>
      </c>
      <c r="K330" s="76">
        <v>0</v>
      </c>
      <c r="L330" s="76">
        <v>0</v>
      </c>
      <c r="M330" s="76">
        <v>0</v>
      </c>
      <c r="N330" s="76">
        <v>0</v>
      </c>
      <c r="O330" s="76">
        <v>0</v>
      </c>
      <c r="P330" s="76">
        <v>0</v>
      </c>
      <c r="Q330" s="76">
        <v>0</v>
      </c>
      <c r="R330" s="76">
        <v>0</v>
      </c>
      <c r="S330" s="76">
        <v>0</v>
      </c>
      <c r="T330" s="76">
        <v>0</v>
      </c>
      <c r="U330" s="76">
        <v>0</v>
      </c>
      <c r="V330" s="76">
        <v>0</v>
      </c>
      <c r="W330" s="76">
        <v>0</v>
      </c>
      <c r="X330" s="76">
        <v>0</v>
      </c>
      <c r="Y330" s="76">
        <v>0</v>
      </c>
      <c r="Z330" s="76">
        <v>0</v>
      </c>
      <c r="AA330" s="76">
        <v>0</v>
      </c>
      <c r="AB330" s="76">
        <v>0</v>
      </c>
      <c r="AC330" s="76">
        <v>0</v>
      </c>
      <c r="AD330" s="76">
        <v>0</v>
      </c>
      <c r="AE330" s="76">
        <v>0</v>
      </c>
      <c r="AF330" s="76">
        <v>0</v>
      </c>
      <c r="AG330" s="76">
        <v>0</v>
      </c>
      <c r="AH330" s="76">
        <v>0</v>
      </c>
      <c r="AI330" s="76">
        <v>0</v>
      </c>
      <c r="AJ330" s="77">
        <f t="shared" si="4"/>
        <v>0</v>
      </c>
      <c r="AM330" s="70"/>
    </row>
    <row r="331" spans="1:39" ht="20.100000000000001" hidden="1" customHeight="1" outlineLevel="2">
      <c r="A331" s="73">
        <v>1251</v>
      </c>
      <c r="B331" s="74" t="s">
        <v>968</v>
      </c>
      <c r="C331" s="75" t="s">
        <v>1298</v>
      </c>
      <c r="D331" s="76">
        <v>0</v>
      </c>
      <c r="E331" s="76">
        <v>0</v>
      </c>
      <c r="F331" s="76">
        <v>0</v>
      </c>
      <c r="G331" s="76">
        <v>0</v>
      </c>
      <c r="H331" s="76">
        <v>0</v>
      </c>
      <c r="I331" s="76">
        <v>0</v>
      </c>
      <c r="J331" s="76">
        <v>0</v>
      </c>
      <c r="K331" s="76">
        <v>0</v>
      </c>
      <c r="L331" s="76">
        <v>0</v>
      </c>
      <c r="M331" s="76">
        <v>0</v>
      </c>
      <c r="N331" s="76">
        <v>0</v>
      </c>
      <c r="O331" s="76">
        <v>0</v>
      </c>
      <c r="P331" s="76">
        <v>0</v>
      </c>
      <c r="Q331" s="76">
        <v>0</v>
      </c>
      <c r="R331" s="76">
        <v>0</v>
      </c>
      <c r="S331" s="76">
        <v>0</v>
      </c>
      <c r="T331" s="76">
        <v>0</v>
      </c>
      <c r="U331" s="76">
        <v>0</v>
      </c>
      <c r="V331" s="76">
        <v>0</v>
      </c>
      <c r="W331" s="76">
        <v>0</v>
      </c>
      <c r="X331" s="76">
        <v>0</v>
      </c>
      <c r="Y331" s="76">
        <v>0</v>
      </c>
      <c r="Z331" s="76">
        <v>0</v>
      </c>
      <c r="AA331" s="76">
        <v>0</v>
      </c>
      <c r="AB331" s="76">
        <v>0</v>
      </c>
      <c r="AC331" s="76">
        <v>0</v>
      </c>
      <c r="AD331" s="76">
        <v>0</v>
      </c>
      <c r="AE331" s="76">
        <v>0</v>
      </c>
      <c r="AF331" s="76">
        <v>0</v>
      </c>
      <c r="AG331" s="76">
        <v>0</v>
      </c>
      <c r="AH331" s="76">
        <v>0</v>
      </c>
      <c r="AI331" s="76">
        <v>0</v>
      </c>
      <c r="AJ331" s="77">
        <f t="shared" si="4"/>
        <v>0</v>
      </c>
      <c r="AM331" s="70"/>
    </row>
    <row r="332" spans="1:39" ht="20.100000000000001" hidden="1" customHeight="1" outlineLevel="2">
      <c r="A332" s="73">
        <v>1252</v>
      </c>
      <c r="B332" s="74" t="s">
        <v>969</v>
      </c>
      <c r="C332" s="75" t="s">
        <v>1298</v>
      </c>
      <c r="D332" s="76">
        <v>0</v>
      </c>
      <c r="E332" s="76">
        <v>0</v>
      </c>
      <c r="F332" s="76">
        <v>0</v>
      </c>
      <c r="G332" s="76">
        <v>0</v>
      </c>
      <c r="H332" s="76">
        <v>0</v>
      </c>
      <c r="I332" s="76">
        <v>0</v>
      </c>
      <c r="J332" s="76">
        <v>0</v>
      </c>
      <c r="K332" s="76">
        <v>0</v>
      </c>
      <c r="L332" s="76">
        <v>0</v>
      </c>
      <c r="M332" s="76">
        <v>0</v>
      </c>
      <c r="N332" s="76">
        <v>0</v>
      </c>
      <c r="O332" s="76">
        <v>0</v>
      </c>
      <c r="P332" s="76">
        <v>0</v>
      </c>
      <c r="Q332" s="76">
        <v>0</v>
      </c>
      <c r="R332" s="76">
        <v>0</v>
      </c>
      <c r="S332" s="76">
        <v>0</v>
      </c>
      <c r="T332" s="76">
        <v>0</v>
      </c>
      <c r="U332" s="76">
        <v>0</v>
      </c>
      <c r="V332" s="76">
        <v>0</v>
      </c>
      <c r="W332" s="76">
        <v>0</v>
      </c>
      <c r="X332" s="76">
        <v>0</v>
      </c>
      <c r="Y332" s="76">
        <v>0</v>
      </c>
      <c r="Z332" s="76">
        <v>0</v>
      </c>
      <c r="AA332" s="76">
        <v>0</v>
      </c>
      <c r="AB332" s="76">
        <v>0</v>
      </c>
      <c r="AC332" s="76">
        <v>0</v>
      </c>
      <c r="AD332" s="76">
        <v>0</v>
      </c>
      <c r="AE332" s="76">
        <v>0</v>
      </c>
      <c r="AF332" s="76">
        <v>0</v>
      </c>
      <c r="AG332" s="76">
        <v>0</v>
      </c>
      <c r="AH332" s="76">
        <v>0</v>
      </c>
      <c r="AI332" s="76">
        <v>0</v>
      </c>
      <c r="AJ332" s="77">
        <f t="shared" si="4"/>
        <v>0</v>
      </c>
      <c r="AM332" s="70"/>
    </row>
    <row r="333" spans="1:39" ht="20.100000000000001" hidden="1" customHeight="1" outlineLevel="2">
      <c r="A333" s="73">
        <v>1253</v>
      </c>
      <c r="B333" s="74" t="s">
        <v>970</v>
      </c>
      <c r="C333" s="75" t="s">
        <v>1298</v>
      </c>
      <c r="D333" s="76">
        <v>0</v>
      </c>
      <c r="E333" s="76">
        <v>0</v>
      </c>
      <c r="F333" s="76">
        <v>0</v>
      </c>
      <c r="G333" s="76">
        <v>0</v>
      </c>
      <c r="H333" s="76">
        <v>0</v>
      </c>
      <c r="I333" s="76">
        <v>0</v>
      </c>
      <c r="J333" s="76">
        <v>0</v>
      </c>
      <c r="K333" s="76">
        <v>0</v>
      </c>
      <c r="L333" s="76">
        <v>0</v>
      </c>
      <c r="M333" s="76">
        <v>0</v>
      </c>
      <c r="N333" s="76">
        <v>0</v>
      </c>
      <c r="O333" s="76">
        <v>0</v>
      </c>
      <c r="P333" s="76">
        <v>0</v>
      </c>
      <c r="Q333" s="76">
        <v>0</v>
      </c>
      <c r="R333" s="76">
        <v>0</v>
      </c>
      <c r="S333" s="76">
        <v>0</v>
      </c>
      <c r="T333" s="76">
        <v>0</v>
      </c>
      <c r="U333" s="76">
        <v>0</v>
      </c>
      <c r="V333" s="76">
        <v>0</v>
      </c>
      <c r="W333" s="76">
        <v>0</v>
      </c>
      <c r="X333" s="76">
        <v>0</v>
      </c>
      <c r="Y333" s="76">
        <v>0</v>
      </c>
      <c r="Z333" s="76">
        <v>0</v>
      </c>
      <c r="AA333" s="76">
        <v>0</v>
      </c>
      <c r="AB333" s="76">
        <v>0</v>
      </c>
      <c r="AC333" s="76">
        <v>0</v>
      </c>
      <c r="AD333" s="76">
        <v>0</v>
      </c>
      <c r="AE333" s="76">
        <v>0</v>
      </c>
      <c r="AF333" s="76">
        <v>0</v>
      </c>
      <c r="AG333" s="76">
        <v>0</v>
      </c>
      <c r="AH333" s="76">
        <v>0</v>
      </c>
      <c r="AI333" s="76">
        <v>0</v>
      </c>
      <c r="AJ333" s="77">
        <f t="shared" si="4"/>
        <v>0</v>
      </c>
      <c r="AM333" s="70"/>
    </row>
    <row r="334" spans="1:39" ht="20.100000000000001" hidden="1" customHeight="1" outlineLevel="2">
      <c r="A334" s="73">
        <v>1254</v>
      </c>
      <c r="B334" s="74" t="s">
        <v>971</v>
      </c>
      <c r="C334" s="75" t="s">
        <v>1298</v>
      </c>
      <c r="D334" s="76">
        <v>0</v>
      </c>
      <c r="E334" s="76">
        <v>0</v>
      </c>
      <c r="F334" s="76">
        <v>0</v>
      </c>
      <c r="G334" s="76">
        <v>0</v>
      </c>
      <c r="H334" s="76">
        <v>0</v>
      </c>
      <c r="I334" s="76">
        <v>0</v>
      </c>
      <c r="J334" s="76">
        <v>0</v>
      </c>
      <c r="K334" s="76">
        <v>0</v>
      </c>
      <c r="L334" s="76">
        <v>0</v>
      </c>
      <c r="M334" s="76">
        <v>0</v>
      </c>
      <c r="N334" s="76">
        <v>0</v>
      </c>
      <c r="O334" s="76">
        <v>0</v>
      </c>
      <c r="P334" s="76">
        <v>0</v>
      </c>
      <c r="Q334" s="76">
        <v>0</v>
      </c>
      <c r="R334" s="76">
        <v>0</v>
      </c>
      <c r="S334" s="76">
        <v>0</v>
      </c>
      <c r="T334" s="76">
        <v>0</v>
      </c>
      <c r="U334" s="76">
        <v>0</v>
      </c>
      <c r="V334" s="76">
        <v>0</v>
      </c>
      <c r="W334" s="76">
        <v>0</v>
      </c>
      <c r="X334" s="76">
        <v>0</v>
      </c>
      <c r="Y334" s="76">
        <v>0</v>
      </c>
      <c r="Z334" s="76">
        <v>0</v>
      </c>
      <c r="AA334" s="76">
        <v>0</v>
      </c>
      <c r="AB334" s="76">
        <v>0</v>
      </c>
      <c r="AC334" s="76">
        <v>0</v>
      </c>
      <c r="AD334" s="76">
        <v>0</v>
      </c>
      <c r="AE334" s="76">
        <v>0</v>
      </c>
      <c r="AF334" s="76">
        <v>0</v>
      </c>
      <c r="AG334" s="76">
        <v>0</v>
      </c>
      <c r="AH334" s="76">
        <v>0</v>
      </c>
      <c r="AI334" s="76">
        <v>0</v>
      </c>
      <c r="AJ334" s="77">
        <f t="shared" ref="AJ334:AJ397" si="5">SUM(D334:AI334)</f>
        <v>0</v>
      </c>
      <c r="AM334" s="70"/>
    </row>
    <row r="335" spans="1:39" ht="20.100000000000001" hidden="1" customHeight="1" outlineLevel="2">
      <c r="A335" s="73">
        <v>1255</v>
      </c>
      <c r="B335" s="74" t="s">
        <v>972</v>
      </c>
      <c r="C335" s="75" t="s">
        <v>1298</v>
      </c>
      <c r="D335" s="76">
        <v>0</v>
      </c>
      <c r="E335" s="76">
        <v>0</v>
      </c>
      <c r="F335" s="76">
        <v>0</v>
      </c>
      <c r="G335" s="76">
        <v>0</v>
      </c>
      <c r="H335" s="76">
        <v>0</v>
      </c>
      <c r="I335" s="76">
        <v>0</v>
      </c>
      <c r="J335" s="76">
        <v>0</v>
      </c>
      <c r="K335" s="76">
        <v>0</v>
      </c>
      <c r="L335" s="76">
        <v>0</v>
      </c>
      <c r="M335" s="76">
        <v>0</v>
      </c>
      <c r="N335" s="76">
        <v>0</v>
      </c>
      <c r="O335" s="76">
        <v>0</v>
      </c>
      <c r="P335" s="76">
        <v>0</v>
      </c>
      <c r="Q335" s="76">
        <v>0</v>
      </c>
      <c r="R335" s="76">
        <v>0</v>
      </c>
      <c r="S335" s="76">
        <v>0</v>
      </c>
      <c r="T335" s="76">
        <v>0</v>
      </c>
      <c r="U335" s="76">
        <v>0</v>
      </c>
      <c r="V335" s="76">
        <v>0</v>
      </c>
      <c r="W335" s="76">
        <v>0</v>
      </c>
      <c r="X335" s="76">
        <v>0</v>
      </c>
      <c r="Y335" s="76">
        <v>0</v>
      </c>
      <c r="Z335" s="76">
        <v>0</v>
      </c>
      <c r="AA335" s="76">
        <v>0</v>
      </c>
      <c r="AB335" s="76">
        <v>0</v>
      </c>
      <c r="AC335" s="76">
        <v>0</v>
      </c>
      <c r="AD335" s="76">
        <v>0</v>
      </c>
      <c r="AE335" s="76">
        <v>0</v>
      </c>
      <c r="AF335" s="76">
        <v>0</v>
      </c>
      <c r="AG335" s="76">
        <v>0</v>
      </c>
      <c r="AH335" s="76">
        <v>0</v>
      </c>
      <c r="AI335" s="76">
        <v>0</v>
      </c>
      <c r="AJ335" s="77">
        <f t="shared" si="5"/>
        <v>0</v>
      </c>
      <c r="AM335" s="70"/>
    </row>
    <row r="336" spans="1:39" ht="20.100000000000001" hidden="1" customHeight="1" outlineLevel="2">
      <c r="A336" s="73">
        <v>1256</v>
      </c>
      <c r="B336" s="74" t="s">
        <v>973</v>
      </c>
      <c r="C336" s="75" t="s">
        <v>1298</v>
      </c>
      <c r="D336" s="76">
        <v>0</v>
      </c>
      <c r="E336" s="76">
        <v>0</v>
      </c>
      <c r="F336" s="76">
        <v>0</v>
      </c>
      <c r="G336" s="76">
        <v>0</v>
      </c>
      <c r="H336" s="76">
        <v>0</v>
      </c>
      <c r="I336" s="76">
        <v>0</v>
      </c>
      <c r="J336" s="76">
        <v>0</v>
      </c>
      <c r="K336" s="76">
        <v>0</v>
      </c>
      <c r="L336" s="76">
        <v>0</v>
      </c>
      <c r="M336" s="76">
        <v>0</v>
      </c>
      <c r="N336" s="76">
        <v>0</v>
      </c>
      <c r="O336" s="76">
        <v>0</v>
      </c>
      <c r="P336" s="76">
        <v>0</v>
      </c>
      <c r="Q336" s="76">
        <v>0</v>
      </c>
      <c r="R336" s="76">
        <v>0</v>
      </c>
      <c r="S336" s="76">
        <v>0</v>
      </c>
      <c r="T336" s="76">
        <v>0</v>
      </c>
      <c r="U336" s="76">
        <v>0</v>
      </c>
      <c r="V336" s="76">
        <v>0</v>
      </c>
      <c r="W336" s="76">
        <v>0</v>
      </c>
      <c r="X336" s="76">
        <v>0</v>
      </c>
      <c r="Y336" s="76">
        <v>0</v>
      </c>
      <c r="Z336" s="76">
        <v>0</v>
      </c>
      <c r="AA336" s="76">
        <v>0</v>
      </c>
      <c r="AB336" s="76">
        <v>0</v>
      </c>
      <c r="AC336" s="76">
        <v>0</v>
      </c>
      <c r="AD336" s="76">
        <v>0</v>
      </c>
      <c r="AE336" s="76">
        <v>0</v>
      </c>
      <c r="AF336" s="76">
        <v>0</v>
      </c>
      <c r="AG336" s="76">
        <v>0</v>
      </c>
      <c r="AH336" s="76">
        <v>0</v>
      </c>
      <c r="AI336" s="76">
        <v>0</v>
      </c>
      <c r="AJ336" s="77">
        <f t="shared" si="5"/>
        <v>0</v>
      </c>
      <c r="AM336" s="70"/>
    </row>
    <row r="337" spans="1:39" ht="20.100000000000001" hidden="1" customHeight="1" outlineLevel="2">
      <c r="A337" s="73">
        <v>1257</v>
      </c>
      <c r="B337" s="74" t="s">
        <v>974</v>
      </c>
      <c r="C337" s="75" t="s">
        <v>1298</v>
      </c>
      <c r="D337" s="76">
        <v>0</v>
      </c>
      <c r="E337" s="76">
        <v>0</v>
      </c>
      <c r="F337" s="76">
        <v>0</v>
      </c>
      <c r="G337" s="76">
        <v>81026</v>
      </c>
      <c r="H337" s="76">
        <v>0</v>
      </c>
      <c r="I337" s="76">
        <v>0</v>
      </c>
      <c r="J337" s="76">
        <v>0</v>
      </c>
      <c r="K337" s="76">
        <v>0</v>
      </c>
      <c r="L337" s="76">
        <v>0</v>
      </c>
      <c r="M337" s="76">
        <v>0</v>
      </c>
      <c r="N337" s="76">
        <v>0</v>
      </c>
      <c r="O337" s="76">
        <v>0</v>
      </c>
      <c r="P337" s="76">
        <v>0</v>
      </c>
      <c r="Q337" s="76">
        <v>0</v>
      </c>
      <c r="R337" s="76">
        <v>0</v>
      </c>
      <c r="S337" s="76">
        <v>0</v>
      </c>
      <c r="T337" s="76">
        <v>0</v>
      </c>
      <c r="U337" s="76">
        <v>0</v>
      </c>
      <c r="V337" s="76">
        <v>0</v>
      </c>
      <c r="W337" s="76">
        <v>0</v>
      </c>
      <c r="X337" s="76">
        <v>0</v>
      </c>
      <c r="Y337" s="76">
        <v>0</v>
      </c>
      <c r="Z337" s="76">
        <v>0</v>
      </c>
      <c r="AA337" s="76">
        <v>0</v>
      </c>
      <c r="AB337" s="76">
        <v>0</v>
      </c>
      <c r="AC337" s="76">
        <v>0</v>
      </c>
      <c r="AD337" s="76">
        <v>0</v>
      </c>
      <c r="AE337" s="76">
        <v>0</v>
      </c>
      <c r="AF337" s="76">
        <v>0</v>
      </c>
      <c r="AG337" s="76">
        <v>0</v>
      </c>
      <c r="AH337" s="76">
        <v>0</v>
      </c>
      <c r="AI337" s="76">
        <v>0</v>
      </c>
      <c r="AJ337" s="77">
        <f t="shared" si="5"/>
        <v>81026</v>
      </c>
      <c r="AM337" s="70"/>
    </row>
    <row r="338" spans="1:39" ht="20.100000000000001" hidden="1" customHeight="1" outlineLevel="2">
      <c r="A338" s="73">
        <v>1258</v>
      </c>
      <c r="B338" s="74" t="s">
        <v>975</v>
      </c>
      <c r="C338" s="75" t="s">
        <v>1298</v>
      </c>
      <c r="D338" s="76">
        <v>0</v>
      </c>
      <c r="E338" s="76">
        <v>0</v>
      </c>
      <c r="F338" s="76">
        <v>0</v>
      </c>
      <c r="G338" s="76">
        <v>0</v>
      </c>
      <c r="H338" s="76">
        <v>0</v>
      </c>
      <c r="I338" s="76">
        <v>0</v>
      </c>
      <c r="J338" s="76">
        <v>0</v>
      </c>
      <c r="K338" s="76">
        <v>0</v>
      </c>
      <c r="L338" s="76">
        <v>0</v>
      </c>
      <c r="M338" s="76">
        <v>0</v>
      </c>
      <c r="N338" s="76">
        <v>0</v>
      </c>
      <c r="O338" s="76">
        <v>0</v>
      </c>
      <c r="P338" s="76">
        <v>0</v>
      </c>
      <c r="Q338" s="76">
        <v>0</v>
      </c>
      <c r="R338" s="76">
        <v>0</v>
      </c>
      <c r="S338" s="76">
        <v>0</v>
      </c>
      <c r="T338" s="76">
        <v>0</v>
      </c>
      <c r="U338" s="76">
        <v>0</v>
      </c>
      <c r="V338" s="76">
        <v>0</v>
      </c>
      <c r="W338" s="76">
        <v>0</v>
      </c>
      <c r="X338" s="76">
        <v>0</v>
      </c>
      <c r="Y338" s="76">
        <v>0</v>
      </c>
      <c r="Z338" s="76">
        <v>0</v>
      </c>
      <c r="AA338" s="76">
        <v>0</v>
      </c>
      <c r="AB338" s="76">
        <v>0</v>
      </c>
      <c r="AC338" s="76">
        <v>0</v>
      </c>
      <c r="AD338" s="76">
        <v>0</v>
      </c>
      <c r="AE338" s="76">
        <v>0</v>
      </c>
      <c r="AF338" s="76">
        <v>0</v>
      </c>
      <c r="AG338" s="76">
        <v>0</v>
      </c>
      <c r="AH338" s="76">
        <v>0</v>
      </c>
      <c r="AI338" s="76">
        <v>0</v>
      </c>
      <c r="AJ338" s="77">
        <f t="shared" si="5"/>
        <v>0</v>
      </c>
      <c r="AM338" s="70"/>
    </row>
    <row r="339" spans="1:39" ht="20.100000000000001" hidden="1" customHeight="1" outlineLevel="2">
      <c r="A339" s="73">
        <v>1259</v>
      </c>
      <c r="B339" s="74" t="s">
        <v>976</v>
      </c>
      <c r="C339" s="75" t="s">
        <v>1298</v>
      </c>
      <c r="D339" s="76">
        <v>0</v>
      </c>
      <c r="E339" s="76">
        <v>0</v>
      </c>
      <c r="F339" s="76">
        <v>0</v>
      </c>
      <c r="G339" s="76">
        <v>0</v>
      </c>
      <c r="H339" s="76">
        <v>0</v>
      </c>
      <c r="I339" s="76">
        <v>0</v>
      </c>
      <c r="J339" s="76">
        <v>0</v>
      </c>
      <c r="K339" s="76">
        <v>0</v>
      </c>
      <c r="L339" s="76">
        <v>0</v>
      </c>
      <c r="M339" s="76">
        <v>0</v>
      </c>
      <c r="N339" s="76">
        <v>0</v>
      </c>
      <c r="O339" s="76">
        <v>0</v>
      </c>
      <c r="P339" s="76">
        <v>0</v>
      </c>
      <c r="Q339" s="76">
        <v>0</v>
      </c>
      <c r="R339" s="76">
        <v>0</v>
      </c>
      <c r="S339" s="76">
        <v>0</v>
      </c>
      <c r="T339" s="76">
        <v>0</v>
      </c>
      <c r="U339" s="76">
        <v>0</v>
      </c>
      <c r="V339" s="76">
        <v>0</v>
      </c>
      <c r="W339" s="76">
        <v>0</v>
      </c>
      <c r="X339" s="76">
        <v>0</v>
      </c>
      <c r="Y339" s="76">
        <v>0</v>
      </c>
      <c r="Z339" s="76">
        <v>0</v>
      </c>
      <c r="AA339" s="76">
        <v>0</v>
      </c>
      <c r="AB339" s="76">
        <v>0</v>
      </c>
      <c r="AC339" s="76">
        <v>0</v>
      </c>
      <c r="AD339" s="76">
        <v>0</v>
      </c>
      <c r="AE339" s="76">
        <v>0</v>
      </c>
      <c r="AF339" s="76">
        <v>0</v>
      </c>
      <c r="AG339" s="76">
        <v>0</v>
      </c>
      <c r="AH339" s="76">
        <v>0</v>
      </c>
      <c r="AI339" s="76">
        <v>0</v>
      </c>
      <c r="AJ339" s="77">
        <f t="shared" si="5"/>
        <v>0</v>
      </c>
      <c r="AM339" s="70"/>
    </row>
    <row r="340" spans="1:39" ht="20.100000000000001" hidden="1" customHeight="1" outlineLevel="2">
      <c r="A340" s="73">
        <v>1260</v>
      </c>
      <c r="B340" s="74" t="s">
        <v>977</v>
      </c>
      <c r="C340" s="75" t="s">
        <v>1298</v>
      </c>
      <c r="D340" s="76">
        <v>0</v>
      </c>
      <c r="E340" s="76">
        <v>0</v>
      </c>
      <c r="F340" s="76">
        <v>0</v>
      </c>
      <c r="G340" s="76">
        <v>0</v>
      </c>
      <c r="H340" s="76">
        <v>0</v>
      </c>
      <c r="I340" s="76">
        <v>0</v>
      </c>
      <c r="J340" s="76">
        <v>0</v>
      </c>
      <c r="K340" s="76">
        <v>0</v>
      </c>
      <c r="L340" s="76">
        <v>0</v>
      </c>
      <c r="M340" s="76">
        <v>0</v>
      </c>
      <c r="N340" s="76">
        <v>0</v>
      </c>
      <c r="O340" s="76">
        <v>0</v>
      </c>
      <c r="P340" s="76">
        <v>0</v>
      </c>
      <c r="Q340" s="76">
        <v>0</v>
      </c>
      <c r="R340" s="76">
        <v>0</v>
      </c>
      <c r="S340" s="76">
        <v>0</v>
      </c>
      <c r="T340" s="76">
        <v>0</v>
      </c>
      <c r="U340" s="76">
        <v>0</v>
      </c>
      <c r="V340" s="76">
        <v>0</v>
      </c>
      <c r="W340" s="76">
        <v>0</v>
      </c>
      <c r="X340" s="76">
        <v>0</v>
      </c>
      <c r="Y340" s="76">
        <v>0</v>
      </c>
      <c r="Z340" s="76">
        <v>0</v>
      </c>
      <c r="AA340" s="76">
        <v>0</v>
      </c>
      <c r="AB340" s="76">
        <v>0</v>
      </c>
      <c r="AC340" s="76">
        <v>0</v>
      </c>
      <c r="AD340" s="76">
        <v>0</v>
      </c>
      <c r="AE340" s="76">
        <v>0</v>
      </c>
      <c r="AF340" s="76">
        <v>0</v>
      </c>
      <c r="AG340" s="76">
        <v>0</v>
      </c>
      <c r="AH340" s="76">
        <v>0</v>
      </c>
      <c r="AI340" s="76">
        <v>0</v>
      </c>
      <c r="AJ340" s="77">
        <f t="shared" si="5"/>
        <v>0</v>
      </c>
      <c r="AM340" s="70"/>
    </row>
    <row r="341" spans="1:39" ht="20.100000000000001" hidden="1" customHeight="1" outlineLevel="2">
      <c r="A341" s="73">
        <v>1261</v>
      </c>
      <c r="B341" s="74" t="s">
        <v>978</v>
      </c>
      <c r="C341" s="75" t="s">
        <v>1298</v>
      </c>
      <c r="D341" s="76">
        <v>0</v>
      </c>
      <c r="E341" s="76">
        <v>0</v>
      </c>
      <c r="F341" s="76">
        <v>0</v>
      </c>
      <c r="G341" s="76">
        <v>0</v>
      </c>
      <c r="H341" s="76">
        <v>0</v>
      </c>
      <c r="I341" s="76">
        <v>0</v>
      </c>
      <c r="J341" s="76">
        <v>0</v>
      </c>
      <c r="K341" s="76">
        <v>0</v>
      </c>
      <c r="L341" s="76">
        <v>0</v>
      </c>
      <c r="M341" s="76">
        <v>0</v>
      </c>
      <c r="N341" s="76">
        <v>0</v>
      </c>
      <c r="O341" s="76">
        <v>0</v>
      </c>
      <c r="P341" s="76">
        <v>0</v>
      </c>
      <c r="Q341" s="76">
        <v>0</v>
      </c>
      <c r="R341" s="76">
        <v>0</v>
      </c>
      <c r="S341" s="76">
        <v>0</v>
      </c>
      <c r="T341" s="76">
        <v>0</v>
      </c>
      <c r="U341" s="76">
        <v>0</v>
      </c>
      <c r="V341" s="76">
        <v>0</v>
      </c>
      <c r="W341" s="76">
        <v>0</v>
      </c>
      <c r="X341" s="76">
        <v>0</v>
      </c>
      <c r="Y341" s="76">
        <v>0</v>
      </c>
      <c r="Z341" s="76">
        <v>0</v>
      </c>
      <c r="AA341" s="76">
        <v>0</v>
      </c>
      <c r="AB341" s="76">
        <v>0</v>
      </c>
      <c r="AC341" s="76">
        <v>0</v>
      </c>
      <c r="AD341" s="76">
        <v>0</v>
      </c>
      <c r="AE341" s="76">
        <v>0</v>
      </c>
      <c r="AF341" s="76">
        <v>0</v>
      </c>
      <c r="AG341" s="76">
        <v>0</v>
      </c>
      <c r="AH341" s="76">
        <v>0</v>
      </c>
      <c r="AI341" s="76">
        <v>0</v>
      </c>
      <c r="AJ341" s="77">
        <f t="shared" si="5"/>
        <v>0</v>
      </c>
      <c r="AM341" s="70"/>
    </row>
    <row r="342" spans="1:39" ht="20.100000000000001" hidden="1" customHeight="1" outlineLevel="2">
      <c r="A342" s="73">
        <v>1262</v>
      </c>
      <c r="B342" s="74" t="s">
        <v>979</v>
      </c>
      <c r="C342" s="75" t="s">
        <v>1298</v>
      </c>
      <c r="D342" s="76">
        <v>0</v>
      </c>
      <c r="E342" s="76">
        <v>0</v>
      </c>
      <c r="F342" s="76">
        <v>0</v>
      </c>
      <c r="G342" s="76">
        <v>0</v>
      </c>
      <c r="H342" s="76">
        <v>0</v>
      </c>
      <c r="I342" s="76">
        <v>0</v>
      </c>
      <c r="J342" s="76">
        <v>0</v>
      </c>
      <c r="K342" s="76">
        <v>0</v>
      </c>
      <c r="L342" s="76">
        <v>0</v>
      </c>
      <c r="M342" s="76">
        <v>0</v>
      </c>
      <c r="N342" s="76">
        <v>0</v>
      </c>
      <c r="O342" s="76">
        <v>0</v>
      </c>
      <c r="P342" s="76">
        <v>0</v>
      </c>
      <c r="Q342" s="76">
        <v>0</v>
      </c>
      <c r="R342" s="76">
        <v>0</v>
      </c>
      <c r="S342" s="76">
        <v>0</v>
      </c>
      <c r="T342" s="76">
        <v>0</v>
      </c>
      <c r="U342" s="76">
        <v>0</v>
      </c>
      <c r="V342" s="76">
        <v>0</v>
      </c>
      <c r="W342" s="76">
        <v>0</v>
      </c>
      <c r="X342" s="76">
        <v>0</v>
      </c>
      <c r="Y342" s="76">
        <v>0</v>
      </c>
      <c r="Z342" s="76">
        <v>0</v>
      </c>
      <c r="AA342" s="76">
        <v>0</v>
      </c>
      <c r="AB342" s="76">
        <v>0</v>
      </c>
      <c r="AC342" s="76">
        <v>0</v>
      </c>
      <c r="AD342" s="76">
        <v>0</v>
      </c>
      <c r="AE342" s="76">
        <v>0</v>
      </c>
      <c r="AF342" s="76">
        <v>0</v>
      </c>
      <c r="AG342" s="76">
        <v>0</v>
      </c>
      <c r="AH342" s="76">
        <v>0</v>
      </c>
      <c r="AI342" s="76">
        <v>0</v>
      </c>
      <c r="AJ342" s="77">
        <f t="shared" si="5"/>
        <v>0</v>
      </c>
      <c r="AM342" s="70"/>
    </row>
    <row r="343" spans="1:39" ht="20.100000000000001" hidden="1" customHeight="1" outlineLevel="2">
      <c r="A343" s="73">
        <v>1263</v>
      </c>
      <c r="B343" s="74" t="s">
        <v>980</v>
      </c>
      <c r="C343" s="75" t="s">
        <v>1298</v>
      </c>
      <c r="D343" s="76">
        <v>0</v>
      </c>
      <c r="E343" s="76">
        <v>0</v>
      </c>
      <c r="F343" s="76">
        <v>0</v>
      </c>
      <c r="G343" s="76">
        <v>0</v>
      </c>
      <c r="H343" s="76">
        <v>0</v>
      </c>
      <c r="I343" s="76">
        <v>0</v>
      </c>
      <c r="J343" s="76">
        <v>0</v>
      </c>
      <c r="K343" s="76">
        <v>0</v>
      </c>
      <c r="L343" s="76">
        <v>0</v>
      </c>
      <c r="M343" s="76">
        <v>0</v>
      </c>
      <c r="N343" s="76">
        <v>0</v>
      </c>
      <c r="O343" s="76">
        <v>0</v>
      </c>
      <c r="P343" s="76">
        <v>0</v>
      </c>
      <c r="Q343" s="76">
        <v>0</v>
      </c>
      <c r="R343" s="76">
        <v>0</v>
      </c>
      <c r="S343" s="76">
        <v>0</v>
      </c>
      <c r="T343" s="76">
        <v>0</v>
      </c>
      <c r="U343" s="76">
        <v>0</v>
      </c>
      <c r="V343" s="76">
        <v>0</v>
      </c>
      <c r="W343" s="76">
        <v>0</v>
      </c>
      <c r="X343" s="76">
        <v>0</v>
      </c>
      <c r="Y343" s="76">
        <v>0</v>
      </c>
      <c r="Z343" s="76">
        <v>0</v>
      </c>
      <c r="AA343" s="76">
        <v>0</v>
      </c>
      <c r="AB343" s="76">
        <v>0</v>
      </c>
      <c r="AC343" s="76">
        <v>0</v>
      </c>
      <c r="AD343" s="76">
        <v>0</v>
      </c>
      <c r="AE343" s="76">
        <v>0</v>
      </c>
      <c r="AF343" s="76">
        <v>0</v>
      </c>
      <c r="AG343" s="76">
        <v>0</v>
      </c>
      <c r="AH343" s="76">
        <v>0</v>
      </c>
      <c r="AI343" s="76">
        <v>0</v>
      </c>
      <c r="AJ343" s="77">
        <f t="shared" si="5"/>
        <v>0</v>
      </c>
      <c r="AM343" s="70"/>
    </row>
    <row r="344" spans="1:39" ht="20.100000000000001" hidden="1" customHeight="1" outlineLevel="2">
      <c r="A344" s="73">
        <v>1264</v>
      </c>
      <c r="B344" s="74" t="s">
        <v>981</v>
      </c>
      <c r="C344" s="75" t="s">
        <v>1298</v>
      </c>
      <c r="D344" s="76">
        <v>0</v>
      </c>
      <c r="E344" s="76">
        <v>0</v>
      </c>
      <c r="F344" s="76">
        <v>0</v>
      </c>
      <c r="G344" s="76">
        <v>0</v>
      </c>
      <c r="H344" s="76">
        <v>0</v>
      </c>
      <c r="I344" s="76">
        <v>0</v>
      </c>
      <c r="J344" s="76">
        <v>0</v>
      </c>
      <c r="K344" s="76">
        <v>0</v>
      </c>
      <c r="L344" s="76">
        <v>0</v>
      </c>
      <c r="M344" s="76">
        <v>0</v>
      </c>
      <c r="N344" s="76">
        <v>0</v>
      </c>
      <c r="O344" s="76">
        <v>0</v>
      </c>
      <c r="P344" s="76">
        <v>0</v>
      </c>
      <c r="Q344" s="76">
        <v>0</v>
      </c>
      <c r="R344" s="76">
        <v>0</v>
      </c>
      <c r="S344" s="76">
        <v>0</v>
      </c>
      <c r="T344" s="76">
        <v>0</v>
      </c>
      <c r="U344" s="76">
        <v>0</v>
      </c>
      <c r="V344" s="76">
        <v>0</v>
      </c>
      <c r="W344" s="76">
        <v>0</v>
      </c>
      <c r="X344" s="76">
        <v>0</v>
      </c>
      <c r="Y344" s="76">
        <v>0</v>
      </c>
      <c r="Z344" s="76">
        <v>0</v>
      </c>
      <c r="AA344" s="76">
        <v>0</v>
      </c>
      <c r="AB344" s="76">
        <v>0</v>
      </c>
      <c r="AC344" s="76">
        <v>0</v>
      </c>
      <c r="AD344" s="76">
        <v>0</v>
      </c>
      <c r="AE344" s="76">
        <v>0</v>
      </c>
      <c r="AF344" s="76">
        <v>0</v>
      </c>
      <c r="AG344" s="76">
        <v>0</v>
      </c>
      <c r="AH344" s="76">
        <v>0</v>
      </c>
      <c r="AI344" s="76">
        <v>0</v>
      </c>
      <c r="AJ344" s="77">
        <f t="shared" si="5"/>
        <v>0</v>
      </c>
      <c r="AM344" s="70"/>
    </row>
    <row r="345" spans="1:39" ht="20.100000000000001" hidden="1" customHeight="1" outlineLevel="2">
      <c r="A345" s="73">
        <v>1265</v>
      </c>
      <c r="B345" s="74" t="s">
        <v>982</v>
      </c>
      <c r="C345" s="75" t="s">
        <v>1298</v>
      </c>
      <c r="D345" s="76">
        <v>0</v>
      </c>
      <c r="E345" s="76">
        <v>0</v>
      </c>
      <c r="F345" s="76">
        <v>0</v>
      </c>
      <c r="G345" s="76">
        <v>463560.26</v>
      </c>
      <c r="H345" s="76">
        <v>0</v>
      </c>
      <c r="I345" s="76">
        <v>0</v>
      </c>
      <c r="J345" s="76">
        <v>0</v>
      </c>
      <c r="K345" s="76">
        <v>0</v>
      </c>
      <c r="L345" s="76">
        <v>0</v>
      </c>
      <c r="M345" s="76">
        <v>0</v>
      </c>
      <c r="N345" s="76">
        <v>0</v>
      </c>
      <c r="O345" s="76">
        <v>0</v>
      </c>
      <c r="P345" s="76">
        <v>0</v>
      </c>
      <c r="Q345" s="76">
        <v>0</v>
      </c>
      <c r="R345" s="76">
        <v>0</v>
      </c>
      <c r="S345" s="76">
        <v>0</v>
      </c>
      <c r="T345" s="76">
        <v>0</v>
      </c>
      <c r="U345" s="76">
        <v>0</v>
      </c>
      <c r="V345" s="76">
        <v>0</v>
      </c>
      <c r="W345" s="76">
        <v>0</v>
      </c>
      <c r="X345" s="76">
        <v>0</v>
      </c>
      <c r="Y345" s="76">
        <v>0</v>
      </c>
      <c r="Z345" s="76">
        <v>0</v>
      </c>
      <c r="AA345" s="76">
        <v>0</v>
      </c>
      <c r="AB345" s="76">
        <v>0</v>
      </c>
      <c r="AC345" s="76">
        <v>0</v>
      </c>
      <c r="AD345" s="76">
        <v>0</v>
      </c>
      <c r="AE345" s="76">
        <v>0</v>
      </c>
      <c r="AF345" s="76">
        <v>0</v>
      </c>
      <c r="AG345" s="76">
        <v>0</v>
      </c>
      <c r="AH345" s="76">
        <v>0</v>
      </c>
      <c r="AI345" s="76">
        <v>0</v>
      </c>
      <c r="AJ345" s="77">
        <f t="shared" si="5"/>
        <v>463560.26</v>
      </c>
      <c r="AM345" s="70"/>
    </row>
    <row r="346" spans="1:39" ht="20.100000000000001" hidden="1" customHeight="1" outlineLevel="2">
      <c r="A346" s="73">
        <v>1266</v>
      </c>
      <c r="B346" s="74" t="s">
        <v>983</v>
      </c>
      <c r="C346" s="75" t="s">
        <v>1298</v>
      </c>
      <c r="D346" s="76">
        <v>0</v>
      </c>
      <c r="E346" s="76">
        <v>0</v>
      </c>
      <c r="F346" s="76">
        <v>0</v>
      </c>
      <c r="G346" s="76">
        <v>0</v>
      </c>
      <c r="H346" s="76">
        <v>0</v>
      </c>
      <c r="I346" s="76">
        <v>0</v>
      </c>
      <c r="J346" s="76">
        <v>0</v>
      </c>
      <c r="K346" s="76">
        <v>0</v>
      </c>
      <c r="L346" s="76">
        <v>0</v>
      </c>
      <c r="M346" s="76">
        <v>0</v>
      </c>
      <c r="N346" s="76">
        <v>0</v>
      </c>
      <c r="O346" s="76">
        <v>0</v>
      </c>
      <c r="P346" s="76">
        <v>0</v>
      </c>
      <c r="Q346" s="76">
        <v>0</v>
      </c>
      <c r="R346" s="76">
        <v>0</v>
      </c>
      <c r="S346" s="76">
        <v>0</v>
      </c>
      <c r="T346" s="76">
        <v>0</v>
      </c>
      <c r="U346" s="76">
        <v>0</v>
      </c>
      <c r="V346" s="76">
        <v>0</v>
      </c>
      <c r="W346" s="76">
        <v>0</v>
      </c>
      <c r="X346" s="76">
        <v>0</v>
      </c>
      <c r="Y346" s="76">
        <v>0</v>
      </c>
      <c r="Z346" s="76">
        <v>0</v>
      </c>
      <c r="AA346" s="76">
        <v>0</v>
      </c>
      <c r="AB346" s="76">
        <v>0</v>
      </c>
      <c r="AC346" s="76">
        <v>0</v>
      </c>
      <c r="AD346" s="76">
        <v>0</v>
      </c>
      <c r="AE346" s="76">
        <v>0</v>
      </c>
      <c r="AF346" s="76">
        <v>0</v>
      </c>
      <c r="AG346" s="76">
        <v>0</v>
      </c>
      <c r="AH346" s="76">
        <v>0</v>
      </c>
      <c r="AI346" s="76">
        <v>0</v>
      </c>
      <c r="AJ346" s="77">
        <f t="shared" si="5"/>
        <v>0</v>
      </c>
      <c r="AM346" s="70"/>
    </row>
    <row r="347" spans="1:39" ht="20.100000000000001" hidden="1" customHeight="1" outlineLevel="2">
      <c r="A347" s="73">
        <v>1267</v>
      </c>
      <c r="B347" s="74" t="s">
        <v>984</v>
      </c>
      <c r="C347" s="75" t="s">
        <v>1298</v>
      </c>
      <c r="D347" s="76">
        <v>0</v>
      </c>
      <c r="E347" s="76">
        <v>0</v>
      </c>
      <c r="F347" s="76">
        <v>0</v>
      </c>
      <c r="G347" s="76">
        <v>0</v>
      </c>
      <c r="H347" s="76">
        <v>0</v>
      </c>
      <c r="I347" s="76">
        <v>0</v>
      </c>
      <c r="J347" s="76">
        <v>0</v>
      </c>
      <c r="K347" s="76">
        <v>0</v>
      </c>
      <c r="L347" s="76">
        <v>0</v>
      </c>
      <c r="M347" s="76">
        <v>0</v>
      </c>
      <c r="N347" s="76">
        <v>0</v>
      </c>
      <c r="O347" s="76">
        <v>0</v>
      </c>
      <c r="P347" s="76">
        <v>0</v>
      </c>
      <c r="Q347" s="76">
        <v>0</v>
      </c>
      <c r="R347" s="76">
        <v>0</v>
      </c>
      <c r="S347" s="76">
        <v>0</v>
      </c>
      <c r="T347" s="76">
        <v>0</v>
      </c>
      <c r="U347" s="76">
        <v>0</v>
      </c>
      <c r="V347" s="76">
        <v>0</v>
      </c>
      <c r="W347" s="76">
        <v>0</v>
      </c>
      <c r="X347" s="76">
        <v>0</v>
      </c>
      <c r="Y347" s="76">
        <v>0</v>
      </c>
      <c r="Z347" s="76">
        <v>0</v>
      </c>
      <c r="AA347" s="76">
        <v>0</v>
      </c>
      <c r="AB347" s="76">
        <v>0</v>
      </c>
      <c r="AC347" s="76">
        <v>0</v>
      </c>
      <c r="AD347" s="76">
        <v>0</v>
      </c>
      <c r="AE347" s="76">
        <v>0</v>
      </c>
      <c r="AF347" s="76">
        <v>0</v>
      </c>
      <c r="AG347" s="76">
        <v>0</v>
      </c>
      <c r="AH347" s="76">
        <v>0</v>
      </c>
      <c r="AI347" s="76">
        <v>0</v>
      </c>
      <c r="AJ347" s="77">
        <f t="shared" si="5"/>
        <v>0</v>
      </c>
      <c r="AM347" s="70"/>
    </row>
    <row r="348" spans="1:39" ht="20.100000000000001" hidden="1" customHeight="1" outlineLevel="2">
      <c r="A348" s="73">
        <v>1268</v>
      </c>
      <c r="B348" s="74" t="s">
        <v>985</v>
      </c>
      <c r="C348" s="75" t="s">
        <v>1298</v>
      </c>
      <c r="D348" s="76">
        <v>0</v>
      </c>
      <c r="E348" s="76">
        <v>0</v>
      </c>
      <c r="F348" s="76">
        <v>0</v>
      </c>
      <c r="G348" s="76">
        <v>0</v>
      </c>
      <c r="H348" s="76">
        <v>0</v>
      </c>
      <c r="I348" s="76">
        <v>0</v>
      </c>
      <c r="J348" s="76">
        <v>0</v>
      </c>
      <c r="K348" s="76">
        <v>0</v>
      </c>
      <c r="L348" s="76">
        <v>0</v>
      </c>
      <c r="M348" s="76">
        <v>0</v>
      </c>
      <c r="N348" s="76">
        <v>0</v>
      </c>
      <c r="O348" s="76">
        <v>0</v>
      </c>
      <c r="P348" s="76">
        <v>0</v>
      </c>
      <c r="Q348" s="76">
        <v>0</v>
      </c>
      <c r="R348" s="76">
        <v>0</v>
      </c>
      <c r="S348" s="76">
        <v>0</v>
      </c>
      <c r="T348" s="76">
        <v>0</v>
      </c>
      <c r="U348" s="76">
        <v>0</v>
      </c>
      <c r="V348" s="76">
        <v>0</v>
      </c>
      <c r="W348" s="76">
        <v>0</v>
      </c>
      <c r="X348" s="76">
        <v>0</v>
      </c>
      <c r="Y348" s="76">
        <v>0</v>
      </c>
      <c r="Z348" s="76">
        <v>0</v>
      </c>
      <c r="AA348" s="76">
        <v>0</v>
      </c>
      <c r="AB348" s="76">
        <v>0</v>
      </c>
      <c r="AC348" s="76">
        <v>0</v>
      </c>
      <c r="AD348" s="76">
        <v>0</v>
      </c>
      <c r="AE348" s="76">
        <v>0</v>
      </c>
      <c r="AF348" s="76">
        <v>0</v>
      </c>
      <c r="AG348" s="76">
        <v>0</v>
      </c>
      <c r="AH348" s="76">
        <v>0</v>
      </c>
      <c r="AI348" s="76">
        <v>0</v>
      </c>
      <c r="AJ348" s="77">
        <f t="shared" si="5"/>
        <v>0</v>
      </c>
      <c r="AM348" s="70"/>
    </row>
    <row r="349" spans="1:39" ht="20.100000000000001" hidden="1" customHeight="1" outlineLevel="2">
      <c r="A349" s="73">
        <v>1269</v>
      </c>
      <c r="B349" s="74" t="s">
        <v>986</v>
      </c>
      <c r="C349" s="75" t="s">
        <v>1298</v>
      </c>
      <c r="D349" s="76">
        <v>0</v>
      </c>
      <c r="E349" s="76">
        <v>0</v>
      </c>
      <c r="F349" s="76">
        <v>0</v>
      </c>
      <c r="G349" s="76">
        <v>0</v>
      </c>
      <c r="H349" s="76">
        <v>0</v>
      </c>
      <c r="I349" s="76">
        <v>0</v>
      </c>
      <c r="J349" s="76">
        <v>0</v>
      </c>
      <c r="K349" s="76">
        <v>0</v>
      </c>
      <c r="L349" s="76">
        <v>0</v>
      </c>
      <c r="M349" s="76">
        <v>0</v>
      </c>
      <c r="N349" s="76">
        <v>0</v>
      </c>
      <c r="O349" s="76">
        <v>0</v>
      </c>
      <c r="P349" s="76">
        <v>0</v>
      </c>
      <c r="Q349" s="76">
        <v>0</v>
      </c>
      <c r="R349" s="76">
        <v>0</v>
      </c>
      <c r="S349" s="76">
        <v>0</v>
      </c>
      <c r="T349" s="76">
        <v>0</v>
      </c>
      <c r="U349" s="76">
        <v>0</v>
      </c>
      <c r="V349" s="76">
        <v>0</v>
      </c>
      <c r="W349" s="76">
        <v>0</v>
      </c>
      <c r="X349" s="76">
        <v>0</v>
      </c>
      <c r="Y349" s="76">
        <v>0</v>
      </c>
      <c r="Z349" s="76">
        <v>0</v>
      </c>
      <c r="AA349" s="76">
        <v>0</v>
      </c>
      <c r="AB349" s="76">
        <v>0</v>
      </c>
      <c r="AC349" s="76">
        <v>0</v>
      </c>
      <c r="AD349" s="76">
        <v>0</v>
      </c>
      <c r="AE349" s="76">
        <v>0</v>
      </c>
      <c r="AF349" s="76">
        <v>0</v>
      </c>
      <c r="AG349" s="76">
        <v>0</v>
      </c>
      <c r="AH349" s="76">
        <v>0</v>
      </c>
      <c r="AI349" s="76">
        <v>0</v>
      </c>
      <c r="AJ349" s="77">
        <f t="shared" si="5"/>
        <v>0</v>
      </c>
      <c r="AM349" s="70"/>
    </row>
    <row r="350" spans="1:39" ht="20.100000000000001" hidden="1" customHeight="1" outlineLevel="2">
      <c r="A350" s="73">
        <v>1270</v>
      </c>
      <c r="B350" s="74" t="s">
        <v>987</v>
      </c>
      <c r="C350" s="75" t="s">
        <v>1298</v>
      </c>
      <c r="D350" s="76">
        <v>0</v>
      </c>
      <c r="E350" s="76">
        <v>0</v>
      </c>
      <c r="F350" s="76">
        <v>0</v>
      </c>
      <c r="G350" s="76">
        <v>0</v>
      </c>
      <c r="H350" s="76">
        <v>0</v>
      </c>
      <c r="I350" s="76">
        <v>0</v>
      </c>
      <c r="J350" s="76">
        <v>0</v>
      </c>
      <c r="K350" s="76">
        <v>0</v>
      </c>
      <c r="L350" s="76">
        <v>0</v>
      </c>
      <c r="M350" s="76">
        <v>0</v>
      </c>
      <c r="N350" s="76">
        <v>0</v>
      </c>
      <c r="O350" s="76">
        <v>0</v>
      </c>
      <c r="P350" s="76">
        <v>0</v>
      </c>
      <c r="Q350" s="76">
        <v>0</v>
      </c>
      <c r="R350" s="76">
        <v>0</v>
      </c>
      <c r="S350" s="76">
        <v>0</v>
      </c>
      <c r="T350" s="76">
        <v>0</v>
      </c>
      <c r="U350" s="76">
        <v>0</v>
      </c>
      <c r="V350" s="76">
        <v>0</v>
      </c>
      <c r="W350" s="76">
        <v>0</v>
      </c>
      <c r="X350" s="76">
        <v>0</v>
      </c>
      <c r="Y350" s="76">
        <v>0</v>
      </c>
      <c r="Z350" s="76">
        <v>0</v>
      </c>
      <c r="AA350" s="76">
        <v>0</v>
      </c>
      <c r="AB350" s="76">
        <v>0</v>
      </c>
      <c r="AC350" s="76">
        <v>0</v>
      </c>
      <c r="AD350" s="76">
        <v>0</v>
      </c>
      <c r="AE350" s="76">
        <v>0</v>
      </c>
      <c r="AF350" s="76">
        <v>0</v>
      </c>
      <c r="AG350" s="76">
        <v>0</v>
      </c>
      <c r="AH350" s="76">
        <v>0</v>
      </c>
      <c r="AI350" s="76">
        <v>0</v>
      </c>
      <c r="AJ350" s="77">
        <f t="shared" si="5"/>
        <v>0</v>
      </c>
      <c r="AM350" s="70"/>
    </row>
    <row r="351" spans="1:39" ht="20.100000000000001" hidden="1" customHeight="1" outlineLevel="2">
      <c r="A351" s="73">
        <v>1271</v>
      </c>
      <c r="B351" s="74" t="s">
        <v>988</v>
      </c>
      <c r="C351" s="75" t="s">
        <v>1298</v>
      </c>
      <c r="D351" s="76">
        <v>0</v>
      </c>
      <c r="E351" s="76">
        <v>0</v>
      </c>
      <c r="F351" s="76">
        <v>0</v>
      </c>
      <c r="G351" s="76">
        <v>0</v>
      </c>
      <c r="H351" s="76">
        <v>0</v>
      </c>
      <c r="I351" s="76">
        <v>0</v>
      </c>
      <c r="J351" s="76">
        <v>0</v>
      </c>
      <c r="K351" s="76">
        <v>0</v>
      </c>
      <c r="L351" s="76">
        <v>0</v>
      </c>
      <c r="M351" s="76">
        <v>0</v>
      </c>
      <c r="N351" s="76">
        <v>0</v>
      </c>
      <c r="O351" s="76">
        <v>0</v>
      </c>
      <c r="P351" s="76">
        <v>0</v>
      </c>
      <c r="Q351" s="76">
        <v>0</v>
      </c>
      <c r="R351" s="76">
        <v>0</v>
      </c>
      <c r="S351" s="76">
        <v>0</v>
      </c>
      <c r="T351" s="76">
        <v>0</v>
      </c>
      <c r="U351" s="76">
        <v>0</v>
      </c>
      <c r="V351" s="76">
        <v>0</v>
      </c>
      <c r="W351" s="76">
        <v>0</v>
      </c>
      <c r="X351" s="76">
        <v>0</v>
      </c>
      <c r="Y351" s="76">
        <v>0</v>
      </c>
      <c r="Z351" s="76">
        <v>0</v>
      </c>
      <c r="AA351" s="76">
        <v>0</v>
      </c>
      <c r="AB351" s="76">
        <v>0</v>
      </c>
      <c r="AC351" s="76">
        <v>0</v>
      </c>
      <c r="AD351" s="76">
        <v>0</v>
      </c>
      <c r="AE351" s="76">
        <v>0</v>
      </c>
      <c r="AF351" s="76">
        <v>0</v>
      </c>
      <c r="AG351" s="76">
        <v>0</v>
      </c>
      <c r="AH351" s="76">
        <v>0</v>
      </c>
      <c r="AI351" s="76">
        <v>0</v>
      </c>
      <c r="AJ351" s="77">
        <f t="shared" si="5"/>
        <v>0</v>
      </c>
      <c r="AM351" s="70"/>
    </row>
    <row r="352" spans="1:39" ht="20.100000000000001" hidden="1" customHeight="1" outlineLevel="2">
      <c r="A352" s="73">
        <v>1272</v>
      </c>
      <c r="B352" s="74" t="s">
        <v>989</v>
      </c>
      <c r="C352" s="75" t="s">
        <v>1298</v>
      </c>
      <c r="D352" s="76">
        <v>0</v>
      </c>
      <c r="E352" s="76">
        <v>0</v>
      </c>
      <c r="F352" s="76">
        <v>0</v>
      </c>
      <c r="G352" s="76">
        <v>0</v>
      </c>
      <c r="H352" s="76">
        <v>0</v>
      </c>
      <c r="I352" s="76">
        <v>0</v>
      </c>
      <c r="J352" s="76">
        <v>0</v>
      </c>
      <c r="K352" s="76">
        <v>0</v>
      </c>
      <c r="L352" s="76">
        <v>0</v>
      </c>
      <c r="M352" s="76">
        <v>0</v>
      </c>
      <c r="N352" s="76">
        <v>0</v>
      </c>
      <c r="O352" s="76">
        <v>0</v>
      </c>
      <c r="P352" s="76">
        <v>0</v>
      </c>
      <c r="Q352" s="76">
        <v>0</v>
      </c>
      <c r="R352" s="76">
        <v>0</v>
      </c>
      <c r="S352" s="76">
        <v>0</v>
      </c>
      <c r="T352" s="76">
        <v>0</v>
      </c>
      <c r="U352" s="76">
        <v>0</v>
      </c>
      <c r="V352" s="76">
        <v>0</v>
      </c>
      <c r="W352" s="76">
        <v>0</v>
      </c>
      <c r="X352" s="76">
        <v>0</v>
      </c>
      <c r="Y352" s="76">
        <v>0</v>
      </c>
      <c r="Z352" s="76">
        <v>0</v>
      </c>
      <c r="AA352" s="76">
        <v>0</v>
      </c>
      <c r="AB352" s="76">
        <v>0</v>
      </c>
      <c r="AC352" s="76">
        <v>0</v>
      </c>
      <c r="AD352" s="76">
        <v>0</v>
      </c>
      <c r="AE352" s="76">
        <v>0</v>
      </c>
      <c r="AF352" s="76">
        <v>0</v>
      </c>
      <c r="AG352" s="76">
        <v>0</v>
      </c>
      <c r="AH352" s="76">
        <v>0</v>
      </c>
      <c r="AI352" s="76">
        <v>0</v>
      </c>
      <c r="AJ352" s="77">
        <f t="shared" si="5"/>
        <v>0</v>
      </c>
      <c r="AM352" s="70"/>
    </row>
    <row r="353" spans="1:39" ht="20.100000000000001" hidden="1" customHeight="1" outlineLevel="2">
      <c r="A353" s="73">
        <v>1273</v>
      </c>
      <c r="B353" s="74" t="s">
        <v>990</v>
      </c>
      <c r="C353" s="75" t="s">
        <v>1298</v>
      </c>
      <c r="D353" s="76">
        <v>0</v>
      </c>
      <c r="E353" s="76">
        <v>0</v>
      </c>
      <c r="F353" s="76">
        <v>0</v>
      </c>
      <c r="G353" s="76">
        <v>0</v>
      </c>
      <c r="H353" s="76">
        <v>0</v>
      </c>
      <c r="I353" s="76">
        <v>0</v>
      </c>
      <c r="J353" s="76">
        <v>0</v>
      </c>
      <c r="K353" s="76">
        <v>0</v>
      </c>
      <c r="L353" s="76">
        <v>0</v>
      </c>
      <c r="M353" s="76">
        <v>0</v>
      </c>
      <c r="N353" s="76">
        <v>0</v>
      </c>
      <c r="O353" s="76">
        <v>0</v>
      </c>
      <c r="P353" s="76">
        <v>0</v>
      </c>
      <c r="Q353" s="76">
        <v>0</v>
      </c>
      <c r="R353" s="76">
        <v>0</v>
      </c>
      <c r="S353" s="76">
        <v>0</v>
      </c>
      <c r="T353" s="76">
        <v>0</v>
      </c>
      <c r="U353" s="76">
        <v>0</v>
      </c>
      <c r="V353" s="76">
        <v>0</v>
      </c>
      <c r="W353" s="76">
        <v>0</v>
      </c>
      <c r="X353" s="76">
        <v>0</v>
      </c>
      <c r="Y353" s="76">
        <v>0</v>
      </c>
      <c r="Z353" s="76">
        <v>0</v>
      </c>
      <c r="AA353" s="76">
        <v>0</v>
      </c>
      <c r="AB353" s="76">
        <v>0</v>
      </c>
      <c r="AC353" s="76">
        <v>0</v>
      </c>
      <c r="AD353" s="76">
        <v>0</v>
      </c>
      <c r="AE353" s="76">
        <v>0</v>
      </c>
      <c r="AF353" s="76">
        <v>0</v>
      </c>
      <c r="AG353" s="76">
        <v>0</v>
      </c>
      <c r="AH353" s="76">
        <v>0</v>
      </c>
      <c r="AI353" s="76">
        <v>0</v>
      </c>
      <c r="AJ353" s="77">
        <f t="shared" si="5"/>
        <v>0</v>
      </c>
      <c r="AM353" s="70"/>
    </row>
    <row r="354" spans="1:39" ht="20.100000000000001" hidden="1" customHeight="1" outlineLevel="2">
      <c r="A354" s="73">
        <v>1274</v>
      </c>
      <c r="B354" s="74" t="s">
        <v>991</v>
      </c>
      <c r="C354" s="75" t="s">
        <v>1298</v>
      </c>
      <c r="D354" s="76">
        <v>0</v>
      </c>
      <c r="E354" s="76">
        <v>0</v>
      </c>
      <c r="F354" s="76">
        <v>0</v>
      </c>
      <c r="G354" s="76">
        <v>0</v>
      </c>
      <c r="H354" s="76">
        <v>0</v>
      </c>
      <c r="I354" s="76">
        <v>0</v>
      </c>
      <c r="J354" s="76">
        <v>0</v>
      </c>
      <c r="K354" s="76">
        <v>0</v>
      </c>
      <c r="L354" s="76">
        <v>0</v>
      </c>
      <c r="M354" s="76">
        <v>0</v>
      </c>
      <c r="N354" s="76">
        <v>0</v>
      </c>
      <c r="O354" s="76">
        <v>0</v>
      </c>
      <c r="P354" s="76">
        <v>0</v>
      </c>
      <c r="Q354" s="76">
        <v>0</v>
      </c>
      <c r="R354" s="76">
        <v>0</v>
      </c>
      <c r="S354" s="76">
        <v>0</v>
      </c>
      <c r="T354" s="76">
        <v>0</v>
      </c>
      <c r="U354" s="76">
        <v>0</v>
      </c>
      <c r="V354" s="76">
        <v>0</v>
      </c>
      <c r="W354" s="76">
        <v>0</v>
      </c>
      <c r="X354" s="76">
        <v>0</v>
      </c>
      <c r="Y354" s="76">
        <v>0</v>
      </c>
      <c r="Z354" s="76">
        <v>0</v>
      </c>
      <c r="AA354" s="76">
        <v>0</v>
      </c>
      <c r="AB354" s="76">
        <v>0</v>
      </c>
      <c r="AC354" s="76">
        <v>0</v>
      </c>
      <c r="AD354" s="76">
        <v>0</v>
      </c>
      <c r="AE354" s="76">
        <v>0</v>
      </c>
      <c r="AF354" s="76">
        <v>0</v>
      </c>
      <c r="AG354" s="76">
        <v>0</v>
      </c>
      <c r="AH354" s="76">
        <v>0</v>
      </c>
      <c r="AI354" s="76">
        <v>0</v>
      </c>
      <c r="AJ354" s="77">
        <f t="shared" si="5"/>
        <v>0</v>
      </c>
      <c r="AM354" s="70"/>
    </row>
    <row r="355" spans="1:39" ht="20.100000000000001" hidden="1" customHeight="1" outlineLevel="2">
      <c r="A355" s="73">
        <v>1275</v>
      </c>
      <c r="B355" s="74" t="s">
        <v>992</v>
      </c>
      <c r="C355" s="75" t="s">
        <v>1298</v>
      </c>
      <c r="D355" s="76">
        <v>0</v>
      </c>
      <c r="E355" s="76">
        <v>0</v>
      </c>
      <c r="F355" s="76">
        <v>0</v>
      </c>
      <c r="G355" s="76">
        <v>0</v>
      </c>
      <c r="H355" s="76">
        <v>0</v>
      </c>
      <c r="I355" s="76">
        <v>0</v>
      </c>
      <c r="J355" s="76">
        <v>0</v>
      </c>
      <c r="K355" s="76">
        <v>0</v>
      </c>
      <c r="L355" s="76">
        <v>0</v>
      </c>
      <c r="M355" s="76">
        <v>0</v>
      </c>
      <c r="N355" s="76">
        <v>0</v>
      </c>
      <c r="O355" s="76">
        <v>0</v>
      </c>
      <c r="P355" s="76">
        <v>0</v>
      </c>
      <c r="Q355" s="76">
        <v>0</v>
      </c>
      <c r="R355" s="76">
        <v>0</v>
      </c>
      <c r="S355" s="76">
        <v>0</v>
      </c>
      <c r="T355" s="76">
        <v>0</v>
      </c>
      <c r="U355" s="76">
        <v>0</v>
      </c>
      <c r="V355" s="76">
        <v>0</v>
      </c>
      <c r="W355" s="76">
        <v>0</v>
      </c>
      <c r="X355" s="76">
        <v>0</v>
      </c>
      <c r="Y355" s="76">
        <v>0</v>
      </c>
      <c r="Z355" s="76">
        <v>0</v>
      </c>
      <c r="AA355" s="76">
        <v>0</v>
      </c>
      <c r="AB355" s="76">
        <v>0</v>
      </c>
      <c r="AC355" s="76">
        <v>0</v>
      </c>
      <c r="AD355" s="76">
        <v>0</v>
      </c>
      <c r="AE355" s="76">
        <v>0</v>
      </c>
      <c r="AF355" s="76">
        <v>0</v>
      </c>
      <c r="AG355" s="76">
        <v>0</v>
      </c>
      <c r="AH355" s="76">
        <v>0</v>
      </c>
      <c r="AI355" s="76">
        <v>0</v>
      </c>
      <c r="AJ355" s="77">
        <f t="shared" si="5"/>
        <v>0</v>
      </c>
      <c r="AM355" s="70"/>
    </row>
    <row r="356" spans="1:39" ht="20.100000000000001" hidden="1" customHeight="1" outlineLevel="2">
      <c r="A356" s="73">
        <v>1276</v>
      </c>
      <c r="B356" s="74" t="s">
        <v>993</v>
      </c>
      <c r="C356" s="75" t="s">
        <v>1298</v>
      </c>
      <c r="D356" s="76">
        <v>0</v>
      </c>
      <c r="E356" s="76">
        <v>0</v>
      </c>
      <c r="F356" s="76">
        <v>0</v>
      </c>
      <c r="G356" s="76">
        <v>0</v>
      </c>
      <c r="H356" s="76">
        <v>0</v>
      </c>
      <c r="I356" s="76">
        <v>0</v>
      </c>
      <c r="J356" s="76">
        <v>0</v>
      </c>
      <c r="K356" s="76">
        <v>0</v>
      </c>
      <c r="L356" s="76">
        <v>0</v>
      </c>
      <c r="M356" s="76">
        <v>0</v>
      </c>
      <c r="N356" s="76">
        <v>0</v>
      </c>
      <c r="O356" s="76">
        <v>0</v>
      </c>
      <c r="P356" s="76">
        <v>0</v>
      </c>
      <c r="Q356" s="76">
        <v>0</v>
      </c>
      <c r="R356" s="76">
        <v>0</v>
      </c>
      <c r="S356" s="76">
        <v>0</v>
      </c>
      <c r="T356" s="76">
        <v>0</v>
      </c>
      <c r="U356" s="76">
        <v>0</v>
      </c>
      <c r="V356" s="76">
        <v>0</v>
      </c>
      <c r="W356" s="76">
        <v>0</v>
      </c>
      <c r="X356" s="76">
        <v>0</v>
      </c>
      <c r="Y356" s="76">
        <v>0</v>
      </c>
      <c r="Z356" s="76">
        <v>0</v>
      </c>
      <c r="AA356" s="76">
        <v>0</v>
      </c>
      <c r="AB356" s="76">
        <v>0</v>
      </c>
      <c r="AC356" s="76">
        <v>0</v>
      </c>
      <c r="AD356" s="76">
        <v>0</v>
      </c>
      <c r="AE356" s="76">
        <v>0</v>
      </c>
      <c r="AF356" s="76">
        <v>0</v>
      </c>
      <c r="AG356" s="76">
        <v>0</v>
      </c>
      <c r="AH356" s="76">
        <v>0</v>
      </c>
      <c r="AI356" s="76">
        <v>0</v>
      </c>
      <c r="AJ356" s="77">
        <f t="shared" si="5"/>
        <v>0</v>
      </c>
      <c r="AM356" s="70"/>
    </row>
    <row r="357" spans="1:39" ht="20.100000000000001" hidden="1" customHeight="1" outlineLevel="2">
      <c r="A357" s="73">
        <v>1277</v>
      </c>
      <c r="B357" s="74" t="s">
        <v>994</v>
      </c>
      <c r="C357" s="75" t="s">
        <v>1298</v>
      </c>
      <c r="D357" s="76">
        <v>0</v>
      </c>
      <c r="E357" s="76">
        <v>0</v>
      </c>
      <c r="F357" s="76">
        <v>0</v>
      </c>
      <c r="G357" s="76">
        <v>0</v>
      </c>
      <c r="H357" s="76">
        <v>0</v>
      </c>
      <c r="I357" s="76">
        <v>0</v>
      </c>
      <c r="J357" s="76">
        <v>0</v>
      </c>
      <c r="K357" s="76">
        <v>0</v>
      </c>
      <c r="L357" s="76">
        <v>0</v>
      </c>
      <c r="M357" s="76">
        <v>0</v>
      </c>
      <c r="N357" s="76">
        <v>0</v>
      </c>
      <c r="O357" s="76">
        <v>0</v>
      </c>
      <c r="P357" s="76">
        <v>0</v>
      </c>
      <c r="Q357" s="76">
        <v>0</v>
      </c>
      <c r="R357" s="76">
        <v>0</v>
      </c>
      <c r="S357" s="76">
        <v>0</v>
      </c>
      <c r="T357" s="76">
        <v>0</v>
      </c>
      <c r="U357" s="76">
        <v>0</v>
      </c>
      <c r="V357" s="76">
        <v>0</v>
      </c>
      <c r="W357" s="76">
        <v>0</v>
      </c>
      <c r="X357" s="76">
        <v>0</v>
      </c>
      <c r="Y357" s="76">
        <v>0</v>
      </c>
      <c r="Z357" s="76">
        <v>0</v>
      </c>
      <c r="AA357" s="76">
        <v>0</v>
      </c>
      <c r="AB357" s="76">
        <v>0</v>
      </c>
      <c r="AC357" s="76">
        <v>0</v>
      </c>
      <c r="AD357" s="76">
        <v>0</v>
      </c>
      <c r="AE357" s="76">
        <v>0</v>
      </c>
      <c r="AF357" s="76">
        <v>0</v>
      </c>
      <c r="AG357" s="76">
        <v>0</v>
      </c>
      <c r="AH357" s="76">
        <v>0</v>
      </c>
      <c r="AI357" s="76">
        <v>0</v>
      </c>
      <c r="AJ357" s="77">
        <f t="shared" si="5"/>
        <v>0</v>
      </c>
      <c r="AM357" s="70"/>
    </row>
    <row r="358" spans="1:39" ht="20.100000000000001" hidden="1" customHeight="1" outlineLevel="2">
      <c r="A358" s="73">
        <v>1278</v>
      </c>
      <c r="B358" s="74" t="s">
        <v>995</v>
      </c>
      <c r="C358" s="75" t="s">
        <v>1298</v>
      </c>
      <c r="D358" s="76">
        <v>0</v>
      </c>
      <c r="E358" s="76">
        <v>0</v>
      </c>
      <c r="F358" s="76">
        <v>0</v>
      </c>
      <c r="G358" s="76">
        <v>0</v>
      </c>
      <c r="H358" s="76">
        <v>0</v>
      </c>
      <c r="I358" s="76">
        <v>0</v>
      </c>
      <c r="J358" s="76">
        <v>0</v>
      </c>
      <c r="K358" s="76">
        <v>0</v>
      </c>
      <c r="L358" s="76">
        <v>0</v>
      </c>
      <c r="M358" s="76">
        <v>0</v>
      </c>
      <c r="N358" s="76">
        <v>0</v>
      </c>
      <c r="O358" s="76">
        <v>0</v>
      </c>
      <c r="P358" s="76">
        <v>0</v>
      </c>
      <c r="Q358" s="76">
        <v>0</v>
      </c>
      <c r="R358" s="76">
        <v>0</v>
      </c>
      <c r="S358" s="76">
        <v>0</v>
      </c>
      <c r="T358" s="76">
        <v>0</v>
      </c>
      <c r="U358" s="76">
        <v>0</v>
      </c>
      <c r="V358" s="76">
        <v>0</v>
      </c>
      <c r="W358" s="76">
        <v>0</v>
      </c>
      <c r="X358" s="76">
        <v>0</v>
      </c>
      <c r="Y358" s="76">
        <v>0</v>
      </c>
      <c r="Z358" s="76">
        <v>0</v>
      </c>
      <c r="AA358" s="76">
        <v>0</v>
      </c>
      <c r="AB358" s="76">
        <v>0</v>
      </c>
      <c r="AC358" s="76">
        <v>0</v>
      </c>
      <c r="AD358" s="76">
        <v>0</v>
      </c>
      <c r="AE358" s="76">
        <v>0</v>
      </c>
      <c r="AF358" s="76">
        <v>0</v>
      </c>
      <c r="AG358" s="76">
        <v>0</v>
      </c>
      <c r="AH358" s="76">
        <v>0</v>
      </c>
      <c r="AI358" s="76">
        <v>0</v>
      </c>
      <c r="AJ358" s="77">
        <f t="shared" si="5"/>
        <v>0</v>
      </c>
      <c r="AM358" s="70"/>
    </row>
    <row r="359" spans="1:39" ht="20.100000000000001" hidden="1" customHeight="1" outlineLevel="2">
      <c r="A359" s="73">
        <v>1279</v>
      </c>
      <c r="B359" s="74" t="s">
        <v>996</v>
      </c>
      <c r="C359" s="75" t="s">
        <v>1298</v>
      </c>
      <c r="D359" s="76">
        <v>0</v>
      </c>
      <c r="E359" s="76">
        <v>0</v>
      </c>
      <c r="F359" s="76">
        <v>0</v>
      </c>
      <c r="G359" s="76">
        <v>0</v>
      </c>
      <c r="H359" s="76">
        <v>0</v>
      </c>
      <c r="I359" s="76">
        <v>0</v>
      </c>
      <c r="J359" s="76">
        <v>0</v>
      </c>
      <c r="K359" s="76">
        <v>0</v>
      </c>
      <c r="L359" s="76">
        <v>0</v>
      </c>
      <c r="M359" s="76">
        <v>0</v>
      </c>
      <c r="N359" s="76">
        <v>0</v>
      </c>
      <c r="O359" s="76">
        <v>0</v>
      </c>
      <c r="P359" s="76">
        <v>0</v>
      </c>
      <c r="Q359" s="76">
        <v>0</v>
      </c>
      <c r="R359" s="76">
        <v>0</v>
      </c>
      <c r="S359" s="76">
        <v>0</v>
      </c>
      <c r="T359" s="76">
        <v>0</v>
      </c>
      <c r="U359" s="76">
        <v>0</v>
      </c>
      <c r="V359" s="76">
        <v>0</v>
      </c>
      <c r="W359" s="76">
        <v>0</v>
      </c>
      <c r="X359" s="76">
        <v>0</v>
      </c>
      <c r="Y359" s="76">
        <v>0</v>
      </c>
      <c r="Z359" s="76">
        <v>0</v>
      </c>
      <c r="AA359" s="76">
        <v>0</v>
      </c>
      <c r="AB359" s="76">
        <v>0</v>
      </c>
      <c r="AC359" s="76">
        <v>0</v>
      </c>
      <c r="AD359" s="76">
        <v>0</v>
      </c>
      <c r="AE359" s="76">
        <v>0</v>
      </c>
      <c r="AF359" s="76">
        <v>0</v>
      </c>
      <c r="AG359" s="76">
        <v>0</v>
      </c>
      <c r="AH359" s="76">
        <v>0</v>
      </c>
      <c r="AI359" s="76">
        <v>0</v>
      </c>
      <c r="AJ359" s="77">
        <f t="shared" si="5"/>
        <v>0</v>
      </c>
      <c r="AM359" s="70"/>
    </row>
    <row r="360" spans="1:39" ht="20.100000000000001" hidden="1" customHeight="1" outlineLevel="2">
      <c r="A360" s="73">
        <v>1280</v>
      </c>
      <c r="B360" s="74" t="s">
        <v>997</v>
      </c>
      <c r="C360" s="75" t="s">
        <v>1298</v>
      </c>
      <c r="D360" s="76">
        <v>0</v>
      </c>
      <c r="E360" s="76">
        <v>0</v>
      </c>
      <c r="F360" s="76">
        <v>0</v>
      </c>
      <c r="G360" s="76">
        <v>0</v>
      </c>
      <c r="H360" s="76">
        <v>0</v>
      </c>
      <c r="I360" s="76">
        <v>0</v>
      </c>
      <c r="J360" s="76">
        <v>0</v>
      </c>
      <c r="K360" s="76">
        <v>0</v>
      </c>
      <c r="L360" s="76">
        <v>0</v>
      </c>
      <c r="M360" s="76">
        <v>0</v>
      </c>
      <c r="N360" s="76">
        <v>0</v>
      </c>
      <c r="O360" s="76">
        <v>0</v>
      </c>
      <c r="P360" s="76">
        <v>0</v>
      </c>
      <c r="Q360" s="76">
        <v>0</v>
      </c>
      <c r="R360" s="76">
        <v>0</v>
      </c>
      <c r="S360" s="76">
        <v>0</v>
      </c>
      <c r="T360" s="76">
        <v>0</v>
      </c>
      <c r="U360" s="76">
        <v>0</v>
      </c>
      <c r="V360" s="76">
        <v>0</v>
      </c>
      <c r="W360" s="76">
        <v>0</v>
      </c>
      <c r="X360" s="76">
        <v>0</v>
      </c>
      <c r="Y360" s="76">
        <v>0</v>
      </c>
      <c r="Z360" s="76">
        <v>0</v>
      </c>
      <c r="AA360" s="76">
        <v>0</v>
      </c>
      <c r="AB360" s="76">
        <v>0</v>
      </c>
      <c r="AC360" s="76">
        <v>0</v>
      </c>
      <c r="AD360" s="76">
        <v>0</v>
      </c>
      <c r="AE360" s="76">
        <v>0</v>
      </c>
      <c r="AF360" s="76">
        <v>0</v>
      </c>
      <c r="AG360" s="76">
        <v>0</v>
      </c>
      <c r="AH360" s="76">
        <v>0</v>
      </c>
      <c r="AI360" s="76">
        <v>0</v>
      </c>
      <c r="AJ360" s="77">
        <f t="shared" si="5"/>
        <v>0</v>
      </c>
      <c r="AM360" s="70"/>
    </row>
    <row r="361" spans="1:39" ht="20.100000000000001" hidden="1" customHeight="1" outlineLevel="2">
      <c r="A361" s="73">
        <v>1281</v>
      </c>
      <c r="B361" s="74" t="s">
        <v>998</v>
      </c>
      <c r="C361" s="75" t="s">
        <v>1298</v>
      </c>
      <c r="D361" s="76">
        <v>0</v>
      </c>
      <c r="E361" s="76">
        <v>0</v>
      </c>
      <c r="F361" s="76">
        <v>0</v>
      </c>
      <c r="G361" s="76">
        <v>0</v>
      </c>
      <c r="H361" s="76">
        <v>0</v>
      </c>
      <c r="I361" s="76">
        <v>0</v>
      </c>
      <c r="J361" s="76">
        <v>0</v>
      </c>
      <c r="K361" s="76">
        <v>0</v>
      </c>
      <c r="L361" s="76">
        <v>0</v>
      </c>
      <c r="M361" s="76">
        <v>0</v>
      </c>
      <c r="N361" s="76">
        <v>0</v>
      </c>
      <c r="O361" s="76">
        <v>0</v>
      </c>
      <c r="P361" s="76">
        <v>0</v>
      </c>
      <c r="Q361" s="76">
        <v>0</v>
      </c>
      <c r="R361" s="76">
        <v>0</v>
      </c>
      <c r="S361" s="76">
        <v>0</v>
      </c>
      <c r="T361" s="76">
        <v>0</v>
      </c>
      <c r="U361" s="76">
        <v>0</v>
      </c>
      <c r="V361" s="76">
        <v>0</v>
      </c>
      <c r="W361" s="76">
        <v>0</v>
      </c>
      <c r="X361" s="76">
        <v>0</v>
      </c>
      <c r="Y361" s="76">
        <v>0</v>
      </c>
      <c r="Z361" s="76">
        <v>0</v>
      </c>
      <c r="AA361" s="76">
        <v>0</v>
      </c>
      <c r="AB361" s="76">
        <v>0</v>
      </c>
      <c r="AC361" s="76">
        <v>0</v>
      </c>
      <c r="AD361" s="76">
        <v>0</v>
      </c>
      <c r="AE361" s="76">
        <v>0</v>
      </c>
      <c r="AF361" s="76">
        <v>0</v>
      </c>
      <c r="AG361" s="76">
        <v>0</v>
      </c>
      <c r="AH361" s="76">
        <v>0</v>
      </c>
      <c r="AI361" s="76">
        <v>0</v>
      </c>
      <c r="AJ361" s="77">
        <f t="shared" si="5"/>
        <v>0</v>
      </c>
      <c r="AM361" s="70"/>
    </row>
    <row r="362" spans="1:39" ht="20.100000000000001" hidden="1" customHeight="1" outlineLevel="2">
      <c r="A362" s="73">
        <v>1282</v>
      </c>
      <c r="B362" s="74" t="s">
        <v>999</v>
      </c>
      <c r="C362" s="75" t="s">
        <v>1298</v>
      </c>
      <c r="D362" s="76">
        <v>0</v>
      </c>
      <c r="E362" s="76">
        <v>0</v>
      </c>
      <c r="F362" s="76">
        <v>0</v>
      </c>
      <c r="G362" s="76">
        <v>0</v>
      </c>
      <c r="H362" s="76">
        <v>0</v>
      </c>
      <c r="I362" s="76">
        <v>0</v>
      </c>
      <c r="J362" s="76">
        <v>0</v>
      </c>
      <c r="K362" s="76">
        <v>0</v>
      </c>
      <c r="L362" s="76">
        <v>0</v>
      </c>
      <c r="M362" s="76">
        <v>0</v>
      </c>
      <c r="N362" s="76">
        <v>0</v>
      </c>
      <c r="O362" s="76">
        <v>0</v>
      </c>
      <c r="P362" s="76">
        <v>0</v>
      </c>
      <c r="Q362" s="76">
        <v>0</v>
      </c>
      <c r="R362" s="76">
        <v>0</v>
      </c>
      <c r="S362" s="76">
        <v>0</v>
      </c>
      <c r="T362" s="76">
        <v>0</v>
      </c>
      <c r="U362" s="76">
        <v>0</v>
      </c>
      <c r="V362" s="76">
        <v>0</v>
      </c>
      <c r="W362" s="76">
        <v>0</v>
      </c>
      <c r="X362" s="76">
        <v>0</v>
      </c>
      <c r="Y362" s="76">
        <v>0</v>
      </c>
      <c r="Z362" s="76">
        <v>0</v>
      </c>
      <c r="AA362" s="76">
        <v>0</v>
      </c>
      <c r="AB362" s="76">
        <v>0</v>
      </c>
      <c r="AC362" s="76">
        <v>0</v>
      </c>
      <c r="AD362" s="76">
        <v>0</v>
      </c>
      <c r="AE362" s="76">
        <v>0</v>
      </c>
      <c r="AF362" s="76">
        <v>0</v>
      </c>
      <c r="AG362" s="76">
        <v>0</v>
      </c>
      <c r="AH362" s="76">
        <v>0</v>
      </c>
      <c r="AI362" s="76">
        <v>0</v>
      </c>
      <c r="AJ362" s="77">
        <f t="shared" si="5"/>
        <v>0</v>
      </c>
      <c r="AM362" s="70"/>
    </row>
    <row r="363" spans="1:39" ht="20.100000000000001" hidden="1" customHeight="1" outlineLevel="2">
      <c r="A363" s="73">
        <v>1283</v>
      </c>
      <c r="B363" s="74" t="s">
        <v>1000</v>
      </c>
      <c r="C363" s="75" t="s">
        <v>1298</v>
      </c>
      <c r="D363" s="76">
        <v>0</v>
      </c>
      <c r="E363" s="76">
        <v>0</v>
      </c>
      <c r="F363" s="76">
        <v>0</v>
      </c>
      <c r="G363" s="76">
        <v>0</v>
      </c>
      <c r="H363" s="76">
        <v>0</v>
      </c>
      <c r="I363" s="76">
        <v>0</v>
      </c>
      <c r="J363" s="76">
        <v>0</v>
      </c>
      <c r="K363" s="76">
        <v>0</v>
      </c>
      <c r="L363" s="76">
        <v>0</v>
      </c>
      <c r="M363" s="76">
        <v>0</v>
      </c>
      <c r="N363" s="76">
        <v>0</v>
      </c>
      <c r="O363" s="76">
        <v>0</v>
      </c>
      <c r="P363" s="76">
        <v>0</v>
      </c>
      <c r="Q363" s="76">
        <v>0</v>
      </c>
      <c r="R363" s="76">
        <v>0</v>
      </c>
      <c r="S363" s="76">
        <v>0</v>
      </c>
      <c r="T363" s="76">
        <v>0</v>
      </c>
      <c r="U363" s="76">
        <v>0</v>
      </c>
      <c r="V363" s="76">
        <v>0</v>
      </c>
      <c r="W363" s="76">
        <v>0</v>
      </c>
      <c r="X363" s="76">
        <v>0</v>
      </c>
      <c r="Y363" s="76">
        <v>0</v>
      </c>
      <c r="Z363" s="76">
        <v>0</v>
      </c>
      <c r="AA363" s="76">
        <v>0</v>
      </c>
      <c r="AB363" s="76">
        <v>0</v>
      </c>
      <c r="AC363" s="76">
        <v>0</v>
      </c>
      <c r="AD363" s="76">
        <v>0</v>
      </c>
      <c r="AE363" s="76">
        <v>0</v>
      </c>
      <c r="AF363" s="76">
        <v>0</v>
      </c>
      <c r="AG363" s="76">
        <v>0</v>
      </c>
      <c r="AH363" s="76">
        <v>0</v>
      </c>
      <c r="AI363" s="76">
        <v>0</v>
      </c>
      <c r="AJ363" s="77">
        <f t="shared" si="5"/>
        <v>0</v>
      </c>
      <c r="AM363" s="70"/>
    </row>
    <row r="364" spans="1:39" ht="20.100000000000001" hidden="1" customHeight="1" outlineLevel="2">
      <c r="A364" s="73">
        <v>1284</v>
      </c>
      <c r="B364" s="74" t="s">
        <v>1001</v>
      </c>
      <c r="C364" s="75" t="s">
        <v>1298</v>
      </c>
      <c r="D364" s="76">
        <v>0</v>
      </c>
      <c r="E364" s="76">
        <v>0</v>
      </c>
      <c r="F364" s="76">
        <v>0</v>
      </c>
      <c r="G364" s="76">
        <v>0</v>
      </c>
      <c r="H364" s="76">
        <v>0</v>
      </c>
      <c r="I364" s="76">
        <v>0</v>
      </c>
      <c r="J364" s="76">
        <v>0</v>
      </c>
      <c r="K364" s="76">
        <v>0</v>
      </c>
      <c r="L364" s="76">
        <v>0</v>
      </c>
      <c r="M364" s="76">
        <v>0</v>
      </c>
      <c r="N364" s="76">
        <v>0</v>
      </c>
      <c r="O364" s="76">
        <v>0</v>
      </c>
      <c r="P364" s="76">
        <v>0</v>
      </c>
      <c r="Q364" s="76">
        <v>0</v>
      </c>
      <c r="R364" s="76">
        <v>0</v>
      </c>
      <c r="S364" s="76">
        <v>0</v>
      </c>
      <c r="T364" s="76">
        <v>0</v>
      </c>
      <c r="U364" s="76">
        <v>0</v>
      </c>
      <c r="V364" s="76">
        <v>0</v>
      </c>
      <c r="W364" s="76">
        <v>0</v>
      </c>
      <c r="X364" s="76">
        <v>0</v>
      </c>
      <c r="Y364" s="76">
        <v>0</v>
      </c>
      <c r="Z364" s="76">
        <v>0</v>
      </c>
      <c r="AA364" s="76">
        <v>0</v>
      </c>
      <c r="AB364" s="76">
        <v>0</v>
      </c>
      <c r="AC364" s="76">
        <v>0</v>
      </c>
      <c r="AD364" s="76">
        <v>0</v>
      </c>
      <c r="AE364" s="76">
        <v>0</v>
      </c>
      <c r="AF364" s="76">
        <v>0</v>
      </c>
      <c r="AG364" s="76">
        <v>0</v>
      </c>
      <c r="AH364" s="76">
        <v>0</v>
      </c>
      <c r="AI364" s="76">
        <v>0</v>
      </c>
      <c r="AJ364" s="77">
        <f t="shared" si="5"/>
        <v>0</v>
      </c>
      <c r="AM364" s="70"/>
    </row>
    <row r="365" spans="1:39" ht="20.100000000000001" hidden="1" customHeight="1" outlineLevel="2">
      <c r="A365" s="73">
        <v>1285</v>
      </c>
      <c r="B365" s="74" t="s">
        <v>1002</v>
      </c>
      <c r="C365" s="75" t="s">
        <v>1298</v>
      </c>
      <c r="D365" s="76">
        <v>0</v>
      </c>
      <c r="E365" s="76">
        <v>0</v>
      </c>
      <c r="F365" s="76">
        <v>0</v>
      </c>
      <c r="G365" s="76">
        <v>0</v>
      </c>
      <c r="H365" s="76">
        <v>0</v>
      </c>
      <c r="I365" s="76">
        <v>0</v>
      </c>
      <c r="J365" s="76">
        <v>0</v>
      </c>
      <c r="K365" s="76">
        <v>0</v>
      </c>
      <c r="L365" s="76">
        <v>0</v>
      </c>
      <c r="M365" s="76">
        <v>0</v>
      </c>
      <c r="N365" s="76">
        <v>0</v>
      </c>
      <c r="O365" s="76">
        <v>0</v>
      </c>
      <c r="P365" s="76">
        <v>0</v>
      </c>
      <c r="Q365" s="76">
        <v>0</v>
      </c>
      <c r="R365" s="76">
        <v>0</v>
      </c>
      <c r="S365" s="76">
        <v>0</v>
      </c>
      <c r="T365" s="76">
        <v>0</v>
      </c>
      <c r="U365" s="76">
        <v>0</v>
      </c>
      <c r="V365" s="76">
        <v>0</v>
      </c>
      <c r="W365" s="76">
        <v>0</v>
      </c>
      <c r="X365" s="76">
        <v>0</v>
      </c>
      <c r="Y365" s="76">
        <v>0</v>
      </c>
      <c r="Z365" s="76">
        <v>0</v>
      </c>
      <c r="AA365" s="76">
        <v>0</v>
      </c>
      <c r="AB365" s="76">
        <v>0</v>
      </c>
      <c r="AC365" s="76">
        <v>0</v>
      </c>
      <c r="AD365" s="76">
        <v>0</v>
      </c>
      <c r="AE365" s="76">
        <v>0</v>
      </c>
      <c r="AF365" s="76">
        <v>0</v>
      </c>
      <c r="AG365" s="76">
        <v>0</v>
      </c>
      <c r="AH365" s="76">
        <v>0</v>
      </c>
      <c r="AI365" s="76">
        <v>0</v>
      </c>
      <c r="AJ365" s="77">
        <f t="shared" si="5"/>
        <v>0</v>
      </c>
      <c r="AM365" s="70"/>
    </row>
    <row r="366" spans="1:39" ht="20.100000000000001" hidden="1" customHeight="1" outlineLevel="2">
      <c r="A366" s="73">
        <v>1286</v>
      </c>
      <c r="B366" s="74" t="s">
        <v>1003</v>
      </c>
      <c r="C366" s="75" t="s">
        <v>1298</v>
      </c>
      <c r="D366" s="76">
        <v>0</v>
      </c>
      <c r="E366" s="76">
        <v>0</v>
      </c>
      <c r="F366" s="76">
        <v>0</v>
      </c>
      <c r="G366" s="76">
        <v>0</v>
      </c>
      <c r="H366" s="76">
        <v>0</v>
      </c>
      <c r="I366" s="76">
        <v>0</v>
      </c>
      <c r="J366" s="76">
        <v>0</v>
      </c>
      <c r="K366" s="76">
        <v>0</v>
      </c>
      <c r="L366" s="76">
        <v>0</v>
      </c>
      <c r="M366" s="76">
        <v>0</v>
      </c>
      <c r="N366" s="76">
        <v>0</v>
      </c>
      <c r="O366" s="76">
        <v>0</v>
      </c>
      <c r="P366" s="76">
        <v>0</v>
      </c>
      <c r="Q366" s="76">
        <v>0</v>
      </c>
      <c r="R366" s="76">
        <v>0</v>
      </c>
      <c r="S366" s="76">
        <v>0</v>
      </c>
      <c r="T366" s="76">
        <v>0</v>
      </c>
      <c r="U366" s="76">
        <v>0</v>
      </c>
      <c r="V366" s="76">
        <v>0</v>
      </c>
      <c r="W366" s="76">
        <v>0</v>
      </c>
      <c r="X366" s="76">
        <v>0</v>
      </c>
      <c r="Y366" s="76">
        <v>0</v>
      </c>
      <c r="Z366" s="76">
        <v>0</v>
      </c>
      <c r="AA366" s="76">
        <v>0</v>
      </c>
      <c r="AB366" s="76">
        <v>0</v>
      </c>
      <c r="AC366" s="76">
        <v>0</v>
      </c>
      <c r="AD366" s="76">
        <v>0</v>
      </c>
      <c r="AE366" s="76">
        <v>0</v>
      </c>
      <c r="AF366" s="76">
        <v>0</v>
      </c>
      <c r="AG366" s="76">
        <v>0</v>
      </c>
      <c r="AH366" s="76">
        <v>0</v>
      </c>
      <c r="AI366" s="76">
        <v>0</v>
      </c>
      <c r="AJ366" s="77">
        <f t="shared" si="5"/>
        <v>0</v>
      </c>
      <c r="AM366" s="70"/>
    </row>
    <row r="367" spans="1:39" ht="20.100000000000001" hidden="1" customHeight="1" outlineLevel="2">
      <c r="A367" s="73">
        <v>1287</v>
      </c>
      <c r="B367" s="74" t="s">
        <v>1004</v>
      </c>
      <c r="C367" s="75" t="s">
        <v>1298</v>
      </c>
      <c r="D367" s="76">
        <v>0</v>
      </c>
      <c r="E367" s="76">
        <v>0</v>
      </c>
      <c r="F367" s="76">
        <v>0</v>
      </c>
      <c r="G367" s="76">
        <v>0</v>
      </c>
      <c r="H367" s="76">
        <v>0</v>
      </c>
      <c r="I367" s="76">
        <v>0</v>
      </c>
      <c r="J367" s="76">
        <v>0</v>
      </c>
      <c r="K367" s="76">
        <v>0</v>
      </c>
      <c r="L367" s="76">
        <v>0</v>
      </c>
      <c r="M367" s="76">
        <v>0</v>
      </c>
      <c r="N367" s="76">
        <v>0</v>
      </c>
      <c r="O367" s="76">
        <v>0</v>
      </c>
      <c r="P367" s="76">
        <v>0</v>
      </c>
      <c r="Q367" s="76">
        <v>0</v>
      </c>
      <c r="R367" s="76">
        <v>0</v>
      </c>
      <c r="S367" s="76">
        <v>0</v>
      </c>
      <c r="T367" s="76">
        <v>0</v>
      </c>
      <c r="U367" s="76">
        <v>0</v>
      </c>
      <c r="V367" s="76">
        <v>0</v>
      </c>
      <c r="W367" s="76">
        <v>0</v>
      </c>
      <c r="X367" s="76">
        <v>0</v>
      </c>
      <c r="Y367" s="76">
        <v>0</v>
      </c>
      <c r="Z367" s="76">
        <v>0</v>
      </c>
      <c r="AA367" s="76">
        <v>0</v>
      </c>
      <c r="AB367" s="76">
        <v>0</v>
      </c>
      <c r="AC367" s="76">
        <v>0</v>
      </c>
      <c r="AD367" s="76">
        <v>0</v>
      </c>
      <c r="AE367" s="76">
        <v>0</v>
      </c>
      <c r="AF367" s="76">
        <v>0</v>
      </c>
      <c r="AG367" s="76">
        <v>0</v>
      </c>
      <c r="AH367" s="76">
        <v>0</v>
      </c>
      <c r="AI367" s="76">
        <v>0</v>
      </c>
      <c r="AJ367" s="77">
        <f t="shared" si="5"/>
        <v>0</v>
      </c>
      <c r="AM367" s="70"/>
    </row>
    <row r="368" spans="1:39" ht="20.100000000000001" hidden="1" customHeight="1" outlineLevel="2">
      <c r="A368" s="73">
        <v>1301</v>
      </c>
      <c r="B368" s="74" t="s">
        <v>1005</v>
      </c>
      <c r="C368" s="75" t="s">
        <v>1298</v>
      </c>
      <c r="D368" s="76">
        <v>0</v>
      </c>
      <c r="E368" s="76">
        <v>0</v>
      </c>
      <c r="F368" s="76">
        <v>0</v>
      </c>
      <c r="G368" s="76">
        <v>0</v>
      </c>
      <c r="H368" s="76">
        <v>0</v>
      </c>
      <c r="I368" s="76">
        <v>0</v>
      </c>
      <c r="J368" s="76">
        <v>0</v>
      </c>
      <c r="K368" s="76">
        <v>0</v>
      </c>
      <c r="L368" s="76">
        <v>0</v>
      </c>
      <c r="M368" s="76">
        <v>0</v>
      </c>
      <c r="N368" s="76">
        <v>0</v>
      </c>
      <c r="O368" s="76">
        <v>0</v>
      </c>
      <c r="P368" s="76">
        <v>0</v>
      </c>
      <c r="Q368" s="76">
        <v>0</v>
      </c>
      <c r="R368" s="76">
        <v>0</v>
      </c>
      <c r="S368" s="76">
        <v>0</v>
      </c>
      <c r="T368" s="76">
        <v>0</v>
      </c>
      <c r="U368" s="76">
        <v>0</v>
      </c>
      <c r="V368" s="76">
        <v>0</v>
      </c>
      <c r="W368" s="76">
        <v>0</v>
      </c>
      <c r="X368" s="76">
        <v>0</v>
      </c>
      <c r="Y368" s="76">
        <v>0</v>
      </c>
      <c r="Z368" s="76">
        <v>0</v>
      </c>
      <c r="AA368" s="76">
        <v>0</v>
      </c>
      <c r="AB368" s="76">
        <v>0</v>
      </c>
      <c r="AC368" s="76">
        <v>0</v>
      </c>
      <c r="AD368" s="76">
        <v>0</v>
      </c>
      <c r="AE368" s="76">
        <v>0</v>
      </c>
      <c r="AF368" s="76">
        <v>0</v>
      </c>
      <c r="AG368" s="76">
        <v>0</v>
      </c>
      <c r="AH368" s="76">
        <v>0</v>
      </c>
      <c r="AI368" s="76">
        <v>0</v>
      </c>
      <c r="AJ368" s="77">
        <f t="shared" si="5"/>
        <v>0</v>
      </c>
      <c r="AM368" s="70"/>
    </row>
    <row r="369" spans="1:39" ht="20.100000000000001" hidden="1" customHeight="1" outlineLevel="2">
      <c r="A369" s="73">
        <v>1302</v>
      </c>
      <c r="B369" s="74" t="s">
        <v>1006</v>
      </c>
      <c r="C369" s="75" t="s">
        <v>1298</v>
      </c>
      <c r="D369" s="76">
        <v>0</v>
      </c>
      <c r="E369" s="76">
        <v>0</v>
      </c>
      <c r="F369" s="76">
        <v>0</v>
      </c>
      <c r="G369" s="76">
        <v>0</v>
      </c>
      <c r="H369" s="76">
        <v>0</v>
      </c>
      <c r="I369" s="76">
        <v>0</v>
      </c>
      <c r="J369" s="76">
        <v>0</v>
      </c>
      <c r="K369" s="76">
        <v>0</v>
      </c>
      <c r="L369" s="76">
        <v>0</v>
      </c>
      <c r="M369" s="76">
        <v>0</v>
      </c>
      <c r="N369" s="76">
        <v>0</v>
      </c>
      <c r="O369" s="76">
        <v>0</v>
      </c>
      <c r="P369" s="76">
        <v>0</v>
      </c>
      <c r="Q369" s="76">
        <v>0</v>
      </c>
      <c r="R369" s="76">
        <v>0</v>
      </c>
      <c r="S369" s="76">
        <v>0</v>
      </c>
      <c r="T369" s="76">
        <v>0</v>
      </c>
      <c r="U369" s="76">
        <v>0</v>
      </c>
      <c r="V369" s="76">
        <v>0</v>
      </c>
      <c r="W369" s="76">
        <v>0</v>
      </c>
      <c r="X369" s="76">
        <v>0</v>
      </c>
      <c r="Y369" s="76">
        <v>0</v>
      </c>
      <c r="Z369" s="76">
        <v>0</v>
      </c>
      <c r="AA369" s="76">
        <v>0</v>
      </c>
      <c r="AB369" s="76">
        <v>0</v>
      </c>
      <c r="AC369" s="76">
        <v>0</v>
      </c>
      <c r="AD369" s="76">
        <v>0</v>
      </c>
      <c r="AE369" s="76">
        <v>0</v>
      </c>
      <c r="AF369" s="76">
        <v>0</v>
      </c>
      <c r="AG369" s="76">
        <v>0</v>
      </c>
      <c r="AH369" s="76">
        <v>0</v>
      </c>
      <c r="AI369" s="76">
        <v>0</v>
      </c>
      <c r="AJ369" s="77">
        <f t="shared" si="5"/>
        <v>0</v>
      </c>
      <c r="AM369" s="70"/>
    </row>
    <row r="370" spans="1:39" ht="20.100000000000001" hidden="1" customHeight="1" outlineLevel="2">
      <c r="A370" s="73">
        <v>1303</v>
      </c>
      <c r="B370" s="74" t="s">
        <v>1007</v>
      </c>
      <c r="C370" s="75" t="s">
        <v>1298</v>
      </c>
      <c r="D370" s="76">
        <v>0</v>
      </c>
      <c r="E370" s="76">
        <v>0</v>
      </c>
      <c r="F370" s="76">
        <v>0</v>
      </c>
      <c r="G370" s="76">
        <v>0</v>
      </c>
      <c r="H370" s="76">
        <v>0</v>
      </c>
      <c r="I370" s="76">
        <v>0</v>
      </c>
      <c r="J370" s="76">
        <v>0</v>
      </c>
      <c r="K370" s="76">
        <v>0</v>
      </c>
      <c r="L370" s="76">
        <v>0</v>
      </c>
      <c r="M370" s="76">
        <v>0</v>
      </c>
      <c r="N370" s="76">
        <v>0</v>
      </c>
      <c r="O370" s="76">
        <v>0</v>
      </c>
      <c r="P370" s="76">
        <v>0</v>
      </c>
      <c r="Q370" s="76">
        <v>0</v>
      </c>
      <c r="R370" s="76">
        <v>0</v>
      </c>
      <c r="S370" s="76">
        <v>0</v>
      </c>
      <c r="T370" s="76">
        <v>0</v>
      </c>
      <c r="U370" s="76">
        <v>0</v>
      </c>
      <c r="V370" s="76">
        <v>0</v>
      </c>
      <c r="W370" s="76">
        <v>0</v>
      </c>
      <c r="X370" s="76">
        <v>0</v>
      </c>
      <c r="Y370" s="76">
        <v>0</v>
      </c>
      <c r="Z370" s="76">
        <v>0</v>
      </c>
      <c r="AA370" s="76">
        <v>0</v>
      </c>
      <c r="AB370" s="76">
        <v>0</v>
      </c>
      <c r="AC370" s="76">
        <v>0</v>
      </c>
      <c r="AD370" s="76">
        <v>0</v>
      </c>
      <c r="AE370" s="76">
        <v>0</v>
      </c>
      <c r="AF370" s="76">
        <v>0</v>
      </c>
      <c r="AG370" s="76">
        <v>0</v>
      </c>
      <c r="AH370" s="76">
        <v>0</v>
      </c>
      <c r="AI370" s="76">
        <v>0</v>
      </c>
      <c r="AJ370" s="77">
        <f t="shared" si="5"/>
        <v>0</v>
      </c>
      <c r="AM370" s="70"/>
    </row>
    <row r="371" spans="1:39" ht="20.100000000000001" hidden="1" customHeight="1" outlineLevel="2">
      <c r="A371" s="73">
        <v>1304</v>
      </c>
      <c r="B371" s="74" t="s">
        <v>1008</v>
      </c>
      <c r="C371" s="75" t="s">
        <v>1298</v>
      </c>
      <c r="D371" s="76">
        <v>0</v>
      </c>
      <c r="E371" s="76">
        <v>0</v>
      </c>
      <c r="F371" s="76">
        <v>0</v>
      </c>
      <c r="G371" s="76">
        <v>0</v>
      </c>
      <c r="H371" s="76">
        <v>0</v>
      </c>
      <c r="I371" s="76">
        <v>0</v>
      </c>
      <c r="J371" s="76">
        <v>0</v>
      </c>
      <c r="K371" s="76">
        <v>0</v>
      </c>
      <c r="L371" s="76">
        <v>0</v>
      </c>
      <c r="M371" s="76">
        <v>0</v>
      </c>
      <c r="N371" s="76">
        <v>0</v>
      </c>
      <c r="O371" s="76">
        <v>0</v>
      </c>
      <c r="P371" s="76">
        <v>0</v>
      </c>
      <c r="Q371" s="76">
        <v>0</v>
      </c>
      <c r="R371" s="76">
        <v>0</v>
      </c>
      <c r="S371" s="76">
        <v>0</v>
      </c>
      <c r="T371" s="76">
        <v>0</v>
      </c>
      <c r="U371" s="76">
        <v>0</v>
      </c>
      <c r="V371" s="76">
        <v>0</v>
      </c>
      <c r="W371" s="76">
        <v>0</v>
      </c>
      <c r="X371" s="76">
        <v>0</v>
      </c>
      <c r="Y371" s="76">
        <v>0</v>
      </c>
      <c r="Z371" s="76">
        <v>0</v>
      </c>
      <c r="AA371" s="76">
        <v>0</v>
      </c>
      <c r="AB371" s="76">
        <v>0</v>
      </c>
      <c r="AC371" s="76">
        <v>0</v>
      </c>
      <c r="AD371" s="76">
        <v>0</v>
      </c>
      <c r="AE371" s="76">
        <v>0</v>
      </c>
      <c r="AF371" s="76">
        <v>0</v>
      </c>
      <c r="AG371" s="76">
        <v>0</v>
      </c>
      <c r="AH371" s="76">
        <v>0</v>
      </c>
      <c r="AI371" s="76">
        <v>0</v>
      </c>
      <c r="AJ371" s="77">
        <f t="shared" si="5"/>
        <v>0</v>
      </c>
      <c r="AM371" s="70"/>
    </row>
    <row r="372" spans="1:39" ht="20.100000000000001" hidden="1" customHeight="1" outlineLevel="2">
      <c r="A372" s="73">
        <v>1305</v>
      </c>
      <c r="B372" s="74" t="s">
        <v>1009</v>
      </c>
      <c r="C372" s="75" t="s">
        <v>1298</v>
      </c>
      <c r="D372" s="76">
        <v>0</v>
      </c>
      <c r="E372" s="76">
        <v>0</v>
      </c>
      <c r="F372" s="76">
        <v>0</v>
      </c>
      <c r="G372" s="76">
        <v>0</v>
      </c>
      <c r="H372" s="76">
        <v>0</v>
      </c>
      <c r="I372" s="76">
        <v>0</v>
      </c>
      <c r="J372" s="76">
        <v>0</v>
      </c>
      <c r="K372" s="76">
        <v>0</v>
      </c>
      <c r="L372" s="76">
        <v>0</v>
      </c>
      <c r="M372" s="76">
        <v>0</v>
      </c>
      <c r="N372" s="76">
        <v>0</v>
      </c>
      <c r="O372" s="76">
        <v>0</v>
      </c>
      <c r="P372" s="76">
        <v>0</v>
      </c>
      <c r="Q372" s="76">
        <v>0</v>
      </c>
      <c r="R372" s="76">
        <v>0</v>
      </c>
      <c r="S372" s="76">
        <v>0</v>
      </c>
      <c r="T372" s="76">
        <v>0</v>
      </c>
      <c r="U372" s="76">
        <v>0</v>
      </c>
      <c r="V372" s="76">
        <v>0</v>
      </c>
      <c r="W372" s="76">
        <v>0</v>
      </c>
      <c r="X372" s="76">
        <v>0</v>
      </c>
      <c r="Y372" s="76">
        <v>0</v>
      </c>
      <c r="Z372" s="76">
        <v>0</v>
      </c>
      <c r="AA372" s="76">
        <v>0</v>
      </c>
      <c r="AB372" s="76">
        <v>0</v>
      </c>
      <c r="AC372" s="76">
        <v>0</v>
      </c>
      <c r="AD372" s="76">
        <v>0</v>
      </c>
      <c r="AE372" s="76">
        <v>0</v>
      </c>
      <c r="AF372" s="76">
        <v>0</v>
      </c>
      <c r="AG372" s="76">
        <v>0</v>
      </c>
      <c r="AH372" s="76">
        <v>0</v>
      </c>
      <c r="AI372" s="76">
        <v>0</v>
      </c>
      <c r="AJ372" s="77">
        <f t="shared" si="5"/>
        <v>0</v>
      </c>
      <c r="AM372" s="70"/>
    </row>
    <row r="373" spans="1:39" ht="20.100000000000001" hidden="1" customHeight="1" outlineLevel="2">
      <c r="A373" s="73">
        <v>1306</v>
      </c>
      <c r="B373" s="74" t="s">
        <v>1010</v>
      </c>
      <c r="C373" s="75" t="s">
        <v>1298</v>
      </c>
      <c r="D373" s="76">
        <v>0</v>
      </c>
      <c r="E373" s="76">
        <v>0</v>
      </c>
      <c r="F373" s="76">
        <v>0</v>
      </c>
      <c r="G373" s="76">
        <v>0</v>
      </c>
      <c r="H373" s="76">
        <v>0</v>
      </c>
      <c r="I373" s="76">
        <v>0</v>
      </c>
      <c r="J373" s="76">
        <v>0</v>
      </c>
      <c r="K373" s="76">
        <v>0</v>
      </c>
      <c r="L373" s="76">
        <v>0</v>
      </c>
      <c r="M373" s="76">
        <v>0</v>
      </c>
      <c r="N373" s="76">
        <v>0</v>
      </c>
      <c r="O373" s="76">
        <v>0</v>
      </c>
      <c r="P373" s="76">
        <v>0</v>
      </c>
      <c r="Q373" s="76">
        <v>0</v>
      </c>
      <c r="R373" s="76">
        <v>0</v>
      </c>
      <c r="S373" s="76">
        <v>0</v>
      </c>
      <c r="T373" s="76">
        <v>0</v>
      </c>
      <c r="U373" s="76">
        <v>0</v>
      </c>
      <c r="V373" s="76">
        <v>0</v>
      </c>
      <c r="W373" s="76">
        <v>0</v>
      </c>
      <c r="X373" s="76">
        <v>0</v>
      </c>
      <c r="Y373" s="76">
        <v>0</v>
      </c>
      <c r="Z373" s="76">
        <v>0</v>
      </c>
      <c r="AA373" s="76">
        <v>0</v>
      </c>
      <c r="AB373" s="76">
        <v>0</v>
      </c>
      <c r="AC373" s="76">
        <v>0</v>
      </c>
      <c r="AD373" s="76">
        <v>0</v>
      </c>
      <c r="AE373" s="76">
        <v>0</v>
      </c>
      <c r="AF373" s="76">
        <v>0</v>
      </c>
      <c r="AG373" s="76">
        <v>0</v>
      </c>
      <c r="AH373" s="76">
        <v>0</v>
      </c>
      <c r="AI373" s="76">
        <v>0</v>
      </c>
      <c r="AJ373" s="77">
        <f t="shared" si="5"/>
        <v>0</v>
      </c>
      <c r="AM373" s="70"/>
    </row>
    <row r="374" spans="1:39" ht="20.100000000000001" hidden="1" customHeight="1" outlineLevel="2">
      <c r="A374" s="73">
        <v>1307</v>
      </c>
      <c r="B374" s="74" t="s">
        <v>1011</v>
      </c>
      <c r="C374" s="75" t="s">
        <v>1298</v>
      </c>
      <c r="D374" s="76">
        <v>0</v>
      </c>
      <c r="E374" s="76">
        <v>0</v>
      </c>
      <c r="F374" s="76">
        <v>0</v>
      </c>
      <c r="G374" s="76">
        <v>0</v>
      </c>
      <c r="H374" s="76">
        <v>0</v>
      </c>
      <c r="I374" s="76">
        <v>0</v>
      </c>
      <c r="J374" s="76">
        <v>0</v>
      </c>
      <c r="K374" s="76">
        <v>0</v>
      </c>
      <c r="L374" s="76">
        <v>0</v>
      </c>
      <c r="M374" s="76">
        <v>0</v>
      </c>
      <c r="N374" s="76">
        <v>0</v>
      </c>
      <c r="O374" s="76">
        <v>0</v>
      </c>
      <c r="P374" s="76">
        <v>0</v>
      </c>
      <c r="Q374" s="76">
        <v>0</v>
      </c>
      <c r="R374" s="76">
        <v>0</v>
      </c>
      <c r="S374" s="76">
        <v>0</v>
      </c>
      <c r="T374" s="76">
        <v>0</v>
      </c>
      <c r="U374" s="76">
        <v>0</v>
      </c>
      <c r="V374" s="76">
        <v>0</v>
      </c>
      <c r="W374" s="76">
        <v>0</v>
      </c>
      <c r="X374" s="76">
        <v>0</v>
      </c>
      <c r="Y374" s="76">
        <v>0</v>
      </c>
      <c r="Z374" s="76">
        <v>0</v>
      </c>
      <c r="AA374" s="76">
        <v>0</v>
      </c>
      <c r="AB374" s="76">
        <v>0</v>
      </c>
      <c r="AC374" s="76">
        <v>0</v>
      </c>
      <c r="AD374" s="76">
        <v>0</v>
      </c>
      <c r="AE374" s="76">
        <v>0</v>
      </c>
      <c r="AF374" s="76">
        <v>0</v>
      </c>
      <c r="AG374" s="76">
        <v>0</v>
      </c>
      <c r="AH374" s="76">
        <v>0</v>
      </c>
      <c r="AI374" s="76">
        <v>0</v>
      </c>
      <c r="AJ374" s="77">
        <f t="shared" si="5"/>
        <v>0</v>
      </c>
      <c r="AM374" s="70"/>
    </row>
    <row r="375" spans="1:39" ht="20.100000000000001" hidden="1" customHeight="1" outlineLevel="2">
      <c r="A375" s="73">
        <v>1308</v>
      </c>
      <c r="B375" s="74" t="s">
        <v>1012</v>
      </c>
      <c r="C375" s="75" t="s">
        <v>1298</v>
      </c>
      <c r="D375" s="76">
        <v>0</v>
      </c>
      <c r="E375" s="76">
        <v>0</v>
      </c>
      <c r="F375" s="76">
        <v>0</v>
      </c>
      <c r="G375" s="76">
        <v>0</v>
      </c>
      <c r="H375" s="76">
        <v>0</v>
      </c>
      <c r="I375" s="76">
        <v>0</v>
      </c>
      <c r="J375" s="76">
        <v>0</v>
      </c>
      <c r="K375" s="76">
        <v>0</v>
      </c>
      <c r="L375" s="76">
        <v>0</v>
      </c>
      <c r="M375" s="76">
        <v>0</v>
      </c>
      <c r="N375" s="76">
        <v>0</v>
      </c>
      <c r="O375" s="76">
        <v>0</v>
      </c>
      <c r="P375" s="76">
        <v>0</v>
      </c>
      <c r="Q375" s="76">
        <v>0</v>
      </c>
      <c r="R375" s="76">
        <v>0</v>
      </c>
      <c r="S375" s="76">
        <v>0</v>
      </c>
      <c r="T375" s="76">
        <v>0</v>
      </c>
      <c r="U375" s="76">
        <v>0</v>
      </c>
      <c r="V375" s="76">
        <v>0</v>
      </c>
      <c r="W375" s="76">
        <v>0</v>
      </c>
      <c r="X375" s="76">
        <v>0</v>
      </c>
      <c r="Y375" s="76">
        <v>0</v>
      </c>
      <c r="Z375" s="76">
        <v>0</v>
      </c>
      <c r="AA375" s="76">
        <v>0</v>
      </c>
      <c r="AB375" s="76">
        <v>0</v>
      </c>
      <c r="AC375" s="76">
        <v>0</v>
      </c>
      <c r="AD375" s="76">
        <v>0</v>
      </c>
      <c r="AE375" s="76">
        <v>0</v>
      </c>
      <c r="AF375" s="76">
        <v>0</v>
      </c>
      <c r="AG375" s="76">
        <v>0</v>
      </c>
      <c r="AH375" s="76">
        <v>0</v>
      </c>
      <c r="AI375" s="76">
        <v>0</v>
      </c>
      <c r="AJ375" s="77">
        <f t="shared" si="5"/>
        <v>0</v>
      </c>
      <c r="AM375" s="70"/>
    </row>
    <row r="376" spans="1:39" ht="20.100000000000001" hidden="1" customHeight="1" outlineLevel="2">
      <c r="A376" s="73">
        <v>1309</v>
      </c>
      <c r="B376" s="74" t="s">
        <v>1013</v>
      </c>
      <c r="C376" s="75" t="s">
        <v>1298</v>
      </c>
      <c r="D376" s="76">
        <v>0</v>
      </c>
      <c r="E376" s="76">
        <v>0</v>
      </c>
      <c r="F376" s="76">
        <v>0</v>
      </c>
      <c r="G376" s="76">
        <v>0</v>
      </c>
      <c r="H376" s="76">
        <v>0</v>
      </c>
      <c r="I376" s="76">
        <v>0</v>
      </c>
      <c r="J376" s="76">
        <v>0</v>
      </c>
      <c r="K376" s="76">
        <v>0</v>
      </c>
      <c r="L376" s="76">
        <v>0</v>
      </c>
      <c r="M376" s="76">
        <v>0</v>
      </c>
      <c r="N376" s="76">
        <v>0</v>
      </c>
      <c r="O376" s="76">
        <v>0</v>
      </c>
      <c r="P376" s="76">
        <v>0</v>
      </c>
      <c r="Q376" s="76">
        <v>0</v>
      </c>
      <c r="R376" s="76">
        <v>0</v>
      </c>
      <c r="S376" s="76">
        <v>0</v>
      </c>
      <c r="T376" s="76">
        <v>0</v>
      </c>
      <c r="U376" s="76">
        <v>0</v>
      </c>
      <c r="V376" s="76">
        <v>0</v>
      </c>
      <c r="W376" s="76">
        <v>0</v>
      </c>
      <c r="X376" s="76">
        <v>0</v>
      </c>
      <c r="Y376" s="76">
        <v>0</v>
      </c>
      <c r="Z376" s="76">
        <v>0</v>
      </c>
      <c r="AA376" s="76">
        <v>0</v>
      </c>
      <c r="AB376" s="76">
        <v>0</v>
      </c>
      <c r="AC376" s="76">
        <v>0</v>
      </c>
      <c r="AD376" s="76">
        <v>0</v>
      </c>
      <c r="AE376" s="76">
        <v>0</v>
      </c>
      <c r="AF376" s="76">
        <v>0</v>
      </c>
      <c r="AG376" s="76">
        <v>0</v>
      </c>
      <c r="AH376" s="76">
        <v>0</v>
      </c>
      <c r="AI376" s="76">
        <v>0</v>
      </c>
      <c r="AJ376" s="77">
        <f t="shared" si="5"/>
        <v>0</v>
      </c>
      <c r="AM376" s="70"/>
    </row>
    <row r="377" spans="1:39" ht="20.100000000000001" hidden="1" customHeight="1" outlineLevel="2">
      <c r="A377" s="73">
        <v>1310</v>
      </c>
      <c r="B377" s="74" t="s">
        <v>1014</v>
      </c>
      <c r="C377" s="75" t="s">
        <v>1298</v>
      </c>
      <c r="D377" s="76">
        <v>0</v>
      </c>
      <c r="E377" s="76">
        <v>0</v>
      </c>
      <c r="F377" s="76">
        <v>0</v>
      </c>
      <c r="G377" s="76">
        <v>0</v>
      </c>
      <c r="H377" s="76">
        <v>0</v>
      </c>
      <c r="I377" s="76">
        <v>0</v>
      </c>
      <c r="J377" s="76">
        <v>0</v>
      </c>
      <c r="K377" s="76">
        <v>0</v>
      </c>
      <c r="L377" s="76">
        <v>0</v>
      </c>
      <c r="M377" s="76">
        <v>0</v>
      </c>
      <c r="N377" s="76">
        <v>0</v>
      </c>
      <c r="O377" s="76">
        <v>0</v>
      </c>
      <c r="P377" s="76">
        <v>0</v>
      </c>
      <c r="Q377" s="76">
        <v>0</v>
      </c>
      <c r="R377" s="76">
        <v>0</v>
      </c>
      <c r="S377" s="76">
        <v>0</v>
      </c>
      <c r="T377" s="76">
        <v>0</v>
      </c>
      <c r="U377" s="76">
        <v>0</v>
      </c>
      <c r="V377" s="76">
        <v>0</v>
      </c>
      <c r="W377" s="76">
        <v>0</v>
      </c>
      <c r="X377" s="76">
        <v>0</v>
      </c>
      <c r="Y377" s="76">
        <v>0</v>
      </c>
      <c r="Z377" s="76">
        <v>0</v>
      </c>
      <c r="AA377" s="76">
        <v>0</v>
      </c>
      <c r="AB377" s="76">
        <v>0</v>
      </c>
      <c r="AC377" s="76">
        <v>0</v>
      </c>
      <c r="AD377" s="76">
        <v>0</v>
      </c>
      <c r="AE377" s="76">
        <v>0</v>
      </c>
      <c r="AF377" s="76">
        <v>0</v>
      </c>
      <c r="AG377" s="76">
        <v>0</v>
      </c>
      <c r="AH377" s="76">
        <v>0</v>
      </c>
      <c r="AI377" s="76">
        <v>0</v>
      </c>
      <c r="AJ377" s="77">
        <f t="shared" si="5"/>
        <v>0</v>
      </c>
      <c r="AM377" s="70"/>
    </row>
    <row r="378" spans="1:39" ht="20.100000000000001" hidden="1" customHeight="1" outlineLevel="2">
      <c r="A378" s="73">
        <v>1311</v>
      </c>
      <c r="B378" s="74" t="s">
        <v>1015</v>
      </c>
      <c r="C378" s="75" t="s">
        <v>1298</v>
      </c>
      <c r="D378" s="76">
        <v>0</v>
      </c>
      <c r="E378" s="76">
        <v>0</v>
      </c>
      <c r="F378" s="76">
        <v>0</v>
      </c>
      <c r="G378" s="76">
        <v>0</v>
      </c>
      <c r="H378" s="76">
        <v>0</v>
      </c>
      <c r="I378" s="76">
        <v>0</v>
      </c>
      <c r="J378" s="76">
        <v>0</v>
      </c>
      <c r="K378" s="76">
        <v>0</v>
      </c>
      <c r="L378" s="76">
        <v>0</v>
      </c>
      <c r="M378" s="76">
        <v>0</v>
      </c>
      <c r="N378" s="76">
        <v>0</v>
      </c>
      <c r="O378" s="76">
        <v>0</v>
      </c>
      <c r="P378" s="76">
        <v>0</v>
      </c>
      <c r="Q378" s="76">
        <v>0</v>
      </c>
      <c r="R378" s="76">
        <v>0</v>
      </c>
      <c r="S378" s="76">
        <v>0</v>
      </c>
      <c r="T378" s="76">
        <v>0</v>
      </c>
      <c r="U378" s="76">
        <v>0</v>
      </c>
      <c r="V378" s="76">
        <v>0</v>
      </c>
      <c r="W378" s="76">
        <v>0</v>
      </c>
      <c r="X378" s="76">
        <v>0</v>
      </c>
      <c r="Y378" s="76">
        <v>0</v>
      </c>
      <c r="Z378" s="76">
        <v>0</v>
      </c>
      <c r="AA378" s="76">
        <v>0</v>
      </c>
      <c r="AB378" s="76">
        <v>0</v>
      </c>
      <c r="AC378" s="76">
        <v>0</v>
      </c>
      <c r="AD378" s="76">
        <v>0</v>
      </c>
      <c r="AE378" s="76">
        <v>0</v>
      </c>
      <c r="AF378" s="76">
        <v>0</v>
      </c>
      <c r="AG378" s="76">
        <v>0</v>
      </c>
      <c r="AH378" s="76">
        <v>0</v>
      </c>
      <c r="AI378" s="76">
        <v>0</v>
      </c>
      <c r="AJ378" s="77">
        <f t="shared" si="5"/>
        <v>0</v>
      </c>
      <c r="AM378" s="70"/>
    </row>
    <row r="379" spans="1:39" ht="20.100000000000001" hidden="1" customHeight="1" outlineLevel="2">
      <c r="A379" s="73">
        <v>1312</v>
      </c>
      <c r="B379" s="74" t="s">
        <v>1016</v>
      </c>
      <c r="C379" s="75" t="s">
        <v>1298</v>
      </c>
      <c r="D379" s="76">
        <v>0</v>
      </c>
      <c r="E379" s="76">
        <v>0</v>
      </c>
      <c r="F379" s="76">
        <v>0</v>
      </c>
      <c r="G379" s="76">
        <v>0</v>
      </c>
      <c r="H379" s="76">
        <v>0</v>
      </c>
      <c r="I379" s="76">
        <v>0</v>
      </c>
      <c r="J379" s="76">
        <v>0</v>
      </c>
      <c r="K379" s="76">
        <v>0</v>
      </c>
      <c r="L379" s="76">
        <v>0</v>
      </c>
      <c r="M379" s="76">
        <v>0</v>
      </c>
      <c r="N379" s="76">
        <v>0</v>
      </c>
      <c r="O379" s="76">
        <v>0</v>
      </c>
      <c r="P379" s="76">
        <v>0</v>
      </c>
      <c r="Q379" s="76">
        <v>0</v>
      </c>
      <c r="R379" s="76">
        <v>0</v>
      </c>
      <c r="S379" s="76">
        <v>0</v>
      </c>
      <c r="T379" s="76">
        <v>0</v>
      </c>
      <c r="U379" s="76">
        <v>0</v>
      </c>
      <c r="V379" s="76">
        <v>0</v>
      </c>
      <c r="W379" s="76">
        <v>0</v>
      </c>
      <c r="X379" s="76">
        <v>0</v>
      </c>
      <c r="Y379" s="76">
        <v>0</v>
      </c>
      <c r="Z379" s="76">
        <v>0</v>
      </c>
      <c r="AA379" s="76">
        <v>0</v>
      </c>
      <c r="AB379" s="76">
        <v>0</v>
      </c>
      <c r="AC379" s="76">
        <v>0</v>
      </c>
      <c r="AD379" s="76">
        <v>0</v>
      </c>
      <c r="AE379" s="76">
        <v>0</v>
      </c>
      <c r="AF379" s="76">
        <v>0</v>
      </c>
      <c r="AG379" s="76">
        <v>0</v>
      </c>
      <c r="AH379" s="76">
        <v>0</v>
      </c>
      <c r="AI379" s="76">
        <v>0</v>
      </c>
      <c r="AJ379" s="77">
        <f t="shared" si="5"/>
        <v>0</v>
      </c>
      <c r="AM379" s="70"/>
    </row>
    <row r="380" spans="1:39" ht="20.100000000000001" hidden="1" customHeight="1" outlineLevel="2">
      <c r="A380" s="73">
        <v>1313</v>
      </c>
      <c r="B380" s="74" t="s">
        <v>1017</v>
      </c>
      <c r="C380" s="75" t="s">
        <v>1298</v>
      </c>
      <c r="D380" s="76">
        <v>0</v>
      </c>
      <c r="E380" s="76">
        <v>0</v>
      </c>
      <c r="F380" s="76">
        <v>0</v>
      </c>
      <c r="G380" s="76">
        <v>0</v>
      </c>
      <c r="H380" s="76">
        <v>0</v>
      </c>
      <c r="I380" s="76">
        <v>0</v>
      </c>
      <c r="J380" s="76">
        <v>0</v>
      </c>
      <c r="K380" s="76">
        <v>0</v>
      </c>
      <c r="L380" s="76">
        <v>0</v>
      </c>
      <c r="M380" s="76">
        <v>0</v>
      </c>
      <c r="N380" s="76">
        <v>0</v>
      </c>
      <c r="O380" s="76">
        <v>0</v>
      </c>
      <c r="P380" s="76">
        <v>0</v>
      </c>
      <c r="Q380" s="76">
        <v>0</v>
      </c>
      <c r="R380" s="76">
        <v>0</v>
      </c>
      <c r="S380" s="76">
        <v>0</v>
      </c>
      <c r="T380" s="76">
        <v>0</v>
      </c>
      <c r="U380" s="76">
        <v>0</v>
      </c>
      <c r="V380" s="76">
        <v>0</v>
      </c>
      <c r="W380" s="76">
        <v>0</v>
      </c>
      <c r="X380" s="76">
        <v>0</v>
      </c>
      <c r="Y380" s="76">
        <v>0</v>
      </c>
      <c r="Z380" s="76">
        <v>0</v>
      </c>
      <c r="AA380" s="76">
        <v>0</v>
      </c>
      <c r="AB380" s="76">
        <v>0</v>
      </c>
      <c r="AC380" s="76">
        <v>0</v>
      </c>
      <c r="AD380" s="76">
        <v>0</v>
      </c>
      <c r="AE380" s="76">
        <v>0</v>
      </c>
      <c r="AF380" s="76">
        <v>0</v>
      </c>
      <c r="AG380" s="76">
        <v>0</v>
      </c>
      <c r="AH380" s="76">
        <v>0</v>
      </c>
      <c r="AI380" s="76">
        <v>0</v>
      </c>
      <c r="AJ380" s="77">
        <f t="shared" si="5"/>
        <v>0</v>
      </c>
      <c r="AM380" s="70"/>
    </row>
    <row r="381" spans="1:39" ht="20.100000000000001" hidden="1" customHeight="1" outlineLevel="2">
      <c r="A381" s="73">
        <v>1314</v>
      </c>
      <c r="B381" s="74" t="s">
        <v>1018</v>
      </c>
      <c r="C381" s="75" t="s">
        <v>1298</v>
      </c>
      <c r="D381" s="76">
        <v>0</v>
      </c>
      <c r="E381" s="76">
        <v>0</v>
      </c>
      <c r="F381" s="76">
        <v>0</v>
      </c>
      <c r="G381" s="76">
        <v>0</v>
      </c>
      <c r="H381" s="76">
        <v>0</v>
      </c>
      <c r="I381" s="76">
        <v>0</v>
      </c>
      <c r="J381" s="76">
        <v>0</v>
      </c>
      <c r="K381" s="76">
        <v>0</v>
      </c>
      <c r="L381" s="76">
        <v>0</v>
      </c>
      <c r="M381" s="76">
        <v>0</v>
      </c>
      <c r="N381" s="76">
        <v>0</v>
      </c>
      <c r="O381" s="76">
        <v>0</v>
      </c>
      <c r="P381" s="76">
        <v>0</v>
      </c>
      <c r="Q381" s="76">
        <v>0</v>
      </c>
      <c r="R381" s="76">
        <v>0</v>
      </c>
      <c r="S381" s="76">
        <v>0</v>
      </c>
      <c r="T381" s="76">
        <v>0</v>
      </c>
      <c r="U381" s="76">
        <v>0</v>
      </c>
      <c r="V381" s="76">
        <v>0</v>
      </c>
      <c r="W381" s="76">
        <v>0</v>
      </c>
      <c r="X381" s="76">
        <v>0</v>
      </c>
      <c r="Y381" s="76">
        <v>0</v>
      </c>
      <c r="Z381" s="76">
        <v>0</v>
      </c>
      <c r="AA381" s="76">
        <v>0</v>
      </c>
      <c r="AB381" s="76">
        <v>0</v>
      </c>
      <c r="AC381" s="76">
        <v>0</v>
      </c>
      <c r="AD381" s="76">
        <v>0</v>
      </c>
      <c r="AE381" s="76">
        <v>0</v>
      </c>
      <c r="AF381" s="76">
        <v>0</v>
      </c>
      <c r="AG381" s="76">
        <v>0</v>
      </c>
      <c r="AH381" s="76">
        <v>0</v>
      </c>
      <c r="AI381" s="76">
        <v>0</v>
      </c>
      <c r="AJ381" s="77">
        <f t="shared" si="5"/>
        <v>0</v>
      </c>
      <c r="AM381" s="70"/>
    </row>
    <row r="382" spans="1:39" ht="20.100000000000001" hidden="1" customHeight="1" outlineLevel="2">
      <c r="A382" s="73">
        <v>1315</v>
      </c>
      <c r="B382" s="74" t="s">
        <v>1019</v>
      </c>
      <c r="C382" s="75" t="s">
        <v>1298</v>
      </c>
      <c r="D382" s="76">
        <v>0</v>
      </c>
      <c r="E382" s="76">
        <v>0</v>
      </c>
      <c r="F382" s="76">
        <v>0</v>
      </c>
      <c r="G382" s="76">
        <v>0</v>
      </c>
      <c r="H382" s="76">
        <v>0</v>
      </c>
      <c r="I382" s="76">
        <v>0</v>
      </c>
      <c r="J382" s="76">
        <v>0</v>
      </c>
      <c r="K382" s="76">
        <v>0</v>
      </c>
      <c r="L382" s="76">
        <v>0</v>
      </c>
      <c r="M382" s="76">
        <v>0</v>
      </c>
      <c r="N382" s="76">
        <v>0</v>
      </c>
      <c r="O382" s="76">
        <v>0</v>
      </c>
      <c r="P382" s="76">
        <v>0</v>
      </c>
      <c r="Q382" s="76">
        <v>0</v>
      </c>
      <c r="R382" s="76">
        <v>0</v>
      </c>
      <c r="S382" s="76">
        <v>0</v>
      </c>
      <c r="T382" s="76">
        <v>0</v>
      </c>
      <c r="U382" s="76">
        <v>0</v>
      </c>
      <c r="V382" s="76">
        <v>0</v>
      </c>
      <c r="W382" s="76">
        <v>0</v>
      </c>
      <c r="X382" s="76">
        <v>0</v>
      </c>
      <c r="Y382" s="76">
        <v>0</v>
      </c>
      <c r="Z382" s="76">
        <v>0</v>
      </c>
      <c r="AA382" s="76">
        <v>0</v>
      </c>
      <c r="AB382" s="76">
        <v>0</v>
      </c>
      <c r="AC382" s="76">
        <v>0</v>
      </c>
      <c r="AD382" s="76">
        <v>0</v>
      </c>
      <c r="AE382" s="76">
        <v>0</v>
      </c>
      <c r="AF382" s="76">
        <v>0</v>
      </c>
      <c r="AG382" s="76">
        <v>0</v>
      </c>
      <c r="AH382" s="76">
        <v>0</v>
      </c>
      <c r="AI382" s="76">
        <v>0</v>
      </c>
      <c r="AJ382" s="77">
        <f t="shared" si="5"/>
        <v>0</v>
      </c>
      <c r="AM382" s="70"/>
    </row>
    <row r="383" spans="1:39" ht="20.100000000000001" hidden="1" customHeight="1" outlineLevel="2">
      <c r="A383" s="73">
        <v>1316</v>
      </c>
      <c r="B383" s="74" t="s">
        <v>1020</v>
      </c>
      <c r="C383" s="75" t="s">
        <v>1298</v>
      </c>
      <c r="D383" s="76">
        <v>0</v>
      </c>
      <c r="E383" s="76">
        <v>0</v>
      </c>
      <c r="F383" s="76">
        <v>0</v>
      </c>
      <c r="G383" s="76">
        <v>0</v>
      </c>
      <c r="H383" s="76">
        <v>0</v>
      </c>
      <c r="I383" s="76">
        <v>0</v>
      </c>
      <c r="J383" s="76">
        <v>0</v>
      </c>
      <c r="K383" s="76">
        <v>0</v>
      </c>
      <c r="L383" s="76">
        <v>0</v>
      </c>
      <c r="M383" s="76">
        <v>0</v>
      </c>
      <c r="N383" s="76">
        <v>0</v>
      </c>
      <c r="O383" s="76">
        <v>0</v>
      </c>
      <c r="P383" s="76">
        <v>0</v>
      </c>
      <c r="Q383" s="76">
        <v>0</v>
      </c>
      <c r="R383" s="76">
        <v>0</v>
      </c>
      <c r="S383" s="76">
        <v>0</v>
      </c>
      <c r="T383" s="76">
        <v>0</v>
      </c>
      <c r="U383" s="76">
        <v>0</v>
      </c>
      <c r="V383" s="76">
        <v>0</v>
      </c>
      <c r="W383" s="76">
        <v>0</v>
      </c>
      <c r="X383" s="76">
        <v>0</v>
      </c>
      <c r="Y383" s="76">
        <v>0</v>
      </c>
      <c r="Z383" s="76">
        <v>0</v>
      </c>
      <c r="AA383" s="76">
        <v>0</v>
      </c>
      <c r="AB383" s="76">
        <v>0</v>
      </c>
      <c r="AC383" s="76">
        <v>0</v>
      </c>
      <c r="AD383" s="76">
        <v>0</v>
      </c>
      <c r="AE383" s="76">
        <v>0</v>
      </c>
      <c r="AF383" s="76">
        <v>0</v>
      </c>
      <c r="AG383" s="76">
        <v>0</v>
      </c>
      <c r="AH383" s="76">
        <v>0</v>
      </c>
      <c r="AI383" s="76">
        <v>0</v>
      </c>
      <c r="AJ383" s="77">
        <f t="shared" si="5"/>
        <v>0</v>
      </c>
      <c r="AM383" s="70"/>
    </row>
    <row r="384" spans="1:39" ht="20.100000000000001" hidden="1" customHeight="1" outlineLevel="2">
      <c r="A384" s="73">
        <v>1317</v>
      </c>
      <c r="B384" s="74" t="s">
        <v>1021</v>
      </c>
      <c r="C384" s="75" t="s">
        <v>1298</v>
      </c>
      <c r="D384" s="76">
        <v>0</v>
      </c>
      <c r="E384" s="76">
        <v>0</v>
      </c>
      <c r="F384" s="76">
        <v>0</v>
      </c>
      <c r="G384" s="76">
        <v>0</v>
      </c>
      <c r="H384" s="76">
        <v>0</v>
      </c>
      <c r="I384" s="76">
        <v>0</v>
      </c>
      <c r="J384" s="76">
        <v>0</v>
      </c>
      <c r="K384" s="76">
        <v>0</v>
      </c>
      <c r="L384" s="76">
        <v>0</v>
      </c>
      <c r="M384" s="76">
        <v>0</v>
      </c>
      <c r="N384" s="76">
        <v>0</v>
      </c>
      <c r="O384" s="76">
        <v>0</v>
      </c>
      <c r="P384" s="76">
        <v>0</v>
      </c>
      <c r="Q384" s="76">
        <v>0</v>
      </c>
      <c r="R384" s="76">
        <v>0</v>
      </c>
      <c r="S384" s="76">
        <v>0</v>
      </c>
      <c r="T384" s="76">
        <v>0</v>
      </c>
      <c r="U384" s="76">
        <v>0</v>
      </c>
      <c r="V384" s="76">
        <v>0</v>
      </c>
      <c r="W384" s="76">
        <v>0</v>
      </c>
      <c r="X384" s="76">
        <v>0</v>
      </c>
      <c r="Y384" s="76">
        <v>0</v>
      </c>
      <c r="Z384" s="76">
        <v>0</v>
      </c>
      <c r="AA384" s="76">
        <v>0</v>
      </c>
      <c r="AB384" s="76">
        <v>0</v>
      </c>
      <c r="AC384" s="76">
        <v>0</v>
      </c>
      <c r="AD384" s="76">
        <v>0</v>
      </c>
      <c r="AE384" s="76">
        <v>0</v>
      </c>
      <c r="AF384" s="76">
        <v>0</v>
      </c>
      <c r="AG384" s="76">
        <v>0</v>
      </c>
      <c r="AH384" s="76">
        <v>0</v>
      </c>
      <c r="AI384" s="76">
        <v>0</v>
      </c>
      <c r="AJ384" s="77">
        <f t="shared" si="5"/>
        <v>0</v>
      </c>
      <c r="AM384" s="70"/>
    </row>
    <row r="385" spans="1:39" ht="20.100000000000001" hidden="1" customHeight="1" outlineLevel="2">
      <c r="A385" s="73">
        <v>1318</v>
      </c>
      <c r="B385" s="74" t="s">
        <v>1022</v>
      </c>
      <c r="C385" s="75" t="s">
        <v>1298</v>
      </c>
      <c r="D385" s="76">
        <v>0</v>
      </c>
      <c r="E385" s="76">
        <v>0</v>
      </c>
      <c r="F385" s="76">
        <v>0</v>
      </c>
      <c r="G385" s="76">
        <v>0</v>
      </c>
      <c r="H385" s="76">
        <v>0</v>
      </c>
      <c r="I385" s="76">
        <v>0</v>
      </c>
      <c r="J385" s="76">
        <v>0</v>
      </c>
      <c r="K385" s="76">
        <v>0</v>
      </c>
      <c r="L385" s="76">
        <v>0</v>
      </c>
      <c r="M385" s="76">
        <v>0</v>
      </c>
      <c r="N385" s="76">
        <v>0</v>
      </c>
      <c r="O385" s="76">
        <v>0</v>
      </c>
      <c r="P385" s="76">
        <v>0</v>
      </c>
      <c r="Q385" s="76">
        <v>0</v>
      </c>
      <c r="R385" s="76">
        <v>0</v>
      </c>
      <c r="S385" s="76">
        <v>0</v>
      </c>
      <c r="T385" s="76">
        <v>0</v>
      </c>
      <c r="U385" s="76">
        <v>0</v>
      </c>
      <c r="V385" s="76">
        <v>0</v>
      </c>
      <c r="W385" s="76">
        <v>0</v>
      </c>
      <c r="X385" s="76">
        <v>0</v>
      </c>
      <c r="Y385" s="76">
        <v>0</v>
      </c>
      <c r="Z385" s="76">
        <v>0</v>
      </c>
      <c r="AA385" s="76">
        <v>0</v>
      </c>
      <c r="AB385" s="76">
        <v>0</v>
      </c>
      <c r="AC385" s="76">
        <v>0</v>
      </c>
      <c r="AD385" s="76">
        <v>0</v>
      </c>
      <c r="AE385" s="76">
        <v>0</v>
      </c>
      <c r="AF385" s="76">
        <v>0</v>
      </c>
      <c r="AG385" s="76">
        <v>0</v>
      </c>
      <c r="AH385" s="76">
        <v>0</v>
      </c>
      <c r="AI385" s="76">
        <v>0</v>
      </c>
      <c r="AJ385" s="77">
        <f t="shared" si="5"/>
        <v>0</v>
      </c>
      <c r="AM385" s="70"/>
    </row>
    <row r="386" spans="1:39" ht="20.100000000000001" hidden="1" customHeight="1" outlineLevel="2">
      <c r="A386" s="73">
        <v>1319</v>
      </c>
      <c r="B386" s="74" t="s">
        <v>397</v>
      </c>
      <c r="C386" s="75" t="s">
        <v>1298</v>
      </c>
      <c r="D386" s="76">
        <v>0</v>
      </c>
      <c r="E386" s="76">
        <v>0</v>
      </c>
      <c r="F386" s="76">
        <v>0</v>
      </c>
      <c r="G386" s="76">
        <v>0</v>
      </c>
      <c r="H386" s="76">
        <v>0</v>
      </c>
      <c r="I386" s="76">
        <v>0</v>
      </c>
      <c r="J386" s="76">
        <v>0</v>
      </c>
      <c r="K386" s="76">
        <v>0</v>
      </c>
      <c r="L386" s="76">
        <v>0</v>
      </c>
      <c r="M386" s="76">
        <v>0</v>
      </c>
      <c r="N386" s="76">
        <v>0</v>
      </c>
      <c r="O386" s="76">
        <v>0</v>
      </c>
      <c r="P386" s="76">
        <v>0</v>
      </c>
      <c r="Q386" s="76">
        <v>0</v>
      </c>
      <c r="R386" s="76">
        <v>0</v>
      </c>
      <c r="S386" s="76">
        <v>0</v>
      </c>
      <c r="T386" s="76">
        <v>0</v>
      </c>
      <c r="U386" s="76">
        <v>0</v>
      </c>
      <c r="V386" s="76">
        <v>0</v>
      </c>
      <c r="W386" s="76">
        <v>0</v>
      </c>
      <c r="X386" s="76">
        <v>0</v>
      </c>
      <c r="Y386" s="76">
        <v>0</v>
      </c>
      <c r="Z386" s="76">
        <v>0</v>
      </c>
      <c r="AA386" s="76">
        <v>0</v>
      </c>
      <c r="AB386" s="76">
        <v>0</v>
      </c>
      <c r="AC386" s="76">
        <v>0</v>
      </c>
      <c r="AD386" s="76">
        <v>0</v>
      </c>
      <c r="AE386" s="76">
        <v>0</v>
      </c>
      <c r="AF386" s="76">
        <v>0</v>
      </c>
      <c r="AG386" s="76">
        <v>0</v>
      </c>
      <c r="AH386" s="76">
        <v>0</v>
      </c>
      <c r="AI386" s="76">
        <v>0</v>
      </c>
      <c r="AJ386" s="77">
        <f t="shared" si="5"/>
        <v>0</v>
      </c>
      <c r="AM386" s="70"/>
    </row>
    <row r="387" spans="1:39" ht="20.100000000000001" hidden="1" customHeight="1" outlineLevel="2">
      <c r="A387" s="73">
        <v>1320</v>
      </c>
      <c r="B387" s="74" t="s">
        <v>1023</v>
      </c>
      <c r="C387" s="75" t="s">
        <v>1298</v>
      </c>
      <c r="D387" s="76">
        <v>0</v>
      </c>
      <c r="E387" s="76">
        <v>0</v>
      </c>
      <c r="F387" s="76">
        <v>0</v>
      </c>
      <c r="G387" s="76">
        <v>0</v>
      </c>
      <c r="H387" s="76">
        <v>0</v>
      </c>
      <c r="I387" s="76">
        <v>50</v>
      </c>
      <c r="J387" s="76">
        <v>0</v>
      </c>
      <c r="K387" s="76">
        <v>0</v>
      </c>
      <c r="L387" s="76">
        <v>0</v>
      </c>
      <c r="M387" s="76">
        <v>0</v>
      </c>
      <c r="N387" s="76">
        <v>348</v>
      </c>
      <c r="O387" s="76">
        <v>0</v>
      </c>
      <c r="P387" s="76">
        <v>0</v>
      </c>
      <c r="Q387" s="76">
        <v>0</v>
      </c>
      <c r="R387" s="76">
        <v>0</v>
      </c>
      <c r="S387" s="76">
        <v>0</v>
      </c>
      <c r="T387" s="76">
        <v>0</v>
      </c>
      <c r="U387" s="76">
        <v>0</v>
      </c>
      <c r="V387" s="76">
        <v>0</v>
      </c>
      <c r="W387" s="76">
        <v>0</v>
      </c>
      <c r="X387" s="76">
        <v>0</v>
      </c>
      <c r="Y387" s="76">
        <v>0</v>
      </c>
      <c r="Z387" s="76">
        <v>0</v>
      </c>
      <c r="AA387" s="76">
        <v>0</v>
      </c>
      <c r="AB387" s="76">
        <v>0</v>
      </c>
      <c r="AC387" s="76">
        <v>0</v>
      </c>
      <c r="AD387" s="76">
        <v>0</v>
      </c>
      <c r="AE387" s="76">
        <v>0</v>
      </c>
      <c r="AF387" s="76">
        <v>0</v>
      </c>
      <c r="AG387" s="76">
        <v>0</v>
      </c>
      <c r="AH387" s="76">
        <v>0</v>
      </c>
      <c r="AI387" s="76">
        <v>0</v>
      </c>
      <c r="AJ387" s="77">
        <f t="shared" si="5"/>
        <v>398</v>
      </c>
      <c r="AM387" s="70"/>
    </row>
    <row r="388" spans="1:39" ht="20.100000000000001" hidden="1" customHeight="1" outlineLevel="2">
      <c r="A388" s="73">
        <v>1321</v>
      </c>
      <c r="B388" s="74" t="s">
        <v>1024</v>
      </c>
      <c r="C388" s="75" t="s">
        <v>1298</v>
      </c>
      <c r="D388" s="76">
        <v>0</v>
      </c>
      <c r="E388" s="76">
        <v>0</v>
      </c>
      <c r="F388" s="76">
        <v>0</v>
      </c>
      <c r="G388" s="76">
        <v>0</v>
      </c>
      <c r="H388" s="76">
        <v>0</v>
      </c>
      <c r="I388" s="76">
        <v>0</v>
      </c>
      <c r="J388" s="76">
        <v>0</v>
      </c>
      <c r="K388" s="76">
        <v>0</v>
      </c>
      <c r="L388" s="76">
        <v>0</v>
      </c>
      <c r="M388" s="76">
        <v>0</v>
      </c>
      <c r="N388" s="76">
        <v>0</v>
      </c>
      <c r="O388" s="76">
        <v>0</v>
      </c>
      <c r="P388" s="76">
        <v>0</v>
      </c>
      <c r="Q388" s="76">
        <v>0</v>
      </c>
      <c r="R388" s="76">
        <v>0</v>
      </c>
      <c r="S388" s="76">
        <v>0</v>
      </c>
      <c r="T388" s="76">
        <v>0</v>
      </c>
      <c r="U388" s="76">
        <v>0</v>
      </c>
      <c r="V388" s="76">
        <v>0</v>
      </c>
      <c r="W388" s="76">
        <v>0</v>
      </c>
      <c r="X388" s="76">
        <v>0</v>
      </c>
      <c r="Y388" s="76">
        <v>0</v>
      </c>
      <c r="Z388" s="76">
        <v>0</v>
      </c>
      <c r="AA388" s="76">
        <v>0</v>
      </c>
      <c r="AB388" s="76">
        <v>0</v>
      </c>
      <c r="AC388" s="76">
        <v>0</v>
      </c>
      <c r="AD388" s="76">
        <v>0</v>
      </c>
      <c r="AE388" s="76">
        <v>0</v>
      </c>
      <c r="AF388" s="76">
        <v>0</v>
      </c>
      <c r="AG388" s="76">
        <v>0</v>
      </c>
      <c r="AH388" s="76">
        <v>0</v>
      </c>
      <c r="AI388" s="76">
        <v>0</v>
      </c>
      <c r="AJ388" s="77">
        <f t="shared" si="5"/>
        <v>0</v>
      </c>
      <c r="AM388" s="70"/>
    </row>
    <row r="389" spans="1:39" ht="20.100000000000001" hidden="1" customHeight="1" outlineLevel="2">
      <c r="A389" s="73">
        <v>1322</v>
      </c>
      <c r="B389" s="74" t="s">
        <v>1025</v>
      </c>
      <c r="C389" s="75" t="s">
        <v>1298</v>
      </c>
      <c r="D389" s="76">
        <v>0</v>
      </c>
      <c r="E389" s="76">
        <v>0</v>
      </c>
      <c r="F389" s="76">
        <v>0</v>
      </c>
      <c r="G389" s="76">
        <v>0</v>
      </c>
      <c r="H389" s="76">
        <v>0</v>
      </c>
      <c r="I389" s="76">
        <v>0</v>
      </c>
      <c r="J389" s="76">
        <v>0</v>
      </c>
      <c r="K389" s="76">
        <v>0</v>
      </c>
      <c r="L389" s="76">
        <v>0</v>
      </c>
      <c r="M389" s="76">
        <v>0</v>
      </c>
      <c r="N389" s="76">
        <v>0</v>
      </c>
      <c r="O389" s="76">
        <v>0</v>
      </c>
      <c r="P389" s="76">
        <v>0</v>
      </c>
      <c r="Q389" s="76">
        <v>0</v>
      </c>
      <c r="R389" s="76">
        <v>0</v>
      </c>
      <c r="S389" s="76">
        <v>0</v>
      </c>
      <c r="T389" s="76">
        <v>0</v>
      </c>
      <c r="U389" s="76">
        <v>0</v>
      </c>
      <c r="V389" s="76">
        <v>0</v>
      </c>
      <c r="W389" s="76">
        <v>0</v>
      </c>
      <c r="X389" s="76">
        <v>0</v>
      </c>
      <c r="Y389" s="76">
        <v>0</v>
      </c>
      <c r="Z389" s="76">
        <v>0</v>
      </c>
      <c r="AA389" s="76">
        <v>0</v>
      </c>
      <c r="AB389" s="76">
        <v>0</v>
      </c>
      <c r="AC389" s="76">
        <v>0</v>
      </c>
      <c r="AD389" s="76">
        <v>0</v>
      </c>
      <c r="AE389" s="76">
        <v>0</v>
      </c>
      <c r="AF389" s="76">
        <v>0</v>
      </c>
      <c r="AG389" s="76">
        <v>0</v>
      </c>
      <c r="AH389" s="76">
        <v>0</v>
      </c>
      <c r="AI389" s="76">
        <v>0</v>
      </c>
      <c r="AJ389" s="77">
        <f t="shared" si="5"/>
        <v>0</v>
      </c>
      <c r="AM389" s="70"/>
    </row>
    <row r="390" spans="1:39" ht="20.100000000000001" hidden="1" customHeight="1" outlineLevel="2">
      <c r="A390" s="73">
        <v>1323</v>
      </c>
      <c r="B390" s="74" t="s">
        <v>1026</v>
      </c>
      <c r="C390" s="75" t="s">
        <v>1298</v>
      </c>
      <c r="D390" s="76">
        <v>0</v>
      </c>
      <c r="E390" s="76">
        <v>0</v>
      </c>
      <c r="F390" s="76">
        <v>0</v>
      </c>
      <c r="G390" s="76">
        <v>0</v>
      </c>
      <c r="H390" s="76">
        <v>0</v>
      </c>
      <c r="I390" s="76">
        <v>0</v>
      </c>
      <c r="J390" s="76">
        <v>0</v>
      </c>
      <c r="K390" s="76">
        <v>0</v>
      </c>
      <c r="L390" s="76">
        <v>0</v>
      </c>
      <c r="M390" s="76">
        <v>0</v>
      </c>
      <c r="N390" s="76">
        <v>0</v>
      </c>
      <c r="O390" s="76">
        <v>0</v>
      </c>
      <c r="P390" s="76">
        <v>0</v>
      </c>
      <c r="Q390" s="76">
        <v>0</v>
      </c>
      <c r="R390" s="76">
        <v>0</v>
      </c>
      <c r="S390" s="76">
        <v>0</v>
      </c>
      <c r="T390" s="76">
        <v>0</v>
      </c>
      <c r="U390" s="76">
        <v>0</v>
      </c>
      <c r="V390" s="76">
        <v>0</v>
      </c>
      <c r="W390" s="76">
        <v>0</v>
      </c>
      <c r="X390" s="76">
        <v>0</v>
      </c>
      <c r="Y390" s="76">
        <v>0</v>
      </c>
      <c r="Z390" s="76">
        <v>0</v>
      </c>
      <c r="AA390" s="76">
        <v>0</v>
      </c>
      <c r="AB390" s="76">
        <v>0</v>
      </c>
      <c r="AC390" s="76">
        <v>0</v>
      </c>
      <c r="AD390" s="76">
        <v>0</v>
      </c>
      <c r="AE390" s="76">
        <v>0</v>
      </c>
      <c r="AF390" s="76">
        <v>0</v>
      </c>
      <c r="AG390" s="76">
        <v>0</v>
      </c>
      <c r="AH390" s="76">
        <v>0</v>
      </c>
      <c r="AI390" s="76">
        <v>0</v>
      </c>
      <c r="AJ390" s="77">
        <f t="shared" si="5"/>
        <v>0</v>
      </c>
      <c r="AM390" s="70"/>
    </row>
    <row r="391" spans="1:39" ht="20.100000000000001" hidden="1" customHeight="1" outlineLevel="2">
      <c r="A391" s="73">
        <v>1324</v>
      </c>
      <c r="B391" s="74" t="s">
        <v>1027</v>
      </c>
      <c r="C391" s="75" t="s">
        <v>1298</v>
      </c>
      <c r="D391" s="76">
        <v>0</v>
      </c>
      <c r="E391" s="76">
        <v>0</v>
      </c>
      <c r="F391" s="76">
        <v>0</v>
      </c>
      <c r="G391" s="76">
        <v>0</v>
      </c>
      <c r="H391" s="76">
        <v>0</v>
      </c>
      <c r="I391" s="76">
        <v>0</v>
      </c>
      <c r="J391" s="76">
        <v>0</v>
      </c>
      <c r="K391" s="76">
        <v>0</v>
      </c>
      <c r="L391" s="76">
        <v>0</v>
      </c>
      <c r="M391" s="76">
        <v>0</v>
      </c>
      <c r="N391" s="76">
        <v>0</v>
      </c>
      <c r="O391" s="76">
        <v>0</v>
      </c>
      <c r="P391" s="76">
        <v>0</v>
      </c>
      <c r="Q391" s="76">
        <v>0</v>
      </c>
      <c r="R391" s="76">
        <v>0</v>
      </c>
      <c r="S391" s="76">
        <v>0</v>
      </c>
      <c r="T391" s="76">
        <v>0</v>
      </c>
      <c r="U391" s="76">
        <v>0</v>
      </c>
      <c r="V391" s="76">
        <v>0</v>
      </c>
      <c r="W391" s="76">
        <v>0</v>
      </c>
      <c r="X391" s="76">
        <v>0</v>
      </c>
      <c r="Y391" s="76">
        <v>0</v>
      </c>
      <c r="Z391" s="76">
        <v>0</v>
      </c>
      <c r="AA391" s="76">
        <v>0</v>
      </c>
      <c r="AB391" s="76">
        <v>0</v>
      </c>
      <c r="AC391" s="76">
        <v>0</v>
      </c>
      <c r="AD391" s="76">
        <v>0</v>
      </c>
      <c r="AE391" s="76">
        <v>0</v>
      </c>
      <c r="AF391" s="76">
        <v>0</v>
      </c>
      <c r="AG391" s="76">
        <v>0</v>
      </c>
      <c r="AH391" s="76">
        <v>0</v>
      </c>
      <c r="AI391" s="76">
        <v>0</v>
      </c>
      <c r="AJ391" s="77">
        <f t="shared" si="5"/>
        <v>0</v>
      </c>
      <c r="AM391" s="70"/>
    </row>
    <row r="392" spans="1:39" ht="20.100000000000001" hidden="1" customHeight="1" outlineLevel="2">
      <c r="A392" s="73">
        <v>1325</v>
      </c>
      <c r="B392" s="74" t="s">
        <v>1028</v>
      </c>
      <c r="C392" s="75" t="s">
        <v>1298</v>
      </c>
      <c r="D392" s="76">
        <v>0</v>
      </c>
      <c r="E392" s="76">
        <v>0</v>
      </c>
      <c r="F392" s="76">
        <v>0</v>
      </c>
      <c r="G392" s="76">
        <v>0</v>
      </c>
      <c r="H392" s="76">
        <v>0</v>
      </c>
      <c r="I392" s="76">
        <v>0</v>
      </c>
      <c r="J392" s="76">
        <v>0</v>
      </c>
      <c r="K392" s="76">
        <v>0</v>
      </c>
      <c r="L392" s="76">
        <v>0</v>
      </c>
      <c r="M392" s="76">
        <v>0</v>
      </c>
      <c r="N392" s="76">
        <v>0</v>
      </c>
      <c r="O392" s="76">
        <v>0</v>
      </c>
      <c r="P392" s="76">
        <v>0</v>
      </c>
      <c r="Q392" s="76">
        <v>0</v>
      </c>
      <c r="R392" s="76">
        <v>0</v>
      </c>
      <c r="S392" s="76">
        <v>0</v>
      </c>
      <c r="T392" s="76">
        <v>0</v>
      </c>
      <c r="U392" s="76">
        <v>0</v>
      </c>
      <c r="V392" s="76">
        <v>0</v>
      </c>
      <c r="W392" s="76">
        <v>0</v>
      </c>
      <c r="X392" s="76">
        <v>0</v>
      </c>
      <c r="Y392" s="76">
        <v>0</v>
      </c>
      <c r="Z392" s="76">
        <v>0</v>
      </c>
      <c r="AA392" s="76">
        <v>0</v>
      </c>
      <c r="AB392" s="76">
        <v>0</v>
      </c>
      <c r="AC392" s="76">
        <v>0</v>
      </c>
      <c r="AD392" s="76">
        <v>0</v>
      </c>
      <c r="AE392" s="76">
        <v>0</v>
      </c>
      <c r="AF392" s="76">
        <v>0</v>
      </c>
      <c r="AG392" s="76">
        <v>0</v>
      </c>
      <c r="AH392" s="76">
        <v>0</v>
      </c>
      <c r="AI392" s="76">
        <v>0</v>
      </c>
      <c r="AJ392" s="77">
        <f t="shared" si="5"/>
        <v>0</v>
      </c>
      <c r="AM392" s="70"/>
    </row>
    <row r="393" spans="1:39" ht="20.100000000000001" hidden="1" customHeight="1" outlineLevel="2">
      <c r="A393" s="73">
        <v>1326</v>
      </c>
      <c r="B393" s="74" t="s">
        <v>1029</v>
      </c>
      <c r="C393" s="75" t="s">
        <v>1298</v>
      </c>
      <c r="D393" s="76">
        <v>0</v>
      </c>
      <c r="E393" s="76">
        <v>0</v>
      </c>
      <c r="F393" s="76">
        <v>0</v>
      </c>
      <c r="G393" s="76">
        <v>0</v>
      </c>
      <c r="H393" s="76">
        <v>0</v>
      </c>
      <c r="I393" s="76">
        <v>0</v>
      </c>
      <c r="J393" s="76">
        <v>0</v>
      </c>
      <c r="K393" s="76">
        <v>0</v>
      </c>
      <c r="L393" s="76">
        <v>0</v>
      </c>
      <c r="M393" s="76">
        <v>0</v>
      </c>
      <c r="N393" s="76">
        <v>0</v>
      </c>
      <c r="O393" s="76">
        <v>0</v>
      </c>
      <c r="P393" s="76">
        <v>0</v>
      </c>
      <c r="Q393" s="76">
        <v>0</v>
      </c>
      <c r="R393" s="76">
        <v>0</v>
      </c>
      <c r="S393" s="76">
        <v>0</v>
      </c>
      <c r="T393" s="76">
        <v>0</v>
      </c>
      <c r="U393" s="76">
        <v>0</v>
      </c>
      <c r="V393" s="76">
        <v>0</v>
      </c>
      <c r="W393" s="76">
        <v>0</v>
      </c>
      <c r="X393" s="76">
        <v>0</v>
      </c>
      <c r="Y393" s="76">
        <v>0</v>
      </c>
      <c r="Z393" s="76">
        <v>0</v>
      </c>
      <c r="AA393" s="76">
        <v>0</v>
      </c>
      <c r="AB393" s="76">
        <v>0</v>
      </c>
      <c r="AC393" s="76">
        <v>0</v>
      </c>
      <c r="AD393" s="76">
        <v>0</v>
      </c>
      <c r="AE393" s="76">
        <v>0</v>
      </c>
      <c r="AF393" s="76">
        <v>0</v>
      </c>
      <c r="AG393" s="76">
        <v>0</v>
      </c>
      <c r="AH393" s="76">
        <v>0</v>
      </c>
      <c r="AI393" s="76">
        <v>0</v>
      </c>
      <c r="AJ393" s="77">
        <f t="shared" si="5"/>
        <v>0</v>
      </c>
      <c r="AM393" s="70"/>
    </row>
    <row r="394" spans="1:39" ht="20.100000000000001" hidden="1" customHeight="1" outlineLevel="2">
      <c r="A394" s="73">
        <v>1327</v>
      </c>
      <c r="B394" s="74" t="s">
        <v>1030</v>
      </c>
      <c r="C394" s="75" t="s">
        <v>1298</v>
      </c>
      <c r="D394" s="76">
        <v>0</v>
      </c>
      <c r="E394" s="76">
        <v>0</v>
      </c>
      <c r="F394" s="76">
        <v>0</v>
      </c>
      <c r="G394" s="76">
        <v>0</v>
      </c>
      <c r="H394" s="76">
        <v>0</v>
      </c>
      <c r="I394" s="76">
        <v>0</v>
      </c>
      <c r="J394" s="76">
        <v>0</v>
      </c>
      <c r="K394" s="76">
        <v>0</v>
      </c>
      <c r="L394" s="76">
        <v>0</v>
      </c>
      <c r="M394" s="76">
        <v>0</v>
      </c>
      <c r="N394" s="76">
        <v>0</v>
      </c>
      <c r="O394" s="76">
        <v>0</v>
      </c>
      <c r="P394" s="76">
        <v>0</v>
      </c>
      <c r="Q394" s="76">
        <v>0</v>
      </c>
      <c r="R394" s="76">
        <v>0</v>
      </c>
      <c r="S394" s="76">
        <v>0</v>
      </c>
      <c r="T394" s="76">
        <v>0</v>
      </c>
      <c r="U394" s="76">
        <v>0</v>
      </c>
      <c r="V394" s="76">
        <v>0</v>
      </c>
      <c r="W394" s="76">
        <v>0</v>
      </c>
      <c r="X394" s="76">
        <v>0</v>
      </c>
      <c r="Y394" s="76">
        <v>0</v>
      </c>
      <c r="Z394" s="76">
        <v>0</v>
      </c>
      <c r="AA394" s="76">
        <v>0</v>
      </c>
      <c r="AB394" s="76">
        <v>0</v>
      </c>
      <c r="AC394" s="76">
        <v>0</v>
      </c>
      <c r="AD394" s="76">
        <v>0</v>
      </c>
      <c r="AE394" s="76">
        <v>0</v>
      </c>
      <c r="AF394" s="76">
        <v>0</v>
      </c>
      <c r="AG394" s="76">
        <v>0</v>
      </c>
      <c r="AH394" s="76">
        <v>0</v>
      </c>
      <c r="AI394" s="76">
        <v>0</v>
      </c>
      <c r="AJ394" s="77">
        <f t="shared" si="5"/>
        <v>0</v>
      </c>
      <c r="AM394" s="70"/>
    </row>
    <row r="395" spans="1:39" ht="20.100000000000001" hidden="1" customHeight="1" outlineLevel="2">
      <c r="A395" s="73">
        <v>1328</v>
      </c>
      <c r="B395" s="74" t="s">
        <v>1031</v>
      </c>
      <c r="C395" s="75" t="s">
        <v>1298</v>
      </c>
      <c r="D395" s="76">
        <v>0</v>
      </c>
      <c r="E395" s="76">
        <v>0</v>
      </c>
      <c r="F395" s="76">
        <v>0</v>
      </c>
      <c r="G395" s="76">
        <v>0</v>
      </c>
      <c r="H395" s="76">
        <v>0</v>
      </c>
      <c r="I395" s="76">
        <v>0</v>
      </c>
      <c r="J395" s="76">
        <v>0</v>
      </c>
      <c r="K395" s="76">
        <v>0</v>
      </c>
      <c r="L395" s="76">
        <v>0</v>
      </c>
      <c r="M395" s="76">
        <v>0</v>
      </c>
      <c r="N395" s="76">
        <v>0</v>
      </c>
      <c r="O395" s="76">
        <v>0</v>
      </c>
      <c r="P395" s="76">
        <v>0</v>
      </c>
      <c r="Q395" s="76">
        <v>0</v>
      </c>
      <c r="R395" s="76">
        <v>0</v>
      </c>
      <c r="S395" s="76">
        <v>0</v>
      </c>
      <c r="T395" s="76">
        <v>0</v>
      </c>
      <c r="U395" s="76">
        <v>0</v>
      </c>
      <c r="V395" s="76">
        <v>0</v>
      </c>
      <c r="W395" s="76">
        <v>0</v>
      </c>
      <c r="X395" s="76">
        <v>0</v>
      </c>
      <c r="Y395" s="76">
        <v>0</v>
      </c>
      <c r="Z395" s="76">
        <v>0</v>
      </c>
      <c r="AA395" s="76">
        <v>0</v>
      </c>
      <c r="AB395" s="76">
        <v>0</v>
      </c>
      <c r="AC395" s="76">
        <v>0</v>
      </c>
      <c r="AD395" s="76">
        <v>0</v>
      </c>
      <c r="AE395" s="76">
        <v>0</v>
      </c>
      <c r="AF395" s="76">
        <v>0</v>
      </c>
      <c r="AG395" s="76">
        <v>0</v>
      </c>
      <c r="AH395" s="76">
        <v>0</v>
      </c>
      <c r="AI395" s="76">
        <v>0</v>
      </c>
      <c r="AJ395" s="77">
        <f t="shared" si="5"/>
        <v>0</v>
      </c>
      <c r="AM395" s="70"/>
    </row>
    <row r="396" spans="1:39" ht="20.100000000000001" hidden="1" customHeight="1" outlineLevel="2">
      <c r="A396" s="73">
        <v>1329</v>
      </c>
      <c r="B396" s="74" t="s">
        <v>1032</v>
      </c>
      <c r="C396" s="75" t="s">
        <v>1298</v>
      </c>
      <c r="D396" s="76">
        <v>0</v>
      </c>
      <c r="E396" s="76">
        <v>0</v>
      </c>
      <c r="F396" s="76">
        <v>0</v>
      </c>
      <c r="G396" s="76">
        <v>0</v>
      </c>
      <c r="H396" s="76">
        <v>0</v>
      </c>
      <c r="I396" s="76">
        <v>0</v>
      </c>
      <c r="J396" s="76">
        <v>0</v>
      </c>
      <c r="K396" s="76">
        <v>0</v>
      </c>
      <c r="L396" s="76">
        <v>0</v>
      </c>
      <c r="M396" s="76">
        <v>0</v>
      </c>
      <c r="N396" s="76">
        <v>0</v>
      </c>
      <c r="O396" s="76">
        <v>0</v>
      </c>
      <c r="P396" s="76">
        <v>0</v>
      </c>
      <c r="Q396" s="76">
        <v>0</v>
      </c>
      <c r="R396" s="76">
        <v>0</v>
      </c>
      <c r="S396" s="76">
        <v>0</v>
      </c>
      <c r="T396" s="76">
        <v>0</v>
      </c>
      <c r="U396" s="76">
        <v>0</v>
      </c>
      <c r="V396" s="76">
        <v>0</v>
      </c>
      <c r="W396" s="76">
        <v>0</v>
      </c>
      <c r="X396" s="76">
        <v>0</v>
      </c>
      <c r="Y396" s="76">
        <v>0</v>
      </c>
      <c r="Z396" s="76">
        <v>0</v>
      </c>
      <c r="AA396" s="76">
        <v>0</v>
      </c>
      <c r="AB396" s="76">
        <v>0</v>
      </c>
      <c r="AC396" s="76">
        <v>0</v>
      </c>
      <c r="AD396" s="76">
        <v>0</v>
      </c>
      <c r="AE396" s="76">
        <v>0</v>
      </c>
      <c r="AF396" s="76">
        <v>0</v>
      </c>
      <c r="AG396" s="76">
        <v>0</v>
      </c>
      <c r="AH396" s="76">
        <v>0</v>
      </c>
      <c r="AI396" s="76">
        <v>0</v>
      </c>
      <c r="AJ396" s="77">
        <f t="shared" si="5"/>
        <v>0</v>
      </c>
      <c r="AM396" s="70"/>
    </row>
    <row r="397" spans="1:39" ht="20.100000000000001" hidden="1" customHeight="1" outlineLevel="2">
      <c r="A397" s="73">
        <v>1330</v>
      </c>
      <c r="B397" s="74" t="s">
        <v>1033</v>
      </c>
      <c r="C397" s="75" t="s">
        <v>1298</v>
      </c>
      <c r="D397" s="76">
        <v>0</v>
      </c>
      <c r="E397" s="76">
        <v>0</v>
      </c>
      <c r="F397" s="76">
        <v>0</v>
      </c>
      <c r="G397" s="76">
        <v>0</v>
      </c>
      <c r="H397" s="76">
        <v>0</v>
      </c>
      <c r="I397" s="76">
        <v>0</v>
      </c>
      <c r="J397" s="76">
        <v>0</v>
      </c>
      <c r="K397" s="76">
        <v>0</v>
      </c>
      <c r="L397" s="76">
        <v>0</v>
      </c>
      <c r="M397" s="76">
        <v>0</v>
      </c>
      <c r="N397" s="76">
        <v>0</v>
      </c>
      <c r="O397" s="76">
        <v>0</v>
      </c>
      <c r="P397" s="76">
        <v>0</v>
      </c>
      <c r="Q397" s="76">
        <v>0</v>
      </c>
      <c r="R397" s="76">
        <v>0</v>
      </c>
      <c r="S397" s="76">
        <v>0</v>
      </c>
      <c r="T397" s="76">
        <v>0</v>
      </c>
      <c r="U397" s="76">
        <v>0</v>
      </c>
      <c r="V397" s="76">
        <v>0</v>
      </c>
      <c r="W397" s="76">
        <v>0</v>
      </c>
      <c r="X397" s="76">
        <v>0</v>
      </c>
      <c r="Y397" s="76">
        <v>0</v>
      </c>
      <c r="Z397" s="76">
        <v>0</v>
      </c>
      <c r="AA397" s="76">
        <v>0</v>
      </c>
      <c r="AB397" s="76">
        <v>0</v>
      </c>
      <c r="AC397" s="76">
        <v>0</v>
      </c>
      <c r="AD397" s="76">
        <v>0</v>
      </c>
      <c r="AE397" s="76">
        <v>0</v>
      </c>
      <c r="AF397" s="76">
        <v>0</v>
      </c>
      <c r="AG397" s="76">
        <v>0</v>
      </c>
      <c r="AH397" s="76">
        <v>0</v>
      </c>
      <c r="AI397" s="76">
        <v>0</v>
      </c>
      <c r="AJ397" s="77">
        <f t="shared" si="5"/>
        <v>0</v>
      </c>
      <c r="AM397" s="70"/>
    </row>
    <row r="398" spans="1:39" ht="20.100000000000001" hidden="1" customHeight="1" outlineLevel="2">
      <c r="A398" s="73">
        <v>1331</v>
      </c>
      <c r="B398" s="74" t="s">
        <v>1034</v>
      </c>
      <c r="C398" s="75" t="s">
        <v>1298</v>
      </c>
      <c r="D398" s="76">
        <v>0</v>
      </c>
      <c r="E398" s="76">
        <v>0</v>
      </c>
      <c r="F398" s="76">
        <v>0</v>
      </c>
      <c r="G398" s="76">
        <v>0</v>
      </c>
      <c r="H398" s="76">
        <v>0</v>
      </c>
      <c r="I398" s="76">
        <v>0</v>
      </c>
      <c r="J398" s="76">
        <v>0</v>
      </c>
      <c r="K398" s="76">
        <v>0</v>
      </c>
      <c r="L398" s="76">
        <v>0</v>
      </c>
      <c r="M398" s="76">
        <v>0</v>
      </c>
      <c r="N398" s="76">
        <v>0</v>
      </c>
      <c r="O398" s="76">
        <v>0</v>
      </c>
      <c r="P398" s="76">
        <v>0</v>
      </c>
      <c r="Q398" s="76">
        <v>0</v>
      </c>
      <c r="R398" s="76">
        <v>0</v>
      </c>
      <c r="S398" s="76">
        <v>0</v>
      </c>
      <c r="T398" s="76">
        <v>0</v>
      </c>
      <c r="U398" s="76">
        <v>0</v>
      </c>
      <c r="V398" s="76">
        <v>0</v>
      </c>
      <c r="W398" s="76">
        <v>0</v>
      </c>
      <c r="X398" s="76">
        <v>0</v>
      </c>
      <c r="Y398" s="76">
        <v>0</v>
      </c>
      <c r="Z398" s="76">
        <v>0</v>
      </c>
      <c r="AA398" s="76">
        <v>0</v>
      </c>
      <c r="AB398" s="76">
        <v>0</v>
      </c>
      <c r="AC398" s="76">
        <v>0</v>
      </c>
      <c r="AD398" s="76">
        <v>0</v>
      </c>
      <c r="AE398" s="76">
        <v>0</v>
      </c>
      <c r="AF398" s="76">
        <v>0</v>
      </c>
      <c r="AG398" s="76">
        <v>0</v>
      </c>
      <c r="AH398" s="76">
        <v>0</v>
      </c>
      <c r="AI398" s="76">
        <v>0</v>
      </c>
      <c r="AJ398" s="77">
        <f t="shared" ref="AJ398:AJ461" si="6">SUM(D398:AI398)</f>
        <v>0</v>
      </c>
      <c r="AM398" s="70"/>
    </row>
    <row r="399" spans="1:39" ht="20.100000000000001" hidden="1" customHeight="1" outlineLevel="2">
      <c r="A399" s="73">
        <v>1332</v>
      </c>
      <c r="B399" s="74" t="s">
        <v>1035</v>
      </c>
      <c r="C399" s="75" t="s">
        <v>1298</v>
      </c>
      <c r="D399" s="76">
        <v>0</v>
      </c>
      <c r="E399" s="76">
        <v>0</v>
      </c>
      <c r="F399" s="76">
        <v>0</v>
      </c>
      <c r="G399" s="76">
        <v>0</v>
      </c>
      <c r="H399" s="76">
        <v>0</v>
      </c>
      <c r="I399" s="76">
        <v>0</v>
      </c>
      <c r="J399" s="76">
        <v>0</v>
      </c>
      <c r="K399" s="76">
        <v>0</v>
      </c>
      <c r="L399" s="76">
        <v>0</v>
      </c>
      <c r="M399" s="76">
        <v>0</v>
      </c>
      <c r="N399" s="76">
        <v>0</v>
      </c>
      <c r="O399" s="76">
        <v>0</v>
      </c>
      <c r="P399" s="76">
        <v>0</v>
      </c>
      <c r="Q399" s="76">
        <v>0</v>
      </c>
      <c r="R399" s="76">
        <v>0</v>
      </c>
      <c r="S399" s="76">
        <v>0</v>
      </c>
      <c r="T399" s="76">
        <v>0</v>
      </c>
      <c r="U399" s="76">
        <v>0</v>
      </c>
      <c r="V399" s="76">
        <v>0</v>
      </c>
      <c r="W399" s="76">
        <v>0</v>
      </c>
      <c r="X399" s="76">
        <v>0</v>
      </c>
      <c r="Y399" s="76">
        <v>0</v>
      </c>
      <c r="Z399" s="76">
        <v>0</v>
      </c>
      <c r="AA399" s="76">
        <v>0</v>
      </c>
      <c r="AB399" s="76">
        <v>0</v>
      </c>
      <c r="AC399" s="76">
        <v>0</v>
      </c>
      <c r="AD399" s="76">
        <v>0</v>
      </c>
      <c r="AE399" s="76">
        <v>0</v>
      </c>
      <c r="AF399" s="76">
        <v>0</v>
      </c>
      <c r="AG399" s="76">
        <v>0</v>
      </c>
      <c r="AH399" s="76">
        <v>0</v>
      </c>
      <c r="AI399" s="76">
        <v>0</v>
      </c>
      <c r="AJ399" s="77">
        <f t="shared" si="6"/>
        <v>0</v>
      </c>
      <c r="AM399" s="70"/>
    </row>
    <row r="400" spans="1:39" ht="20.100000000000001" hidden="1" customHeight="1" outlineLevel="2">
      <c r="A400" s="73">
        <v>1333</v>
      </c>
      <c r="B400" s="74" t="s">
        <v>1036</v>
      </c>
      <c r="C400" s="75" t="s">
        <v>1298</v>
      </c>
      <c r="D400" s="76">
        <v>0</v>
      </c>
      <c r="E400" s="76">
        <v>0</v>
      </c>
      <c r="F400" s="76">
        <v>0</v>
      </c>
      <c r="G400" s="76">
        <v>0</v>
      </c>
      <c r="H400" s="76">
        <v>0</v>
      </c>
      <c r="I400" s="76">
        <v>0</v>
      </c>
      <c r="J400" s="76">
        <v>0</v>
      </c>
      <c r="K400" s="76">
        <v>0</v>
      </c>
      <c r="L400" s="76">
        <v>0</v>
      </c>
      <c r="M400" s="76">
        <v>0</v>
      </c>
      <c r="N400" s="76">
        <v>0</v>
      </c>
      <c r="O400" s="76">
        <v>0</v>
      </c>
      <c r="P400" s="76">
        <v>0</v>
      </c>
      <c r="Q400" s="76">
        <v>0</v>
      </c>
      <c r="R400" s="76">
        <v>0</v>
      </c>
      <c r="S400" s="76">
        <v>0</v>
      </c>
      <c r="T400" s="76">
        <v>0</v>
      </c>
      <c r="U400" s="76">
        <v>0</v>
      </c>
      <c r="V400" s="76">
        <v>0</v>
      </c>
      <c r="W400" s="76">
        <v>0</v>
      </c>
      <c r="X400" s="76">
        <v>0</v>
      </c>
      <c r="Y400" s="76">
        <v>0</v>
      </c>
      <c r="Z400" s="76">
        <v>0</v>
      </c>
      <c r="AA400" s="76">
        <v>0</v>
      </c>
      <c r="AB400" s="76">
        <v>0</v>
      </c>
      <c r="AC400" s="76">
        <v>0</v>
      </c>
      <c r="AD400" s="76">
        <v>0</v>
      </c>
      <c r="AE400" s="76">
        <v>0</v>
      </c>
      <c r="AF400" s="76">
        <v>0</v>
      </c>
      <c r="AG400" s="76">
        <v>0</v>
      </c>
      <c r="AH400" s="76">
        <v>0</v>
      </c>
      <c r="AI400" s="76">
        <v>0</v>
      </c>
      <c r="AJ400" s="77">
        <f t="shared" si="6"/>
        <v>0</v>
      </c>
      <c r="AM400" s="70"/>
    </row>
    <row r="401" spans="1:39" ht="20.100000000000001" hidden="1" customHeight="1" outlineLevel="2">
      <c r="A401" s="73">
        <v>1334</v>
      </c>
      <c r="B401" s="74" t="s">
        <v>1037</v>
      </c>
      <c r="C401" s="75" t="s">
        <v>1298</v>
      </c>
      <c r="D401" s="76">
        <v>0</v>
      </c>
      <c r="E401" s="76">
        <v>0</v>
      </c>
      <c r="F401" s="76">
        <v>0</v>
      </c>
      <c r="G401" s="76">
        <v>441870.36</v>
      </c>
      <c r="H401" s="76">
        <v>0</v>
      </c>
      <c r="I401" s="76">
        <v>0</v>
      </c>
      <c r="J401" s="76">
        <v>0</v>
      </c>
      <c r="K401" s="76">
        <v>0</v>
      </c>
      <c r="L401" s="76">
        <v>0</v>
      </c>
      <c r="M401" s="76">
        <v>0</v>
      </c>
      <c r="N401" s="76">
        <v>0</v>
      </c>
      <c r="O401" s="76">
        <v>0</v>
      </c>
      <c r="P401" s="76">
        <v>0</v>
      </c>
      <c r="Q401" s="76">
        <v>0</v>
      </c>
      <c r="R401" s="76">
        <v>0</v>
      </c>
      <c r="S401" s="76">
        <v>0</v>
      </c>
      <c r="T401" s="76">
        <v>0</v>
      </c>
      <c r="U401" s="76">
        <v>0</v>
      </c>
      <c r="V401" s="76">
        <v>0</v>
      </c>
      <c r="W401" s="76">
        <v>0</v>
      </c>
      <c r="X401" s="76">
        <v>0</v>
      </c>
      <c r="Y401" s="76">
        <v>0</v>
      </c>
      <c r="Z401" s="76">
        <v>0</v>
      </c>
      <c r="AA401" s="76">
        <v>0</v>
      </c>
      <c r="AB401" s="76">
        <v>0</v>
      </c>
      <c r="AC401" s="76">
        <v>0</v>
      </c>
      <c r="AD401" s="76">
        <v>0</v>
      </c>
      <c r="AE401" s="76">
        <v>0</v>
      </c>
      <c r="AF401" s="76">
        <v>0</v>
      </c>
      <c r="AG401" s="76">
        <v>0</v>
      </c>
      <c r="AH401" s="76">
        <v>0</v>
      </c>
      <c r="AI401" s="76">
        <v>0</v>
      </c>
      <c r="AJ401" s="77">
        <f t="shared" si="6"/>
        <v>441870.36</v>
      </c>
      <c r="AM401" s="70"/>
    </row>
    <row r="402" spans="1:39" ht="20.100000000000001" hidden="1" customHeight="1" outlineLevel="2">
      <c r="A402" s="73">
        <v>1335</v>
      </c>
      <c r="B402" s="74" t="s">
        <v>1038</v>
      </c>
      <c r="C402" s="75" t="s">
        <v>1298</v>
      </c>
      <c r="D402" s="76">
        <v>0</v>
      </c>
      <c r="E402" s="76">
        <v>0</v>
      </c>
      <c r="F402" s="76">
        <v>0</v>
      </c>
      <c r="G402" s="76">
        <v>0</v>
      </c>
      <c r="H402" s="76">
        <v>0</v>
      </c>
      <c r="I402" s="76">
        <v>0</v>
      </c>
      <c r="J402" s="76">
        <v>0</v>
      </c>
      <c r="K402" s="76">
        <v>0</v>
      </c>
      <c r="L402" s="76">
        <v>0</v>
      </c>
      <c r="M402" s="76">
        <v>0</v>
      </c>
      <c r="N402" s="76">
        <v>0</v>
      </c>
      <c r="O402" s="76">
        <v>0</v>
      </c>
      <c r="P402" s="76">
        <v>0</v>
      </c>
      <c r="Q402" s="76">
        <v>0</v>
      </c>
      <c r="R402" s="76">
        <v>0</v>
      </c>
      <c r="S402" s="76">
        <v>0</v>
      </c>
      <c r="T402" s="76">
        <v>0</v>
      </c>
      <c r="U402" s="76">
        <v>0</v>
      </c>
      <c r="V402" s="76">
        <v>0</v>
      </c>
      <c r="W402" s="76">
        <v>0</v>
      </c>
      <c r="X402" s="76">
        <v>0</v>
      </c>
      <c r="Y402" s="76">
        <v>0</v>
      </c>
      <c r="Z402" s="76">
        <v>0</v>
      </c>
      <c r="AA402" s="76">
        <v>0</v>
      </c>
      <c r="AB402" s="76">
        <v>0</v>
      </c>
      <c r="AC402" s="76">
        <v>0</v>
      </c>
      <c r="AD402" s="76">
        <v>0</v>
      </c>
      <c r="AE402" s="76">
        <v>0</v>
      </c>
      <c r="AF402" s="76">
        <v>0</v>
      </c>
      <c r="AG402" s="76">
        <v>0</v>
      </c>
      <c r="AH402" s="76">
        <v>0</v>
      </c>
      <c r="AI402" s="76">
        <v>0</v>
      </c>
      <c r="AJ402" s="77">
        <f t="shared" si="6"/>
        <v>0</v>
      </c>
      <c r="AM402" s="70"/>
    </row>
    <row r="403" spans="1:39" ht="20.100000000000001" hidden="1" customHeight="1" outlineLevel="2">
      <c r="A403" s="73">
        <v>1336</v>
      </c>
      <c r="B403" s="74" t="s">
        <v>1039</v>
      </c>
      <c r="C403" s="75" t="s">
        <v>1298</v>
      </c>
      <c r="D403" s="76">
        <v>0</v>
      </c>
      <c r="E403" s="76">
        <v>0</v>
      </c>
      <c r="F403" s="76">
        <v>0</v>
      </c>
      <c r="G403" s="76">
        <v>0</v>
      </c>
      <c r="H403" s="76">
        <v>0</v>
      </c>
      <c r="I403" s="76">
        <v>0</v>
      </c>
      <c r="J403" s="76">
        <v>0</v>
      </c>
      <c r="K403" s="76">
        <v>0</v>
      </c>
      <c r="L403" s="76">
        <v>0</v>
      </c>
      <c r="M403" s="76">
        <v>0</v>
      </c>
      <c r="N403" s="76">
        <v>0</v>
      </c>
      <c r="O403" s="76">
        <v>0</v>
      </c>
      <c r="P403" s="76">
        <v>0</v>
      </c>
      <c r="Q403" s="76">
        <v>0</v>
      </c>
      <c r="R403" s="76">
        <v>0</v>
      </c>
      <c r="S403" s="76">
        <v>0</v>
      </c>
      <c r="T403" s="76">
        <v>0</v>
      </c>
      <c r="U403" s="76">
        <v>0</v>
      </c>
      <c r="V403" s="76">
        <v>0</v>
      </c>
      <c r="W403" s="76">
        <v>0</v>
      </c>
      <c r="X403" s="76">
        <v>0</v>
      </c>
      <c r="Y403" s="76">
        <v>0</v>
      </c>
      <c r="Z403" s="76">
        <v>0</v>
      </c>
      <c r="AA403" s="76">
        <v>0</v>
      </c>
      <c r="AB403" s="76">
        <v>0</v>
      </c>
      <c r="AC403" s="76">
        <v>0</v>
      </c>
      <c r="AD403" s="76">
        <v>0</v>
      </c>
      <c r="AE403" s="76">
        <v>0</v>
      </c>
      <c r="AF403" s="76">
        <v>0</v>
      </c>
      <c r="AG403" s="76">
        <v>0</v>
      </c>
      <c r="AH403" s="76">
        <v>0</v>
      </c>
      <c r="AI403" s="76">
        <v>0</v>
      </c>
      <c r="AJ403" s="77">
        <f t="shared" si="6"/>
        <v>0</v>
      </c>
      <c r="AM403" s="70"/>
    </row>
    <row r="404" spans="1:39" ht="20.100000000000001" hidden="1" customHeight="1" outlineLevel="2">
      <c r="A404" s="73">
        <v>1337</v>
      </c>
      <c r="B404" s="74" t="s">
        <v>1040</v>
      </c>
      <c r="C404" s="75" t="s">
        <v>1298</v>
      </c>
      <c r="D404" s="76">
        <v>0</v>
      </c>
      <c r="E404" s="76">
        <v>0</v>
      </c>
      <c r="F404" s="76">
        <v>0</v>
      </c>
      <c r="G404" s="76">
        <v>0</v>
      </c>
      <c r="H404" s="76">
        <v>0</v>
      </c>
      <c r="I404" s="76">
        <v>0</v>
      </c>
      <c r="J404" s="76">
        <v>0</v>
      </c>
      <c r="K404" s="76">
        <v>0</v>
      </c>
      <c r="L404" s="76">
        <v>0</v>
      </c>
      <c r="M404" s="76">
        <v>0</v>
      </c>
      <c r="N404" s="76">
        <v>0</v>
      </c>
      <c r="O404" s="76">
        <v>0</v>
      </c>
      <c r="P404" s="76">
        <v>0</v>
      </c>
      <c r="Q404" s="76">
        <v>0</v>
      </c>
      <c r="R404" s="76">
        <v>0</v>
      </c>
      <c r="S404" s="76">
        <v>0</v>
      </c>
      <c r="T404" s="76">
        <v>0</v>
      </c>
      <c r="U404" s="76">
        <v>0</v>
      </c>
      <c r="V404" s="76">
        <v>0</v>
      </c>
      <c r="W404" s="76">
        <v>0</v>
      </c>
      <c r="X404" s="76">
        <v>0</v>
      </c>
      <c r="Y404" s="76">
        <v>0</v>
      </c>
      <c r="Z404" s="76">
        <v>0</v>
      </c>
      <c r="AA404" s="76">
        <v>0</v>
      </c>
      <c r="AB404" s="76">
        <v>0</v>
      </c>
      <c r="AC404" s="76">
        <v>0</v>
      </c>
      <c r="AD404" s="76">
        <v>0</v>
      </c>
      <c r="AE404" s="76">
        <v>0</v>
      </c>
      <c r="AF404" s="76">
        <v>0</v>
      </c>
      <c r="AG404" s="76">
        <v>0</v>
      </c>
      <c r="AH404" s="76">
        <v>0</v>
      </c>
      <c r="AI404" s="76">
        <v>0</v>
      </c>
      <c r="AJ404" s="77">
        <f t="shared" si="6"/>
        <v>0</v>
      </c>
      <c r="AM404" s="70"/>
    </row>
    <row r="405" spans="1:39" ht="20.100000000000001" hidden="1" customHeight="1" outlineLevel="2">
      <c r="A405" s="73">
        <v>1338</v>
      </c>
      <c r="B405" s="74" t="s">
        <v>1041</v>
      </c>
      <c r="C405" s="75" t="s">
        <v>1298</v>
      </c>
      <c r="D405" s="76">
        <v>0</v>
      </c>
      <c r="E405" s="76">
        <v>0</v>
      </c>
      <c r="F405" s="76">
        <v>0</v>
      </c>
      <c r="G405" s="76">
        <v>0</v>
      </c>
      <c r="H405" s="76">
        <v>0</v>
      </c>
      <c r="I405" s="76">
        <v>0</v>
      </c>
      <c r="J405" s="76">
        <v>0</v>
      </c>
      <c r="K405" s="76">
        <v>0</v>
      </c>
      <c r="L405" s="76">
        <v>0</v>
      </c>
      <c r="M405" s="76">
        <v>0</v>
      </c>
      <c r="N405" s="76">
        <v>0</v>
      </c>
      <c r="O405" s="76">
        <v>0</v>
      </c>
      <c r="P405" s="76">
        <v>0</v>
      </c>
      <c r="Q405" s="76">
        <v>0</v>
      </c>
      <c r="R405" s="76">
        <v>0</v>
      </c>
      <c r="S405" s="76">
        <v>0</v>
      </c>
      <c r="T405" s="76">
        <v>0</v>
      </c>
      <c r="U405" s="76">
        <v>0</v>
      </c>
      <c r="V405" s="76">
        <v>0</v>
      </c>
      <c r="W405" s="76">
        <v>0</v>
      </c>
      <c r="X405" s="76">
        <v>0</v>
      </c>
      <c r="Y405" s="76">
        <v>0</v>
      </c>
      <c r="Z405" s="76">
        <v>0</v>
      </c>
      <c r="AA405" s="76">
        <v>0</v>
      </c>
      <c r="AB405" s="76">
        <v>0</v>
      </c>
      <c r="AC405" s="76">
        <v>0</v>
      </c>
      <c r="AD405" s="76">
        <v>0</v>
      </c>
      <c r="AE405" s="76">
        <v>0</v>
      </c>
      <c r="AF405" s="76">
        <v>0</v>
      </c>
      <c r="AG405" s="76">
        <v>0</v>
      </c>
      <c r="AH405" s="76">
        <v>0</v>
      </c>
      <c r="AI405" s="76">
        <v>0</v>
      </c>
      <c r="AJ405" s="77">
        <f t="shared" si="6"/>
        <v>0</v>
      </c>
      <c r="AM405" s="70"/>
    </row>
    <row r="406" spans="1:39" ht="20.100000000000001" hidden="1" customHeight="1" outlineLevel="2">
      <c r="A406" s="73">
        <v>1339</v>
      </c>
      <c r="B406" s="74" t="s">
        <v>1042</v>
      </c>
      <c r="C406" s="75" t="s">
        <v>1298</v>
      </c>
      <c r="D406" s="76">
        <v>0</v>
      </c>
      <c r="E406" s="76">
        <v>0</v>
      </c>
      <c r="F406" s="76">
        <v>0</v>
      </c>
      <c r="G406" s="76">
        <v>0</v>
      </c>
      <c r="H406" s="76">
        <v>0</v>
      </c>
      <c r="I406" s="76">
        <v>0</v>
      </c>
      <c r="J406" s="76">
        <v>0</v>
      </c>
      <c r="K406" s="76">
        <v>0</v>
      </c>
      <c r="L406" s="76">
        <v>0</v>
      </c>
      <c r="M406" s="76">
        <v>0</v>
      </c>
      <c r="N406" s="76">
        <v>0</v>
      </c>
      <c r="O406" s="76">
        <v>0</v>
      </c>
      <c r="P406" s="76">
        <v>0</v>
      </c>
      <c r="Q406" s="76">
        <v>0</v>
      </c>
      <c r="R406" s="76">
        <v>0</v>
      </c>
      <c r="S406" s="76">
        <v>0</v>
      </c>
      <c r="T406" s="76">
        <v>0</v>
      </c>
      <c r="U406" s="76">
        <v>0</v>
      </c>
      <c r="V406" s="76">
        <v>0</v>
      </c>
      <c r="W406" s="76">
        <v>0</v>
      </c>
      <c r="X406" s="76">
        <v>0</v>
      </c>
      <c r="Y406" s="76">
        <v>0</v>
      </c>
      <c r="Z406" s="76">
        <v>0</v>
      </c>
      <c r="AA406" s="76">
        <v>0</v>
      </c>
      <c r="AB406" s="76">
        <v>0</v>
      </c>
      <c r="AC406" s="76">
        <v>0</v>
      </c>
      <c r="AD406" s="76">
        <v>0</v>
      </c>
      <c r="AE406" s="76">
        <v>0</v>
      </c>
      <c r="AF406" s="76">
        <v>0</v>
      </c>
      <c r="AG406" s="76">
        <v>0</v>
      </c>
      <c r="AH406" s="76">
        <v>0</v>
      </c>
      <c r="AI406" s="76">
        <v>0</v>
      </c>
      <c r="AJ406" s="77">
        <f t="shared" si="6"/>
        <v>0</v>
      </c>
      <c r="AM406" s="70"/>
    </row>
    <row r="407" spans="1:39" ht="20.100000000000001" hidden="1" customHeight="1" outlineLevel="2">
      <c r="A407" s="73">
        <v>1340</v>
      </c>
      <c r="B407" s="74" t="s">
        <v>1043</v>
      </c>
      <c r="C407" s="75" t="s">
        <v>1298</v>
      </c>
      <c r="D407" s="76">
        <v>0</v>
      </c>
      <c r="E407" s="76">
        <v>0</v>
      </c>
      <c r="F407" s="76">
        <v>0</v>
      </c>
      <c r="G407" s="76">
        <v>0</v>
      </c>
      <c r="H407" s="76">
        <v>0</v>
      </c>
      <c r="I407" s="76">
        <v>0</v>
      </c>
      <c r="J407" s="76">
        <v>0</v>
      </c>
      <c r="K407" s="76">
        <v>0</v>
      </c>
      <c r="L407" s="76">
        <v>0</v>
      </c>
      <c r="M407" s="76">
        <v>0</v>
      </c>
      <c r="N407" s="76">
        <v>0</v>
      </c>
      <c r="O407" s="76">
        <v>0</v>
      </c>
      <c r="P407" s="76">
        <v>0</v>
      </c>
      <c r="Q407" s="76">
        <v>0</v>
      </c>
      <c r="R407" s="76">
        <v>0</v>
      </c>
      <c r="S407" s="76">
        <v>0</v>
      </c>
      <c r="T407" s="76">
        <v>0</v>
      </c>
      <c r="U407" s="76">
        <v>0</v>
      </c>
      <c r="V407" s="76">
        <v>0</v>
      </c>
      <c r="W407" s="76">
        <v>0</v>
      </c>
      <c r="X407" s="76">
        <v>0</v>
      </c>
      <c r="Y407" s="76">
        <v>0</v>
      </c>
      <c r="Z407" s="76">
        <v>0</v>
      </c>
      <c r="AA407" s="76">
        <v>0</v>
      </c>
      <c r="AB407" s="76">
        <v>0</v>
      </c>
      <c r="AC407" s="76">
        <v>0</v>
      </c>
      <c r="AD407" s="76">
        <v>0</v>
      </c>
      <c r="AE407" s="76">
        <v>0</v>
      </c>
      <c r="AF407" s="76">
        <v>0</v>
      </c>
      <c r="AG407" s="76">
        <v>0</v>
      </c>
      <c r="AH407" s="76">
        <v>0</v>
      </c>
      <c r="AI407" s="76">
        <v>0</v>
      </c>
      <c r="AJ407" s="77">
        <f t="shared" si="6"/>
        <v>0</v>
      </c>
      <c r="AM407" s="70"/>
    </row>
    <row r="408" spans="1:39" ht="20.100000000000001" hidden="1" customHeight="1" outlineLevel="2">
      <c r="A408" s="73">
        <v>1341</v>
      </c>
      <c r="B408" s="74" t="s">
        <v>1044</v>
      </c>
      <c r="C408" s="75" t="s">
        <v>1298</v>
      </c>
      <c r="D408" s="76">
        <v>0</v>
      </c>
      <c r="E408" s="76">
        <v>0</v>
      </c>
      <c r="F408" s="76">
        <v>0</v>
      </c>
      <c r="G408" s="76">
        <v>0</v>
      </c>
      <c r="H408" s="76">
        <v>0</v>
      </c>
      <c r="I408" s="76">
        <v>0</v>
      </c>
      <c r="J408" s="76">
        <v>0</v>
      </c>
      <c r="K408" s="76">
        <v>0</v>
      </c>
      <c r="L408" s="76">
        <v>0</v>
      </c>
      <c r="M408" s="76">
        <v>0</v>
      </c>
      <c r="N408" s="76">
        <v>0</v>
      </c>
      <c r="O408" s="76">
        <v>0</v>
      </c>
      <c r="P408" s="76">
        <v>0</v>
      </c>
      <c r="Q408" s="76">
        <v>0</v>
      </c>
      <c r="R408" s="76">
        <v>0</v>
      </c>
      <c r="S408" s="76">
        <v>0</v>
      </c>
      <c r="T408" s="76">
        <v>0</v>
      </c>
      <c r="U408" s="76">
        <v>0</v>
      </c>
      <c r="V408" s="76">
        <v>0</v>
      </c>
      <c r="W408" s="76">
        <v>0</v>
      </c>
      <c r="X408" s="76">
        <v>0</v>
      </c>
      <c r="Y408" s="76">
        <v>0</v>
      </c>
      <c r="Z408" s="76">
        <v>0</v>
      </c>
      <c r="AA408" s="76">
        <v>0</v>
      </c>
      <c r="AB408" s="76">
        <v>0</v>
      </c>
      <c r="AC408" s="76">
        <v>0</v>
      </c>
      <c r="AD408" s="76">
        <v>0</v>
      </c>
      <c r="AE408" s="76">
        <v>0</v>
      </c>
      <c r="AF408" s="76">
        <v>0</v>
      </c>
      <c r="AG408" s="76">
        <v>0</v>
      </c>
      <c r="AH408" s="76">
        <v>0</v>
      </c>
      <c r="AI408" s="76">
        <v>0</v>
      </c>
      <c r="AJ408" s="77">
        <f t="shared" si="6"/>
        <v>0</v>
      </c>
      <c r="AM408" s="70"/>
    </row>
    <row r="409" spans="1:39" ht="20.100000000000001" hidden="1" customHeight="1" outlineLevel="2">
      <c r="A409" s="73">
        <v>1342</v>
      </c>
      <c r="B409" s="74" t="s">
        <v>1045</v>
      </c>
      <c r="C409" s="75" t="s">
        <v>1298</v>
      </c>
      <c r="D409" s="76">
        <v>0</v>
      </c>
      <c r="E409" s="76">
        <v>0</v>
      </c>
      <c r="F409" s="76">
        <v>0</v>
      </c>
      <c r="G409" s="76">
        <v>0</v>
      </c>
      <c r="H409" s="76">
        <v>0</v>
      </c>
      <c r="I409" s="76">
        <v>0</v>
      </c>
      <c r="J409" s="76">
        <v>0</v>
      </c>
      <c r="K409" s="76">
        <v>0</v>
      </c>
      <c r="L409" s="76">
        <v>0</v>
      </c>
      <c r="M409" s="76">
        <v>0</v>
      </c>
      <c r="N409" s="76">
        <v>0</v>
      </c>
      <c r="O409" s="76">
        <v>0</v>
      </c>
      <c r="P409" s="76">
        <v>0</v>
      </c>
      <c r="Q409" s="76">
        <v>0</v>
      </c>
      <c r="R409" s="76">
        <v>0</v>
      </c>
      <c r="S409" s="76">
        <v>0</v>
      </c>
      <c r="T409" s="76">
        <v>0</v>
      </c>
      <c r="U409" s="76">
        <v>0</v>
      </c>
      <c r="V409" s="76">
        <v>0</v>
      </c>
      <c r="W409" s="76">
        <v>0</v>
      </c>
      <c r="X409" s="76">
        <v>0</v>
      </c>
      <c r="Y409" s="76">
        <v>0</v>
      </c>
      <c r="Z409" s="76">
        <v>0</v>
      </c>
      <c r="AA409" s="76">
        <v>0</v>
      </c>
      <c r="AB409" s="76">
        <v>0</v>
      </c>
      <c r="AC409" s="76">
        <v>0</v>
      </c>
      <c r="AD409" s="76">
        <v>0</v>
      </c>
      <c r="AE409" s="76">
        <v>0</v>
      </c>
      <c r="AF409" s="76">
        <v>0</v>
      </c>
      <c r="AG409" s="76">
        <v>0</v>
      </c>
      <c r="AH409" s="76">
        <v>0</v>
      </c>
      <c r="AI409" s="76">
        <v>0</v>
      </c>
      <c r="AJ409" s="77">
        <f t="shared" si="6"/>
        <v>0</v>
      </c>
      <c r="AM409" s="70"/>
    </row>
    <row r="410" spans="1:39" ht="20.100000000000001" hidden="1" customHeight="1" outlineLevel="2">
      <c r="A410" s="73">
        <v>1343</v>
      </c>
      <c r="B410" s="74" t="s">
        <v>1046</v>
      </c>
      <c r="C410" s="75" t="s">
        <v>1298</v>
      </c>
      <c r="D410" s="76">
        <v>0</v>
      </c>
      <c r="E410" s="76">
        <v>0</v>
      </c>
      <c r="F410" s="76">
        <v>0</v>
      </c>
      <c r="G410" s="76">
        <v>0</v>
      </c>
      <c r="H410" s="76">
        <v>0</v>
      </c>
      <c r="I410" s="76">
        <v>0</v>
      </c>
      <c r="J410" s="76">
        <v>0</v>
      </c>
      <c r="K410" s="76">
        <v>0</v>
      </c>
      <c r="L410" s="76">
        <v>0</v>
      </c>
      <c r="M410" s="76">
        <v>0</v>
      </c>
      <c r="N410" s="76">
        <v>0</v>
      </c>
      <c r="O410" s="76">
        <v>0</v>
      </c>
      <c r="P410" s="76">
        <v>0</v>
      </c>
      <c r="Q410" s="76">
        <v>0</v>
      </c>
      <c r="R410" s="76">
        <v>0</v>
      </c>
      <c r="S410" s="76">
        <v>0</v>
      </c>
      <c r="T410" s="76">
        <v>0</v>
      </c>
      <c r="U410" s="76">
        <v>0</v>
      </c>
      <c r="V410" s="76">
        <v>0</v>
      </c>
      <c r="W410" s="76">
        <v>0</v>
      </c>
      <c r="X410" s="76">
        <v>0</v>
      </c>
      <c r="Y410" s="76">
        <v>0</v>
      </c>
      <c r="Z410" s="76">
        <v>0</v>
      </c>
      <c r="AA410" s="76">
        <v>0</v>
      </c>
      <c r="AB410" s="76">
        <v>0</v>
      </c>
      <c r="AC410" s="76">
        <v>0</v>
      </c>
      <c r="AD410" s="76">
        <v>0</v>
      </c>
      <c r="AE410" s="76">
        <v>0</v>
      </c>
      <c r="AF410" s="76">
        <v>0</v>
      </c>
      <c r="AG410" s="76">
        <v>0</v>
      </c>
      <c r="AH410" s="76">
        <v>0</v>
      </c>
      <c r="AI410" s="76">
        <v>0</v>
      </c>
      <c r="AJ410" s="77">
        <f t="shared" si="6"/>
        <v>0</v>
      </c>
      <c r="AM410" s="70"/>
    </row>
    <row r="411" spans="1:39" ht="20.100000000000001" hidden="1" customHeight="1" outlineLevel="2">
      <c r="A411" s="73">
        <v>1344</v>
      </c>
      <c r="B411" s="74" t="s">
        <v>1047</v>
      </c>
      <c r="C411" s="75" t="s">
        <v>1298</v>
      </c>
      <c r="D411" s="76">
        <v>0</v>
      </c>
      <c r="E411" s="76">
        <v>0</v>
      </c>
      <c r="F411" s="76">
        <v>0</v>
      </c>
      <c r="G411" s="76">
        <v>0</v>
      </c>
      <c r="H411" s="76">
        <v>0</v>
      </c>
      <c r="I411" s="76">
        <v>0</v>
      </c>
      <c r="J411" s="76">
        <v>0</v>
      </c>
      <c r="K411" s="76">
        <v>0</v>
      </c>
      <c r="L411" s="76">
        <v>0</v>
      </c>
      <c r="M411" s="76">
        <v>0</v>
      </c>
      <c r="N411" s="76">
        <v>0</v>
      </c>
      <c r="O411" s="76">
        <v>0</v>
      </c>
      <c r="P411" s="76">
        <v>0</v>
      </c>
      <c r="Q411" s="76">
        <v>0</v>
      </c>
      <c r="R411" s="76">
        <v>0</v>
      </c>
      <c r="S411" s="76">
        <v>0</v>
      </c>
      <c r="T411" s="76">
        <v>0</v>
      </c>
      <c r="U411" s="76">
        <v>0</v>
      </c>
      <c r="V411" s="76">
        <v>0</v>
      </c>
      <c r="W411" s="76">
        <v>0</v>
      </c>
      <c r="X411" s="76">
        <v>0</v>
      </c>
      <c r="Y411" s="76">
        <v>0</v>
      </c>
      <c r="Z411" s="76">
        <v>0</v>
      </c>
      <c r="AA411" s="76">
        <v>0</v>
      </c>
      <c r="AB411" s="76">
        <v>0</v>
      </c>
      <c r="AC411" s="76">
        <v>0</v>
      </c>
      <c r="AD411" s="76">
        <v>0</v>
      </c>
      <c r="AE411" s="76">
        <v>0</v>
      </c>
      <c r="AF411" s="76">
        <v>0</v>
      </c>
      <c r="AG411" s="76">
        <v>0</v>
      </c>
      <c r="AH411" s="76">
        <v>0</v>
      </c>
      <c r="AI411" s="76">
        <v>0</v>
      </c>
      <c r="AJ411" s="77">
        <f t="shared" si="6"/>
        <v>0</v>
      </c>
      <c r="AM411" s="70"/>
    </row>
    <row r="412" spans="1:39" ht="20.100000000000001" hidden="1" customHeight="1" outlineLevel="2">
      <c r="A412" s="73">
        <v>1345</v>
      </c>
      <c r="B412" s="74" t="s">
        <v>1048</v>
      </c>
      <c r="C412" s="75" t="s">
        <v>1298</v>
      </c>
      <c r="D412" s="76">
        <v>0</v>
      </c>
      <c r="E412" s="76">
        <v>0</v>
      </c>
      <c r="F412" s="76">
        <v>0</v>
      </c>
      <c r="G412" s="76">
        <v>0</v>
      </c>
      <c r="H412" s="76">
        <v>0</v>
      </c>
      <c r="I412" s="76">
        <v>0</v>
      </c>
      <c r="J412" s="76">
        <v>0</v>
      </c>
      <c r="K412" s="76">
        <v>0</v>
      </c>
      <c r="L412" s="76">
        <v>0</v>
      </c>
      <c r="M412" s="76">
        <v>0</v>
      </c>
      <c r="N412" s="76">
        <v>0</v>
      </c>
      <c r="O412" s="76">
        <v>0</v>
      </c>
      <c r="P412" s="76">
        <v>0</v>
      </c>
      <c r="Q412" s="76">
        <v>0</v>
      </c>
      <c r="R412" s="76">
        <v>0</v>
      </c>
      <c r="S412" s="76">
        <v>0</v>
      </c>
      <c r="T412" s="76">
        <v>0</v>
      </c>
      <c r="U412" s="76">
        <v>0</v>
      </c>
      <c r="V412" s="76">
        <v>0</v>
      </c>
      <c r="W412" s="76">
        <v>0</v>
      </c>
      <c r="X412" s="76">
        <v>0</v>
      </c>
      <c r="Y412" s="76">
        <v>0</v>
      </c>
      <c r="Z412" s="76">
        <v>0</v>
      </c>
      <c r="AA412" s="76">
        <v>0</v>
      </c>
      <c r="AB412" s="76">
        <v>0</v>
      </c>
      <c r="AC412" s="76">
        <v>0</v>
      </c>
      <c r="AD412" s="76">
        <v>0</v>
      </c>
      <c r="AE412" s="76">
        <v>0</v>
      </c>
      <c r="AF412" s="76">
        <v>0</v>
      </c>
      <c r="AG412" s="76">
        <v>0</v>
      </c>
      <c r="AH412" s="76">
        <v>0</v>
      </c>
      <c r="AI412" s="76">
        <v>0</v>
      </c>
      <c r="AJ412" s="77">
        <f t="shared" si="6"/>
        <v>0</v>
      </c>
      <c r="AM412" s="70"/>
    </row>
    <row r="413" spans="1:39" ht="20.100000000000001" hidden="1" customHeight="1" outlineLevel="2">
      <c r="A413" s="73">
        <v>1346</v>
      </c>
      <c r="B413" s="74" t="s">
        <v>1049</v>
      </c>
      <c r="C413" s="75" t="s">
        <v>1298</v>
      </c>
      <c r="D413" s="76">
        <v>0</v>
      </c>
      <c r="E413" s="76">
        <v>0</v>
      </c>
      <c r="F413" s="76">
        <v>0</v>
      </c>
      <c r="G413" s="76">
        <v>0</v>
      </c>
      <c r="H413" s="76">
        <v>0</v>
      </c>
      <c r="I413" s="76">
        <v>0</v>
      </c>
      <c r="J413" s="76">
        <v>0</v>
      </c>
      <c r="K413" s="76">
        <v>0</v>
      </c>
      <c r="L413" s="76">
        <v>0</v>
      </c>
      <c r="M413" s="76">
        <v>0</v>
      </c>
      <c r="N413" s="76">
        <v>0</v>
      </c>
      <c r="O413" s="76">
        <v>0</v>
      </c>
      <c r="P413" s="76">
        <v>0</v>
      </c>
      <c r="Q413" s="76">
        <v>0</v>
      </c>
      <c r="R413" s="76">
        <v>0</v>
      </c>
      <c r="S413" s="76">
        <v>0</v>
      </c>
      <c r="T413" s="76">
        <v>0</v>
      </c>
      <c r="U413" s="76">
        <v>0</v>
      </c>
      <c r="V413" s="76">
        <v>0</v>
      </c>
      <c r="W413" s="76">
        <v>0</v>
      </c>
      <c r="X413" s="76">
        <v>0</v>
      </c>
      <c r="Y413" s="76">
        <v>0</v>
      </c>
      <c r="Z413" s="76">
        <v>0</v>
      </c>
      <c r="AA413" s="76">
        <v>0</v>
      </c>
      <c r="AB413" s="76">
        <v>0</v>
      </c>
      <c r="AC413" s="76">
        <v>0</v>
      </c>
      <c r="AD413" s="76">
        <v>0</v>
      </c>
      <c r="AE413" s="76">
        <v>0</v>
      </c>
      <c r="AF413" s="76">
        <v>0</v>
      </c>
      <c r="AG413" s="76">
        <v>0</v>
      </c>
      <c r="AH413" s="76">
        <v>0</v>
      </c>
      <c r="AI413" s="76">
        <v>0</v>
      </c>
      <c r="AJ413" s="77">
        <f t="shared" si="6"/>
        <v>0</v>
      </c>
      <c r="AM413" s="70"/>
    </row>
    <row r="414" spans="1:39" ht="20.100000000000001" hidden="1" customHeight="1" outlineLevel="2">
      <c r="A414" s="73">
        <v>1347</v>
      </c>
      <c r="B414" s="74" t="s">
        <v>1050</v>
      </c>
      <c r="C414" s="75" t="s">
        <v>1298</v>
      </c>
      <c r="D414" s="76">
        <v>0</v>
      </c>
      <c r="E414" s="76">
        <v>0</v>
      </c>
      <c r="F414" s="76">
        <v>0</v>
      </c>
      <c r="G414" s="76">
        <v>28059.75</v>
      </c>
      <c r="H414" s="76">
        <v>0</v>
      </c>
      <c r="I414" s="76">
        <v>0</v>
      </c>
      <c r="J414" s="76">
        <v>0</v>
      </c>
      <c r="K414" s="76">
        <v>0</v>
      </c>
      <c r="L414" s="76">
        <v>0</v>
      </c>
      <c r="M414" s="76">
        <v>0</v>
      </c>
      <c r="N414" s="76">
        <v>0</v>
      </c>
      <c r="O414" s="76">
        <v>0</v>
      </c>
      <c r="P414" s="76">
        <v>0</v>
      </c>
      <c r="Q414" s="76">
        <v>0</v>
      </c>
      <c r="R414" s="76">
        <v>0</v>
      </c>
      <c r="S414" s="76">
        <v>0</v>
      </c>
      <c r="T414" s="76">
        <v>0</v>
      </c>
      <c r="U414" s="76">
        <v>0</v>
      </c>
      <c r="V414" s="76">
        <v>0</v>
      </c>
      <c r="W414" s="76">
        <v>0</v>
      </c>
      <c r="X414" s="76">
        <v>0</v>
      </c>
      <c r="Y414" s="76">
        <v>0</v>
      </c>
      <c r="Z414" s="76">
        <v>0</v>
      </c>
      <c r="AA414" s="76">
        <v>0</v>
      </c>
      <c r="AB414" s="76">
        <v>0</v>
      </c>
      <c r="AC414" s="76">
        <v>0</v>
      </c>
      <c r="AD414" s="76">
        <v>0</v>
      </c>
      <c r="AE414" s="76">
        <v>0</v>
      </c>
      <c r="AF414" s="76">
        <v>0</v>
      </c>
      <c r="AG414" s="76">
        <v>0</v>
      </c>
      <c r="AH414" s="76">
        <v>0</v>
      </c>
      <c r="AI414" s="76">
        <v>0</v>
      </c>
      <c r="AJ414" s="77">
        <f t="shared" si="6"/>
        <v>28059.75</v>
      </c>
      <c r="AM414" s="70"/>
    </row>
    <row r="415" spans="1:39" ht="20.100000000000001" hidden="1" customHeight="1" outlineLevel="2">
      <c r="A415" s="73">
        <v>1401</v>
      </c>
      <c r="B415" s="74" t="s">
        <v>1051</v>
      </c>
      <c r="C415" s="75" t="s">
        <v>1298</v>
      </c>
      <c r="D415" s="76">
        <v>0</v>
      </c>
      <c r="E415" s="76">
        <v>0</v>
      </c>
      <c r="F415" s="76">
        <v>0</v>
      </c>
      <c r="G415" s="76">
        <v>0</v>
      </c>
      <c r="H415" s="76">
        <v>0</v>
      </c>
      <c r="I415" s="76">
        <v>0</v>
      </c>
      <c r="J415" s="76">
        <v>0</v>
      </c>
      <c r="K415" s="76">
        <v>0</v>
      </c>
      <c r="L415" s="76">
        <v>0</v>
      </c>
      <c r="M415" s="76">
        <v>0</v>
      </c>
      <c r="N415" s="76">
        <v>0</v>
      </c>
      <c r="O415" s="76">
        <v>0</v>
      </c>
      <c r="P415" s="76">
        <v>0</v>
      </c>
      <c r="Q415" s="76">
        <v>0</v>
      </c>
      <c r="R415" s="76">
        <v>0</v>
      </c>
      <c r="S415" s="76">
        <v>0</v>
      </c>
      <c r="T415" s="76">
        <v>0</v>
      </c>
      <c r="U415" s="76">
        <v>0</v>
      </c>
      <c r="V415" s="76">
        <v>0</v>
      </c>
      <c r="W415" s="76">
        <v>0</v>
      </c>
      <c r="X415" s="76">
        <v>0</v>
      </c>
      <c r="Y415" s="76">
        <v>0</v>
      </c>
      <c r="Z415" s="76">
        <v>0</v>
      </c>
      <c r="AA415" s="76">
        <v>0</v>
      </c>
      <c r="AB415" s="76">
        <v>0</v>
      </c>
      <c r="AC415" s="76">
        <v>0</v>
      </c>
      <c r="AD415" s="76">
        <v>0</v>
      </c>
      <c r="AE415" s="76">
        <v>0</v>
      </c>
      <c r="AF415" s="76">
        <v>0</v>
      </c>
      <c r="AG415" s="76">
        <v>0</v>
      </c>
      <c r="AH415" s="76">
        <v>0</v>
      </c>
      <c r="AI415" s="76">
        <v>0</v>
      </c>
      <c r="AJ415" s="77">
        <f t="shared" si="6"/>
        <v>0</v>
      </c>
      <c r="AM415" s="70"/>
    </row>
    <row r="416" spans="1:39" ht="20.100000000000001" hidden="1" customHeight="1" outlineLevel="2">
      <c r="A416" s="73">
        <v>1402</v>
      </c>
      <c r="B416" s="74" t="s">
        <v>1052</v>
      </c>
      <c r="C416" s="75" t="s">
        <v>1298</v>
      </c>
      <c r="D416" s="76">
        <v>0</v>
      </c>
      <c r="E416" s="76">
        <v>0</v>
      </c>
      <c r="F416" s="76">
        <v>0</v>
      </c>
      <c r="G416" s="76">
        <v>0</v>
      </c>
      <c r="H416" s="76">
        <v>0</v>
      </c>
      <c r="I416" s="76">
        <v>0</v>
      </c>
      <c r="J416" s="76">
        <v>0</v>
      </c>
      <c r="K416" s="76">
        <v>0</v>
      </c>
      <c r="L416" s="76">
        <v>0</v>
      </c>
      <c r="M416" s="76">
        <v>0</v>
      </c>
      <c r="N416" s="76">
        <v>0</v>
      </c>
      <c r="O416" s="76">
        <v>0</v>
      </c>
      <c r="P416" s="76">
        <v>0</v>
      </c>
      <c r="Q416" s="76">
        <v>0</v>
      </c>
      <c r="R416" s="76">
        <v>0</v>
      </c>
      <c r="S416" s="76">
        <v>0</v>
      </c>
      <c r="T416" s="76">
        <v>0</v>
      </c>
      <c r="U416" s="76">
        <v>0</v>
      </c>
      <c r="V416" s="76">
        <v>0</v>
      </c>
      <c r="W416" s="76">
        <v>0</v>
      </c>
      <c r="X416" s="76">
        <v>0</v>
      </c>
      <c r="Y416" s="76">
        <v>0</v>
      </c>
      <c r="Z416" s="76">
        <v>0</v>
      </c>
      <c r="AA416" s="76">
        <v>0</v>
      </c>
      <c r="AB416" s="76">
        <v>0</v>
      </c>
      <c r="AC416" s="76">
        <v>0</v>
      </c>
      <c r="AD416" s="76">
        <v>0</v>
      </c>
      <c r="AE416" s="76">
        <v>0</v>
      </c>
      <c r="AF416" s="76">
        <v>0</v>
      </c>
      <c r="AG416" s="76">
        <v>0</v>
      </c>
      <c r="AH416" s="76">
        <v>0</v>
      </c>
      <c r="AI416" s="76">
        <v>0</v>
      </c>
      <c r="AJ416" s="77">
        <f t="shared" si="6"/>
        <v>0</v>
      </c>
      <c r="AM416" s="70"/>
    </row>
    <row r="417" spans="1:39" ht="20.100000000000001" hidden="1" customHeight="1" outlineLevel="2">
      <c r="A417" s="73">
        <v>1403</v>
      </c>
      <c r="B417" s="74" t="s">
        <v>1053</v>
      </c>
      <c r="C417" s="75" t="s">
        <v>1298</v>
      </c>
      <c r="D417" s="76">
        <v>0</v>
      </c>
      <c r="E417" s="76">
        <v>0</v>
      </c>
      <c r="F417" s="76">
        <v>0</v>
      </c>
      <c r="G417" s="76">
        <v>0</v>
      </c>
      <c r="H417" s="76">
        <v>0</v>
      </c>
      <c r="I417" s="76">
        <v>0</v>
      </c>
      <c r="J417" s="76">
        <v>0</v>
      </c>
      <c r="K417" s="76">
        <v>0</v>
      </c>
      <c r="L417" s="76">
        <v>0</v>
      </c>
      <c r="M417" s="76">
        <v>0</v>
      </c>
      <c r="N417" s="76">
        <v>0</v>
      </c>
      <c r="O417" s="76">
        <v>0</v>
      </c>
      <c r="P417" s="76">
        <v>0</v>
      </c>
      <c r="Q417" s="76">
        <v>0</v>
      </c>
      <c r="R417" s="76">
        <v>0</v>
      </c>
      <c r="S417" s="76">
        <v>0</v>
      </c>
      <c r="T417" s="76">
        <v>0</v>
      </c>
      <c r="U417" s="76">
        <v>0</v>
      </c>
      <c r="V417" s="76">
        <v>0</v>
      </c>
      <c r="W417" s="76">
        <v>0</v>
      </c>
      <c r="X417" s="76">
        <v>0</v>
      </c>
      <c r="Y417" s="76">
        <v>0</v>
      </c>
      <c r="Z417" s="76">
        <v>0</v>
      </c>
      <c r="AA417" s="76">
        <v>0</v>
      </c>
      <c r="AB417" s="76">
        <v>0</v>
      </c>
      <c r="AC417" s="76">
        <v>0</v>
      </c>
      <c r="AD417" s="76">
        <v>0</v>
      </c>
      <c r="AE417" s="76">
        <v>0</v>
      </c>
      <c r="AF417" s="76">
        <v>0</v>
      </c>
      <c r="AG417" s="76">
        <v>0</v>
      </c>
      <c r="AH417" s="76">
        <v>0</v>
      </c>
      <c r="AI417" s="76">
        <v>0</v>
      </c>
      <c r="AJ417" s="77">
        <f t="shared" si="6"/>
        <v>0</v>
      </c>
      <c r="AM417" s="70"/>
    </row>
    <row r="418" spans="1:39" ht="20.100000000000001" hidden="1" customHeight="1" outlineLevel="2">
      <c r="A418" s="73">
        <v>1404</v>
      </c>
      <c r="B418" s="74" t="s">
        <v>1054</v>
      </c>
      <c r="C418" s="75" t="s">
        <v>1298</v>
      </c>
      <c r="D418" s="76">
        <v>0</v>
      </c>
      <c r="E418" s="76">
        <v>0</v>
      </c>
      <c r="F418" s="76">
        <v>0</v>
      </c>
      <c r="G418" s="76">
        <v>0</v>
      </c>
      <c r="H418" s="76">
        <v>0</v>
      </c>
      <c r="I418" s="76">
        <v>0</v>
      </c>
      <c r="J418" s="76">
        <v>0</v>
      </c>
      <c r="K418" s="76">
        <v>0</v>
      </c>
      <c r="L418" s="76">
        <v>0</v>
      </c>
      <c r="M418" s="76">
        <v>0</v>
      </c>
      <c r="N418" s="76">
        <v>0</v>
      </c>
      <c r="O418" s="76">
        <v>0</v>
      </c>
      <c r="P418" s="76">
        <v>0</v>
      </c>
      <c r="Q418" s="76">
        <v>0</v>
      </c>
      <c r="R418" s="76">
        <v>0</v>
      </c>
      <c r="S418" s="76">
        <v>0</v>
      </c>
      <c r="T418" s="76">
        <v>0</v>
      </c>
      <c r="U418" s="76">
        <v>0</v>
      </c>
      <c r="V418" s="76">
        <v>0</v>
      </c>
      <c r="W418" s="76">
        <v>0</v>
      </c>
      <c r="X418" s="76">
        <v>0</v>
      </c>
      <c r="Y418" s="76">
        <v>0</v>
      </c>
      <c r="Z418" s="76">
        <v>0</v>
      </c>
      <c r="AA418" s="76">
        <v>0</v>
      </c>
      <c r="AB418" s="76">
        <v>0</v>
      </c>
      <c r="AC418" s="76">
        <v>0</v>
      </c>
      <c r="AD418" s="76">
        <v>0</v>
      </c>
      <c r="AE418" s="76">
        <v>0</v>
      </c>
      <c r="AF418" s="76">
        <v>0</v>
      </c>
      <c r="AG418" s="76">
        <v>0</v>
      </c>
      <c r="AH418" s="76">
        <v>0</v>
      </c>
      <c r="AI418" s="76">
        <v>0</v>
      </c>
      <c r="AJ418" s="77">
        <f t="shared" si="6"/>
        <v>0</v>
      </c>
      <c r="AM418" s="70"/>
    </row>
    <row r="419" spans="1:39" ht="20.100000000000001" hidden="1" customHeight="1" outlineLevel="2">
      <c r="A419" s="73">
        <v>1405</v>
      </c>
      <c r="B419" s="74" t="s">
        <v>1055</v>
      </c>
      <c r="C419" s="75" t="s">
        <v>1298</v>
      </c>
      <c r="D419" s="76">
        <v>0</v>
      </c>
      <c r="E419" s="76">
        <v>0</v>
      </c>
      <c r="F419" s="76">
        <v>0</v>
      </c>
      <c r="G419" s="76">
        <v>0</v>
      </c>
      <c r="H419" s="76">
        <v>0</v>
      </c>
      <c r="I419" s="76">
        <v>0</v>
      </c>
      <c r="J419" s="76">
        <v>0</v>
      </c>
      <c r="K419" s="76">
        <v>0</v>
      </c>
      <c r="L419" s="76">
        <v>0</v>
      </c>
      <c r="M419" s="76">
        <v>0</v>
      </c>
      <c r="N419" s="76">
        <v>0</v>
      </c>
      <c r="O419" s="76">
        <v>0</v>
      </c>
      <c r="P419" s="76">
        <v>0</v>
      </c>
      <c r="Q419" s="76">
        <v>0</v>
      </c>
      <c r="R419" s="76">
        <v>0</v>
      </c>
      <c r="S419" s="76">
        <v>0</v>
      </c>
      <c r="T419" s="76">
        <v>0</v>
      </c>
      <c r="U419" s="76">
        <v>0</v>
      </c>
      <c r="V419" s="76">
        <v>0</v>
      </c>
      <c r="W419" s="76">
        <v>0</v>
      </c>
      <c r="X419" s="76">
        <v>0</v>
      </c>
      <c r="Y419" s="76">
        <v>0</v>
      </c>
      <c r="Z419" s="76">
        <v>0</v>
      </c>
      <c r="AA419" s="76">
        <v>0</v>
      </c>
      <c r="AB419" s="76">
        <v>0</v>
      </c>
      <c r="AC419" s="76">
        <v>0</v>
      </c>
      <c r="AD419" s="76">
        <v>0</v>
      </c>
      <c r="AE419" s="76">
        <v>0</v>
      </c>
      <c r="AF419" s="76">
        <v>0</v>
      </c>
      <c r="AG419" s="76">
        <v>0</v>
      </c>
      <c r="AH419" s="76">
        <v>0</v>
      </c>
      <c r="AI419" s="76">
        <v>0</v>
      </c>
      <c r="AJ419" s="77">
        <f t="shared" si="6"/>
        <v>0</v>
      </c>
      <c r="AM419" s="70"/>
    </row>
    <row r="420" spans="1:39" ht="20.100000000000001" hidden="1" customHeight="1" outlineLevel="2">
      <c r="A420" s="73">
        <v>1406</v>
      </c>
      <c r="B420" s="74" t="s">
        <v>1056</v>
      </c>
      <c r="C420" s="75" t="s">
        <v>1298</v>
      </c>
      <c r="D420" s="76">
        <v>0</v>
      </c>
      <c r="E420" s="76">
        <v>0</v>
      </c>
      <c r="F420" s="76">
        <v>0</v>
      </c>
      <c r="G420" s="76">
        <v>0</v>
      </c>
      <c r="H420" s="76">
        <v>0</v>
      </c>
      <c r="I420" s="76">
        <v>0</v>
      </c>
      <c r="J420" s="76">
        <v>0</v>
      </c>
      <c r="K420" s="76">
        <v>0</v>
      </c>
      <c r="L420" s="76">
        <v>0</v>
      </c>
      <c r="M420" s="76">
        <v>0</v>
      </c>
      <c r="N420" s="76">
        <v>0</v>
      </c>
      <c r="O420" s="76">
        <v>0</v>
      </c>
      <c r="P420" s="76">
        <v>0</v>
      </c>
      <c r="Q420" s="76">
        <v>0</v>
      </c>
      <c r="R420" s="76">
        <v>0</v>
      </c>
      <c r="S420" s="76">
        <v>0</v>
      </c>
      <c r="T420" s="76">
        <v>0</v>
      </c>
      <c r="U420" s="76">
        <v>0</v>
      </c>
      <c r="V420" s="76">
        <v>0</v>
      </c>
      <c r="W420" s="76">
        <v>0</v>
      </c>
      <c r="X420" s="76">
        <v>0</v>
      </c>
      <c r="Y420" s="76">
        <v>0</v>
      </c>
      <c r="Z420" s="76">
        <v>0</v>
      </c>
      <c r="AA420" s="76">
        <v>0</v>
      </c>
      <c r="AB420" s="76">
        <v>0</v>
      </c>
      <c r="AC420" s="76">
        <v>0</v>
      </c>
      <c r="AD420" s="76">
        <v>0</v>
      </c>
      <c r="AE420" s="76">
        <v>0</v>
      </c>
      <c r="AF420" s="76">
        <v>0</v>
      </c>
      <c r="AG420" s="76">
        <v>0</v>
      </c>
      <c r="AH420" s="76">
        <v>0</v>
      </c>
      <c r="AI420" s="76">
        <v>0</v>
      </c>
      <c r="AJ420" s="77">
        <f t="shared" si="6"/>
        <v>0</v>
      </c>
      <c r="AM420" s="70"/>
    </row>
    <row r="421" spans="1:39" ht="20.100000000000001" hidden="1" customHeight="1" outlineLevel="2">
      <c r="A421" s="73">
        <v>1407</v>
      </c>
      <c r="B421" s="74" t="s">
        <v>1057</v>
      </c>
      <c r="C421" s="75" t="s">
        <v>1298</v>
      </c>
      <c r="D421" s="76">
        <v>0</v>
      </c>
      <c r="E421" s="76">
        <v>0</v>
      </c>
      <c r="F421" s="76">
        <v>0</v>
      </c>
      <c r="G421" s="76">
        <v>0</v>
      </c>
      <c r="H421" s="76">
        <v>0</v>
      </c>
      <c r="I421" s="76">
        <v>0</v>
      </c>
      <c r="J421" s="76">
        <v>0</v>
      </c>
      <c r="K421" s="76">
        <v>0</v>
      </c>
      <c r="L421" s="76">
        <v>0</v>
      </c>
      <c r="M421" s="76">
        <v>0</v>
      </c>
      <c r="N421" s="76">
        <v>0</v>
      </c>
      <c r="O421" s="76">
        <v>0</v>
      </c>
      <c r="P421" s="76">
        <v>0</v>
      </c>
      <c r="Q421" s="76">
        <v>0</v>
      </c>
      <c r="R421" s="76">
        <v>0</v>
      </c>
      <c r="S421" s="76">
        <v>0</v>
      </c>
      <c r="T421" s="76">
        <v>0</v>
      </c>
      <c r="U421" s="76">
        <v>0</v>
      </c>
      <c r="V421" s="76">
        <v>0</v>
      </c>
      <c r="W421" s="76">
        <v>0</v>
      </c>
      <c r="X421" s="76">
        <v>0</v>
      </c>
      <c r="Y421" s="76">
        <v>0</v>
      </c>
      <c r="Z421" s="76">
        <v>0</v>
      </c>
      <c r="AA421" s="76">
        <v>0</v>
      </c>
      <c r="AB421" s="76">
        <v>0</v>
      </c>
      <c r="AC421" s="76">
        <v>0</v>
      </c>
      <c r="AD421" s="76">
        <v>0</v>
      </c>
      <c r="AE421" s="76">
        <v>0</v>
      </c>
      <c r="AF421" s="76">
        <v>0</v>
      </c>
      <c r="AG421" s="76">
        <v>0</v>
      </c>
      <c r="AH421" s="76">
        <v>0</v>
      </c>
      <c r="AI421" s="76">
        <v>0</v>
      </c>
      <c r="AJ421" s="77">
        <f t="shared" si="6"/>
        <v>0</v>
      </c>
      <c r="AM421" s="70"/>
    </row>
    <row r="422" spans="1:39" ht="20.100000000000001" hidden="1" customHeight="1" outlineLevel="2">
      <c r="A422" s="73">
        <v>1408</v>
      </c>
      <c r="B422" s="74" t="s">
        <v>1058</v>
      </c>
      <c r="C422" s="75" t="s">
        <v>1298</v>
      </c>
      <c r="D422" s="76">
        <v>0</v>
      </c>
      <c r="E422" s="76">
        <v>0</v>
      </c>
      <c r="F422" s="76">
        <v>0</v>
      </c>
      <c r="G422" s="76">
        <v>0</v>
      </c>
      <c r="H422" s="76">
        <v>0</v>
      </c>
      <c r="I422" s="76">
        <v>0</v>
      </c>
      <c r="J422" s="76">
        <v>0</v>
      </c>
      <c r="K422" s="76">
        <v>0</v>
      </c>
      <c r="L422" s="76">
        <v>0</v>
      </c>
      <c r="M422" s="76">
        <v>0</v>
      </c>
      <c r="N422" s="76">
        <v>0</v>
      </c>
      <c r="O422" s="76">
        <v>0</v>
      </c>
      <c r="P422" s="76">
        <v>0</v>
      </c>
      <c r="Q422" s="76">
        <v>0</v>
      </c>
      <c r="R422" s="76">
        <v>0</v>
      </c>
      <c r="S422" s="76">
        <v>0</v>
      </c>
      <c r="T422" s="76">
        <v>0</v>
      </c>
      <c r="U422" s="76">
        <v>0</v>
      </c>
      <c r="V422" s="76">
        <v>0</v>
      </c>
      <c r="W422" s="76">
        <v>0</v>
      </c>
      <c r="X422" s="76">
        <v>0</v>
      </c>
      <c r="Y422" s="76">
        <v>0</v>
      </c>
      <c r="Z422" s="76">
        <v>0</v>
      </c>
      <c r="AA422" s="76">
        <v>0</v>
      </c>
      <c r="AB422" s="76">
        <v>0</v>
      </c>
      <c r="AC422" s="76">
        <v>0</v>
      </c>
      <c r="AD422" s="76">
        <v>0</v>
      </c>
      <c r="AE422" s="76">
        <v>0</v>
      </c>
      <c r="AF422" s="76">
        <v>0</v>
      </c>
      <c r="AG422" s="76">
        <v>0</v>
      </c>
      <c r="AH422" s="76">
        <v>0</v>
      </c>
      <c r="AI422" s="76">
        <v>0</v>
      </c>
      <c r="AJ422" s="77">
        <f t="shared" si="6"/>
        <v>0</v>
      </c>
      <c r="AM422" s="70"/>
    </row>
    <row r="423" spans="1:39" ht="20.100000000000001" hidden="1" customHeight="1" outlineLevel="2">
      <c r="A423" s="73">
        <v>1409</v>
      </c>
      <c r="B423" s="74" t="s">
        <v>1059</v>
      </c>
      <c r="C423" s="75" t="s">
        <v>1298</v>
      </c>
      <c r="D423" s="76">
        <v>0</v>
      </c>
      <c r="E423" s="76">
        <v>0</v>
      </c>
      <c r="F423" s="76">
        <v>0</v>
      </c>
      <c r="G423" s="76">
        <v>0</v>
      </c>
      <c r="H423" s="76">
        <v>0</v>
      </c>
      <c r="I423" s="76">
        <v>0</v>
      </c>
      <c r="J423" s="76">
        <v>0</v>
      </c>
      <c r="K423" s="76">
        <v>0</v>
      </c>
      <c r="L423" s="76">
        <v>0</v>
      </c>
      <c r="M423" s="76">
        <v>0</v>
      </c>
      <c r="N423" s="76">
        <v>0</v>
      </c>
      <c r="O423" s="76">
        <v>0</v>
      </c>
      <c r="P423" s="76">
        <v>0</v>
      </c>
      <c r="Q423" s="76">
        <v>0</v>
      </c>
      <c r="R423" s="76">
        <v>0</v>
      </c>
      <c r="S423" s="76">
        <v>0</v>
      </c>
      <c r="T423" s="76">
        <v>0</v>
      </c>
      <c r="U423" s="76">
        <v>0</v>
      </c>
      <c r="V423" s="76">
        <v>0</v>
      </c>
      <c r="W423" s="76">
        <v>0</v>
      </c>
      <c r="X423" s="76">
        <v>0</v>
      </c>
      <c r="Y423" s="76">
        <v>0</v>
      </c>
      <c r="Z423" s="76">
        <v>0</v>
      </c>
      <c r="AA423" s="76">
        <v>0</v>
      </c>
      <c r="AB423" s="76">
        <v>0</v>
      </c>
      <c r="AC423" s="76">
        <v>0</v>
      </c>
      <c r="AD423" s="76">
        <v>0</v>
      </c>
      <c r="AE423" s="76">
        <v>0</v>
      </c>
      <c r="AF423" s="76">
        <v>0</v>
      </c>
      <c r="AG423" s="76">
        <v>0</v>
      </c>
      <c r="AH423" s="76">
        <v>0</v>
      </c>
      <c r="AI423" s="76">
        <v>0</v>
      </c>
      <c r="AJ423" s="77">
        <f t="shared" si="6"/>
        <v>0</v>
      </c>
      <c r="AM423" s="70"/>
    </row>
    <row r="424" spans="1:39" ht="20.100000000000001" hidden="1" customHeight="1" outlineLevel="2">
      <c r="A424" s="73">
        <v>1410</v>
      </c>
      <c r="B424" s="74" t="s">
        <v>1060</v>
      </c>
      <c r="C424" s="75" t="s">
        <v>1298</v>
      </c>
      <c r="D424" s="76">
        <v>0</v>
      </c>
      <c r="E424" s="76">
        <v>0</v>
      </c>
      <c r="F424" s="76">
        <v>0</v>
      </c>
      <c r="G424" s="76">
        <v>0</v>
      </c>
      <c r="H424" s="76">
        <v>0</v>
      </c>
      <c r="I424" s="76">
        <v>0</v>
      </c>
      <c r="J424" s="76">
        <v>0</v>
      </c>
      <c r="K424" s="76">
        <v>0</v>
      </c>
      <c r="L424" s="76">
        <v>0</v>
      </c>
      <c r="M424" s="76">
        <v>0</v>
      </c>
      <c r="N424" s="76">
        <v>0</v>
      </c>
      <c r="O424" s="76">
        <v>0</v>
      </c>
      <c r="P424" s="76">
        <v>0</v>
      </c>
      <c r="Q424" s="76">
        <v>0</v>
      </c>
      <c r="R424" s="76">
        <v>0</v>
      </c>
      <c r="S424" s="76">
        <v>0</v>
      </c>
      <c r="T424" s="76">
        <v>0</v>
      </c>
      <c r="U424" s="76">
        <v>0</v>
      </c>
      <c r="V424" s="76">
        <v>0</v>
      </c>
      <c r="W424" s="76">
        <v>0</v>
      </c>
      <c r="X424" s="76">
        <v>0</v>
      </c>
      <c r="Y424" s="76">
        <v>0</v>
      </c>
      <c r="Z424" s="76">
        <v>0</v>
      </c>
      <c r="AA424" s="76">
        <v>0</v>
      </c>
      <c r="AB424" s="76">
        <v>0</v>
      </c>
      <c r="AC424" s="76">
        <v>0</v>
      </c>
      <c r="AD424" s="76">
        <v>0</v>
      </c>
      <c r="AE424" s="76">
        <v>0</v>
      </c>
      <c r="AF424" s="76">
        <v>0</v>
      </c>
      <c r="AG424" s="76">
        <v>0</v>
      </c>
      <c r="AH424" s="76">
        <v>0</v>
      </c>
      <c r="AI424" s="76">
        <v>0</v>
      </c>
      <c r="AJ424" s="77">
        <f t="shared" si="6"/>
        <v>0</v>
      </c>
      <c r="AM424" s="70"/>
    </row>
    <row r="425" spans="1:39" ht="20.100000000000001" hidden="1" customHeight="1" outlineLevel="2">
      <c r="A425" s="73">
        <v>1411</v>
      </c>
      <c r="B425" s="74" t="s">
        <v>1061</v>
      </c>
      <c r="C425" s="75" t="s">
        <v>1298</v>
      </c>
      <c r="D425" s="76">
        <v>0</v>
      </c>
      <c r="E425" s="76">
        <v>0</v>
      </c>
      <c r="F425" s="76">
        <v>0</v>
      </c>
      <c r="G425" s="76">
        <v>0</v>
      </c>
      <c r="H425" s="76">
        <v>0</v>
      </c>
      <c r="I425" s="76">
        <v>0</v>
      </c>
      <c r="J425" s="76">
        <v>0</v>
      </c>
      <c r="K425" s="76">
        <v>0</v>
      </c>
      <c r="L425" s="76">
        <v>0</v>
      </c>
      <c r="M425" s="76">
        <v>0</v>
      </c>
      <c r="N425" s="76">
        <v>0</v>
      </c>
      <c r="O425" s="76">
        <v>0</v>
      </c>
      <c r="P425" s="76">
        <v>0</v>
      </c>
      <c r="Q425" s="76">
        <v>0</v>
      </c>
      <c r="R425" s="76">
        <v>0</v>
      </c>
      <c r="S425" s="76">
        <v>0</v>
      </c>
      <c r="T425" s="76">
        <v>0</v>
      </c>
      <c r="U425" s="76">
        <v>0</v>
      </c>
      <c r="V425" s="76">
        <v>0</v>
      </c>
      <c r="W425" s="76">
        <v>0</v>
      </c>
      <c r="X425" s="76">
        <v>0</v>
      </c>
      <c r="Y425" s="76">
        <v>0</v>
      </c>
      <c r="Z425" s="76">
        <v>0</v>
      </c>
      <c r="AA425" s="76">
        <v>0</v>
      </c>
      <c r="AB425" s="76">
        <v>0</v>
      </c>
      <c r="AC425" s="76">
        <v>0</v>
      </c>
      <c r="AD425" s="76">
        <v>0</v>
      </c>
      <c r="AE425" s="76">
        <v>0</v>
      </c>
      <c r="AF425" s="76">
        <v>0</v>
      </c>
      <c r="AG425" s="76">
        <v>0</v>
      </c>
      <c r="AH425" s="76">
        <v>0</v>
      </c>
      <c r="AI425" s="76">
        <v>0</v>
      </c>
      <c r="AJ425" s="77">
        <f t="shared" si="6"/>
        <v>0</v>
      </c>
      <c r="AM425" s="70"/>
    </row>
    <row r="426" spans="1:39" ht="20.100000000000001" hidden="1" customHeight="1" outlineLevel="2">
      <c r="A426" s="73">
        <v>1412</v>
      </c>
      <c r="B426" s="74" t="s">
        <v>1062</v>
      </c>
      <c r="C426" s="75" t="s">
        <v>1298</v>
      </c>
      <c r="D426" s="76">
        <v>0</v>
      </c>
      <c r="E426" s="76">
        <v>0</v>
      </c>
      <c r="F426" s="76">
        <v>0</v>
      </c>
      <c r="G426" s="76">
        <v>0</v>
      </c>
      <c r="H426" s="76">
        <v>0</v>
      </c>
      <c r="I426" s="76">
        <v>0</v>
      </c>
      <c r="J426" s="76">
        <v>0</v>
      </c>
      <c r="K426" s="76">
        <v>0</v>
      </c>
      <c r="L426" s="76">
        <v>0</v>
      </c>
      <c r="M426" s="76">
        <v>0</v>
      </c>
      <c r="N426" s="76">
        <v>0</v>
      </c>
      <c r="O426" s="76">
        <v>0</v>
      </c>
      <c r="P426" s="76">
        <v>0</v>
      </c>
      <c r="Q426" s="76">
        <v>0</v>
      </c>
      <c r="R426" s="76">
        <v>0</v>
      </c>
      <c r="S426" s="76">
        <v>0</v>
      </c>
      <c r="T426" s="76">
        <v>0</v>
      </c>
      <c r="U426" s="76">
        <v>0</v>
      </c>
      <c r="V426" s="76">
        <v>0</v>
      </c>
      <c r="W426" s="76">
        <v>0</v>
      </c>
      <c r="X426" s="76">
        <v>0</v>
      </c>
      <c r="Y426" s="76">
        <v>0</v>
      </c>
      <c r="Z426" s="76">
        <v>0</v>
      </c>
      <c r="AA426" s="76">
        <v>0</v>
      </c>
      <c r="AB426" s="76">
        <v>0</v>
      </c>
      <c r="AC426" s="76">
        <v>0</v>
      </c>
      <c r="AD426" s="76">
        <v>0</v>
      </c>
      <c r="AE426" s="76">
        <v>0</v>
      </c>
      <c r="AF426" s="76">
        <v>0</v>
      </c>
      <c r="AG426" s="76">
        <v>0</v>
      </c>
      <c r="AH426" s="76">
        <v>0</v>
      </c>
      <c r="AI426" s="76">
        <v>0</v>
      </c>
      <c r="AJ426" s="77">
        <f t="shared" si="6"/>
        <v>0</v>
      </c>
      <c r="AM426" s="70"/>
    </row>
    <row r="427" spans="1:39" ht="20.100000000000001" hidden="1" customHeight="1" outlineLevel="2">
      <c r="A427" s="73">
        <v>1413</v>
      </c>
      <c r="B427" s="74" t="s">
        <v>1034</v>
      </c>
      <c r="C427" s="75" t="s">
        <v>1298</v>
      </c>
      <c r="D427" s="76">
        <v>0</v>
      </c>
      <c r="E427" s="76">
        <v>0</v>
      </c>
      <c r="F427" s="76">
        <v>0</v>
      </c>
      <c r="G427" s="76">
        <v>0</v>
      </c>
      <c r="H427" s="76">
        <v>0</v>
      </c>
      <c r="I427" s="76">
        <v>0</v>
      </c>
      <c r="J427" s="76">
        <v>0</v>
      </c>
      <c r="K427" s="76">
        <v>0</v>
      </c>
      <c r="L427" s="76">
        <v>0</v>
      </c>
      <c r="M427" s="76">
        <v>0</v>
      </c>
      <c r="N427" s="76">
        <v>0</v>
      </c>
      <c r="O427" s="76">
        <v>0</v>
      </c>
      <c r="P427" s="76">
        <v>0</v>
      </c>
      <c r="Q427" s="76">
        <v>0</v>
      </c>
      <c r="R427" s="76">
        <v>0</v>
      </c>
      <c r="S427" s="76">
        <v>0</v>
      </c>
      <c r="T427" s="76">
        <v>0</v>
      </c>
      <c r="U427" s="76">
        <v>0</v>
      </c>
      <c r="V427" s="76">
        <v>0</v>
      </c>
      <c r="W427" s="76">
        <v>0</v>
      </c>
      <c r="X427" s="76">
        <v>0</v>
      </c>
      <c r="Y427" s="76">
        <v>0</v>
      </c>
      <c r="Z427" s="76">
        <v>0</v>
      </c>
      <c r="AA427" s="76">
        <v>0</v>
      </c>
      <c r="AB427" s="76">
        <v>0</v>
      </c>
      <c r="AC427" s="76">
        <v>0</v>
      </c>
      <c r="AD427" s="76">
        <v>0</v>
      </c>
      <c r="AE427" s="76">
        <v>0</v>
      </c>
      <c r="AF427" s="76">
        <v>0</v>
      </c>
      <c r="AG427" s="76">
        <v>0</v>
      </c>
      <c r="AH427" s="76">
        <v>0</v>
      </c>
      <c r="AI427" s="76">
        <v>0</v>
      </c>
      <c r="AJ427" s="77">
        <f t="shared" si="6"/>
        <v>0</v>
      </c>
      <c r="AM427" s="70"/>
    </row>
    <row r="428" spans="1:39" ht="20.100000000000001" hidden="1" customHeight="1" outlineLevel="2">
      <c r="A428" s="73">
        <v>1414</v>
      </c>
      <c r="B428" s="74" t="s">
        <v>1063</v>
      </c>
      <c r="C428" s="75" t="s">
        <v>1298</v>
      </c>
      <c r="D428" s="76">
        <v>0</v>
      </c>
      <c r="E428" s="76">
        <v>0</v>
      </c>
      <c r="F428" s="76">
        <v>0</v>
      </c>
      <c r="G428" s="76">
        <v>0</v>
      </c>
      <c r="H428" s="76">
        <v>0</v>
      </c>
      <c r="I428" s="76">
        <v>0</v>
      </c>
      <c r="J428" s="76">
        <v>0</v>
      </c>
      <c r="K428" s="76">
        <v>0</v>
      </c>
      <c r="L428" s="76">
        <v>0</v>
      </c>
      <c r="M428" s="76">
        <v>0</v>
      </c>
      <c r="N428" s="76">
        <v>0</v>
      </c>
      <c r="O428" s="76">
        <v>0</v>
      </c>
      <c r="P428" s="76">
        <v>0</v>
      </c>
      <c r="Q428" s="76">
        <v>0</v>
      </c>
      <c r="R428" s="76">
        <v>0</v>
      </c>
      <c r="S428" s="76">
        <v>0</v>
      </c>
      <c r="T428" s="76">
        <v>0</v>
      </c>
      <c r="U428" s="76">
        <v>0</v>
      </c>
      <c r="V428" s="76">
        <v>0</v>
      </c>
      <c r="W428" s="76">
        <v>0</v>
      </c>
      <c r="X428" s="76">
        <v>0</v>
      </c>
      <c r="Y428" s="76">
        <v>0</v>
      </c>
      <c r="Z428" s="76">
        <v>0</v>
      </c>
      <c r="AA428" s="76">
        <v>0</v>
      </c>
      <c r="AB428" s="76">
        <v>0</v>
      </c>
      <c r="AC428" s="76">
        <v>0</v>
      </c>
      <c r="AD428" s="76">
        <v>0</v>
      </c>
      <c r="AE428" s="76">
        <v>0</v>
      </c>
      <c r="AF428" s="76">
        <v>0</v>
      </c>
      <c r="AG428" s="76">
        <v>0</v>
      </c>
      <c r="AH428" s="76">
        <v>0</v>
      </c>
      <c r="AI428" s="76">
        <v>0</v>
      </c>
      <c r="AJ428" s="77">
        <f t="shared" si="6"/>
        <v>0</v>
      </c>
      <c r="AM428" s="70"/>
    </row>
    <row r="429" spans="1:39" ht="20.100000000000001" hidden="1" customHeight="1" outlineLevel="2">
      <c r="A429" s="73">
        <v>1415</v>
      </c>
      <c r="B429" s="74" t="s">
        <v>1064</v>
      </c>
      <c r="C429" s="75" t="s">
        <v>1298</v>
      </c>
      <c r="D429" s="76">
        <v>0</v>
      </c>
      <c r="E429" s="76">
        <v>0</v>
      </c>
      <c r="F429" s="76">
        <v>0</v>
      </c>
      <c r="G429" s="76">
        <v>0</v>
      </c>
      <c r="H429" s="76">
        <v>0</v>
      </c>
      <c r="I429" s="76">
        <v>0</v>
      </c>
      <c r="J429" s="76">
        <v>0</v>
      </c>
      <c r="K429" s="76">
        <v>0</v>
      </c>
      <c r="L429" s="76">
        <v>0</v>
      </c>
      <c r="M429" s="76">
        <v>0</v>
      </c>
      <c r="N429" s="76">
        <v>0</v>
      </c>
      <c r="O429" s="76">
        <v>0</v>
      </c>
      <c r="P429" s="76">
        <v>0</v>
      </c>
      <c r="Q429" s="76">
        <v>0</v>
      </c>
      <c r="R429" s="76">
        <v>0</v>
      </c>
      <c r="S429" s="76">
        <v>0</v>
      </c>
      <c r="T429" s="76">
        <v>0</v>
      </c>
      <c r="U429" s="76">
        <v>0</v>
      </c>
      <c r="V429" s="76">
        <v>0</v>
      </c>
      <c r="W429" s="76">
        <v>0</v>
      </c>
      <c r="X429" s="76">
        <v>0</v>
      </c>
      <c r="Y429" s="76">
        <v>0</v>
      </c>
      <c r="Z429" s="76">
        <v>0</v>
      </c>
      <c r="AA429" s="76">
        <v>0</v>
      </c>
      <c r="AB429" s="76">
        <v>0</v>
      </c>
      <c r="AC429" s="76">
        <v>0</v>
      </c>
      <c r="AD429" s="76">
        <v>0</v>
      </c>
      <c r="AE429" s="76">
        <v>0</v>
      </c>
      <c r="AF429" s="76">
        <v>0</v>
      </c>
      <c r="AG429" s="76">
        <v>0</v>
      </c>
      <c r="AH429" s="76">
        <v>0</v>
      </c>
      <c r="AI429" s="76">
        <v>0</v>
      </c>
      <c r="AJ429" s="77">
        <f t="shared" si="6"/>
        <v>0</v>
      </c>
      <c r="AM429" s="70"/>
    </row>
    <row r="430" spans="1:39" ht="20.100000000000001" hidden="1" customHeight="1" outlineLevel="2">
      <c r="A430" s="73">
        <v>1416</v>
      </c>
      <c r="B430" s="74" t="s">
        <v>1065</v>
      </c>
      <c r="C430" s="75" t="s">
        <v>1298</v>
      </c>
      <c r="D430" s="76">
        <v>0</v>
      </c>
      <c r="E430" s="76">
        <v>0</v>
      </c>
      <c r="F430" s="76">
        <v>0</v>
      </c>
      <c r="G430" s="76">
        <v>0</v>
      </c>
      <c r="H430" s="76">
        <v>0</v>
      </c>
      <c r="I430" s="76">
        <v>0</v>
      </c>
      <c r="J430" s="76">
        <v>0</v>
      </c>
      <c r="K430" s="76">
        <v>0</v>
      </c>
      <c r="L430" s="76">
        <v>0</v>
      </c>
      <c r="M430" s="76">
        <v>0</v>
      </c>
      <c r="N430" s="76">
        <v>0</v>
      </c>
      <c r="O430" s="76">
        <v>0</v>
      </c>
      <c r="P430" s="76">
        <v>0</v>
      </c>
      <c r="Q430" s="76">
        <v>0</v>
      </c>
      <c r="R430" s="76">
        <v>0</v>
      </c>
      <c r="S430" s="76">
        <v>0</v>
      </c>
      <c r="T430" s="76">
        <v>0</v>
      </c>
      <c r="U430" s="76">
        <v>0</v>
      </c>
      <c r="V430" s="76">
        <v>0</v>
      </c>
      <c r="W430" s="76">
        <v>0</v>
      </c>
      <c r="X430" s="76">
        <v>0</v>
      </c>
      <c r="Y430" s="76">
        <v>0</v>
      </c>
      <c r="Z430" s="76">
        <v>0</v>
      </c>
      <c r="AA430" s="76">
        <v>0</v>
      </c>
      <c r="AB430" s="76">
        <v>0</v>
      </c>
      <c r="AC430" s="76">
        <v>0</v>
      </c>
      <c r="AD430" s="76">
        <v>0</v>
      </c>
      <c r="AE430" s="76">
        <v>0</v>
      </c>
      <c r="AF430" s="76">
        <v>0</v>
      </c>
      <c r="AG430" s="76">
        <v>0</v>
      </c>
      <c r="AH430" s="76">
        <v>0</v>
      </c>
      <c r="AI430" s="76">
        <v>0</v>
      </c>
      <c r="AJ430" s="77">
        <f t="shared" si="6"/>
        <v>0</v>
      </c>
      <c r="AM430" s="70"/>
    </row>
    <row r="431" spans="1:39" ht="20.100000000000001" hidden="1" customHeight="1" outlineLevel="2">
      <c r="A431" s="73">
        <v>1417</v>
      </c>
      <c r="B431" s="74" t="s">
        <v>1066</v>
      </c>
      <c r="C431" s="75" t="s">
        <v>1298</v>
      </c>
      <c r="D431" s="76">
        <v>0</v>
      </c>
      <c r="E431" s="76">
        <v>0</v>
      </c>
      <c r="F431" s="76">
        <v>0</v>
      </c>
      <c r="G431" s="76">
        <v>0</v>
      </c>
      <c r="H431" s="76">
        <v>0</v>
      </c>
      <c r="I431" s="76">
        <v>0</v>
      </c>
      <c r="J431" s="76">
        <v>0</v>
      </c>
      <c r="K431" s="76">
        <v>0</v>
      </c>
      <c r="L431" s="76">
        <v>0</v>
      </c>
      <c r="M431" s="76">
        <v>0</v>
      </c>
      <c r="N431" s="76">
        <v>0</v>
      </c>
      <c r="O431" s="76">
        <v>0</v>
      </c>
      <c r="P431" s="76">
        <v>0</v>
      </c>
      <c r="Q431" s="76">
        <v>0</v>
      </c>
      <c r="R431" s="76">
        <v>0</v>
      </c>
      <c r="S431" s="76">
        <v>0</v>
      </c>
      <c r="T431" s="76">
        <v>0</v>
      </c>
      <c r="U431" s="76">
        <v>0</v>
      </c>
      <c r="V431" s="76">
        <v>0</v>
      </c>
      <c r="W431" s="76">
        <v>0</v>
      </c>
      <c r="X431" s="76">
        <v>0</v>
      </c>
      <c r="Y431" s="76">
        <v>0</v>
      </c>
      <c r="Z431" s="76">
        <v>0</v>
      </c>
      <c r="AA431" s="76">
        <v>0</v>
      </c>
      <c r="AB431" s="76">
        <v>0</v>
      </c>
      <c r="AC431" s="76">
        <v>0</v>
      </c>
      <c r="AD431" s="76">
        <v>0</v>
      </c>
      <c r="AE431" s="76">
        <v>0</v>
      </c>
      <c r="AF431" s="76">
        <v>0</v>
      </c>
      <c r="AG431" s="76">
        <v>0</v>
      </c>
      <c r="AH431" s="76">
        <v>0</v>
      </c>
      <c r="AI431" s="76">
        <v>0</v>
      </c>
      <c r="AJ431" s="77">
        <f t="shared" si="6"/>
        <v>0</v>
      </c>
      <c r="AM431" s="70"/>
    </row>
    <row r="432" spans="1:39" ht="20.100000000000001" hidden="1" customHeight="1" outlineLevel="2">
      <c r="A432" s="73">
        <v>1418</v>
      </c>
      <c r="B432" s="74" t="s">
        <v>1067</v>
      </c>
      <c r="C432" s="75" t="s">
        <v>1298</v>
      </c>
      <c r="D432" s="76">
        <v>0</v>
      </c>
      <c r="E432" s="76">
        <v>0</v>
      </c>
      <c r="F432" s="76">
        <v>0</v>
      </c>
      <c r="G432" s="76">
        <v>0</v>
      </c>
      <c r="H432" s="76">
        <v>0</v>
      </c>
      <c r="I432" s="76">
        <v>0</v>
      </c>
      <c r="J432" s="76">
        <v>0</v>
      </c>
      <c r="K432" s="76">
        <v>0</v>
      </c>
      <c r="L432" s="76">
        <v>0</v>
      </c>
      <c r="M432" s="76">
        <v>0</v>
      </c>
      <c r="N432" s="76">
        <v>0</v>
      </c>
      <c r="O432" s="76">
        <v>0</v>
      </c>
      <c r="P432" s="76">
        <v>0</v>
      </c>
      <c r="Q432" s="76">
        <v>0</v>
      </c>
      <c r="R432" s="76">
        <v>0</v>
      </c>
      <c r="S432" s="76">
        <v>0</v>
      </c>
      <c r="T432" s="76">
        <v>0</v>
      </c>
      <c r="U432" s="76">
        <v>0</v>
      </c>
      <c r="V432" s="76">
        <v>0</v>
      </c>
      <c r="W432" s="76">
        <v>0</v>
      </c>
      <c r="X432" s="76">
        <v>0</v>
      </c>
      <c r="Y432" s="76">
        <v>0</v>
      </c>
      <c r="Z432" s="76">
        <v>0</v>
      </c>
      <c r="AA432" s="76">
        <v>0</v>
      </c>
      <c r="AB432" s="76">
        <v>0</v>
      </c>
      <c r="AC432" s="76">
        <v>0</v>
      </c>
      <c r="AD432" s="76">
        <v>0</v>
      </c>
      <c r="AE432" s="76">
        <v>0</v>
      </c>
      <c r="AF432" s="76">
        <v>0</v>
      </c>
      <c r="AG432" s="76">
        <v>0</v>
      </c>
      <c r="AH432" s="76">
        <v>0</v>
      </c>
      <c r="AI432" s="76">
        <v>0</v>
      </c>
      <c r="AJ432" s="77">
        <f t="shared" si="6"/>
        <v>0</v>
      </c>
      <c r="AM432" s="70"/>
    </row>
    <row r="433" spans="1:39" ht="20.100000000000001" hidden="1" customHeight="1" outlineLevel="2">
      <c r="A433" s="73">
        <v>1419</v>
      </c>
      <c r="B433" s="74" t="s">
        <v>1068</v>
      </c>
      <c r="C433" s="75" t="s">
        <v>1298</v>
      </c>
      <c r="D433" s="76">
        <v>0</v>
      </c>
      <c r="E433" s="76">
        <v>0</v>
      </c>
      <c r="F433" s="76">
        <v>0</v>
      </c>
      <c r="G433" s="76">
        <v>0</v>
      </c>
      <c r="H433" s="76">
        <v>0</v>
      </c>
      <c r="I433" s="76">
        <v>0</v>
      </c>
      <c r="J433" s="76">
        <v>0</v>
      </c>
      <c r="K433" s="76">
        <v>0</v>
      </c>
      <c r="L433" s="76">
        <v>0</v>
      </c>
      <c r="M433" s="76">
        <v>0</v>
      </c>
      <c r="N433" s="76">
        <v>0</v>
      </c>
      <c r="O433" s="76">
        <v>0</v>
      </c>
      <c r="P433" s="76">
        <v>0</v>
      </c>
      <c r="Q433" s="76">
        <v>0</v>
      </c>
      <c r="R433" s="76">
        <v>0</v>
      </c>
      <c r="S433" s="76">
        <v>0</v>
      </c>
      <c r="T433" s="76">
        <v>0</v>
      </c>
      <c r="U433" s="76">
        <v>0</v>
      </c>
      <c r="V433" s="76">
        <v>0</v>
      </c>
      <c r="W433" s="76">
        <v>0</v>
      </c>
      <c r="X433" s="76">
        <v>0</v>
      </c>
      <c r="Y433" s="76">
        <v>0</v>
      </c>
      <c r="Z433" s="76">
        <v>0</v>
      </c>
      <c r="AA433" s="76">
        <v>0</v>
      </c>
      <c r="AB433" s="76">
        <v>0</v>
      </c>
      <c r="AC433" s="76">
        <v>0</v>
      </c>
      <c r="AD433" s="76">
        <v>0</v>
      </c>
      <c r="AE433" s="76">
        <v>0</v>
      </c>
      <c r="AF433" s="76">
        <v>0</v>
      </c>
      <c r="AG433" s="76">
        <v>0</v>
      </c>
      <c r="AH433" s="76">
        <v>0</v>
      </c>
      <c r="AI433" s="76">
        <v>0</v>
      </c>
      <c r="AJ433" s="77">
        <f t="shared" si="6"/>
        <v>0</v>
      </c>
      <c r="AM433" s="70"/>
    </row>
    <row r="434" spans="1:39" ht="20.100000000000001" hidden="1" customHeight="1" outlineLevel="2">
      <c r="A434" s="73">
        <v>1420</v>
      </c>
      <c r="B434" s="74" t="s">
        <v>1069</v>
      </c>
      <c r="C434" s="75" t="s">
        <v>1298</v>
      </c>
      <c r="D434" s="76">
        <v>0</v>
      </c>
      <c r="E434" s="76">
        <v>0</v>
      </c>
      <c r="F434" s="76">
        <v>0</v>
      </c>
      <c r="G434" s="76">
        <v>0</v>
      </c>
      <c r="H434" s="76">
        <v>0</v>
      </c>
      <c r="I434" s="76">
        <v>0</v>
      </c>
      <c r="J434" s="76">
        <v>0</v>
      </c>
      <c r="K434" s="76">
        <v>0</v>
      </c>
      <c r="L434" s="76">
        <v>0</v>
      </c>
      <c r="M434" s="76">
        <v>0</v>
      </c>
      <c r="N434" s="76">
        <v>0</v>
      </c>
      <c r="O434" s="76">
        <v>0</v>
      </c>
      <c r="P434" s="76">
        <v>0</v>
      </c>
      <c r="Q434" s="76">
        <v>0</v>
      </c>
      <c r="R434" s="76">
        <v>0</v>
      </c>
      <c r="S434" s="76">
        <v>0</v>
      </c>
      <c r="T434" s="76">
        <v>0</v>
      </c>
      <c r="U434" s="76">
        <v>0</v>
      </c>
      <c r="V434" s="76">
        <v>0</v>
      </c>
      <c r="W434" s="76">
        <v>0</v>
      </c>
      <c r="X434" s="76">
        <v>0</v>
      </c>
      <c r="Y434" s="76">
        <v>0</v>
      </c>
      <c r="Z434" s="76">
        <v>0</v>
      </c>
      <c r="AA434" s="76">
        <v>0</v>
      </c>
      <c r="AB434" s="76">
        <v>0</v>
      </c>
      <c r="AC434" s="76">
        <v>0</v>
      </c>
      <c r="AD434" s="76">
        <v>0</v>
      </c>
      <c r="AE434" s="76">
        <v>0</v>
      </c>
      <c r="AF434" s="76">
        <v>0</v>
      </c>
      <c r="AG434" s="76">
        <v>0</v>
      </c>
      <c r="AH434" s="76">
        <v>0</v>
      </c>
      <c r="AI434" s="76">
        <v>0</v>
      </c>
      <c r="AJ434" s="77">
        <f t="shared" si="6"/>
        <v>0</v>
      </c>
      <c r="AM434" s="70"/>
    </row>
    <row r="435" spans="1:39" ht="20.100000000000001" hidden="1" customHeight="1" outlineLevel="2">
      <c r="A435" s="73">
        <v>1421</v>
      </c>
      <c r="B435" s="74" t="s">
        <v>1070</v>
      </c>
      <c r="C435" s="75" t="s">
        <v>1298</v>
      </c>
      <c r="D435" s="76">
        <v>0</v>
      </c>
      <c r="E435" s="76">
        <v>0</v>
      </c>
      <c r="F435" s="76">
        <v>0</v>
      </c>
      <c r="G435" s="76">
        <v>0</v>
      </c>
      <c r="H435" s="76">
        <v>0</v>
      </c>
      <c r="I435" s="76">
        <v>0</v>
      </c>
      <c r="J435" s="76">
        <v>0</v>
      </c>
      <c r="K435" s="76">
        <v>0</v>
      </c>
      <c r="L435" s="76">
        <v>0</v>
      </c>
      <c r="M435" s="76">
        <v>0</v>
      </c>
      <c r="N435" s="76">
        <v>0</v>
      </c>
      <c r="O435" s="76">
        <v>0</v>
      </c>
      <c r="P435" s="76">
        <v>0</v>
      </c>
      <c r="Q435" s="76">
        <v>0</v>
      </c>
      <c r="R435" s="76">
        <v>0</v>
      </c>
      <c r="S435" s="76">
        <v>0</v>
      </c>
      <c r="T435" s="76">
        <v>0</v>
      </c>
      <c r="U435" s="76">
        <v>0</v>
      </c>
      <c r="V435" s="76">
        <v>0</v>
      </c>
      <c r="W435" s="76">
        <v>0</v>
      </c>
      <c r="X435" s="76">
        <v>0</v>
      </c>
      <c r="Y435" s="76">
        <v>0</v>
      </c>
      <c r="Z435" s="76">
        <v>0</v>
      </c>
      <c r="AA435" s="76">
        <v>0</v>
      </c>
      <c r="AB435" s="76">
        <v>0</v>
      </c>
      <c r="AC435" s="76">
        <v>0</v>
      </c>
      <c r="AD435" s="76">
        <v>0</v>
      </c>
      <c r="AE435" s="76">
        <v>0</v>
      </c>
      <c r="AF435" s="76">
        <v>0</v>
      </c>
      <c r="AG435" s="76">
        <v>0</v>
      </c>
      <c r="AH435" s="76">
        <v>0</v>
      </c>
      <c r="AI435" s="76">
        <v>0</v>
      </c>
      <c r="AJ435" s="77">
        <f t="shared" si="6"/>
        <v>0</v>
      </c>
      <c r="AM435" s="70"/>
    </row>
    <row r="436" spans="1:39" ht="20.100000000000001" hidden="1" customHeight="1" outlineLevel="2">
      <c r="A436" s="73">
        <v>1422</v>
      </c>
      <c r="B436" s="74" t="s">
        <v>1071</v>
      </c>
      <c r="C436" s="75" t="s">
        <v>1298</v>
      </c>
      <c r="D436" s="76">
        <v>0</v>
      </c>
      <c r="E436" s="76">
        <v>0</v>
      </c>
      <c r="F436" s="76">
        <v>0</v>
      </c>
      <c r="G436" s="76">
        <v>0</v>
      </c>
      <c r="H436" s="76">
        <v>0</v>
      </c>
      <c r="I436" s="76">
        <v>0</v>
      </c>
      <c r="J436" s="76">
        <v>0</v>
      </c>
      <c r="K436" s="76">
        <v>0</v>
      </c>
      <c r="L436" s="76">
        <v>0</v>
      </c>
      <c r="M436" s="76">
        <v>0</v>
      </c>
      <c r="N436" s="76">
        <v>0</v>
      </c>
      <c r="O436" s="76">
        <v>0</v>
      </c>
      <c r="P436" s="76">
        <v>0</v>
      </c>
      <c r="Q436" s="76">
        <v>0</v>
      </c>
      <c r="R436" s="76">
        <v>0</v>
      </c>
      <c r="S436" s="76">
        <v>0</v>
      </c>
      <c r="T436" s="76">
        <v>0</v>
      </c>
      <c r="U436" s="76">
        <v>0</v>
      </c>
      <c r="V436" s="76">
        <v>0</v>
      </c>
      <c r="W436" s="76">
        <v>0</v>
      </c>
      <c r="X436" s="76">
        <v>0</v>
      </c>
      <c r="Y436" s="76">
        <v>0</v>
      </c>
      <c r="Z436" s="76">
        <v>0</v>
      </c>
      <c r="AA436" s="76">
        <v>0</v>
      </c>
      <c r="AB436" s="76">
        <v>0</v>
      </c>
      <c r="AC436" s="76">
        <v>0</v>
      </c>
      <c r="AD436" s="76">
        <v>0</v>
      </c>
      <c r="AE436" s="76">
        <v>0</v>
      </c>
      <c r="AF436" s="76">
        <v>0</v>
      </c>
      <c r="AG436" s="76">
        <v>0</v>
      </c>
      <c r="AH436" s="76">
        <v>0</v>
      </c>
      <c r="AI436" s="76">
        <v>0</v>
      </c>
      <c r="AJ436" s="77">
        <f t="shared" si="6"/>
        <v>0</v>
      </c>
      <c r="AM436" s="70"/>
    </row>
    <row r="437" spans="1:39" ht="20.100000000000001" hidden="1" customHeight="1" outlineLevel="2">
      <c r="A437" s="73">
        <v>1423</v>
      </c>
      <c r="B437" s="74" t="s">
        <v>1072</v>
      </c>
      <c r="C437" s="75" t="s">
        <v>1298</v>
      </c>
      <c r="D437" s="76">
        <v>0</v>
      </c>
      <c r="E437" s="76">
        <v>0</v>
      </c>
      <c r="F437" s="76">
        <v>0</v>
      </c>
      <c r="G437" s="76">
        <v>0</v>
      </c>
      <c r="H437" s="76">
        <v>0</v>
      </c>
      <c r="I437" s="76">
        <v>0</v>
      </c>
      <c r="J437" s="76">
        <v>0</v>
      </c>
      <c r="K437" s="76">
        <v>0</v>
      </c>
      <c r="L437" s="76">
        <v>0</v>
      </c>
      <c r="M437" s="76">
        <v>0</v>
      </c>
      <c r="N437" s="76">
        <v>0</v>
      </c>
      <c r="O437" s="76">
        <v>0</v>
      </c>
      <c r="P437" s="76">
        <v>0</v>
      </c>
      <c r="Q437" s="76">
        <v>0</v>
      </c>
      <c r="R437" s="76">
        <v>0</v>
      </c>
      <c r="S437" s="76">
        <v>0</v>
      </c>
      <c r="T437" s="76">
        <v>0</v>
      </c>
      <c r="U437" s="76">
        <v>0</v>
      </c>
      <c r="V437" s="76">
        <v>0</v>
      </c>
      <c r="W437" s="76">
        <v>0</v>
      </c>
      <c r="X437" s="76">
        <v>0</v>
      </c>
      <c r="Y437" s="76">
        <v>0</v>
      </c>
      <c r="Z437" s="76">
        <v>0</v>
      </c>
      <c r="AA437" s="76">
        <v>0</v>
      </c>
      <c r="AB437" s="76">
        <v>0</v>
      </c>
      <c r="AC437" s="76">
        <v>0</v>
      </c>
      <c r="AD437" s="76">
        <v>0</v>
      </c>
      <c r="AE437" s="76">
        <v>0</v>
      </c>
      <c r="AF437" s="76">
        <v>0</v>
      </c>
      <c r="AG437" s="76">
        <v>0</v>
      </c>
      <c r="AH437" s="76">
        <v>0</v>
      </c>
      <c r="AI437" s="76">
        <v>0</v>
      </c>
      <c r="AJ437" s="77">
        <f t="shared" si="6"/>
        <v>0</v>
      </c>
      <c r="AM437" s="70"/>
    </row>
    <row r="438" spans="1:39" ht="20.100000000000001" hidden="1" customHeight="1" outlineLevel="2">
      <c r="A438" s="73">
        <v>1424</v>
      </c>
      <c r="B438" s="74" t="s">
        <v>1073</v>
      </c>
      <c r="C438" s="75" t="s">
        <v>1298</v>
      </c>
      <c r="D438" s="76">
        <v>0</v>
      </c>
      <c r="E438" s="76">
        <v>0</v>
      </c>
      <c r="F438" s="76">
        <v>0</v>
      </c>
      <c r="G438" s="76">
        <v>0</v>
      </c>
      <c r="H438" s="76">
        <v>0</v>
      </c>
      <c r="I438" s="76">
        <v>0</v>
      </c>
      <c r="J438" s="76">
        <v>0</v>
      </c>
      <c r="K438" s="76">
        <v>0</v>
      </c>
      <c r="L438" s="76">
        <v>0</v>
      </c>
      <c r="M438" s="76">
        <v>0</v>
      </c>
      <c r="N438" s="76">
        <v>0</v>
      </c>
      <c r="O438" s="76">
        <v>0</v>
      </c>
      <c r="P438" s="76">
        <v>0</v>
      </c>
      <c r="Q438" s="76">
        <v>0</v>
      </c>
      <c r="R438" s="76">
        <v>0</v>
      </c>
      <c r="S438" s="76">
        <v>0</v>
      </c>
      <c r="T438" s="76">
        <v>0</v>
      </c>
      <c r="U438" s="76">
        <v>0</v>
      </c>
      <c r="V438" s="76">
        <v>0</v>
      </c>
      <c r="W438" s="76">
        <v>0</v>
      </c>
      <c r="X438" s="76">
        <v>0</v>
      </c>
      <c r="Y438" s="76">
        <v>0</v>
      </c>
      <c r="Z438" s="76">
        <v>0</v>
      </c>
      <c r="AA438" s="76">
        <v>0</v>
      </c>
      <c r="AB438" s="76">
        <v>0</v>
      </c>
      <c r="AC438" s="76">
        <v>0</v>
      </c>
      <c r="AD438" s="76">
        <v>0</v>
      </c>
      <c r="AE438" s="76">
        <v>0</v>
      </c>
      <c r="AF438" s="76">
        <v>0</v>
      </c>
      <c r="AG438" s="76">
        <v>0</v>
      </c>
      <c r="AH438" s="76">
        <v>0</v>
      </c>
      <c r="AI438" s="76">
        <v>0</v>
      </c>
      <c r="AJ438" s="77">
        <f t="shared" si="6"/>
        <v>0</v>
      </c>
      <c r="AM438" s="70"/>
    </row>
    <row r="439" spans="1:39" ht="20.100000000000001" hidden="1" customHeight="1" outlineLevel="2">
      <c r="A439" s="73">
        <v>1425</v>
      </c>
      <c r="B439" s="74" t="s">
        <v>1074</v>
      </c>
      <c r="C439" s="75" t="s">
        <v>1298</v>
      </c>
      <c r="D439" s="76">
        <v>0</v>
      </c>
      <c r="E439" s="76">
        <v>0</v>
      </c>
      <c r="F439" s="76">
        <v>0</v>
      </c>
      <c r="G439" s="76">
        <v>0</v>
      </c>
      <c r="H439" s="76">
        <v>0</v>
      </c>
      <c r="I439" s="76">
        <v>0</v>
      </c>
      <c r="J439" s="76">
        <v>0</v>
      </c>
      <c r="K439" s="76">
        <v>0</v>
      </c>
      <c r="L439" s="76">
        <v>0</v>
      </c>
      <c r="M439" s="76">
        <v>0</v>
      </c>
      <c r="N439" s="76">
        <v>0</v>
      </c>
      <c r="O439" s="76">
        <v>0</v>
      </c>
      <c r="P439" s="76">
        <v>0</v>
      </c>
      <c r="Q439" s="76">
        <v>0</v>
      </c>
      <c r="R439" s="76">
        <v>0</v>
      </c>
      <c r="S439" s="76">
        <v>0</v>
      </c>
      <c r="T439" s="76">
        <v>0</v>
      </c>
      <c r="U439" s="76">
        <v>0</v>
      </c>
      <c r="V439" s="76">
        <v>0</v>
      </c>
      <c r="W439" s="76">
        <v>0</v>
      </c>
      <c r="X439" s="76">
        <v>0</v>
      </c>
      <c r="Y439" s="76">
        <v>0</v>
      </c>
      <c r="Z439" s="76">
        <v>0</v>
      </c>
      <c r="AA439" s="76">
        <v>0</v>
      </c>
      <c r="AB439" s="76">
        <v>0</v>
      </c>
      <c r="AC439" s="76">
        <v>0</v>
      </c>
      <c r="AD439" s="76">
        <v>0</v>
      </c>
      <c r="AE439" s="76">
        <v>0</v>
      </c>
      <c r="AF439" s="76">
        <v>0</v>
      </c>
      <c r="AG439" s="76">
        <v>0</v>
      </c>
      <c r="AH439" s="76">
        <v>0</v>
      </c>
      <c r="AI439" s="76">
        <v>0</v>
      </c>
      <c r="AJ439" s="77">
        <f t="shared" si="6"/>
        <v>0</v>
      </c>
      <c r="AM439" s="70"/>
    </row>
    <row r="440" spans="1:39" ht="20.100000000000001" hidden="1" customHeight="1" outlineLevel="2">
      <c r="A440" s="73">
        <v>1426</v>
      </c>
      <c r="B440" s="74" t="s">
        <v>1075</v>
      </c>
      <c r="C440" s="75" t="s">
        <v>1298</v>
      </c>
      <c r="D440" s="76">
        <v>0</v>
      </c>
      <c r="E440" s="76">
        <v>0</v>
      </c>
      <c r="F440" s="76">
        <v>0</v>
      </c>
      <c r="G440" s="76">
        <v>0</v>
      </c>
      <c r="H440" s="76">
        <v>0</v>
      </c>
      <c r="I440" s="76">
        <v>0</v>
      </c>
      <c r="J440" s="76">
        <v>0</v>
      </c>
      <c r="K440" s="76">
        <v>0</v>
      </c>
      <c r="L440" s="76">
        <v>0</v>
      </c>
      <c r="M440" s="76">
        <v>0</v>
      </c>
      <c r="N440" s="76">
        <v>0</v>
      </c>
      <c r="O440" s="76">
        <v>0</v>
      </c>
      <c r="P440" s="76">
        <v>0</v>
      </c>
      <c r="Q440" s="76">
        <v>0</v>
      </c>
      <c r="R440" s="76">
        <v>0</v>
      </c>
      <c r="S440" s="76">
        <v>0</v>
      </c>
      <c r="T440" s="76">
        <v>0</v>
      </c>
      <c r="U440" s="76">
        <v>0</v>
      </c>
      <c r="V440" s="76">
        <v>0</v>
      </c>
      <c r="W440" s="76">
        <v>0</v>
      </c>
      <c r="X440" s="76">
        <v>0</v>
      </c>
      <c r="Y440" s="76">
        <v>0</v>
      </c>
      <c r="Z440" s="76">
        <v>0</v>
      </c>
      <c r="AA440" s="76">
        <v>0</v>
      </c>
      <c r="AB440" s="76">
        <v>0</v>
      </c>
      <c r="AC440" s="76">
        <v>0</v>
      </c>
      <c r="AD440" s="76">
        <v>0</v>
      </c>
      <c r="AE440" s="76">
        <v>0</v>
      </c>
      <c r="AF440" s="76">
        <v>0</v>
      </c>
      <c r="AG440" s="76">
        <v>0</v>
      </c>
      <c r="AH440" s="76">
        <v>0</v>
      </c>
      <c r="AI440" s="76">
        <v>0</v>
      </c>
      <c r="AJ440" s="77">
        <f t="shared" si="6"/>
        <v>0</v>
      </c>
      <c r="AM440" s="70"/>
    </row>
    <row r="441" spans="1:39" ht="20.100000000000001" hidden="1" customHeight="1" outlineLevel="2">
      <c r="A441" s="73">
        <v>1427</v>
      </c>
      <c r="B441" s="74" t="s">
        <v>1076</v>
      </c>
      <c r="C441" s="75" t="s">
        <v>1298</v>
      </c>
      <c r="D441" s="76">
        <v>0</v>
      </c>
      <c r="E441" s="76">
        <v>0</v>
      </c>
      <c r="F441" s="76">
        <v>0</v>
      </c>
      <c r="G441" s="76">
        <v>0</v>
      </c>
      <c r="H441" s="76">
        <v>0</v>
      </c>
      <c r="I441" s="76">
        <v>0</v>
      </c>
      <c r="J441" s="76">
        <v>0</v>
      </c>
      <c r="K441" s="76">
        <v>0</v>
      </c>
      <c r="L441" s="76">
        <v>0</v>
      </c>
      <c r="M441" s="76">
        <v>0</v>
      </c>
      <c r="N441" s="76">
        <v>0</v>
      </c>
      <c r="O441" s="76">
        <v>0</v>
      </c>
      <c r="P441" s="76">
        <v>0</v>
      </c>
      <c r="Q441" s="76">
        <v>0</v>
      </c>
      <c r="R441" s="76">
        <v>0</v>
      </c>
      <c r="S441" s="76">
        <v>0</v>
      </c>
      <c r="T441" s="76">
        <v>0</v>
      </c>
      <c r="U441" s="76">
        <v>0</v>
      </c>
      <c r="V441" s="76">
        <v>0</v>
      </c>
      <c r="W441" s="76">
        <v>0</v>
      </c>
      <c r="X441" s="76">
        <v>0</v>
      </c>
      <c r="Y441" s="76">
        <v>0</v>
      </c>
      <c r="Z441" s="76">
        <v>0</v>
      </c>
      <c r="AA441" s="76">
        <v>0</v>
      </c>
      <c r="AB441" s="76">
        <v>0</v>
      </c>
      <c r="AC441" s="76">
        <v>0</v>
      </c>
      <c r="AD441" s="76">
        <v>0</v>
      </c>
      <c r="AE441" s="76">
        <v>0</v>
      </c>
      <c r="AF441" s="76">
        <v>0</v>
      </c>
      <c r="AG441" s="76">
        <v>0</v>
      </c>
      <c r="AH441" s="76">
        <v>0</v>
      </c>
      <c r="AI441" s="76">
        <v>0</v>
      </c>
      <c r="AJ441" s="77">
        <f t="shared" si="6"/>
        <v>0</v>
      </c>
      <c r="AM441" s="70"/>
    </row>
    <row r="442" spans="1:39" ht="20.100000000000001" hidden="1" customHeight="1" outlineLevel="2">
      <c r="A442" s="73">
        <v>1428</v>
      </c>
      <c r="B442" s="74" t="s">
        <v>1077</v>
      </c>
      <c r="C442" s="75" t="s">
        <v>1298</v>
      </c>
      <c r="D442" s="76">
        <v>0</v>
      </c>
      <c r="E442" s="76">
        <v>0</v>
      </c>
      <c r="F442" s="76">
        <v>0</v>
      </c>
      <c r="G442" s="76">
        <v>0</v>
      </c>
      <c r="H442" s="76">
        <v>0</v>
      </c>
      <c r="I442" s="76">
        <v>0</v>
      </c>
      <c r="J442" s="76">
        <v>0</v>
      </c>
      <c r="K442" s="76">
        <v>0</v>
      </c>
      <c r="L442" s="76">
        <v>0</v>
      </c>
      <c r="M442" s="76">
        <v>0</v>
      </c>
      <c r="N442" s="76">
        <v>0</v>
      </c>
      <c r="O442" s="76">
        <v>0</v>
      </c>
      <c r="P442" s="76">
        <v>0</v>
      </c>
      <c r="Q442" s="76">
        <v>0</v>
      </c>
      <c r="R442" s="76">
        <v>0</v>
      </c>
      <c r="S442" s="76">
        <v>0</v>
      </c>
      <c r="T442" s="76">
        <v>0</v>
      </c>
      <c r="U442" s="76">
        <v>0</v>
      </c>
      <c r="V442" s="76">
        <v>0</v>
      </c>
      <c r="W442" s="76">
        <v>0</v>
      </c>
      <c r="X442" s="76">
        <v>0</v>
      </c>
      <c r="Y442" s="76">
        <v>0</v>
      </c>
      <c r="Z442" s="76">
        <v>0</v>
      </c>
      <c r="AA442" s="76">
        <v>0</v>
      </c>
      <c r="AB442" s="76">
        <v>0</v>
      </c>
      <c r="AC442" s="76">
        <v>0</v>
      </c>
      <c r="AD442" s="76">
        <v>0</v>
      </c>
      <c r="AE442" s="76">
        <v>0</v>
      </c>
      <c r="AF442" s="76">
        <v>0</v>
      </c>
      <c r="AG442" s="76">
        <v>0</v>
      </c>
      <c r="AH442" s="76">
        <v>0</v>
      </c>
      <c r="AI442" s="76">
        <v>0</v>
      </c>
      <c r="AJ442" s="77">
        <f t="shared" si="6"/>
        <v>0</v>
      </c>
      <c r="AM442" s="70"/>
    </row>
    <row r="443" spans="1:39" ht="20.100000000000001" hidden="1" customHeight="1" outlineLevel="2">
      <c r="A443" s="73">
        <v>1429</v>
      </c>
      <c r="B443" s="74" t="s">
        <v>1078</v>
      </c>
      <c r="C443" s="75" t="s">
        <v>1298</v>
      </c>
      <c r="D443" s="76">
        <v>0</v>
      </c>
      <c r="E443" s="76">
        <v>0</v>
      </c>
      <c r="F443" s="76">
        <v>0</v>
      </c>
      <c r="G443" s="76">
        <v>0</v>
      </c>
      <c r="H443" s="76">
        <v>0</v>
      </c>
      <c r="I443" s="76">
        <v>0</v>
      </c>
      <c r="J443" s="76">
        <v>0</v>
      </c>
      <c r="K443" s="76">
        <v>0</v>
      </c>
      <c r="L443" s="76">
        <v>0</v>
      </c>
      <c r="M443" s="76">
        <v>0</v>
      </c>
      <c r="N443" s="76">
        <v>0</v>
      </c>
      <c r="O443" s="76">
        <v>0</v>
      </c>
      <c r="P443" s="76">
        <v>0</v>
      </c>
      <c r="Q443" s="76">
        <v>0</v>
      </c>
      <c r="R443" s="76">
        <v>0</v>
      </c>
      <c r="S443" s="76">
        <v>0</v>
      </c>
      <c r="T443" s="76">
        <v>0</v>
      </c>
      <c r="U443" s="76">
        <v>0</v>
      </c>
      <c r="V443" s="76">
        <v>0</v>
      </c>
      <c r="W443" s="76">
        <v>0</v>
      </c>
      <c r="X443" s="76">
        <v>0</v>
      </c>
      <c r="Y443" s="76">
        <v>0</v>
      </c>
      <c r="Z443" s="76">
        <v>0</v>
      </c>
      <c r="AA443" s="76">
        <v>0</v>
      </c>
      <c r="AB443" s="76">
        <v>0</v>
      </c>
      <c r="AC443" s="76">
        <v>0</v>
      </c>
      <c r="AD443" s="76">
        <v>0</v>
      </c>
      <c r="AE443" s="76">
        <v>0</v>
      </c>
      <c r="AF443" s="76">
        <v>0</v>
      </c>
      <c r="AG443" s="76">
        <v>0</v>
      </c>
      <c r="AH443" s="76">
        <v>0</v>
      </c>
      <c r="AI443" s="76">
        <v>0</v>
      </c>
      <c r="AJ443" s="77">
        <f t="shared" si="6"/>
        <v>0</v>
      </c>
      <c r="AM443" s="70"/>
    </row>
    <row r="444" spans="1:39" ht="20.100000000000001" hidden="1" customHeight="1" outlineLevel="2">
      <c r="A444" s="73">
        <v>1430</v>
      </c>
      <c r="B444" s="74" t="s">
        <v>1079</v>
      </c>
      <c r="C444" s="75" t="s">
        <v>1298</v>
      </c>
      <c r="D444" s="76">
        <v>0</v>
      </c>
      <c r="E444" s="76">
        <v>0</v>
      </c>
      <c r="F444" s="76">
        <v>0</v>
      </c>
      <c r="G444" s="76">
        <v>0</v>
      </c>
      <c r="H444" s="76">
        <v>0</v>
      </c>
      <c r="I444" s="76">
        <v>0</v>
      </c>
      <c r="J444" s="76">
        <v>0</v>
      </c>
      <c r="K444" s="76">
        <v>0</v>
      </c>
      <c r="L444" s="76">
        <v>0</v>
      </c>
      <c r="M444" s="76">
        <v>0</v>
      </c>
      <c r="N444" s="76">
        <v>0</v>
      </c>
      <c r="O444" s="76">
        <v>0</v>
      </c>
      <c r="P444" s="76">
        <v>0</v>
      </c>
      <c r="Q444" s="76">
        <v>0</v>
      </c>
      <c r="R444" s="76">
        <v>0</v>
      </c>
      <c r="S444" s="76">
        <v>0</v>
      </c>
      <c r="T444" s="76">
        <v>0</v>
      </c>
      <c r="U444" s="76">
        <v>0</v>
      </c>
      <c r="V444" s="76">
        <v>0</v>
      </c>
      <c r="W444" s="76">
        <v>0</v>
      </c>
      <c r="X444" s="76">
        <v>0</v>
      </c>
      <c r="Y444" s="76">
        <v>0</v>
      </c>
      <c r="Z444" s="76">
        <v>0</v>
      </c>
      <c r="AA444" s="76">
        <v>0</v>
      </c>
      <c r="AB444" s="76">
        <v>0</v>
      </c>
      <c r="AC444" s="76">
        <v>0</v>
      </c>
      <c r="AD444" s="76">
        <v>0</v>
      </c>
      <c r="AE444" s="76">
        <v>0</v>
      </c>
      <c r="AF444" s="76">
        <v>0</v>
      </c>
      <c r="AG444" s="76">
        <v>0</v>
      </c>
      <c r="AH444" s="76">
        <v>0</v>
      </c>
      <c r="AI444" s="76">
        <v>0</v>
      </c>
      <c r="AJ444" s="77">
        <f t="shared" si="6"/>
        <v>0</v>
      </c>
      <c r="AM444" s="70"/>
    </row>
    <row r="445" spans="1:39" ht="20.100000000000001" hidden="1" customHeight="1" outlineLevel="2">
      <c r="A445" s="73">
        <v>1431</v>
      </c>
      <c r="B445" s="74" t="s">
        <v>1080</v>
      </c>
      <c r="C445" s="75" t="s">
        <v>1298</v>
      </c>
      <c r="D445" s="76">
        <v>0</v>
      </c>
      <c r="E445" s="76">
        <v>0</v>
      </c>
      <c r="F445" s="76">
        <v>0</v>
      </c>
      <c r="G445" s="76">
        <v>0</v>
      </c>
      <c r="H445" s="76">
        <v>0</v>
      </c>
      <c r="I445" s="76">
        <v>0</v>
      </c>
      <c r="J445" s="76">
        <v>0</v>
      </c>
      <c r="K445" s="76">
        <v>0</v>
      </c>
      <c r="L445" s="76">
        <v>0</v>
      </c>
      <c r="M445" s="76">
        <v>0</v>
      </c>
      <c r="N445" s="76">
        <v>0</v>
      </c>
      <c r="O445" s="76">
        <v>0</v>
      </c>
      <c r="P445" s="76">
        <v>0</v>
      </c>
      <c r="Q445" s="76">
        <v>0</v>
      </c>
      <c r="R445" s="76">
        <v>0</v>
      </c>
      <c r="S445" s="76">
        <v>0</v>
      </c>
      <c r="T445" s="76">
        <v>0</v>
      </c>
      <c r="U445" s="76">
        <v>0</v>
      </c>
      <c r="V445" s="76">
        <v>0</v>
      </c>
      <c r="W445" s="76">
        <v>0</v>
      </c>
      <c r="X445" s="76">
        <v>0</v>
      </c>
      <c r="Y445" s="76">
        <v>0</v>
      </c>
      <c r="Z445" s="76">
        <v>0</v>
      </c>
      <c r="AA445" s="76">
        <v>0</v>
      </c>
      <c r="AB445" s="76">
        <v>0</v>
      </c>
      <c r="AC445" s="76">
        <v>0</v>
      </c>
      <c r="AD445" s="76">
        <v>0</v>
      </c>
      <c r="AE445" s="76">
        <v>0</v>
      </c>
      <c r="AF445" s="76">
        <v>0</v>
      </c>
      <c r="AG445" s="76">
        <v>0</v>
      </c>
      <c r="AH445" s="76">
        <v>0</v>
      </c>
      <c r="AI445" s="76">
        <v>0</v>
      </c>
      <c r="AJ445" s="77">
        <f t="shared" si="6"/>
        <v>0</v>
      </c>
      <c r="AM445" s="70"/>
    </row>
    <row r="446" spans="1:39" ht="20.100000000000001" hidden="1" customHeight="1" outlineLevel="2">
      <c r="A446" s="73">
        <v>1432</v>
      </c>
      <c r="B446" s="74" t="s">
        <v>1081</v>
      </c>
      <c r="C446" s="75" t="s">
        <v>1298</v>
      </c>
      <c r="D446" s="76">
        <v>0</v>
      </c>
      <c r="E446" s="76">
        <v>0</v>
      </c>
      <c r="F446" s="76">
        <v>0</v>
      </c>
      <c r="G446" s="76">
        <v>0</v>
      </c>
      <c r="H446" s="76">
        <v>0</v>
      </c>
      <c r="I446" s="76">
        <v>0</v>
      </c>
      <c r="J446" s="76">
        <v>0</v>
      </c>
      <c r="K446" s="76">
        <v>0</v>
      </c>
      <c r="L446" s="76">
        <v>0</v>
      </c>
      <c r="M446" s="76">
        <v>0</v>
      </c>
      <c r="N446" s="76">
        <v>0</v>
      </c>
      <c r="O446" s="76">
        <v>0</v>
      </c>
      <c r="P446" s="76">
        <v>0</v>
      </c>
      <c r="Q446" s="76">
        <v>0</v>
      </c>
      <c r="R446" s="76">
        <v>0</v>
      </c>
      <c r="S446" s="76">
        <v>0</v>
      </c>
      <c r="T446" s="76">
        <v>0</v>
      </c>
      <c r="U446" s="76">
        <v>0</v>
      </c>
      <c r="V446" s="76">
        <v>0</v>
      </c>
      <c r="W446" s="76">
        <v>0</v>
      </c>
      <c r="X446" s="76">
        <v>0</v>
      </c>
      <c r="Y446" s="76">
        <v>0</v>
      </c>
      <c r="Z446" s="76">
        <v>0</v>
      </c>
      <c r="AA446" s="76">
        <v>0</v>
      </c>
      <c r="AB446" s="76">
        <v>0</v>
      </c>
      <c r="AC446" s="76">
        <v>0</v>
      </c>
      <c r="AD446" s="76">
        <v>0</v>
      </c>
      <c r="AE446" s="76">
        <v>0</v>
      </c>
      <c r="AF446" s="76">
        <v>0</v>
      </c>
      <c r="AG446" s="76">
        <v>0</v>
      </c>
      <c r="AH446" s="76">
        <v>0</v>
      </c>
      <c r="AI446" s="76">
        <v>0</v>
      </c>
      <c r="AJ446" s="77">
        <f t="shared" si="6"/>
        <v>0</v>
      </c>
      <c r="AM446" s="70"/>
    </row>
    <row r="447" spans="1:39" ht="20.100000000000001" hidden="1" customHeight="1" outlineLevel="2">
      <c r="A447" s="73">
        <v>1433</v>
      </c>
      <c r="B447" s="74" t="s">
        <v>1082</v>
      </c>
      <c r="C447" s="75" t="s">
        <v>1298</v>
      </c>
      <c r="D447" s="76">
        <v>0</v>
      </c>
      <c r="E447" s="76">
        <v>0</v>
      </c>
      <c r="F447" s="76">
        <v>0</v>
      </c>
      <c r="G447" s="76">
        <v>0</v>
      </c>
      <c r="H447" s="76">
        <v>0</v>
      </c>
      <c r="I447" s="76">
        <v>0</v>
      </c>
      <c r="J447" s="76">
        <v>0</v>
      </c>
      <c r="K447" s="76">
        <v>0</v>
      </c>
      <c r="L447" s="76">
        <v>0</v>
      </c>
      <c r="M447" s="76">
        <v>0</v>
      </c>
      <c r="N447" s="76">
        <v>0</v>
      </c>
      <c r="O447" s="76">
        <v>0</v>
      </c>
      <c r="P447" s="76">
        <v>0</v>
      </c>
      <c r="Q447" s="76">
        <v>0</v>
      </c>
      <c r="R447" s="76">
        <v>0</v>
      </c>
      <c r="S447" s="76">
        <v>0</v>
      </c>
      <c r="T447" s="76">
        <v>0</v>
      </c>
      <c r="U447" s="76">
        <v>0</v>
      </c>
      <c r="V447" s="76">
        <v>0</v>
      </c>
      <c r="W447" s="76">
        <v>0</v>
      </c>
      <c r="X447" s="76">
        <v>0</v>
      </c>
      <c r="Y447" s="76">
        <v>0</v>
      </c>
      <c r="Z447" s="76">
        <v>0</v>
      </c>
      <c r="AA447" s="76">
        <v>0</v>
      </c>
      <c r="AB447" s="76">
        <v>0</v>
      </c>
      <c r="AC447" s="76">
        <v>0</v>
      </c>
      <c r="AD447" s="76">
        <v>0</v>
      </c>
      <c r="AE447" s="76">
        <v>0</v>
      </c>
      <c r="AF447" s="76">
        <v>0</v>
      </c>
      <c r="AG447" s="76">
        <v>0</v>
      </c>
      <c r="AH447" s="76">
        <v>0</v>
      </c>
      <c r="AI447" s="76">
        <v>0</v>
      </c>
      <c r="AJ447" s="77">
        <f t="shared" si="6"/>
        <v>0</v>
      </c>
      <c r="AM447" s="70"/>
    </row>
    <row r="448" spans="1:39" ht="20.100000000000001" hidden="1" customHeight="1" outlineLevel="2">
      <c r="A448" s="73">
        <v>1434</v>
      </c>
      <c r="B448" s="74" t="s">
        <v>1083</v>
      </c>
      <c r="C448" s="75" t="s">
        <v>1298</v>
      </c>
      <c r="D448" s="76">
        <v>0</v>
      </c>
      <c r="E448" s="76">
        <v>0</v>
      </c>
      <c r="F448" s="76">
        <v>0</v>
      </c>
      <c r="G448" s="76">
        <v>0</v>
      </c>
      <c r="H448" s="76">
        <v>0</v>
      </c>
      <c r="I448" s="76">
        <v>0</v>
      </c>
      <c r="J448" s="76">
        <v>0</v>
      </c>
      <c r="K448" s="76">
        <v>0</v>
      </c>
      <c r="L448" s="76">
        <v>0</v>
      </c>
      <c r="M448" s="76">
        <v>0</v>
      </c>
      <c r="N448" s="76">
        <v>0</v>
      </c>
      <c r="O448" s="76">
        <v>0</v>
      </c>
      <c r="P448" s="76">
        <v>0</v>
      </c>
      <c r="Q448" s="76">
        <v>0</v>
      </c>
      <c r="R448" s="76">
        <v>0</v>
      </c>
      <c r="S448" s="76">
        <v>0</v>
      </c>
      <c r="T448" s="76">
        <v>0</v>
      </c>
      <c r="U448" s="76">
        <v>0</v>
      </c>
      <c r="V448" s="76">
        <v>0</v>
      </c>
      <c r="W448" s="76">
        <v>0</v>
      </c>
      <c r="X448" s="76">
        <v>0</v>
      </c>
      <c r="Y448" s="76">
        <v>0</v>
      </c>
      <c r="Z448" s="76">
        <v>0</v>
      </c>
      <c r="AA448" s="76">
        <v>0</v>
      </c>
      <c r="AB448" s="76">
        <v>0</v>
      </c>
      <c r="AC448" s="76">
        <v>0</v>
      </c>
      <c r="AD448" s="76">
        <v>0</v>
      </c>
      <c r="AE448" s="76">
        <v>0</v>
      </c>
      <c r="AF448" s="76">
        <v>0</v>
      </c>
      <c r="AG448" s="76">
        <v>0</v>
      </c>
      <c r="AH448" s="76">
        <v>0</v>
      </c>
      <c r="AI448" s="76">
        <v>0</v>
      </c>
      <c r="AJ448" s="77">
        <f t="shared" si="6"/>
        <v>0</v>
      </c>
      <c r="AM448" s="70"/>
    </row>
    <row r="449" spans="1:39" ht="20.100000000000001" hidden="1" customHeight="1" outlineLevel="2">
      <c r="A449" s="73">
        <v>1435</v>
      </c>
      <c r="B449" s="74" t="s">
        <v>1084</v>
      </c>
      <c r="C449" s="75" t="s">
        <v>1298</v>
      </c>
      <c r="D449" s="76">
        <v>0</v>
      </c>
      <c r="E449" s="76">
        <v>0</v>
      </c>
      <c r="F449" s="76">
        <v>0</v>
      </c>
      <c r="G449" s="76">
        <v>0</v>
      </c>
      <c r="H449" s="76">
        <v>0</v>
      </c>
      <c r="I449" s="76">
        <v>0</v>
      </c>
      <c r="J449" s="76">
        <v>0</v>
      </c>
      <c r="K449" s="76">
        <v>0</v>
      </c>
      <c r="L449" s="76">
        <v>0</v>
      </c>
      <c r="M449" s="76">
        <v>0</v>
      </c>
      <c r="N449" s="76">
        <v>0</v>
      </c>
      <c r="O449" s="76">
        <v>0</v>
      </c>
      <c r="P449" s="76">
        <v>0</v>
      </c>
      <c r="Q449" s="76">
        <v>0</v>
      </c>
      <c r="R449" s="76">
        <v>0</v>
      </c>
      <c r="S449" s="76">
        <v>0</v>
      </c>
      <c r="T449" s="76">
        <v>0</v>
      </c>
      <c r="U449" s="76">
        <v>0</v>
      </c>
      <c r="V449" s="76">
        <v>0</v>
      </c>
      <c r="W449" s="76">
        <v>0</v>
      </c>
      <c r="X449" s="76">
        <v>0</v>
      </c>
      <c r="Y449" s="76">
        <v>0</v>
      </c>
      <c r="Z449" s="76">
        <v>0</v>
      </c>
      <c r="AA449" s="76">
        <v>0</v>
      </c>
      <c r="AB449" s="76">
        <v>0</v>
      </c>
      <c r="AC449" s="76">
        <v>0</v>
      </c>
      <c r="AD449" s="76">
        <v>0</v>
      </c>
      <c r="AE449" s="76">
        <v>0</v>
      </c>
      <c r="AF449" s="76">
        <v>0</v>
      </c>
      <c r="AG449" s="76">
        <v>0</v>
      </c>
      <c r="AH449" s="76">
        <v>0</v>
      </c>
      <c r="AI449" s="76">
        <v>0</v>
      </c>
      <c r="AJ449" s="77">
        <f t="shared" si="6"/>
        <v>0</v>
      </c>
      <c r="AM449" s="70"/>
    </row>
    <row r="450" spans="1:39" ht="20.100000000000001" hidden="1" customHeight="1" outlineLevel="2">
      <c r="A450" s="73">
        <v>1501</v>
      </c>
      <c r="B450" s="74" t="s">
        <v>1085</v>
      </c>
      <c r="C450" s="75" t="s">
        <v>1298</v>
      </c>
      <c r="D450" s="76">
        <v>0</v>
      </c>
      <c r="E450" s="76">
        <v>0</v>
      </c>
      <c r="F450" s="76">
        <v>0</v>
      </c>
      <c r="G450" s="76">
        <v>0</v>
      </c>
      <c r="H450" s="76">
        <v>0</v>
      </c>
      <c r="I450" s="76">
        <v>0</v>
      </c>
      <c r="J450" s="76">
        <v>0</v>
      </c>
      <c r="K450" s="76">
        <v>0</v>
      </c>
      <c r="L450" s="76">
        <v>0</v>
      </c>
      <c r="M450" s="76">
        <v>0</v>
      </c>
      <c r="N450" s="76">
        <v>0</v>
      </c>
      <c r="O450" s="76">
        <v>0</v>
      </c>
      <c r="P450" s="76">
        <v>0</v>
      </c>
      <c r="Q450" s="76">
        <v>0</v>
      </c>
      <c r="R450" s="76">
        <v>0</v>
      </c>
      <c r="S450" s="76">
        <v>0</v>
      </c>
      <c r="T450" s="76">
        <v>0</v>
      </c>
      <c r="U450" s="76">
        <v>0</v>
      </c>
      <c r="V450" s="76">
        <v>0</v>
      </c>
      <c r="W450" s="76">
        <v>0</v>
      </c>
      <c r="X450" s="76">
        <v>0</v>
      </c>
      <c r="Y450" s="76">
        <v>0</v>
      </c>
      <c r="Z450" s="76">
        <v>0</v>
      </c>
      <c r="AA450" s="76">
        <v>0</v>
      </c>
      <c r="AB450" s="76">
        <v>0</v>
      </c>
      <c r="AC450" s="76">
        <v>0</v>
      </c>
      <c r="AD450" s="76">
        <v>0</v>
      </c>
      <c r="AE450" s="76">
        <v>0</v>
      </c>
      <c r="AF450" s="76">
        <v>0</v>
      </c>
      <c r="AG450" s="76">
        <v>0</v>
      </c>
      <c r="AH450" s="76">
        <v>0</v>
      </c>
      <c r="AI450" s="76">
        <v>0</v>
      </c>
      <c r="AJ450" s="77">
        <f t="shared" si="6"/>
        <v>0</v>
      </c>
      <c r="AM450" s="70"/>
    </row>
    <row r="451" spans="1:39" ht="20.100000000000001" hidden="1" customHeight="1" outlineLevel="2">
      <c r="A451" s="73">
        <v>1502</v>
      </c>
      <c r="B451" s="74" t="s">
        <v>1086</v>
      </c>
      <c r="C451" s="75" t="s">
        <v>1298</v>
      </c>
      <c r="D451" s="76">
        <v>0</v>
      </c>
      <c r="E451" s="76">
        <v>0</v>
      </c>
      <c r="F451" s="76">
        <v>0</v>
      </c>
      <c r="G451" s="76">
        <v>0</v>
      </c>
      <c r="H451" s="76">
        <v>0</v>
      </c>
      <c r="I451" s="76">
        <v>0</v>
      </c>
      <c r="J451" s="76">
        <v>0</v>
      </c>
      <c r="K451" s="76">
        <v>0</v>
      </c>
      <c r="L451" s="76">
        <v>0</v>
      </c>
      <c r="M451" s="76">
        <v>0</v>
      </c>
      <c r="N451" s="76">
        <v>0</v>
      </c>
      <c r="O451" s="76">
        <v>0</v>
      </c>
      <c r="P451" s="76">
        <v>0</v>
      </c>
      <c r="Q451" s="76">
        <v>0</v>
      </c>
      <c r="R451" s="76">
        <v>0</v>
      </c>
      <c r="S451" s="76">
        <v>0</v>
      </c>
      <c r="T451" s="76">
        <v>0</v>
      </c>
      <c r="U451" s="76">
        <v>0</v>
      </c>
      <c r="V451" s="76">
        <v>0</v>
      </c>
      <c r="W451" s="76">
        <v>0</v>
      </c>
      <c r="X451" s="76">
        <v>0</v>
      </c>
      <c r="Y451" s="76">
        <v>0</v>
      </c>
      <c r="Z451" s="76">
        <v>0</v>
      </c>
      <c r="AA451" s="76">
        <v>0</v>
      </c>
      <c r="AB451" s="76">
        <v>0</v>
      </c>
      <c r="AC451" s="76">
        <v>0</v>
      </c>
      <c r="AD451" s="76">
        <v>0</v>
      </c>
      <c r="AE451" s="76">
        <v>0</v>
      </c>
      <c r="AF451" s="76">
        <v>0</v>
      </c>
      <c r="AG451" s="76">
        <v>0</v>
      </c>
      <c r="AH451" s="76">
        <v>0</v>
      </c>
      <c r="AI451" s="76">
        <v>0</v>
      </c>
      <c r="AJ451" s="77">
        <f t="shared" si="6"/>
        <v>0</v>
      </c>
      <c r="AM451" s="70"/>
    </row>
    <row r="452" spans="1:39" ht="20.100000000000001" hidden="1" customHeight="1" outlineLevel="2">
      <c r="A452" s="73">
        <v>1503</v>
      </c>
      <c r="B452" s="74" t="s">
        <v>1087</v>
      </c>
      <c r="C452" s="75" t="s">
        <v>1298</v>
      </c>
      <c r="D452" s="76">
        <v>0</v>
      </c>
      <c r="E452" s="76">
        <v>0</v>
      </c>
      <c r="F452" s="76">
        <v>0</v>
      </c>
      <c r="G452" s="76">
        <v>0</v>
      </c>
      <c r="H452" s="76">
        <v>0</v>
      </c>
      <c r="I452" s="76">
        <v>0</v>
      </c>
      <c r="J452" s="76">
        <v>0</v>
      </c>
      <c r="K452" s="76">
        <v>0</v>
      </c>
      <c r="L452" s="76">
        <v>0</v>
      </c>
      <c r="M452" s="76">
        <v>0</v>
      </c>
      <c r="N452" s="76">
        <v>0</v>
      </c>
      <c r="O452" s="76">
        <v>0</v>
      </c>
      <c r="P452" s="76">
        <v>0</v>
      </c>
      <c r="Q452" s="76">
        <v>0</v>
      </c>
      <c r="R452" s="76">
        <v>0</v>
      </c>
      <c r="S452" s="76">
        <v>0</v>
      </c>
      <c r="T452" s="76">
        <v>0</v>
      </c>
      <c r="U452" s="76">
        <v>0</v>
      </c>
      <c r="V452" s="76">
        <v>0</v>
      </c>
      <c r="W452" s="76">
        <v>0</v>
      </c>
      <c r="X452" s="76">
        <v>0</v>
      </c>
      <c r="Y452" s="76">
        <v>0</v>
      </c>
      <c r="Z452" s="76">
        <v>0</v>
      </c>
      <c r="AA452" s="76">
        <v>0</v>
      </c>
      <c r="AB452" s="76">
        <v>0</v>
      </c>
      <c r="AC452" s="76">
        <v>0</v>
      </c>
      <c r="AD452" s="76">
        <v>0</v>
      </c>
      <c r="AE452" s="76">
        <v>0</v>
      </c>
      <c r="AF452" s="76">
        <v>0</v>
      </c>
      <c r="AG452" s="76">
        <v>0</v>
      </c>
      <c r="AH452" s="76">
        <v>0</v>
      </c>
      <c r="AI452" s="76">
        <v>0</v>
      </c>
      <c r="AJ452" s="77">
        <f t="shared" si="6"/>
        <v>0</v>
      </c>
      <c r="AM452" s="70"/>
    </row>
    <row r="453" spans="1:39" ht="20.100000000000001" hidden="1" customHeight="1" outlineLevel="2">
      <c r="A453" s="73">
        <v>1504</v>
      </c>
      <c r="B453" s="74" t="s">
        <v>1088</v>
      </c>
      <c r="C453" s="75" t="s">
        <v>1298</v>
      </c>
      <c r="D453" s="76">
        <v>0</v>
      </c>
      <c r="E453" s="76">
        <v>0</v>
      </c>
      <c r="F453" s="76">
        <v>0</v>
      </c>
      <c r="G453" s="76">
        <v>0</v>
      </c>
      <c r="H453" s="76">
        <v>0</v>
      </c>
      <c r="I453" s="76">
        <v>0</v>
      </c>
      <c r="J453" s="76">
        <v>0</v>
      </c>
      <c r="K453" s="76">
        <v>0</v>
      </c>
      <c r="L453" s="76">
        <v>0</v>
      </c>
      <c r="M453" s="76">
        <v>0</v>
      </c>
      <c r="N453" s="76">
        <v>0</v>
      </c>
      <c r="O453" s="76">
        <v>0</v>
      </c>
      <c r="P453" s="76">
        <v>0</v>
      </c>
      <c r="Q453" s="76">
        <v>0</v>
      </c>
      <c r="R453" s="76">
        <v>0</v>
      </c>
      <c r="S453" s="76">
        <v>0</v>
      </c>
      <c r="T453" s="76">
        <v>0</v>
      </c>
      <c r="U453" s="76">
        <v>0</v>
      </c>
      <c r="V453" s="76">
        <v>0</v>
      </c>
      <c r="W453" s="76">
        <v>0</v>
      </c>
      <c r="X453" s="76">
        <v>0</v>
      </c>
      <c r="Y453" s="76">
        <v>0</v>
      </c>
      <c r="Z453" s="76">
        <v>0</v>
      </c>
      <c r="AA453" s="76">
        <v>0</v>
      </c>
      <c r="AB453" s="76">
        <v>0</v>
      </c>
      <c r="AC453" s="76">
        <v>0</v>
      </c>
      <c r="AD453" s="76">
        <v>0</v>
      </c>
      <c r="AE453" s="76">
        <v>0</v>
      </c>
      <c r="AF453" s="76">
        <v>0</v>
      </c>
      <c r="AG453" s="76">
        <v>0</v>
      </c>
      <c r="AH453" s="76">
        <v>0</v>
      </c>
      <c r="AI453" s="76">
        <v>0</v>
      </c>
      <c r="AJ453" s="77">
        <f t="shared" si="6"/>
        <v>0</v>
      </c>
      <c r="AM453" s="70"/>
    </row>
    <row r="454" spans="1:39" ht="20.100000000000001" hidden="1" customHeight="1" outlineLevel="2">
      <c r="A454" s="73">
        <v>1505</v>
      </c>
      <c r="B454" s="74" t="s">
        <v>1089</v>
      </c>
      <c r="C454" s="75" t="s">
        <v>1298</v>
      </c>
      <c r="D454" s="76">
        <v>0</v>
      </c>
      <c r="E454" s="76">
        <v>0</v>
      </c>
      <c r="F454" s="76">
        <v>0</v>
      </c>
      <c r="G454" s="76">
        <v>0</v>
      </c>
      <c r="H454" s="76">
        <v>0</v>
      </c>
      <c r="I454" s="76">
        <v>0</v>
      </c>
      <c r="J454" s="76">
        <v>0</v>
      </c>
      <c r="K454" s="76">
        <v>0</v>
      </c>
      <c r="L454" s="76">
        <v>0</v>
      </c>
      <c r="M454" s="76">
        <v>0</v>
      </c>
      <c r="N454" s="76">
        <v>0</v>
      </c>
      <c r="O454" s="76">
        <v>0</v>
      </c>
      <c r="P454" s="76">
        <v>0</v>
      </c>
      <c r="Q454" s="76">
        <v>0</v>
      </c>
      <c r="R454" s="76">
        <v>0</v>
      </c>
      <c r="S454" s="76">
        <v>0</v>
      </c>
      <c r="T454" s="76">
        <v>0</v>
      </c>
      <c r="U454" s="76">
        <v>0</v>
      </c>
      <c r="V454" s="76">
        <v>0</v>
      </c>
      <c r="W454" s="76">
        <v>0</v>
      </c>
      <c r="X454" s="76">
        <v>0</v>
      </c>
      <c r="Y454" s="76">
        <v>0</v>
      </c>
      <c r="Z454" s="76">
        <v>0</v>
      </c>
      <c r="AA454" s="76">
        <v>0</v>
      </c>
      <c r="AB454" s="76">
        <v>0</v>
      </c>
      <c r="AC454" s="76">
        <v>0</v>
      </c>
      <c r="AD454" s="76">
        <v>0</v>
      </c>
      <c r="AE454" s="76">
        <v>0</v>
      </c>
      <c r="AF454" s="76">
        <v>0</v>
      </c>
      <c r="AG454" s="76">
        <v>0</v>
      </c>
      <c r="AH454" s="76">
        <v>0</v>
      </c>
      <c r="AI454" s="76">
        <v>0</v>
      </c>
      <c r="AJ454" s="77">
        <f t="shared" si="6"/>
        <v>0</v>
      </c>
      <c r="AM454" s="70"/>
    </row>
    <row r="455" spans="1:39" ht="20.100000000000001" hidden="1" customHeight="1" outlineLevel="2">
      <c r="A455" s="73">
        <v>1506</v>
      </c>
      <c r="B455" s="74" t="s">
        <v>1090</v>
      </c>
      <c r="C455" s="75" t="s">
        <v>1298</v>
      </c>
      <c r="D455" s="76">
        <v>0</v>
      </c>
      <c r="E455" s="76">
        <v>0</v>
      </c>
      <c r="F455" s="76">
        <v>0</v>
      </c>
      <c r="G455" s="76">
        <v>0</v>
      </c>
      <c r="H455" s="76">
        <v>0</v>
      </c>
      <c r="I455" s="76">
        <v>0</v>
      </c>
      <c r="J455" s="76">
        <v>0</v>
      </c>
      <c r="K455" s="76">
        <v>0</v>
      </c>
      <c r="L455" s="76">
        <v>0</v>
      </c>
      <c r="M455" s="76">
        <v>0</v>
      </c>
      <c r="N455" s="76">
        <v>0</v>
      </c>
      <c r="O455" s="76">
        <v>0</v>
      </c>
      <c r="P455" s="76">
        <v>0</v>
      </c>
      <c r="Q455" s="76">
        <v>0</v>
      </c>
      <c r="R455" s="76">
        <v>0</v>
      </c>
      <c r="S455" s="76">
        <v>0</v>
      </c>
      <c r="T455" s="76">
        <v>0</v>
      </c>
      <c r="U455" s="76">
        <v>0</v>
      </c>
      <c r="V455" s="76">
        <v>0</v>
      </c>
      <c r="W455" s="76">
        <v>0</v>
      </c>
      <c r="X455" s="76">
        <v>0</v>
      </c>
      <c r="Y455" s="76">
        <v>0</v>
      </c>
      <c r="Z455" s="76">
        <v>0</v>
      </c>
      <c r="AA455" s="76">
        <v>0</v>
      </c>
      <c r="AB455" s="76">
        <v>0</v>
      </c>
      <c r="AC455" s="76">
        <v>0</v>
      </c>
      <c r="AD455" s="76">
        <v>0</v>
      </c>
      <c r="AE455" s="76">
        <v>0</v>
      </c>
      <c r="AF455" s="76">
        <v>0</v>
      </c>
      <c r="AG455" s="76">
        <v>0</v>
      </c>
      <c r="AH455" s="76">
        <v>0</v>
      </c>
      <c r="AI455" s="76">
        <v>0</v>
      </c>
      <c r="AJ455" s="77">
        <f t="shared" si="6"/>
        <v>0</v>
      </c>
      <c r="AM455" s="70"/>
    </row>
    <row r="456" spans="1:39" ht="20.100000000000001" hidden="1" customHeight="1" outlineLevel="2">
      <c r="A456" s="73">
        <v>1507</v>
      </c>
      <c r="B456" s="74" t="s">
        <v>1091</v>
      </c>
      <c r="C456" s="75" t="s">
        <v>1298</v>
      </c>
      <c r="D456" s="76">
        <v>0</v>
      </c>
      <c r="E456" s="76">
        <v>0</v>
      </c>
      <c r="F456" s="76">
        <v>0</v>
      </c>
      <c r="G456" s="76">
        <v>0</v>
      </c>
      <c r="H456" s="76">
        <v>0</v>
      </c>
      <c r="I456" s="76">
        <v>0</v>
      </c>
      <c r="J456" s="76">
        <v>0</v>
      </c>
      <c r="K456" s="76">
        <v>0</v>
      </c>
      <c r="L456" s="76">
        <v>0</v>
      </c>
      <c r="M456" s="76">
        <v>0</v>
      </c>
      <c r="N456" s="76">
        <v>0</v>
      </c>
      <c r="O456" s="76">
        <v>0</v>
      </c>
      <c r="P456" s="76">
        <v>0</v>
      </c>
      <c r="Q456" s="76">
        <v>0</v>
      </c>
      <c r="R456" s="76">
        <v>0</v>
      </c>
      <c r="S456" s="76">
        <v>0</v>
      </c>
      <c r="T456" s="76">
        <v>0</v>
      </c>
      <c r="U456" s="76">
        <v>0</v>
      </c>
      <c r="V456" s="76">
        <v>0</v>
      </c>
      <c r="W456" s="76">
        <v>0</v>
      </c>
      <c r="X456" s="76">
        <v>0</v>
      </c>
      <c r="Y456" s="76">
        <v>0</v>
      </c>
      <c r="Z456" s="76">
        <v>0</v>
      </c>
      <c r="AA456" s="76">
        <v>0</v>
      </c>
      <c r="AB456" s="76">
        <v>0</v>
      </c>
      <c r="AC456" s="76">
        <v>0</v>
      </c>
      <c r="AD456" s="76">
        <v>0</v>
      </c>
      <c r="AE456" s="76">
        <v>0</v>
      </c>
      <c r="AF456" s="76">
        <v>0</v>
      </c>
      <c r="AG456" s="76">
        <v>0</v>
      </c>
      <c r="AH456" s="76">
        <v>0</v>
      </c>
      <c r="AI456" s="76">
        <v>0</v>
      </c>
      <c r="AJ456" s="77">
        <f t="shared" si="6"/>
        <v>0</v>
      </c>
      <c r="AM456" s="70"/>
    </row>
    <row r="457" spans="1:39" ht="20.100000000000001" hidden="1" customHeight="1" outlineLevel="2">
      <c r="A457" s="73">
        <v>1508</v>
      </c>
      <c r="B457" s="74" t="s">
        <v>1092</v>
      </c>
      <c r="C457" s="75" t="s">
        <v>1298</v>
      </c>
      <c r="D457" s="76">
        <v>0</v>
      </c>
      <c r="E457" s="76">
        <v>0</v>
      </c>
      <c r="F457" s="76">
        <v>0</v>
      </c>
      <c r="G457" s="76">
        <v>0</v>
      </c>
      <c r="H457" s="76">
        <v>0</v>
      </c>
      <c r="I457" s="76">
        <v>0</v>
      </c>
      <c r="J457" s="76">
        <v>0</v>
      </c>
      <c r="K457" s="76">
        <v>0</v>
      </c>
      <c r="L457" s="76">
        <v>0</v>
      </c>
      <c r="M457" s="76">
        <v>0</v>
      </c>
      <c r="N457" s="76">
        <v>0</v>
      </c>
      <c r="O457" s="76">
        <v>0</v>
      </c>
      <c r="P457" s="76">
        <v>0</v>
      </c>
      <c r="Q457" s="76">
        <v>0</v>
      </c>
      <c r="R457" s="76">
        <v>0</v>
      </c>
      <c r="S457" s="76">
        <v>0</v>
      </c>
      <c r="T457" s="76">
        <v>0</v>
      </c>
      <c r="U457" s="76">
        <v>0</v>
      </c>
      <c r="V457" s="76">
        <v>0</v>
      </c>
      <c r="W457" s="76">
        <v>0</v>
      </c>
      <c r="X457" s="76">
        <v>0</v>
      </c>
      <c r="Y457" s="76">
        <v>0</v>
      </c>
      <c r="Z457" s="76">
        <v>0</v>
      </c>
      <c r="AA457" s="76">
        <v>0</v>
      </c>
      <c r="AB457" s="76">
        <v>0</v>
      </c>
      <c r="AC457" s="76">
        <v>0</v>
      </c>
      <c r="AD457" s="76">
        <v>0</v>
      </c>
      <c r="AE457" s="76">
        <v>0</v>
      </c>
      <c r="AF457" s="76">
        <v>0</v>
      </c>
      <c r="AG457" s="76">
        <v>0</v>
      </c>
      <c r="AH457" s="76">
        <v>0</v>
      </c>
      <c r="AI457" s="76">
        <v>0</v>
      </c>
      <c r="AJ457" s="77">
        <f t="shared" si="6"/>
        <v>0</v>
      </c>
      <c r="AM457" s="70"/>
    </row>
    <row r="458" spans="1:39" ht="20.100000000000001" hidden="1" customHeight="1" outlineLevel="2">
      <c r="A458" s="73">
        <v>1509</v>
      </c>
      <c r="B458" s="74" t="s">
        <v>1093</v>
      </c>
      <c r="C458" s="75" t="s">
        <v>1298</v>
      </c>
      <c r="D458" s="76">
        <v>0</v>
      </c>
      <c r="E458" s="76">
        <v>0</v>
      </c>
      <c r="F458" s="76">
        <v>0</v>
      </c>
      <c r="G458" s="76">
        <v>0</v>
      </c>
      <c r="H458" s="76">
        <v>0</v>
      </c>
      <c r="I458" s="76">
        <v>0</v>
      </c>
      <c r="J458" s="76">
        <v>0</v>
      </c>
      <c r="K458" s="76">
        <v>0</v>
      </c>
      <c r="L458" s="76">
        <v>0</v>
      </c>
      <c r="M458" s="76">
        <v>0</v>
      </c>
      <c r="N458" s="76">
        <v>0</v>
      </c>
      <c r="O458" s="76">
        <v>0</v>
      </c>
      <c r="P458" s="76">
        <v>0</v>
      </c>
      <c r="Q458" s="76">
        <v>0</v>
      </c>
      <c r="R458" s="76">
        <v>0</v>
      </c>
      <c r="S458" s="76">
        <v>0</v>
      </c>
      <c r="T458" s="76">
        <v>0</v>
      </c>
      <c r="U458" s="76">
        <v>0</v>
      </c>
      <c r="V458" s="76">
        <v>0</v>
      </c>
      <c r="W458" s="76">
        <v>0</v>
      </c>
      <c r="X458" s="76">
        <v>0</v>
      </c>
      <c r="Y458" s="76">
        <v>0</v>
      </c>
      <c r="Z458" s="76">
        <v>0</v>
      </c>
      <c r="AA458" s="76">
        <v>0</v>
      </c>
      <c r="AB458" s="76">
        <v>0</v>
      </c>
      <c r="AC458" s="76">
        <v>0</v>
      </c>
      <c r="AD458" s="76">
        <v>0</v>
      </c>
      <c r="AE458" s="76">
        <v>0</v>
      </c>
      <c r="AF458" s="76">
        <v>0</v>
      </c>
      <c r="AG458" s="76">
        <v>0</v>
      </c>
      <c r="AH458" s="76">
        <v>0</v>
      </c>
      <c r="AI458" s="76">
        <v>0</v>
      </c>
      <c r="AJ458" s="77">
        <f t="shared" si="6"/>
        <v>0</v>
      </c>
      <c r="AM458" s="70"/>
    </row>
    <row r="459" spans="1:39" ht="20.100000000000001" hidden="1" customHeight="1" outlineLevel="2">
      <c r="A459" s="73">
        <v>1510</v>
      </c>
      <c r="B459" s="74" t="s">
        <v>1094</v>
      </c>
      <c r="C459" s="75" t="s">
        <v>1298</v>
      </c>
      <c r="D459" s="76">
        <v>0</v>
      </c>
      <c r="E459" s="76">
        <v>0</v>
      </c>
      <c r="F459" s="76">
        <v>0</v>
      </c>
      <c r="G459" s="76">
        <v>0</v>
      </c>
      <c r="H459" s="76">
        <v>0</v>
      </c>
      <c r="I459" s="76">
        <v>0</v>
      </c>
      <c r="J459" s="76">
        <v>0</v>
      </c>
      <c r="K459" s="76">
        <v>0</v>
      </c>
      <c r="L459" s="76">
        <v>0</v>
      </c>
      <c r="M459" s="76">
        <v>0</v>
      </c>
      <c r="N459" s="76">
        <v>0</v>
      </c>
      <c r="O459" s="76">
        <v>0</v>
      </c>
      <c r="P459" s="76">
        <v>0</v>
      </c>
      <c r="Q459" s="76">
        <v>0</v>
      </c>
      <c r="R459" s="76">
        <v>0</v>
      </c>
      <c r="S459" s="76">
        <v>0</v>
      </c>
      <c r="T459" s="76">
        <v>0</v>
      </c>
      <c r="U459" s="76">
        <v>0</v>
      </c>
      <c r="V459" s="76">
        <v>0</v>
      </c>
      <c r="W459" s="76">
        <v>0</v>
      </c>
      <c r="X459" s="76">
        <v>0</v>
      </c>
      <c r="Y459" s="76">
        <v>0</v>
      </c>
      <c r="Z459" s="76">
        <v>0</v>
      </c>
      <c r="AA459" s="76">
        <v>0</v>
      </c>
      <c r="AB459" s="76">
        <v>0</v>
      </c>
      <c r="AC459" s="76">
        <v>0</v>
      </c>
      <c r="AD459" s="76">
        <v>0</v>
      </c>
      <c r="AE459" s="76">
        <v>0</v>
      </c>
      <c r="AF459" s="76">
        <v>0</v>
      </c>
      <c r="AG459" s="76">
        <v>0</v>
      </c>
      <c r="AH459" s="76">
        <v>0</v>
      </c>
      <c r="AI459" s="76">
        <v>0</v>
      </c>
      <c r="AJ459" s="77">
        <f t="shared" si="6"/>
        <v>0</v>
      </c>
      <c r="AM459" s="70"/>
    </row>
    <row r="460" spans="1:39" ht="20.100000000000001" hidden="1" customHeight="1" outlineLevel="2">
      <c r="A460" s="73">
        <v>1511</v>
      </c>
      <c r="B460" s="74" t="s">
        <v>1095</v>
      </c>
      <c r="C460" s="75" t="s">
        <v>1298</v>
      </c>
      <c r="D460" s="76">
        <v>0</v>
      </c>
      <c r="E460" s="76">
        <v>0</v>
      </c>
      <c r="F460" s="76">
        <v>0</v>
      </c>
      <c r="G460" s="76">
        <v>0</v>
      </c>
      <c r="H460" s="76">
        <v>0</v>
      </c>
      <c r="I460" s="76">
        <v>0</v>
      </c>
      <c r="J460" s="76">
        <v>0</v>
      </c>
      <c r="K460" s="76">
        <v>0</v>
      </c>
      <c r="L460" s="76">
        <v>0</v>
      </c>
      <c r="M460" s="76">
        <v>0</v>
      </c>
      <c r="N460" s="76">
        <v>0</v>
      </c>
      <c r="O460" s="76">
        <v>0</v>
      </c>
      <c r="P460" s="76">
        <v>0</v>
      </c>
      <c r="Q460" s="76">
        <v>0</v>
      </c>
      <c r="R460" s="76">
        <v>0</v>
      </c>
      <c r="S460" s="76">
        <v>0</v>
      </c>
      <c r="T460" s="76">
        <v>0</v>
      </c>
      <c r="U460" s="76">
        <v>0</v>
      </c>
      <c r="V460" s="76">
        <v>0</v>
      </c>
      <c r="W460" s="76">
        <v>0</v>
      </c>
      <c r="X460" s="76">
        <v>0</v>
      </c>
      <c r="Y460" s="76">
        <v>0</v>
      </c>
      <c r="Z460" s="76">
        <v>0</v>
      </c>
      <c r="AA460" s="76">
        <v>0</v>
      </c>
      <c r="AB460" s="76">
        <v>0</v>
      </c>
      <c r="AC460" s="76">
        <v>0</v>
      </c>
      <c r="AD460" s="76">
        <v>0</v>
      </c>
      <c r="AE460" s="76">
        <v>0</v>
      </c>
      <c r="AF460" s="76">
        <v>0</v>
      </c>
      <c r="AG460" s="76">
        <v>0</v>
      </c>
      <c r="AH460" s="76">
        <v>0</v>
      </c>
      <c r="AI460" s="76">
        <v>0</v>
      </c>
      <c r="AJ460" s="77">
        <f t="shared" si="6"/>
        <v>0</v>
      </c>
      <c r="AM460" s="70"/>
    </row>
    <row r="461" spans="1:39" ht="20.100000000000001" hidden="1" customHeight="1" outlineLevel="2">
      <c r="A461" s="73">
        <v>1512</v>
      </c>
      <c r="B461" s="74" t="s">
        <v>1096</v>
      </c>
      <c r="C461" s="75" t="s">
        <v>1298</v>
      </c>
      <c r="D461" s="76">
        <v>0</v>
      </c>
      <c r="E461" s="76">
        <v>0</v>
      </c>
      <c r="F461" s="76">
        <v>0</v>
      </c>
      <c r="G461" s="76">
        <v>0</v>
      </c>
      <c r="H461" s="76">
        <v>0</v>
      </c>
      <c r="I461" s="76">
        <v>0</v>
      </c>
      <c r="J461" s="76">
        <v>0</v>
      </c>
      <c r="K461" s="76">
        <v>0</v>
      </c>
      <c r="L461" s="76">
        <v>0</v>
      </c>
      <c r="M461" s="76">
        <v>0</v>
      </c>
      <c r="N461" s="76">
        <v>0</v>
      </c>
      <c r="O461" s="76">
        <v>0</v>
      </c>
      <c r="P461" s="76">
        <v>0</v>
      </c>
      <c r="Q461" s="76">
        <v>0</v>
      </c>
      <c r="R461" s="76">
        <v>0</v>
      </c>
      <c r="S461" s="76">
        <v>0</v>
      </c>
      <c r="T461" s="76">
        <v>0</v>
      </c>
      <c r="U461" s="76">
        <v>0</v>
      </c>
      <c r="V461" s="76">
        <v>0</v>
      </c>
      <c r="W461" s="76">
        <v>0</v>
      </c>
      <c r="X461" s="76">
        <v>0</v>
      </c>
      <c r="Y461" s="76">
        <v>0</v>
      </c>
      <c r="Z461" s="76">
        <v>0</v>
      </c>
      <c r="AA461" s="76">
        <v>0</v>
      </c>
      <c r="AB461" s="76">
        <v>0</v>
      </c>
      <c r="AC461" s="76">
        <v>0</v>
      </c>
      <c r="AD461" s="76">
        <v>0</v>
      </c>
      <c r="AE461" s="76">
        <v>0</v>
      </c>
      <c r="AF461" s="76">
        <v>0</v>
      </c>
      <c r="AG461" s="76">
        <v>0</v>
      </c>
      <c r="AH461" s="76">
        <v>0</v>
      </c>
      <c r="AI461" s="76">
        <v>0</v>
      </c>
      <c r="AJ461" s="77">
        <f t="shared" si="6"/>
        <v>0</v>
      </c>
      <c r="AM461" s="70"/>
    </row>
    <row r="462" spans="1:39" ht="20.100000000000001" hidden="1" customHeight="1" outlineLevel="2">
      <c r="A462" s="73">
        <v>1513</v>
      </c>
      <c r="B462" s="74" t="s">
        <v>1097</v>
      </c>
      <c r="C462" s="75" t="s">
        <v>1298</v>
      </c>
      <c r="D462" s="76">
        <v>0</v>
      </c>
      <c r="E462" s="76">
        <v>0</v>
      </c>
      <c r="F462" s="76">
        <v>0</v>
      </c>
      <c r="G462" s="76">
        <v>0</v>
      </c>
      <c r="H462" s="76">
        <v>0</v>
      </c>
      <c r="I462" s="76">
        <v>0</v>
      </c>
      <c r="J462" s="76">
        <v>0</v>
      </c>
      <c r="K462" s="76">
        <v>0</v>
      </c>
      <c r="L462" s="76">
        <v>0</v>
      </c>
      <c r="M462" s="76">
        <v>0</v>
      </c>
      <c r="N462" s="76">
        <v>0</v>
      </c>
      <c r="O462" s="76">
        <v>0</v>
      </c>
      <c r="P462" s="76">
        <v>0</v>
      </c>
      <c r="Q462" s="76">
        <v>0</v>
      </c>
      <c r="R462" s="76">
        <v>0</v>
      </c>
      <c r="S462" s="76">
        <v>0</v>
      </c>
      <c r="T462" s="76">
        <v>0</v>
      </c>
      <c r="U462" s="76">
        <v>0</v>
      </c>
      <c r="V462" s="76">
        <v>0</v>
      </c>
      <c r="W462" s="76">
        <v>0</v>
      </c>
      <c r="X462" s="76">
        <v>0</v>
      </c>
      <c r="Y462" s="76">
        <v>0</v>
      </c>
      <c r="Z462" s="76">
        <v>0</v>
      </c>
      <c r="AA462" s="76">
        <v>0</v>
      </c>
      <c r="AB462" s="76">
        <v>0</v>
      </c>
      <c r="AC462" s="76">
        <v>0</v>
      </c>
      <c r="AD462" s="76">
        <v>0</v>
      </c>
      <c r="AE462" s="76">
        <v>0</v>
      </c>
      <c r="AF462" s="76">
        <v>0</v>
      </c>
      <c r="AG462" s="76">
        <v>0</v>
      </c>
      <c r="AH462" s="76">
        <v>0</v>
      </c>
      <c r="AI462" s="76">
        <v>0</v>
      </c>
      <c r="AJ462" s="77">
        <f t="shared" ref="AJ462:AJ525" si="7">SUM(D462:AI462)</f>
        <v>0</v>
      </c>
      <c r="AM462" s="70"/>
    </row>
    <row r="463" spans="1:39" ht="20.100000000000001" hidden="1" customHeight="1" outlineLevel="2">
      <c r="A463" s="73">
        <v>1514</v>
      </c>
      <c r="B463" s="74" t="s">
        <v>1098</v>
      </c>
      <c r="C463" s="75" t="s">
        <v>1298</v>
      </c>
      <c r="D463" s="76">
        <v>0</v>
      </c>
      <c r="E463" s="76">
        <v>0</v>
      </c>
      <c r="F463" s="76">
        <v>0</v>
      </c>
      <c r="G463" s="76">
        <v>0</v>
      </c>
      <c r="H463" s="76">
        <v>0</v>
      </c>
      <c r="I463" s="76">
        <v>0</v>
      </c>
      <c r="J463" s="76">
        <v>0</v>
      </c>
      <c r="K463" s="76">
        <v>0</v>
      </c>
      <c r="L463" s="76">
        <v>0</v>
      </c>
      <c r="M463" s="76">
        <v>0</v>
      </c>
      <c r="N463" s="76">
        <v>0</v>
      </c>
      <c r="O463" s="76">
        <v>0</v>
      </c>
      <c r="P463" s="76">
        <v>0</v>
      </c>
      <c r="Q463" s="76">
        <v>0</v>
      </c>
      <c r="R463" s="76">
        <v>0</v>
      </c>
      <c r="S463" s="76">
        <v>0</v>
      </c>
      <c r="T463" s="76">
        <v>0</v>
      </c>
      <c r="U463" s="76">
        <v>0</v>
      </c>
      <c r="V463" s="76">
        <v>0</v>
      </c>
      <c r="W463" s="76">
        <v>0</v>
      </c>
      <c r="X463" s="76">
        <v>0</v>
      </c>
      <c r="Y463" s="76">
        <v>0</v>
      </c>
      <c r="Z463" s="76">
        <v>0</v>
      </c>
      <c r="AA463" s="76">
        <v>0</v>
      </c>
      <c r="AB463" s="76">
        <v>0</v>
      </c>
      <c r="AC463" s="76">
        <v>0</v>
      </c>
      <c r="AD463" s="76">
        <v>0</v>
      </c>
      <c r="AE463" s="76">
        <v>0</v>
      </c>
      <c r="AF463" s="76">
        <v>0</v>
      </c>
      <c r="AG463" s="76">
        <v>0</v>
      </c>
      <c r="AH463" s="76">
        <v>0</v>
      </c>
      <c r="AI463" s="76">
        <v>0</v>
      </c>
      <c r="AJ463" s="77">
        <f t="shared" si="7"/>
        <v>0</v>
      </c>
      <c r="AM463" s="70"/>
    </row>
    <row r="464" spans="1:39" ht="20.100000000000001" hidden="1" customHeight="1" outlineLevel="2">
      <c r="A464" s="73">
        <v>1515</v>
      </c>
      <c r="B464" s="74" t="s">
        <v>1099</v>
      </c>
      <c r="C464" s="75" t="s">
        <v>1298</v>
      </c>
      <c r="D464" s="76">
        <v>0</v>
      </c>
      <c r="E464" s="76">
        <v>0</v>
      </c>
      <c r="F464" s="76">
        <v>0</v>
      </c>
      <c r="G464" s="76">
        <v>0</v>
      </c>
      <c r="H464" s="76">
        <v>0</v>
      </c>
      <c r="I464" s="76">
        <v>0</v>
      </c>
      <c r="J464" s="76">
        <v>0</v>
      </c>
      <c r="K464" s="76">
        <v>0</v>
      </c>
      <c r="L464" s="76">
        <v>0</v>
      </c>
      <c r="M464" s="76">
        <v>0</v>
      </c>
      <c r="N464" s="76">
        <v>0</v>
      </c>
      <c r="O464" s="76">
        <v>0</v>
      </c>
      <c r="P464" s="76">
        <v>0</v>
      </c>
      <c r="Q464" s="76">
        <v>0</v>
      </c>
      <c r="R464" s="76">
        <v>0</v>
      </c>
      <c r="S464" s="76">
        <v>0</v>
      </c>
      <c r="T464" s="76">
        <v>0</v>
      </c>
      <c r="U464" s="76">
        <v>0</v>
      </c>
      <c r="V464" s="76">
        <v>0</v>
      </c>
      <c r="W464" s="76">
        <v>0</v>
      </c>
      <c r="X464" s="76">
        <v>0</v>
      </c>
      <c r="Y464" s="76">
        <v>0</v>
      </c>
      <c r="Z464" s="76">
        <v>0</v>
      </c>
      <c r="AA464" s="76">
        <v>0</v>
      </c>
      <c r="AB464" s="76">
        <v>0</v>
      </c>
      <c r="AC464" s="76">
        <v>0</v>
      </c>
      <c r="AD464" s="76">
        <v>0</v>
      </c>
      <c r="AE464" s="76">
        <v>0</v>
      </c>
      <c r="AF464" s="76">
        <v>0</v>
      </c>
      <c r="AG464" s="76">
        <v>0</v>
      </c>
      <c r="AH464" s="76">
        <v>0</v>
      </c>
      <c r="AI464" s="76">
        <v>0</v>
      </c>
      <c r="AJ464" s="77">
        <f t="shared" si="7"/>
        <v>0</v>
      </c>
      <c r="AM464" s="70"/>
    </row>
    <row r="465" spans="1:39" ht="20.100000000000001" hidden="1" customHeight="1" outlineLevel="2">
      <c r="A465" s="73">
        <v>1516</v>
      </c>
      <c r="B465" s="74" t="s">
        <v>1100</v>
      </c>
      <c r="C465" s="75" t="s">
        <v>1298</v>
      </c>
      <c r="D465" s="76">
        <v>0</v>
      </c>
      <c r="E465" s="76">
        <v>0</v>
      </c>
      <c r="F465" s="76">
        <v>0</v>
      </c>
      <c r="G465" s="76">
        <v>0</v>
      </c>
      <c r="H465" s="76">
        <v>0</v>
      </c>
      <c r="I465" s="76">
        <v>0</v>
      </c>
      <c r="J465" s="76">
        <v>0</v>
      </c>
      <c r="K465" s="76">
        <v>0</v>
      </c>
      <c r="L465" s="76">
        <v>0</v>
      </c>
      <c r="M465" s="76">
        <v>0</v>
      </c>
      <c r="N465" s="76">
        <v>0</v>
      </c>
      <c r="O465" s="76">
        <v>0</v>
      </c>
      <c r="P465" s="76">
        <v>0</v>
      </c>
      <c r="Q465" s="76">
        <v>0</v>
      </c>
      <c r="R465" s="76">
        <v>0</v>
      </c>
      <c r="S465" s="76">
        <v>0</v>
      </c>
      <c r="T465" s="76">
        <v>0</v>
      </c>
      <c r="U465" s="76">
        <v>0</v>
      </c>
      <c r="V465" s="76">
        <v>0</v>
      </c>
      <c r="W465" s="76">
        <v>0</v>
      </c>
      <c r="X465" s="76">
        <v>0</v>
      </c>
      <c r="Y465" s="76">
        <v>0</v>
      </c>
      <c r="Z465" s="76">
        <v>0</v>
      </c>
      <c r="AA465" s="76">
        <v>0</v>
      </c>
      <c r="AB465" s="76">
        <v>0</v>
      </c>
      <c r="AC465" s="76">
        <v>0</v>
      </c>
      <c r="AD465" s="76">
        <v>0</v>
      </c>
      <c r="AE465" s="76">
        <v>0</v>
      </c>
      <c r="AF465" s="76">
        <v>0</v>
      </c>
      <c r="AG465" s="76">
        <v>0</v>
      </c>
      <c r="AH465" s="76">
        <v>0</v>
      </c>
      <c r="AI465" s="76">
        <v>0</v>
      </c>
      <c r="AJ465" s="77">
        <f t="shared" si="7"/>
        <v>0</v>
      </c>
      <c r="AM465" s="70"/>
    </row>
    <row r="466" spans="1:39" ht="20.100000000000001" hidden="1" customHeight="1" outlineLevel="2">
      <c r="A466" s="73">
        <v>1517</v>
      </c>
      <c r="B466" s="74" t="s">
        <v>1101</v>
      </c>
      <c r="C466" s="75" t="s">
        <v>1298</v>
      </c>
      <c r="D466" s="76">
        <v>0</v>
      </c>
      <c r="E466" s="76">
        <v>0</v>
      </c>
      <c r="F466" s="76">
        <v>0</v>
      </c>
      <c r="G466" s="76">
        <v>0</v>
      </c>
      <c r="H466" s="76">
        <v>0</v>
      </c>
      <c r="I466" s="76">
        <v>0</v>
      </c>
      <c r="J466" s="76">
        <v>0</v>
      </c>
      <c r="K466" s="76">
        <v>0</v>
      </c>
      <c r="L466" s="76">
        <v>0</v>
      </c>
      <c r="M466" s="76">
        <v>0</v>
      </c>
      <c r="N466" s="76">
        <v>0</v>
      </c>
      <c r="O466" s="76">
        <v>0</v>
      </c>
      <c r="P466" s="76">
        <v>0</v>
      </c>
      <c r="Q466" s="76">
        <v>0</v>
      </c>
      <c r="R466" s="76">
        <v>0</v>
      </c>
      <c r="S466" s="76">
        <v>0</v>
      </c>
      <c r="T466" s="76">
        <v>0</v>
      </c>
      <c r="U466" s="76">
        <v>0</v>
      </c>
      <c r="V466" s="76">
        <v>0</v>
      </c>
      <c r="W466" s="76">
        <v>0</v>
      </c>
      <c r="X466" s="76">
        <v>0</v>
      </c>
      <c r="Y466" s="76">
        <v>0</v>
      </c>
      <c r="Z466" s="76">
        <v>0</v>
      </c>
      <c r="AA466" s="76">
        <v>0</v>
      </c>
      <c r="AB466" s="76">
        <v>0</v>
      </c>
      <c r="AC466" s="76">
        <v>0</v>
      </c>
      <c r="AD466" s="76">
        <v>0</v>
      </c>
      <c r="AE466" s="76">
        <v>0</v>
      </c>
      <c r="AF466" s="76">
        <v>0</v>
      </c>
      <c r="AG466" s="76">
        <v>0</v>
      </c>
      <c r="AH466" s="76">
        <v>0</v>
      </c>
      <c r="AI466" s="76">
        <v>0</v>
      </c>
      <c r="AJ466" s="77">
        <f t="shared" si="7"/>
        <v>0</v>
      </c>
      <c r="AM466" s="70"/>
    </row>
    <row r="467" spans="1:39" ht="20.100000000000001" hidden="1" customHeight="1" outlineLevel="2">
      <c r="A467" s="73">
        <v>1518</v>
      </c>
      <c r="B467" s="74" t="s">
        <v>1102</v>
      </c>
      <c r="C467" s="75" t="s">
        <v>1298</v>
      </c>
      <c r="D467" s="76">
        <v>0</v>
      </c>
      <c r="E467" s="76">
        <v>0</v>
      </c>
      <c r="F467" s="76">
        <v>0</v>
      </c>
      <c r="G467" s="76">
        <v>0</v>
      </c>
      <c r="H467" s="76">
        <v>0</v>
      </c>
      <c r="I467" s="76">
        <v>0</v>
      </c>
      <c r="J467" s="76">
        <v>0</v>
      </c>
      <c r="K467" s="76">
        <v>0</v>
      </c>
      <c r="L467" s="76">
        <v>0</v>
      </c>
      <c r="M467" s="76">
        <v>0</v>
      </c>
      <c r="N467" s="76">
        <v>0</v>
      </c>
      <c r="O467" s="76">
        <v>0</v>
      </c>
      <c r="P467" s="76">
        <v>0</v>
      </c>
      <c r="Q467" s="76">
        <v>0</v>
      </c>
      <c r="R467" s="76">
        <v>0</v>
      </c>
      <c r="S467" s="76">
        <v>0</v>
      </c>
      <c r="T467" s="76">
        <v>0</v>
      </c>
      <c r="U467" s="76">
        <v>0</v>
      </c>
      <c r="V467" s="76">
        <v>0</v>
      </c>
      <c r="W467" s="76">
        <v>0</v>
      </c>
      <c r="X467" s="76">
        <v>0</v>
      </c>
      <c r="Y467" s="76">
        <v>0</v>
      </c>
      <c r="Z467" s="76">
        <v>0</v>
      </c>
      <c r="AA467" s="76">
        <v>0</v>
      </c>
      <c r="AB467" s="76">
        <v>0</v>
      </c>
      <c r="AC467" s="76">
        <v>0</v>
      </c>
      <c r="AD467" s="76">
        <v>0</v>
      </c>
      <c r="AE467" s="76">
        <v>0</v>
      </c>
      <c r="AF467" s="76">
        <v>0</v>
      </c>
      <c r="AG467" s="76">
        <v>0</v>
      </c>
      <c r="AH467" s="76">
        <v>0</v>
      </c>
      <c r="AI467" s="76">
        <v>0</v>
      </c>
      <c r="AJ467" s="77">
        <f t="shared" si="7"/>
        <v>0</v>
      </c>
      <c r="AM467" s="70"/>
    </row>
    <row r="468" spans="1:39" ht="20.100000000000001" hidden="1" customHeight="1" outlineLevel="2">
      <c r="A468" s="73">
        <v>1519</v>
      </c>
      <c r="B468" s="74" t="s">
        <v>1103</v>
      </c>
      <c r="C468" s="75" t="s">
        <v>1298</v>
      </c>
      <c r="D468" s="76">
        <v>0</v>
      </c>
      <c r="E468" s="76">
        <v>0</v>
      </c>
      <c r="F468" s="76">
        <v>0</v>
      </c>
      <c r="G468" s="76">
        <v>0</v>
      </c>
      <c r="H468" s="76">
        <v>0</v>
      </c>
      <c r="I468" s="76">
        <v>0</v>
      </c>
      <c r="J468" s="76">
        <v>0</v>
      </c>
      <c r="K468" s="76">
        <v>0</v>
      </c>
      <c r="L468" s="76">
        <v>0</v>
      </c>
      <c r="M468" s="76">
        <v>0</v>
      </c>
      <c r="N468" s="76">
        <v>0</v>
      </c>
      <c r="O468" s="76">
        <v>0</v>
      </c>
      <c r="P468" s="76">
        <v>0</v>
      </c>
      <c r="Q468" s="76">
        <v>0</v>
      </c>
      <c r="R468" s="76">
        <v>0</v>
      </c>
      <c r="S468" s="76">
        <v>0</v>
      </c>
      <c r="T468" s="76">
        <v>0</v>
      </c>
      <c r="U468" s="76">
        <v>0</v>
      </c>
      <c r="V468" s="76">
        <v>0</v>
      </c>
      <c r="W468" s="76">
        <v>0</v>
      </c>
      <c r="X468" s="76">
        <v>0</v>
      </c>
      <c r="Y468" s="76">
        <v>0</v>
      </c>
      <c r="Z468" s="76">
        <v>0</v>
      </c>
      <c r="AA468" s="76">
        <v>0</v>
      </c>
      <c r="AB468" s="76">
        <v>0</v>
      </c>
      <c r="AC468" s="76">
        <v>0</v>
      </c>
      <c r="AD468" s="76">
        <v>0</v>
      </c>
      <c r="AE468" s="76">
        <v>0</v>
      </c>
      <c r="AF468" s="76">
        <v>0</v>
      </c>
      <c r="AG468" s="76">
        <v>0</v>
      </c>
      <c r="AH468" s="76">
        <v>0</v>
      </c>
      <c r="AI468" s="76">
        <v>0</v>
      </c>
      <c r="AJ468" s="77">
        <f t="shared" si="7"/>
        <v>0</v>
      </c>
      <c r="AM468" s="70"/>
    </row>
    <row r="469" spans="1:39" ht="20.100000000000001" hidden="1" customHeight="1" outlineLevel="2">
      <c r="A469" s="73">
        <v>1520</v>
      </c>
      <c r="B469" s="74" t="s">
        <v>1104</v>
      </c>
      <c r="C469" s="75" t="s">
        <v>1298</v>
      </c>
      <c r="D469" s="76">
        <v>0</v>
      </c>
      <c r="E469" s="76">
        <v>0</v>
      </c>
      <c r="F469" s="76">
        <v>0</v>
      </c>
      <c r="G469" s="76">
        <v>0</v>
      </c>
      <c r="H469" s="76">
        <v>0</v>
      </c>
      <c r="I469" s="76">
        <v>0</v>
      </c>
      <c r="J469" s="76">
        <v>0</v>
      </c>
      <c r="K469" s="76">
        <v>0</v>
      </c>
      <c r="L469" s="76">
        <v>0</v>
      </c>
      <c r="M469" s="76">
        <v>0</v>
      </c>
      <c r="N469" s="76">
        <v>0</v>
      </c>
      <c r="O469" s="76">
        <v>0</v>
      </c>
      <c r="P469" s="76">
        <v>0</v>
      </c>
      <c r="Q469" s="76">
        <v>0</v>
      </c>
      <c r="R469" s="76">
        <v>0</v>
      </c>
      <c r="S469" s="76">
        <v>0</v>
      </c>
      <c r="T469" s="76">
        <v>0</v>
      </c>
      <c r="U469" s="76">
        <v>0</v>
      </c>
      <c r="V469" s="76">
        <v>0</v>
      </c>
      <c r="W469" s="76">
        <v>0</v>
      </c>
      <c r="X469" s="76">
        <v>0</v>
      </c>
      <c r="Y469" s="76">
        <v>0</v>
      </c>
      <c r="Z469" s="76">
        <v>0</v>
      </c>
      <c r="AA469" s="76">
        <v>0</v>
      </c>
      <c r="AB469" s="76">
        <v>0</v>
      </c>
      <c r="AC469" s="76">
        <v>0</v>
      </c>
      <c r="AD469" s="76">
        <v>0</v>
      </c>
      <c r="AE469" s="76">
        <v>0</v>
      </c>
      <c r="AF469" s="76">
        <v>0</v>
      </c>
      <c r="AG469" s="76">
        <v>0</v>
      </c>
      <c r="AH469" s="76">
        <v>0</v>
      </c>
      <c r="AI469" s="76">
        <v>0</v>
      </c>
      <c r="AJ469" s="77">
        <f t="shared" si="7"/>
        <v>0</v>
      </c>
      <c r="AM469" s="70"/>
    </row>
    <row r="470" spans="1:39" ht="20.100000000000001" hidden="1" customHeight="1" outlineLevel="2">
      <c r="A470" s="73">
        <v>1521</v>
      </c>
      <c r="B470" s="74" t="s">
        <v>1105</v>
      </c>
      <c r="C470" s="75" t="s">
        <v>1298</v>
      </c>
      <c r="D470" s="76">
        <v>0</v>
      </c>
      <c r="E470" s="76">
        <v>0</v>
      </c>
      <c r="F470" s="76">
        <v>0</v>
      </c>
      <c r="G470" s="76">
        <v>0</v>
      </c>
      <c r="H470" s="76">
        <v>0</v>
      </c>
      <c r="I470" s="76">
        <v>0</v>
      </c>
      <c r="J470" s="76">
        <v>0</v>
      </c>
      <c r="K470" s="76">
        <v>0</v>
      </c>
      <c r="L470" s="76">
        <v>0</v>
      </c>
      <c r="M470" s="76">
        <v>0</v>
      </c>
      <c r="N470" s="76">
        <v>0</v>
      </c>
      <c r="O470" s="76">
        <v>0</v>
      </c>
      <c r="P470" s="76">
        <v>0</v>
      </c>
      <c r="Q470" s="76">
        <v>0</v>
      </c>
      <c r="R470" s="76">
        <v>0</v>
      </c>
      <c r="S470" s="76">
        <v>0</v>
      </c>
      <c r="T470" s="76">
        <v>0</v>
      </c>
      <c r="U470" s="76">
        <v>0</v>
      </c>
      <c r="V470" s="76">
        <v>0</v>
      </c>
      <c r="W470" s="76">
        <v>0</v>
      </c>
      <c r="X470" s="76">
        <v>0</v>
      </c>
      <c r="Y470" s="76">
        <v>0</v>
      </c>
      <c r="Z470" s="76">
        <v>0</v>
      </c>
      <c r="AA470" s="76">
        <v>0</v>
      </c>
      <c r="AB470" s="76">
        <v>0</v>
      </c>
      <c r="AC470" s="76">
        <v>0</v>
      </c>
      <c r="AD470" s="76">
        <v>0</v>
      </c>
      <c r="AE470" s="76">
        <v>0</v>
      </c>
      <c r="AF470" s="76">
        <v>0</v>
      </c>
      <c r="AG470" s="76">
        <v>0</v>
      </c>
      <c r="AH470" s="76">
        <v>0</v>
      </c>
      <c r="AI470" s="76">
        <v>0</v>
      </c>
      <c r="AJ470" s="77">
        <f t="shared" si="7"/>
        <v>0</v>
      </c>
      <c r="AM470" s="70"/>
    </row>
    <row r="471" spans="1:39" ht="20.100000000000001" hidden="1" customHeight="1" outlineLevel="2">
      <c r="A471" s="73">
        <v>1522</v>
      </c>
      <c r="B471" s="74" t="s">
        <v>1106</v>
      </c>
      <c r="C471" s="75" t="s">
        <v>1298</v>
      </c>
      <c r="D471" s="76">
        <v>0</v>
      </c>
      <c r="E471" s="76">
        <v>0</v>
      </c>
      <c r="F471" s="76">
        <v>0</v>
      </c>
      <c r="G471" s="76">
        <v>0</v>
      </c>
      <c r="H471" s="76">
        <v>0</v>
      </c>
      <c r="I471" s="76">
        <v>0</v>
      </c>
      <c r="J471" s="76">
        <v>0</v>
      </c>
      <c r="K471" s="76">
        <v>0</v>
      </c>
      <c r="L471" s="76">
        <v>0</v>
      </c>
      <c r="M471" s="76">
        <v>0</v>
      </c>
      <c r="N471" s="76">
        <v>0</v>
      </c>
      <c r="O471" s="76">
        <v>0</v>
      </c>
      <c r="P471" s="76">
        <v>0</v>
      </c>
      <c r="Q471" s="76">
        <v>0</v>
      </c>
      <c r="R471" s="76">
        <v>0</v>
      </c>
      <c r="S471" s="76">
        <v>0</v>
      </c>
      <c r="T471" s="76">
        <v>0</v>
      </c>
      <c r="U471" s="76">
        <v>0</v>
      </c>
      <c r="V471" s="76">
        <v>0</v>
      </c>
      <c r="W471" s="76">
        <v>0</v>
      </c>
      <c r="X471" s="76">
        <v>0</v>
      </c>
      <c r="Y471" s="76">
        <v>0</v>
      </c>
      <c r="Z471" s="76">
        <v>0</v>
      </c>
      <c r="AA471" s="76">
        <v>0</v>
      </c>
      <c r="AB471" s="76">
        <v>0</v>
      </c>
      <c r="AC471" s="76">
        <v>0</v>
      </c>
      <c r="AD471" s="76">
        <v>0</v>
      </c>
      <c r="AE471" s="76">
        <v>0</v>
      </c>
      <c r="AF471" s="76">
        <v>0</v>
      </c>
      <c r="AG471" s="76">
        <v>0</v>
      </c>
      <c r="AH471" s="76">
        <v>0</v>
      </c>
      <c r="AI471" s="76">
        <v>0</v>
      </c>
      <c r="AJ471" s="77">
        <f t="shared" si="7"/>
        <v>0</v>
      </c>
      <c r="AM471" s="70"/>
    </row>
    <row r="472" spans="1:39" ht="20.100000000000001" hidden="1" customHeight="1" outlineLevel="2">
      <c r="A472" s="73">
        <v>1523</v>
      </c>
      <c r="B472" s="74" t="s">
        <v>1107</v>
      </c>
      <c r="C472" s="75" t="s">
        <v>1298</v>
      </c>
      <c r="D472" s="76">
        <v>0</v>
      </c>
      <c r="E472" s="76">
        <v>0</v>
      </c>
      <c r="F472" s="76">
        <v>0</v>
      </c>
      <c r="G472" s="76">
        <v>0</v>
      </c>
      <c r="H472" s="76">
        <v>0</v>
      </c>
      <c r="I472" s="76">
        <v>0</v>
      </c>
      <c r="J472" s="76">
        <v>0</v>
      </c>
      <c r="K472" s="76">
        <v>0</v>
      </c>
      <c r="L472" s="76">
        <v>0</v>
      </c>
      <c r="M472" s="76">
        <v>0</v>
      </c>
      <c r="N472" s="76">
        <v>0</v>
      </c>
      <c r="O472" s="76">
        <v>0</v>
      </c>
      <c r="P472" s="76">
        <v>0</v>
      </c>
      <c r="Q472" s="76">
        <v>0</v>
      </c>
      <c r="R472" s="76">
        <v>0</v>
      </c>
      <c r="S472" s="76">
        <v>0</v>
      </c>
      <c r="T472" s="76">
        <v>0</v>
      </c>
      <c r="U472" s="76">
        <v>0</v>
      </c>
      <c r="V472" s="76">
        <v>0</v>
      </c>
      <c r="W472" s="76">
        <v>0</v>
      </c>
      <c r="X472" s="76">
        <v>0</v>
      </c>
      <c r="Y472" s="76">
        <v>0</v>
      </c>
      <c r="Z472" s="76">
        <v>0</v>
      </c>
      <c r="AA472" s="76">
        <v>0</v>
      </c>
      <c r="AB472" s="76">
        <v>0</v>
      </c>
      <c r="AC472" s="76">
        <v>0</v>
      </c>
      <c r="AD472" s="76">
        <v>0</v>
      </c>
      <c r="AE472" s="76">
        <v>0</v>
      </c>
      <c r="AF472" s="76">
        <v>0</v>
      </c>
      <c r="AG472" s="76">
        <v>0</v>
      </c>
      <c r="AH472" s="76">
        <v>0</v>
      </c>
      <c r="AI472" s="76">
        <v>0</v>
      </c>
      <c r="AJ472" s="77">
        <f t="shared" si="7"/>
        <v>0</v>
      </c>
      <c r="AM472" s="70"/>
    </row>
    <row r="473" spans="1:39" ht="20.100000000000001" hidden="1" customHeight="1" outlineLevel="2">
      <c r="A473" s="73">
        <v>1524</v>
      </c>
      <c r="B473" s="74" t="s">
        <v>1108</v>
      </c>
      <c r="C473" s="75" t="s">
        <v>1298</v>
      </c>
      <c r="D473" s="76">
        <v>0</v>
      </c>
      <c r="E473" s="76">
        <v>0</v>
      </c>
      <c r="F473" s="76">
        <v>0</v>
      </c>
      <c r="G473" s="76">
        <v>0</v>
      </c>
      <c r="H473" s="76">
        <v>0</v>
      </c>
      <c r="I473" s="76">
        <v>0</v>
      </c>
      <c r="J473" s="76">
        <v>0</v>
      </c>
      <c r="K473" s="76">
        <v>0</v>
      </c>
      <c r="L473" s="76">
        <v>0</v>
      </c>
      <c r="M473" s="76">
        <v>0</v>
      </c>
      <c r="N473" s="76">
        <v>0</v>
      </c>
      <c r="O473" s="76">
        <v>0</v>
      </c>
      <c r="P473" s="76">
        <v>0</v>
      </c>
      <c r="Q473" s="76">
        <v>0</v>
      </c>
      <c r="R473" s="76">
        <v>0</v>
      </c>
      <c r="S473" s="76">
        <v>0</v>
      </c>
      <c r="T473" s="76">
        <v>0</v>
      </c>
      <c r="U473" s="76">
        <v>0</v>
      </c>
      <c r="V473" s="76">
        <v>0</v>
      </c>
      <c r="W473" s="76">
        <v>0</v>
      </c>
      <c r="X473" s="76">
        <v>0</v>
      </c>
      <c r="Y473" s="76">
        <v>0</v>
      </c>
      <c r="Z473" s="76">
        <v>0</v>
      </c>
      <c r="AA473" s="76">
        <v>0</v>
      </c>
      <c r="AB473" s="76">
        <v>0</v>
      </c>
      <c r="AC473" s="76">
        <v>0</v>
      </c>
      <c r="AD473" s="76">
        <v>0</v>
      </c>
      <c r="AE473" s="76">
        <v>0</v>
      </c>
      <c r="AF473" s="76">
        <v>0</v>
      </c>
      <c r="AG473" s="76">
        <v>0</v>
      </c>
      <c r="AH473" s="76">
        <v>0</v>
      </c>
      <c r="AI473" s="76">
        <v>0</v>
      </c>
      <c r="AJ473" s="77">
        <f t="shared" si="7"/>
        <v>0</v>
      </c>
      <c r="AM473" s="70"/>
    </row>
    <row r="474" spans="1:39" ht="20.100000000000001" hidden="1" customHeight="1" outlineLevel="2">
      <c r="A474" s="73">
        <v>1525</v>
      </c>
      <c r="B474" s="74" t="s">
        <v>1109</v>
      </c>
      <c r="C474" s="75" t="s">
        <v>1298</v>
      </c>
      <c r="D474" s="76">
        <v>0</v>
      </c>
      <c r="E474" s="76">
        <v>0</v>
      </c>
      <c r="F474" s="76">
        <v>0</v>
      </c>
      <c r="G474" s="76">
        <v>0</v>
      </c>
      <c r="H474" s="76">
        <v>0</v>
      </c>
      <c r="I474" s="76">
        <v>0</v>
      </c>
      <c r="J474" s="76">
        <v>0</v>
      </c>
      <c r="K474" s="76">
        <v>0</v>
      </c>
      <c r="L474" s="76">
        <v>0</v>
      </c>
      <c r="M474" s="76">
        <v>0</v>
      </c>
      <c r="N474" s="76">
        <v>0</v>
      </c>
      <c r="O474" s="76">
        <v>0</v>
      </c>
      <c r="P474" s="76">
        <v>0</v>
      </c>
      <c r="Q474" s="76">
        <v>0</v>
      </c>
      <c r="R474" s="76">
        <v>0</v>
      </c>
      <c r="S474" s="76">
        <v>0</v>
      </c>
      <c r="T474" s="76">
        <v>0</v>
      </c>
      <c r="U474" s="76">
        <v>0</v>
      </c>
      <c r="V474" s="76">
        <v>0</v>
      </c>
      <c r="W474" s="76">
        <v>0</v>
      </c>
      <c r="X474" s="76">
        <v>0</v>
      </c>
      <c r="Y474" s="76">
        <v>0</v>
      </c>
      <c r="Z474" s="76">
        <v>0</v>
      </c>
      <c r="AA474" s="76">
        <v>0</v>
      </c>
      <c r="AB474" s="76">
        <v>0</v>
      </c>
      <c r="AC474" s="76">
        <v>0</v>
      </c>
      <c r="AD474" s="76">
        <v>0</v>
      </c>
      <c r="AE474" s="76">
        <v>0</v>
      </c>
      <c r="AF474" s="76">
        <v>0</v>
      </c>
      <c r="AG474" s="76">
        <v>0</v>
      </c>
      <c r="AH474" s="76">
        <v>0</v>
      </c>
      <c r="AI474" s="76">
        <v>0</v>
      </c>
      <c r="AJ474" s="77">
        <f t="shared" si="7"/>
        <v>0</v>
      </c>
      <c r="AM474" s="70"/>
    </row>
    <row r="475" spans="1:39" ht="20.100000000000001" hidden="1" customHeight="1" outlineLevel="2">
      <c r="A475" s="73">
        <v>1526</v>
      </c>
      <c r="B475" s="74" t="s">
        <v>1110</v>
      </c>
      <c r="C475" s="75" t="s">
        <v>1298</v>
      </c>
      <c r="D475" s="76">
        <v>0</v>
      </c>
      <c r="E475" s="76">
        <v>0</v>
      </c>
      <c r="F475" s="76">
        <v>0</v>
      </c>
      <c r="G475" s="76">
        <v>0</v>
      </c>
      <c r="H475" s="76">
        <v>0</v>
      </c>
      <c r="I475" s="76">
        <v>0</v>
      </c>
      <c r="J475" s="76">
        <v>0</v>
      </c>
      <c r="K475" s="76">
        <v>0</v>
      </c>
      <c r="L475" s="76">
        <v>0</v>
      </c>
      <c r="M475" s="76">
        <v>0</v>
      </c>
      <c r="N475" s="76">
        <v>0</v>
      </c>
      <c r="O475" s="76">
        <v>0</v>
      </c>
      <c r="P475" s="76">
        <v>0</v>
      </c>
      <c r="Q475" s="76">
        <v>0</v>
      </c>
      <c r="R475" s="76">
        <v>0</v>
      </c>
      <c r="S475" s="76">
        <v>0</v>
      </c>
      <c r="T475" s="76">
        <v>0</v>
      </c>
      <c r="U475" s="76">
        <v>0</v>
      </c>
      <c r="V475" s="76">
        <v>0</v>
      </c>
      <c r="W475" s="76">
        <v>0</v>
      </c>
      <c r="X475" s="76">
        <v>0</v>
      </c>
      <c r="Y475" s="76">
        <v>0</v>
      </c>
      <c r="Z475" s="76">
        <v>0</v>
      </c>
      <c r="AA475" s="76">
        <v>0</v>
      </c>
      <c r="AB475" s="76">
        <v>0</v>
      </c>
      <c r="AC475" s="76">
        <v>0</v>
      </c>
      <c r="AD475" s="76">
        <v>0</v>
      </c>
      <c r="AE475" s="76">
        <v>0</v>
      </c>
      <c r="AF475" s="76">
        <v>0</v>
      </c>
      <c r="AG475" s="76">
        <v>0</v>
      </c>
      <c r="AH475" s="76">
        <v>0</v>
      </c>
      <c r="AI475" s="76">
        <v>0</v>
      </c>
      <c r="AJ475" s="77">
        <f t="shared" si="7"/>
        <v>0</v>
      </c>
      <c r="AM475" s="70"/>
    </row>
    <row r="476" spans="1:39" ht="20.100000000000001" hidden="1" customHeight="1" outlineLevel="2">
      <c r="A476" s="73">
        <v>1527</v>
      </c>
      <c r="B476" s="74" t="s">
        <v>1111</v>
      </c>
      <c r="C476" s="75" t="s">
        <v>1298</v>
      </c>
      <c r="D476" s="76">
        <v>0</v>
      </c>
      <c r="E476" s="76">
        <v>0</v>
      </c>
      <c r="F476" s="76">
        <v>0</v>
      </c>
      <c r="G476" s="76">
        <v>0</v>
      </c>
      <c r="H476" s="76">
        <v>0</v>
      </c>
      <c r="I476" s="76">
        <v>0</v>
      </c>
      <c r="J476" s="76">
        <v>0</v>
      </c>
      <c r="K476" s="76">
        <v>0</v>
      </c>
      <c r="L476" s="76">
        <v>0</v>
      </c>
      <c r="M476" s="76">
        <v>0</v>
      </c>
      <c r="N476" s="76">
        <v>0</v>
      </c>
      <c r="O476" s="76">
        <v>0</v>
      </c>
      <c r="P476" s="76">
        <v>0</v>
      </c>
      <c r="Q476" s="76">
        <v>0</v>
      </c>
      <c r="R476" s="76">
        <v>0</v>
      </c>
      <c r="S476" s="76">
        <v>0</v>
      </c>
      <c r="T476" s="76">
        <v>0</v>
      </c>
      <c r="U476" s="76">
        <v>0</v>
      </c>
      <c r="V476" s="76">
        <v>0</v>
      </c>
      <c r="W476" s="76">
        <v>0</v>
      </c>
      <c r="X476" s="76">
        <v>0</v>
      </c>
      <c r="Y476" s="76">
        <v>0</v>
      </c>
      <c r="Z476" s="76">
        <v>0</v>
      </c>
      <c r="AA476" s="76">
        <v>0</v>
      </c>
      <c r="AB476" s="76">
        <v>0</v>
      </c>
      <c r="AC476" s="76">
        <v>0</v>
      </c>
      <c r="AD476" s="76">
        <v>0</v>
      </c>
      <c r="AE476" s="76">
        <v>0</v>
      </c>
      <c r="AF476" s="76">
        <v>0</v>
      </c>
      <c r="AG476" s="76">
        <v>0</v>
      </c>
      <c r="AH476" s="76">
        <v>0</v>
      </c>
      <c r="AI476" s="76">
        <v>0</v>
      </c>
      <c r="AJ476" s="77">
        <f t="shared" si="7"/>
        <v>0</v>
      </c>
      <c r="AM476" s="70"/>
    </row>
    <row r="477" spans="1:39" ht="20.100000000000001" hidden="1" customHeight="1" outlineLevel="2">
      <c r="A477" s="73">
        <v>1528</v>
      </c>
      <c r="B477" s="74" t="s">
        <v>1112</v>
      </c>
      <c r="C477" s="75" t="s">
        <v>1298</v>
      </c>
      <c r="D477" s="76">
        <v>0</v>
      </c>
      <c r="E477" s="76">
        <v>0</v>
      </c>
      <c r="F477" s="76">
        <v>0</v>
      </c>
      <c r="G477" s="76">
        <v>0</v>
      </c>
      <c r="H477" s="76">
        <v>0</v>
      </c>
      <c r="I477" s="76">
        <v>0</v>
      </c>
      <c r="J477" s="76">
        <v>0</v>
      </c>
      <c r="K477" s="76">
        <v>0</v>
      </c>
      <c r="L477" s="76">
        <v>0</v>
      </c>
      <c r="M477" s="76">
        <v>0</v>
      </c>
      <c r="N477" s="76">
        <v>0</v>
      </c>
      <c r="O477" s="76">
        <v>0</v>
      </c>
      <c r="P477" s="76">
        <v>0</v>
      </c>
      <c r="Q477" s="76">
        <v>0</v>
      </c>
      <c r="R477" s="76">
        <v>0</v>
      </c>
      <c r="S477" s="76">
        <v>0</v>
      </c>
      <c r="T477" s="76">
        <v>0</v>
      </c>
      <c r="U477" s="76">
        <v>0</v>
      </c>
      <c r="V477" s="76">
        <v>0</v>
      </c>
      <c r="W477" s="76">
        <v>0</v>
      </c>
      <c r="X477" s="76">
        <v>0</v>
      </c>
      <c r="Y477" s="76">
        <v>0</v>
      </c>
      <c r="Z477" s="76">
        <v>0</v>
      </c>
      <c r="AA477" s="76">
        <v>0</v>
      </c>
      <c r="AB477" s="76">
        <v>0</v>
      </c>
      <c r="AC477" s="76">
        <v>0</v>
      </c>
      <c r="AD477" s="76">
        <v>0</v>
      </c>
      <c r="AE477" s="76">
        <v>0</v>
      </c>
      <c r="AF477" s="76">
        <v>0</v>
      </c>
      <c r="AG477" s="76">
        <v>0</v>
      </c>
      <c r="AH477" s="76">
        <v>0</v>
      </c>
      <c r="AI477" s="76">
        <v>0</v>
      </c>
      <c r="AJ477" s="77">
        <f t="shared" si="7"/>
        <v>0</v>
      </c>
      <c r="AM477" s="70"/>
    </row>
    <row r="478" spans="1:39" ht="20.100000000000001" hidden="1" customHeight="1" outlineLevel="2">
      <c r="A478" s="73">
        <v>1529</v>
      </c>
      <c r="B478" s="74" t="s">
        <v>1113</v>
      </c>
      <c r="C478" s="75" t="s">
        <v>1298</v>
      </c>
      <c r="D478" s="76">
        <v>0</v>
      </c>
      <c r="E478" s="76">
        <v>0</v>
      </c>
      <c r="F478" s="76">
        <v>0</v>
      </c>
      <c r="G478" s="76">
        <v>0</v>
      </c>
      <c r="H478" s="76">
        <v>0</v>
      </c>
      <c r="I478" s="76">
        <v>0</v>
      </c>
      <c r="J478" s="76">
        <v>0</v>
      </c>
      <c r="K478" s="76">
        <v>0</v>
      </c>
      <c r="L478" s="76">
        <v>0</v>
      </c>
      <c r="M478" s="76">
        <v>0</v>
      </c>
      <c r="N478" s="76">
        <v>0</v>
      </c>
      <c r="O478" s="76">
        <v>0</v>
      </c>
      <c r="P478" s="76">
        <v>0</v>
      </c>
      <c r="Q478" s="76">
        <v>0</v>
      </c>
      <c r="R478" s="76">
        <v>0</v>
      </c>
      <c r="S478" s="76">
        <v>0</v>
      </c>
      <c r="T478" s="76">
        <v>0</v>
      </c>
      <c r="U478" s="76">
        <v>0</v>
      </c>
      <c r="V478" s="76">
        <v>0</v>
      </c>
      <c r="W478" s="76">
        <v>0</v>
      </c>
      <c r="X478" s="76">
        <v>0</v>
      </c>
      <c r="Y478" s="76">
        <v>0</v>
      </c>
      <c r="Z478" s="76">
        <v>0</v>
      </c>
      <c r="AA478" s="76">
        <v>0</v>
      </c>
      <c r="AB478" s="76">
        <v>0</v>
      </c>
      <c r="AC478" s="76">
        <v>0</v>
      </c>
      <c r="AD478" s="76">
        <v>0</v>
      </c>
      <c r="AE478" s="76">
        <v>0</v>
      </c>
      <c r="AF478" s="76">
        <v>0</v>
      </c>
      <c r="AG478" s="76">
        <v>0</v>
      </c>
      <c r="AH478" s="76">
        <v>0</v>
      </c>
      <c r="AI478" s="76">
        <v>0</v>
      </c>
      <c r="AJ478" s="77">
        <f t="shared" si="7"/>
        <v>0</v>
      </c>
      <c r="AM478" s="70"/>
    </row>
    <row r="479" spans="1:39" ht="20.100000000000001" hidden="1" customHeight="1" outlineLevel="2">
      <c r="A479" s="73">
        <v>1530</v>
      </c>
      <c r="B479" s="74" t="s">
        <v>1114</v>
      </c>
      <c r="C479" s="75" t="s">
        <v>1298</v>
      </c>
      <c r="D479" s="76">
        <v>0</v>
      </c>
      <c r="E479" s="76">
        <v>0</v>
      </c>
      <c r="F479" s="76">
        <v>0</v>
      </c>
      <c r="G479" s="76">
        <v>0</v>
      </c>
      <c r="H479" s="76">
        <v>0</v>
      </c>
      <c r="I479" s="76">
        <v>0</v>
      </c>
      <c r="J479" s="76">
        <v>0</v>
      </c>
      <c r="K479" s="76">
        <v>0</v>
      </c>
      <c r="L479" s="76">
        <v>0</v>
      </c>
      <c r="M479" s="76">
        <v>0</v>
      </c>
      <c r="N479" s="76">
        <v>0</v>
      </c>
      <c r="O479" s="76">
        <v>0</v>
      </c>
      <c r="P479" s="76">
        <v>0</v>
      </c>
      <c r="Q479" s="76">
        <v>0</v>
      </c>
      <c r="R479" s="76">
        <v>0</v>
      </c>
      <c r="S479" s="76">
        <v>0</v>
      </c>
      <c r="T479" s="76">
        <v>0</v>
      </c>
      <c r="U479" s="76">
        <v>0</v>
      </c>
      <c r="V479" s="76">
        <v>0</v>
      </c>
      <c r="W479" s="76">
        <v>0</v>
      </c>
      <c r="X479" s="76">
        <v>0</v>
      </c>
      <c r="Y479" s="76">
        <v>0</v>
      </c>
      <c r="Z479" s="76">
        <v>0</v>
      </c>
      <c r="AA479" s="76">
        <v>0</v>
      </c>
      <c r="AB479" s="76">
        <v>0</v>
      </c>
      <c r="AC479" s="76">
        <v>0</v>
      </c>
      <c r="AD479" s="76">
        <v>0</v>
      </c>
      <c r="AE479" s="76">
        <v>0</v>
      </c>
      <c r="AF479" s="76">
        <v>0</v>
      </c>
      <c r="AG479" s="76">
        <v>0</v>
      </c>
      <c r="AH479" s="76">
        <v>0</v>
      </c>
      <c r="AI479" s="76">
        <v>0</v>
      </c>
      <c r="AJ479" s="77">
        <f t="shared" si="7"/>
        <v>0</v>
      </c>
      <c r="AM479" s="70"/>
    </row>
    <row r="480" spans="1:39" ht="20.100000000000001" hidden="1" customHeight="1" outlineLevel="2">
      <c r="A480" s="73">
        <v>1531</v>
      </c>
      <c r="B480" s="74" t="s">
        <v>1115</v>
      </c>
      <c r="C480" s="75" t="s">
        <v>1298</v>
      </c>
      <c r="D480" s="76">
        <v>0</v>
      </c>
      <c r="E480" s="76">
        <v>0</v>
      </c>
      <c r="F480" s="76">
        <v>0</v>
      </c>
      <c r="G480" s="76">
        <v>0</v>
      </c>
      <c r="H480" s="76">
        <v>0</v>
      </c>
      <c r="I480" s="76">
        <v>0</v>
      </c>
      <c r="J480" s="76">
        <v>0</v>
      </c>
      <c r="K480" s="76">
        <v>0</v>
      </c>
      <c r="L480" s="76">
        <v>0</v>
      </c>
      <c r="M480" s="76">
        <v>0</v>
      </c>
      <c r="N480" s="76">
        <v>0</v>
      </c>
      <c r="O480" s="76">
        <v>0</v>
      </c>
      <c r="P480" s="76">
        <v>0</v>
      </c>
      <c r="Q480" s="76">
        <v>0</v>
      </c>
      <c r="R480" s="76">
        <v>0</v>
      </c>
      <c r="S480" s="76">
        <v>0</v>
      </c>
      <c r="T480" s="76">
        <v>0</v>
      </c>
      <c r="U480" s="76">
        <v>0</v>
      </c>
      <c r="V480" s="76">
        <v>0</v>
      </c>
      <c r="W480" s="76">
        <v>0</v>
      </c>
      <c r="X480" s="76">
        <v>0</v>
      </c>
      <c r="Y480" s="76">
        <v>0</v>
      </c>
      <c r="Z480" s="76">
        <v>0</v>
      </c>
      <c r="AA480" s="76">
        <v>0</v>
      </c>
      <c r="AB480" s="76">
        <v>0</v>
      </c>
      <c r="AC480" s="76">
        <v>0</v>
      </c>
      <c r="AD480" s="76">
        <v>0</v>
      </c>
      <c r="AE480" s="76">
        <v>0</v>
      </c>
      <c r="AF480" s="76">
        <v>0</v>
      </c>
      <c r="AG480" s="76">
        <v>0</v>
      </c>
      <c r="AH480" s="76">
        <v>0</v>
      </c>
      <c r="AI480" s="76">
        <v>0</v>
      </c>
      <c r="AJ480" s="77">
        <f t="shared" si="7"/>
        <v>0</v>
      </c>
      <c r="AM480" s="70"/>
    </row>
    <row r="481" spans="1:39" ht="20.100000000000001" hidden="1" customHeight="1" outlineLevel="2">
      <c r="A481" s="73">
        <v>1532</v>
      </c>
      <c r="B481" s="74" t="s">
        <v>1116</v>
      </c>
      <c r="C481" s="75" t="s">
        <v>1298</v>
      </c>
      <c r="D481" s="76">
        <v>0</v>
      </c>
      <c r="E481" s="76">
        <v>0</v>
      </c>
      <c r="F481" s="76">
        <v>0</v>
      </c>
      <c r="G481" s="76">
        <v>0</v>
      </c>
      <c r="H481" s="76">
        <v>0</v>
      </c>
      <c r="I481" s="76">
        <v>0</v>
      </c>
      <c r="J481" s="76">
        <v>0</v>
      </c>
      <c r="K481" s="76">
        <v>0</v>
      </c>
      <c r="L481" s="76">
        <v>0</v>
      </c>
      <c r="M481" s="76">
        <v>0</v>
      </c>
      <c r="N481" s="76">
        <v>0</v>
      </c>
      <c r="O481" s="76">
        <v>0</v>
      </c>
      <c r="P481" s="76">
        <v>0</v>
      </c>
      <c r="Q481" s="76">
        <v>0</v>
      </c>
      <c r="R481" s="76">
        <v>0</v>
      </c>
      <c r="S481" s="76">
        <v>0</v>
      </c>
      <c r="T481" s="76">
        <v>0</v>
      </c>
      <c r="U481" s="76">
        <v>0</v>
      </c>
      <c r="V481" s="76">
        <v>0</v>
      </c>
      <c r="W481" s="76">
        <v>0</v>
      </c>
      <c r="X481" s="76">
        <v>0</v>
      </c>
      <c r="Y481" s="76">
        <v>0</v>
      </c>
      <c r="Z481" s="76">
        <v>0</v>
      </c>
      <c r="AA481" s="76">
        <v>0</v>
      </c>
      <c r="AB481" s="76">
        <v>0</v>
      </c>
      <c r="AC481" s="76">
        <v>0</v>
      </c>
      <c r="AD481" s="76">
        <v>0</v>
      </c>
      <c r="AE481" s="76">
        <v>0</v>
      </c>
      <c r="AF481" s="76">
        <v>0</v>
      </c>
      <c r="AG481" s="76">
        <v>0</v>
      </c>
      <c r="AH481" s="76">
        <v>0</v>
      </c>
      <c r="AI481" s="76">
        <v>0</v>
      </c>
      <c r="AJ481" s="77">
        <f t="shared" si="7"/>
        <v>0</v>
      </c>
      <c r="AM481" s="70"/>
    </row>
    <row r="482" spans="1:39" ht="20.100000000000001" hidden="1" customHeight="1" outlineLevel="2">
      <c r="A482" s="73">
        <v>1533</v>
      </c>
      <c r="B482" s="74" t="s">
        <v>1117</v>
      </c>
      <c r="C482" s="75" t="s">
        <v>1298</v>
      </c>
      <c r="D482" s="76">
        <v>0</v>
      </c>
      <c r="E482" s="76">
        <v>0</v>
      </c>
      <c r="F482" s="76">
        <v>0</v>
      </c>
      <c r="G482" s="76">
        <v>0</v>
      </c>
      <c r="H482" s="76">
        <v>0</v>
      </c>
      <c r="I482" s="76">
        <v>0</v>
      </c>
      <c r="J482" s="76">
        <v>0</v>
      </c>
      <c r="K482" s="76">
        <v>0</v>
      </c>
      <c r="L482" s="76">
        <v>0</v>
      </c>
      <c r="M482" s="76">
        <v>0</v>
      </c>
      <c r="N482" s="76">
        <v>0</v>
      </c>
      <c r="O482" s="76">
        <v>0</v>
      </c>
      <c r="P482" s="76">
        <v>0</v>
      </c>
      <c r="Q482" s="76">
        <v>0</v>
      </c>
      <c r="R482" s="76">
        <v>0</v>
      </c>
      <c r="S482" s="76">
        <v>0</v>
      </c>
      <c r="T482" s="76">
        <v>0</v>
      </c>
      <c r="U482" s="76">
        <v>0</v>
      </c>
      <c r="V482" s="76">
        <v>0</v>
      </c>
      <c r="W482" s="76">
        <v>0</v>
      </c>
      <c r="X482" s="76">
        <v>0</v>
      </c>
      <c r="Y482" s="76">
        <v>0</v>
      </c>
      <c r="Z482" s="76">
        <v>0</v>
      </c>
      <c r="AA482" s="76">
        <v>0</v>
      </c>
      <c r="AB482" s="76">
        <v>0</v>
      </c>
      <c r="AC482" s="76">
        <v>0</v>
      </c>
      <c r="AD482" s="76">
        <v>0</v>
      </c>
      <c r="AE482" s="76">
        <v>0</v>
      </c>
      <c r="AF482" s="76">
        <v>0</v>
      </c>
      <c r="AG482" s="76">
        <v>0</v>
      </c>
      <c r="AH482" s="76">
        <v>0</v>
      </c>
      <c r="AI482" s="76">
        <v>0</v>
      </c>
      <c r="AJ482" s="77">
        <f t="shared" si="7"/>
        <v>0</v>
      </c>
      <c r="AM482" s="70"/>
    </row>
    <row r="483" spans="1:39" ht="20.100000000000001" hidden="1" customHeight="1" outlineLevel="2">
      <c r="A483" s="73">
        <v>1534</v>
      </c>
      <c r="B483" s="74" t="s">
        <v>1118</v>
      </c>
      <c r="C483" s="75" t="s">
        <v>1298</v>
      </c>
      <c r="D483" s="76">
        <v>0</v>
      </c>
      <c r="E483" s="76">
        <v>0</v>
      </c>
      <c r="F483" s="76">
        <v>0</v>
      </c>
      <c r="G483" s="76">
        <v>0</v>
      </c>
      <c r="H483" s="76">
        <v>0</v>
      </c>
      <c r="I483" s="76">
        <v>0</v>
      </c>
      <c r="J483" s="76">
        <v>0</v>
      </c>
      <c r="K483" s="76">
        <v>0</v>
      </c>
      <c r="L483" s="76">
        <v>0</v>
      </c>
      <c r="M483" s="76">
        <v>0</v>
      </c>
      <c r="N483" s="76">
        <v>0</v>
      </c>
      <c r="O483" s="76">
        <v>0</v>
      </c>
      <c r="P483" s="76">
        <v>0</v>
      </c>
      <c r="Q483" s="76">
        <v>0</v>
      </c>
      <c r="R483" s="76">
        <v>0</v>
      </c>
      <c r="S483" s="76">
        <v>0</v>
      </c>
      <c r="T483" s="76">
        <v>0</v>
      </c>
      <c r="U483" s="76">
        <v>0</v>
      </c>
      <c r="V483" s="76">
        <v>0</v>
      </c>
      <c r="W483" s="76">
        <v>0</v>
      </c>
      <c r="X483" s="76">
        <v>0</v>
      </c>
      <c r="Y483" s="76">
        <v>0</v>
      </c>
      <c r="Z483" s="76">
        <v>0</v>
      </c>
      <c r="AA483" s="76">
        <v>0</v>
      </c>
      <c r="AB483" s="76">
        <v>0</v>
      </c>
      <c r="AC483" s="76">
        <v>0</v>
      </c>
      <c r="AD483" s="76">
        <v>0</v>
      </c>
      <c r="AE483" s="76">
        <v>0</v>
      </c>
      <c r="AF483" s="76">
        <v>0</v>
      </c>
      <c r="AG483" s="76">
        <v>0</v>
      </c>
      <c r="AH483" s="76">
        <v>0</v>
      </c>
      <c r="AI483" s="76">
        <v>0</v>
      </c>
      <c r="AJ483" s="77">
        <f t="shared" si="7"/>
        <v>0</v>
      </c>
      <c r="AM483" s="70"/>
    </row>
    <row r="484" spans="1:39" ht="20.100000000000001" hidden="1" customHeight="1" outlineLevel="2">
      <c r="A484" s="73">
        <v>1535</v>
      </c>
      <c r="B484" s="74" t="s">
        <v>1119</v>
      </c>
      <c r="C484" s="75" t="s">
        <v>1298</v>
      </c>
      <c r="D484" s="76">
        <v>0</v>
      </c>
      <c r="E484" s="76">
        <v>0</v>
      </c>
      <c r="F484" s="76">
        <v>0</v>
      </c>
      <c r="G484" s="76">
        <v>0</v>
      </c>
      <c r="H484" s="76">
        <v>0</v>
      </c>
      <c r="I484" s="76">
        <v>0</v>
      </c>
      <c r="J484" s="76">
        <v>0</v>
      </c>
      <c r="K484" s="76">
        <v>0</v>
      </c>
      <c r="L484" s="76">
        <v>0</v>
      </c>
      <c r="M484" s="76">
        <v>0</v>
      </c>
      <c r="N484" s="76">
        <v>0</v>
      </c>
      <c r="O484" s="76">
        <v>0</v>
      </c>
      <c r="P484" s="76">
        <v>0</v>
      </c>
      <c r="Q484" s="76">
        <v>0</v>
      </c>
      <c r="R484" s="76">
        <v>0</v>
      </c>
      <c r="S484" s="76">
        <v>0</v>
      </c>
      <c r="T484" s="76">
        <v>0</v>
      </c>
      <c r="U484" s="76">
        <v>0</v>
      </c>
      <c r="V484" s="76">
        <v>0</v>
      </c>
      <c r="W484" s="76">
        <v>0</v>
      </c>
      <c r="X484" s="76">
        <v>0</v>
      </c>
      <c r="Y484" s="76">
        <v>0</v>
      </c>
      <c r="Z484" s="76">
        <v>0</v>
      </c>
      <c r="AA484" s="76">
        <v>0</v>
      </c>
      <c r="AB484" s="76">
        <v>0</v>
      </c>
      <c r="AC484" s="76">
        <v>0</v>
      </c>
      <c r="AD484" s="76">
        <v>0</v>
      </c>
      <c r="AE484" s="76">
        <v>0</v>
      </c>
      <c r="AF484" s="76">
        <v>0</v>
      </c>
      <c r="AG484" s="76">
        <v>0</v>
      </c>
      <c r="AH484" s="76">
        <v>0</v>
      </c>
      <c r="AI484" s="76">
        <v>0</v>
      </c>
      <c r="AJ484" s="77">
        <f t="shared" si="7"/>
        <v>0</v>
      </c>
      <c r="AM484" s="70"/>
    </row>
    <row r="485" spans="1:39" ht="20.100000000000001" hidden="1" customHeight="1" outlineLevel="2">
      <c r="A485" s="73">
        <v>1536</v>
      </c>
      <c r="B485" s="74" t="s">
        <v>1120</v>
      </c>
      <c r="C485" s="75" t="s">
        <v>1298</v>
      </c>
      <c r="D485" s="76">
        <v>0</v>
      </c>
      <c r="E485" s="76">
        <v>0</v>
      </c>
      <c r="F485" s="76">
        <v>0</v>
      </c>
      <c r="G485" s="76">
        <v>0</v>
      </c>
      <c r="H485" s="76">
        <v>0</v>
      </c>
      <c r="I485" s="76">
        <v>0</v>
      </c>
      <c r="J485" s="76">
        <v>0</v>
      </c>
      <c r="K485" s="76">
        <v>0</v>
      </c>
      <c r="L485" s="76">
        <v>0</v>
      </c>
      <c r="M485" s="76">
        <v>0</v>
      </c>
      <c r="N485" s="76">
        <v>0</v>
      </c>
      <c r="O485" s="76">
        <v>0</v>
      </c>
      <c r="P485" s="76">
        <v>0</v>
      </c>
      <c r="Q485" s="76">
        <v>0</v>
      </c>
      <c r="R485" s="76">
        <v>0</v>
      </c>
      <c r="S485" s="76">
        <v>0</v>
      </c>
      <c r="T485" s="76">
        <v>0</v>
      </c>
      <c r="U485" s="76">
        <v>0</v>
      </c>
      <c r="V485" s="76">
        <v>0</v>
      </c>
      <c r="W485" s="76">
        <v>0</v>
      </c>
      <c r="X485" s="76">
        <v>0</v>
      </c>
      <c r="Y485" s="76">
        <v>0</v>
      </c>
      <c r="Z485" s="76">
        <v>0</v>
      </c>
      <c r="AA485" s="76">
        <v>0</v>
      </c>
      <c r="AB485" s="76">
        <v>0</v>
      </c>
      <c r="AC485" s="76">
        <v>0</v>
      </c>
      <c r="AD485" s="76">
        <v>0</v>
      </c>
      <c r="AE485" s="76">
        <v>0</v>
      </c>
      <c r="AF485" s="76">
        <v>0</v>
      </c>
      <c r="AG485" s="76">
        <v>0</v>
      </c>
      <c r="AH485" s="76">
        <v>0</v>
      </c>
      <c r="AI485" s="76">
        <v>0</v>
      </c>
      <c r="AJ485" s="77">
        <f t="shared" si="7"/>
        <v>0</v>
      </c>
      <c r="AM485" s="70"/>
    </row>
    <row r="486" spans="1:39" ht="20.100000000000001" hidden="1" customHeight="1" outlineLevel="2">
      <c r="A486" s="73">
        <v>1537</v>
      </c>
      <c r="B486" s="74" t="s">
        <v>1121</v>
      </c>
      <c r="C486" s="75" t="s">
        <v>1298</v>
      </c>
      <c r="D486" s="76">
        <v>0</v>
      </c>
      <c r="E486" s="76">
        <v>0</v>
      </c>
      <c r="F486" s="76">
        <v>0</v>
      </c>
      <c r="G486" s="76">
        <v>0</v>
      </c>
      <c r="H486" s="76">
        <v>0</v>
      </c>
      <c r="I486" s="76">
        <v>0</v>
      </c>
      <c r="J486" s="76">
        <v>0</v>
      </c>
      <c r="K486" s="76">
        <v>0</v>
      </c>
      <c r="L486" s="76">
        <v>0</v>
      </c>
      <c r="M486" s="76">
        <v>0</v>
      </c>
      <c r="N486" s="76">
        <v>0</v>
      </c>
      <c r="O486" s="76">
        <v>0</v>
      </c>
      <c r="P486" s="76">
        <v>0</v>
      </c>
      <c r="Q486" s="76">
        <v>0</v>
      </c>
      <c r="R486" s="76">
        <v>0</v>
      </c>
      <c r="S486" s="76">
        <v>0</v>
      </c>
      <c r="T486" s="76">
        <v>0</v>
      </c>
      <c r="U486" s="76">
        <v>0</v>
      </c>
      <c r="V486" s="76">
        <v>0</v>
      </c>
      <c r="W486" s="76">
        <v>0</v>
      </c>
      <c r="X486" s="76">
        <v>0</v>
      </c>
      <c r="Y486" s="76">
        <v>0</v>
      </c>
      <c r="Z486" s="76">
        <v>0</v>
      </c>
      <c r="AA486" s="76">
        <v>0</v>
      </c>
      <c r="AB486" s="76">
        <v>0</v>
      </c>
      <c r="AC486" s="76">
        <v>0</v>
      </c>
      <c r="AD486" s="76">
        <v>0</v>
      </c>
      <c r="AE486" s="76">
        <v>0</v>
      </c>
      <c r="AF486" s="76">
        <v>0</v>
      </c>
      <c r="AG486" s="76">
        <v>0</v>
      </c>
      <c r="AH486" s="76">
        <v>0</v>
      </c>
      <c r="AI486" s="76">
        <v>0</v>
      </c>
      <c r="AJ486" s="77">
        <f t="shared" si="7"/>
        <v>0</v>
      </c>
      <c r="AM486" s="70"/>
    </row>
    <row r="487" spans="1:39" ht="20.100000000000001" hidden="1" customHeight="1" outlineLevel="2">
      <c r="A487" s="73">
        <v>1538</v>
      </c>
      <c r="B487" s="74" t="s">
        <v>1122</v>
      </c>
      <c r="C487" s="75" t="s">
        <v>1298</v>
      </c>
      <c r="D487" s="76">
        <v>0</v>
      </c>
      <c r="E487" s="76">
        <v>0</v>
      </c>
      <c r="F487" s="76">
        <v>0</v>
      </c>
      <c r="G487" s="76">
        <v>0</v>
      </c>
      <c r="H487" s="76">
        <v>0</v>
      </c>
      <c r="I487" s="76">
        <v>0</v>
      </c>
      <c r="J487" s="76">
        <v>0</v>
      </c>
      <c r="K487" s="76">
        <v>0</v>
      </c>
      <c r="L487" s="76">
        <v>0</v>
      </c>
      <c r="M487" s="76">
        <v>0</v>
      </c>
      <c r="N487" s="76">
        <v>0</v>
      </c>
      <c r="O487" s="76">
        <v>0</v>
      </c>
      <c r="P487" s="76">
        <v>0</v>
      </c>
      <c r="Q487" s="76">
        <v>0</v>
      </c>
      <c r="R487" s="76">
        <v>0</v>
      </c>
      <c r="S487" s="76">
        <v>0</v>
      </c>
      <c r="T487" s="76">
        <v>0</v>
      </c>
      <c r="U487" s="76">
        <v>0</v>
      </c>
      <c r="V487" s="76">
        <v>0</v>
      </c>
      <c r="W487" s="76">
        <v>0</v>
      </c>
      <c r="X487" s="76">
        <v>0</v>
      </c>
      <c r="Y487" s="76">
        <v>0</v>
      </c>
      <c r="Z487" s="76">
        <v>0</v>
      </c>
      <c r="AA487" s="76">
        <v>0</v>
      </c>
      <c r="AB487" s="76">
        <v>0</v>
      </c>
      <c r="AC487" s="76">
        <v>0</v>
      </c>
      <c r="AD487" s="76">
        <v>0</v>
      </c>
      <c r="AE487" s="76">
        <v>0</v>
      </c>
      <c r="AF487" s="76">
        <v>0</v>
      </c>
      <c r="AG487" s="76">
        <v>0</v>
      </c>
      <c r="AH487" s="76">
        <v>0</v>
      </c>
      <c r="AI487" s="76">
        <v>0</v>
      </c>
      <c r="AJ487" s="77">
        <f t="shared" si="7"/>
        <v>0</v>
      </c>
      <c r="AM487" s="70"/>
    </row>
    <row r="488" spans="1:39" ht="20.100000000000001" hidden="1" customHeight="1" outlineLevel="2">
      <c r="A488" s="73">
        <v>1539</v>
      </c>
      <c r="B488" s="74" t="s">
        <v>1123</v>
      </c>
      <c r="C488" s="75" t="s">
        <v>1298</v>
      </c>
      <c r="D488" s="76">
        <v>0</v>
      </c>
      <c r="E488" s="76">
        <v>0</v>
      </c>
      <c r="F488" s="76">
        <v>0</v>
      </c>
      <c r="G488" s="76">
        <v>0</v>
      </c>
      <c r="H488" s="76">
        <v>0</v>
      </c>
      <c r="I488" s="76">
        <v>0</v>
      </c>
      <c r="J488" s="76">
        <v>0</v>
      </c>
      <c r="K488" s="76">
        <v>0</v>
      </c>
      <c r="L488" s="76">
        <v>0</v>
      </c>
      <c r="M488" s="76">
        <v>0</v>
      </c>
      <c r="N488" s="76">
        <v>0</v>
      </c>
      <c r="O488" s="76">
        <v>0</v>
      </c>
      <c r="P488" s="76">
        <v>0</v>
      </c>
      <c r="Q488" s="76">
        <v>0</v>
      </c>
      <c r="R488" s="76">
        <v>0</v>
      </c>
      <c r="S488" s="76">
        <v>0</v>
      </c>
      <c r="T488" s="76">
        <v>0</v>
      </c>
      <c r="U488" s="76">
        <v>0</v>
      </c>
      <c r="V488" s="76">
        <v>0</v>
      </c>
      <c r="W488" s="76">
        <v>0</v>
      </c>
      <c r="X488" s="76">
        <v>0</v>
      </c>
      <c r="Y488" s="76">
        <v>0</v>
      </c>
      <c r="Z488" s="76">
        <v>0</v>
      </c>
      <c r="AA488" s="76">
        <v>0</v>
      </c>
      <c r="AB488" s="76">
        <v>0</v>
      </c>
      <c r="AC488" s="76">
        <v>0</v>
      </c>
      <c r="AD488" s="76">
        <v>0</v>
      </c>
      <c r="AE488" s="76">
        <v>0</v>
      </c>
      <c r="AF488" s="76">
        <v>0</v>
      </c>
      <c r="AG488" s="76">
        <v>0</v>
      </c>
      <c r="AH488" s="76">
        <v>0</v>
      </c>
      <c r="AI488" s="76">
        <v>0</v>
      </c>
      <c r="AJ488" s="77">
        <f t="shared" si="7"/>
        <v>0</v>
      </c>
      <c r="AM488" s="70"/>
    </row>
    <row r="489" spans="1:39" ht="20.100000000000001" hidden="1" customHeight="1" outlineLevel="2">
      <c r="A489" s="73">
        <v>1540</v>
      </c>
      <c r="B489" s="74" t="s">
        <v>1124</v>
      </c>
      <c r="C489" s="75" t="s">
        <v>1298</v>
      </c>
      <c r="D489" s="76">
        <v>0</v>
      </c>
      <c r="E489" s="76">
        <v>0</v>
      </c>
      <c r="F489" s="76">
        <v>0</v>
      </c>
      <c r="G489" s="76">
        <v>0</v>
      </c>
      <c r="H489" s="76">
        <v>0</v>
      </c>
      <c r="I489" s="76">
        <v>0</v>
      </c>
      <c r="J489" s="76">
        <v>0</v>
      </c>
      <c r="K489" s="76">
        <v>0</v>
      </c>
      <c r="L489" s="76">
        <v>0</v>
      </c>
      <c r="M489" s="76">
        <v>0</v>
      </c>
      <c r="N489" s="76">
        <v>0</v>
      </c>
      <c r="O489" s="76">
        <v>0</v>
      </c>
      <c r="P489" s="76">
        <v>0</v>
      </c>
      <c r="Q489" s="76">
        <v>0</v>
      </c>
      <c r="R489" s="76">
        <v>0</v>
      </c>
      <c r="S489" s="76">
        <v>0</v>
      </c>
      <c r="T489" s="76">
        <v>0</v>
      </c>
      <c r="U489" s="76">
        <v>0</v>
      </c>
      <c r="V489" s="76">
        <v>0</v>
      </c>
      <c r="W489" s="76">
        <v>0</v>
      </c>
      <c r="X489" s="76">
        <v>0</v>
      </c>
      <c r="Y489" s="76">
        <v>0</v>
      </c>
      <c r="Z489" s="76">
        <v>0</v>
      </c>
      <c r="AA489" s="76">
        <v>0</v>
      </c>
      <c r="AB489" s="76">
        <v>0</v>
      </c>
      <c r="AC489" s="76">
        <v>0</v>
      </c>
      <c r="AD489" s="76">
        <v>0</v>
      </c>
      <c r="AE489" s="76">
        <v>0</v>
      </c>
      <c r="AF489" s="76">
        <v>0</v>
      </c>
      <c r="AG489" s="76">
        <v>0</v>
      </c>
      <c r="AH489" s="76">
        <v>0</v>
      </c>
      <c r="AI489" s="76">
        <v>0</v>
      </c>
      <c r="AJ489" s="77">
        <f t="shared" si="7"/>
        <v>0</v>
      </c>
      <c r="AM489" s="70"/>
    </row>
    <row r="490" spans="1:39" ht="20.100000000000001" hidden="1" customHeight="1" outlineLevel="2">
      <c r="A490" s="73">
        <v>1601</v>
      </c>
      <c r="B490" s="74" t="s">
        <v>1125</v>
      </c>
      <c r="C490" s="75" t="s">
        <v>1298</v>
      </c>
      <c r="D490" s="76">
        <v>0</v>
      </c>
      <c r="E490" s="76">
        <v>0</v>
      </c>
      <c r="F490" s="76">
        <v>0</v>
      </c>
      <c r="G490" s="76">
        <v>0</v>
      </c>
      <c r="H490" s="76">
        <v>0</v>
      </c>
      <c r="I490" s="76">
        <v>0</v>
      </c>
      <c r="J490" s="76">
        <v>0</v>
      </c>
      <c r="K490" s="76">
        <v>0</v>
      </c>
      <c r="L490" s="76">
        <v>0</v>
      </c>
      <c r="M490" s="76">
        <v>0</v>
      </c>
      <c r="N490" s="76">
        <v>0</v>
      </c>
      <c r="O490" s="76">
        <v>0</v>
      </c>
      <c r="P490" s="76">
        <v>0</v>
      </c>
      <c r="Q490" s="76">
        <v>0</v>
      </c>
      <c r="R490" s="76">
        <v>0</v>
      </c>
      <c r="S490" s="76">
        <v>0</v>
      </c>
      <c r="T490" s="76">
        <v>0</v>
      </c>
      <c r="U490" s="76">
        <v>0</v>
      </c>
      <c r="V490" s="76">
        <v>0</v>
      </c>
      <c r="W490" s="76">
        <v>0</v>
      </c>
      <c r="X490" s="76">
        <v>0</v>
      </c>
      <c r="Y490" s="76">
        <v>0</v>
      </c>
      <c r="Z490" s="76">
        <v>0</v>
      </c>
      <c r="AA490" s="76">
        <v>0</v>
      </c>
      <c r="AB490" s="76">
        <v>0</v>
      </c>
      <c r="AC490" s="76">
        <v>0</v>
      </c>
      <c r="AD490" s="76">
        <v>0</v>
      </c>
      <c r="AE490" s="76">
        <v>0</v>
      </c>
      <c r="AF490" s="76">
        <v>0</v>
      </c>
      <c r="AG490" s="76">
        <v>0</v>
      </c>
      <c r="AH490" s="76">
        <v>0</v>
      </c>
      <c r="AI490" s="76">
        <v>0</v>
      </c>
      <c r="AJ490" s="77">
        <f t="shared" si="7"/>
        <v>0</v>
      </c>
      <c r="AM490" s="70"/>
    </row>
    <row r="491" spans="1:39" ht="20.100000000000001" hidden="1" customHeight="1" outlineLevel="2">
      <c r="A491" s="73">
        <v>1602</v>
      </c>
      <c r="B491" s="74" t="s">
        <v>1126</v>
      </c>
      <c r="C491" s="75" t="s">
        <v>1298</v>
      </c>
      <c r="D491" s="76">
        <v>0</v>
      </c>
      <c r="E491" s="76">
        <v>0</v>
      </c>
      <c r="F491" s="76">
        <v>0</v>
      </c>
      <c r="G491" s="76">
        <v>0</v>
      </c>
      <c r="H491" s="76">
        <v>0</v>
      </c>
      <c r="I491" s="76">
        <v>0</v>
      </c>
      <c r="J491" s="76">
        <v>0</v>
      </c>
      <c r="K491" s="76">
        <v>0</v>
      </c>
      <c r="L491" s="76">
        <v>0</v>
      </c>
      <c r="M491" s="76">
        <v>0</v>
      </c>
      <c r="N491" s="76">
        <v>0</v>
      </c>
      <c r="O491" s="76">
        <v>0</v>
      </c>
      <c r="P491" s="76">
        <v>0</v>
      </c>
      <c r="Q491" s="76">
        <v>0</v>
      </c>
      <c r="R491" s="76">
        <v>0</v>
      </c>
      <c r="S491" s="76">
        <v>0</v>
      </c>
      <c r="T491" s="76">
        <v>0</v>
      </c>
      <c r="U491" s="76">
        <v>0</v>
      </c>
      <c r="V491" s="76">
        <v>0</v>
      </c>
      <c r="W491" s="76">
        <v>0</v>
      </c>
      <c r="X491" s="76">
        <v>0</v>
      </c>
      <c r="Y491" s="76">
        <v>0</v>
      </c>
      <c r="Z491" s="76">
        <v>0</v>
      </c>
      <c r="AA491" s="76">
        <v>0</v>
      </c>
      <c r="AB491" s="76">
        <v>0</v>
      </c>
      <c r="AC491" s="76">
        <v>0</v>
      </c>
      <c r="AD491" s="76">
        <v>0</v>
      </c>
      <c r="AE491" s="76">
        <v>0</v>
      </c>
      <c r="AF491" s="76">
        <v>0</v>
      </c>
      <c r="AG491" s="76">
        <v>0</v>
      </c>
      <c r="AH491" s="76">
        <v>0</v>
      </c>
      <c r="AI491" s="76">
        <v>0</v>
      </c>
      <c r="AJ491" s="77">
        <f t="shared" si="7"/>
        <v>0</v>
      </c>
      <c r="AM491" s="70"/>
    </row>
    <row r="492" spans="1:39" ht="20.100000000000001" hidden="1" customHeight="1" outlineLevel="2">
      <c r="A492" s="73">
        <v>1603</v>
      </c>
      <c r="B492" s="74" t="s">
        <v>1127</v>
      </c>
      <c r="C492" s="75" t="s">
        <v>1298</v>
      </c>
      <c r="D492" s="76">
        <v>0</v>
      </c>
      <c r="E492" s="76">
        <v>0</v>
      </c>
      <c r="F492" s="76">
        <v>0</v>
      </c>
      <c r="G492" s="76">
        <v>0</v>
      </c>
      <c r="H492" s="76">
        <v>0</v>
      </c>
      <c r="I492" s="76">
        <v>0</v>
      </c>
      <c r="J492" s="76">
        <v>0</v>
      </c>
      <c r="K492" s="76">
        <v>0</v>
      </c>
      <c r="L492" s="76">
        <v>0</v>
      </c>
      <c r="M492" s="76">
        <v>0</v>
      </c>
      <c r="N492" s="76">
        <v>0</v>
      </c>
      <c r="O492" s="76">
        <v>0</v>
      </c>
      <c r="P492" s="76">
        <v>0</v>
      </c>
      <c r="Q492" s="76">
        <v>0</v>
      </c>
      <c r="R492" s="76">
        <v>0</v>
      </c>
      <c r="S492" s="76">
        <v>0</v>
      </c>
      <c r="T492" s="76">
        <v>0</v>
      </c>
      <c r="U492" s="76">
        <v>0</v>
      </c>
      <c r="V492" s="76">
        <v>0</v>
      </c>
      <c r="W492" s="76">
        <v>0</v>
      </c>
      <c r="X492" s="76">
        <v>0</v>
      </c>
      <c r="Y492" s="76">
        <v>0</v>
      </c>
      <c r="Z492" s="76">
        <v>0</v>
      </c>
      <c r="AA492" s="76">
        <v>0</v>
      </c>
      <c r="AB492" s="76">
        <v>0</v>
      </c>
      <c r="AC492" s="76">
        <v>0</v>
      </c>
      <c r="AD492" s="76">
        <v>0</v>
      </c>
      <c r="AE492" s="76">
        <v>0</v>
      </c>
      <c r="AF492" s="76">
        <v>0</v>
      </c>
      <c r="AG492" s="76">
        <v>0</v>
      </c>
      <c r="AH492" s="76">
        <v>0</v>
      </c>
      <c r="AI492" s="76">
        <v>0</v>
      </c>
      <c r="AJ492" s="77">
        <f t="shared" si="7"/>
        <v>0</v>
      </c>
      <c r="AM492" s="70"/>
    </row>
    <row r="493" spans="1:39" ht="20.100000000000001" hidden="1" customHeight="1" outlineLevel="2">
      <c r="A493" s="73">
        <v>1604</v>
      </c>
      <c r="B493" s="74" t="s">
        <v>1128</v>
      </c>
      <c r="C493" s="75" t="s">
        <v>1298</v>
      </c>
      <c r="D493" s="76">
        <v>0</v>
      </c>
      <c r="E493" s="76">
        <v>0</v>
      </c>
      <c r="F493" s="76">
        <v>0</v>
      </c>
      <c r="G493" s="76">
        <v>0</v>
      </c>
      <c r="H493" s="76">
        <v>0</v>
      </c>
      <c r="I493" s="76">
        <v>0</v>
      </c>
      <c r="J493" s="76">
        <v>0</v>
      </c>
      <c r="K493" s="76">
        <v>0</v>
      </c>
      <c r="L493" s="76">
        <v>0</v>
      </c>
      <c r="M493" s="76">
        <v>0</v>
      </c>
      <c r="N493" s="76">
        <v>0</v>
      </c>
      <c r="O493" s="76">
        <v>0</v>
      </c>
      <c r="P493" s="76">
        <v>0</v>
      </c>
      <c r="Q493" s="76">
        <v>0</v>
      </c>
      <c r="R493" s="76">
        <v>0</v>
      </c>
      <c r="S493" s="76">
        <v>0</v>
      </c>
      <c r="T493" s="76">
        <v>0</v>
      </c>
      <c r="U493" s="76">
        <v>0</v>
      </c>
      <c r="V493" s="76">
        <v>0</v>
      </c>
      <c r="W493" s="76">
        <v>0</v>
      </c>
      <c r="X493" s="76">
        <v>0</v>
      </c>
      <c r="Y493" s="76">
        <v>0</v>
      </c>
      <c r="Z493" s="76">
        <v>0</v>
      </c>
      <c r="AA493" s="76">
        <v>0</v>
      </c>
      <c r="AB493" s="76">
        <v>0</v>
      </c>
      <c r="AC493" s="76">
        <v>0</v>
      </c>
      <c r="AD493" s="76">
        <v>0</v>
      </c>
      <c r="AE493" s="76">
        <v>0</v>
      </c>
      <c r="AF493" s="76">
        <v>0</v>
      </c>
      <c r="AG493" s="76">
        <v>0</v>
      </c>
      <c r="AH493" s="76">
        <v>0</v>
      </c>
      <c r="AI493" s="76">
        <v>0</v>
      </c>
      <c r="AJ493" s="77">
        <f t="shared" si="7"/>
        <v>0</v>
      </c>
      <c r="AM493" s="70"/>
    </row>
    <row r="494" spans="1:39" ht="20.100000000000001" hidden="1" customHeight="1" outlineLevel="2">
      <c r="A494" s="73">
        <v>1605</v>
      </c>
      <c r="B494" s="74" t="s">
        <v>1129</v>
      </c>
      <c r="C494" s="75" t="s">
        <v>1298</v>
      </c>
      <c r="D494" s="76">
        <v>0</v>
      </c>
      <c r="E494" s="76">
        <v>0</v>
      </c>
      <c r="F494" s="76">
        <v>0</v>
      </c>
      <c r="G494" s="76">
        <v>0</v>
      </c>
      <c r="H494" s="76">
        <v>0</v>
      </c>
      <c r="I494" s="76">
        <v>0</v>
      </c>
      <c r="J494" s="76">
        <v>0</v>
      </c>
      <c r="K494" s="76">
        <v>0</v>
      </c>
      <c r="L494" s="76">
        <v>0</v>
      </c>
      <c r="M494" s="76">
        <v>0</v>
      </c>
      <c r="N494" s="76">
        <v>0</v>
      </c>
      <c r="O494" s="76">
        <v>0</v>
      </c>
      <c r="P494" s="76">
        <v>0</v>
      </c>
      <c r="Q494" s="76">
        <v>0</v>
      </c>
      <c r="R494" s="76">
        <v>0</v>
      </c>
      <c r="S494" s="76">
        <v>0</v>
      </c>
      <c r="T494" s="76">
        <v>0</v>
      </c>
      <c r="U494" s="76">
        <v>0</v>
      </c>
      <c r="V494" s="76">
        <v>0</v>
      </c>
      <c r="W494" s="76">
        <v>0</v>
      </c>
      <c r="X494" s="76">
        <v>0</v>
      </c>
      <c r="Y494" s="76">
        <v>0</v>
      </c>
      <c r="Z494" s="76">
        <v>0</v>
      </c>
      <c r="AA494" s="76">
        <v>0</v>
      </c>
      <c r="AB494" s="76">
        <v>0</v>
      </c>
      <c r="AC494" s="76">
        <v>0</v>
      </c>
      <c r="AD494" s="76">
        <v>0</v>
      </c>
      <c r="AE494" s="76">
        <v>0</v>
      </c>
      <c r="AF494" s="76">
        <v>0</v>
      </c>
      <c r="AG494" s="76">
        <v>0</v>
      </c>
      <c r="AH494" s="76">
        <v>0</v>
      </c>
      <c r="AI494" s="76">
        <v>0</v>
      </c>
      <c r="AJ494" s="77">
        <f t="shared" si="7"/>
        <v>0</v>
      </c>
      <c r="AM494" s="70"/>
    </row>
    <row r="495" spans="1:39" ht="20.100000000000001" hidden="1" customHeight="1" outlineLevel="2">
      <c r="A495" s="73">
        <v>1606</v>
      </c>
      <c r="B495" s="74" t="s">
        <v>1130</v>
      </c>
      <c r="C495" s="75" t="s">
        <v>1298</v>
      </c>
      <c r="D495" s="76">
        <v>0</v>
      </c>
      <c r="E495" s="76">
        <v>0</v>
      </c>
      <c r="F495" s="76">
        <v>0</v>
      </c>
      <c r="G495" s="76">
        <v>0</v>
      </c>
      <c r="H495" s="76">
        <v>0</v>
      </c>
      <c r="I495" s="76">
        <v>0</v>
      </c>
      <c r="J495" s="76">
        <v>0</v>
      </c>
      <c r="K495" s="76">
        <v>0</v>
      </c>
      <c r="L495" s="76">
        <v>0</v>
      </c>
      <c r="M495" s="76">
        <v>0</v>
      </c>
      <c r="N495" s="76">
        <v>0</v>
      </c>
      <c r="O495" s="76">
        <v>0</v>
      </c>
      <c r="P495" s="76">
        <v>0</v>
      </c>
      <c r="Q495" s="76">
        <v>0</v>
      </c>
      <c r="R495" s="76">
        <v>0</v>
      </c>
      <c r="S495" s="76">
        <v>0</v>
      </c>
      <c r="T495" s="76">
        <v>0</v>
      </c>
      <c r="U495" s="76">
        <v>0</v>
      </c>
      <c r="V495" s="76">
        <v>0</v>
      </c>
      <c r="W495" s="76">
        <v>0</v>
      </c>
      <c r="X495" s="76">
        <v>0</v>
      </c>
      <c r="Y495" s="76">
        <v>0</v>
      </c>
      <c r="Z495" s="76">
        <v>0</v>
      </c>
      <c r="AA495" s="76">
        <v>0</v>
      </c>
      <c r="AB495" s="76">
        <v>0</v>
      </c>
      <c r="AC495" s="76">
        <v>0</v>
      </c>
      <c r="AD495" s="76">
        <v>0</v>
      </c>
      <c r="AE495" s="76">
        <v>0</v>
      </c>
      <c r="AF495" s="76">
        <v>0</v>
      </c>
      <c r="AG495" s="76">
        <v>0</v>
      </c>
      <c r="AH495" s="76">
        <v>0</v>
      </c>
      <c r="AI495" s="76">
        <v>0</v>
      </c>
      <c r="AJ495" s="77">
        <f t="shared" si="7"/>
        <v>0</v>
      </c>
      <c r="AM495" s="70"/>
    </row>
    <row r="496" spans="1:39" ht="20.100000000000001" hidden="1" customHeight="1" outlineLevel="2">
      <c r="A496" s="73">
        <v>1607</v>
      </c>
      <c r="B496" s="74" t="s">
        <v>1131</v>
      </c>
      <c r="C496" s="75" t="s">
        <v>1298</v>
      </c>
      <c r="D496" s="76">
        <v>0</v>
      </c>
      <c r="E496" s="76">
        <v>0</v>
      </c>
      <c r="F496" s="76">
        <v>0</v>
      </c>
      <c r="G496" s="76">
        <v>0</v>
      </c>
      <c r="H496" s="76">
        <v>0</v>
      </c>
      <c r="I496" s="76">
        <v>0</v>
      </c>
      <c r="J496" s="76">
        <v>0</v>
      </c>
      <c r="K496" s="76">
        <v>0</v>
      </c>
      <c r="L496" s="76">
        <v>0</v>
      </c>
      <c r="M496" s="76">
        <v>0</v>
      </c>
      <c r="N496" s="76">
        <v>0</v>
      </c>
      <c r="O496" s="76">
        <v>0</v>
      </c>
      <c r="P496" s="76">
        <v>0</v>
      </c>
      <c r="Q496" s="76">
        <v>0</v>
      </c>
      <c r="R496" s="76">
        <v>0</v>
      </c>
      <c r="S496" s="76">
        <v>0</v>
      </c>
      <c r="T496" s="76">
        <v>0</v>
      </c>
      <c r="U496" s="76">
        <v>0</v>
      </c>
      <c r="V496" s="76">
        <v>0</v>
      </c>
      <c r="W496" s="76">
        <v>0</v>
      </c>
      <c r="X496" s="76">
        <v>0</v>
      </c>
      <c r="Y496" s="76">
        <v>0</v>
      </c>
      <c r="Z496" s="76">
        <v>0</v>
      </c>
      <c r="AA496" s="76">
        <v>0</v>
      </c>
      <c r="AB496" s="76">
        <v>0</v>
      </c>
      <c r="AC496" s="76">
        <v>0</v>
      </c>
      <c r="AD496" s="76">
        <v>0</v>
      </c>
      <c r="AE496" s="76">
        <v>0</v>
      </c>
      <c r="AF496" s="76">
        <v>0</v>
      </c>
      <c r="AG496" s="76">
        <v>0</v>
      </c>
      <c r="AH496" s="76">
        <v>0</v>
      </c>
      <c r="AI496" s="76">
        <v>0</v>
      </c>
      <c r="AJ496" s="77">
        <f t="shared" si="7"/>
        <v>0</v>
      </c>
      <c r="AM496" s="70"/>
    </row>
    <row r="497" spans="1:39" ht="20.100000000000001" hidden="1" customHeight="1" outlineLevel="2">
      <c r="A497" s="73">
        <v>1608</v>
      </c>
      <c r="B497" s="74" t="s">
        <v>1132</v>
      </c>
      <c r="C497" s="75" t="s">
        <v>1298</v>
      </c>
      <c r="D497" s="76">
        <v>0</v>
      </c>
      <c r="E497" s="76">
        <v>0</v>
      </c>
      <c r="F497" s="76">
        <v>0</v>
      </c>
      <c r="G497" s="76">
        <v>0</v>
      </c>
      <c r="H497" s="76">
        <v>0</v>
      </c>
      <c r="I497" s="76">
        <v>0</v>
      </c>
      <c r="J497" s="76">
        <v>0</v>
      </c>
      <c r="K497" s="76">
        <v>0</v>
      </c>
      <c r="L497" s="76">
        <v>0</v>
      </c>
      <c r="M497" s="76">
        <v>0</v>
      </c>
      <c r="N497" s="76">
        <v>0</v>
      </c>
      <c r="O497" s="76">
        <v>0</v>
      </c>
      <c r="P497" s="76">
        <v>0</v>
      </c>
      <c r="Q497" s="76">
        <v>0</v>
      </c>
      <c r="R497" s="76">
        <v>0</v>
      </c>
      <c r="S497" s="76">
        <v>0</v>
      </c>
      <c r="T497" s="76">
        <v>0</v>
      </c>
      <c r="U497" s="76">
        <v>0</v>
      </c>
      <c r="V497" s="76">
        <v>0</v>
      </c>
      <c r="W497" s="76">
        <v>0</v>
      </c>
      <c r="X497" s="76">
        <v>0</v>
      </c>
      <c r="Y497" s="76">
        <v>0</v>
      </c>
      <c r="Z497" s="76">
        <v>0</v>
      </c>
      <c r="AA497" s="76">
        <v>0</v>
      </c>
      <c r="AB497" s="76">
        <v>0</v>
      </c>
      <c r="AC497" s="76">
        <v>0</v>
      </c>
      <c r="AD497" s="76">
        <v>0</v>
      </c>
      <c r="AE497" s="76">
        <v>0</v>
      </c>
      <c r="AF497" s="76">
        <v>0</v>
      </c>
      <c r="AG497" s="76">
        <v>0</v>
      </c>
      <c r="AH497" s="76">
        <v>0</v>
      </c>
      <c r="AI497" s="76">
        <v>0</v>
      </c>
      <c r="AJ497" s="77">
        <f t="shared" si="7"/>
        <v>0</v>
      </c>
      <c r="AM497" s="70"/>
    </row>
    <row r="498" spans="1:39" ht="20.100000000000001" hidden="1" customHeight="1" outlineLevel="2">
      <c r="A498" s="73">
        <v>1609</v>
      </c>
      <c r="B498" s="74" t="s">
        <v>1133</v>
      </c>
      <c r="C498" s="75" t="s">
        <v>1298</v>
      </c>
      <c r="D498" s="76">
        <v>0</v>
      </c>
      <c r="E498" s="76">
        <v>0</v>
      </c>
      <c r="F498" s="76">
        <v>0</v>
      </c>
      <c r="G498" s="76">
        <v>0</v>
      </c>
      <c r="H498" s="76">
        <v>0</v>
      </c>
      <c r="I498" s="76">
        <v>0</v>
      </c>
      <c r="J498" s="76">
        <v>0</v>
      </c>
      <c r="K498" s="76">
        <v>0</v>
      </c>
      <c r="L498" s="76">
        <v>0</v>
      </c>
      <c r="M498" s="76">
        <v>0</v>
      </c>
      <c r="N498" s="76">
        <v>0</v>
      </c>
      <c r="O498" s="76">
        <v>0</v>
      </c>
      <c r="P498" s="76">
        <v>0</v>
      </c>
      <c r="Q498" s="76">
        <v>0</v>
      </c>
      <c r="R498" s="76">
        <v>0</v>
      </c>
      <c r="S498" s="76">
        <v>0</v>
      </c>
      <c r="T498" s="76">
        <v>0</v>
      </c>
      <c r="U498" s="76">
        <v>0</v>
      </c>
      <c r="V498" s="76">
        <v>0</v>
      </c>
      <c r="W498" s="76">
        <v>0</v>
      </c>
      <c r="X498" s="76">
        <v>0</v>
      </c>
      <c r="Y498" s="76">
        <v>0</v>
      </c>
      <c r="Z498" s="76">
        <v>0</v>
      </c>
      <c r="AA498" s="76">
        <v>0</v>
      </c>
      <c r="AB498" s="76">
        <v>0</v>
      </c>
      <c r="AC498" s="76">
        <v>0</v>
      </c>
      <c r="AD498" s="76">
        <v>0</v>
      </c>
      <c r="AE498" s="76">
        <v>0</v>
      </c>
      <c r="AF498" s="76">
        <v>0</v>
      </c>
      <c r="AG498" s="76">
        <v>0</v>
      </c>
      <c r="AH498" s="76">
        <v>0</v>
      </c>
      <c r="AI498" s="76">
        <v>0</v>
      </c>
      <c r="AJ498" s="77">
        <f t="shared" si="7"/>
        <v>0</v>
      </c>
      <c r="AM498" s="70"/>
    </row>
    <row r="499" spans="1:39" ht="20.100000000000001" hidden="1" customHeight="1" outlineLevel="2">
      <c r="A499" s="73">
        <v>1610</v>
      </c>
      <c r="B499" s="74" t="s">
        <v>1134</v>
      </c>
      <c r="C499" s="75" t="s">
        <v>1298</v>
      </c>
      <c r="D499" s="76">
        <v>0</v>
      </c>
      <c r="E499" s="76">
        <v>0</v>
      </c>
      <c r="F499" s="76">
        <v>0</v>
      </c>
      <c r="G499" s="76">
        <v>0</v>
      </c>
      <c r="H499" s="76">
        <v>0</v>
      </c>
      <c r="I499" s="76">
        <v>0</v>
      </c>
      <c r="J499" s="76">
        <v>0</v>
      </c>
      <c r="K499" s="76">
        <v>0</v>
      </c>
      <c r="L499" s="76">
        <v>0</v>
      </c>
      <c r="M499" s="76">
        <v>0</v>
      </c>
      <c r="N499" s="76">
        <v>0</v>
      </c>
      <c r="O499" s="76">
        <v>0</v>
      </c>
      <c r="P499" s="76">
        <v>0</v>
      </c>
      <c r="Q499" s="76">
        <v>0</v>
      </c>
      <c r="R499" s="76">
        <v>0</v>
      </c>
      <c r="S499" s="76">
        <v>0</v>
      </c>
      <c r="T499" s="76">
        <v>0</v>
      </c>
      <c r="U499" s="76">
        <v>0</v>
      </c>
      <c r="V499" s="76">
        <v>0</v>
      </c>
      <c r="W499" s="76">
        <v>0</v>
      </c>
      <c r="X499" s="76">
        <v>0</v>
      </c>
      <c r="Y499" s="76">
        <v>0</v>
      </c>
      <c r="Z499" s="76">
        <v>0</v>
      </c>
      <c r="AA499" s="76">
        <v>0</v>
      </c>
      <c r="AB499" s="76">
        <v>0</v>
      </c>
      <c r="AC499" s="76">
        <v>0</v>
      </c>
      <c r="AD499" s="76">
        <v>0</v>
      </c>
      <c r="AE499" s="76">
        <v>0</v>
      </c>
      <c r="AF499" s="76">
        <v>0</v>
      </c>
      <c r="AG499" s="76">
        <v>0</v>
      </c>
      <c r="AH499" s="76">
        <v>0</v>
      </c>
      <c r="AI499" s="76">
        <v>0</v>
      </c>
      <c r="AJ499" s="77">
        <f t="shared" si="7"/>
        <v>0</v>
      </c>
      <c r="AM499" s="70"/>
    </row>
    <row r="500" spans="1:39" ht="20.100000000000001" hidden="1" customHeight="1" outlineLevel="2">
      <c r="A500" s="73">
        <v>1611</v>
      </c>
      <c r="B500" s="74" t="s">
        <v>1135</v>
      </c>
      <c r="C500" s="75" t="s">
        <v>1298</v>
      </c>
      <c r="D500" s="76">
        <v>0</v>
      </c>
      <c r="E500" s="76">
        <v>0</v>
      </c>
      <c r="F500" s="76">
        <v>0</v>
      </c>
      <c r="G500" s="76">
        <v>0</v>
      </c>
      <c r="H500" s="76">
        <v>0</v>
      </c>
      <c r="I500" s="76">
        <v>0</v>
      </c>
      <c r="J500" s="76">
        <v>0</v>
      </c>
      <c r="K500" s="76">
        <v>0</v>
      </c>
      <c r="L500" s="76">
        <v>0</v>
      </c>
      <c r="M500" s="76">
        <v>0</v>
      </c>
      <c r="N500" s="76">
        <v>0</v>
      </c>
      <c r="O500" s="76">
        <v>0</v>
      </c>
      <c r="P500" s="76">
        <v>0</v>
      </c>
      <c r="Q500" s="76">
        <v>0</v>
      </c>
      <c r="R500" s="76">
        <v>0</v>
      </c>
      <c r="S500" s="76">
        <v>0</v>
      </c>
      <c r="T500" s="76">
        <v>0</v>
      </c>
      <c r="U500" s="76">
        <v>0</v>
      </c>
      <c r="V500" s="76">
        <v>0</v>
      </c>
      <c r="W500" s="76">
        <v>0</v>
      </c>
      <c r="X500" s="76">
        <v>0</v>
      </c>
      <c r="Y500" s="76">
        <v>0</v>
      </c>
      <c r="Z500" s="76">
        <v>0</v>
      </c>
      <c r="AA500" s="76">
        <v>0</v>
      </c>
      <c r="AB500" s="76">
        <v>0</v>
      </c>
      <c r="AC500" s="76">
        <v>0</v>
      </c>
      <c r="AD500" s="76">
        <v>0</v>
      </c>
      <c r="AE500" s="76">
        <v>0</v>
      </c>
      <c r="AF500" s="76">
        <v>0</v>
      </c>
      <c r="AG500" s="76">
        <v>0</v>
      </c>
      <c r="AH500" s="76">
        <v>0</v>
      </c>
      <c r="AI500" s="76">
        <v>0</v>
      </c>
      <c r="AJ500" s="77">
        <f t="shared" si="7"/>
        <v>0</v>
      </c>
      <c r="AM500" s="70"/>
    </row>
    <row r="501" spans="1:39" ht="20.100000000000001" hidden="1" customHeight="1" outlineLevel="2">
      <c r="A501" s="73">
        <v>1701</v>
      </c>
      <c r="B501" s="74" t="s">
        <v>1136</v>
      </c>
      <c r="C501" s="75" t="s">
        <v>1298</v>
      </c>
      <c r="D501" s="76">
        <v>0</v>
      </c>
      <c r="E501" s="76">
        <v>0</v>
      </c>
      <c r="F501" s="76">
        <v>0</v>
      </c>
      <c r="G501" s="76">
        <v>0</v>
      </c>
      <c r="H501" s="76">
        <v>0</v>
      </c>
      <c r="I501" s="76">
        <v>0</v>
      </c>
      <c r="J501" s="76">
        <v>0</v>
      </c>
      <c r="K501" s="76">
        <v>0</v>
      </c>
      <c r="L501" s="76">
        <v>0</v>
      </c>
      <c r="M501" s="76">
        <v>0</v>
      </c>
      <c r="N501" s="76">
        <v>0</v>
      </c>
      <c r="O501" s="76">
        <v>0</v>
      </c>
      <c r="P501" s="76">
        <v>0</v>
      </c>
      <c r="Q501" s="76">
        <v>0</v>
      </c>
      <c r="R501" s="76">
        <v>0</v>
      </c>
      <c r="S501" s="76">
        <v>0</v>
      </c>
      <c r="T501" s="76">
        <v>0</v>
      </c>
      <c r="U501" s="76">
        <v>0</v>
      </c>
      <c r="V501" s="76">
        <v>0</v>
      </c>
      <c r="W501" s="76">
        <v>0</v>
      </c>
      <c r="X501" s="76">
        <v>0</v>
      </c>
      <c r="Y501" s="76">
        <v>0</v>
      </c>
      <c r="Z501" s="76">
        <v>0</v>
      </c>
      <c r="AA501" s="76">
        <v>0</v>
      </c>
      <c r="AB501" s="76">
        <v>0</v>
      </c>
      <c r="AC501" s="76">
        <v>0</v>
      </c>
      <c r="AD501" s="76">
        <v>0</v>
      </c>
      <c r="AE501" s="76">
        <v>0</v>
      </c>
      <c r="AF501" s="76">
        <v>0</v>
      </c>
      <c r="AG501" s="76">
        <v>0</v>
      </c>
      <c r="AH501" s="76">
        <v>0</v>
      </c>
      <c r="AI501" s="76">
        <v>0</v>
      </c>
      <c r="AJ501" s="77">
        <f t="shared" si="7"/>
        <v>0</v>
      </c>
      <c r="AM501" s="70"/>
    </row>
    <row r="502" spans="1:39" ht="20.100000000000001" hidden="1" customHeight="1" outlineLevel="2">
      <c r="A502" s="73">
        <v>1702</v>
      </c>
      <c r="B502" s="74" t="s">
        <v>1137</v>
      </c>
      <c r="C502" s="75" t="s">
        <v>1298</v>
      </c>
      <c r="D502" s="76">
        <v>0</v>
      </c>
      <c r="E502" s="76">
        <v>0</v>
      </c>
      <c r="F502" s="76">
        <v>0</v>
      </c>
      <c r="G502" s="76">
        <v>0</v>
      </c>
      <c r="H502" s="76">
        <v>0</v>
      </c>
      <c r="I502" s="76">
        <v>0</v>
      </c>
      <c r="J502" s="76">
        <v>0</v>
      </c>
      <c r="K502" s="76">
        <v>0</v>
      </c>
      <c r="L502" s="76">
        <v>0</v>
      </c>
      <c r="M502" s="76">
        <v>0</v>
      </c>
      <c r="N502" s="76">
        <v>0</v>
      </c>
      <c r="O502" s="76">
        <v>0</v>
      </c>
      <c r="P502" s="76">
        <v>0</v>
      </c>
      <c r="Q502" s="76">
        <v>0</v>
      </c>
      <c r="R502" s="76">
        <v>0</v>
      </c>
      <c r="S502" s="76">
        <v>0</v>
      </c>
      <c r="T502" s="76">
        <v>0</v>
      </c>
      <c r="U502" s="76">
        <v>0</v>
      </c>
      <c r="V502" s="76">
        <v>0</v>
      </c>
      <c r="W502" s="76">
        <v>0</v>
      </c>
      <c r="X502" s="76">
        <v>0</v>
      </c>
      <c r="Y502" s="76">
        <v>0</v>
      </c>
      <c r="Z502" s="76">
        <v>0</v>
      </c>
      <c r="AA502" s="76">
        <v>0</v>
      </c>
      <c r="AB502" s="76">
        <v>0</v>
      </c>
      <c r="AC502" s="76">
        <v>0</v>
      </c>
      <c r="AD502" s="76">
        <v>0</v>
      </c>
      <c r="AE502" s="76">
        <v>0</v>
      </c>
      <c r="AF502" s="76">
        <v>0</v>
      </c>
      <c r="AG502" s="76">
        <v>0</v>
      </c>
      <c r="AH502" s="76">
        <v>0</v>
      </c>
      <c r="AI502" s="76">
        <v>0</v>
      </c>
      <c r="AJ502" s="77">
        <f t="shared" si="7"/>
        <v>0</v>
      </c>
      <c r="AM502" s="70"/>
    </row>
    <row r="503" spans="1:39" ht="20.100000000000001" hidden="1" customHeight="1" outlineLevel="2">
      <c r="A503" s="73">
        <v>1703</v>
      </c>
      <c r="B503" s="74" t="s">
        <v>1138</v>
      </c>
      <c r="C503" s="75" t="s">
        <v>1298</v>
      </c>
      <c r="D503" s="76">
        <v>0</v>
      </c>
      <c r="E503" s="76">
        <v>0</v>
      </c>
      <c r="F503" s="76">
        <v>0</v>
      </c>
      <c r="G503" s="76">
        <v>0</v>
      </c>
      <c r="H503" s="76">
        <v>0</v>
      </c>
      <c r="I503" s="76">
        <v>0</v>
      </c>
      <c r="J503" s="76">
        <v>0</v>
      </c>
      <c r="K503" s="76">
        <v>0</v>
      </c>
      <c r="L503" s="76">
        <v>0</v>
      </c>
      <c r="M503" s="76">
        <v>0</v>
      </c>
      <c r="N503" s="76">
        <v>0</v>
      </c>
      <c r="O503" s="76">
        <v>0</v>
      </c>
      <c r="P503" s="76">
        <v>0</v>
      </c>
      <c r="Q503" s="76">
        <v>0</v>
      </c>
      <c r="R503" s="76">
        <v>0</v>
      </c>
      <c r="S503" s="76">
        <v>0</v>
      </c>
      <c r="T503" s="76">
        <v>0</v>
      </c>
      <c r="U503" s="76">
        <v>0</v>
      </c>
      <c r="V503" s="76">
        <v>0</v>
      </c>
      <c r="W503" s="76">
        <v>0</v>
      </c>
      <c r="X503" s="76">
        <v>0</v>
      </c>
      <c r="Y503" s="76">
        <v>0</v>
      </c>
      <c r="Z503" s="76">
        <v>0</v>
      </c>
      <c r="AA503" s="76">
        <v>0</v>
      </c>
      <c r="AB503" s="76">
        <v>0</v>
      </c>
      <c r="AC503" s="76">
        <v>0</v>
      </c>
      <c r="AD503" s="76">
        <v>0</v>
      </c>
      <c r="AE503" s="76">
        <v>0</v>
      </c>
      <c r="AF503" s="76">
        <v>0</v>
      </c>
      <c r="AG503" s="76">
        <v>0</v>
      </c>
      <c r="AH503" s="76">
        <v>0</v>
      </c>
      <c r="AI503" s="76">
        <v>0</v>
      </c>
      <c r="AJ503" s="77">
        <f t="shared" si="7"/>
        <v>0</v>
      </c>
      <c r="AM503" s="70"/>
    </row>
    <row r="504" spans="1:39" ht="20.100000000000001" hidden="1" customHeight="1" outlineLevel="2">
      <c r="A504" s="73">
        <v>1704</v>
      </c>
      <c r="B504" s="74" t="s">
        <v>1139</v>
      </c>
      <c r="C504" s="75" t="s">
        <v>1298</v>
      </c>
      <c r="D504" s="76">
        <v>0</v>
      </c>
      <c r="E504" s="76">
        <v>0</v>
      </c>
      <c r="F504" s="76">
        <v>0</v>
      </c>
      <c r="G504" s="76">
        <v>0</v>
      </c>
      <c r="H504" s="76">
        <v>0</v>
      </c>
      <c r="I504" s="76">
        <v>0</v>
      </c>
      <c r="J504" s="76">
        <v>0</v>
      </c>
      <c r="K504" s="76">
        <v>0</v>
      </c>
      <c r="L504" s="76">
        <v>0</v>
      </c>
      <c r="M504" s="76">
        <v>0</v>
      </c>
      <c r="N504" s="76">
        <v>0</v>
      </c>
      <c r="O504" s="76">
        <v>0</v>
      </c>
      <c r="P504" s="76">
        <v>0</v>
      </c>
      <c r="Q504" s="76">
        <v>0</v>
      </c>
      <c r="R504" s="76">
        <v>0</v>
      </c>
      <c r="S504" s="76">
        <v>0</v>
      </c>
      <c r="T504" s="76">
        <v>0</v>
      </c>
      <c r="U504" s="76">
        <v>0</v>
      </c>
      <c r="V504" s="76">
        <v>0</v>
      </c>
      <c r="W504" s="76">
        <v>0</v>
      </c>
      <c r="X504" s="76">
        <v>0</v>
      </c>
      <c r="Y504" s="76">
        <v>0</v>
      </c>
      <c r="Z504" s="76">
        <v>0</v>
      </c>
      <c r="AA504" s="76">
        <v>0</v>
      </c>
      <c r="AB504" s="76">
        <v>0</v>
      </c>
      <c r="AC504" s="76">
        <v>0</v>
      </c>
      <c r="AD504" s="76">
        <v>0</v>
      </c>
      <c r="AE504" s="76">
        <v>0</v>
      </c>
      <c r="AF504" s="76">
        <v>0</v>
      </c>
      <c r="AG504" s="76">
        <v>0</v>
      </c>
      <c r="AH504" s="76">
        <v>0</v>
      </c>
      <c r="AI504" s="76">
        <v>0</v>
      </c>
      <c r="AJ504" s="77">
        <f t="shared" si="7"/>
        <v>0</v>
      </c>
      <c r="AM504" s="70"/>
    </row>
    <row r="505" spans="1:39" ht="20.100000000000001" hidden="1" customHeight="1" outlineLevel="2">
      <c r="A505" s="73">
        <v>1705</v>
      </c>
      <c r="B505" s="74" t="s">
        <v>1140</v>
      </c>
      <c r="C505" s="75" t="s">
        <v>1298</v>
      </c>
      <c r="D505" s="76">
        <v>0</v>
      </c>
      <c r="E505" s="76">
        <v>0</v>
      </c>
      <c r="F505" s="76">
        <v>0</v>
      </c>
      <c r="G505" s="76">
        <v>0</v>
      </c>
      <c r="H505" s="76">
        <v>0</v>
      </c>
      <c r="I505" s="76">
        <v>0</v>
      </c>
      <c r="J505" s="76">
        <v>0</v>
      </c>
      <c r="K505" s="76">
        <v>0</v>
      </c>
      <c r="L505" s="76">
        <v>0</v>
      </c>
      <c r="M505" s="76">
        <v>0</v>
      </c>
      <c r="N505" s="76">
        <v>0</v>
      </c>
      <c r="O505" s="76">
        <v>0</v>
      </c>
      <c r="P505" s="76">
        <v>0</v>
      </c>
      <c r="Q505" s="76">
        <v>0</v>
      </c>
      <c r="R505" s="76">
        <v>0</v>
      </c>
      <c r="S505" s="76">
        <v>0</v>
      </c>
      <c r="T505" s="76">
        <v>0</v>
      </c>
      <c r="U505" s="76">
        <v>0</v>
      </c>
      <c r="V505" s="76">
        <v>0</v>
      </c>
      <c r="W505" s="76">
        <v>0</v>
      </c>
      <c r="X505" s="76">
        <v>0</v>
      </c>
      <c r="Y505" s="76">
        <v>0</v>
      </c>
      <c r="Z505" s="76">
        <v>0</v>
      </c>
      <c r="AA505" s="76">
        <v>0</v>
      </c>
      <c r="AB505" s="76">
        <v>0</v>
      </c>
      <c r="AC505" s="76">
        <v>0</v>
      </c>
      <c r="AD505" s="76">
        <v>0</v>
      </c>
      <c r="AE505" s="76">
        <v>0</v>
      </c>
      <c r="AF505" s="76">
        <v>0</v>
      </c>
      <c r="AG505" s="76">
        <v>0</v>
      </c>
      <c r="AH505" s="76">
        <v>0</v>
      </c>
      <c r="AI505" s="76">
        <v>0</v>
      </c>
      <c r="AJ505" s="77">
        <f t="shared" si="7"/>
        <v>0</v>
      </c>
      <c r="AM505" s="70"/>
    </row>
    <row r="506" spans="1:39" ht="20.100000000000001" hidden="1" customHeight="1" outlineLevel="2">
      <c r="A506" s="73">
        <v>1706</v>
      </c>
      <c r="B506" s="74" t="s">
        <v>1141</v>
      </c>
      <c r="C506" s="75" t="s">
        <v>1298</v>
      </c>
      <c r="D506" s="76">
        <v>0</v>
      </c>
      <c r="E506" s="76">
        <v>0</v>
      </c>
      <c r="F506" s="76">
        <v>0</v>
      </c>
      <c r="G506" s="76">
        <v>0</v>
      </c>
      <c r="H506" s="76">
        <v>0</v>
      </c>
      <c r="I506" s="76">
        <v>0</v>
      </c>
      <c r="J506" s="76">
        <v>0</v>
      </c>
      <c r="K506" s="76">
        <v>0</v>
      </c>
      <c r="L506" s="76">
        <v>0</v>
      </c>
      <c r="M506" s="76">
        <v>0</v>
      </c>
      <c r="N506" s="76">
        <v>0</v>
      </c>
      <c r="O506" s="76">
        <v>0</v>
      </c>
      <c r="P506" s="76">
        <v>0</v>
      </c>
      <c r="Q506" s="76">
        <v>0</v>
      </c>
      <c r="R506" s="76">
        <v>0</v>
      </c>
      <c r="S506" s="76">
        <v>0</v>
      </c>
      <c r="T506" s="76">
        <v>0</v>
      </c>
      <c r="U506" s="76">
        <v>0</v>
      </c>
      <c r="V506" s="76">
        <v>0</v>
      </c>
      <c r="W506" s="76">
        <v>0</v>
      </c>
      <c r="X506" s="76">
        <v>0</v>
      </c>
      <c r="Y506" s="76">
        <v>0</v>
      </c>
      <c r="Z506" s="76">
        <v>0</v>
      </c>
      <c r="AA506" s="76">
        <v>0</v>
      </c>
      <c r="AB506" s="76">
        <v>0</v>
      </c>
      <c r="AC506" s="76">
        <v>0</v>
      </c>
      <c r="AD506" s="76">
        <v>0</v>
      </c>
      <c r="AE506" s="76">
        <v>0</v>
      </c>
      <c r="AF506" s="76">
        <v>0</v>
      </c>
      <c r="AG506" s="76">
        <v>0</v>
      </c>
      <c r="AH506" s="76">
        <v>0</v>
      </c>
      <c r="AI506" s="76">
        <v>0</v>
      </c>
      <c r="AJ506" s="77">
        <f t="shared" si="7"/>
        <v>0</v>
      </c>
      <c r="AM506" s="70"/>
    </row>
    <row r="507" spans="1:39" ht="20.100000000000001" hidden="1" customHeight="1" outlineLevel="2">
      <c r="A507" s="73">
        <v>1707</v>
      </c>
      <c r="B507" s="74" t="s">
        <v>1142</v>
      </c>
      <c r="C507" s="75" t="s">
        <v>1298</v>
      </c>
      <c r="D507" s="76">
        <v>0</v>
      </c>
      <c r="E507" s="76">
        <v>0</v>
      </c>
      <c r="F507" s="76">
        <v>0</v>
      </c>
      <c r="G507" s="76">
        <v>0</v>
      </c>
      <c r="H507" s="76">
        <v>0</v>
      </c>
      <c r="I507" s="76">
        <v>0</v>
      </c>
      <c r="J507" s="76">
        <v>0</v>
      </c>
      <c r="K507" s="76">
        <v>0</v>
      </c>
      <c r="L507" s="76">
        <v>0</v>
      </c>
      <c r="M507" s="76">
        <v>0</v>
      </c>
      <c r="N507" s="76">
        <v>0</v>
      </c>
      <c r="O507" s="76">
        <v>0</v>
      </c>
      <c r="P507" s="76">
        <v>0</v>
      </c>
      <c r="Q507" s="76">
        <v>0</v>
      </c>
      <c r="R507" s="76">
        <v>0</v>
      </c>
      <c r="S507" s="76">
        <v>0</v>
      </c>
      <c r="T507" s="76">
        <v>0</v>
      </c>
      <c r="U507" s="76">
        <v>0</v>
      </c>
      <c r="V507" s="76">
        <v>0</v>
      </c>
      <c r="W507" s="76">
        <v>0</v>
      </c>
      <c r="X507" s="76">
        <v>0</v>
      </c>
      <c r="Y507" s="76">
        <v>0</v>
      </c>
      <c r="Z507" s="76">
        <v>0</v>
      </c>
      <c r="AA507" s="76">
        <v>0</v>
      </c>
      <c r="AB507" s="76">
        <v>0</v>
      </c>
      <c r="AC507" s="76">
        <v>0</v>
      </c>
      <c r="AD507" s="76">
        <v>0</v>
      </c>
      <c r="AE507" s="76">
        <v>0</v>
      </c>
      <c r="AF507" s="76">
        <v>0</v>
      </c>
      <c r="AG507" s="76">
        <v>0</v>
      </c>
      <c r="AH507" s="76">
        <v>0</v>
      </c>
      <c r="AI507" s="76">
        <v>0</v>
      </c>
      <c r="AJ507" s="77">
        <f t="shared" si="7"/>
        <v>0</v>
      </c>
      <c r="AM507" s="70"/>
    </row>
    <row r="508" spans="1:39" ht="20.100000000000001" hidden="1" customHeight="1" outlineLevel="2">
      <c r="A508" s="73">
        <v>1708</v>
      </c>
      <c r="B508" s="74" t="s">
        <v>1143</v>
      </c>
      <c r="C508" s="75" t="s">
        <v>1298</v>
      </c>
      <c r="D508" s="76">
        <v>0</v>
      </c>
      <c r="E508" s="76">
        <v>0</v>
      </c>
      <c r="F508" s="76">
        <v>0</v>
      </c>
      <c r="G508" s="76">
        <v>0</v>
      </c>
      <c r="H508" s="76">
        <v>0</v>
      </c>
      <c r="I508" s="76">
        <v>0</v>
      </c>
      <c r="J508" s="76">
        <v>0</v>
      </c>
      <c r="K508" s="76">
        <v>0</v>
      </c>
      <c r="L508" s="76">
        <v>0</v>
      </c>
      <c r="M508" s="76">
        <v>0</v>
      </c>
      <c r="N508" s="76">
        <v>0</v>
      </c>
      <c r="O508" s="76">
        <v>0</v>
      </c>
      <c r="P508" s="76">
        <v>0</v>
      </c>
      <c r="Q508" s="76">
        <v>0</v>
      </c>
      <c r="R508" s="76">
        <v>0</v>
      </c>
      <c r="S508" s="76">
        <v>0</v>
      </c>
      <c r="T508" s="76">
        <v>0</v>
      </c>
      <c r="U508" s="76">
        <v>0</v>
      </c>
      <c r="V508" s="76">
        <v>0</v>
      </c>
      <c r="W508" s="76">
        <v>0</v>
      </c>
      <c r="X508" s="76">
        <v>0</v>
      </c>
      <c r="Y508" s="76">
        <v>0</v>
      </c>
      <c r="Z508" s="76">
        <v>0</v>
      </c>
      <c r="AA508" s="76">
        <v>0</v>
      </c>
      <c r="AB508" s="76">
        <v>0</v>
      </c>
      <c r="AC508" s="76">
        <v>0</v>
      </c>
      <c r="AD508" s="76">
        <v>0</v>
      </c>
      <c r="AE508" s="76">
        <v>0</v>
      </c>
      <c r="AF508" s="76">
        <v>0</v>
      </c>
      <c r="AG508" s="76">
        <v>0</v>
      </c>
      <c r="AH508" s="76">
        <v>0</v>
      </c>
      <c r="AI508" s="76">
        <v>0</v>
      </c>
      <c r="AJ508" s="77">
        <f t="shared" si="7"/>
        <v>0</v>
      </c>
      <c r="AM508" s="70"/>
    </row>
    <row r="509" spans="1:39" ht="20.100000000000001" hidden="1" customHeight="1" outlineLevel="2">
      <c r="A509" s="73">
        <v>1709</v>
      </c>
      <c r="B509" s="74" t="s">
        <v>1144</v>
      </c>
      <c r="C509" s="75" t="s">
        <v>1298</v>
      </c>
      <c r="D509" s="76">
        <v>0</v>
      </c>
      <c r="E509" s="76">
        <v>0</v>
      </c>
      <c r="F509" s="76">
        <v>0</v>
      </c>
      <c r="G509" s="76">
        <v>0</v>
      </c>
      <c r="H509" s="76">
        <v>0</v>
      </c>
      <c r="I509" s="76">
        <v>0</v>
      </c>
      <c r="J509" s="76">
        <v>0</v>
      </c>
      <c r="K509" s="76">
        <v>0</v>
      </c>
      <c r="L509" s="76">
        <v>0</v>
      </c>
      <c r="M509" s="76">
        <v>0</v>
      </c>
      <c r="N509" s="76">
        <v>0</v>
      </c>
      <c r="O509" s="76">
        <v>0</v>
      </c>
      <c r="P509" s="76">
        <v>0</v>
      </c>
      <c r="Q509" s="76">
        <v>0</v>
      </c>
      <c r="R509" s="76">
        <v>0</v>
      </c>
      <c r="S509" s="76">
        <v>0</v>
      </c>
      <c r="T509" s="76">
        <v>0</v>
      </c>
      <c r="U509" s="76">
        <v>0</v>
      </c>
      <c r="V509" s="76">
        <v>0</v>
      </c>
      <c r="W509" s="76">
        <v>0</v>
      </c>
      <c r="X509" s="76">
        <v>0</v>
      </c>
      <c r="Y509" s="76">
        <v>0</v>
      </c>
      <c r="Z509" s="76">
        <v>0</v>
      </c>
      <c r="AA509" s="76">
        <v>0</v>
      </c>
      <c r="AB509" s="76">
        <v>0</v>
      </c>
      <c r="AC509" s="76">
        <v>0</v>
      </c>
      <c r="AD509" s="76">
        <v>0</v>
      </c>
      <c r="AE509" s="76">
        <v>0</v>
      </c>
      <c r="AF509" s="76">
        <v>0</v>
      </c>
      <c r="AG509" s="76">
        <v>0</v>
      </c>
      <c r="AH509" s="76">
        <v>0</v>
      </c>
      <c r="AI509" s="76">
        <v>0</v>
      </c>
      <c r="AJ509" s="77">
        <f t="shared" si="7"/>
        <v>0</v>
      </c>
      <c r="AM509" s="70"/>
    </row>
    <row r="510" spans="1:39" ht="20.100000000000001" hidden="1" customHeight="1" outlineLevel="2">
      <c r="A510" s="73">
        <v>1710</v>
      </c>
      <c r="B510" s="74" t="s">
        <v>1145</v>
      </c>
      <c r="C510" s="75" t="s">
        <v>1298</v>
      </c>
      <c r="D510" s="76">
        <v>0</v>
      </c>
      <c r="E510" s="76">
        <v>0</v>
      </c>
      <c r="F510" s="76">
        <v>0</v>
      </c>
      <c r="G510" s="76">
        <v>0</v>
      </c>
      <c r="H510" s="76">
        <v>0</v>
      </c>
      <c r="I510" s="76">
        <v>0</v>
      </c>
      <c r="J510" s="76">
        <v>0</v>
      </c>
      <c r="K510" s="76">
        <v>0</v>
      </c>
      <c r="L510" s="76">
        <v>0</v>
      </c>
      <c r="M510" s="76">
        <v>0</v>
      </c>
      <c r="N510" s="76">
        <v>0</v>
      </c>
      <c r="O510" s="76">
        <v>0</v>
      </c>
      <c r="P510" s="76">
        <v>0</v>
      </c>
      <c r="Q510" s="76">
        <v>0</v>
      </c>
      <c r="R510" s="76">
        <v>0</v>
      </c>
      <c r="S510" s="76">
        <v>0</v>
      </c>
      <c r="T510" s="76">
        <v>0</v>
      </c>
      <c r="U510" s="76">
        <v>0</v>
      </c>
      <c r="V510" s="76">
        <v>0</v>
      </c>
      <c r="W510" s="76">
        <v>0</v>
      </c>
      <c r="X510" s="76">
        <v>0</v>
      </c>
      <c r="Y510" s="76">
        <v>0</v>
      </c>
      <c r="Z510" s="76">
        <v>0</v>
      </c>
      <c r="AA510" s="76">
        <v>0</v>
      </c>
      <c r="AB510" s="76">
        <v>0</v>
      </c>
      <c r="AC510" s="76">
        <v>0</v>
      </c>
      <c r="AD510" s="76">
        <v>0</v>
      </c>
      <c r="AE510" s="76">
        <v>0</v>
      </c>
      <c r="AF510" s="76">
        <v>0</v>
      </c>
      <c r="AG510" s="76">
        <v>0</v>
      </c>
      <c r="AH510" s="76">
        <v>0</v>
      </c>
      <c r="AI510" s="76">
        <v>0</v>
      </c>
      <c r="AJ510" s="77">
        <f t="shared" si="7"/>
        <v>0</v>
      </c>
      <c r="AM510" s="70"/>
    </row>
    <row r="511" spans="1:39" ht="20.100000000000001" hidden="1" customHeight="1" outlineLevel="2">
      <c r="A511" s="73">
        <v>1711</v>
      </c>
      <c r="B511" s="74" t="s">
        <v>1146</v>
      </c>
      <c r="C511" s="75" t="s">
        <v>1298</v>
      </c>
      <c r="D511" s="76">
        <v>0</v>
      </c>
      <c r="E511" s="76">
        <v>0</v>
      </c>
      <c r="F511" s="76">
        <v>0</v>
      </c>
      <c r="G511" s="76">
        <v>0</v>
      </c>
      <c r="H511" s="76">
        <v>0</v>
      </c>
      <c r="I511" s="76">
        <v>0</v>
      </c>
      <c r="J511" s="76">
        <v>0</v>
      </c>
      <c r="K511" s="76">
        <v>0</v>
      </c>
      <c r="L511" s="76">
        <v>0</v>
      </c>
      <c r="M511" s="76">
        <v>0</v>
      </c>
      <c r="N511" s="76">
        <v>0</v>
      </c>
      <c r="O511" s="76">
        <v>0</v>
      </c>
      <c r="P511" s="76">
        <v>0</v>
      </c>
      <c r="Q511" s="76">
        <v>0</v>
      </c>
      <c r="R511" s="76">
        <v>0</v>
      </c>
      <c r="S511" s="76">
        <v>0</v>
      </c>
      <c r="T511" s="76">
        <v>0</v>
      </c>
      <c r="U511" s="76">
        <v>0</v>
      </c>
      <c r="V511" s="76">
        <v>0</v>
      </c>
      <c r="W511" s="76">
        <v>0</v>
      </c>
      <c r="X511" s="76">
        <v>0</v>
      </c>
      <c r="Y511" s="76">
        <v>0</v>
      </c>
      <c r="Z511" s="76">
        <v>0</v>
      </c>
      <c r="AA511" s="76">
        <v>0</v>
      </c>
      <c r="AB511" s="76">
        <v>0</v>
      </c>
      <c r="AC511" s="76">
        <v>0</v>
      </c>
      <c r="AD511" s="76">
        <v>0</v>
      </c>
      <c r="AE511" s="76">
        <v>0</v>
      </c>
      <c r="AF511" s="76">
        <v>0</v>
      </c>
      <c r="AG511" s="76">
        <v>0</v>
      </c>
      <c r="AH511" s="76">
        <v>0</v>
      </c>
      <c r="AI511" s="76">
        <v>0</v>
      </c>
      <c r="AJ511" s="77">
        <f t="shared" si="7"/>
        <v>0</v>
      </c>
      <c r="AM511" s="70"/>
    </row>
    <row r="512" spans="1:39" ht="20.100000000000001" hidden="1" customHeight="1" outlineLevel="2">
      <c r="A512" s="73">
        <v>1712</v>
      </c>
      <c r="B512" s="74" t="s">
        <v>1147</v>
      </c>
      <c r="C512" s="75" t="s">
        <v>1298</v>
      </c>
      <c r="D512" s="76">
        <v>0</v>
      </c>
      <c r="E512" s="76">
        <v>0</v>
      </c>
      <c r="F512" s="76">
        <v>0</v>
      </c>
      <c r="G512" s="76">
        <v>0</v>
      </c>
      <c r="H512" s="76">
        <v>0</v>
      </c>
      <c r="I512" s="76">
        <v>0</v>
      </c>
      <c r="J512" s="76">
        <v>0</v>
      </c>
      <c r="K512" s="76">
        <v>0</v>
      </c>
      <c r="L512" s="76">
        <v>0</v>
      </c>
      <c r="M512" s="76">
        <v>0</v>
      </c>
      <c r="N512" s="76">
        <v>0</v>
      </c>
      <c r="O512" s="76">
        <v>0</v>
      </c>
      <c r="P512" s="76">
        <v>0</v>
      </c>
      <c r="Q512" s="76">
        <v>0</v>
      </c>
      <c r="R512" s="76">
        <v>0</v>
      </c>
      <c r="S512" s="76">
        <v>0</v>
      </c>
      <c r="T512" s="76">
        <v>0</v>
      </c>
      <c r="U512" s="76">
        <v>0</v>
      </c>
      <c r="V512" s="76">
        <v>0</v>
      </c>
      <c r="W512" s="76">
        <v>0</v>
      </c>
      <c r="X512" s="76">
        <v>0</v>
      </c>
      <c r="Y512" s="76">
        <v>0</v>
      </c>
      <c r="Z512" s="76">
        <v>0</v>
      </c>
      <c r="AA512" s="76">
        <v>0</v>
      </c>
      <c r="AB512" s="76">
        <v>0</v>
      </c>
      <c r="AC512" s="76">
        <v>0</v>
      </c>
      <c r="AD512" s="76">
        <v>0</v>
      </c>
      <c r="AE512" s="76">
        <v>0</v>
      </c>
      <c r="AF512" s="76">
        <v>0</v>
      </c>
      <c r="AG512" s="76">
        <v>0</v>
      </c>
      <c r="AH512" s="76">
        <v>0</v>
      </c>
      <c r="AI512" s="76">
        <v>0</v>
      </c>
      <c r="AJ512" s="77">
        <f t="shared" si="7"/>
        <v>0</v>
      </c>
      <c r="AM512" s="70"/>
    </row>
    <row r="513" spans="1:39" ht="20.100000000000001" hidden="1" customHeight="1" outlineLevel="2">
      <c r="A513" s="73">
        <v>1713</v>
      </c>
      <c r="B513" s="74" t="s">
        <v>1148</v>
      </c>
      <c r="C513" s="75" t="s">
        <v>1298</v>
      </c>
      <c r="D513" s="76">
        <v>0</v>
      </c>
      <c r="E513" s="76">
        <v>0</v>
      </c>
      <c r="F513" s="76">
        <v>0</v>
      </c>
      <c r="G513" s="76">
        <v>0</v>
      </c>
      <c r="H513" s="76">
        <v>0</v>
      </c>
      <c r="I513" s="76">
        <v>0</v>
      </c>
      <c r="J513" s="76">
        <v>0</v>
      </c>
      <c r="K513" s="76">
        <v>0</v>
      </c>
      <c r="L513" s="76">
        <v>0</v>
      </c>
      <c r="M513" s="76">
        <v>0</v>
      </c>
      <c r="N513" s="76">
        <v>0</v>
      </c>
      <c r="O513" s="76">
        <v>0</v>
      </c>
      <c r="P513" s="76">
        <v>0</v>
      </c>
      <c r="Q513" s="76">
        <v>0</v>
      </c>
      <c r="R513" s="76">
        <v>0</v>
      </c>
      <c r="S513" s="76">
        <v>0</v>
      </c>
      <c r="T513" s="76">
        <v>0</v>
      </c>
      <c r="U513" s="76">
        <v>0</v>
      </c>
      <c r="V513" s="76">
        <v>0</v>
      </c>
      <c r="W513" s="76">
        <v>0</v>
      </c>
      <c r="X513" s="76">
        <v>0</v>
      </c>
      <c r="Y513" s="76">
        <v>0</v>
      </c>
      <c r="Z513" s="76">
        <v>0</v>
      </c>
      <c r="AA513" s="76">
        <v>0</v>
      </c>
      <c r="AB513" s="76">
        <v>0</v>
      </c>
      <c r="AC513" s="76">
        <v>0</v>
      </c>
      <c r="AD513" s="76">
        <v>0</v>
      </c>
      <c r="AE513" s="76">
        <v>0</v>
      </c>
      <c r="AF513" s="76">
        <v>0</v>
      </c>
      <c r="AG513" s="76">
        <v>0</v>
      </c>
      <c r="AH513" s="76">
        <v>0</v>
      </c>
      <c r="AI513" s="76">
        <v>0</v>
      </c>
      <c r="AJ513" s="77">
        <f t="shared" si="7"/>
        <v>0</v>
      </c>
      <c r="AM513" s="70"/>
    </row>
    <row r="514" spans="1:39" ht="20.100000000000001" hidden="1" customHeight="1" outlineLevel="2">
      <c r="A514" s="73">
        <v>1714</v>
      </c>
      <c r="B514" s="74" t="s">
        <v>1149</v>
      </c>
      <c r="C514" s="75" t="s">
        <v>1298</v>
      </c>
      <c r="D514" s="76">
        <v>0</v>
      </c>
      <c r="E514" s="76">
        <v>0</v>
      </c>
      <c r="F514" s="76">
        <v>0</v>
      </c>
      <c r="G514" s="76">
        <v>0</v>
      </c>
      <c r="H514" s="76">
        <v>0</v>
      </c>
      <c r="I514" s="76">
        <v>0</v>
      </c>
      <c r="J514" s="76">
        <v>0</v>
      </c>
      <c r="K514" s="76">
        <v>0</v>
      </c>
      <c r="L514" s="76">
        <v>0</v>
      </c>
      <c r="M514" s="76">
        <v>0</v>
      </c>
      <c r="N514" s="76">
        <v>0</v>
      </c>
      <c r="O514" s="76">
        <v>0</v>
      </c>
      <c r="P514" s="76">
        <v>0</v>
      </c>
      <c r="Q514" s="76">
        <v>0</v>
      </c>
      <c r="R514" s="76">
        <v>0</v>
      </c>
      <c r="S514" s="76">
        <v>0</v>
      </c>
      <c r="T514" s="76">
        <v>0</v>
      </c>
      <c r="U514" s="76">
        <v>0</v>
      </c>
      <c r="V514" s="76">
        <v>0</v>
      </c>
      <c r="W514" s="76">
        <v>0</v>
      </c>
      <c r="X514" s="76">
        <v>0</v>
      </c>
      <c r="Y514" s="76">
        <v>0</v>
      </c>
      <c r="Z514" s="76">
        <v>0</v>
      </c>
      <c r="AA514" s="76">
        <v>0</v>
      </c>
      <c r="AB514" s="76">
        <v>0</v>
      </c>
      <c r="AC514" s="76">
        <v>0</v>
      </c>
      <c r="AD514" s="76">
        <v>0</v>
      </c>
      <c r="AE514" s="76">
        <v>0</v>
      </c>
      <c r="AF514" s="76">
        <v>0</v>
      </c>
      <c r="AG514" s="76">
        <v>0</v>
      </c>
      <c r="AH514" s="76">
        <v>0</v>
      </c>
      <c r="AI514" s="76">
        <v>0</v>
      </c>
      <c r="AJ514" s="77">
        <f t="shared" si="7"/>
        <v>0</v>
      </c>
      <c r="AM514" s="70"/>
    </row>
    <row r="515" spans="1:39" ht="20.100000000000001" hidden="1" customHeight="1" outlineLevel="2">
      <c r="A515" s="73">
        <v>1715</v>
      </c>
      <c r="B515" s="74" t="s">
        <v>1150</v>
      </c>
      <c r="C515" s="75" t="s">
        <v>1298</v>
      </c>
      <c r="D515" s="76">
        <v>0</v>
      </c>
      <c r="E515" s="76">
        <v>0</v>
      </c>
      <c r="F515" s="76">
        <v>0</v>
      </c>
      <c r="G515" s="76">
        <v>0</v>
      </c>
      <c r="H515" s="76">
        <v>0</v>
      </c>
      <c r="I515" s="76">
        <v>0</v>
      </c>
      <c r="J515" s="76">
        <v>0</v>
      </c>
      <c r="K515" s="76">
        <v>0</v>
      </c>
      <c r="L515" s="76">
        <v>0</v>
      </c>
      <c r="M515" s="76">
        <v>0</v>
      </c>
      <c r="N515" s="76">
        <v>0</v>
      </c>
      <c r="O515" s="76">
        <v>0</v>
      </c>
      <c r="P515" s="76">
        <v>0</v>
      </c>
      <c r="Q515" s="76">
        <v>0</v>
      </c>
      <c r="R515" s="76">
        <v>0</v>
      </c>
      <c r="S515" s="76">
        <v>0</v>
      </c>
      <c r="T515" s="76">
        <v>0</v>
      </c>
      <c r="U515" s="76">
        <v>0</v>
      </c>
      <c r="V515" s="76">
        <v>0</v>
      </c>
      <c r="W515" s="76">
        <v>0</v>
      </c>
      <c r="X515" s="76">
        <v>0</v>
      </c>
      <c r="Y515" s="76">
        <v>0</v>
      </c>
      <c r="Z515" s="76">
        <v>0</v>
      </c>
      <c r="AA515" s="76">
        <v>0</v>
      </c>
      <c r="AB515" s="76">
        <v>0</v>
      </c>
      <c r="AC515" s="76">
        <v>0</v>
      </c>
      <c r="AD515" s="76">
        <v>0</v>
      </c>
      <c r="AE515" s="76">
        <v>0</v>
      </c>
      <c r="AF515" s="76">
        <v>0</v>
      </c>
      <c r="AG515" s="76">
        <v>0</v>
      </c>
      <c r="AH515" s="76">
        <v>0</v>
      </c>
      <c r="AI515" s="76">
        <v>0</v>
      </c>
      <c r="AJ515" s="77">
        <f t="shared" si="7"/>
        <v>0</v>
      </c>
      <c r="AM515" s="70"/>
    </row>
    <row r="516" spans="1:39" ht="20.100000000000001" hidden="1" customHeight="1" outlineLevel="2">
      <c r="A516" s="73">
        <v>1716</v>
      </c>
      <c r="B516" s="74" t="s">
        <v>1151</v>
      </c>
      <c r="C516" s="75" t="s">
        <v>1298</v>
      </c>
      <c r="D516" s="76">
        <v>0</v>
      </c>
      <c r="E516" s="76">
        <v>0</v>
      </c>
      <c r="F516" s="76">
        <v>0</v>
      </c>
      <c r="G516" s="76">
        <v>0</v>
      </c>
      <c r="H516" s="76">
        <v>0</v>
      </c>
      <c r="I516" s="76">
        <v>0</v>
      </c>
      <c r="J516" s="76">
        <v>0</v>
      </c>
      <c r="K516" s="76">
        <v>0</v>
      </c>
      <c r="L516" s="76">
        <v>0</v>
      </c>
      <c r="M516" s="76">
        <v>0</v>
      </c>
      <c r="N516" s="76">
        <v>0</v>
      </c>
      <c r="O516" s="76">
        <v>0</v>
      </c>
      <c r="P516" s="76">
        <v>0</v>
      </c>
      <c r="Q516" s="76">
        <v>0</v>
      </c>
      <c r="R516" s="76">
        <v>0</v>
      </c>
      <c r="S516" s="76">
        <v>0</v>
      </c>
      <c r="T516" s="76">
        <v>0</v>
      </c>
      <c r="U516" s="76">
        <v>0</v>
      </c>
      <c r="V516" s="76">
        <v>0</v>
      </c>
      <c r="W516" s="76">
        <v>0</v>
      </c>
      <c r="X516" s="76">
        <v>0</v>
      </c>
      <c r="Y516" s="76">
        <v>0</v>
      </c>
      <c r="Z516" s="76">
        <v>0</v>
      </c>
      <c r="AA516" s="76">
        <v>0</v>
      </c>
      <c r="AB516" s="76">
        <v>0</v>
      </c>
      <c r="AC516" s="76">
        <v>0</v>
      </c>
      <c r="AD516" s="76">
        <v>0</v>
      </c>
      <c r="AE516" s="76">
        <v>0</v>
      </c>
      <c r="AF516" s="76">
        <v>0</v>
      </c>
      <c r="AG516" s="76">
        <v>0</v>
      </c>
      <c r="AH516" s="76">
        <v>0</v>
      </c>
      <c r="AI516" s="76">
        <v>0</v>
      </c>
      <c r="AJ516" s="77">
        <f t="shared" si="7"/>
        <v>0</v>
      </c>
      <c r="AM516" s="70"/>
    </row>
    <row r="517" spans="1:39" ht="20.100000000000001" hidden="1" customHeight="1" outlineLevel="2">
      <c r="A517" s="73">
        <v>1717</v>
      </c>
      <c r="B517" s="74" t="s">
        <v>1152</v>
      </c>
      <c r="C517" s="75" t="s">
        <v>1298</v>
      </c>
      <c r="D517" s="76">
        <v>0</v>
      </c>
      <c r="E517" s="76">
        <v>0</v>
      </c>
      <c r="F517" s="76">
        <v>0</v>
      </c>
      <c r="G517" s="76">
        <v>0</v>
      </c>
      <c r="H517" s="76">
        <v>0</v>
      </c>
      <c r="I517" s="76">
        <v>0</v>
      </c>
      <c r="J517" s="76">
        <v>0</v>
      </c>
      <c r="K517" s="76">
        <v>0</v>
      </c>
      <c r="L517" s="76">
        <v>0</v>
      </c>
      <c r="M517" s="76">
        <v>0</v>
      </c>
      <c r="N517" s="76">
        <v>0</v>
      </c>
      <c r="O517" s="76">
        <v>0</v>
      </c>
      <c r="P517" s="76">
        <v>0</v>
      </c>
      <c r="Q517" s="76">
        <v>0</v>
      </c>
      <c r="R517" s="76">
        <v>0</v>
      </c>
      <c r="S517" s="76">
        <v>0</v>
      </c>
      <c r="T517" s="76">
        <v>0</v>
      </c>
      <c r="U517" s="76">
        <v>0</v>
      </c>
      <c r="V517" s="76">
        <v>0</v>
      </c>
      <c r="W517" s="76">
        <v>0</v>
      </c>
      <c r="X517" s="76">
        <v>0</v>
      </c>
      <c r="Y517" s="76">
        <v>0</v>
      </c>
      <c r="Z517" s="76">
        <v>0</v>
      </c>
      <c r="AA517" s="76">
        <v>0</v>
      </c>
      <c r="AB517" s="76">
        <v>0</v>
      </c>
      <c r="AC517" s="76">
        <v>0</v>
      </c>
      <c r="AD517" s="76">
        <v>0</v>
      </c>
      <c r="AE517" s="76">
        <v>0</v>
      </c>
      <c r="AF517" s="76">
        <v>0</v>
      </c>
      <c r="AG517" s="76">
        <v>0</v>
      </c>
      <c r="AH517" s="76">
        <v>0</v>
      </c>
      <c r="AI517" s="76">
        <v>0</v>
      </c>
      <c r="AJ517" s="77">
        <f t="shared" si="7"/>
        <v>0</v>
      </c>
      <c r="AM517" s="70"/>
    </row>
    <row r="518" spans="1:39" ht="20.100000000000001" hidden="1" customHeight="1" outlineLevel="2">
      <c r="A518" s="73">
        <v>1718</v>
      </c>
      <c r="B518" s="74" t="s">
        <v>1153</v>
      </c>
      <c r="C518" s="75" t="s">
        <v>1298</v>
      </c>
      <c r="D518" s="76">
        <v>0</v>
      </c>
      <c r="E518" s="76">
        <v>0</v>
      </c>
      <c r="F518" s="76">
        <v>0</v>
      </c>
      <c r="G518" s="76">
        <v>0</v>
      </c>
      <c r="H518" s="76">
        <v>0</v>
      </c>
      <c r="I518" s="76">
        <v>0</v>
      </c>
      <c r="J518" s="76">
        <v>0</v>
      </c>
      <c r="K518" s="76">
        <v>0</v>
      </c>
      <c r="L518" s="76">
        <v>0</v>
      </c>
      <c r="M518" s="76">
        <v>0</v>
      </c>
      <c r="N518" s="76">
        <v>0</v>
      </c>
      <c r="O518" s="76">
        <v>0</v>
      </c>
      <c r="P518" s="76">
        <v>0</v>
      </c>
      <c r="Q518" s="76">
        <v>0</v>
      </c>
      <c r="R518" s="76">
        <v>0</v>
      </c>
      <c r="S518" s="76">
        <v>0</v>
      </c>
      <c r="T518" s="76">
        <v>0</v>
      </c>
      <c r="U518" s="76">
        <v>0</v>
      </c>
      <c r="V518" s="76">
        <v>0</v>
      </c>
      <c r="W518" s="76">
        <v>0</v>
      </c>
      <c r="X518" s="76">
        <v>0</v>
      </c>
      <c r="Y518" s="76">
        <v>0</v>
      </c>
      <c r="Z518" s="76">
        <v>0</v>
      </c>
      <c r="AA518" s="76">
        <v>0</v>
      </c>
      <c r="AB518" s="76">
        <v>0</v>
      </c>
      <c r="AC518" s="76">
        <v>0</v>
      </c>
      <c r="AD518" s="76">
        <v>0</v>
      </c>
      <c r="AE518" s="76">
        <v>0</v>
      </c>
      <c r="AF518" s="76">
        <v>0</v>
      </c>
      <c r="AG518" s="76">
        <v>0</v>
      </c>
      <c r="AH518" s="76">
        <v>0</v>
      </c>
      <c r="AI518" s="76">
        <v>0</v>
      </c>
      <c r="AJ518" s="77">
        <f t="shared" si="7"/>
        <v>0</v>
      </c>
      <c r="AM518" s="70"/>
    </row>
    <row r="519" spans="1:39" ht="20.100000000000001" hidden="1" customHeight="1" outlineLevel="2">
      <c r="A519" s="73">
        <v>1719</v>
      </c>
      <c r="B519" s="74" t="s">
        <v>1154</v>
      </c>
      <c r="C519" s="75" t="s">
        <v>1298</v>
      </c>
      <c r="D519" s="76">
        <v>0</v>
      </c>
      <c r="E519" s="76">
        <v>0</v>
      </c>
      <c r="F519" s="76">
        <v>0</v>
      </c>
      <c r="G519" s="76">
        <v>0</v>
      </c>
      <c r="H519" s="76">
        <v>0</v>
      </c>
      <c r="I519" s="76">
        <v>0</v>
      </c>
      <c r="J519" s="76">
        <v>0</v>
      </c>
      <c r="K519" s="76">
        <v>0</v>
      </c>
      <c r="L519" s="76">
        <v>0</v>
      </c>
      <c r="M519" s="76">
        <v>0</v>
      </c>
      <c r="N519" s="76">
        <v>0</v>
      </c>
      <c r="O519" s="76">
        <v>0</v>
      </c>
      <c r="P519" s="76">
        <v>0</v>
      </c>
      <c r="Q519" s="76">
        <v>0</v>
      </c>
      <c r="R519" s="76">
        <v>0</v>
      </c>
      <c r="S519" s="76">
        <v>0</v>
      </c>
      <c r="T519" s="76">
        <v>0</v>
      </c>
      <c r="U519" s="76">
        <v>0</v>
      </c>
      <c r="V519" s="76">
        <v>0</v>
      </c>
      <c r="W519" s="76">
        <v>0</v>
      </c>
      <c r="X519" s="76">
        <v>0</v>
      </c>
      <c r="Y519" s="76">
        <v>0</v>
      </c>
      <c r="Z519" s="76">
        <v>0</v>
      </c>
      <c r="AA519" s="76">
        <v>0</v>
      </c>
      <c r="AB519" s="76">
        <v>0</v>
      </c>
      <c r="AC519" s="76">
        <v>0</v>
      </c>
      <c r="AD519" s="76">
        <v>0</v>
      </c>
      <c r="AE519" s="76">
        <v>0</v>
      </c>
      <c r="AF519" s="76">
        <v>0</v>
      </c>
      <c r="AG519" s="76">
        <v>0</v>
      </c>
      <c r="AH519" s="76">
        <v>0</v>
      </c>
      <c r="AI519" s="76">
        <v>0</v>
      </c>
      <c r="AJ519" s="77">
        <f t="shared" si="7"/>
        <v>0</v>
      </c>
      <c r="AM519" s="70"/>
    </row>
    <row r="520" spans="1:39" ht="20.100000000000001" hidden="1" customHeight="1" outlineLevel="2">
      <c r="A520" s="73">
        <v>1720</v>
      </c>
      <c r="B520" s="74" t="s">
        <v>1155</v>
      </c>
      <c r="C520" s="75" t="s">
        <v>1298</v>
      </c>
      <c r="D520" s="76">
        <v>0</v>
      </c>
      <c r="E520" s="76">
        <v>0</v>
      </c>
      <c r="F520" s="76">
        <v>0</v>
      </c>
      <c r="G520" s="76">
        <v>0</v>
      </c>
      <c r="H520" s="76">
        <v>0</v>
      </c>
      <c r="I520" s="76">
        <v>0</v>
      </c>
      <c r="J520" s="76">
        <v>0</v>
      </c>
      <c r="K520" s="76">
        <v>0</v>
      </c>
      <c r="L520" s="76">
        <v>0</v>
      </c>
      <c r="M520" s="76">
        <v>0</v>
      </c>
      <c r="N520" s="76">
        <v>0</v>
      </c>
      <c r="O520" s="76">
        <v>0</v>
      </c>
      <c r="P520" s="76">
        <v>0</v>
      </c>
      <c r="Q520" s="76">
        <v>0</v>
      </c>
      <c r="R520" s="76">
        <v>0</v>
      </c>
      <c r="S520" s="76">
        <v>0</v>
      </c>
      <c r="T520" s="76">
        <v>0</v>
      </c>
      <c r="U520" s="76">
        <v>0</v>
      </c>
      <c r="V520" s="76">
        <v>0</v>
      </c>
      <c r="W520" s="76">
        <v>0</v>
      </c>
      <c r="X520" s="76">
        <v>0</v>
      </c>
      <c r="Y520" s="76">
        <v>0</v>
      </c>
      <c r="Z520" s="76">
        <v>0</v>
      </c>
      <c r="AA520" s="76">
        <v>0</v>
      </c>
      <c r="AB520" s="76">
        <v>0</v>
      </c>
      <c r="AC520" s="76">
        <v>0</v>
      </c>
      <c r="AD520" s="76">
        <v>0</v>
      </c>
      <c r="AE520" s="76">
        <v>0</v>
      </c>
      <c r="AF520" s="76">
        <v>0</v>
      </c>
      <c r="AG520" s="76">
        <v>0</v>
      </c>
      <c r="AH520" s="76">
        <v>0</v>
      </c>
      <c r="AI520" s="76">
        <v>0</v>
      </c>
      <c r="AJ520" s="77">
        <f t="shared" si="7"/>
        <v>0</v>
      </c>
      <c r="AM520" s="70"/>
    </row>
    <row r="521" spans="1:39" ht="20.100000000000001" hidden="1" customHeight="1" outlineLevel="2">
      <c r="A521" s="73">
        <v>1721</v>
      </c>
      <c r="B521" s="74" t="s">
        <v>1156</v>
      </c>
      <c r="C521" s="75" t="s">
        <v>1298</v>
      </c>
      <c r="D521" s="76">
        <v>0</v>
      </c>
      <c r="E521" s="76">
        <v>0</v>
      </c>
      <c r="F521" s="76">
        <v>0</v>
      </c>
      <c r="G521" s="76">
        <v>0</v>
      </c>
      <c r="H521" s="76">
        <v>0</v>
      </c>
      <c r="I521" s="76">
        <v>0</v>
      </c>
      <c r="J521" s="76">
        <v>0</v>
      </c>
      <c r="K521" s="76">
        <v>0</v>
      </c>
      <c r="L521" s="76">
        <v>0</v>
      </c>
      <c r="M521" s="76">
        <v>0</v>
      </c>
      <c r="N521" s="76">
        <v>0</v>
      </c>
      <c r="O521" s="76">
        <v>0</v>
      </c>
      <c r="P521" s="76">
        <v>0</v>
      </c>
      <c r="Q521" s="76">
        <v>0</v>
      </c>
      <c r="R521" s="76">
        <v>0</v>
      </c>
      <c r="S521" s="76">
        <v>0</v>
      </c>
      <c r="T521" s="76">
        <v>0</v>
      </c>
      <c r="U521" s="76">
        <v>0</v>
      </c>
      <c r="V521" s="76">
        <v>0</v>
      </c>
      <c r="W521" s="76">
        <v>0</v>
      </c>
      <c r="X521" s="76">
        <v>0</v>
      </c>
      <c r="Y521" s="76">
        <v>0</v>
      </c>
      <c r="Z521" s="76">
        <v>0</v>
      </c>
      <c r="AA521" s="76">
        <v>0</v>
      </c>
      <c r="AB521" s="76">
        <v>0</v>
      </c>
      <c r="AC521" s="76">
        <v>0</v>
      </c>
      <c r="AD521" s="76">
        <v>0</v>
      </c>
      <c r="AE521" s="76">
        <v>0</v>
      </c>
      <c r="AF521" s="76">
        <v>0</v>
      </c>
      <c r="AG521" s="76">
        <v>0</v>
      </c>
      <c r="AH521" s="76">
        <v>0</v>
      </c>
      <c r="AI521" s="76">
        <v>0</v>
      </c>
      <c r="AJ521" s="77">
        <f t="shared" si="7"/>
        <v>0</v>
      </c>
      <c r="AM521" s="70"/>
    </row>
    <row r="522" spans="1:39" ht="20.100000000000001" hidden="1" customHeight="1" outlineLevel="2">
      <c r="A522" s="73">
        <v>1722</v>
      </c>
      <c r="B522" s="74" t="s">
        <v>1157</v>
      </c>
      <c r="C522" s="75" t="s">
        <v>1298</v>
      </c>
      <c r="D522" s="76">
        <v>0</v>
      </c>
      <c r="E522" s="76">
        <v>0</v>
      </c>
      <c r="F522" s="76">
        <v>0</v>
      </c>
      <c r="G522" s="76">
        <v>0</v>
      </c>
      <c r="H522" s="76">
        <v>0</v>
      </c>
      <c r="I522" s="76">
        <v>0</v>
      </c>
      <c r="J522" s="76">
        <v>0</v>
      </c>
      <c r="K522" s="76">
        <v>0</v>
      </c>
      <c r="L522" s="76">
        <v>0</v>
      </c>
      <c r="M522" s="76">
        <v>0</v>
      </c>
      <c r="N522" s="76">
        <v>0</v>
      </c>
      <c r="O522" s="76">
        <v>0</v>
      </c>
      <c r="P522" s="76">
        <v>0</v>
      </c>
      <c r="Q522" s="76">
        <v>0</v>
      </c>
      <c r="R522" s="76">
        <v>0</v>
      </c>
      <c r="S522" s="76">
        <v>0</v>
      </c>
      <c r="T522" s="76">
        <v>0</v>
      </c>
      <c r="U522" s="76">
        <v>0</v>
      </c>
      <c r="V522" s="76">
        <v>0</v>
      </c>
      <c r="W522" s="76">
        <v>0</v>
      </c>
      <c r="X522" s="76">
        <v>0</v>
      </c>
      <c r="Y522" s="76">
        <v>0</v>
      </c>
      <c r="Z522" s="76">
        <v>0</v>
      </c>
      <c r="AA522" s="76">
        <v>0</v>
      </c>
      <c r="AB522" s="76">
        <v>0</v>
      </c>
      <c r="AC522" s="76">
        <v>0</v>
      </c>
      <c r="AD522" s="76">
        <v>0</v>
      </c>
      <c r="AE522" s="76">
        <v>0</v>
      </c>
      <c r="AF522" s="76">
        <v>0</v>
      </c>
      <c r="AG522" s="76">
        <v>0</v>
      </c>
      <c r="AH522" s="76">
        <v>0</v>
      </c>
      <c r="AI522" s="76">
        <v>0</v>
      </c>
      <c r="AJ522" s="77">
        <f t="shared" si="7"/>
        <v>0</v>
      </c>
      <c r="AM522" s="70"/>
    </row>
    <row r="523" spans="1:39" ht="20.100000000000001" hidden="1" customHeight="1" outlineLevel="2">
      <c r="A523" s="73">
        <v>1723</v>
      </c>
      <c r="B523" s="74" t="s">
        <v>1158</v>
      </c>
      <c r="C523" s="75" t="s">
        <v>1298</v>
      </c>
      <c r="D523" s="76">
        <v>0</v>
      </c>
      <c r="E523" s="76">
        <v>0</v>
      </c>
      <c r="F523" s="76">
        <v>0</v>
      </c>
      <c r="G523" s="76">
        <v>0</v>
      </c>
      <c r="H523" s="76">
        <v>0</v>
      </c>
      <c r="I523" s="76">
        <v>0</v>
      </c>
      <c r="J523" s="76">
        <v>0</v>
      </c>
      <c r="K523" s="76">
        <v>0</v>
      </c>
      <c r="L523" s="76">
        <v>0</v>
      </c>
      <c r="M523" s="76">
        <v>0</v>
      </c>
      <c r="N523" s="76">
        <v>0</v>
      </c>
      <c r="O523" s="76">
        <v>0</v>
      </c>
      <c r="P523" s="76">
        <v>0</v>
      </c>
      <c r="Q523" s="76">
        <v>0</v>
      </c>
      <c r="R523" s="76">
        <v>0</v>
      </c>
      <c r="S523" s="76">
        <v>0</v>
      </c>
      <c r="T523" s="76">
        <v>0</v>
      </c>
      <c r="U523" s="76">
        <v>0</v>
      </c>
      <c r="V523" s="76">
        <v>0</v>
      </c>
      <c r="W523" s="76">
        <v>0</v>
      </c>
      <c r="X523" s="76">
        <v>0</v>
      </c>
      <c r="Y523" s="76">
        <v>0</v>
      </c>
      <c r="Z523" s="76">
        <v>0</v>
      </c>
      <c r="AA523" s="76">
        <v>0</v>
      </c>
      <c r="AB523" s="76">
        <v>0</v>
      </c>
      <c r="AC523" s="76">
        <v>0</v>
      </c>
      <c r="AD523" s="76">
        <v>0</v>
      </c>
      <c r="AE523" s="76">
        <v>0</v>
      </c>
      <c r="AF523" s="76">
        <v>0</v>
      </c>
      <c r="AG523" s="76">
        <v>0</v>
      </c>
      <c r="AH523" s="76">
        <v>0</v>
      </c>
      <c r="AI523" s="76">
        <v>0</v>
      </c>
      <c r="AJ523" s="77">
        <f t="shared" si="7"/>
        <v>0</v>
      </c>
      <c r="AM523" s="70"/>
    </row>
    <row r="524" spans="1:39" ht="20.100000000000001" hidden="1" customHeight="1" outlineLevel="2">
      <c r="A524" s="73">
        <v>1724</v>
      </c>
      <c r="B524" s="74" t="s">
        <v>1159</v>
      </c>
      <c r="C524" s="75" t="s">
        <v>1298</v>
      </c>
      <c r="D524" s="76">
        <v>0</v>
      </c>
      <c r="E524" s="76">
        <v>0</v>
      </c>
      <c r="F524" s="76">
        <v>0</v>
      </c>
      <c r="G524" s="76">
        <v>0</v>
      </c>
      <c r="H524" s="76">
        <v>0</v>
      </c>
      <c r="I524" s="76">
        <v>0</v>
      </c>
      <c r="J524" s="76">
        <v>0</v>
      </c>
      <c r="K524" s="76">
        <v>0</v>
      </c>
      <c r="L524" s="76">
        <v>0</v>
      </c>
      <c r="M524" s="76">
        <v>0</v>
      </c>
      <c r="N524" s="76">
        <v>0</v>
      </c>
      <c r="O524" s="76">
        <v>0</v>
      </c>
      <c r="P524" s="76">
        <v>0</v>
      </c>
      <c r="Q524" s="76">
        <v>0</v>
      </c>
      <c r="R524" s="76">
        <v>0</v>
      </c>
      <c r="S524" s="76">
        <v>0</v>
      </c>
      <c r="T524" s="76">
        <v>0</v>
      </c>
      <c r="U524" s="76">
        <v>0</v>
      </c>
      <c r="V524" s="76">
        <v>0</v>
      </c>
      <c r="W524" s="76">
        <v>0</v>
      </c>
      <c r="X524" s="76">
        <v>0</v>
      </c>
      <c r="Y524" s="76">
        <v>0</v>
      </c>
      <c r="Z524" s="76">
        <v>0</v>
      </c>
      <c r="AA524" s="76">
        <v>0</v>
      </c>
      <c r="AB524" s="76">
        <v>0</v>
      </c>
      <c r="AC524" s="76">
        <v>0</v>
      </c>
      <c r="AD524" s="76">
        <v>0</v>
      </c>
      <c r="AE524" s="76">
        <v>0</v>
      </c>
      <c r="AF524" s="76">
        <v>0</v>
      </c>
      <c r="AG524" s="76">
        <v>0</v>
      </c>
      <c r="AH524" s="76">
        <v>0</v>
      </c>
      <c r="AI524" s="76">
        <v>0</v>
      </c>
      <c r="AJ524" s="77">
        <f t="shared" si="7"/>
        <v>0</v>
      </c>
      <c r="AM524" s="70"/>
    </row>
    <row r="525" spans="1:39" ht="20.100000000000001" hidden="1" customHeight="1" outlineLevel="2">
      <c r="A525" s="73">
        <v>1725</v>
      </c>
      <c r="B525" s="74" t="s">
        <v>1160</v>
      </c>
      <c r="C525" s="75" t="s">
        <v>1298</v>
      </c>
      <c r="D525" s="76">
        <v>0</v>
      </c>
      <c r="E525" s="76">
        <v>0</v>
      </c>
      <c r="F525" s="76">
        <v>0</v>
      </c>
      <c r="G525" s="76">
        <v>0</v>
      </c>
      <c r="H525" s="76">
        <v>0</v>
      </c>
      <c r="I525" s="76">
        <v>0</v>
      </c>
      <c r="J525" s="76">
        <v>0</v>
      </c>
      <c r="K525" s="76">
        <v>0</v>
      </c>
      <c r="L525" s="76">
        <v>0</v>
      </c>
      <c r="M525" s="76">
        <v>0</v>
      </c>
      <c r="N525" s="76">
        <v>0</v>
      </c>
      <c r="O525" s="76">
        <v>0</v>
      </c>
      <c r="P525" s="76">
        <v>0</v>
      </c>
      <c r="Q525" s="76">
        <v>0</v>
      </c>
      <c r="R525" s="76">
        <v>0</v>
      </c>
      <c r="S525" s="76">
        <v>0</v>
      </c>
      <c r="T525" s="76">
        <v>0</v>
      </c>
      <c r="U525" s="76">
        <v>0</v>
      </c>
      <c r="V525" s="76">
        <v>0</v>
      </c>
      <c r="W525" s="76">
        <v>0</v>
      </c>
      <c r="X525" s="76">
        <v>0</v>
      </c>
      <c r="Y525" s="76">
        <v>0</v>
      </c>
      <c r="Z525" s="76">
        <v>0</v>
      </c>
      <c r="AA525" s="76">
        <v>0</v>
      </c>
      <c r="AB525" s="76">
        <v>0</v>
      </c>
      <c r="AC525" s="76">
        <v>0</v>
      </c>
      <c r="AD525" s="76">
        <v>0</v>
      </c>
      <c r="AE525" s="76">
        <v>0</v>
      </c>
      <c r="AF525" s="76">
        <v>0</v>
      </c>
      <c r="AG525" s="76">
        <v>0</v>
      </c>
      <c r="AH525" s="76">
        <v>0</v>
      </c>
      <c r="AI525" s="76">
        <v>0</v>
      </c>
      <c r="AJ525" s="77">
        <f t="shared" si="7"/>
        <v>0</v>
      </c>
      <c r="AM525" s="70"/>
    </row>
    <row r="526" spans="1:39" ht="20.100000000000001" hidden="1" customHeight="1" outlineLevel="2">
      <c r="A526" s="73">
        <v>1726</v>
      </c>
      <c r="B526" s="74" t="s">
        <v>1161</v>
      </c>
      <c r="C526" s="75" t="s">
        <v>1298</v>
      </c>
      <c r="D526" s="76">
        <v>0</v>
      </c>
      <c r="E526" s="76">
        <v>0</v>
      </c>
      <c r="F526" s="76">
        <v>0</v>
      </c>
      <c r="G526" s="76">
        <v>0</v>
      </c>
      <c r="H526" s="76">
        <v>0</v>
      </c>
      <c r="I526" s="76">
        <v>0</v>
      </c>
      <c r="J526" s="76">
        <v>0</v>
      </c>
      <c r="K526" s="76">
        <v>0</v>
      </c>
      <c r="L526" s="76">
        <v>0</v>
      </c>
      <c r="M526" s="76">
        <v>0</v>
      </c>
      <c r="N526" s="76">
        <v>0</v>
      </c>
      <c r="O526" s="76">
        <v>0</v>
      </c>
      <c r="P526" s="76">
        <v>0</v>
      </c>
      <c r="Q526" s="76">
        <v>0</v>
      </c>
      <c r="R526" s="76">
        <v>0</v>
      </c>
      <c r="S526" s="76">
        <v>0</v>
      </c>
      <c r="T526" s="76">
        <v>0</v>
      </c>
      <c r="U526" s="76">
        <v>0</v>
      </c>
      <c r="V526" s="76">
        <v>0</v>
      </c>
      <c r="W526" s="76">
        <v>0</v>
      </c>
      <c r="X526" s="76">
        <v>0</v>
      </c>
      <c r="Y526" s="76">
        <v>0</v>
      </c>
      <c r="Z526" s="76">
        <v>0</v>
      </c>
      <c r="AA526" s="76">
        <v>0</v>
      </c>
      <c r="AB526" s="76">
        <v>0</v>
      </c>
      <c r="AC526" s="76">
        <v>0</v>
      </c>
      <c r="AD526" s="76">
        <v>0</v>
      </c>
      <c r="AE526" s="76">
        <v>0</v>
      </c>
      <c r="AF526" s="76">
        <v>0</v>
      </c>
      <c r="AG526" s="76">
        <v>0</v>
      </c>
      <c r="AH526" s="76">
        <v>0</v>
      </c>
      <c r="AI526" s="76">
        <v>0</v>
      </c>
      <c r="AJ526" s="77">
        <f t="shared" ref="AJ526:AJ589" si="8">SUM(D526:AI526)</f>
        <v>0</v>
      </c>
      <c r="AM526" s="70"/>
    </row>
    <row r="527" spans="1:39" ht="20.100000000000001" hidden="1" customHeight="1" outlineLevel="2">
      <c r="A527" s="73">
        <v>1727</v>
      </c>
      <c r="B527" s="74" t="s">
        <v>1162</v>
      </c>
      <c r="C527" s="75" t="s">
        <v>1298</v>
      </c>
      <c r="D527" s="76">
        <v>0</v>
      </c>
      <c r="E527" s="76">
        <v>0</v>
      </c>
      <c r="F527" s="76">
        <v>0</v>
      </c>
      <c r="G527" s="76">
        <v>0</v>
      </c>
      <c r="H527" s="76">
        <v>0</v>
      </c>
      <c r="I527" s="76">
        <v>0</v>
      </c>
      <c r="J527" s="76">
        <v>0</v>
      </c>
      <c r="K527" s="76">
        <v>0</v>
      </c>
      <c r="L527" s="76">
        <v>0</v>
      </c>
      <c r="M527" s="76">
        <v>0</v>
      </c>
      <c r="N527" s="76">
        <v>0</v>
      </c>
      <c r="O527" s="76">
        <v>0</v>
      </c>
      <c r="P527" s="76">
        <v>0</v>
      </c>
      <c r="Q527" s="76">
        <v>0</v>
      </c>
      <c r="R527" s="76">
        <v>0</v>
      </c>
      <c r="S527" s="76">
        <v>0</v>
      </c>
      <c r="T527" s="76">
        <v>0</v>
      </c>
      <c r="U527" s="76">
        <v>0</v>
      </c>
      <c r="V527" s="76">
        <v>0</v>
      </c>
      <c r="W527" s="76">
        <v>0</v>
      </c>
      <c r="X527" s="76">
        <v>0</v>
      </c>
      <c r="Y527" s="76">
        <v>0</v>
      </c>
      <c r="Z527" s="76">
        <v>0</v>
      </c>
      <c r="AA527" s="76">
        <v>0</v>
      </c>
      <c r="AB527" s="76">
        <v>0</v>
      </c>
      <c r="AC527" s="76">
        <v>0</v>
      </c>
      <c r="AD527" s="76">
        <v>0</v>
      </c>
      <c r="AE527" s="76">
        <v>0</v>
      </c>
      <c r="AF527" s="76">
        <v>0</v>
      </c>
      <c r="AG527" s="76">
        <v>0</v>
      </c>
      <c r="AH527" s="76">
        <v>0</v>
      </c>
      <c r="AI527" s="76">
        <v>0</v>
      </c>
      <c r="AJ527" s="77">
        <f t="shared" si="8"/>
        <v>0</v>
      </c>
      <c r="AM527" s="70"/>
    </row>
    <row r="528" spans="1:39" ht="20.100000000000001" hidden="1" customHeight="1" outlineLevel="2">
      <c r="A528" s="73">
        <v>1728</v>
      </c>
      <c r="B528" s="74" t="s">
        <v>1163</v>
      </c>
      <c r="C528" s="75" t="s">
        <v>1298</v>
      </c>
      <c r="D528" s="76">
        <v>0</v>
      </c>
      <c r="E528" s="76">
        <v>0</v>
      </c>
      <c r="F528" s="76">
        <v>0</v>
      </c>
      <c r="G528" s="76">
        <v>0</v>
      </c>
      <c r="H528" s="76">
        <v>0</v>
      </c>
      <c r="I528" s="76">
        <v>0</v>
      </c>
      <c r="J528" s="76">
        <v>0</v>
      </c>
      <c r="K528" s="76">
        <v>0</v>
      </c>
      <c r="L528" s="76">
        <v>0</v>
      </c>
      <c r="M528" s="76">
        <v>0</v>
      </c>
      <c r="N528" s="76">
        <v>0</v>
      </c>
      <c r="O528" s="76">
        <v>0</v>
      </c>
      <c r="P528" s="76">
        <v>0</v>
      </c>
      <c r="Q528" s="76">
        <v>0</v>
      </c>
      <c r="R528" s="76">
        <v>0</v>
      </c>
      <c r="S528" s="76">
        <v>0</v>
      </c>
      <c r="T528" s="76">
        <v>0</v>
      </c>
      <c r="U528" s="76">
        <v>0</v>
      </c>
      <c r="V528" s="76">
        <v>0</v>
      </c>
      <c r="W528" s="76">
        <v>0</v>
      </c>
      <c r="X528" s="76">
        <v>0</v>
      </c>
      <c r="Y528" s="76">
        <v>0</v>
      </c>
      <c r="Z528" s="76">
        <v>0</v>
      </c>
      <c r="AA528" s="76">
        <v>0</v>
      </c>
      <c r="AB528" s="76">
        <v>0</v>
      </c>
      <c r="AC528" s="76">
        <v>0</v>
      </c>
      <c r="AD528" s="76">
        <v>0</v>
      </c>
      <c r="AE528" s="76">
        <v>0</v>
      </c>
      <c r="AF528" s="76">
        <v>0</v>
      </c>
      <c r="AG528" s="76">
        <v>0</v>
      </c>
      <c r="AH528" s="76">
        <v>0</v>
      </c>
      <c r="AI528" s="76">
        <v>0</v>
      </c>
      <c r="AJ528" s="77">
        <f t="shared" si="8"/>
        <v>0</v>
      </c>
      <c r="AM528" s="70"/>
    </row>
    <row r="529" spans="1:39" ht="20.100000000000001" hidden="1" customHeight="1" outlineLevel="2">
      <c r="A529" s="73">
        <v>1729</v>
      </c>
      <c r="B529" s="74" t="s">
        <v>1164</v>
      </c>
      <c r="C529" s="75" t="s">
        <v>1298</v>
      </c>
      <c r="D529" s="76">
        <v>0</v>
      </c>
      <c r="E529" s="76">
        <v>0</v>
      </c>
      <c r="F529" s="76">
        <v>0</v>
      </c>
      <c r="G529" s="76">
        <v>0</v>
      </c>
      <c r="H529" s="76">
        <v>0</v>
      </c>
      <c r="I529" s="76">
        <v>0</v>
      </c>
      <c r="J529" s="76">
        <v>0</v>
      </c>
      <c r="K529" s="76">
        <v>0</v>
      </c>
      <c r="L529" s="76">
        <v>0</v>
      </c>
      <c r="M529" s="76">
        <v>0</v>
      </c>
      <c r="N529" s="76">
        <v>0</v>
      </c>
      <c r="O529" s="76">
        <v>0</v>
      </c>
      <c r="P529" s="76">
        <v>0</v>
      </c>
      <c r="Q529" s="76">
        <v>0</v>
      </c>
      <c r="R529" s="76">
        <v>0</v>
      </c>
      <c r="S529" s="76">
        <v>0</v>
      </c>
      <c r="T529" s="76">
        <v>0</v>
      </c>
      <c r="U529" s="76">
        <v>0</v>
      </c>
      <c r="V529" s="76">
        <v>0</v>
      </c>
      <c r="W529" s="76">
        <v>0</v>
      </c>
      <c r="X529" s="76">
        <v>0</v>
      </c>
      <c r="Y529" s="76">
        <v>0</v>
      </c>
      <c r="Z529" s="76">
        <v>0</v>
      </c>
      <c r="AA529" s="76">
        <v>0</v>
      </c>
      <c r="AB529" s="76">
        <v>0</v>
      </c>
      <c r="AC529" s="76">
        <v>0</v>
      </c>
      <c r="AD529" s="76">
        <v>0</v>
      </c>
      <c r="AE529" s="76">
        <v>0</v>
      </c>
      <c r="AF529" s="76">
        <v>0</v>
      </c>
      <c r="AG529" s="76">
        <v>0</v>
      </c>
      <c r="AH529" s="76">
        <v>0</v>
      </c>
      <c r="AI529" s="76">
        <v>0</v>
      </c>
      <c r="AJ529" s="77">
        <f t="shared" si="8"/>
        <v>0</v>
      </c>
      <c r="AM529" s="70"/>
    </row>
    <row r="530" spans="1:39" ht="20.100000000000001" hidden="1" customHeight="1" outlineLevel="2">
      <c r="A530" s="73">
        <v>1730</v>
      </c>
      <c r="B530" s="74" t="s">
        <v>1165</v>
      </c>
      <c r="C530" s="75" t="s">
        <v>1298</v>
      </c>
      <c r="D530" s="76">
        <v>0</v>
      </c>
      <c r="E530" s="76">
        <v>0</v>
      </c>
      <c r="F530" s="76">
        <v>0</v>
      </c>
      <c r="G530" s="76">
        <v>0</v>
      </c>
      <c r="H530" s="76">
        <v>0</v>
      </c>
      <c r="I530" s="76">
        <v>0</v>
      </c>
      <c r="J530" s="76">
        <v>0</v>
      </c>
      <c r="K530" s="76">
        <v>0</v>
      </c>
      <c r="L530" s="76">
        <v>0</v>
      </c>
      <c r="M530" s="76">
        <v>0</v>
      </c>
      <c r="N530" s="76">
        <v>0</v>
      </c>
      <c r="O530" s="76">
        <v>0</v>
      </c>
      <c r="P530" s="76">
        <v>0</v>
      </c>
      <c r="Q530" s="76">
        <v>0</v>
      </c>
      <c r="R530" s="76">
        <v>0</v>
      </c>
      <c r="S530" s="76">
        <v>0</v>
      </c>
      <c r="T530" s="76">
        <v>0</v>
      </c>
      <c r="U530" s="76">
        <v>0</v>
      </c>
      <c r="V530" s="76">
        <v>0</v>
      </c>
      <c r="W530" s="76">
        <v>0</v>
      </c>
      <c r="X530" s="76">
        <v>0</v>
      </c>
      <c r="Y530" s="76">
        <v>0</v>
      </c>
      <c r="Z530" s="76">
        <v>0</v>
      </c>
      <c r="AA530" s="76">
        <v>0</v>
      </c>
      <c r="AB530" s="76">
        <v>0</v>
      </c>
      <c r="AC530" s="76">
        <v>0</v>
      </c>
      <c r="AD530" s="76">
        <v>0</v>
      </c>
      <c r="AE530" s="76">
        <v>0</v>
      </c>
      <c r="AF530" s="76">
        <v>0</v>
      </c>
      <c r="AG530" s="76">
        <v>0</v>
      </c>
      <c r="AH530" s="76">
        <v>0</v>
      </c>
      <c r="AI530" s="76">
        <v>0</v>
      </c>
      <c r="AJ530" s="77">
        <f t="shared" si="8"/>
        <v>0</v>
      </c>
      <c r="AM530" s="70"/>
    </row>
    <row r="531" spans="1:39" ht="20.100000000000001" hidden="1" customHeight="1" outlineLevel="2">
      <c r="A531" s="73">
        <v>1731</v>
      </c>
      <c r="B531" s="74" t="s">
        <v>1166</v>
      </c>
      <c r="C531" s="75" t="s">
        <v>1298</v>
      </c>
      <c r="D531" s="76">
        <v>0</v>
      </c>
      <c r="E531" s="76">
        <v>0</v>
      </c>
      <c r="F531" s="76">
        <v>0</v>
      </c>
      <c r="G531" s="76">
        <v>0</v>
      </c>
      <c r="H531" s="76">
        <v>0</v>
      </c>
      <c r="I531" s="76">
        <v>0</v>
      </c>
      <c r="J531" s="76">
        <v>0</v>
      </c>
      <c r="K531" s="76">
        <v>0</v>
      </c>
      <c r="L531" s="76">
        <v>0</v>
      </c>
      <c r="M531" s="76">
        <v>0</v>
      </c>
      <c r="N531" s="76">
        <v>0</v>
      </c>
      <c r="O531" s="76">
        <v>0</v>
      </c>
      <c r="P531" s="76">
        <v>0</v>
      </c>
      <c r="Q531" s="76">
        <v>0</v>
      </c>
      <c r="R531" s="76">
        <v>0</v>
      </c>
      <c r="S531" s="76">
        <v>0</v>
      </c>
      <c r="T531" s="76">
        <v>0</v>
      </c>
      <c r="U531" s="76">
        <v>0</v>
      </c>
      <c r="V531" s="76">
        <v>0</v>
      </c>
      <c r="W531" s="76">
        <v>0</v>
      </c>
      <c r="X531" s="76">
        <v>0</v>
      </c>
      <c r="Y531" s="76">
        <v>0</v>
      </c>
      <c r="Z531" s="76">
        <v>0</v>
      </c>
      <c r="AA531" s="76">
        <v>0</v>
      </c>
      <c r="AB531" s="76">
        <v>0</v>
      </c>
      <c r="AC531" s="76">
        <v>0</v>
      </c>
      <c r="AD531" s="76">
        <v>0</v>
      </c>
      <c r="AE531" s="76">
        <v>0</v>
      </c>
      <c r="AF531" s="76">
        <v>0</v>
      </c>
      <c r="AG531" s="76">
        <v>0</v>
      </c>
      <c r="AH531" s="76">
        <v>0</v>
      </c>
      <c r="AI531" s="76">
        <v>0</v>
      </c>
      <c r="AJ531" s="77">
        <f t="shared" si="8"/>
        <v>0</v>
      </c>
      <c r="AM531" s="70"/>
    </row>
    <row r="532" spans="1:39" ht="20.100000000000001" hidden="1" customHeight="1" outlineLevel="2">
      <c r="A532" s="73">
        <v>1732</v>
      </c>
      <c r="B532" s="74" t="s">
        <v>1167</v>
      </c>
      <c r="C532" s="75" t="s">
        <v>1298</v>
      </c>
      <c r="D532" s="76">
        <v>0</v>
      </c>
      <c r="E532" s="76">
        <v>0</v>
      </c>
      <c r="F532" s="76">
        <v>0</v>
      </c>
      <c r="G532" s="76">
        <v>0</v>
      </c>
      <c r="H532" s="76">
        <v>0</v>
      </c>
      <c r="I532" s="76">
        <v>0</v>
      </c>
      <c r="J532" s="76">
        <v>0</v>
      </c>
      <c r="K532" s="76">
        <v>0</v>
      </c>
      <c r="L532" s="76">
        <v>0</v>
      </c>
      <c r="M532" s="76">
        <v>0</v>
      </c>
      <c r="N532" s="76">
        <v>0</v>
      </c>
      <c r="O532" s="76">
        <v>0</v>
      </c>
      <c r="P532" s="76">
        <v>0</v>
      </c>
      <c r="Q532" s="76">
        <v>0</v>
      </c>
      <c r="R532" s="76">
        <v>0</v>
      </c>
      <c r="S532" s="76">
        <v>0</v>
      </c>
      <c r="T532" s="76">
        <v>0</v>
      </c>
      <c r="U532" s="76">
        <v>0</v>
      </c>
      <c r="V532" s="76">
        <v>0</v>
      </c>
      <c r="W532" s="76">
        <v>0</v>
      </c>
      <c r="X532" s="76">
        <v>0</v>
      </c>
      <c r="Y532" s="76">
        <v>0</v>
      </c>
      <c r="Z532" s="76">
        <v>0</v>
      </c>
      <c r="AA532" s="76">
        <v>0</v>
      </c>
      <c r="AB532" s="76">
        <v>0</v>
      </c>
      <c r="AC532" s="76">
        <v>0</v>
      </c>
      <c r="AD532" s="76">
        <v>0</v>
      </c>
      <c r="AE532" s="76">
        <v>0</v>
      </c>
      <c r="AF532" s="76">
        <v>0</v>
      </c>
      <c r="AG532" s="76">
        <v>0</v>
      </c>
      <c r="AH532" s="76">
        <v>0</v>
      </c>
      <c r="AI532" s="76">
        <v>0</v>
      </c>
      <c r="AJ532" s="77">
        <f t="shared" si="8"/>
        <v>0</v>
      </c>
      <c r="AM532" s="70"/>
    </row>
    <row r="533" spans="1:39" ht="20.100000000000001" hidden="1" customHeight="1" outlineLevel="2">
      <c r="A533" s="73">
        <v>1733</v>
      </c>
      <c r="B533" s="74" t="s">
        <v>1168</v>
      </c>
      <c r="C533" s="75" t="s">
        <v>1298</v>
      </c>
      <c r="D533" s="76">
        <v>0</v>
      </c>
      <c r="E533" s="76">
        <v>0</v>
      </c>
      <c r="F533" s="76">
        <v>0</v>
      </c>
      <c r="G533" s="76">
        <v>0</v>
      </c>
      <c r="H533" s="76">
        <v>0</v>
      </c>
      <c r="I533" s="76">
        <v>0</v>
      </c>
      <c r="J533" s="76">
        <v>0</v>
      </c>
      <c r="K533" s="76">
        <v>0</v>
      </c>
      <c r="L533" s="76">
        <v>0</v>
      </c>
      <c r="M533" s="76">
        <v>0</v>
      </c>
      <c r="N533" s="76">
        <v>0</v>
      </c>
      <c r="O533" s="76">
        <v>0</v>
      </c>
      <c r="P533" s="76">
        <v>0</v>
      </c>
      <c r="Q533" s="76">
        <v>0</v>
      </c>
      <c r="R533" s="76">
        <v>0</v>
      </c>
      <c r="S533" s="76">
        <v>0</v>
      </c>
      <c r="T533" s="76">
        <v>0</v>
      </c>
      <c r="U533" s="76">
        <v>0</v>
      </c>
      <c r="V533" s="76">
        <v>0</v>
      </c>
      <c r="W533" s="76">
        <v>0</v>
      </c>
      <c r="X533" s="76">
        <v>0</v>
      </c>
      <c r="Y533" s="76">
        <v>0</v>
      </c>
      <c r="Z533" s="76">
        <v>0</v>
      </c>
      <c r="AA533" s="76">
        <v>0</v>
      </c>
      <c r="AB533" s="76">
        <v>0</v>
      </c>
      <c r="AC533" s="76">
        <v>0</v>
      </c>
      <c r="AD533" s="76">
        <v>0</v>
      </c>
      <c r="AE533" s="76">
        <v>0</v>
      </c>
      <c r="AF533" s="76">
        <v>0</v>
      </c>
      <c r="AG533" s="76">
        <v>0</v>
      </c>
      <c r="AH533" s="76">
        <v>0</v>
      </c>
      <c r="AI533" s="76">
        <v>0</v>
      </c>
      <c r="AJ533" s="77">
        <f t="shared" si="8"/>
        <v>0</v>
      </c>
      <c r="AM533" s="70"/>
    </row>
    <row r="534" spans="1:39" ht="20.100000000000001" hidden="1" customHeight="1" outlineLevel="2">
      <c r="A534" s="73">
        <v>1734</v>
      </c>
      <c r="B534" s="74" t="s">
        <v>1169</v>
      </c>
      <c r="C534" s="75" t="s">
        <v>1298</v>
      </c>
      <c r="D534" s="76">
        <v>0</v>
      </c>
      <c r="E534" s="76">
        <v>0</v>
      </c>
      <c r="F534" s="76">
        <v>0</v>
      </c>
      <c r="G534" s="76">
        <v>0</v>
      </c>
      <c r="H534" s="76">
        <v>0</v>
      </c>
      <c r="I534" s="76">
        <v>0</v>
      </c>
      <c r="J534" s="76">
        <v>0</v>
      </c>
      <c r="K534" s="76">
        <v>0</v>
      </c>
      <c r="L534" s="76">
        <v>0</v>
      </c>
      <c r="M534" s="76">
        <v>0</v>
      </c>
      <c r="N534" s="76">
        <v>0</v>
      </c>
      <c r="O534" s="76">
        <v>0</v>
      </c>
      <c r="P534" s="76">
        <v>0</v>
      </c>
      <c r="Q534" s="76">
        <v>0</v>
      </c>
      <c r="R534" s="76">
        <v>0</v>
      </c>
      <c r="S534" s="76">
        <v>0</v>
      </c>
      <c r="T534" s="76">
        <v>0</v>
      </c>
      <c r="U534" s="76">
        <v>0</v>
      </c>
      <c r="V534" s="76">
        <v>0</v>
      </c>
      <c r="W534" s="76">
        <v>0</v>
      </c>
      <c r="X534" s="76">
        <v>0</v>
      </c>
      <c r="Y534" s="76">
        <v>0</v>
      </c>
      <c r="Z534" s="76">
        <v>0</v>
      </c>
      <c r="AA534" s="76">
        <v>0</v>
      </c>
      <c r="AB534" s="76">
        <v>0</v>
      </c>
      <c r="AC534" s="76">
        <v>0</v>
      </c>
      <c r="AD534" s="76">
        <v>0</v>
      </c>
      <c r="AE534" s="76">
        <v>0</v>
      </c>
      <c r="AF534" s="76">
        <v>0</v>
      </c>
      <c r="AG534" s="76">
        <v>0</v>
      </c>
      <c r="AH534" s="76">
        <v>0</v>
      </c>
      <c r="AI534" s="76">
        <v>0</v>
      </c>
      <c r="AJ534" s="77">
        <f t="shared" si="8"/>
        <v>0</v>
      </c>
      <c r="AM534" s="70"/>
    </row>
    <row r="535" spans="1:39" ht="20.100000000000001" hidden="1" customHeight="1" outlineLevel="2">
      <c r="A535" s="73">
        <v>1735</v>
      </c>
      <c r="B535" s="74" t="s">
        <v>1170</v>
      </c>
      <c r="C535" s="75" t="s">
        <v>1298</v>
      </c>
      <c r="D535" s="76">
        <v>0</v>
      </c>
      <c r="E535" s="76">
        <v>0</v>
      </c>
      <c r="F535" s="76">
        <v>0</v>
      </c>
      <c r="G535" s="76">
        <v>0</v>
      </c>
      <c r="H535" s="76">
        <v>0</v>
      </c>
      <c r="I535" s="76">
        <v>0</v>
      </c>
      <c r="J535" s="76">
        <v>0</v>
      </c>
      <c r="K535" s="76">
        <v>0</v>
      </c>
      <c r="L535" s="76">
        <v>0</v>
      </c>
      <c r="M535" s="76">
        <v>0</v>
      </c>
      <c r="N535" s="76">
        <v>0</v>
      </c>
      <c r="O535" s="76">
        <v>0</v>
      </c>
      <c r="P535" s="76">
        <v>0</v>
      </c>
      <c r="Q535" s="76">
        <v>0</v>
      </c>
      <c r="R535" s="76">
        <v>0</v>
      </c>
      <c r="S535" s="76">
        <v>0</v>
      </c>
      <c r="T535" s="76">
        <v>0</v>
      </c>
      <c r="U535" s="76">
        <v>0</v>
      </c>
      <c r="V535" s="76">
        <v>0</v>
      </c>
      <c r="W535" s="76">
        <v>0</v>
      </c>
      <c r="X535" s="76">
        <v>0</v>
      </c>
      <c r="Y535" s="76">
        <v>0</v>
      </c>
      <c r="Z535" s="76">
        <v>0</v>
      </c>
      <c r="AA535" s="76">
        <v>0</v>
      </c>
      <c r="AB535" s="76">
        <v>0</v>
      </c>
      <c r="AC535" s="76">
        <v>0</v>
      </c>
      <c r="AD535" s="76">
        <v>0</v>
      </c>
      <c r="AE535" s="76">
        <v>0</v>
      </c>
      <c r="AF535" s="76">
        <v>0</v>
      </c>
      <c r="AG535" s="76">
        <v>0</v>
      </c>
      <c r="AH535" s="76">
        <v>0</v>
      </c>
      <c r="AI535" s="76">
        <v>0</v>
      </c>
      <c r="AJ535" s="77">
        <f t="shared" si="8"/>
        <v>0</v>
      </c>
      <c r="AM535" s="70"/>
    </row>
    <row r="536" spans="1:39" ht="20.100000000000001" hidden="1" customHeight="1" outlineLevel="2">
      <c r="A536" s="73">
        <v>1736</v>
      </c>
      <c r="B536" s="74" t="s">
        <v>1171</v>
      </c>
      <c r="C536" s="75" t="s">
        <v>1298</v>
      </c>
      <c r="D536" s="76">
        <v>0</v>
      </c>
      <c r="E536" s="76">
        <v>0</v>
      </c>
      <c r="F536" s="76">
        <v>0</v>
      </c>
      <c r="G536" s="76">
        <v>0</v>
      </c>
      <c r="H536" s="76">
        <v>0</v>
      </c>
      <c r="I536" s="76">
        <v>0</v>
      </c>
      <c r="J536" s="76">
        <v>0</v>
      </c>
      <c r="K536" s="76">
        <v>0</v>
      </c>
      <c r="L536" s="76">
        <v>0</v>
      </c>
      <c r="M536" s="76">
        <v>0</v>
      </c>
      <c r="N536" s="76">
        <v>0</v>
      </c>
      <c r="O536" s="76">
        <v>0</v>
      </c>
      <c r="P536" s="76">
        <v>0</v>
      </c>
      <c r="Q536" s="76">
        <v>0</v>
      </c>
      <c r="R536" s="76">
        <v>0</v>
      </c>
      <c r="S536" s="76">
        <v>0</v>
      </c>
      <c r="T536" s="76">
        <v>0</v>
      </c>
      <c r="U536" s="76">
        <v>0</v>
      </c>
      <c r="V536" s="76">
        <v>0</v>
      </c>
      <c r="W536" s="76">
        <v>0</v>
      </c>
      <c r="X536" s="76">
        <v>0</v>
      </c>
      <c r="Y536" s="76">
        <v>0</v>
      </c>
      <c r="Z536" s="76">
        <v>0</v>
      </c>
      <c r="AA536" s="76">
        <v>0</v>
      </c>
      <c r="AB536" s="76">
        <v>0</v>
      </c>
      <c r="AC536" s="76">
        <v>0</v>
      </c>
      <c r="AD536" s="76">
        <v>0</v>
      </c>
      <c r="AE536" s="76">
        <v>0</v>
      </c>
      <c r="AF536" s="76">
        <v>0</v>
      </c>
      <c r="AG536" s="76">
        <v>0</v>
      </c>
      <c r="AH536" s="76">
        <v>0</v>
      </c>
      <c r="AI536" s="76">
        <v>0</v>
      </c>
      <c r="AJ536" s="77">
        <f t="shared" si="8"/>
        <v>0</v>
      </c>
      <c r="AM536" s="70"/>
    </row>
    <row r="537" spans="1:39" ht="20.100000000000001" hidden="1" customHeight="1" outlineLevel="2">
      <c r="A537" s="73">
        <v>1737</v>
      </c>
      <c r="B537" s="74" t="s">
        <v>1172</v>
      </c>
      <c r="C537" s="75" t="s">
        <v>1298</v>
      </c>
      <c r="D537" s="76">
        <v>0</v>
      </c>
      <c r="E537" s="76">
        <v>0</v>
      </c>
      <c r="F537" s="76">
        <v>0</v>
      </c>
      <c r="G537" s="76">
        <v>0</v>
      </c>
      <c r="H537" s="76">
        <v>0</v>
      </c>
      <c r="I537" s="76">
        <v>0</v>
      </c>
      <c r="J537" s="76">
        <v>0</v>
      </c>
      <c r="K537" s="76">
        <v>0</v>
      </c>
      <c r="L537" s="76">
        <v>0</v>
      </c>
      <c r="M537" s="76">
        <v>0</v>
      </c>
      <c r="N537" s="76">
        <v>0</v>
      </c>
      <c r="O537" s="76">
        <v>0</v>
      </c>
      <c r="P537" s="76">
        <v>0</v>
      </c>
      <c r="Q537" s="76">
        <v>0</v>
      </c>
      <c r="R537" s="76">
        <v>0</v>
      </c>
      <c r="S537" s="76">
        <v>0</v>
      </c>
      <c r="T537" s="76">
        <v>0</v>
      </c>
      <c r="U537" s="76">
        <v>0</v>
      </c>
      <c r="V537" s="76">
        <v>0</v>
      </c>
      <c r="W537" s="76">
        <v>0</v>
      </c>
      <c r="X537" s="76">
        <v>0</v>
      </c>
      <c r="Y537" s="76">
        <v>0</v>
      </c>
      <c r="Z537" s="76">
        <v>0</v>
      </c>
      <c r="AA537" s="76">
        <v>0</v>
      </c>
      <c r="AB537" s="76">
        <v>0</v>
      </c>
      <c r="AC537" s="76">
        <v>0</v>
      </c>
      <c r="AD537" s="76">
        <v>0</v>
      </c>
      <c r="AE537" s="76">
        <v>0</v>
      </c>
      <c r="AF537" s="76">
        <v>0</v>
      </c>
      <c r="AG537" s="76">
        <v>0</v>
      </c>
      <c r="AH537" s="76">
        <v>0</v>
      </c>
      <c r="AI537" s="76">
        <v>0</v>
      </c>
      <c r="AJ537" s="77">
        <f t="shared" si="8"/>
        <v>0</v>
      </c>
      <c r="AM537" s="70"/>
    </row>
    <row r="538" spans="1:39" ht="20.100000000000001" hidden="1" customHeight="1" outlineLevel="2">
      <c r="A538" s="73">
        <v>1738</v>
      </c>
      <c r="B538" s="74" t="s">
        <v>1173</v>
      </c>
      <c r="C538" s="75" t="s">
        <v>1298</v>
      </c>
      <c r="D538" s="76">
        <v>0</v>
      </c>
      <c r="E538" s="76">
        <v>0</v>
      </c>
      <c r="F538" s="76">
        <v>0</v>
      </c>
      <c r="G538" s="76">
        <v>0</v>
      </c>
      <c r="H538" s="76">
        <v>0</v>
      </c>
      <c r="I538" s="76">
        <v>0</v>
      </c>
      <c r="J538" s="76">
        <v>0</v>
      </c>
      <c r="K538" s="76">
        <v>0</v>
      </c>
      <c r="L538" s="76">
        <v>0</v>
      </c>
      <c r="M538" s="76">
        <v>0</v>
      </c>
      <c r="N538" s="76">
        <v>0</v>
      </c>
      <c r="O538" s="76">
        <v>0</v>
      </c>
      <c r="P538" s="76">
        <v>0</v>
      </c>
      <c r="Q538" s="76">
        <v>0</v>
      </c>
      <c r="R538" s="76">
        <v>0</v>
      </c>
      <c r="S538" s="76">
        <v>0</v>
      </c>
      <c r="T538" s="76">
        <v>0</v>
      </c>
      <c r="U538" s="76">
        <v>0</v>
      </c>
      <c r="V538" s="76">
        <v>0</v>
      </c>
      <c r="W538" s="76">
        <v>0</v>
      </c>
      <c r="X538" s="76">
        <v>0</v>
      </c>
      <c r="Y538" s="76">
        <v>0</v>
      </c>
      <c r="Z538" s="76">
        <v>0</v>
      </c>
      <c r="AA538" s="76">
        <v>0</v>
      </c>
      <c r="AB538" s="76">
        <v>0</v>
      </c>
      <c r="AC538" s="76">
        <v>0</v>
      </c>
      <c r="AD538" s="76">
        <v>0</v>
      </c>
      <c r="AE538" s="76">
        <v>0</v>
      </c>
      <c r="AF538" s="76">
        <v>0</v>
      </c>
      <c r="AG538" s="76">
        <v>0</v>
      </c>
      <c r="AH538" s="76">
        <v>0</v>
      </c>
      <c r="AI538" s="76">
        <v>0</v>
      </c>
      <c r="AJ538" s="77">
        <f t="shared" si="8"/>
        <v>0</v>
      </c>
      <c r="AM538" s="70"/>
    </row>
    <row r="539" spans="1:39" ht="20.100000000000001" hidden="1" customHeight="1" outlineLevel="2">
      <c r="A539" s="73">
        <v>1739</v>
      </c>
      <c r="B539" s="74" t="s">
        <v>1174</v>
      </c>
      <c r="C539" s="75" t="s">
        <v>1298</v>
      </c>
      <c r="D539" s="76">
        <v>0</v>
      </c>
      <c r="E539" s="76">
        <v>0</v>
      </c>
      <c r="F539" s="76">
        <v>0</v>
      </c>
      <c r="G539" s="76">
        <v>0</v>
      </c>
      <c r="H539" s="76">
        <v>0</v>
      </c>
      <c r="I539" s="76">
        <v>0</v>
      </c>
      <c r="J539" s="76">
        <v>0</v>
      </c>
      <c r="K539" s="76">
        <v>0</v>
      </c>
      <c r="L539" s="76">
        <v>0</v>
      </c>
      <c r="M539" s="76">
        <v>0</v>
      </c>
      <c r="N539" s="76">
        <v>0</v>
      </c>
      <c r="O539" s="76">
        <v>0</v>
      </c>
      <c r="P539" s="76">
        <v>0</v>
      </c>
      <c r="Q539" s="76">
        <v>0</v>
      </c>
      <c r="R539" s="76">
        <v>0</v>
      </c>
      <c r="S539" s="76">
        <v>0</v>
      </c>
      <c r="T539" s="76">
        <v>0</v>
      </c>
      <c r="U539" s="76">
        <v>0</v>
      </c>
      <c r="V539" s="76">
        <v>0</v>
      </c>
      <c r="W539" s="76">
        <v>0</v>
      </c>
      <c r="X539" s="76">
        <v>0</v>
      </c>
      <c r="Y539" s="76">
        <v>0</v>
      </c>
      <c r="Z539" s="76">
        <v>0</v>
      </c>
      <c r="AA539" s="76">
        <v>0</v>
      </c>
      <c r="AB539" s="76">
        <v>0</v>
      </c>
      <c r="AC539" s="76">
        <v>0</v>
      </c>
      <c r="AD539" s="76">
        <v>0</v>
      </c>
      <c r="AE539" s="76">
        <v>0</v>
      </c>
      <c r="AF539" s="76">
        <v>0</v>
      </c>
      <c r="AG539" s="76">
        <v>0</v>
      </c>
      <c r="AH539" s="76">
        <v>0</v>
      </c>
      <c r="AI539" s="76">
        <v>0</v>
      </c>
      <c r="AJ539" s="77">
        <f t="shared" si="8"/>
        <v>0</v>
      </c>
      <c r="AM539" s="70"/>
    </row>
    <row r="540" spans="1:39" ht="20.100000000000001" hidden="1" customHeight="1" outlineLevel="2">
      <c r="A540" s="73">
        <v>1740</v>
      </c>
      <c r="B540" s="74" t="s">
        <v>1175</v>
      </c>
      <c r="C540" s="75" t="s">
        <v>1298</v>
      </c>
      <c r="D540" s="76">
        <v>0</v>
      </c>
      <c r="E540" s="76">
        <v>0</v>
      </c>
      <c r="F540" s="76">
        <v>0</v>
      </c>
      <c r="G540" s="76">
        <v>0</v>
      </c>
      <c r="H540" s="76">
        <v>0</v>
      </c>
      <c r="I540" s="76">
        <v>0</v>
      </c>
      <c r="J540" s="76">
        <v>0</v>
      </c>
      <c r="K540" s="76">
        <v>0</v>
      </c>
      <c r="L540" s="76">
        <v>0</v>
      </c>
      <c r="M540" s="76">
        <v>0</v>
      </c>
      <c r="N540" s="76">
        <v>0</v>
      </c>
      <c r="O540" s="76">
        <v>0</v>
      </c>
      <c r="P540" s="76">
        <v>0</v>
      </c>
      <c r="Q540" s="76">
        <v>0</v>
      </c>
      <c r="R540" s="76">
        <v>0</v>
      </c>
      <c r="S540" s="76">
        <v>0</v>
      </c>
      <c r="T540" s="76">
        <v>0</v>
      </c>
      <c r="U540" s="76">
        <v>0</v>
      </c>
      <c r="V540" s="76">
        <v>0</v>
      </c>
      <c r="W540" s="76">
        <v>0</v>
      </c>
      <c r="X540" s="76">
        <v>0</v>
      </c>
      <c r="Y540" s="76">
        <v>0</v>
      </c>
      <c r="Z540" s="76">
        <v>0</v>
      </c>
      <c r="AA540" s="76">
        <v>0</v>
      </c>
      <c r="AB540" s="76">
        <v>0</v>
      </c>
      <c r="AC540" s="76">
        <v>0</v>
      </c>
      <c r="AD540" s="76">
        <v>0</v>
      </c>
      <c r="AE540" s="76">
        <v>0</v>
      </c>
      <c r="AF540" s="76">
        <v>0</v>
      </c>
      <c r="AG540" s="76">
        <v>0</v>
      </c>
      <c r="AH540" s="76">
        <v>0</v>
      </c>
      <c r="AI540" s="76">
        <v>0</v>
      </c>
      <c r="AJ540" s="77">
        <f t="shared" si="8"/>
        <v>0</v>
      </c>
      <c r="AM540" s="70"/>
    </row>
    <row r="541" spans="1:39" ht="20.100000000000001" hidden="1" customHeight="1" outlineLevel="2">
      <c r="A541" s="73">
        <v>1741</v>
      </c>
      <c r="B541" s="74" t="s">
        <v>1176</v>
      </c>
      <c r="C541" s="75" t="s">
        <v>1298</v>
      </c>
      <c r="D541" s="76">
        <v>0</v>
      </c>
      <c r="E541" s="76">
        <v>0</v>
      </c>
      <c r="F541" s="76">
        <v>0</v>
      </c>
      <c r="G541" s="76">
        <v>0</v>
      </c>
      <c r="H541" s="76">
        <v>0</v>
      </c>
      <c r="I541" s="76">
        <v>0</v>
      </c>
      <c r="J541" s="76">
        <v>0</v>
      </c>
      <c r="K541" s="76">
        <v>0</v>
      </c>
      <c r="L541" s="76">
        <v>0</v>
      </c>
      <c r="M541" s="76">
        <v>0</v>
      </c>
      <c r="N541" s="76">
        <v>0</v>
      </c>
      <c r="O541" s="76">
        <v>0</v>
      </c>
      <c r="P541" s="76">
        <v>0</v>
      </c>
      <c r="Q541" s="76">
        <v>0</v>
      </c>
      <c r="R541" s="76">
        <v>0</v>
      </c>
      <c r="S541" s="76">
        <v>0</v>
      </c>
      <c r="T541" s="76">
        <v>0</v>
      </c>
      <c r="U541" s="76">
        <v>0</v>
      </c>
      <c r="V541" s="76">
        <v>0</v>
      </c>
      <c r="W541" s="76">
        <v>0</v>
      </c>
      <c r="X541" s="76">
        <v>0</v>
      </c>
      <c r="Y541" s="76">
        <v>0</v>
      </c>
      <c r="Z541" s="76">
        <v>0</v>
      </c>
      <c r="AA541" s="76">
        <v>0</v>
      </c>
      <c r="AB541" s="76">
        <v>0</v>
      </c>
      <c r="AC541" s="76">
        <v>0</v>
      </c>
      <c r="AD541" s="76">
        <v>0</v>
      </c>
      <c r="AE541" s="76">
        <v>0</v>
      </c>
      <c r="AF541" s="76">
        <v>0</v>
      </c>
      <c r="AG541" s="76">
        <v>0</v>
      </c>
      <c r="AH541" s="76">
        <v>0</v>
      </c>
      <c r="AI541" s="76">
        <v>0</v>
      </c>
      <c r="AJ541" s="77">
        <f t="shared" si="8"/>
        <v>0</v>
      </c>
      <c r="AM541" s="70"/>
    </row>
    <row r="542" spans="1:39" ht="20.100000000000001" hidden="1" customHeight="1" outlineLevel="2">
      <c r="A542" s="73">
        <v>1742</v>
      </c>
      <c r="B542" s="74" t="s">
        <v>1177</v>
      </c>
      <c r="C542" s="75" t="s">
        <v>1298</v>
      </c>
      <c r="D542" s="76">
        <v>0</v>
      </c>
      <c r="E542" s="76">
        <v>0</v>
      </c>
      <c r="F542" s="76">
        <v>0</v>
      </c>
      <c r="G542" s="76">
        <v>0</v>
      </c>
      <c r="H542" s="76">
        <v>0</v>
      </c>
      <c r="I542" s="76">
        <v>0</v>
      </c>
      <c r="J542" s="76">
        <v>0</v>
      </c>
      <c r="K542" s="76">
        <v>0</v>
      </c>
      <c r="L542" s="76">
        <v>0</v>
      </c>
      <c r="M542" s="76">
        <v>0</v>
      </c>
      <c r="N542" s="76">
        <v>0</v>
      </c>
      <c r="O542" s="76">
        <v>0</v>
      </c>
      <c r="P542" s="76">
        <v>0</v>
      </c>
      <c r="Q542" s="76">
        <v>0</v>
      </c>
      <c r="R542" s="76">
        <v>0</v>
      </c>
      <c r="S542" s="76">
        <v>0</v>
      </c>
      <c r="T542" s="76">
        <v>0</v>
      </c>
      <c r="U542" s="76">
        <v>0</v>
      </c>
      <c r="V542" s="76">
        <v>0</v>
      </c>
      <c r="W542" s="76">
        <v>0</v>
      </c>
      <c r="X542" s="76">
        <v>0</v>
      </c>
      <c r="Y542" s="76">
        <v>0</v>
      </c>
      <c r="Z542" s="76">
        <v>0</v>
      </c>
      <c r="AA542" s="76">
        <v>0</v>
      </c>
      <c r="AB542" s="76">
        <v>0</v>
      </c>
      <c r="AC542" s="76">
        <v>0</v>
      </c>
      <c r="AD542" s="76">
        <v>0</v>
      </c>
      <c r="AE542" s="76">
        <v>0</v>
      </c>
      <c r="AF542" s="76">
        <v>0</v>
      </c>
      <c r="AG542" s="76">
        <v>0</v>
      </c>
      <c r="AH542" s="76">
        <v>0</v>
      </c>
      <c r="AI542" s="76">
        <v>0</v>
      </c>
      <c r="AJ542" s="77">
        <f t="shared" si="8"/>
        <v>0</v>
      </c>
      <c r="AM542" s="70"/>
    </row>
    <row r="543" spans="1:39" ht="20.100000000000001" hidden="1" customHeight="1" outlineLevel="2">
      <c r="A543" s="73">
        <v>1743</v>
      </c>
      <c r="B543" s="74" t="s">
        <v>1178</v>
      </c>
      <c r="C543" s="75" t="s">
        <v>1298</v>
      </c>
      <c r="D543" s="76">
        <v>0</v>
      </c>
      <c r="E543" s="76">
        <v>0</v>
      </c>
      <c r="F543" s="76">
        <v>0</v>
      </c>
      <c r="G543" s="76">
        <v>0</v>
      </c>
      <c r="H543" s="76">
        <v>0</v>
      </c>
      <c r="I543" s="76">
        <v>0</v>
      </c>
      <c r="J543" s="76">
        <v>0</v>
      </c>
      <c r="K543" s="76">
        <v>0</v>
      </c>
      <c r="L543" s="76">
        <v>0</v>
      </c>
      <c r="M543" s="76">
        <v>0</v>
      </c>
      <c r="N543" s="76">
        <v>0</v>
      </c>
      <c r="O543" s="76">
        <v>0</v>
      </c>
      <c r="P543" s="76">
        <v>0</v>
      </c>
      <c r="Q543" s="76">
        <v>0</v>
      </c>
      <c r="R543" s="76">
        <v>0</v>
      </c>
      <c r="S543" s="76">
        <v>0</v>
      </c>
      <c r="T543" s="76">
        <v>0</v>
      </c>
      <c r="U543" s="76">
        <v>0</v>
      </c>
      <c r="V543" s="76">
        <v>0</v>
      </c>
      <c r="W543" s="76">
        <v>0</v>
      </c>
      <c r="X543" s="76">
        <v>0</v>
      </c>
      <c r="Y543" s="76">
        <v>0</v>
      </c>
      <c r="Z543" s="76">
        <v>0</v>
      </c>
      <c r="AA543" s="76">
        <v>0</v>
      </c>
      <c r="AB543" s="76">
        <v>0</v>
      </c>
      <c r="AC543" s="76">
        <v>0</v>
      </c>
      <c r="AD543" s="76">
        <v>0</v>
      </c>
      <c r="AE543" s="76">
        <v>0</v>
      </c>
      <c r="AF543" s="76">
        <v>0</v>
      </c>
      <c r="AG543" s="76">
        <v>0</v>
      </c>
      <c r="AH543" s="76">
        <v>0</v>
      </c>
      <c r="AI543" s="76">
        <v>0</v>
      </c>
      <c r="AJ543" s="77">
        <f t="shared" si="8"/>
        <v>0</v>
      </c>
      <c r="AM543" s="70"/>
    </row>
    <row r="544" spans="1:39" ht="20.100000000000001" hidden="1" customHeight="1" outlineLevel="2">
      <c r="A544" s="73">
        <v>1744</v>
      </c>
      <c r="B544" s="74" t="s">
        <v>1179</v>
      </c>
      <c r="C544" s="75" t="s">
        <v>1298</v>
      </c>
      <c r="D544" s="76">
        <v>0</v>
      </c>
      <c r="E544" s="76">
        <v>0</v>
      </c>
      <c r="F544" s="76">
        <v>0</v>
      </c>
      <c r="G544" s="76">
        <v>0</v>
      </c>
      <c r="H544" s="76">
        <v>0</v>
      </c>
      <c r="I544" s="76">
        <v>0</v>
      </c>
      <c r="J544" s="76">
        <v>0</v>
      </c>
      <c r="K544" s="76">
        <v>0</v>
      </c>
      <c r="L544" s="76">
        <v>0</v>
      </c>
      <c r="M544" s="76">
        <v>0</v>
      </c>
      <c r="N544" s="76">
        <v>0</v>
      </c>
      <c r="O544" s="76">
        <v>0</v>
      </c>
      <c r="P544" s="76">
        <v>0</v>
      </c>
      <c r="Q544" s="76">
        <v>0</v>
      </c>
      <c r="R544" s="76">
        <v>0</v>
      </c>
      <c r="S544" s="76">
        <v>0</v>
      </c>
      <c r="T544" s="76">
        <v>0</v>
      </c>
      <c r="U544" s="76">
        <v>0</v>
      </c>
      <c r="V544" s="76">
        <v>0</v>
      </c>
      <c r="W544" s="76">
        <v>0</v>
      </c>
      <c r="X544" s="76">
        <v>0</v>
      </c>
      <c r="Y544" s="76">
        <v>0</v>
      </c>
      <c r="Z544" s="76">
        <v>0</v>
      </c>
      <c r="AA544" s="76">
        <v>0</v>
      </c>
      <c r="AB544" s="76">
        <v>0</v>
      </c>
      <c r="AC544" s="76">
        <v>0</v>
      </c>
      <c r="AD544" s="76">
        <v>0</v>
      </c>
      <c r="AE544" s="76">
        <v>0</v>
      </c>
      <c r="AF544" s="76">
        <v>0</v>
      </c>
      <c r="AG544" s="76">
        <v>0</v>
      </c>
      <c r="AH544" s="76">
        <v>0</v>
      </c>
      <c r="AI544" s="76">
        <v>0</v>
      </c>
      <c r="AJ544" s="77">
        <f t="shared" si="8"/>
        <v>0</v>
      </c>
      <c r="AM544" s="70"/>
    </row>
    <row r="545" spans="1:39" ht="20.100000000000001" hidden="1" customHeight="1" outlineLevel="2">
      <c r="A545" s="73">
        <v>1745</v>
      </c>
      <c r="B545" s="74" t="s">
        <v>1180</v>
      </c>
      <c r="C545" s="75" t="s">
        <v>1298</v>
      </c>
      <c r="D545" s="76">
        <v>0</v>
      </c>
      <c r="E545" s="76">
        <v>0</v>
      </c>
      <c r="F545" s="76">
        <v>0</v>
      </c>
      <c r="G545" s="76">
        <v>0</v>
      </c>
      <c r="H545" s="76">
        <v>0</v>
      </c>
      <c r="I545" s="76">
        <v>0</v>
      </c>
      <c r="J545" s="76">
        <v>0</v>
      </c>
      <c r="K545" s="76">
        <v>0</v>
      </c>
      <c r="L545" s="76">
        <v>0</v>
      </c>
      <c r="M545" s="76">
        <v>0</v>
      </c>
      <c r="N545" s="76">
        <v>0</v>
      </c>
      <c r="O545" s="76">
        <v>0</v>
      </c>
      <c r="P545" s="76">
        <v>0</v>
      </c>
      <c r="Q545" s="76">
        <v>0</v>
      </c>
      <c r="R545" s="76">
        <v>0</v>
      </c>
      <c r="S545" s="76">
        <v>0</v>
      </c>
      <c r="T545" s="76">
        <v>0</v>
      </c>
      <c r="U545" s="76">
        <v>0</v>
      </c>
      <c r="V545" s="76">
        <v>0</v>
      </c>
      <c r="W545" s="76">
        <v>0</v>
      </c>
      <c r="X545" s="76">
        <v>0</v>
      </c>
      <c r="Y545" s="76">
        <v>0</v>
      </c>
      <c r="Z545" s="76">
        <v>0</v>
      </c>
      <c r="AA545" s="76">
        <v>0</v>
      </c>
      <c r="AB545" s="76">
        <v>0</v>
      </c>
      <c r="AC545" s="76">
        <v>0</v>
      </c>
      <c r="AD545" s="76">
        <v>0</v>
      </c>
      <c r="AE545" s="76">
        <v>0</v>
      </c>
      <c r="AF545" s="76">
        <v>0</v>
      </c>
      <c r="AG545" s="76">
        <v>0</v>
      </c>
      <c r="AH545" s="76">
        <v>0</v>
      </c>
      <c r="AI545" s="76">
        <v>0</v>
      </c>
      <c r="AJ545" s="77">
        <f t="shared" si="8"/>
        <v>0</v>
      </c>
      <c r="AM545" s="70"/>
    </row>
    <row r="546" spans="1:39" ht="20.100000000000001" hidden="1" customHeight="1" outlineLevel="2">
      <c r="A546" s="73">
        <v>1746</v>
      </c>
      <c r="B546" s="74" t="s">
        <v>1181</v>
      </c>
      <c r="C546" s="75" t="s">
        <v>1298</v>
      </c>
      <c r="D546" s="76">
        <v>0</v>
      </c>
      <c r="E546" s="76">
        <v>0</v>
      </c>
      <c r="F546" s="76">
        <v>0</v>
      </c>
      <c r="G546" s="76">
        <v>0</v>
      </c>
      <c r="H546" s="76">
        <v>0</v>
      </c>
      <c r="I546" s="76">
        <v>0</v>
      </c>
      <c r="J546" s="76">
        <v>0</v>
      </c>
      <c r="K546" s="76">
        <v>0</v>
      </c>
      <c r="L546" s="76">
        <v>0</v>
      </c>
      <c r="M546" s="76">
        <v>0</v>
      </c>
      <c r="N546" s="76">
        <v>0</v>
      </c>
      <c r="O546" s="76">
        <v>0</v>
      </c>
      <c r="P546" s="76">
        <v>0</v>
      </c>
      <c r="Q546" s="76">
        <v>0</v>
      </c>
      <c r="R546" s="76">
        <v>0</v>
      </c>
      <c r="S546" s="76">
        <v>0</v>
      </c>
      <c r="T546" s="76">
        <v>0</v>
      </c>
      <c r="U546" s="76">
        <v>0</v>
      </c>
      <c r="V546" s="76">
        <v>0</v>
      </c>
      <c r="W546" s="76">
        <v>0</v>
      </c>
      <c r="X546" s="76">
        <v>0</v>
      </c>
      <c r="Y546" s="76">
        <v>0</v>
      </c>
      <c r="Z546" s="76">
        <v>0</v>
      </c>
      <c r="AA546" s="76">
        <v>0</v>
      </c>
      <c r="AB546" s="76">
        <v>0</v>
      </c>
      <c r="AC546" s="76">
        <v>0</v>
      </c>
      <c r="AD546" s="76">
        <v>0</v>
      </c>
      <c r="AE546" s="76">
        <v>0</v>
      </c>
      <c r="AF546" s="76">
        <v>0</v>
      </c>
      <c r="AG546" s="76">
        <v>0</v>
      </c>
      <c r="AH546" s="76">
        <v>0</v>
      </c>
      <c r="AI546" s="76">
        <v>0</v>
      </c>
      <c r="AJ546" s="77">
        <f t="shared" si="8"/>
        <v>0</v>
      </c>
      <c r="AM546" s="70"/>
    </row>
    <row r="547" spans="1:39" ht="20.100000000000001" hidden="1" customHeight="1" outlineLevel="2">
      <c r="A547" s="73">
        <v>1747</v>
      </c>
      <c r="B547" s="74" t="s">
        <v>1134</v>
      </c>
      <c r="C547" s="75" t="s">
        <v>1298</v>
      </c>
      <c r="D547" s="76">
        <v>0</v>
      </c>
      <c r="E547" s="76">
        <v>0</v>
      </c>
      <c r="F547" s="76">
        <v>0</v>
      </c>
      <c r="G547" s="76">
        <v>0</v>
      </c>
      <c r="H547" s="76">
        <v>0</v>
      </c>
      <c r="I547" s="76">
        <v>0</v>
      </c>
      <c r="J547" s="76">
        <v>0</v>
      </c>
      <c r="K547" s="76">
        <v>0</v>
      </c>
      <c r="L547" s="76">
        <v>0</v>
      </c>
      <c r="M547" s="76">
        <v>0</v>
      </c>
      <c r="N547" s="76">
        <v>0</v>
      </c>
      <c r="O547" s="76">
        <v>0</v>
      </c>
      <c r="P547" s="76">
        <v>0</v>
      </c>
      <c r="Q547" s="76">
        <v>0</v>
      </c>
      <c r="R547" s="76">
        <v>0</v>
      </c>
      <c r="S547" s="76">
        <v>0</v>
      </c>
      <c r="T547" s="76">
        <v>0</v>
      </c>
      <c r="U547" s="76">
        <v>0</v>
      </c>
      <c r="V547" s="76">
        <v>0</v>
      </c>
      <c r="W547" s="76">
        <v>0</v>
      </c>
      <c r="X547" s="76">
        <v>0</v>
      </c>
      <c r="Y547" s="76">
        <v>0</v>
      </c>
      <c r="Z547" s="76">
        <v>0</v>
      </c>
      <c r="AA547" s="76">
        <v>0</v>
      </c>
      <c r="AB547" s="76">
        <v>0</v>
      </c>
      <c r="AC547" s="76">
        <v>0</v>
      </c>
      <c r="AD547" s="76">
        <v>0</v>
      </c>
      <c r="AE547" s="76">
        <v>0</v>
      </c>
      <c r="AF547" s="76">
        <v>0</v>
      </c>
      <c r="AG547" s="76">
        <v>0</v>
      </c>
      <c r="AH547" s="76">
        <v>0</v>
      </c>
      <c r="AI547" s="76">
        <v>0</v>
      </c>
      <c r="AJ547" s="77">
        <f t="shared" si="8"/>
        <v>0</v>
      </c>
      <c r="AM547" s="70"/>
    </row>
    <row r="548" spans="1:39" ht="20.100000000000001" hidden="1" customHeight="1" outlineLevel="2">
      <c r="A548" s="73">
        <v>1748</v>
      </c>
      <c r="B548" s="74" t="s">
        <v>1182</v>
      </c>
      <c r="C548" s="75" t="s">
        <v>1298</v>
      </c>
      <c r="D548" s="76">
        <v>0</v>
      </c>
      <c r="E548" s="76">
        <v>0</v>
      </c>
      <c r="F548" s="76">
        <v>0</v>
      </c>
      <c r="G548" s="76">
        <v>0</v>
      </c>
      <c r="H548" s="76">
        <v>0</v>
      </c>
      <c r="I548" s="76">
        <v>0</v>
      </c>
      <c r="J548" s="76">
        <v>0</v>
      </c>
      <c r="K548" s="76">
        <v>0</v>
      </c>
      <c r="L548" s="76">
        <v>0</v>
      </c>
      <c r="M548" s="76">
        <v>0</v>
      </c>
      <c r="N548" s="76">
        <v>0</v>
      </c>
      <c r="O548" s="76">
        <v>0</v>
      </c>
      <c r="P548" s="76">
        <v>0</v>
      </c>
      <c r="Q548" s="76">
        <v>0</v>
      </c>
      <c r="R548" s="76">
        <v>0</v>
      </c>
      <c r="S548" s="76">
        <v>0</v>
      </c>
      <c r="T548" s="76">
        <v>0</v>
      </c>
      <c r="U548" s="76">
        <v>0</v>
      </c>
      <c r="V548" s="76">
        <v>0</v>
      </c>
      <c r="W548" s="76">
        <v>0</v>
      </c>
      <c r="X548" s="76">
        <v>0</v>
      </c>
      <c r="Y548" s="76">
        <v>0</v>
      </c>
      <c r="Z548" s="76">
        <v>0</v>
      </c>
      <c r="AA548" s="76">
        <v>0</v>
      </c>
      <c r="AB548" s="76">
        <v>0</v>
      </c>
      <c r="AC548" s="76">
        <v>0</v>
      </c>
      <c r="AD548" s="76">
        <v>0</v>
      </c>
      <c r="AE548" s="76">
        <v>0</v>
      </c>
      <c r="AF548" s="76">
        <v>0</v>
      </c>
      <c r="AG548" s="76">
        <v>0</v>
      </c>
      <c r="AH548" s="76">
        <v>0</v>
      </c>
      <c r="AI548" s="76">
        <v>0</v>
      </c>
      <c r="AJ548" s="77">
        <f t="shared" si="8"/>
        <v>0</v>
      </c>
      <c r="AM548" s="70"/>
    </row>
    <row r="549" spans="1:39" ht="20.100000000000001" hidden="1" customHeight="1" outlineLevel="2">
      <c r="A549" s="73">
        <v>1749</v>
      </c>
      <c r="B549" s="74" t="s">
        <v>1183</v>
      </c>
      <c r="C549" s="75" t="s">
        <v>1298</v>
      </c>
      <c r="D549" s="76">
        <v>0</v>
      </c>
      <c r="E549" s="76">
        <v>0</v>
      </c>
      <c r="F549" s="76">
        <v>0</v>
      </c>
      <c r="G549" s="76">
        <v>0</v>
      </c>
      <c r="H549" s="76">
        <v>0</v>
      </c>
      <c r="I549" s="76">
        <v>0</v>
      </c>
      <c r="J549" s="76">
        <v>0</v>
      </c>
      <c r="K549" s="76">
        <v>0</v>
      </c>
      <c r="L549" s="76">
        <v>0</v>
      </c>
      <c r="M549" s="76">
        <v>0</v>
      </c>
      <c r="N549" s="76">
        <v>0</v>
      </c>
      <c r="O549" s="76">
        <v>0</v>
      </c>
      <c r="P549" s="76">
        <v>0</v>
      </c>
      <c r="Q549" s="76">
        <v>0</v>
      </c>
      <c r="R549" s="76">
        <v>0</v>
      </c>
      <c r="S549" s="76">
        <v>0</v>
      </c>
      <c r="T549" s="76">
        <v>0</v>
      </c>
      <c r="U549" s="76">
        <v>0</v>
      </c>
      <c r="V549" s="76">
        <v>0</v>
      </c>
      <c r="W549" s="76">
        <v>0</v>
      </c>
      <c r="X549" s="76">
        <v>0</v>
      </c>
      <c r="Y549" s="76">
        <v>0</v>
      </c>
      <c r="Z549" s="76">
        <v>0</v>
      </c>
      <c r="AA549" s="76">
        <v>0</v>
      </c>
      <c r="AB549" s="76">
        <v>0</v>
      </c>
      <c r="AC549" s="76">
        <v>0</v>
      </c>
      <c r="AD549" s="76">
        <v>0</v>
      </c>
      <c r="AE549" s="76">
        <v>0</v>
      </c>
      <c r="AF549" s="76">
        <v>0</v>
      </c>
      <c r="AG549" s="76">
        <v>0</v>
      </c>
      <c r="AH549" s="76">
        <v>0</v>
      </c>
      <c r="AI549" s="76">
        <v>0</v>
      </c>
      <c r="AJ549" s="77">
        <f t="shared" si="8"/>
        <v>0</v>
      </c>
      <c r="AM549" s="70"/>
    </row>
    <row r="550" spans="1:39" ht="20.100000000000001" hidden="1" customHeight="1" outlineLevel="2">
      <c r="A550" s="73">
        <v>1750</v>
      </c>
      <c r="B550" s="74" t="s">
        <v>1184</v>
      </c>
      <c r="C550" s="75" t="s">
        <v>1298</v>
      </c>
      <c r="D550" s="76">
        <v>0</v>
      </c>
      <c r="E550" s="76">
        <v>0</v>
      </c>
      <c r="F550" s="76">
        <v>0</v>
      </c>
      <c r="G550" s="76">
        <v>0</v>
      </c>
      <c r="H550" s="76">
        <v>0</v>
      </c>
      <c r="I550" s="76">
        <v>0</v>
      </c>
      <c r="J550" s="76">
        <v>0</v>
      </c>
      <c r="K550" s="76">
        <v>0</v>
      </c>
      <c r="L550" s="76">
        <v>0</v>
      </c>
      <c r="M550" s="76">
        <v>0</v>
      </c>
      <c r="N550" s="76">
        <v>0</v>
      </c>
      <c r="O550" s="76">
        <v>0</v>
      </c>
      <c r="P550" s="76">
        <v>0</v>
      </c>
      <c r="Q550" s="76">
        <v>0</v>
      </c>
      <c r="R550" s="76">
        <v>0</v>
      </c>
      <c r="S550" s="76">
        <v>0</v>
      </c>
      <c r="T550" s="76">
        <v>0</v>
      </c>
      <c r="U550" s="76">
        <v>0</v>
      </c>
      <c r="V550" s="76">
        <v>0</v>
      </c>
      <c r="W550" s="76">
        <v>0</v>
      </c>
      <c r="X550" s="76">
        <v>0</v>
      </c>
      <c r="Y550" s="76">
        <v>0</v>
      </c>
      <c r="Z550" s="76">
        <v>0</v>
      </c>
      <c r="AA550" s="76">
        <v>0</v>
      </c>
      <c r="AB550" s="76">
        <v>0</v>
      </c>
      <c r="AC550" s="76">
        <v>0</v>
      </c>
      <c r="AD550" s="76">
        <v>0</v>
      </c>
      <c r="AE550" s="76">
        <v>0</v>
      </c>
      <c r="AF550" s="76">
        <v>0</v>
      </c>
      <c r="AG550" s="76">
        <v>0</v>
      </c>
      <c r="AH550" s="76">
        <v>0</v>
      </c>
      <c r="AI550" s="76">
        <v>0</v>
      </c>
      <c r="AJ550" s="77">
        <f t="shared" si="8"/>
        <v>0</v>
      </c>
      <c r="AM550" s="70"/>
    </row>
    <row r="551" spans="1:39" ht="20.100000000000001" hidden="1" customHeight="1" outlineLevel="2">
      <c r="A551" s="73">
        <v>1751</v>
      </c>
      <c r="B551" s="74" t="s">
        <v>1185</v>
      </c>
      <c r="C551" s="75" t="s">
        <v>1298</v>
      </c>
      <c r="D551" s="76">
        <v>0</v>
      </c>
      <c r="E551" s="76">
        <v>0</v>
      </c>
      <c r="F551" s="76">
        <v>0</v>
      </c>
      <c r="G551" s="76">
        <v>0</v>
      </c>
      <c r="H551" s="76">
        <v>0</v>
      </c>
      <c r="I551" s="76">
        <v>0</v>
      </c>
      <c r="J551" s="76">
        <v>0</v>
      </c>
      <c r="K551" s="76">
        <v>0</v>
      </c>
      <c r="L551" s="76">
        <v>0</v>
      </c>
      <c r="M551" s="76">
        <v>0</v>
      </c>
      <c r="N551" s="76">
        <v>0</v>
      </c>
      <c r="O551" s="76">
        <v>0</v>
      </c>
      <c r="P551" s="76">
        <v>0</v>
      </c>
      <c r="Q551" s="76">
        <v>0</v>
      </c>
      <c r="R551" s="76">
        <v>0</v>
      </c>
      <c r="S551" s="76">
        <v>0</v>
      </c>
      <c r="T551" s="76">
        <v>0</v>
      </c>
      <c r="U551" s="76">
        <v>0</v>
      </c>
      <c r="V551" s="76">
        <v>0</v>
      </c>
      <c r="W551" s="76">
        <v>0</v>
      </c>
      <c r="X551" s="76">
        <v>0</v>
      </c>
      <c r="Y551" s="76">
        <v>0</v>
      </c>
      <c r="Z551" s="76">
        <v>0</v>
      </c>
      <c r="AA551" s="76">
        <v>0</v>
      </c>
      <c r="AB551" s="76">
        <v>0</v>
      </c>
      <c r="AC551" s="76">
        <v>0</v>
      </c>
      <c r="AD551" s="76">
        <v>0</v>
      </c>
      <c r="AE551" s="76">
        <v>0</v>
      </c>
      <c r="AF551" s="76">
        <v>0</v>
      </c>
      <c r="AG551" s="76">
        <v>0</v>
      </c>
      <c r="AH551" s="76">
        <v>0</v>
      </c>
      <c r="AI551" s="76">
        <v>0</v>
      </c>
      <c r="AJ551" s="77">
        <f t="shared" si="8"/>
        <v>0</v>
      </c>
      <c r="AM551" s="70"/>
    </row>
    <row r="552" spans="1:39" ht="20.100000000000001" hidden="1" customHeight="1" outlineLevel="2">
      <c r="A552" s="73">
        <v>1752</v>
      </c>
      <c r="B552" s="74" t="s">
        <v>1186</v>
      </c>
      <c r="C552" s="75" t="s">
        <v>1298</v>
      </c>
      <c r="D552" s="76">
        <v>0</v>
      </c>
      <c r="E552" s="76">
        <v>0</v>
      </c>
      <c r="F552" s="76">
        <v>0</v>
      </c>
      <c r="G552" s="76">
        <v>0</v>
      </c>
      <c r="H552" s="76">
        <v>0</v>
      </c>
      <c r="I552" s="76">
        <v>0</v>
      </c>
      <c r="J552" s="76">
        <v>0</v>
      </c>
      <c r="K552" s="76">
        <v>0</v>
      </c>
      <c r="L552" s="76">
        <v>0</v>
      </c>
      <c r="M552" s="76">
        <v>0</v>
      </c>
      <c r="N552" s="76">
        <v>0</v>
      </c>
      <c r="O552" s="76">
        <v>0</v>
      </c>
      <c r="P552" s="76">
        <v>0</v>
      </c>
      <c r="Q552" s="76">
        <v>0</v>
      </c>
      <c r="R552" s="76">
        <v>0</v>
      </c>
      <c r="S552" s="76">
        <v>0</v>
      </c>
      <c r="T552" s="76">
        <v>0</v>
      </c>
      <c r="U552" s="76">
        <v>0</v>
      </c>
      <c r="V552" s="76">
        <v>0</v>
      </c>
      <c r="W552" s="76">
        <v>0</v>
      </c>
      <c r="X552" s="76">
        <v>0</v>
      </c>
      <c r="Y552" s="76">
        <v>0</v>
      </c>
      <c r="Z552" s="76">
        <v>0</v>
      </c>
      <c r="AA552" s="76">
        <v>0</v>
      </c>
      <c r="AB552" s="76">
        <v>0</v>
      </c>
      <c r="AC552" s="76">
        <v>0</v>
      </c>
      <c r="AD552" s="76">
        <v>0</v>
      </c>
      <c r="AE552" s="76">
        <v>0</v>
      </c>
      <c r="AF552" s="76">
        <v>0</v>
      </c>
      <c r="AG552" s="76">
        <v>0</v>
      </c>
      <c r="AH552" s="76">
        <v>0</v>
      </c>
      <c r="AI552" s="76">
        <v>0</v>
      </c>
      <c r="AJ552" s="77">
        <f t="shared" si="8"/>
        <v>0</v>
      </c>
      <c r="AM552" s="70"/>
    </row>
    <row r="553" spans="1:39" ht="20.100000000000001" hidden="1" customHeight="1" outlineLevel="2">
      <c r="A553" s="73">
        <v>1753</v>
      </c>
      <c r="B553" s="74" t="s">
        <v>1187</v>
      </c>
      <c r="C553" s="75" t="s">
        <v>1298</v>
      </c>
      <c r="D553" s="76">
        <v>0</v>
      </c>
      <c r="E553" s="76">
        <v>0</v>
      </c>
      <c r="F553" s="76">
        <v>0</v>
      </c>
      <c r="G553" s="76">
        <v>0</v>
      </c>
      <c r="H553" s="76">
        <v>0</v>
      </c>
      <c r="I553" s="76">
        <v>0</v>
      </c>
      <c r="J553" s="76">
        <v>0</v>
      </c>
      <c r="K553" s="76">
        <v>0</v>
      </c>
      <c r="L553" s="76">
        <v>0</v>
      </c>
      <c r="M553" s="76">
        <v>0</v>
      </c>
      <c r="N553" s="76">
        <v>0</v>
      </c>
      <c r="O553" s="76">
        <v>0</v>
      </c>
      <c r="P553" s="76">
        <v>0</v>
      </c>
      <c r="Q553" s="76">
        <v>0</v>
      </c>
      <c r="R553" s="76">
        <v>0</v>
      </c>
      <c r="S553" s="76">
        <v>0</v>
      </c>
      <c r="T553" s="76">
        <v>0</v>
      </c>
      <c r="U553" s="76">
        <v>0</v>
      </c>
      <c r="V553" s="76">
        <v>0</v>
      </c>
      <c r="W553" s="76">
        <v>0</v>
      </c>
      <c r="X553" s="76">
        <v>0</v>
      </c>
      <c r="Y553" s="76">
        <v>0</v>
      </c>
      <c r="Z553" s="76">
        <v>0</v>
      </c>
      <c r="AA553" s="76">
        <v>0</v>
      </c>
      <c r="AB553" s="76">
        <v>0</v>
      </c>
      <c r="AC553" s="76">
        <v>0</v>
      </c>
      <c r="AD553" s="76">
        <v>0</v>
      </c>
      <c r="AE553" s="76">
        <v>0</v>
      </c>
      <c r="AF553" s="76">
        <v>0</v>
      </c>
      <c r="AG553" s="76">
        <v>0</v>
      </c>
      <c r="AH553" s="76">
        <v>0</v>
      </c>
      <c r="AI553" s="76">
        <v>0</v>
      </c>
      <c r="AJ553" s="77">
        <f t="shared" si="8"/>
        <v>0</v>
      </c>
      <c r="AM553" s="70"/>
    </row>
    <row r="554" spans="1:39" ht="20.100000000000001" hidden="1" customHeight="1" outlineLevel="2">
      <c r="A554" s="73">
        <v>1754</v>
      </c>
      <c r="B554" s="74" t="s">
        <v>1188</v>
      </c>
      <c r="C554" s="75" t="s">
        <v>1298</v>
      </c>
      <c r="D554" s="76">
        <v>0</v>
      </c>
      <c r="E554" s="76">
        <v>0</v>
      </c>
      <c r="F554" s="76">
        <v>0</v>
      </c>
      <c r="G554" s="76">
        <v>0</v>
      </c>
      <c r="H554" s="76">
        <v>0</v>
      </c>
      <c r="I554" s="76">
        <v>0</v>
      </c>
      <c r="J554" s="76">
        <v>0</v>
      </c>
      <c r="K554" s="76">
        <v>0</v>
      </c>
      <c r="L554" s="76">
        <v>0</v>
      </c>
      <c r="M554" s="76">
        <v>0</v>
      </c>
      <c r="N554" s="76">
        <v>0</v>
      </c>
      <c r="O554" s="76">
        <v>0</v>
      </c>
      <c r="P554" s="76">
        <v>0</v>
      </c>
      <c r="Q554" s="76">
        <v>0</v>
      </c>
      <c r="R554" s="76">
        <v>0</v>
      </c>
      <c r="S554" s="76">
        <v>0</v>
      </c>
      <c r="T554" s="76">
        <v>0</v>
      </c>
      <c r="U554" s="76">
        <v>0</v>
      </c>
      <c r="V554" s="76">
        <v>0</v>
      </c>
      <c r="W554" s="76">
        <v>0</v>
      </c>
      <c r="X554" s="76">
        <v>0</v>
      </c>
      <c r="Y554" s="76">
        <v>0</v>
      </c>
      <c r="Z554" s="76">
        <v>0</v>
      </c>
      <c r="AA554" s="76">
        <v>0</v>
      </c>
      <c r="AB554" s="76">
        <v>0</v>
      </c>
      <c r="AC554" s="76">
        <v>0</v>
      </c>
      <c r="AD554" s="76">
        <v>0</v>
      </c>
      <c r="AE554" s="76">
        <v>0</v>
      </c>
      <c r="AF554" s="76">
        <v>0</v>
      </c>
      <c r="AG554" s="76">
        <v>0</v>
      </c>
      <c r="AH554" s="76">
        <v>0</v>
      </c>
      <c r="AI554" s="76">
        <v>0</v>
      </c>
      <c r="AJ554" s="77">
        <f t="shared" si="8"/>
        <v>0</v>
      </c>
      <c r="AM554" s="70"/>
    </row>
    <row r="555" spans="1:39" ht="20.100000000000001" hidden="1" customHeight="1" outlineLevel="2">
      <c r="A555" s="73">
        <v>1755</v>
      </c>
      <c r="B555" s="74" t="s">
        <v>1189</v>
      </c>
      <c r="C555" s="75" t="s">
        <v>1298</v>
      </c>
      <c r="D555" s="76">
        <v>0</v>
      </c>
      <c r="E555" s="76">
        <v>0</v>
      </c>
      <c r="F555" s="76">
        <v>0</v>
      </c>
      <c r="G555" s="76">
        <v>0</v>
      </c>
      <c r="H555" s="76">
        <v>0</v>
      </c>
      <c r="I555" s="76">
        <v>0</v>
      </c>
      <c r="J555" s="76">
        <v>0</v>
      </c>
      <c r="K555" s="76">
        <v>0</v>
      </c>
      <c r="L555" s="76">
        <v>0</v>
      </c>
      <c r="M555" s="76">
        <v>0</v>
      </c>
      <c r="N555" s="76">
        <v>0</v>
      </c>
      <c r="O555" s="76">
        <v>0</v>
      </c>
      <c r="P555" s="76">
        <v>0</v>
      </c>
      <c r="Q555" s="76">
        <v>0</v>
      </c>
      <c r="R555" s="76">
        <v>0</v>
      </c>
      <c r="S555" s="76">
        <v>0</v>
      </c>
      <c r="T555" s="76">
        <v>0</v>
      </c>
      <c r="U555" s="76">
        <v>0</v>
      </c>
      <c r="V555" s="76">
        <v>0</v>
      </c>
      <c r="W555" s="76">
        <v>0</v>
      </c>
      <c r="X555" s="76">
        <v>0</v>
      </c>
      <c r="Y555" s="76">
        <v>0</v>
      </c>
      <c r="Z555" s="76">
        <v>0</v>
      </c>
      <c r="AA555" s="76">
        <v>0</v>
      </c>
      <c r="AB555" s="76">
        <v>0</v>
      </c>
      <c r="AC555" s="76">
        <v>0</v>
      </c>
      <c r="AD555" s="76">
        <v>0</v>
      </c>
      <c r="AE555" s="76">
        <v>0</v>
      </c>
      <c r="AF555" s="76">
        <v>0</v>
      </c>
      <c r="AG555" s="76">
        <v>0</v>
      </c>
      <c r="AH555" s="76">
        <v>0</v>
      </c>
      <c r="AI555" s="76">
        <v>0</v>
      </c>
      <c r="AJ555" s="77">
        <f t="shared" si="8"/>
        <v>0</v>
      </c>
      <c r="AM555" s="70"/>
    </row>
    <row r="556" spans="1:39" ht="20.100000000000001" hidden="1" customHeight="1" outlineLevel="2">
      <c r="A556" s="73">
        <v>1756</v>
      </c>
      <c r="B556" s="74" t="s">
        <v>1190</v>
      </c>
      <c r="C556" s="75" t="s">
        <v>1298</v>
      </c>
      <c r="D556" s="76">
        <v>0</v>
      </c>
      <c r="E556" s="76">
        <v>0</v>
      </c>
      <c r="F556" s="76">
        <v>0</v>
      </c>
      <c r="G556" s="76">
        <v>0</v>
      </c>
      <c r="H556" s="76">
        <v>0</v>
      </c>
      <c r="I556" s="76">
        <v>0</v>
      </c>
      <c r="J556" s="76">
        <v>0</v>
      </c>
      <c r="K556" s="76">
        <v>0</v>
      </c>
      <c r="L556" s="76">
        <v>0</v>
      </c>
      <c r="M556" s="76">
        <v>0</v>
      </c>
      <c r="N556" s="76">
        <v>0</v>
      </c>
      <c r="O556" s="76">
        <v>0</v>
      </c>
      <c r="P556" s="76">
        <v>0</v>
      </c>
      <c r="Q556" s="76">
        <v>0</v>
      </c>
      <c r="R556" s="76">
        <v>0</v>
      </c>
      <c r="S556" s="76">
        <v>0</v>
      </c>
      <c r="T556" s="76">
        <v>0</v>
      </c>
      <c r="U556" s="76">
        <v>0</v>
      </c>
      <c r="V556" s="76">
        <v>0</v>
      </c>
      <c r="W556" s="76">
        <v>0</v>
      </c>
      <c r="X556" s="76">
        <v>0</v>
      </c>
      <c r="Y556" s="76">
        <v>0</v>
      </c>
      <c r="Z556" s="76">
        <v>0</v>
      </c>
      <c r="AA556" s="76">
        <v>0</v>
      </c>
      <c r="AB556" s="76">
        <v>0</v>
      </c>
      <c r="AC556" s="76">
        <v>0</v>
      </c>
      <c r="AD556" s="76">
        <v>0</v>
      </c>
      <c r="AE556" s="76">
        <v>0</v>
      </c>
      <c r="AF556" s="76">
        <v>0</v>
      </c>
      <c r="AG556" s="76">
        <v>0</v>
      </c>
      <c r="AH556" s="76">
        <v>0</v>
      </c>
      <c r="AI556" s="76">
        <v>0</v>
      </c>
      <c r="AJ556" s="77">
        <f t="shared" si="8"/>
        <v>0</v>
      </c>
      <c r="AM556" s="70"/>
    </row>
    <row r="557" spans="1:39" ht="20.100000000000001" hidden="1" customHeight="1" outlineLevel="2">
      <c r="A557" s="73">
        <v>1801</v>
      </c>
      <c r="B557" s="74" t="s">
        <v>1191</v>
      </c>
      <c r="C557" s="75" t="s">
        <v>1298</v>
      </c>
      <c r="D557" s="76">
        <v>0</v>
      </c>
      <c r="E557" s="76">
        <v>0</v>
      </c>
      <c r="F557" s="76">
        <v>0</v>
      </c>
      <c r="G557" s="76">
        <v>0</v>
      </c>
      <c r="H557" s="76">
        <v>0</v>
      </c>
      <c r="I557" s="76">
        <v>0</v>
      </c>
      <c r="J557" s="76">
        <v>0</v>
      </c>
      <c r="K557" s="76">
        <v>0</v>
      </c>
      <c r="L557" s="76">
        <v>0</v>
      </c>
      <c r="M557" s="76">
        <v>0</v>
      </c>
      <c r="N557" s="76">
        <v>0</v>
      </c>
      <c r="O557" s="76">
        <v>0</v>
      </c>
      <c r="P557" s="76">
        <v>0</v>
      </c>
      <c r="Q557" s="76">
        <v>0</v>
      </c>
      <c r="R557" s="76">
        <v>0</v>
      </c>
      <c r="S557" s="76">
        <v>0</v>
      </c>
      <c r="T557" s="76">
        <v>0</v>
      </c>
      <c r="U557" s="76">
        <v>0</v>
      </c>
      <c r="V557" s="76">
        <v>0</v>
      </c>
      <c r="W557" s="76">
        <v>0</v>
      </c>
      <c r="X557" s="76">
        <v>0</v>
      </c>
      <c r="Y557" s="76">
        <v>0</v>
      </c>
      <c r="Z557" s="76">
        <v>0</v>
      </c>
      <c r="AA557" s="76">
        <v>0</v>
      </c>
      <c r="AB557" s="76">
        <v>0</v>
      </c>
      <c r="AC557" s="76">
        <v>0</v>
      </c>
      <c r="AD557" s="76">
        <v>0</v>
      </c>
      <c r="AE557" s="76">
        <v>0</v>
      </c>
      <c r="AF557" s="76">
        <v>0</v>
      </c>
      <c r="AG557" s="76">
        <v>0</v>
      </c>
      <c r="AH557" s="76">
        <v>0</v>
      </c>
      <c r="AI557" s="76">
        <v>0</v>
      </c>
      <c r="AJ557" s="77">
        <f t="shared" si="8"/>
        <v>0</v>
      </c>
      <c r="AM557" s="70"/>
    </row>
    <row r="558" spans="1:39" ht="20.100000000000001" hidden="1" customHeight="1" outlineLevel="2">
      <c r="A558" s="73">
        <v>1802</v>
      </c>
      <c r="B558" s="74" t="s">
        <v>1173</v>
      </c>
      <c r="C558" s="75" t="s">
        <v>1298</v>
      </c>
      <c r="D558" s="76">
        <v>0</v>
      </c>
      <c r="E558" s="76">
        <v>0</v>
      </c>
      <c r="F558" s="76">
        <v>0</v>
      </c>
      <c r="G558" s="76">
        <v>0</v>
      </c>
      <c r="H558" s="76">
        <v>0</v>
      </c>
      <c r="I558" s="76">
        <v>0</v>
      </c>
      <c r="J558" s="76">
        <v>0</v>
      </c>
      <c r="K558" s="76">
        <v>0</v>
      </c>
      <c r="L558" s="76">
        <v>0</v>
      </c>
      <c r="M558" s="76">
        <v>0</v>
      </c>
      <c r="N558" s="76">
        <v>0</v>
      </c>
      <c r="O558" s="76">
        <v>0</v>
      </c>
      <c r="P558" s="76">
        <v>0</v>
      </c>
      <c r="Q558" s="76">
        <v>0</v>
      </c>
      <c r="R558" s="76">
        <v>0</v>
      </c>
      <c r="S558" s="76">
        <v>0</v>
      </c>
      <c r="T558" s="76">
        <v>0</v>
      </c>
      <c r="U558" s="76">
        <v>0</v>
      </c>
      <c r="V558" s="76">
        <v>0</v>
      </c>
      <c r="W558" s="76">
        <v>0</v>
      </c>
      <c r="X558" s="76">
        <v>0</v>
      </c>
      <c r="Y558" s="76">
        <v>0</v>
      </c>
      <c r="Z558" s="76">
        <v>0</v>
      </c>
      <c r="AA558" s="76">
        <v>0</v>
      </c>
      <c r="AB558" s="76">
        <v>0</v>
      </c>
      <c r="AC558" s="76">
        <v>0</v>
      </c>
      <c r="AD558" s="76">
        <v>0</v>
      </c>
      <c r="AE558" s="76">
        <v>0</v>
      </c>
      <c r="AF558" s="76">
        <v>0</v>
      </c>
      <c r="AG558" s="76">
        <v>0</v>
      </c>
      <c r="AH558" s="76">
        <v>0</v>
      </c>
      <c r="AI558" s="76">
        <v>0</v>
      </c>
      <c r="AJ558" s="77">
        <f t="shared" si="8"/>
        <v>0</v>
      </c>
      <c r="AM558" s="70"/>
    </row>
    <row r="559" spans="1:39" ht="20.100000000000001" hidden="1" customHeight="1" outlineLevel="2">
      <c r="A559" s="73">
        <v>1803</v>
      </c>
      <c r="B559" s="74" t="s">
        <v>1192</v>
      </c>
      <c r="C559" s="75" t="s">
        <v>1298</v>
      </c>
      <c r="D559" s="76">
        <v>0</v>
      </c>
      <c r="E559" s="76">
        <v>0</v>
      </c>
      <c r="F559" s="76">
        <v>0</v>
      </c>
      <c r="G559" s="76">
        <v>0</v>
      </c>
      <c r="H559" s="76">
        <v>0</v>
      </c>
      <c r="I559" s="76">
        <v>0</v>
      </c>
      <c r="J559" s="76">
        <v>0</v>
      </c>
      <c r="K559" s="76">
        <v>0</v>
      </c>
      <c r="L559" s="76">
        <v>0</v>
      </c>
      <c r="M559" s="76">
        <v>0</v>
      </c>
      <c r="N559" s="76">
        <v>0</v>
      </c>
      <c r="O559" s="76">
        <v>0</v>
      </c>
      <c r="P559" s="76">
        <v>0</v>
      </c>
      <c r="Q559" s="76">
        <v>0</v>
      </c>
      <c r="R559" s="76">
        <v>0</v>
      </c>
      <c r="S559" s="76">
        <v>0</v>
      </c>
      <c r="T559" s="76">
        <v>0</v>
      </c>
      <c r="U559" s="76">
        <v>0</v>
      </c>
      <c r="V559" s="76">
        <v>0</v>
      </c>
      <c r="W559" s="76">
        <v>0</v>
      </c>
      <c r="X559" s="76">
        <v>0</v>
      </c>
      <c r="Y559" s="76">
        <v>0</v>
      </c>
      <c r="Z559" s="76">
        <v>0</v>
      </c>
      <c r="AA559" s="76">
        <v>0</v>
      </c>
      <c r="AB559" s="76">
        <v>0</v>
      </c>
      <c r="AC559" s="76">
        <v>0</v>
      </c>
      <c r="AD559" s="76">
        <v>0</v>
      </c>
      <c r="AE559" s="76">
        <v>0</v>
      </c>
      <c r="AF559" s="76">
        <v>0</v>
      </c>
      <c r="AG559" s="76">
        <v>0</v>
      </c>
      <c r="AH559" s="76">
        <v>0</v>
      </c>
      <c r="AI559" s="76">
        <v>0</v>
      </c>
      <c r="AJ559" s="77">
        <f t="shared" si="8"/>
        <v>0</v>
      </c>
      <c r="AM559" s="70"/>
    </row>
    <row r="560" spans="1:39" ht="20.100000000000001" hidden="1" customHeight="1" outlineLevel="2">
      <c r="A560" s="73">
        <v>1805</v>
      </c>
      <c r="B560" s="74" t="s">
        <v>1193</v>
      </c>
      <c r="C560" s="75" t="s">
        <v>1298</v>
      </c>
      <c r="D560" s="76">
        <v>0</v>
      </c>
      <c r="E560" s="76">
        <v>0</v>
      </c>
      <c r="F560" s="76">
        <v>0</v>
      </c>
      <c r="G560" s="76">
        <v>0</v>
      </c>
      <c r="H560" s="76">
        <v>0</v>
      </c>
      <c r="I560" s="76">
        <v>0</v>
      </c>
      <c r="J560" s="76">
        <v>0</v>
      </c>
      <c r="K560" s="76">
        <v>0</v>
      </c>
      <c r="L560" s="76">
        <v>0</v>
      </c>
      <c r="M560" s="76">
        <v>0</v>
      </c>
      <c r="N560" s="76">
        <v>0</v>
      </c>
      <c r="O560" s="76">
        <v>0</v>
      </c>
      <c r="P560" s="76">
        <v>0</v>
      </c>
      <c r="Q560" s="76">
        <v>0</v>
      </c>
      <c r="R560" s="76">
        <v>0</v>
      </c>
      <c r="S560" s="76">
        <v>0</v>
      </c>
      <c r="T560" s="76">
        <v>0</v>
      </c>
      <c r="U560" s="76">
        <v>0</v>
      </c>
      <c r="V560" s="76">
        <v>0</v>
      </c>
      <c r="W560" s="76">
        <v>0</v>
      </c>
      <c r="X560" s="76">
        <v>0</v>
      </c>
      <c r="Y560" s="76">
        <v>0</v>
      </c>
      <c r="Z560" s="76">
        <v>0</v>
      </c>
      <c r="AA560" s="76">
        <v>0</v>
      </c>
      <c r="AB560" s="76">
        <v>0</v>
      </c>
      <c r="AC560" s="76">
        <v>0</v>
      </c>
      <c r="AD560" s="76">
        <v>0</v>
      </c>
      <c r="AE560" s="76">
        <v>0</v>
      </c>
      <c r="AF560" s="76">
        <v>0</v>
      </c>
      <c r="AG560" s="76">
        <v>0</v>
      </c>
      <c r="AH560" s="76">
        <v>0</v>
      </c>
      <c r="AI560" s="76">
        <v>0</v>
      </c>
      <c r="AJ560" s="77">
        <f t="shared" si="8"/>
        <v>0</v>
      </c>
      <c r="AM560" s="70"/>
    </row>
    <row r="561" spans="1:39" ht="20.100000000000001" hidden="1" customHeight="1" outlineLevel="2">
      <c r="A561" s="73">
        <v>1806</v>
      </c>
      <c r="B561" s="74" t="s">
        <v>1194</v>
      </c>
      <c r="C561" s="75" t="s">
        <v>1298</v>
      </c>
      <c r="D561" s="76">
        <v>0</v>
      </c>
      <c r="E561" s="76">
        <v>0</v>
      </c>
      <c r="F561" s="76">
        <v>0</v>
      </c>
      <c r="G561" s="76">
        <v>0</v>
      </c>
      <c r="H561" s="76">
        <v>0</v>
      </c>
      <c r="I561" s="76">
        <v>0</v>
      </c>
      <c r="J561" s="76">
        <v>0</v>
      </c>
      <c r="K561" s="76">
        <v>0</v>
      </c>
      <c r="L561" s="76">
        <v>0</v>
      </c>
      <c r="M561" s="76">
        <v>0</v>
      </c>
      <c r="N561" s="76">
        <v>0</v>
      </c>
      <c r="O561" s="76">
        <v>0</v>
      </c>
      <c r="P561" s="76">
        <v>0</v>
      </c>
      <c r="Q561" s="76">
        <v>0</v>
      </c>
      <c r="R561" s="76">
        <v>0</v>
      </c>
      <c r="S561" s="76">
        <v>0</v>
      </c>
      <c r="T561" s="76">
        <v>0</v>
      </c>
      <c r="U561" s="76">
        <v>0</v>
      </c>
      <c r="V561" s="76">
        <v>0</v>
      </c>
      <c r="W561" s="76">
        <v>0</v>
      </c>
      <c r="X561" s="76">
        <v>0</v>
      </c>
      <c r="Y561" s="76">
        <v>0</v>
      </c>
      <c r="Z561" s="76">
        <v>0</v>
      </c>
      <c r="AA561" s="76">
        <v>0</v>
      </c>
      <c r="AB561" s="76">
        <v>0</v>
      </c>
      <c r="AC561" s="76">
        <v>0</v>
      </c>
      <c r="AD561" s="76">
        <v>0</v>
      </c>
      <c r="AE561" s="76">
        <v>0</v>
      </c>
      <c r="AF561" s="76">
        <v>0</v>
      </c>
      <c r="AG561" s="76">
        <v>0</v>
      </c>
      <c r="AH561" s="76">
        <v>0</v>
      </c>
      <c r="AI561" s="76">
        <v>0</v>
      </c>
      <c r="AJ561" s="77">
        <f t="shared" si="8"/>
        <v>0</v>
      </c>
      <c r="AM561" s="70"/>
    </row>
    <row r="562" spans="1:39" ht="20.100000000000001" hidden="1" customHeight="1" outlineLevel="2">
      <c r="A562" s="73">
        <v>1807</v>
      </c>
      <c r="B562" s="74" t="s">
        <v>1195</v>
      </c>
      <c r="C562" s="75" t="s">
        <v>1298</v>
      </c>
      <c r="D562" s="76">
        <v>0</v>
      </c>
      <c r="E562" s="76">
        <v>0</v>
      </c>
      <c r="F562" s="76">
        <v>0</v>
      </c>
      <c r="G562" s="76">
        <v>0</v>
      </c>
      <c r="H562" s="76">
        <v>0</v>
      </c>
      <c r="I562" s="76">
        <v>0</v>
      </c>
      <c r="J562" s="76">
        <v>0</v>
      </c>
      <c r="K562" s="76">
        <v>0</v>
      </c>
      <c r="L562" s="76">
        <v>0</v>
      </c>
      <c r="M562" s="76">
        <v>0</v>
      </c>
      <c r="N562" s="76">
        <v>0</v>
      </c>
      <c r="O562" s="76">
        <v>0</v>
      </c>
      <c r="P562" s="76">
        <v>0</v>
      </c>
      <c r="Q562" s="76">
        <v>0</v>
      </c>
      <c r="R562" s="76">
        <v>0</v>
      </c>
      <c r="S562" s="76">
        <v>0</v>
      </c>
      <c r="T562" s="76">
        <v>0</v>
      </c>
      <c r="U562" s="76">
        <v>0</v>
      </c>
      <c r="V562" s="76">
        <v>0</v>
      </c>
      <c r="W562" s="76">
        <v>0</v>
      </c>
      <c r="X562" s="76">
        <v>0</v>
      </c>
      <c r="Y562" s="76">
        <v>0</v>
      </c>
      <c r="Z562" s="76">
        <v>0</v>
      </c>
      <c r="AA562" s="76">
        <v>0</v>
      </c>
      <c r="AB562" s="76">
        <v>0</v>
      </c>
      <c r="AC562" s="76">
        <v>0</v>
      </c>
      <c r="AD562" s="76">
        <v>0</v>
      </c>
      <c r="AE562" s="76">
        <v>0</v>
      </c>
      <c r="AF562" s="76">
        <v>0</v>
      </c>
      <c r="AG562" s="76">
        <v>0</v>
      </c>
      <c r="AH562" s="76">
        <v>0</v>
      </c>
      <c r="AI562" s="76">
        <v>0</v>
      </c>
      <c r="AJ562" s="77">
        <f t="shared" si="8"/>
        <v>0</v>
      </c>
      <c r="AM562" s="70"/>
    </row>
    <row r="563" spans="1:39" ht="20.100000000000001" hidden="1" customHeight="1" outlineLevel="2">
      <c r="A563" s="73">
        <v>1808</v>
      </c>
      <c r="B563" s="74" t="s">
        <v>1196</v>
      </c>
      <c r="C563" s="75" t="s">
        <v>1298</v>
      </c>
      <c r="D563" s="76">
        <v>0</v>
      </c>
      <c r="E563" s="76">
        <v>0</v>
      </c>
      <c r="F563" s="76">
        <v>0</v>
      </c>
      <c r="G563" s="76">
        <v>0</v>
      </c>
      <c r="H563" s="76">
        <v>0</v>
      </c>
      <c r="I563" s="76">
        <v>0</v>
      </c>
      <c r="J563" s="76">
        <v>0</v>
      </c>
      <c r="K563" s="76">
        <v>0</v>
      </c>
      <c r="L563" s="76">
        <v>0</v>
      </c>
      <c r="M563" s="76">
        <v>0</v>
      </c>
      <c r="N563" s="76">
        <v>0</v>
      </c>
      <c r="O563" s="76">
        <v>0</v>
      </c>
      <c r="P563" s="76">
        <v>0</v>
      </c>
      <c r="Q563" s="76">
        <v>0</v>
      </c>
      <c r="R563" s="76">
        <v>0</v>
      </c>
      <c r="S563" s="76">
        <v>0</v>
      </c>
      <c r="T563" s="76">
        <v>0</v>
      </c>
      <c r="U563" s="76">
        <v>0</v>
      </c>
      <c r="V563" s="76">
        <v>0</v>
      </c>
      <c r="W563" s="76">
        <v>0</v>
      </c>
      <c r="X563" s="76">
        <v>0</v>
      </c>
      <c r="Y563" s="76">
        <v>0</v>
      </c>
      <c r="Z563" s="76">
        <v>0</v>
      </c>
      <c r="AA563" s="76">
        <v>0</v>
      </c>
      <c r="AB563" s="76">
        <v>0</v>
      </c>
      <c r="AC563" s="76">
        <v>0</v>
      </c>
      <c r="AD563" s="76">
        <v>0</v>
      </c>
      <c r="AE563" s="76">
        <v>0</v>
      </c>
      <c r="AF563" s="76">
        <v>0</v>
      </c>
      <c r="AG563" s="76">
        <v>0</v>
      </c>
      <c r="AH563" s="76">
        <v>0</v>
      </c>
      <c r="AI563" s="76">
        <v>0</v>
      </c>
      <c r="AJ563" s="77">
        <f t="shared" si="8"/>
        <v>0</v>
      </c>
      <c r="AM563" s="70"/>
    </row>
    <row r="564" spans="1:39" ht="20.100000000000001" hidden="1" customHeight="1" outlineLevel="2">
      <c r="A564" s="73">
        <v>1809</v>
      </c>
      <c r="B564" s="74" t="s">
        <v>1197</v>
      </c>
      <c r="C564" s="75" t="s">
        <v>1298</v>
      </c>
      <c r="D564" s="76">
        <v>0</v>
      </c>
      <c r="E564" s="76">
        <v>0</v>
      </c>
      <c r="F564" s="76">
        <v>0</v>
      </c>
      <c r="G564" s="76">
        <v>0</v>
      </c>
      <c r="H564" s="76">
        <v>0</v>
      </c>
      <c r="I564" s="76">
        <v>0</v>
      </c>
      <c r="J564" s="76">
        <v>0</v>
      </c>
      <c r="K564" s="76">
        <v>0</v>
      </c>
      <c r="L564" s="76">
        <v>0</v>
      </c>
      <c r="M564" s="76">
        <v>0</v>
      </c>
      <c r="N564" s="76">
        <v>0</v>
      </c>
      <c r="O564" s="76">
        <v>0</v>
      </c>
      <c r="P564" s="76">
        <v>0</v>
      </c>
      <c r="Q564" s="76">
        <v>0</v>
      </c>
      <c r="R564" s="76">
        <v>0</v>
      </c>
      <c r="S564" s="76">
        <v>0</v>
      </c>
      <c r="T564" s="76">
        <v>0</v>
      </c>
      <c r="U564" s="76">
        <v>0</v>
      </c>
      <c r="V564" s="76">
        <v>0</v>
      </c>
      <c r="W564" s="76">
        <v>0</v>
      </c>
      <c r="X564" s="76">
        <v>0</v>
      </c>
      <c r="Y564" s="76">
        <v>0</v>
      </c>
      <c r="Z564" s="76">
        <v>0</v>
      </c>
      <c r="AA564" s="76">
        <v>0</v>
      </c>
      <c r="AB564" s="76">
        <v>0</v>
      </c>
      <c r="AC564" s="76">
        <v>0</v>
      </c>
      <c r="AD564" s="76">
        <v>0</v>
      </c>
      <c r="AE564" s="76">
        <v>0</v>
      </c>
      <c r="AF564" s="76">
        <v>0</v>
      </c>
      <c r="AG564" s="76">
        <v>0</v>
      </c>
      <c r="AH564" s="76">
        <v>0</v>
      </c>
      <c r="AI564" s="76">
        <v>0</v>
      </c>
      <c r="AJ564" s="77">
        <f t="shared" si="8"/>
        <v>0</v>
      </c>
      <c r="AM564" s="70"/>
    </row>
    <row r="565" spans="1:39" ht="20.100000000000001" hidden="1" customHeight="1" outlineLevel="2">
      <c r="A565" s="73">
        <v>1810</v>
      </c>
      <c r="B565" s="74" t="s">
        <v>1198</v>
      </c>
      <c r="C565" s="75" t="s">
        <v>1298</v>
      </c>
      <c r="D565" s="76">
        <v>0</v>
      </c>
      <c r="E565" s="76">
        <v>0</v>
      </c>
      <c r="F565" s="76">
        <v>0</v>
      </c>
      <c r="G565" s="76">
        <v>0</v>
      </c>
      <c r="H565" s="76">
        <v>0</v>
      </c>
      <c r="I565" s="76">
        <v>0</v>
      </c>
      <c r="J565" s="76">
        <v>0</v>
      </c>
      <c r="K565" s="76">
        <v>0</v>
      </c>
      <c r="L565" s="76">
        <v>0</v>
      </c>
      <c r="M565" s="76">
        <v>0</v>
      </c>
      <c r="N565" s="76">
        <v>0</v>
      </c>
      <c r="O565" s="76">
        <v>0</v>
      </c>
      <c r="P565" s="76">
        <v>0</v>
      </c>
      <c r="Q565" s="76">
        <v>0</v>
      </c>
      <c r="R565" s="76">
        <v>0</v>
      </c>
      <c r="S565" s="76">
        <v>0</v>
      </c>
      <c r="T565" s="76">
        <v>0</v>
      </c>
      <c r="U565" s="76">
        <v>0</v>
      </c>
      <c r="V565" s="76">
        <v>0</v>
      </c>
      <c r="W565" s="76">
        <v>0</v>
      </c>
      <c r="X565" s="76">
        <v>0</v>
      </c>
      <c r="Y565" s="76">
        <v>0</v>
      </c>
      <c r="Z565" s="76">
        <v>0</v>
      </c>
      <c r="AA565" s="76">
        <v>0</v>
      </c>
      <c r="AB565" s="76">
        <v>0</v>
      </c>
      <c r="AC565" s="76">
        <v>0</v>
      </c>
      <c r="AD565" s="76">
        <v>0</v>
      </c>
      <c r="AE565" s="76">
        <v>0</v>
      </c>
      <c r="AF565" s="76">
        <v>0</v>
      </c>
      <c r="AG565" s="76">
        <v>0</v>
      </c>
      <c r="AH565" s="76">
        <v>0</v>
      </c>
      <c r="AI565" s="76">
        <v>0</v>
      </c>
      <c r="AJ565" s="77">
        <f t="shared" si="8"/>
        <v>0</v>
      </c>
      <c r="AM565" s="70"/>
    </row>
    <row r="566" spans="1:39" ht="20.100000000000001" hidden="1" customHeight="1" outlineLevel="2">
      <c r="A566" s="73">
        <v>1811</v>
      </c>
      <c r="B566" s="74" t="s">
        <v>1199</v>
      </c>
      <c r="C566" s="75" t="s">
        <v>1298</v>
      </c>
      <c r="D566" s="76">
        <v>0</v>
      </c>
      <c r="E566" s="76">
        <v>0</v>
      </c>
      <c r="F566" s="76">
        <v>0</v>
      </c>
      <c r="G566" s="76">
        <v>0</v>
      </c>
      <c r="H566" s="76">
        <v>0</v>
      </c>
      <c r="I566" s="76">
        <v>0</v>
      </c>
      <c r="J566" s="76">
        <v>0</v>
      </c>
      <c r="K566" s="76">
        <v>0</v>
      </c>
      <c r="L566" s="76">
        <v>0</v>
      </c>
      <c r="M566" s="76">
        <v>0</v>
      </c>
      <c r="N566" s="76">
        <v>0</v>
      </c>
      <c r="O566" s="76">
        <v>0</v>
      </c>
      <c r="P566" s="76">
        <v>0</v>
      </c>
      <c r="Q566" s="76">
        <v>0</v>
      </c>
      <c r="R566" s="76">
        <v>0</v>
      </c>
      <c r="S566" s="76">
        <v>0</v>
      </c>
      <c r="T566" s="76">
        <v>0</v>
      </c>
      <c r="U566" s="76">
        <v>0</v>
      </c>
      <c r="V566" s="76">
        <v>0</v>
      </c>
      <c r="W566" s="76">
        <v>0</v>
      </c>
      <c r="X566" s="76">
        <v>0</v>
      </c>
      <c r="Y566" s="76">
        <v>0</v>
      </c>
      <c r="Z566" s="76">
        <v>0</v>
      </c>
      <c r="AA566" s="76">
        <v>0</v>
      </c>
      <c r="AB566" s="76">
        <v>0</v>
      </c>
      <c r="AC566" s="76">
        <v>0</v>
      </c>
      <c r="AD566" s="76">
        <v>0</v>
      </c>
      <c r="AE566" s="76">
        <v>0</v>
      </c>
      <c r="AF566" s="76">
        <v>0</v>
      </c>
      <c r="AG566" s="76">
        <v>0</v>
      </c>
      <c r="AH566" s="76">
        <v>0</v>
      </c>
      <c r="AI566" s="76">
        <v>0</v>
      </c>
      <c r="AJ566" s="77">
        <f t="shared" si="8"/>
        <v>0</v>
      </c>
      <c r="AM566" s="70"/>
    </row>
    <row r="567" spans="1:39" ht="20.100000000000001" hidden="1" customHeight="1" outlineLevel="2">
      <c r="A567" s="73">
        <v>1812</v>
      </c>
      <c r="B567" s="74" t="s">
        <v>1200</v>
      </c>
      <c r="C567" s="75" t="s">
        <v>1298</v>
      </c>
      <c r="D567" s="76">
        <v>0</v>
      </c>
      <c r="E567" s="76">
        <v>0</v>
      </c>
      <c r="F567" s="76">
        <v>0</v>
      </c>
      <c r="G567" s="76">
        <v>0</v>
      </c>
      <c r="H567" s="76">
        <v>0</v>
      </c>
      <c r="I567" s="76">
        <v>0</v>
      </c>
      <c r="J567" s="76">
        <v>0</v>
      </c>
      <c r="K567" s="76">
        <v>0</v>
      </c>
      <c r="L567" s="76">
        <v>0</v>
      </c>
      <c r="M567" s="76">
        <v>0</v>
      </c>
      <c r="N567" s="76">
        <v>0</v>
      </c>
      <c r="O567" s="76">
        <v>0</v>
      </c>
      <c r="P567" s="76">
        <v>0</v>
      </c>
      <c r="Q567" s="76">
        <v>0</v>
      </c>
      <c r="R567" s="76">
        <v>0</v>
      </c>
      <c r="S567" s="76">
        <v>0</v>
      </c>
      <c r="T567" s="76">
        <v>0</v>
      </c>
      <c r="U567" s="76">
        <v>0</v>
      </c>
      <c r="V567" s="76">
        <v>0</v>
      </c>
      <c r="W567" s="76">
        <v>0</v>
      </c>
      <c r="X567" s="76">
        <v>0</v>
      </c>
      <c r="Y567" s="76">
        <v>0</v>
      </c>
      <c r="Z567" s="76">
        <v>0</v>
      </c>
      <c r="AA567" s="76">
        <v>0</v>
      </c>
      <c r="AB567" s="76">
        <v>0</v>
      </c>
      <c r="AC567" s="76">
        <v>0</v>
      </c>
      <c r="AD567" s="76">
        <v>0</v>
      </c>
      <c r="AE567" s="76">
        <v>0</v>
      </c>
      <c r="AF567" s="76">
        <v>0</v>
      </c>
      <c r="AG567" s="76">
        <v>0</v>
      </c>
      <c r="AH567" s="76">
        <v>0</v>
      </c>
      <c r="AI567" s="76">
        <v>0</v>
      </c>
      <c r="AJ567" s="77">
        <f t="shared" si="8"/>
        <v>0</v>
      </c>
      <c r="AM567" s="70"/>
    </row>
    <row r="568" spans="1:39" ht="20.100000000000001" hidden="1" customHeight="1" outlineLevel="2">
      <c r="A568" s="73">
        <v>1813</v>
      </c>
      <c r="B568" s="74" t="s">
        <v>1201</v>
      </c>
      <c r="C568" s="75" t="s">
        <v>1298</v>
      </c>
      <c r="D568" s="76">
        <v>0</v>
      </c>
      <c r="E568" s="76">
        <v>0</v>
      </c>
      <c r="F568" s="76">
        <v>0</v>
      </c>
      <c r="G568" s="76">
        <v>0</v>
      </c>
      <c r="H568" s="76">
        <v>0</v>
      </c>
      <c r="I568" s="76">
        <v>0</v>
      </c>
      <c r="J568" s="76">
        <v>0</v>
      </c>
      <c r="K568" s="76">
        <v>0</v>
      </c>
      <c r="L568" s="76">
        <v>0</v>
      </c>
      <c r="M568" s="76">
        <v>0</v>
      </c>
      <c r="N568" s="76">
        <v>0</v>
      </c>
      <c r="O568" s="76">
        <v>0</v>
      </c>
      <c r="P568" s="76">
        <v>0</v>
      </c>
      <c r="Q568" s="76">
        <v>0</v>
      </c>
      <c r="R568" s="76">
        <v>0</v>
      </c>
      <c r="S568" s="76">
        <v>0</v>
      </c>
      <c r="T568" s="76">
        <v>0</v>
      </c>
      <c r="U568" s="76">
        <v>0</v>
      </c>
      <c r="V568" s="76">
        <v>0</v>
      </c>
      <c r="W568" s="76">
        <v>0</v>
      </c>
      <c r="X568" s="76">
        <v>0</v>
      </c>
      <c r="Y568" s="76">
        <v>0</v>
      </c>
      <c r="Z568" s="76">
        <v>0</v>
      </c>
      <c r="AA568" s="76">
        <v>0</v>
      </c>
      <c r="AB568" s="76">
        <v>0</v>
      </c>
      <c r="AC568" s="76">
        <v>0</v>
      </c>
      <c r="AD568" s="76">
        <v>0</v>
      </c>
      <c r="AE568" s="76">
        <v>0</v>
      </c>
      <c r="AF568" s="76">
        <v>0</v>
      </c>
      <c r="AG568" s="76">
        <v>0</v>
      </c>
      <c r="AH568" s="76">
        <v>0</v>
      </c>
      <c r="AI568" s="76">
        <v>0</v>
      </c>
      <c r="AJ568" s="77">
        <f t="shared" si="8"/>
        <v>0</v>
      </c>
      <c r="AM568" s="70"/>
    </row>
    <row r="569" spans="1:39" ht="20.100000000000001" hidden="1" customHeight="1" outlineLevel="2">
      <c r="A569" s="73">
        <v>1814</v>
      </c>
      <c r="B569" s="74" t="s">
        <v>1202</v>
      </c>
      <c r="C569" s="75" t="s">
        <v>1298</v>
      </c>
      <c r="D569" s="76">
        <v>0</v>
      </c>
      <c r="E569" s="76">
        <v>0</v>
      </c>
      <c r="F569" s="76">
        <v>0</v>
      </c>
      <c r="G569" s="76">
        <v>0</v>
      </c>
      <c r="H569" s="76">
        <v>0</v>
      </c>
      <c r="I569" s="76">
        <v>0</v>
      </c>
      <c r="J569" s="76">
        <v>0</v>
      </c>
      <c r="K569" s="76">
        <v>0</v>
      </c>
      <c r="L569" s="76">
        <v>0</v>
      </c>
      <c r="M569" s="76">
        <v>0</v>
      </c>
      <c r="N569" s="76">
        <v>0</v>
      </c>
      <c r="O569" s="76">
        <v>0</v>
      </c>
      <c r="P569" s="76">
        <v>0</v>
      </c>
      <c r="Q569" s="76">
        <v>0</v>
      </c>
      <c r="R569" s="76">
        <v>0</v>
      </c>
      <c r="S569" s="76">
        <v>0</v>
      </c>
      <c r="T569" s="76">
        <v>0</v>
      </c>
      <c r="U569" s="76">
        <v>0</v>
      </c>
      <c r="V569" s="76">
        <v>0</v>
      </c>
      <c r="W569" s="76">
        <v>0</v>
      </c>
      <c r="X569" s="76">
        <v>0</v>
      </c>
      <c r="Y569" s="76">
        <v>0</v>
      </c>
      <c r="Z569" s="76">
        <v>0</v>
      </c>
      <c r="AA569" s="76">
        <v>0</v>
      </c>
      <c r="AB569" s="76">
        <v>0</v>
      </c>
      <c r="AC569" s="76">
        <v>0</v>
      </c>
      <c r="AD569" s="76">
        <v>0</v>
      </c>
      <c r="AE569" s="76">
        <v>0</v>
      </c>
      <c r="AF569" s="76">
        <v>0</v>
      </c>
      <c r="AG569" s="76">
        <v>0</v>
      </c>
      <c r="AH569" s="76">
        <v>0</v>
      </c>
      <c r="AI569" s="76">
        <v>0</v>
      </c>
      <c r="AJ569" s="77">
        <f t="shared" si="8"/>
        <v>0</v>
      </c>
      <c r="AM569" s="70"/>
    </row>
    <row r="570" spans="1:39" ht="20.100000000000001" hidden="1" customHeight="1" outlineLevel="2">
      <c r="A570" s="73">
        <v>1815</v>
      </c>
      <c r="B570" s="74" t="s">
        <v>1184</v>
      </c>
      <c r="C570" s="75" t="s">
        <v>1298</v>
      </c>
      <c r="D570" s="76">
        <v>0</v>
      </c>
      <c r="E570" s="76">
        <v>0</v>
      </c>
      <c r="F570" s="76">
        <v>0</v>
      </c>
      <c r="G570" s="76">
        <v>0</v>
      </c>
      <c r="H570" s="76">
        <v>0</v>
      </c>
      <c r="I570" s="76">
        <v>0</v>
      </c>
      <c r="J570" s="76">
        <v>0</v>
      </c>
      <c r="K570" s="76">
        <v>0</v>
      </c>
      <c r="L570" s="76">
        <v>0</v>
      </c>
      <c r="M570" s="76">
        <v>0</v>
      </c>
      <c r="N570" s="76">
        <v>0</v>
      </c>
      <c r="O570" s="76">
        <v>0</v>
      </c>
      <c r="P570" s="76">
        <v>0</v>
      </c>
      <c r="Q570" s="76">
        <v>0</v>
      </c>
      <c r="R570" s="76">
        <v>0</v>
      </c>
      <c r="S570" s="76">
        <v>0</v>
      </c>
      <c r="T570" s="76">
        <v>0</v>
      </c>
      <c r="U570" s="76">
        <v>0</v>
      </c>
      <c r="V570" s="76">
        <v>0</v>
      </c>
      <c r="W570" s="76">
        <v>0</v>
      </c>
      <c r="X570" s="76">
        <v>0</v>
      </c>
      <c r="Y570" s="76">
        <v>0</v>
      </c>
      <c r="Z570" s="76">
        <v>0</v>
      </c>
      <c r="AA570" s="76">
        <v>0</v>
      </c>
      <c r="AB570" s="76">
        <v>0</v>
      </c>
      <c r="AC570" s="76">
        <v>0</v>
      </c>
      <c r="AD570" s="76">
        <v>0</v>
      </c>
      <c r="AE570" s="76">
        <v>0</v>
      </c>
      <c r="AF570" s="76">
        <v>0</v>
      </c>
      <c r="AG570" s="76">
        <v>0</v>
      </c>
      <c r="AH570" s="76">
        <v>0</v>
      </c>
      <c r="AI570" s="76">
        <v>0</v>
      </c>
      <c r="AJ570" s="77">
        <f t="shared" si="8"/>
        <v>0</v>
      </c>
      <c r="AM570" s="70"/>
    </row>
    <row r="571" spans="1:39" ht="20.100000000000001" hidden="1" customHeight="1" outlineLevel="2">
      <c r="A571" s="73">
        <v>1816</v>
      </c>
      <c r="B571" s="74" t="s">
        <v>1203</v>
      </c>
      <c r="C571" s="75" t="s">
        <v>1298</v>
      </c>
      <c r="D571" s="76">
        <v>0</v>
      </c>
      <c r="E571" s="76">
        <v>0</v>
      </c>
      <c r="F571" s="76">
        <v>0</v>
      </c>
      <c r="G571" s="76">
        <v>0</v>
      </c>
      <c r="H571" s="76">
        <v>0</v>
      </c>
      <c r="I571" s="76">
        <v>0</v>
      </c>
      <c r="J571" s="76">
        <v>0</v>
      </c>
      <c r="K571" s="76">
        <v>0</v>
      </c>
      <c r="L571" s="76">
        <v>0</v>
      </c>
      <c r="M571" s="76">
        <v>0</v>
      </c>
      <c r="N571" s="76">
        <v>0</v>
      </c>
      <c r="O571" s="76">
        <v>0</v>
      </c>
      <c r="P571" s="76">
        <v>0</v>
      </c>
      <c r="Q571" s="76">
        <v>0</v>
      </c>
      <c r="R571" s="76">
        <v>0</v>
      </c>
      <c r="S571" s="76">
        <v>0</v>
      </c>
      <c r="T571" s="76">
        <v>0</v>
      </c>
      <c r="U571" s="76">
        <v>0</v>
      </c>
      <c r="V571" s="76">
        <v>0</v>
      </c>
      <c r="W571" s="76">
        <v>0</v>
      </c>
      <c r="X571" s="76">
        <v>0</v>
      </c>
      <c r="Y571" s="76">
        <v>0</v>
      </c>
      <c r="Z571" s="76">
        <v>0</v>
      </c>
      <c r="AA571" s="76">
        <v>0</v>
      </c>
      <c r="AB571" s="76">
        <v>0</v>
      </c>
      <c r="AC571" s="76">
        <v>0</v>
      </c>
      <c r="AD571" s="76">
        <v>0</v>
      </c>
      <c r="AE571" s="76">
        <v>0</v>
      </c>
      <c r="AF571" s="76">
        <v>0</v>
      </c>
      <c r="AG571" s="76">
        <v>0</v>
      </c>
      <c r="AH571" s="76">
        <v>0</v>
      </c>
      <c r="AI571" s="76">
        <v>0</v>
      </c>
      <c r="AJ571" s="77">
        <f t="shared" si="8"/>
        <v>0</v>
      </c>
      <c r="AM571" s="70"/>
    </row>
    <row r="572" spans="1:39" ht="20.100000000000001" hidden="1" customHeight="1" outlineLevel="2">
      <c r="A572" s="73">
        <v>1817</v>
      </c>
      <c r="B572" s="74" t="s">
        <v>1204</v>
      </c>
      <c r="C572" s="75" t="s">
        <v>1298</v>
      </c>
      <c r="D572" s="76">
        <v>0</v>
      </c>
      <c r="E572" s="76">
        <v>0</v>
      </c>
      <c r="F572" s="76">
        <v>0</v>
      </c>
      <c r="G572" s="76">
        <v>0</v>
      </c>
      <c r="H572" s="76">
        <v>0</v>
      </c>
      <c r="I572" s="76">
        <v>0</v>
      </c>
      <c r="J572" s="76">
        <v>0</v>
      </c>
      <c r="K572" s="76">
        <v>0</v>
      </c>
      <c r="L572" s="76">
        <v>0</v>
      </c>
      <c r="M572" s="76">
        <v>0</v>
      </c>
      <c r="N572" s="76">
        <v>0</v>
      </c>
      <c r="O572" s="76">
        <v>0</v>
      </c>
      <c r="P572" s="76">
        <v>0</v>
      </c>
      <c r="Q572" s="76">
        <v>0</v>
      </c>
      <c r="R572" s="76">
        <v>0</v>
      </c>
      <c r="S572" s="76">
        <v>0</v>
      </c>
      <c r="T572" s="76">
        <v>0</v>
      </c>
      <c r="U572" s="76">
        <v>0</v>
      </c>
      <c r="V572" s="76">
        <v>0</v>
      </c>
      <c r="W572" s="76">
        <v>0</v>
      </c>
      <c r="X572" s="76">
        <v>0</v>
      </c>
      <c r="Y572" s="76">
        <v>0</v>
      </c>
      <c r="Z572" s="76">
        <v>0</v>
      </c>
      <c r="AA572" s="76">
        <v>0</v>
      </c>
      <c r="AB572" s="76">
        <v>0</v>
      </c>
      <c r="AC572" s="76">
        <v>0</v>
      </c>
      <c r="AD572" s="76">
        <v>0</v>
      </c>
      <c r="AE572" s="76">
        <v>0</v>
      </c>
      <c r="AF572" s="76">
        <v>0</v>
      </c>
      <c r="AG572" s="76">
        <v>0</v>
      </c>
      <c r="AH572" s="76">
        <v>0</v>
      </c>
      <c r="AI572" s="76">
        <v>0</v>
      </c>
      <c r="AJ572" s="77">
        <f t="shared" si="8"/>
        <v>0</v>
      </c>
      <c r="AM572" s="70"/>
    </row>
    <row r="573" spans="1:39" ht="20.100000000000001" hidden="1" customHeight="1" outlineLevel="2">
      <c r="A573" s="73">
        <v>1818</v>
      </c>
      <c r="B573" s="74" t="s">
        <v>1205</v>
      </c>
      <c r="C573" s="75" t="s">
        <v>1298</v>
      </c>
      <c r="D573" s="76">
        <v>0</v>
      </c>
      <c r="E573" s="76">
        <v>0</v>
      </c>
      <c r="F573" s="76">
        <v>0</v>
      </c>
      <c r="G573" s="76">
        <v>0</v>
      </c>
      <c r="H573" s="76">
        <v>0</v>
      </c>
      <c r="I573" s="76">
        <v>0</v>
      </c>
      <c r="J573" s="76">
        <v>0</v>
      </c>
      <c r="K573" s="76">
        <v>0</v>
      </c>
      <c r="L573" s="76">
        <v>0</v>
      </c>
      <c r="M573" s="76">
        <v>0</v>
      </c>
      <c r="N573" s="76">
        <v>0</v>
      </c>
      <c r="O573" s="76">
        <v>0</v>
      </c>
      <c r="P573" s="76">
        <v>0</v>
      </c>
      <c r="Q573" s="76">
        <v>0</v>
      </c>
      <c r="R573" s="76">
        <v>0</v>
      </c>
      <c r="S573" s="76">
        <v>0</v>
      </c>
      <c r="T573" s="76">
        <v>0</v>
      </c>
      <c r="U573" s="76">
        <v>0</v>
      </c>
      <c r="V573" s="76">
        <v>0</v>
      </c>
      <c r="W573" s="76">
        <v>0</v>
      </c>
      <c r="X573" s="76">
        <v>0</v>
      </c>
      <c r="Y573" s="76">
        <v>0</v>
      </c>
      <c r="Z573" s="76">
        <v>0</v>
      </c>
      <c r="AA573" s="76">
        <v>0</v>
      </c>
      <c r="AB573" s="76">
        <v>0</v>
      </c>
      <c r="AC573" s="76">
        <v>0</v>
      </c>
      <c r="AD573" s="76">
        <v>0</v>
      </c>
      <c r="AE573" s="76">
        <v>0</v>
      </c>
      <c r="AF573" s="76">
        <v>0</v>
      </c>
      <c r="AG573" s="76">
        <v>0</v>
      </c>
      <c r="AH573" s="76">
        <v>0</v>
      </c>
      <c r="AI573" s="76">
        <v>0</v>
      </c>
      <c r="AJ573" s="77">
        <f t="shared" si="8"/>
        <v>0</v>
      </c>
      <c r="AM573" s="70"/>
    </row>
    <row r="574" spans="1:39" ht="20.100000000000001" hidden="1" customHeight="1" outlineLevel="2">
      <c r="A574" s="73">
        <v>1819</v>
      </c>
      <c r="B574" s="74" t="s">
        <v>1206</v>
      </c>
      <c r="C574" s="75" t="s">
        <v>1298</v>
      </c>
      <c r="D574" s="76">
        <v>0</v>
      </c>
      <c r="E574" s="76">
        <v>0</v>
      </c>
      <c r="F574" s="76">
        <v>0</v>
      </c>
      <c r="G574" s="76">
        <v>0</v>
      </c>
      <c r="H574" s="76">
        <v>0</v>
      </c>
      <c r="I574" s="76">
        <v>0</v>
      </c>
      <c r="J574" s="76">
        <v>0</v>
      </c>
      <c r="K574" s="76">
        <v>0</v>
      </c>
      <c r="L574" s="76">
        <v>0</v>
      </c>
      <c r="M574" s="76">
        <v>0</v>
      </c>
      <c r="N574" s="76">
        <v>0</v>
      </c>
      <c r="O574" s="76">
        <v>0</v>
      </c>
      <c r="P574" s="76">
        <v>0</v>
      </c>
      <c r="Q574" s="76">
        <v>0</v>
      </c>
      <c r="R574" s="76">
        <v>0</v>
      </c>
      <c r="S574" s="76">
        <v>0</v>
      </c>
      <c r="T574" s="76">
        <v>0</v>
      </c>
      <c r="U574" s="76">
        <v>0</v>
      </c>
      <c r="V574" s="76">
        <v>0</v>
      </c>
      <c r="W574" s="76">
        <v>0</v>
      </c>
      <c r="X574" s="76">
        <v>0</v>
      </c>
      <c r="Y574" s="76">
        <v>0</v>
      </c>
      <c r="Z574" s="76">
        <v>0</v>
      </c>
      <c r="AA574" s="76">
        <v>0</v>
      </c>
      <c r="AB574" s="76">
        <v>0</v>
      </c>
      <c r="AC574" s="76">
        <v>0</v>
      </c>
      <c r="AD574" s="76">
        <v>0</v>
      </c>
      <c r="AE574" s="76">
        <v>0</v>
      </c>
      <c r="AF574" s="76">
        <v>0</v>
      </c>
      <c r="AG574" s="76">
        <v>0</v>
      </c>
      <c r="AH574" s="76">
        <v>0</v>
      </c>
      <c r="AI574" s="76">
        <v>0</v>
      </c>
      <c r="AJ574" s="77">
        <f t="shared" si="8"/>
        <v>0</v>
      </c>
      <c r="AM574" s="70"/>
    </row>
    <row r="575" spans="1:39" ht="20.100000000000001" hidden="1" customHeight="1" outlineLevel="2">
      <c r="A575" s="73">
        <v>1820</v>
      </c>
      <c r="B575" s="74" t="s">
        <v>1207</v>
      </c>
      <c r="C575" s="75" t="s">
        <v>1298</v>
      </c>
      <c r="D575" s="76">
        <v>0</v>
      </c>
      <c r="E575" s="76">
        <v>0</v>
      </c>
      <c r="F575" s="76">
        <v>0</v>
      </c>
      <c r="G575" s="76">
        <v>0</v>
      </c>
      <c r="H575" s="76">
        <v>0</v>
      </c>
      <c r="I575" s="76">
        <v>0</v>
      </c>
      <c r="J575" s="76">
        <v>0</v>
      </c>
      <c r="K575" s="76">
        <v>0</v>
      </c>
      <c r="L575" s="76">
        <v>0</v>
      </c>
      <c r="M575" s="76">
        <v>0</v>
      </c>
      <c r="N575" s="76">
        <v>0</v>
      </c>
      <c r="O575" s="76">
        <v>0</v>
      </c>
      <c r="P575" s="76">
        <v>0</v>
      </c>
      <c r="Q575" s="76">
        <v>0</v>
      </c>
      <c r="R575" s="76">
        <v>0</v>
      </c>
      <c r="S575" s="76">
        <v>0</v>
      </c>
      <c r="T575" s="76">
        <v>0</v>
      </c>
      <c r="U575" s="76">
        <v>0</v>
      </c>
      <c r="V575" s="76">
        <v>0</v>
      </c>
      <c r="W575" s="76">
        <v>0</v>
      </c>
      <c r="X575" s="76">
        <v>0</v>
      </c>
      <c r="Y575" s="76">
        <v>0</v>
      </c>
      <c r="Z575" s="76">
        <v>0</v>
      </c>
      <c r="AA575" s="76">
        <v>0</v>
      </c>
      <c r="AB575" s="76">
        <v>0</v>
      </c>
      <c r="AC575" s="76">
        <v>0</v>
      </c>
      <c r="AD575" s="76">
        <v>0</v>
      </c>
      <c r="AE575" s="76">
        <v>0</v>
      </c>
      <c r="AF575" s="76">
        <v>0</v>
      </c>
      <c r="AG575" s="76">
        <v>0</v>
      </c>
      <c r="AH575" s="76">
        <v>0</v>
      </c>
      <c r="AI575" s="76">
        <v>0</v>
      </c>
      <c r="AJ575" s="77">
        <f t="shared" si="8"/>
        <v>0</v>
      </c>
      <c r="AM575" s="70"/>
    </row>
    <row r="576" spans="1:39" ht="20.100000000000001" hidden="1" customHeight="1" outlineLevel="2">
      <c r="A576" s="73">
        <v>1901</v>
      </c>
      <c r="B576" s="74" t="s">
        <v>1208</v>
      </c>
      <c r="C576" s="75" t="s">
        <v>1298</v>
      </c>
      <c r="D576" s="76">
        <v>0</v>
      </c>
      <c r="E576" s="76">
        <v>0</v>
      </c>
      <c r="F576" s="76">
        <v>0</v>
      </c>
      <c r="G576" s="76">
        <v>0</v>
      </c>
      <c r="H576" s="76">
        <v>0</v>
      </c>
      <c r="I576" s="76">
        <v>0</v>
      </c>
      <c r="J576" s="76">
        <v>0</v>
      </c>
      <c r="K576" s="76">
        <v>0</v>
      </c>
      <c r="L576" s="76">
        <v>0</v>
      </c>
      <c r="M576" s="76">
        <v>0</v>
      </c>
      <c r="N576" s="76">
        <v>0</v>
      </c>
      <c r="O576" s="76">
        <v>0</v>
      </c>
      <c r="P576" s="76">
        <v>0</v>
      </c>
      <c r="Q576" s="76">
        <v>0</v>
      </c>
      <c r="R576" s="76">
        <v>0</v>
      </c>
      <c r="S576" s="76">
        <v>0</v>
      </c>
      <c r="T576" s="76">
        <v>0</v>
      </c>
      <c r="U576" s="76">
        <v>0</v>
      </c>
      <c r="V576" s="76">
        <v>0</v>
      </c>
      <c r="W576" s="76">
        <v>0</v>
      </c>
      <c r="X576" s="76">
        <v>0</v>
      </c>
      <c r="Y576" s="76">
        <v>0</v>
      </c>
      <c r="Z576" s="76">
        <v>0</v>
      </c>
      <c r="AA576" s="76">
        <v>0</v>
      </c>
      <c r="AB576" s="76">
        <v>0</v>
      </c>
      <c r="AC576" s="76">
        <v>0</v>
      </c>
      <c r="AD576" s="76">
        <v>0</v>
      </c>
      <c r="AE576" s="76">
        <v>0</v>
      </c>
      <c r="AF576" s="76">
        <v>0</v>
      </c>
      <c r="AG576" s="76">
        <v>0</v>
      </c>
      <c r="AH576" s="76">
        <v>0</v>
      </c>
      <c r="AI576" s="76">
        <v>0</v>
      </c>
      <c r="AJ576" s="77">
        <f t="shared" si="8"/>
        <v>0</v>
      </c>
      <c r="AM576" s="70"/>
    </row>
    <row r="577" spans="1:39" ht="20.100000000000001" hidden="1" customHeight="1" outlineLevel="2">
      <c r="A577" s="73">
        <v>1902</v>
      </c>
      <c r="B577" s="74" t="s">
        <v>1209</v>
      </c>
      <c r="C577" s="75" t="s">
        <v>1298</v>
      </c>
      <c r="D577" s="76">
        <v>0</v>
      </c>
      <c r="E577" s="76">
        <v>0</v>
      </c>
      <c r="F577" s="76">
        <v>0</v>
      </c>
      <c r="G577" s="76">
        <v>0</v>
      </c>
      <c r="H577" s="76">
        <v>0</v>
      </c>
      <c r="I577" s="76">
        <v>0</v>
      </c>
      <c r="J577" s="76">
        <v>0</v>
      </c>
      <c r="K577" s="76">
        <v>0</v>
      </c>
      <c r="L577" s="76">
        <v>0</v>
      </c>
      <c r="M577" s="76">
        <v>0</v>
      </c>
      <c r="N577" s="76">
        <v>0</v>
      </c>
      <c r="O577" s="76">
        <v>0</v>
      </c>
      <c r="P577" s="76">
        <v>0</v>
      </c>
      <c r="Q577" s="76">
        <v>0</v>
      </c>
      <c r="R577" s="76">
        <v>0</v>
      </c>
      <c r="S577" s="76">
        <v>0</v>
      </c>
      <c r="T577" s="76">
        <v>0</v>
      </c>
      <c r="U577" s="76">
        <v>0</v>
      </c>
      <c r="V577" s="76">
        <v>0</v>
      </c>
      <c r="W577" s="76">
        <v>0</v>
      </c>
      <c r="X577" s="76">
        <v>0</v>
      </c>
      <c r="Y577" s="76">
        <v>0</v>
      </c>
      <c r="Z577" s="76">
        <v>0</v>
      </c>
      <c r="AA577" s="76">
        <v>0</v>
      </c>
      <c r="AB577" s="76">
        <v>0</v>
      </c>
      <c r="AC577" s="76">
        <v>0</v>
      </c>
      <c r="AD577" s="76">
        <v>0</v>
      </c>
      <c r="AE577" s="76">
        <v>0</v>
      </c>
      <c r="AF577" s="76">
        <v>0</v>
      </c>
      <c r="AG577" s="76">
        <v>0</v>
      </c>
      <c r="AH577" s="76">
        <v>0</v>
      </c>
      <c r="AI577" s="76">
        <v>0</v>
      </c>
      <c r="AJ577" s="77">
        <f t="shared" si="8"/>
        <v>0</v>
      </c>
      <c r="AM577" s="70"/>
    </row>
    <row r="578" spans="1:39" ht="20.100000000000001" hidden="1" customHeight="1" outlineLevel="2">
      <c r="A578" s="73">
        <v>1903</v>
      </c>
      <c r="B578" s="74" t="s">
        <v>1210</v>
      </c>
      <c r="C578" s="75" t="s">
        <v>1298</v>
      </c>
      <c r="D578" s="76">
        <v>0</v>
      </c>
      <c r="E578" s="76">
        <v>0</v>
      </c>
      <c r="F578" s="76">
        <v>0</v>
      </c>
      <c r="G578" s="76">
        <v>0</v>
      </c>
      <c r="H578" s="76">
        <v>0</v>
      </c>
      <c r="I578" s="76">
        <v>0</v>
      </c>
      <c r="J578" s="76">
        <v>0</v>
      </c>
      <c r="K578" s="76">
        <v>0</v>
      </c>
      <c r="L578" s="76">
        <v>0</v>
      </c>
      <c r="M578" s="76">
        <v>0</v>
      </c>
      <c r="N578" s="76">
        <v>0</v>
      </c>
      <c r="O578" s="76">
        <v>0</v>
      </c>
      <c r="P578" s="76">
        <v>0</v>
      </c>
      <c r="Q578" s="76">
        <v>0</v>
      </c>
      <c r="R578" s="76">
        <v>0</v>
      </c>
      <c r="S578" s="76">
        <v>0</v>
      </c>
      <c r="T578" s="76">
        <v>0</v>
      </c>
      <c r="U578" s="76">
        <v>0</v>
      </c>
      <c r="V578" s="76">
        <v>0</v>
      </c>
      <c r="W578" s="76">
        <v>0</v>
      </c>
      <c r="X578" s="76">
        <v>0</v>
      </c>
      <c r="Y578" s="76">
        <v>0</v>
      </c>
      <c r="Z578" s="76">
        <v>0</v>
      </c>
      <c r="AA578" s="76">
        <v>0</v>
      </c>
      <c r="AB578" s="76">
        <v>0</v>
      </c>
      <c r="AC578" s="76">
        <v>0</v>
      </c>
      <c r="AD578" s="76">
        <v>0</v>
      </c>
      <c r="AE578" s="76">
        <v>0</v>
      </c>
      <c r="AF578" s="76">
        <v>0</v>
      </c>
      <c r="AG578" s="76">
        <v>0</v>
      </c>
      <c r="AH578" s="76">
        <v>0</v>
      </c>
      <c r="AI578" s="76">
        <v>0</v>
      </c>
      <c r="AJ578" s="77">
        <f t="shared" si="8"/>
        <v>0</v>
      </c>
      <c r="AM578" s="70"/>
    </row>
    <row r="579" spans="1:39" ht="20.100000000000001" hidden="1" customHeight="1" outlineLevel="2">
      <c r="A579" s="73">
        <v>1904</v>
      </c>
      <c r="B579" s="74" t="s">
        <v>1211</v>
      </c>
      <c r="C579" s="75" t="s">
        <v>1298</v>
      </c>
      <c r="D579" s="76">
        <v>0</v>
      </c>
      <c r="E579" s="76">
        <v>0</v>
      </c>
      <c r="F579" s="76">
        <v>0</v>
      </c>
      <c r="G579" s="76">
        <v>0</v>
      </c>
      <c r="H579" s="76">
        <v>0</v>
      </c>
      <c r="I579" s="76">
        <v>0</v>
      </c>
      <c r="J579" s="76">
        <v>0</v>
      </c>
      <c r="K579" s="76">
        <v>0</v>
      </c>
      <c r="L579" s="76">
        <v>0</v>
      </c>
      <c r="M579" s="76">
        <v>0</v>
      </c>
      <c r="N579" s="76">
        <v>0</v>
      </c>
      <c r="O579" s="76">
        <v>0</v>
      </c>
      <c r="P579" s="76">
        <v>0</v>
      </c>
      <c r="Q579" s="76">
        <v>0</v>
      </c>
      <c r="R579" s="76">
        <v>0</v>
      </c>
      <c r="S579" s="76">
        <v>0</v>
      </c>
      <c r="T579" s="76">
        <v>0</v>
      </c>
      <c r="U579" s="76">
        <v>0</v>
      </c>
      <c r="V579" s="76">
        <v>0</v>
      </c>
      <c r="W579" s="76">
        <v>0</v>
      </c>
      <c r="X579" s="76">
        <v>0</v>
      </c>
      <c r="Y579" s="76">
        <v>0</v>
      </c>
      <c r="Z579" s="76">
        <v>0</v>
      </c>
      <c r="AA579" s="76">
        <v>0</v>
      </c>
      <c r="AB579" s="76">
        <v>0</v>
      </c>
      <c r="AC579" s="76">
        <v>0</v>
      </c>
      <c r="AD579" s="76">
        <v>0</v>
      </c>
      <c r="AE579" s="76">
        <v>0</v>
      </c>
      <c r="AF579" s="76">
        <v>0</v>
      </c>
      <c r="AG579" s="76">
        <v>0</v>
      </c>
      <c r="AH579" s="76">
        <v>0</v>
      </c>
      <c r="AI579" s="76">
        <v>0</v>
      </c>
      <c r="AJ579" s="77">
        <f t="shared" si="8"/>
        <v>0</v>
      </c>
      <c r="AM579" s="70"/>
    </row>
    <row r="580" spans="1:39" ht="20.100000000000001" hidden="1" customHeight="1" outlineLevel="2">
      <c r="A580" s="73">
        <v>1905</v>
      </c>
      <c r="B580" s="74" t="s">
        <v>1212</v>
      </c>
      <c r="C580" s="75" t="s">
        <v>1298</v>
      </c>
      <c r="D580" s="76">
        <v>0</v>
      </c>
      <c r="E580" s="76">
        <v>0</v>
      </c>
      <c r="F580" s="76">
        <v>0</v>
      </c>
      <c r="G580" s="76">
        <v>0</v>
      </c>
      <c r="H580" s="76">
        <v>0</v>
      </c>
      <c r="I580" s="76">
        <v>0</v>
      </c>
      <c r="J580" s="76">
        <v>0</v>
      </c>
      <c r="K580" s="76">
        <v>0</v>
      </c>
      <c r="L580" s="76">
        <v>0</v>
      </c>
      <c r="M580" s="76">
        <v>0</v>
      </c>
      <c r="N580" s="76">
        <v>0</v>
      </c>
      <c r="O580" s="76">
        <v>0</v>
      </c>
      <c r="P580" s="76">
        <v>0</v>
      </c>
      <c r="Q580" s="76">
        <v>0</v>
      </c>
      <c r="R580" s="76">
        <v>0</v>
      </c>
      <c r="S580" s="76">
        <v>0</v>
      </c>
      <c r="T580" s="76">
        <v>0</v>
      </c>
      <c r="U580" s="76">
        <v>0</v>
      </c>
      <c r="V580" s="76">
        <v>0</v>
      </c>
      <c r="W580" s="76">
        <v>0</v>
      </c>
      <c r="X580" s="76">
        <v>0</v>
      </c>
      <c r="Y580" s="76">
        <v>0</v>
      </c>
      <c r="Z580" s="76">
        <v>0</v>
      </c>
      <c r="AA580" s="76">
        <v>0</v>
      </c>
      <c r="AB580" s="76">
        <v>0</v>
      </c>
      <c r="AC580" s="76">
        <v>0</v>
      </c>
      <c r="AD580" s="76">
        <v>0</v>
      </c>
      <c r="AE580" s="76">
        <v>0</v>
      </c>
      <c r="AF580" s="76">
        <v>0</v>
      </c>
      <c r="AG580" s="76">
        <v>0</v>
      </c>
      <c r="AH580" s="76">
        <v>0</v>
      </c>
      <c r="AI580" s="76">
        <v>0</v>
      </c>
      <c r="AJ580" s="77">
        <f t="shared" si="8"/>
        <v>0</v>
      </c>
      <c r="AM580" s="70"/>
    </row>
    <row r="581" spans="1:39" ht="20.100000000000001" hidden="1" customHeight="1" outlineLevel="2">
      <c r="A581" s="73">
        <v>1906</v>
      </c>
      <c r="B581" s="74" t="s">
        <v>1188</v>
      </c>
      <c r="C581" s="75" t="s">
        <v>1298</v>
      </c>
      <c r="D581" s="76">
        <v>0</v>
      </c>
      <c r="E581" s="76">
        <v>0</v>
      </c>
      <c r="F581" s="76">
        <v>0</v>
      </c>
      <c r="G581" s="76">
        <v>0</v>
      </c>
      <c r="H581" s="76">
        <v>0</v>
      </c>
      <c r="I581" s="76">
        <v>0</v>
      </c>
      <c r="J581" s="76">
        <v>0</v>
      </c>
      <c r="K581" s="76">
        <v>0</v>
      </c>
      <c r="L581" s="76">
        <v>0</v>
      </c>
      <c r="M581" s="76">
        <v>0</v>
      </c>
      <c r="N581" s="76">
        <v>0</v>
      </c>
      <c r="O581" s="76">
        <v>0</v>
      </c>
      <c r="P581" s="76">
        <v>0</v>
      </c>
      <c r="Q581" s="76">
        <v>0</v>
      </c>
      <c r="R581" s="76">
        <v>0</v>
      </c>
      <c r="S581" s="76">
        <v>0</v>
      </c>
      <c r="T581" s="76">
        <v>0</v>
      </c>
      <c r="U581" s="76">
        <v>0</v>
      </c>
      <c r="V581" s="76">
        <v>0</v>
      </c>
      <c r="W581" s="76">
        <v>0</v>
      </c>
      <c r="X581" s="76">
        <v>0</v>
      </c>
      <c r="Y581" s="76">
        <v>0</v>
      </c>
      <c r="Z581" s="76">
        <v>0</v>
      </c>
      <c r="AA581" s="76">
        <v>0</v>
      </c>
      <c r="AB581" s="76">
        <v>0</v>
      </c>
      <c r="AC581" s="76">
        <v>0</v>
      </c>
      <c r="AD581" s="76">
        <v>0</v>
      </c>
      <c r="AE581" s="76">
        <v>0</v>
      </c>
      <c r="AF581" s="76">
        <v>0</v>
      </c>
      <c r="AG581" s="76">
        <v>0</v>
      </c>
      <c r="AH581" s="76">
        <v>0</v>
      </c>
      <c r="AI581" s="76">
        <v>0</v>
      </c>
      <c r="AJ581" s="77">
        <f t="shared" si="8"/>
        <v>0</v>
      </c>
      <c r="AM581" s="70"/>
    </row>
    <row r="582" spans="1:39" ht="20.100000000000001" hidden="1" customHeight="1" outlineLevel="2">
      <c r="A582" s="73">
        <v>1907</v>
      </c>
      <c r="B582" s="74" t="s">
        <v>1213</v>
      </c>
      <c r="C582" s="75" t="s">
        <v>1298</v>
      </c>
      <c r="D582" s="76">
        <v>0</v>
      </c>
      <c r="E582" s="76">
        <v>0</v>
      </c>
      <c r="F582" s="76">
        <v>0</v>
      </c>
      <c r="G582" s="76">
        <v>0</v>
      </c>
      <c r="H582" s="76">
        <v>0</v>
      </c>
      <c r="I582" s="76">
        <v>0</v>
      </c>
      <c r="J582" s="76">
        <v>0</v>
      </c>
      <c r="K582" s="76">
        <v>0</v>
      </c>
      <c r="L582" s="76">
        <v>0</v>
      </c>
      <c r="M582" s="76">
        <v>0</v>
      </c>
      <c r="N582" s="76">
        <v>0</v>
      </c>
      <c r="O582" s="76">
        <v>0</v>
      </c>
      <c r="P582" s="76">
        <v>0</v>
      </c>
      <c r="Q582" s="76">
        <v>0</v>
      </c>
      <c r="R582" s="76">
        <v>0</v>
      </c>
      <c r="S582" s="76">
        <v>0</v>
      </c>
      <c r="T582" s="76">
        <v>0</v>
      </c>
      <c r="U582" s="76">
        <v>0</v>
      </c>
      <c r="V582" s="76">
        <v>0</v>
      </c>
      <c r="W582" s="76">
        <v>0</v>
      </c>
      <c r="X582" s="76">
        <v>0</v>
      </c>
      <c r="Y582" s="76">
        <v>0</v>
      </c>
      <c r="Z582" s="76">
        <v>0</v>
      </c>
      <c r="AA582" s="76">
        <v>0</v>
      </c>
      <c r="AB582" s="76">
        <v>0</v>
      </c>
      <c r="AC582" s="76">
        <v>0</v>
      </c>
      <c r="AD582" s="76">
        <v>0</v>
      </c>
      <c r="AE582" s="76">
        <v>0</v>
      </c>
      <c r="AF582" s="76">
        <v>0</v>
      </c>
      <c r="AG582" s="76">
        <v>0</v>
      </c>
      <c r="AH582" s="76">
        <v>0</v>
      </c>
      <c r="AI582" s="76">
        <v>0</v>
      </c>
      <c r="AJ582" s="77">
        <f t="shared" si="8"/>
        <v>0</v>
      </c>
      <c r="AM582" s="70"/>
    </row>
    <row r="583" spans="1:39" ht="20.100000000000001" hidden="1" customHeight="1" outlineLevel="2">
      <c r="A583" s="73">
        <v>1908</v>
      </c>
      <c r="B583" s="74" t="s">
        <v>1214</v>
      </c>
      <c r="C583" s="75" t="s">
        <v>1298</v>
      </c>
      <c r="D583" s="76">
        <v>0</v>
      </c>
      <c r="E583" s="76">
        <v>0</v>
      </c>
      <c r="F583" s="76">
        <v>0</v>
      </c>
      <c r="G583" s="76">
        <v>0</v>
      </c>
      <c r="H583" s="76">
        <v>0</v>
      </c>
      <c r="I583" s="76">
        <v>0</v>
      </c>
      <c r="J583" s="76">
        <v>0</v>
      </c>
      <c r="K583" s="76">
        <v>0</v>
      </c>
      <c r="L583" s="76">
        <v>0</v>
      </c>
      <c r="M583" s="76">
        <v>0</v>
      </c>
      <c r="N583" s="76">
        <v>0</v>
      </c>
      <c r="O583" s="76">
        <v>0</v>
      </c>
      <c r="P583" s="76">
        <v>0</v>
      </c>
      <c r="Q583" s="76">
        <v>0</v>
      </c>
      <c r="R583" s="76">
        <v>0</v>
      </c>
      <c r="S583" s="76">
        <v>0</v>
      </c>
      <c r="T583" s="76">
        <v>0</v>
      </c>
      <c r="U583" s="76">
        <v>0</v>
      </c>
      <c r="V583" s="76">
        <v>0</v>
      </c>
      <c r="W583" s="76">
        <v>0</v>
      </c>
      <c r="X583" s="76">
        <v>0</v>
      </c>
      <c r="Y583" s="76">
        <v>0</v>
      </c>
      <c r="Z583" s="76">
        <v>0</v>
      </c>
      <c r="AA583" s="76">
        <v>0</v>
      </c>
      <c r="AB583" s="76">
        <v>0</v>
      </c>
      <c r="AC583" s="76">
        <v>0</v>
      </c>
      <c r="AD583" s="76">
        <v>0</v>
      </c>
      <c r="AE583" s="76">
        <v>0</v>
      </c>
      <c r="AF583" s="76">
        <v>0</v>
      </c>
      <c r="AG583" s="76">
        <v>0</v>
      </c>
      <c r="AH583" s="76">
        <v>0</v>
      </c>
      <c r="AI583" s="76">
        <v>0</v>
      </c>
      <c r="AJ583" s="77">
        <f t="shared" si="8"/>
        <v>0</v>
      </c>
      <c r="AM583" s="70"/>
    </row>
    <row r="584" spans="1:39" ht="20.100000000000001" hidden="1" customHeight="1" outlineLevel="2">
      <c r="A584" s="73">
        <v>1909</v>
      </c>
      <c r="B584" s="74" t="s">
        <v>1133</v>
      </c>
      <c r="C584" s="75" t="s">
        <v>1298</v>
      </c>
      <c r="D584" s="76">
        <v>0</v>
      </c>
      <c r="E584" s="76">
        <v>0</v>
      </c>
      <c r="F584" s="76">
        <v>0</v>
      </c>
      <c r="G584" s="76">
        <v>0</v>
      </c>
      <c r="H584" s="76">
        <v>0</v>
      </c>
      <c r="I584" s="76">
        <v>0</v>
      </c>
      <c r="J584" s="76">
        <v>0</v>
      </c>
      <c r="K584" s="76">
        <v>0</v>
      </c>
      <c r="L584" s="76">
        <v>0</v>
      </c>
      <c r="M584" s="76">
        <v>0</v>
      </c>
      <c r="N584" s="76">
        <v>0</v>
      </c>
      <c r="O584" s="76">
        <v>0</v>
      </c>
      <c r="P584" s="76">
        <v>0</v>
      </c>
      <c r="Q584" s="76">
        <v>0</v>
      </c>
      <c r="R584" s="76">
        <v>0</v>
      </c>
      <c r="S584" s="76">
        <v>0</v>
      </c>
      <c r="T584" s="76">
        <v>0</v>
      </c>
      <c r="U584" s="76">
        <v>0</v>
      </c>
      <c r="V584" s="76">
        <v>0</v>
      </c>
      <c r="W584" s="76">
        <v>0</v>
      </c>
      <c r="X584" s="76">
        <v>0</v>
      </c>
      <c r="Y584" s="76">
        <v>0</v>
      </c>
      <c r="Z584" s="76">
        <v>0</v>
      </c>
      <c r="AA584" s="76">
        <v>0</v>
      </c>
      <c r="AB584" s="76">
        <v>0</v>
      </c>
      <c r="AC584" s="76">
        <v>0</v>
      </c>
      <c r="AD584" s="76">
        <v>0</v>
      </c>
      <c r="AE584" s="76">
        <v>0</v>
      </c>
      <c r="AF584" s="76">
        <v>0</v>
      </c>
      <c r="AG584" s="76">
        <v>0</v>
      </c>
      <c r="AH584" s="76">
        <v>0</v>
      </c>
      <c r="AI584" s="76">
        <v>0</v>
      </c>
      <c r="AJ584" s="77">
        <f t="shared" si="8"/>
        <v>0</v>
      </c>
      <c r="AM584" s="70"/>
    </row>
    <row r="585" spans="1:39" ht="20.100000000000001" hidden="1" customHeight="1" outlineLevel="2">
      <c r="A585" s="73">
        <v>1910</v>
      </c>
      <c r="B585" s="74" t="s">
        <v>1215</v>
      </c>
      <c r="C585" s="75" t="s">
        <v>1298</v>
      </c>
      <c r="D585" s="76">
        <v>0</v>
      </c>
      <c r="E585" s="76">
        <v>0</v>
      </c>
      <c r="F585" s="76">
        <v>0</v>
      </c>
      <c r="G585" s="76">
        <v>0</v>
      </c>
      <c r="H585" s="76">
        <v>0</v>
      </c>
      <c r="I585" s="76">
        <v>0</v>
      </c>
      <c r="J585" s="76">
        <v>0</v>
      </c>
      <c r="K585" s="76">
        <v>0</v>
      </c>
      <c r="L585" s="76">
        <v>0</v>
      </c>
      <c r="M585" s="76">
        <v>0</v>
      </c>
      <c r="N585" s="76">
        <v>0</v>
      </c>
      <c r="O585" s="76">
        <v>0</v>
      </c>
      <c r="P585" s="76">
        <v>0</v>
      </c>
      <c r="Q585" s="76">
        <v>0</v>
      </c>
      <c r="R585" s="76">
        <v>0</v>
      </c>
      <c r="S585" s="76">
        <v>0</v>
      </c>
      <c r="T585" s="76">
        <v>0</v>
      </c>
      <c r="U585" s="76">
        <v>0</v>
      </c>
      <c r="V585" s="76">
        <v>0</v>
      </c>
      <c r="W585" s="76">
        <v>0</v>
      </c>
      <c r="X585" s="76">
        <v>0</v>
      </c>
      <c r="Y585" s="76">
        <v>0</v>
      </c>
      <c r="Z585" s="76">
        <v>0</v>
      </c>
      <c r="AA585" s="76">
        <v>0</v>
      </c>
      <c r="AB585" s="76">
        <v>0</v>
      </c>
      <c r="AC585" s="76">
        <v>0</v>
      </c>
      <c r="AD585" s="76">
        <v>0</v>
      </c>
      <c r="AE585" s="76">
        <v>0</v>
      </c>
      <c r="AF585" s="76">
        <v>0</v>
      </c>
      <c r="AG585" s="76">
        <v>0</v>
      </c>
      <c r="AH585" s="76">
        <v>0</v>
      </c>
      <c r="AI585" s="76">
        <v>0</v>
      </c>
      <c r="AJ585" s="77">
        <f t="shared" si="8"/>
        <v>0</v>
      </c>
      <c r="AM585" s="70"/>
    </row>
    <row r="586" spans="1:39" ht="20.100000000000001" hidden="1" customHeight="1" outlineLevel="2">
      <c r="A586" s="73">
        <v>1911</v>
      </c>
      <c r="B586" s="74" t="s">
        <v>1216</v>
      </c>
      <c r="C586" s="75" t="s">
        <v>1298</v>
      </c>
      <c r="D586" s="76">
        <v>0</v>
      </c>
      <c r="E586" s="76">
        <v>0</v>
      </c>
      <c r="F586" s="76">
        <v>0</v>
      </c>
      <c r="G586" s="76">
        <v>0</v>
      </c>
      <c r="H586" s="76">
        <v>0</v>
      </c>
      <c r="I586" s="76">
        <v>0</v>
      </c>
      <c r="J586" s="76">
        <v>0</v>
      </c>
      <c r="K586" s="76">
        <v>0</v>
      </c>
      <c r="L586" s="76">
        <v>0</v>
      </c>
      <c r="M586" s="76">
        <v>0</v>
      </c>
      <c r="N586" s="76">
        <v>0</v>
      </c>
      <c r="O586" s="76">
        <v>0</v>
      </c>
      <c r="P586" s="76">
        <v>0</v>
      </c>
      <c r="Q586" s="76">
        <v>0</v>
      </c>
      <c r="R586" s="76">
        <v>0</v>
      </c>
      <c r="S586" s="76">
        <v>0</v>
      </c>
      <c r="T586" s="76">
        <v>0</v>
      </c>
      <c r="U586" s="76">
        <v>0</v>
      </c>
      <c r="V586" s="76">
        <v>0</v>
      </c>
      <c r="W586" s="76">
        <v>0</v>
      </c>
      <c r="X586" s="76">
        <v>0</v>
      </c>
      <c r="Y586" s="76">
        <v>0</v>
      </c>
      <c r="Z586" s="76">
        <v>0</v>
      </c>
      <c r="AA586" s="76">
        <v>0</v>
      </c>
      <c r="AB586" s="76">
        <v>0</v>
      </c>
      <c r="AC586" s="76">
        <v>0</v>
      </c>
      <c r="AD586" s="76">
        <v>0</v>
      </c>
      <c r="AE586" s="76">
        <v>0</v>
      </c>
      <c r="AF586" s="76">
        <v>0</v>
      </c>
      <c r="AG586" s="76">
        <v>0</v>
      </c>
      <c r="AH586" s="76">
        <v>0</v>
      </c>
      <c r="AI586" s="76">
        <v>0</v>
      </c>
      <c r="AJ586" s="77">
        <f t="shared" si="8"/>
        <v>0</v>
      </c>
      <c r="AM586" s="70"/>
    </row>
    <row r="587" spans="1:39" ht="20.100000000000001" hidden="1" customHeight="1" outlineLevel="2">
      <c r="A587" s="73">
        <v>1912</v>
      </c>
      <c r="B587" s="74" t="s">
        <v>1217</v>
      </c>
      <c r="C587" s="75" t="s">
        <v>1298</v>
      </c>
      <c r="D587" s="76">
        <v>0</v>
      </c>
      <c r="E587" s="76">
        <v>0</v>
      </c>
      <c r="F587" s="76">
        <v>0</v>
      </c>
      <c r="G587" s="76">
        <v>0</v>
      </c>
      <c r="H587" s="76">
        <v>0</v>
      </c>
      <c r="I587" s="76">
        <v>0</v>
      </c>
      <c r="J587" s="76">
        <v>0</v>
      </c>
      <c r="K587" s="76">
        <v>0</v>
      </c>
      <c r="L587" s="76">
        <v>0</v>
      </c>
      <c r="M587" s="76">
        <v>0</v>
      </c>
      <c r="N587" s="76">
        <v>0</v>
      </c>
      <c r="O587" s="76">
        <v>0</v>
      </c>
      <c r="P587" s="76">
        <v>0</v>
      </c>
      <c r="Q587" s="76">
        <v>0</v>
      </c>
      <c r="R587" s="76">
        <v>0</v>
      </c>
      <c r="S587" s="76">
        <v>0</v>
      </c>
      <c r="T587" s="76">
        <v>0</v>
      </c>
      <c r="U587" s="76">
        <v>0</v>
      </c>
      <c r="V587" s="76">
        <v>0</v>
      </c>
      <c r="W587" s="76">
        <v>0</v>
      </c>
      <c r="X587" s="76">
        <v>0</v>
      </c>
      <c r="Y587" s="76">
        <v>0</v>
      </c>
      <c r="Z587" s="76">
        <v>0</v>
      </c>
      <c r="AA587" s="76">
        <v>0</v>
      </c>
      <c r="AB587" s="76">
        <v>0</v>
      </c>
      <c r="AC587" s="76">
        <v>0</v>
      </c>
      <c r="AD587" s="76">
        <v>0</v>
      </c>
      <c r="AE587" s="76">
        <v>0</v>
      </c>
      <c r="AF587" s="76">
        <v>0</v>
      </c>
      <c r="AG587" s="76">
        <v>0</v>
      </c>
      <c r="AH587" s="76">
        <v>0</v>
      </c>
      <c r="AI587" s="76">
        <v>0</v>
      </c>
      <c r="AJ587" s="77">
        <f t="shared" si="8"/>
        <v>0</v>
      </c>
      <c r="AM587" s="70"/>
    </row>
    <row r="588" spans="1:39" ht="20.100000000000001" hidden="1" customHeight="1" outlineLevel="2">
      <c r="A588" s="73">
        <v>1913</v>
      </c>
      <c r="B588" s="74" t="s">
        <v>1218</v>
      </c>
      <c r="C588" s="75" t="s">
        <v>1298</v>
      </c>
      <c r="D588" s="76">
        <v>0</v>
      </c>
      <c r="E588" s="76">
        <v>0</v>
      </c>
      <c r="F588" s="76">
        <v>0</v>
      </c>
      <c r="G588" s="76">
        <v>0</v>
      </c>
      <c r="H588" s="76">
        <v>0</v>
      </c>
      <c r="I588" s="76">
        <v>0</v>
      </c>
      <c r="J588" s="76">
        <v>0</v>
      </c>
      <c r="K588" s="76">
        <v>0</v>
      </c>
      <c r="L588" s="76">
        <v>0</v>
      </c>
      <c r="M588" s="76">
        <v>0</v>
      </c>
      <c r="N588" s="76">
        <v>0</v>
      </c>
      <c r="O588" s="76">
        <v>0</v>
      </c>
      <c r="P588" s="76">
        <v>0</v>
      </c>
      <c r="Q588" s="76">
        <v>0</v>
      </c>
      <c r="R588" s="76">
        <v>0</v>
      </c>
      <c r="S588" s="76">
        <v>0</v>
      </c>
      <c r="T588" s="76">
        <v>0</v>
      </c>
      <c r="U588" s="76">
        <v>0</v>
      </c>
      <c r="V588" s="76">
        <v>0</v>
      </c>
      <c r="W588" s="76">
        <v>0</v>
      </c>
      <c r="X588" s="76">
        <v>0</v>
      </c>
      <c r="Y588" s="76">
        <v>0</v>
      </c>
      <c r="Z588" s="76">
        <v>0</v>
      </c>
      <c r="AA588" s="76">
        <v>0</v>
      </c>
      <c r="AB588" s="76">
        <v>0</v>
      </c>
      <c r="AC588" s="76">
        <v>0</v>
      </c>
      <c r="AD588" s="76">
        <v>0</v>
      </c>
      <c r="AE588" s="76">
        <v>0</v>
      </c>
      <c r="AF588" s="76">
        <v>0</v>
      </c>
      <c r="AG588" s="76">
        <v>0</v>
      </c>
      <c r="AH588" s="76">
        <v>0</v>
      </c>
      <c r="AI588" s="76">
        <v>0</v>
      </c>
      <c r="AJ588" s="77">
        <f t="shared" si="8"/>
        <v>0</v>
      </c>
      <c r="AM588" s="70"/>
    </row>
    <row r="589" spans="1:39" ht="20.100000000000001" hidden="1" customHeight="1" outlineLevel="2">
      <c r="A589" s="73">
        <v>1914</v>
      </c>
      <c r="B589" s="74" t="s">
        <v>1219</v>
      </c>
      <c r="C589" s="75" t="s">
        <v>1298</v>
      </c>
      <c r="D589" s="76">
        <v>0</v>
      </c>
      <c r="E589" s="76">
        <v>0</v>
      </c>
      <c r="F589" s="76">
        <v>0</v>
      </c>
      <c r="G589" s="76">
        <v>0</v>
      </c>
      <c r="H589" s="76">
        <v>0</v>
      </c>
      <c r="I589" s="76">
        <v>0</v>
      </c>
      <c r="J589" s="76">
        <v>0</v>
      </c>
      <c r="K589" s="76">
        <v>0</v>
      </c>
      <c r="L589" s="76">
        <v>0</v>
      </c>
      <c r="M589" s="76">
        <v>0</v>
      </c>
      <c r="N589" s="76">
        <v>0</v>
      </c>
      <c r="O589" s="76">
        <v>0</v>
      </c>
      <c r="P589" s="76">
        <v>0</v>
      </c>
      <c r="Q589" s="76">
        <v>0</v>
      </c>
      <c r="R589" s="76">
        <v>0</v>
      </c>
      <c r="S589" s="76">
        <v>0</v>
      </c>
      <c r="T589" s="76">
        <v>0</v>
      </c>
      <c r="U589" s="76">
        <v>0</v>
      </c>
      <c r="V589" s="76">
        <v>0</v>
      </c>
      <c r="W589" s="76">
        <v>0</v>
      </c>
      <c r="X589" s="76">
        <v>0</v>
      </c>
      <c r="Y589" s="76">
        <v>0</v>
      </c>
      <c r="Z589" s="76">
        <v>0</v>
      </c>
      <c r="AA589" s="76">
        <v>0</v>
      </c>
      <c r="AB589" s="76">
        <v>0</v>
      </c>
      <c r="AC589" s="76">
        <v>0</v>
      </c>
      <c r="AD589" s="76">
        <v>0</v>
      </c>
      <c r="AE589" s="76">
        <v>0</v>
      </c>
      <c r="AF589" s="76">
        <v>0</v>
      </c>
      <c r="AG589" s="76">
        <v>0</v>
      </c>
      <c r="AH589" s="76">
        <v>0</v>
      </c>
      <c r="AI589" s="76">
        <v>0</v>
      </c>
      <c r="AJ589" s="77">
        <f t="shared" si="8"/>
        <v>0</v>
      </c>
      <c r="AM589" s="70"/>
    </row>
    <row r="590" spans="1:39" ht="20.100000000000001" hidden="1" customHeight="1" outlineLevel="2">
      <c r="A590" s="73">
        <v>1915</v>
      </c>
      <c r="B590" s="74" t="s">
        <v>1220</v>
      </c>
      <c r="C590" s="75" t="s">
        <v>1298</v>
      </c>
      <c r="D590" s="76">
        <v>0</v>
      </c>
      <c r="E590" s="76">
        <v>0</v>
      </c>
      <c r="F590" s="76">
        <v>0</v>
      </c>
      <c r="G590" s="76">
        <v>0</v>
      </c>
      <c r="H590" s="76">
        <v>0</v>
      </c>
      <c r="I590" s="76">
        <v>0</v>
      </c>
      <c r="J590" s="76">
        <v>0</v>
      </c>
      <c r="K590" s="76">
        <v>0</v>
      </c>
      <c r="L590" s="76">
        <v>0</v>
      </c>
      <c r="M590" s="76">
        <v>0</v>
      </c>
      <c r="N590" s="76">
        <v>0</v>
      </c>
      <c r="O590" s="76">
        <v>0</v>
      </c>
      <c r="P590" s="76">
        <v>0</v>
      </c>
      <c r="Q590" s="76">
        <v>0</v>
      </c>
      <c r="R590" s="76">
        <v>0</v>
      </c>
      <c r="S590" s="76">
        <v>0</v>
      </c>
      <c r="T590" s="76">
        <v>0</v>
      </c>
      <c r="U590" s="76">
        <v>0</v>
      </c>
      <c r="V590" s="76">
        <v>0</v>
      </c>
      <c r="W590" s="76">
        <v>0</v>
      </c>
      <c r="X590" s="76">
        <v>0</v>
      </c>
      <c r="Y590" s="76">
        <v>0</v>
      </c>
      <c r="Z590" s="76">
        <v>0</v>
      </c>
      <c r="AA590" s="76">
        <v>0</v>
      </c>
      <c r="AB590" s="76">
        <v>0</v>
      </c>
      <c r="AC590" s="76">
        <v>0</v>
      </c>
      <c r="AD590" s="76">
        <v>0</v>
      </c>
      <c r="AE590" s="76">
        <v>0</v>
      </c>
      <c r="AF590" s="76">
        <v>0</v>
      </c>
      <c r="AG590" s="76">
        <v>0</v>
      </c>
      <c r="AH590" s="76">
        <v>0</v>
      </c>
      <c r="AI590" s="76">
        <v>0</v>
      </c>
      <c r="AJ590" s="77">
        <f t="shared" ref="AJ590:AJ614" si="9">SUM(D590:AI590)</f>
        <v>0</v>
      </c>
      <c r="AM590" s="70"/>
    </row>
    <row r="591" spans="1:39" ht="20.100000000000001" customHeight="1" collapsed="1">
      <c r="A591" s="59">
        <v>2301</v>
      </c>
      <c r="B591" s="60" t="s">
        <v>1221</v>
      </c>
      <c r="C591" s="61" t="s">
        <v>1298</v>
      </c>
      <c r="D591" s="62">
        <v>0</v>
      </c>
      <c r="E591" s="62">
        <v>0</v>
      </c>
      <c r="F591" s="62">
        <v>0</v>
      </c>
      <c r="G591" s="62">
        <v>0</v>
      </c>
      <c r="H591" s="62">
        <v>0</v>
      </c>
      <c r="I591" s="62">
        <v>0</v>
      </c>
      <c r="J591" s="62">
        <v>0</v>
      </c>
      <c r="K591" s="62">
        <v>0</v>
      </c>
      <c r="L591" s="62">
        <v>0</v>
      </c>
      <c r="M591" s="62">
        <v>0</v>
      </c>
      <c r="N591" s="62">
        <v>0</v>
      </c>
      <c r="O591" s="62">
        <v>0</v>
      </c>
      <c r="P591" s="62">
        <v>0</v>
      </c>
      <c r="Q591" s="62">
        <v>0</v>
      </c>
      <c r="R591" s="62">
        <v>0</v>
      </c>
      <c r="S591" s="62">
        <v>0</v>
      </c>
      <c r="T591" s="62">
        <v>0</v>
      </c>
      <c r="U591" s="62">
        <v>0</v>
      </c>
      <c r="V591" s="62">
        <v>0</v>
      </c>
      <c r="W591" s="62">
        <v>0</v>
      </c>
      <c r="X591" s="62">
        <v>0</v>
      </c>
      <c r="Y591" s="62">
        <v>0</v>
      </c>
      <c r="Z591" s="62">
        <v>0</v>
      </c>
      <c r="AA591" s="62">
        <v>0</v>
      </c>
      <c r="AB591" s="62">
        <v>0</v>
      </c>
      <c r="AC591" s="62">
        <v>0</v>
      </c>
      <c r="AD591" s="62">
        <v>0</v>
      </c>
      <c r="AE591" s="62">
        <v>0</v>
      </c>
      <c r="AF591" s="62">
        <v>0</v>
      </c>
      <c r="AG591" s="62">
        <v>0</v>
      </c>
      <c r="AH591" s="62">
        <v>0</v>
      </c>
      <c r="AI591" s="62">
        <v>0</v>
      </c>
      <c r="AJ591" s="63">
        <f t="shared" si="9"/>
        <v>0</v>
      </c>
      <c r="AM591" s="70"/>
    </row>
    <row r="592" spans="1:39" ht="20.100000000000001" customHeight="1">
      <c r="A592" s="59">
        <v>2302</v>
      </c>
      <c r="B592" s="60" t="s">
        <v>1222</v>
      </c>
      <c r="C592" s="61" t="s">
        <v>1298</v>
      </c>
      <c r="D592" s="62">
        <v>0</v>
      </c>
      <c r="E592" s="62">
        <v>0</v>
      </c>
      <c r="F592" s="62">
        <v>0</v>
      </c>
      <c r="G592" s="62">
        <v>0</v>
      </c>
      <c r="H592" s="62">
        <v>0</v>
      </c>
      <c r="I592" s="62">
        <v>0</v>
      </c>
      <c r="J592" s="62">
        <v>0</v>
      </c>
      <c r="K592" s="62">
        <v>0</v>
      </c>
      <c r="L592" s="62">
        <v>0</v>
      </c>
      <c r="M592" s="62">
        <v>0</v>
      </c>
      <c r="N592" s="62">
        <v>0</v>
      </c>
      <c r="O592" s="62">
        <v>0</v>
      </c>
      <c r="P592" s="62">
        <v>0</v>
      </c>
      <c r="Q592" s="62">
        <v>0</v>
      </c>
      <c r="R592" s="62">
        <v>0</v>
      </c>
      <c r="S592" s="62">
        <v>0</v>
      </c>
      <c r="T592" s="62">
        <v>0</v>
      </c>
      <c r="U592" s="62">
        <v>0</v>
      </c>
      <c r="V592" s="62">
        <v>0</v>
      </c>
      <c r="W592" s="62">
        <v>0</v>
      </c>
      <c r="X592" s="62">
        <v>0</v>
      </c>
      <c r="Y592" s="62">
        <v>0</v>
      </c>
      <c r="Z592" s="62">
        <v>0</v>
      </c>
      <c r="AA592" s="62">
        <v>0</v>
      </c>
      <c r="AB592" s="62">
        <v>0</v>
      </c>
      <c r="AC592" s="62">
        <v>0</v>
      </c>
      <c r="AD592" s="62">
        <v>0</v>
      </c>
      <c r="AE592" s="62">
        <v>0</v>
      </c>
      <c r="AF592" s="62">
        <v>0</v>
      </c>
      <c r="AG592" s="62">
        <v>0</v>
      </c>
      <c r="AH592" s="62">
        <v>0</v>
      </c>
      <c r="AI592" s="62">
        <v>0</v>
      </c>
      <c r="AJ592" s="63">
        <f t="shared" si="9"/>
        <v>0</v>
      </c>
      <c r="AM592" s="70"/>
    </row>
    <row r="593" spans="1:39" ht="20.100000000000001" customHeight="1">
      <c r="A593" s="59">
        <v>2303</v>
      </c>
      <c r="B593" s="60" t="s">
        <v>1223</v>
      </c>
      <c r="C593" s="61" t="s">
        <v>1298</v>
      </c>
      <c r="D593" s="62">
        <v>0</v>
      </c>
      <c r="E593" s="62">
        <v>0</v>
      </c>
      <c r="F593" s="62">
        <v>0</v>
      </c>
      <c r="G593" s="62">
        <v>0</v>
      </c>
      <c r="H593" s="62">
        <v>0</v>
      </c>
      <c r="I593" s="62">
        <v>0</v>
      </c>
      <c r="J593" s="62">
        <v>0</v>
      </c>
      <c r="K593" s="62">
        <v>0</v>
      </c>
      <c r="L593" s="62">
        <v>0</v>
      </c>
      <c r="M593" s="62">
        <v>0</v>
      </c>
      <c r="N593" s="62">
        <v>0</v>
      </c>
      <c r="O593" s="62">
        <v>0</v>
      </c>
      <c r="P593" s="62">
        <v>0</v>
      </c>
      <c r="Q593" s="62">
        <v>0</v>
      </c>
      <c r="R593" s="62">
        <v>0</v>
      </c>
      <c r="S593" s="62">
        <v>0</v>
      </c>
      <c r="T593" s="62">
        <v>0</v>
      </c>
      <c r="U593" s="62">
        <v>0</v>
      </c>
      <c r="V593" s="62">
        <v>0</v>
      </c>
      <c r="W593" s="62">
        <v>0</v>
      </c>
      <c r="X593" s="62">
        <v>0</v>
      </c>
      <c r="Y593" s="62">
        <v>0</v>
      </c>
      <c r="Z593" s="62">
        <v>0</v>
      </c>
      <c r="AA593" s="62">
        <v>0</v>
      </c>
      <c r="AB593" s="62">
        <v>0</v>
      </c>
      <c r="AC593" s="62">
        <v>0</v>
      </c>
      <c r="AD593" s="62">
        <v>0</v>
      </c>
      <c r="AE593" s="62">
        <v>0</v>
      </c>
      <c r="AF593" s="62">
        <v>0</v>
      </c>
      <c r="AG593" s="62">
        <v>0</v>
      </c>
      <c r="AH593" s="62">
        <v>0</v>
      </c>
      <c r="AI593" s="62">
        <v>0</v>
      </c>
      <c r="AJ593" s="63">
        <f t="shared" si="9"/>
        <v>0</v>
      </c>
      <c r="AM593" s="70"/>
    </row>
    <row r="594" spans="1:39" ht="20.100000000000001" customHeight="1">
      <c r="A594" s="59">
        <v>2311</v>
      </c>
      <c r="B594" s="60" t="s">
        <v>1224</v>
      </c>
      <c r="C594" s="61" t="s">
        <v>1298</v>
      </c>
      <c r="D594" s="62">
        <v>0</v>
      </c>
      <c r="E594" s="62">
        <v>0</v>
      </c>
      <c r="F594" s="62">
        <v>0</v>
      </c>
      <c r="G594" s="62">
        <v>0</v>
      </c>
      <c r="H594" s="62">
        <v>0</v>
      </c>
      <c r="I594" s="62">
        <v>0</v>
      </c>
      <c r="J594" s="62">
        <v>0</v>
      </c>
      <c r="K594" s="62">
        <v>0</v>
      </c>
      <c r="L594" s="62">
        <v>0</v>
      </c>
      <c r="M594" s="62">
        <v>0</v>
      </c>
      <c r="N594" s="62">
        <v>0</v>
      </c>
      <c r="O594" s="62">
        <v>0</v>
      </c>
      <c r="P594" s="62">
        <v>0</v>
      </c>
      <c r="Q594" s="62">
        <v>0</v>
      </c>
      <c r="R594" s="62">
        <v>0</v>
      </c>
      <c r="S594" s="62">
        <v>0</v>
      </c>
      <c r="T594" s="62">
        <v>0</v>
      </c>
      <c r="U594" s="62">
        <v>0</v>
      </c>
      <c r="V594" s="62">
        <v>0</v>
      </c>
      <c r="W594" s="62">
        <v>0</v>
      </c>
      <c r="X594" s="62">
        <v>0</v>
      </c>
      <c r="Y594" s="62">
        <v>0</v>
      </c>
      <c r="Z594" s="62">
        <v>0</v>
      </c>
      <c r="AA594" s="62">
        <v>0</v>
      </c>
      <c r="AB594" s="62">
        <v>0</v>
      </c>
      <c r="AC594" s="62">
        <v>0</v>
      </c>
      <c r="AD594" s="62">
        <v>0</v>
      </c>
      <c r="AE594" s="62">
        <v>0</v>
      </c>
      <c r="AF594" s="62">
        <v>0</v>
      </c>
      <c r="AG594" s="62">
        <v>0</v>
      </c>
      <c r="AH594" s="62">
        <v>0</v>
      </c>
      <c r="AI594" s="62">
        <v>0</v>
      </c>
      <c r="AJ594" s="63">
        <f t="shared" si="9"/>
        <v>0</v>
      </c>
      <c r="AM594" s="70"/>
    </row>
    <row r="595" spans="1:39" ht="20.100000000000001" customHeight="1">
      <c r="A595" s="59">
        <v>2312</v>
      </c>
      <c r="B595" s="60" t="s">
        <v>1225</v>
      </c>
      <c r="C595" s="61" t="s">
        <v>1298</v>
      </c>
      <c r="D595" s="62">
        <v>0</v>
      </c>
      <c r="E595" s="62">
        <v>0</v>
      </c>
      <c r="F595" s="62">
        <v>0</v>
      </c>
      <c r="G595" s="62">
        <v>0</v>
      </c>
      <c r="H595" s="62">
        <v>0</v>
      </c>
      <c r="I595" s="62">
        <v>0</v>
      </c>
      <c r="J595" s="62">
        <v>0</v>
      </c>
      <c r="K595" s="62">
        <v>0</v>
      </c>
      <c r="L595" s="62">
        <v>0</v>
      </c>
      <c r="M595" s="62">
        <v>0</v>
      </c>
      <c r="N595" s="62">
        <v>0</v>
      </c>
      <c r="O595" s="62">
        <v>0</v>
      </c>
      <c r="P595" s="62">
        <v>0</v>
      </c>
      <c r="Q595" s="62">
        <v>0</v>
      </c>
      <c r="R595" s="62">
        <v>0</v>
      </c>
      <c r="S595" s="62">
        <v>0</v>
      </c>
      <c r="T595" s="62">
        <v>0</v>
      </c>
      <c r="U595" s="62">
        <v>0</v>
      </c>
      <c r="V595" s="62">
        <v>0</v>
      </c>
      <c r="W595" s="62">
        <v>0</v>
      </c>
      <c r="X595" s="62">
        <v>0</v>
      </c>
      <c r="Y595" s="62">
        <v>0</v>
      </c>
      <c r="Z595" s="62">
        <v>0</v>
      </c>
      <c r="AA595" s="62">
        <v>0</v>
      </c>
      <c r="AB595" s="62">
        <v>0</v>
      </c>
      <c r="AC595" s="62">
        <v>0</v>
      </c>
      <c r="AD595" s="62">
        <v>0</v>
      </c>
      <c r="AE595" s="62">
        <v>0</v>
      </c>
      <c r="AF595" s="62">
        <v>0</v>
      </c>
      <c r="AG595" s="62">
        <v>0</v>
      </c>
      <c r="AH595" s="62">
        <v>0</v>
      </c>
      <c r="AI595" s="62">
        <v>0</v>
      </c>
      <c r="AJ595" s="63">
        <f t="shared" si="9"/>
        <v>0</v>
      </c>
      <c r="AM595" s="70"/>
    </row>
    <row r="596" spans="1:39" ht="20.100000000000001" customHeight="1">
      <c r="A596" s="59">
        <v>2313</v>
      </c>
      <c r="B596" s="60" t="s">
        <v>1226</v>
      </c>
      <c r="C596" s="61" t="s">
        <v>1298</v>
      </c>
      <c r="D596" s="62">
        <v>0</v>
      </c>
      <c r="E596" s="62">
        <v>0</v>
      </c>
      <c r="F596" s="62">
        <v>0</v>
      </c>
      <c r="G596" s="62">
        <v>0</v>
      </c>
      <c r="H596" s="62">
        <v>0</v>
      </c>
      <c r="I596" s="62">
        <v>0</v>
      </c>
      <c r="J596" s="62">
        <v>0</v>
      </c>
      <c r="K596" s="62">
        <v>0</v>
      </c>
      <c r="L596" s="62">
        <v>0</v>
      </c>
      <c r="M596" s="62">
        <v>0</v>
      </c>
      <c r="N596" s="62">
        <v>0</v>
      </c>
      <c r="O596" s="62">
        <v>0</v>
      </c>
      <c r="P596" s="62">
        <v>0</v>
      </c>
      <c r="Q596" s="62">
        <v>0</v>
      </c>
      <c r="R596" s="62">
        <v>0</v>
      </c>
      <c r="S596" s="62">
        <v>0</v>
      </c>
      <c r="T596" s="62">
        <v>0</v>
      </c>
      <c r="U596" s="62">
        <v>0</v>
      </c>
      <c r="V596" s="62">
        <v>0</v>
      </c>
      <c r="W596" s="62">
        <v>0</v>
      </c>
      <c r="X596" s="62">
        <v>0</v>
      </c>
      <c r="Y596" s="62">
        <v>0</v>
      </c>
      <c r="Z596" s="62">
        <v>0</v>
      </c>
      <c r="AA596" s="62">
        <v>0</v>
      </c>
      <c r="AB596" s="62">
        <v>0</v>
      </c>
      <c r="AC596" s="62">
        <v>0</v>
      </c>
      <c r="AD596" s="62">
        <v>0</v>
      </c>
      <c r="AE596" s="62">
        <v>0</v>
      </c>
      <c r="AF596" s="62">
        <v>0</v>
      </c>
      <c r="AG596" s="62">
        <v>0</v>
      </c>
      <c r="AH596" s="62">
        <v>0</v>
      </c>
      <c r="AI596" s="62">
        <v>0</v>
      </c>
      <c r="AJ596" s="63">
        <f t="shared" si="9"/>
        <v>0</v>
      </c>
      <c r="AM596" s="70"/>
    </row>
    <row r="597" spans="1:39" ht="20.100000000000001" customHeight="1">
      <c r="A597" s="59">
        <v>2314</v>
      </c>
      <c r="B597" s="60" t="s">
        <v>1227</v>
      </c>
      <c r="C597" s="61" t="s">
        <v>1298</v>
      </c>
      <c r="D597" s="62">
        <v>0</v>
      </c>
      <c r="E597" s="62">
        <v>0</v>
      </c>
      <c r="F597" s="62">
        <v>0</v>
      </c>
      <c r="G597" s="62">
        <v>0</v>
      </c>
      <c r="H597" s="62">
        <v>0</v>
      </c>
      <c r="I597" s="62">
        <v>0</v>
      </c>
      <c r="J597" s="62">
        <v>0</v>
      </c>
      <c r="K597" s="62">
        <v>0</v>
      </c>
      <c r="L597" s="62">
        <v>0</v>
      </c>
      <c r="M597" s="62">
        <v>0</v>
      </c>
      <c r="N597" s="62">
        <v>0</v>
      </c>
      <c r="O597" s="62">
        <v>0</v>
      </c>
      <c r="P597" s="62">
        <v>0</v>
      </c>
      <c r="Q597" s="62">
        <v>0</v>
      </c>
      <c r="R597" s="62">
        <v>0</v>
      </c>
      <c r="S597" s="62">
        <v>0</v>
      </c>
      <c r="T597" s="62">
        <v>0</v>
      </c>
      <c r="U597" s="62">
        <v>0</v>
      </c>
      <c r="V597" s="62">
        <v>0</v>
      </c>
      <c r="W597" s="62">
        <v>0</v>
      </c>
      <c r="X597" s="62">
        <v>0</v>
      </c>
      <c r="Y597" s="62">
        <v>0</v>
      </c>
      <c r="Z597" s="62">
        <v>0</v>
      </c>
      <c r="AA597" s="62">
        <v>0</v>
      </c>
      <c r="AB597" s="62">
        <v>0</v>
      </c>
      <c r="AC597" s="62">
        <v>0</v>
      </c>
      <c r="AD597" s="62">
        <v>0</v>
      </c>
      <c r="AE597" s="62">
        <v>0</v>
      </c>
      <c r="AF597" s="62">
        <v>0</v>
      </c>
      <c r="AG597" s="62">
        <v>0</v>
      </c>
      <c r="AH597" s="62">
        <v>0</v>
      </c>
      <c r="AI597" s="62">
        <v>0</v>
      </c>
      <c r="AJ597" s="63">
        <f t="shared" si="9"/>
        <v>0</v>
      </c>
      <c r="AM597" s="70"/>
    </row>
    <row r="598" spans="1:39" ht="20.100000000000001" customHeight="1">
      <c r="A598" s="59">
        <v>2315</v>
      </c>
      <c r="B598" s="60" t="s">
        <v>1228</v>
      </c>
      <c r="C598" s="61" t="s">
        <v>1298</v>
      </c>
      <c r="D598" s="62">
        <v>0</v>
      </c>
      <c r="E598" s="62">
        <v>0</v>
      </c>
      <c r="F598" s="62">
        <v>0</v>
      </c>
      <c r="G598" s="62">
        <v>0</v>
      </c>
      <c r="H598" s="62">
        <v>0</v>
      </c>
      <c r="I598" s="62">
        <v>0</v>
      </c>
      <c r="J598" s="62">
        <v>0</v>
      </c>
      <c r="K598" s="62">
        <v>0</v>
      </c>
      <c r="L598" s="62">
        <v>0</v>
      </c>
      <c r="M598" s="62">
        <v>0</v>
      </c>
      <c r="N598" s="62">
        <v>0</v>
      </c>
      <c r="O598" s="62">
        <v>0</v>
      </c>
      <c r="P598" s="62">
        <v>0</v>
      </c>
      <c r="Q598" s="62">
        <v>0</v>
      </c>
      <c r="R598" s="62">
        <v>0</v>
      </c>
      <c r="S598" s="62">
        <v>0</v>
      </c>
      <c r="T598" s="62">
        <v>0</v>
      </c>
      <c r="U598" s="62">
        <v>0</v>
      </c>
      <c r="V598" s="62">
        <v>0</v>
      </c>
      <c r="W598" s="62">
        <v>0</v>
      </c>
      <c r="X598" s="62">
        <v>0</v>
      </c>
      <c r="Y598" s="62">
        <v>0</v>
      </c>
      <c r="Z598" s="62">
        <v>0</v>
      </c>
      <c r="AA598" s="62">
        <v>0</v>
      </c>
      <c r="AB598" s="62">
        <v>0</v>
      </c>
      <c r="AC598" s="62">
        <v>0</v>
      </c>
      <c r="AD598" s="62">
        <v>0</v>
      </c>
      <c r="AE598" s="62">
        <v>0</v>
      </c>
      <c r="AF598" s="62">
        <v>0</v>
      </c>
      <c r="AG598" s="62">
        <v>0</v>
      </c>
      <c r="AH598" s="62">
        <v>0</v>
      </c>
      <c r="AI598" s="62">
        <v>0</v>
      </c>
      <c r="AJ598" s="63">
        <f t="shared" si="9"/>
        <v>0</v>
      </c>
      <c r="AM598" s="70"/>
    </row>
    <row r="599" spans="1:39" ht="20.100000000000001" customHeight="1">
      <c r="A599" s="59">
        <v>2316</v>
      </c>
      <c r="B599" s="60" t="s">
        <v>1229</v>
      </c>
      <c r="C599" s="61" t="s">
        <v>1298</v>
      </c>
      <c r="D599" s="62">
        <v>0</v>
      </c>
      <c r="E599" s="62">
        <v>0</v>
      </c>
      <c r="F599" s="62">
        <v>0</v>
      </c>
      <c r="G599" s="62">
        <v>0</v>
      </c>
      <c r="H599" s="62">
        <v>0</v>
      </c>
      <c r="I599" s="62">
        <v>0</v>
      </c>
      <c r="J599" s="62">
        <v>0</v>
      </c>
      <c r="K599" s="62">
        <v>0</v>
      </c>
      <c r="L599" s="62">
        <v>0</v>
      </c>
      <c r="M599" s="62">
        <v>0</v>
      </c>
      <c r="N599" s="62">
        <v>0</v>
      </c>
      <c r="O599" s="62">
        <v>0</v>
      </c>
      <c r="P599" s="62">
        <v>0</v>
      </c>
      <c r="Q599" s="62">
        <v>0</v>
      </c>
      <c r="R599" s="62">
        <v>0</v>
      </c>
      <c r="S599" s="62">
        <v>0</v>
      </c>
      <c r="T599" s="62">
        <v>0</v>
      </c>
      <c r="U599" s="62">
        <v>0</v>
      </c>
      <c r="V599" s="62">
        <v>0</v>
      </c>
      <c r="W599" s="62">
        <v>0</v>
      </c>
      <c r="X599" s="62">
        <v>0</v>
      </c>
      <c r="Y599" s="62">
        <v>0</v>
      </c>
      <c r="Z599" s="62">
        <v>0</v>
      </c>
      <c r="AA599" s="62">
        <v>0</v>
      </c>
      <c r="AB599" s="62">
        <v>0</v>
      </c>
      <c r="AC599" s="62">
        <v>0</v>
      </c>
      <c r="AD599" s="62">
        <v>0</v>
      </c>
      <c r="AE599" s="62">
        <v>0</v>
      </c>
      <c r="AF599" s="62">
        <v>0</v>
      </c>
      <c r="AG599" s="62">
        <v>0</v>
      </c>
      <c r="AH599" s="62">
        <v>0</v>
      </c>
      <c r="AI599" s="62">
        <v>0</v>
      </c>
      <c r="AJ599" s="63">
        <f t="shared" si="9"/>
        <v>0</v>
      </c>
      <c r="AM599" s="70"/>
    </row>
    <row r="600" spans="1:39" ht="20.100000000000001" customHeight="1">
      <c r="A600" s="59">
        <v>2317</v>
      </c>
      <c r="B600" s="60" t="s">
        <v>1230</v>
      </c>
      <c r="C600" s="61" t="s">
        <v>1298</v>
      </c>
      <c r="D600" s="62">
        <v>0</v>
      </c>
      <c r="E600" s="62">
        <v>0</v>
      </c>
      <c r="F600" s="62">
        <v>0</v>
      </c>
      <c r="G600" s="62">
        <v>0</v>
      </c>
      <c r="H600" s="62">
        <v>0</v>
      </c>
      <c r="I600" s="62">
        <v>0</v>
      </c>
      <c r="J600" s="62">
        <v>0</v>
      </c>
      <c r="K600" s="62">
        <v>0</v>
      </c>
      <c r="L600" s="62">
        <v>0</v>
      </c>
      <c r="M600" s="62">
        <v>0</v>
      </c>
      <c r="N600" s="62">
        <v>0</v>
      </c>
      <c r="O600" s="62">
        <v>0</v>
      </c>
      <c r="P600" s="62">
        <v>0</v>
      </c>
      <c r="Q600" s="62">
        <v>0</v>
      </c>
      <c r="R600" s="62">
        <v>0</v>
      </c>
      <c r="S600" s="62">
        <v>0</v>
      </c>
      <c r="T600" s="62">
        <v>0</v>
      </c>
      <c r="U600" s="62">
        <v>0</v>
      </c>
      <c r="V600" s="62">
        <v>0</v>
      </c>
      <c r="W600" s="62">
        <v>0</v>
      </c>
      <c r="X600" s="62">
        <v>0</v>
      </c>
      <c r="Y600" s="62">
        <v>0</v>
      </c>
      <c r="Z600" s="62">
        <v>0</v>
      </c>
      <c r="AA600" s="62">
        <v>0</v>
      </c>
      <c r="AB600" s="62">
        <v>0</v>
      </c>
      <c r="AC600" s="62">
        <v>0</v>
      </c>
      <c r="AD600" s="62">
        <v>0</v>
      </c>
      <c r="AE600" s="62">
        <v>0</v>
      </c>
      <c r="AF600" s="62">
        <v>0</v>
      </c>
      <c r="AG600" s="62">
        <v>0</v>
      </c>
      <c r="AH600" s="62">
        <v>0</v>
      </c>
      <c r="AI600" s="62">
        <v>0</v>
      </c>
      <c r="AJ600" s="63">
        <f t="shared" si="9"/>
        <v>0</v>
      </c>
      <c r="AM600" s="70"/>
    </row>
    <row r="601" spans="1:39" ht="20.100000000000001" customHeight="1">
      <c r="A601" s="59">
        <v>2318</v>
      </c>
      <c r="B601" s="60" t="s">
        <v>1231</v>
      </c>
      <c r="C601" s="61" t="s">
        <v>1298</v>
      </c>
      <c r="D601" s="62">
        <v>0</v>
      </c>
      <c r="E601" s="62">
        <v>0</v>
      </c>
      <c r="F601" s="62">
        <v>0</v>
      </c>
      <c r="G601" s="62">
        <v>0</v>
      </c>
      <c r="H601" s="62">
        <v>0</v>
      </c>
      <c r="I601" s="62">
        <v>0</v>
      </c>
      <c r="J601" s="62">
        <v>0</v>
      </c>
      <c r="K601" s="62">
        <v>0</v>
      </c>
      <c r="L601" s="62">
        <v>0</v>
      </c>
      <c r="M601" s="62">
        <v>0</v>
      </c>
      <c r="N601" s="62">
        <v>0</v>
      </c>
      <c r="O601" s="62">
        <v>0</v>
      </c>
      <c r="P601" s="62">
        <v>0</v>
      </c>
      <c r="Q601" s="62">
        <v>0</v>
      </c>
      <c r="R601" s="62">
        <v>0</v>
      </c>
      <c r="S601" s="62">
        <v>0</v>
      </c>
      <c r="T601" s="62">
        <v>0</v>
      </c>
      <c r="U601" s="62">
        <v>0</v>
      </c>
      <c r="V601" s="62">
        <v>0</v>
      </c>
      <c r="W601" s="62">
        <v>0</v>
      </c>
      <c r="X601" s="62">
        <v>0</v>
      </c>
      <c r="Y601" s="62">
        <v>0</v>
      </c>
      <c r="Z601" s="62">
        <v>0</v>
      </c>
      <c r="AA601" s="62">
        <v>0</v>
      </c>
      <c r="AB601" s="62">
        <v>0</v>
      </c>
      <c r="AC601" s="62">
        <v>0</v>
      </c>
      <c r="AD601" s="62">
        <v>0</v>
      </c>
      <c r="AE601" s="62">
        <v>0</v>
      </c>
      <c r="AF601" s="62">
        <v>0</v>
      </c>
      <c r="AG601" s="62">
        <v>0</v>
      </c>
      <c r="AH601" s="62">
        <v>0</v>
      </c>
      <c r="AI601" s="62">
        <v>0</v>
      </c>
      <c r="AJ601" s="63">
        <f t="shared" si="9"/>
        <v>0</v>
      </c>
      <c r="AM601" s="70"/>
    </row>
    <row r="602" spans="1:39" ht="20.100000000000001" customHeight="1">
      <c r="A602" s="59">
        <v>2319</v>
      </c>
      <c r="B602" s="60" t="s">
        <v>1232</v>
      </c>
      <c r="C602" s="61" t="s">
        <v>1298</v>
      </c>
      <c r="D602" s="62">
        <v>0</v>
      </c>
      <c r="E602" s="62">
        <v>0</v>
      </c>
      <c r="F602" s="62">
        <v>0</v>
      </c>
      <c r="G602" s="62">
        <v>0</v>
      </c>
      <c r="H602" s="62">
        <v>0</v>
      </c>
      <c r="I602" s="62">
        <v>0</v>
      </c>
      <c r="J602" s="62">
        <v>0</v>
      </c>
      <c r="K602" s="62">
        <v>0</v>
      </c>
      <c r="L602" s="62">
        <v>0</v>
      </c>
      <c r="M602" s="62">
        <v>0</v>
      </c>
      <c r="N602" s="62">
        <v>0</v>
      </c>
      <c r="O602" s="62">
        <v>0</v>
      </c>
      <c r="P602" s="62">
        <v>0</v>
      </c>
      <c r="Q602" s="62">
        <v>0</v>
      </c>
      <c r="R602" s="62">
        <v>0</v>
      </c>
      <c r="S602" s="62">
        <v>0</v>
      </c>
      <c r="T602" s="62">
        <v>0</v>
      </c>
      <c r="U602" s="62">
        <v>0</v>
      </c>
      <c r="V602" s="62">
        <v>0</v>
      </c>
      <c r="W602" s="62">
        <v>0</v>
      </c>
      <c r="X602" s="62">
        <v>0</v>
      </c>
      <c r="Y602" s="62">
        <v>0</v>
      </c>
      <c r="Z602" s="62">
        <v>0</v>
      </c>
      <c r="AA602" s="62">
        <v>0</v>
      </c>
      <c r="AB602" s="62">
        <v>0</v>
      </c>
      <c r="AC602" s="62">
        <v>0</v>
      </c>
      <c r="AD602" s="62">
        <v>0</v>
      </c>
      <c r="AE602" s="62">
        <v>0</v>
      </c>
      <c r="AF602" s="62">
        <v>0</v>
      </c>
      <c r="AG602" s="62">
        <v>0</v>
      </c>
      <c r="AH602" s="62">
        <v>0</v>
      </c>
      <c r="AI602" s="62">
        <v>0</v>
      </c>
      <c r="AJ602" s="63">
        <f t="shared" si="9"/>
        <v>0</v>
      </c>
      <c r="AM602" s="70"/>
    </row>
    <row r="603" spans="1:39" ht="20.100000000000001" customHeight="1">
      <c r="A603" s="59">
        <v>2320</v>
      </c>
      <c r="B603" s="60" t="s">
        <v>1233</v>
      </c>
      <c r="C603" s="61" t="s">
        <v>1298</v>
      </c>
      <c r="D603" s="62">
        <v>0</v>
      </c>
      <c r="E603" s="62">
        <v>0</v>
      </c>
      <c r="F603" s="62">
        <v>0</v>
      </c>
      <c r="G603" s="62">
        <v>0</v>
      </c>
      <c r="H603" s="62">
        <v>0</v>
      </c>
      <c r="I603" s="62">
        <v>0</v>
      </c>
      <c r="J603" s="62">
        <v>0</v>
      </c>
      <c r="K603" s="62">
        <v>0</v>
      </c>
      <c r="L603" s="62">
        <v>0</v>
      </c>
      <c r="M603" s="62">
        <v>0</v>
      </c>
      <c r="N603" s="62">
        <v>0</v>
      </c>
      <c r="O603" s="62">
        <v>0</v>
      </c>
      <c r="P603" s="62">
        <v>0</v>
      </c>
      <c r="Q603" s="62">
        <v>0</v>
      </c>
      <c r="R603" s="62">
        <v>0</v>
      </c>
      <c r="S603" s="62">
        <v>0</v>
      </c>
      <c r="T603" s="62">
        <v>0</v>
      </c>
      <c r="U603" s="62">
        <v>0</v>
      </c>
      <c r="V603" s="62">
        <v>0</v>
      </c>
      <c r="W603" s="62">
        <v>0</v>
      </c>
      <c r="X603" s="62">
        <v>0</v>
      </c>
      <c r="Y603" s="62">
        <v>0</v>
      </c>
      <c r="Z603" s="62">
        <v>0</v>
      </c>
      <c r="AA603" s="62">
        <v>0</v>
      </c>
      <c r="AB603" s="62">
        <v>0</v>
      </c>
      <c r="AC603" s="62">
        <v>0</v>
      </c>
      <c r="AD603" s="62">
        <v>0</v>
      </c>
      <c r="AE603" s="62">
        <v>0</v>
      </c>
      <c r="AF603" s="62">
        <v>0</v>
      </c>
      <c r="AG603" s="62">
        <v>0</v>
      </c>
      <c r="AH603" s="62">
        <v>0</v>
      </c>
      <c r="AI603" s="62">
        <v>0</v>
      </c>
      <c r="AJ603" s="63">
        <f t="shared" si="9"/>
        <v>0</v>
      </c>
      <c r="AM603" s="70"/>
    </row>
    <row r="604" spans="1:39" ht="20.100000000000001" customHeight="1">
      <c r="A604" s="59">
        <v>2321</v>
      </c>
      <c r="B604" s="60" t="s">
        <v>609</v>
      </c>
      <c r="C604" s="61" t="s">
        <v>1298</v>
      </c>
      <c r="D604" s="62">
        <v>0</v>
      </c>
      <c r="E604" s="62">
        <v>0</v>
      </c>
      <c r="F604" s="62">
        <v>0</v>
      </c>
      <c r="G604" s="62">
        <v>0</v>
      </c>
      <c r="H604" s="62">
        <v>0</v>
      </c>
      <c r="I604" s="62">
        <v>0</v>
      </c>
      <c r="J604" s="62">
        <v>0</v>
      </c>
      <c r="K604" s="62">
        <v>0</v>
      </c>
      <c r="L604" s="62">
        <v>0</v>
      </c>
      <c r="M604" s="62">
        <v>0</v>
      </c>
      <c r="N604" s="62">
        <v>0</v>
      </c>
      <c r="O604" s="62">
        <v>0</v>
      </c>
      <c r="P604" s="62">
        <v>0</v>
      </c>
      <c r="Q604" s="62">
        <v>0</v>
      </c>
      <c r="R604" s="62">
        <v>0</v>
      </c>
      <c r="S604" s="62">
        <v>0</v>
      </c>
      <c r="T604" s="62">
        <v>0</v>
      </c>
      <c r="U604" s="62">
        <v>0</v>
      </c>
      <c r="V604" s="62">
        <v>0</v>
      </c>
      <c r="W604" s="62">
        <v>0</v>
      </c>
      <c r="X604" s="62">
        <v>0</v>
      </c>
      <c r="Y604" s="62">
        <v>0</v>
      </c>
      <c r="Z604" s="62">
        <v>0</v>
      </c>
      <c r="AA604" s="62">
        <v>0</v>
      </c>
      <c r="AB604" s="62">
        <v>0</v>
      </c>
      <c r="AC604" s="62">
        <v>0</v>
      </c>
      <c r="AD604" s="62">
        <v>0</v>
      </c>
      <c r="AE604" s="62">
        <v>0</v>
      </c>
      <c r="AF604" s="62">
        <v>0</v>
      </c>
      <c r="AG604" s="62">
        <v>0</v>
      </c>
      <c r="AH604" s="62">
        <v>0</v>
      </c>
      <c r="AI604" s="62">
        <v>0</v>
      </c>
      <c r="AJ604" s="63">
        <f t="shared" si="9"/>
        <v>0</v>
      </c>
      <c r="AM604" s="70"/>
    </row>
    <row r="605" spans="1:39" ht="20.100000000000001" customHeight="1">
      <c r="A605" s="59">
        <v>2322</v>
      </c>
      <c r="B605" s="60" t="s">
        <v>610</v>
      </c>
      <c r="C605" s="61" t="s">
        <v>1298</v>
      </c>
      <c r="D605" s="62">
        <v>0</v>
      </c>
      <c r="E605" s="62">
        <v>0</v>
      </c>
      <c r="F605" s="62">
        <v>0</v>
      </c>
      <c r="G605" s="62">
        <v>0</v>
      </c>
      <c r="H605" s="62">
        <v>0</v>
      </c>
      <c r="I605" s="62">
        <v>0</v>
      </c>
      <c r="J605" s="62">
        <v>0</v>
      </c>
      <c r="K605" s="62">
        <v>0</v>
      </c>
      <c r="L605" s="62">
        <v>0</v>
      </c>
      <c r="M605" s="62">
        <v>0</v>
      </c>
      <c r="N605" s="62">
        <v>0</v>
      </c>
      <c r="O605" s="62">
        <v>0</v>
      </c>
      <c r="P605" s="62">
        <v>0</v>
      </c>
      <c r="Q605" s="62">
        <v>0</v>
      </c>
      <c r="R605" s="62">
        <v>0</v>
      </c>
      <c r="S605" s="62">
        <v>0</v>
      </c>
      <c r="T605" s="62">
        <v>0</v>
      </c>
      <c r="U605" s="62">
        <v>0</v>
      </c>
      <c r="V605" s="62">
        <v>0</v>
      </c>
      <c r="W605" s="62">
        <v>0</v>
      </c>
      <c r="X605" s="62">
        <v>0</v>
      </c>
      <c r="Y605" s="62">
        <v>0</v>
      </c>
      <c r="Z605" s="62">
        <v>0</v>
      </c>
      <c r="AA605" s="62">
        <v>0</v>
      </c>
      <c r="AB605" s="62">
        <v>0</v>
      </c>
      <c r="AC605" s="62">
        <v>0</v>
      </c>
      <c r="AD605" s="62">
        <v>0</v>
      </c>
      <c r="AE605" s="62">
        <v>0</v>
      </c>
      <c r="AF605" s="62">
        <v>0</v>
      </c>
      <c r="AG605" s="62">
        <v>0</v>
      </c>
      <c r="AH605" s="62">
        <v>0</v>
      </c>
      <c r="AI605" s="62">
        <v>0</v>
      </c>
      <c r="AJ605" s="63">
        <f t="shared" si="9"/>
        <v>0</v>
      </c>
      <c r="AM605" s="70"/>
    </row>
    <row r="606" spans="1:39" ht="20.100000000000001" customHeight="1">
      <c r="A606" s="59">
        <v>2323</v>
      </c>
      <c r="B606" s="60" t="s">
        <v>611</v>
      </c>
      <c r="C606" s="61" t="s">
        <v>1298</v>
      </c>
      <c r="D606" s="62">
        <v>0</v>
      </c>
      <c r="E606" s="62">
        <v>0</v>
      </c>
      <c r="F606" s="62">
        <v>0</v>
      </c>
      <c r="G606" s="62">
        <v>0</v>
      </c>
      <c r="H606" s="62">
        <v>0</v>
      </c>
      <c r="I606" s="62">
        <v>0</v>
      </c>
      <c r="J606" s="62">
        <v>0</v>
      </c>
      <c r="K606" s="62">
        <v>0</v>
      </c>
      <c r="L606" s="62">
        <v>0</v>
      </c>
      <c r="M606" s="62">
        <v>0</v>
      </c>
      <c r="N606" s="62">
        <v>0</v>
      </c>
      <c r="O606" s="62">
        <v>0</v>
      </c>
      <c r="P606" s="62">
        <v>0</v>
      </c>
      <c r="Q606" s="62">
        <v>0</v>
      </c>
      <c r="R606" s="62">
        <v>0</v>
      </c>
      <c r="S606" s="62">
        <v>0</v>
      </c>
      <c r="T606" s="62">
        <v>0</v>
      </c>
      <c r="U606" s="62">
        <v>0</v>
      </c>
      <c r="V606" s="62">
        <v>0</v>
      </c>
      <c r="W606" s="62">
        <v>0</v>
      </c>
      <c r="X606" s="62">
        <v>0</v>
      </c>
      <c r="Y606" s="62">
        <v>0</v>
      </c>
      <c r="Z606" s="62">
        <v>0</v>
      </c>
      <c r="AA606" s="62">
        <v>0</v>
      </c>
      <c r="AB606" s="62">
        <v>0</v>
      </c>
      <c r="AC606" s="62">
        <v>0</v>
      </c>
      <c r="AD606" s="62">
        <v>0</v>
      </c>
      <c r="AE606" s="62">
        <v>0</v>
      </c>
      <c r="AF606" s="62">
        <v>0</v>
      </c>
      <c r="AG606" s="62">
        <v>0</v>
      </c>
      <c r="AH606" s="62">
        <v>0</v>
      </c>
      <c r="AI606" s="62">
        <v>0</v>
      </c>
      <c r="AJ606" s="63">
        <f t="shared" si="9"/>
        <v>0</v>
      </c>
      <c r="AM606" s="70"/>
    </row>
    <row r="607" spans="1:39" ht="20.100000000000001" customHeight="1">
      <c r="A607" s="59">
        <v>2324</v>
      </c>
      <c r="B607" s="60" t="s">
        <v>612</v>
      </c>
      <c r="C607" s="61" t="s">
        <v>1298</v>
      </c>
      <c r="D607" s="62">
        <v>0</v>
      </c>
      <c r="E607" s="62">
        <v>0</v>
      </c>
      <c r="F607" s="62">
        <v>0</v>
      </c>
      <c r="G607" s="62">
        <v>0</v>
      </c>
      <c r="H607" s="62">
        <v>0</v>
      </c>
      <c r="I607" s="62">
        <v>0</v>
      </c>
      <c r="J607" s="62">
        <v>0</v>
      </c>
      <c r="K607" s="62">
        <v>0</v>
      </c>
      <c r="L607" s="62">
        <v>0</v>
      </c>
      <c r="M607" s="62">
        <v>0</v>
      </c>
      <c r="N607" s="62">
        <v>0</v>
      </c>
      <c r="O607" s="62">
        <v>0</v>
      </c>
      <c r="P607" s="62">
        <v>0</v>
      </c>
      <c r="Q607" s="62">
        <v>0</v>
      </c>
      <c r="R607" s="62">
        <v>0</v>
      </c>
      <c r="S607" s="62">
        <v>0</v>
      </c>
      <c r="T607" s="62">
        <v>0</v>
      </c>
      <c r="U607" s="62">
        <v>0</v>
      </c>
      <c r="V607" s="62">
        <v>0</v>
      </c>
      <c r="W607" s="62">
        <v>0</v>
      </c>
      <c r="X607" s="62">
        <v>0</v>
      </c>
      <c r="Y607" s="62">
        <v>0</v>
      </c>
      <c r="Z607" s="62">
        <v>0</v>
      </c>
      <c r="AA607" s="62">
        <v>0</v>
      </c>
      <c r="AB607" s="62">
        <v>0</v>
      </c>
      <c r="AC607" s="62">
        <v>0</v>
      </c>
      <c r="AD607" s="62">
        <v>0</v>
      </c>
      <c r="AE607" s="62">
        <v>0</v>
      </c>
      <c r="AF607" s="62">
        <v>0</v>
      </c>
      <c r="AG607" s="62">
        <v>0</v>
      </c>
      <c r="AH607" s="62">
        <v>0</v>
      </c>
      <c r="AI607" s="62">
        <v>0</v>
      </c>
      <c r="AJ607" s="63">
        <f t="shared" si="9"/>
        <v>0</v>
      </c>
      <c r="AM607" s="70"/>
    </row>
    <row r="608" spans="1:39" ht="20.100000000000001" customHeight="1">
      <c r="A608" s="59">
        <v>2325</v>
      </c>
      <c r="B608" s="60" t="s">
        <v>613</v>
      </c>
      <c r="C608" s="61" t="s">
        <v>1298</v>
      </c>
      <c r="D608" s="62">
        <v>0</v>
      </c>
      <c r="E608" s="62">
        <v>0</v>
      </c>
      <c r="F608" s="62">
        <v>0</v>
      </c>
      <c r="G608" s="62">
        <v>0</v>
      </c>
      <c r="H608" s="62">
        <v>0</v>
      </c>
      <c r="I608" s="62">
        <v>0</v>
      </c>
      <c r="J608" s="62">
        <v>0</v>
      </c>
      <c r="K608" s="62">
        <v>0</v>
      </c>
      <c r="L608" s="62">
        <v>0</v>
      </c>
      <c r="M608" s="62">
        <v>0</v>
      </c>
      <c r="N608" s="62">
        <v>0</v>
      </c>
      <c r="O608" s="62">
        <v>0</v>
      </c>
      <c r="P608" s="62">
        <v>0</v>
      </c>
      <c r="Q608" s="62">
        <v>0</v>
      </c>
      <c r="R608" s="62">
        <v>0</v>
      </c>
      <c r="S608" s="62">
        <v>0</v>
      </c>
      <c r="T608" s="62">
        <v>0</v>
      </c>
      <c r="U608" s="62">
        <v>0</v>
      </c>
      <c r="V608" s="62">
        <v>0</v>
      </c>
      <c r="W608" s="62">
        <v>0</v>
      </c>
      <c r="X608" s="62">
        <v>0</v>
      </c>
      <c r="Y608" s="62">
        <v>0</v>
      </c>
      <c r="Z608" s="62">
        <v>0</v>
      </c>
      <c r="AA608" s="62">
        <v>0</v>
      </c>
      <c r="AB608" s="62">
        <v>0</v>
      </c>
      <c r="AC608" s="62">
        <v>0</v>
      </c>
      <c r="AD608" s="62">
        <v>0</v>
      </c>
      <c r="AE608" s="62">
        <v>0</v>
      </c>
      <c r="AF608" s="62">
        <v>0</v>
      </c>
      <c r="AG608" s="62">
        <v>0</v>
      </c>
      <c r="AH608" s="62">
        <v>0</v>
      </c>
      <c r="AI608" s="62">
        <v>0</v>
      </c>
      <c r="AJ608" s="63">
        <f t="shared" si="9"/>
        <v>0</v>
      </c>
      <c r="AM608" s="70"/>
    </row>
    <row r="609" spans="1:39" ht="20.100000000000001" customHeight="1">
      <c r="A609" s="59">
        <v>2326</v>
      </c>
      <c r="B609" s="60" t="s">
        <v>614</v>
      </c>
      <c r="C609" s="61" t="s">
        <v>1298</v>
      </c>
      <c r="D609" s="62">
        <v>0</v>
      </c>
      <c r="E609" s="62">
        <v>0</v>
      </c>
      <c r="F609" s="62">
        <v>0</v>
      </c>
      <c r="G609" s="62">
        <v>0</v>
      </c>
      <c r="H609" s="62">
        <v>0</v>
      </c>
      <c r="I609" s="62">
        <v>0</v>
      </c>
      <c r="J609" s="62">
        <v>0</v>
      </c>
      <c r="K609" s="62">
        <v>0</v>
      </c>
      <c r="L609" s="62">
        <v>0</v>
      </c>
      <c r="M609" s="62">
        <v>0</v>
      </c>
      <c r="N609" s="62">
        <v>0</v>
      </c>
      <c r="O609" s="62">
        <v>0</v>
      </c>
      <c r="P609" s="62">
        <v>0</v>
      </c>
      <c r="Q609" s="62">
        <v>0</v>
      </c>
      <c r="R609" s="62">
        <v>0</v>
      </c>
      <c r="S609" s="62">
        <v>0</v>
      </c>
      <c r="T609" s="62">
        <v>0</v>
      </c>
      <c r="U609" s="62">
        <v>0</v>
      </c>
      <c r="V609" s="62">
        <v>0</v>
      </c>
      <c r="W609" s="62">
        <v>0</v>
      </c>
      <c r="X609" s="62">
        <v>0</v>
      </c>
      <c r="Y609" s="62">
        <v>0</v>
      </c>
      <c r="Z609" s="62">
        <v>0</v>
      </c>
      <c r="AA609" s="62">
        <v>0</v>
      </c>
      <c r="AB609" s="62">
        <v>0</v>
      </c>
      <c r="AC609" s="62">
        <v>0</v>
      </c>
      <c r="AD609" s="62">
        <v>0</v>
      </c>
      <c r="AE609" s="62">
        <v>0</v>
      </c>
      <c r="AF609" s="62">
        <v>0</v>
      </c>
      <c r="AG609" s="62">
        <v>0</v>
      </c>
      <c r="AH609" s="62">
        <v>0</v>
      </c>
      <c r="AI609" s="62">
        <v>0</v>
      </c>
      <c r="AJ609" s="63">
        <f t="shared" si="9"/>
        <v>0</v>
      </c>
      <c r="AM609" s="70"/>
    </row>
    <row r="610" spans="1:39" ht="20.100000000000001" customHeight="1">
      <c r="A610" s="59">
        <v>2327</v>
      </c>
      <c r="B610" s="60" t="s">
        <v>615</v>
      </c>
      <c r="C610" s="61" t="s">
        <v>1298</v>
      </c>
      <c r="D610" s="62">
        <v>0</v>
      </c>
      <c r="E610" s="62">
        <v>0</v>
      </c>
      <c r="F610" s="62">
        <v>0</v>
      </c>
      <c r="G610" s="62">
        <v>0</v>
      </c>
      <c r="H610" s="62">
        <v>0</v>
      </c>
      <c r="I610" s="62">
        <v>0</v>
      </c>
      <c r="J610" s="62">
        <v>0</v>
      </c>
      <c r="K610" s="62">
        <v>0</v>
      </c>
      <c r="L610" s="62">
        <v>0</v>
      </c>
      <c r="M610" s="62">
        <v>0</v>
      </c>
      <c r="N610" s="62">
        <v>0</v>
      </c>
      <c r="O610" s="62">
        <v>0</v>
      </c>
      <c r="P610" s="62">
        <v>0</v>
      </c>
      <c r="Q610" s="62">
        <v>0</v>
      </c>
      <c r="R610" s="62">
        <v>0</v>
      </c>
      <c r="S610" s="62">
        <v>0</v>
      </c>
      <c r="T610" s="62">
        <v>0</v>
      </c>
      <c r="U610" s="62">
        <v>0</v>
      </c>
      <c r="V610" s="62">
        <v>0</v>
      </c>
      <c r="W610" s="62">
        <v>0</v>
      </c>
      <c r="X610" s="62">
        <v>0</v>
      </c>
      <c r="Y610" s="62">
        <v>0</v>
      </c>
      <c r="Z610" s="62">
        <v>0</v>
      </c>
      <c r="AA610" s="62">
        <v>0</v>
      </c>
      <c r="AB610" s="62">
        <v>0</v>
      </c>
      <c r="AC610" s="62">
        <v>0</v>
      </c>
      <c r="AD610" s="62">
        <v>0</v>
      </c>
      <c r="AE610" s="62">
        <v>0</v>
      </c>
      <c r="AF610" s="62">
        <v>0</v>
      </c>
      <c r="AG610" s="62">
        <v>0</v>
      </c>
      <c r="AH610" s="62">
        <v>0</v>
      </c>
      <c r="AI610" s="62">
        <v>0</v>
      </c>
      <c r="AJ610" s="63">
        <f t="shared" si="9"/>
        <v>0</v>
      </c>
      <c r="AM610" s="70"/>
    </row>
    <row r="611" spans="1:39" ht="20.100000000000001" customHeight="1">
      <c r="A611" s="59">
        <v>2328</v>
      </c>
      <c r="B611" s="60" t="s">
        <v>1276</v>
      </c>
      <c r="C611" s="61" t="s">
        <v>1298</v>
      </c>
      <c r="D611" s="62">
        <v>0</v>
      </c>
      <c r="E611" s="62">
        <v>0</v>
      </c>
      <c r="F611" s="62">
        <v>0</v>
      </c>
      <c r="G611" s="62">
        <v>0</v>
      </c>
      <c r="H611" s="62">
        <v>0</v>
      </c>
      <c r="I611" s="62">
        <v>0</v>
      </c>
      <c r="J611" s="62">
        <v>0</v>
      </c>
      <c r="K611" s="62">
        <v>0</v>
      </c>
      <c r="L611" s="62">
        <v>0</v>
      </c>
      <c r="M611" s="62">
        <v>0</v>
      </c>
      <c r="N611" s="62">
        <v>0</v>
      </c>
      <c r="O611" s="62">
        <v>0</v>
      </c>
      <c r="P611" s="62">
        <v>0</v>
      </c>
      <c r="Q611" s="62">
        <v>0</v>
      </c>
      <c r="R611" s="62">
        <v>0</v>
      </c>
      <c r="S611" s="62">
        <v>0</v>
      </c>
      <c r="T611" s="62">
        <v>0</v>
      </c>
      <c r="U611" s="62">
        <v>0</v>
      </c>
      <c r="V611" s="62">
        <v>0</v>
      </c>
      <c r="W611" s="62">
        <v>0</v>
      </c>
      <c r="X611" s="62">
        <v>0</v>
      </c>
      <c r="Y611" s="62">
        <v>0</v>
      </c>
      <c r="Z611" s="62">
        <v>0</v>
      </c>
      <c r="AA611" s="62">
        <v>0</v>
      </c>
      <c r="AB611" s="62">
        <v>0</v>
      </c>
      <c r="AC611" s="62">
        <v>0</v>
      </c>
      <c r="AD611" s="62">
        <v>0</v>
      </c>
      <c r="AE611" s="62">
        <v>0</v>
      </c>
      <c r="AF611" s="62">
        <v>0</v>
      </c>
      <c r="AG611" s="62">
        <v>0</v>
      </c>
      <c r="AH611" s="62">
        <v>0</v>
      </c>
      <c r="AI611" s="62">
        <v>0</v>
      </c>
      <c r="AJ611" s="63">
        <f t="shared" si="9"/>
        <v>0</v>
      </c>
      <c r="AM611" s="70"/>
    </row>
    <row r="612" spans="1:39" ht="20.100000000000001" customHeight="1">
      <c r="A612" s="59" t="s">
        <v>626</v>
      </c>
      <c r="B612" s="60" t="s">
        <v>1234</v>
      </c>
      <c r="C612" s="61" t="s">
        <v>1238</v>
      </c>
      <c r="D612" s="62">
        <v>0</v>
      </c>
      <c r="E612" s="62">
        <v>0</v>
      </c>
      <c r="F612" s="62">
        <v>0</v>
      </c>
      <c r="G612" s="62">
        <v>3323377.6600000006</v>
      </c>
      <c r="H612" s="62">
        <v>0</v>
      </c>
      <c r="I612" s="62">
        <v>0</v>
      </c>
      <c r="J612" s="62">
        <v>521380.27</v>
      </c>
      <c r="K612" s="62">
        <v>0</v>
      </c>
      <c r="L612" s="62">
        <v>0</v>
      </c>
      <c r="M612" s="62">
        <v>0</v>
      </c>
      <c r="N612" s="62">
        <v>0</v>
      </c>
      <c r="O612" s="62">
        <v>0</v>
      </c>
      <c r="P612" s="62">
        <v>55371.839999999997</v>
      </c>
      <c r="Q612" s="62">
        <v>0</v>
      </c>
      <c r="R612" s="62">
        <v>0</v>
      </c>
      <c r="S612" s="62">
        <v>0</v>
      </c>
      <c r="T612" s="62">
        <v>0</v>
      </c>
      <c r="U612" s="62">
        <v>0</v>
      </c>
      <c r="V612" s="62">
        <v>0</v>
      </c>
      <c r="W612" s="62">
        <v>0</v>
      </c>
      <c r="X612" s="62">
        <v>0</v>
      </c>
      <c r="Y612" s="62">
        <v>0</v>
      </c>
      <c r="Z612" s="62">
        <v>0</v>
      </c>
      <c r="AA612" s="62">
        <v>0</v>
      </c>
      <c r="AB612" s="62">
        <v>0</v>
      </c>
      <c r="AC612" s="62">
        <v>0</v>
      </c>
      <c r="AD612" s="62">
        <v>0</v>
      </c>
      <c r="AE612" s="62">
        <v>0</v>
      </c>
      <c r="AF612" s="62">
        <v>0</v>
      </c>
      <c r="AG612" s="62">
        <v>0</v>
      </c>
      <c r="AH612" s="62">
        <v>0</v>
      </c>
      <c r="AI612" s="62">
        <v>0</v>
      </c>
      <c r="AJ612" s="63">
        <f t="shared" si="9"/>
        <v>3900129.7700000005</v>
      </c>
      <c r="AM612" s="70"/>
    </row>
    <row r="613" spans="1:39" ht="20.100000000000001" customHeight="1">
      <c r="A613" s="59" t="s">
        <v>628</v>
      </c>
      <c r="B613" s="60" t="s">
        <v>1235</v>
      </c>
      <c r="C613" s="61" t="e">
        <v>#N/A</v>
      </c>
      <c r="D613" s="62">
        <v>0</v>
      </c>
      <c r="E613" s="62">
        <v>0</v>
      </c>
      <c r="F613" s="62">
        <v>0</v>
      </c>
      <c r="G613" s="62">
        <v>0</v>
      </c>
      <c r="H613" s="62">
        <v>0</v>
      </c>
      <c r="I613" s="62">
        <v>0</v>
      </c>
      <c r="J613" s="62">
        <v>0</v>
      </c>
      <c r="K613" s="62">
        <v>0</v>
      </c>
      <c r="L613" s="62">
        <v>0</v>
      </c>
      <c r="M613" s="62">
        <v>0</v>
      </c>
      <c r="N613" s="62">
        <v>0</v>
      </c>
      <c r="O613" s="62">
        <v>0</v>
      </c>
      <c r="P613" s="62">
        <v>0</v>
      </c>
      <c r="Q613" s="62">
        <v>0</v>
      </c>
      <c r="R613" s="62">
        <v>0</v>
      </c>
      <c r="S613" s="62">
        <v>0</v>
      </c>
      <c r="T613" s="62">
        <v>0</v>
      </c>
      <c r="U613" s="62">
        <v>0</v>
      </c>
      <c r="V613" s="62">
        <v>0</v>
      </c>
      <c r="W613" s="62">
        <v>0</v>
      </c>
      <c r="X613" s="62">
        <v>0</v>
      </c>
      <c r="Y613" s="62">
        <v>0</v>
      </c>
      <c r="Z613" s="62">
        <v>0</v>
      </c>
      <c r="AA613" s="62">
        <v>0</v>
      </c>
      <c r="AB613" s="62">
        <v>0</v>
      </c>
      <c r="AC613" s="62">
        <v>0</v>
      </c>
      <c r="AD613" s="62">
        <v>0</v>
      </c>
      <c r="AE613" s="62">
        <v>0</v>
      </c>
      <c r="AF613" s="62">
        <v>0</v>
      </c>
      <c r="AG613" s="62">
        <v>0</v>
      </c>
      <c r="AH613" s="62">
        <v>0</v>
      </c>
      <c r="AI613" s="62">
        <v>0</v>
      </c>
      <c r="AJ613" s="63">
        <f t="shared" si="9"/>
        <v>0</v>
      </c>
      <c r="AM613" s="70"/>
    </row>
    <row r="614" spans="1:39" ht="20.100000000000001" customHeight="1">
      <c r="A614" s="59" t="s">
        <v>630</v>
      </c>
      <c r="B614" s="60" t="s">
        <v>1236</v>
      </c>
      <c r="C614" s="61" t="e">
        <v>#N/A</v>
      </c>
      <c r="D614" s="62">
        <v>0</v>
      </c>
      <c r="E614" s="62">
        <v>0</v>
      </c>
      <c r="F614" s="62">
        <v>0</v>
      </c>
      <c r="G614" s="62">
        <v>2469539.8899999987</v>
      </c>
      <c r="H614" s="62">
        <v>0</v>
      </c>
      <c r="I614" s="62">
        <v>0</v>
      </c>
      <c r="J614" s="62">
        <v>0</v>
      </c>
      <c r="K614" s="62">
        <v>0</v>
      </c>
      <c r="L614" s="62">
        <v>0</v>
      </c>
      <c r="M614" s="62">
        <v>0</v>
      </c>
      <c r="N614" s="62">
        <v>0</v>
      </c>
      <c r="O614" s="62">
        <v>0</v>
      </c>
      <c r="P614" s="62">
        <v>0</v>
      </c>
      <c r="Q614" s="62">
        <v>0</v>
      </c>
      <c r="R614" s="62">
        <v>0</v>
      </c>
      <c r="S614" s="62">
        <v>0</v>
      </c>
      <c r="T614" s="62">
        <v>1684866.9399999997</v>
      </c>
      <c r="U614" s="62">
        <v>2332400</v>
      </c>
      <c r="V614" s="62">
        <v>0</v>
      </c>
      <c r="W614" s="62">
        <v>0</v>
      </c>
      <c r="X614" s="62">
        <v>0</v>
      </c>
      <c r="Y614" s="62">
        <v>0</v>
      </c>
      <c r="Z614" s="62">
        <v>0</v>
      </c>
      <c r="AA614" s="62">
        <v>6860000</v>
      </c>
      <c r="AB614" s="62">
        <v>0</v>
      </c>
      <c r="AC614" s="62">
        <v>0</v>
      </c>
      <c r="AD614" s="62">
        <v>0</v>
      </c>
      <c r="AE614" s="62">
        <v>0</v>
      </c>
      <c r="AF614" s="62">
        <v>0</v>
      </c>
      <c r="AG614" s="62">
        <v>0</v>
      </c>
      <c r="AH614" s="62">
        <v>0</v>
      </c>
      <c r="AI614" s="62">
        <v>0</v>
      </c>
      <c r="AJ614" s="63">
        <f t="shared" si="9"/>
        <v>13346806.829999998</v>
      </c>
      <c r="AM614" s="70"/>
    </row>
    <row r="615" spans="1:39" ht="4.5" customHeight="1">
      <c r="A615" s="59"/>
      <c r="B615" s="60"/>
      <c r="C615" s="61"/>
      <c r="D615" s="65"/>
      <c r="E615" s="65"/>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6"/>
      <c r="AM615" s="18"/>
    </row>
    <row r="616" spans="1:39" ht="18.95" customHeight="1" thickBot="1">
      <c r="A616" s="59"/>
      <c r="B616" s="67" t="s">
        <v>636</v>
      </c>
      <c r="C616" s="68"/>
      <c r="D616" s="69">
        <f>SUBTOTAL(9,D13:D614)</f>
        <v>105137903.60999997</v>
      </c>
      <c r="E616" s="69">
        <f t="shared" ref="E616:AJ616" si="10">SUBTOTAL(9,E13:E614)</f>
        <v>59879934.00999999</v>
      </c>
      <c r="F616" s="69">
        <f t="shared" si="10"/>
        <v>3427589180.0800009</v>
      </c>
      <c r="G616" s="69">
        <f t="shared" si="10"/>
        <v>443859064.56999999</v>
      </c>
      <c r="H616" s="69">
        <f t="shared" si="10"/>
        <v>21880656</v>
      </c>
      <c r="I616" s="69">
        <f t="shared" si="10"/>
        <v>3319019.1099999994</v>
      </c>
      <c r="J616" s="69">
        <f t="shared" si="10"/>
        <v>2059160819.4999995</v>
      </c>
      <c r="K616" s="69">
        <f t="shared" si="10"/>
        <v>2302705.6300000004</v>
      </c>
      <c r="L616" s="69">
        <f t="shared" si="10"/>
        <v>36824180.620000005</v>
      </c>
      <c r="M616" s="69">
        <f t="shared" si="10"/>
        <v>17847.87</v>
      </c>
      <c r="N616" s="69">
        <f t="shared" si="10"/>
        <v>1832041223.3399997</v>
      </c>
      <c r="O616" s="69">
        <f t="shared" si="10"/>
        <v>205191.13999999996</v>
      </c>
      <c r="P616" s="69">
        <f t="shared" si="10"/>
        <v>275378847.81</v>
      </c>
      <c r="Q616" s="69">
        <f t="shared" si="10"/>
        <v>746128249.17999995</v>
      </c>
      <c r="R616" s="69">
        <f t="shared" si="10"/>
        <v>711294533.3499999</v>
      </c>
      <c r="S616" s="69">
        <f t="shared" si="10"/>
        <v>5693528.6500000004</v>
      </c>
      <c r="T616" s="69">
        <f t="shared" si="10"/>
        <v>514632203.20000011</v>
      </c>
      <c r="U616" s="69">
        <f t="shared" si="10"/>
        <v>5198346.68</v>
      </c>
      <c r="V616" s="69">
        <f t="shared" si="10"/>
        <v>37730</v>
      </c>
      <c r="W616" s="69">
        <f t="shared" si="10"/>
        <v>38450.300000000003</v>
      </c>
      <c r="X616" s="69">
        <f t="shared" si="10"/>
        <v>1154961.6736000001</v>
      </c>
      <c r="Y616" s="69">
        <f t="shared" si="10"/>
        <v>29.017800000000005</v>
      </c>
      <c r="Z616" s="69">
        <f t="shared" si="10"/>
        <v>2950.5545999999999</v>
      </c>
      <c r="AA616" s="69">
        <f t="shared" si="10"/>
        <v>3025535815.8354001</v>
      </c>
      <c r="AB616" s="69">
        <f t="shared" si="10"/>
        <v>2375.9610000000002</v>
      </c>
      <c r="AC616" s="69">
        <f t="shared" si="10"/>
        <v>345161261.17899984</v>
      </c>
      <c r="AD616" s="69">
        <f t="shared" si="10"/>
        <v>3783394.9580000006</v>
      </c>
      <c r="AE616" s="69">
        <f t="shared" si="10"/>
        <v>2025846461.620801</v>
      </c>
      <c r="AF616" s="69">
        <f t="shared" si="10"/>
        <v>2816.9903999999997</v>
      </c>
      <c r="AG616" s="69">
        <f t="shared" si="10"/>
        <v>0.21</v>
      </c>
      <c r="AH616" s="69">
        <f t="shared" si="10"/>
        <v>5196900.0159999998</v>
      </c>
      <c r="AI616" s="69">
        <f t="shared" si="10"/>
        <v>2240172.0334000001</v>
      </c>
      <c r="AJ616" s="69">
        <f t="shared" si="10"/>
        <v>15659546754.700008</v>
      </c>
    </row>
    <row r="617" spans="1:39" ht="15.75" thickTop="1">
      <c r="A617" s="23"/>
      <c r="B617" s="24"/>
      <c r="C617" s="25"/>
      <c r="D617" s="26"/>
      <c r="E617" s="26"/>
      <c r="F617" s="26"/>
      <c r="G617" s="26"/>
      <c r="H617" s="26"/>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7"/>
    </row>
    <row r="620" spans="1:39" s="19" customFormat="1" hidden="1"/>
    <row r="621" spans="1:39" hidden="1">
      <c r="E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row>
    <row r="622" spans="1:39" hidden="1">
      <c r="D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row>
    <row r="623" spans="1:39" hidden="1">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row>
    <row r="624" spans="1:39" hidden="1"/>
    <row r="625" spans="3:36" ht="15.75" hidden="1" thickBot="1">
      <c r="C625" s="21"/>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0"/>
    </row>
    <row r="626" spans="3:36" hidden="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row>
    <row r="627" spans="3:36">
      <c r="D627" s="30"/>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20"/>
    </row>
    <row r="628" spans="3:36">
      <c r="D628" s="30"/>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row>
  </sheetData>
  <sheetProtection algorithmName="SHA-512" hashValue="HanzzG+uvH8pER+4j8/HzB0bYNAdTyt5MDUQLcRr2Fzm7s2OeYD/Y2b9vNV+MZC4Fitpk2tbi//lhh9Gz4D6OQ==" saltValue="rdy++Wpmn1s8XsuiYoHBsg==" spinCount="100000" sheet="1" objects="1" scenarios="1" formatCells="0" formatColumns="0" formatRows="0" sort="0" autoFilter="0" pivotTables="0"/>
  <autoFilter ref="A12:AJ614"/>
  <mergeCells count="6">
    <mergeCell ref="D11:U11"/>
    <mergeCell ref="V11:AI11"/>
    <mergeCell ref="A7:AJ7"/>
    <mergeCell ref="A8:AJ8"/>
    <mergeCell ref="A9:AJ9"/>
    <mergeCell ref="A10:AJ10"/>
  </mergeCells>
  <printOptions horizontalCentered="1"/>
  <pageMargins left="0.19685039370078741" right="0.44" top="0.47244094488188981" bottom="0.23622047244094491" header="0.31496062992125984" footer="0.23622047244094491"/>
  <pageSetup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6"/>
  <sheetViews>
    <sheetView view="pageBreakPreview" zoomScale="130" zoomScaleNormal="100" zoomScaleSheetLayoutView="130" workbookViewId="0">
      <selection activeCell="B1" sqref="B1:B1048576"/>
    </sheetView>
  </sheetViews>
  <sheetFormatPr baseColWidth="10" defaultRowHeight="15"/>
  <cols>
    <col min="1" max="1" width="3.5703125" style="45" customWidth="1"/>
    <col min="2" max="2" width="105.7109375" style="45" customWidth="1"/>
    <col min="3" max="3" width="2.5703125" style="45" customWidth="1"/>
    <col min="4" max="16384" width="11.42578125" style="45"/>
  </cols>
  <sheetData>
    <row r="1" spans="1:2" ht="15.75">
      <c r="A1" s="46"/>
      <c r="B1" s="47" t="s">
        <v>645</v>
      </c>
    </row>
    <row r="2" spans="1:2" ht="3.75" customHeight="1">
      <c r="A2" s="46"/>
      <c r="B2" s="47"/>
    </row>
    <row r="3" spans="1:2" ht="91.5" customHeight="1">
      <c r="A3" s="46"/>
      <c r="B3" s="48" t="s">
        <v>646</v>
      </c>
    </row>
    <row r="4" spans="1:2" ht="65.25" customHeight="1">
      <c r="A4" s="46"/>
      <c r="B4" s="48" t="s">
        <v>647</v>
      </c>
    </row>
    <row r="5" spans="1:2" ht="27" customHeight="1">
      <c r="A5" s="46"/>
      <c r="B5" s="48" t="s">
        <v>648</v>
      </c>
    </row>
    <row r="6" spans="1:2" ht="15.75" thickBot="1">
      <c r="A6" s="46"/>
      <c r="B6" s="48" t="s">
        <v>649</v>
      </c>
    </row>
    <row r="7" spans="1:2" ht="13.5" customHeight="1">
      <c r="A7" s="46"/>
      <c r="B7" s="49" t="s">
        <v>650</v>
      </c>
    </row>
    <row r="8" spans="1:2" ht="22.5">
      <c r="A8" s="46"/>
      <c r="B8" s="50" t="s">
        <v>651</v>
      </c>
    </row>
    <row r="9" spans="1:2" ht="23.25" thickBot="1">
      <c r="A9" s="46"/>
      <c r="B9" s="51" t="s">
        <v>652</v>
      </c>
    </row>
    <row r="10" spans="1:2" ht="12.75" customHeight="1">
      <c r="A10" s="46"/>
      <c r="B10" s="52" t="s">
        <v>653</v>
      </c>
    </row>
    <row r="11" spans="1:2">
      <c r="A11" s="46"/>
      <c r="B11" s="50" t="s">
        <v>654</v>
      </c>
    </row>
    <row r="12" spans="1:2" ht="57" thickBot="1">
      <c r="A12" s="46"/>
      <c r="B12" s="51" t="s">
        <v>655</v>
      </c>
    </row>
    <row r="13" spans="1:2" ht="13.5" customHeight="1">
      <c r="A13" s="46"/>
      <c r="B13" s="52" t="s">
        <v>656</v>
      </c>
    </row>
    <row r="14" spans="1:2">
      <c r="A14" s="46"/>
      <c r="B14" s="50" t="s">
        <v>657</v>
      </c>
    </row>
    <row r="15" spans="1:2" ht="15.75" thickBot="1">
      <c r="A15" s="46"/>
      <c r="B15" s="51" t="s">
        <v>658</v>
      </c>
    </row>
    <row r="16" spans="1:2" ht="12.75" customHeight="1">
      <c r="A16" s="46"/>
      <c r="B16" s="52" t="s">
        <v>659</v>
      </c>
    </row>
    <row r="17" spans="1:2">
      <c r="A17" s="46"/>
      <c r="B17" s="50" t="s">
        <v>660</v>
      </c>
    </row>
    <row r="18" spans="1:2" ht="23.25" thickBot="1">
      <c r="A18" s="46"/>
      <c r="B18" s="51" t="s">
        <v>661</v>
      </c>
    </row>
    <row r="19" spans="1:2" ht="12.75" customHeight="1">
      <c r="A19" s="46"/>
      <c r="B19" s="52" t="s">
        <v>662</v>
      </c>
    </row>
    <row r="20" spans="1:2">
      <c r="A20" s="46"/>
      <c r="B20" s="50" t="s">
        <v>663</v>
      </c>
    </row>
    <row r="21" spans="1:2" ht="23.25" thickBot="1">
      <c r="A21" s="46"/>
      <c r="B21" s="51" t="s">
        <v>664</v>
      </c>
    </row>
    <row r="22" spans="1:2" ht="12" customHeight="1">
      <c r="A22" s="46"/>
      <c r="B22" s="52" t="s">
        <v>665</v>
      </c>
    </row>
    <row r="23" spans="1:2">
      <c r="A23" s="46"/>
      <c r="B23" s="50" t="s">
        <v>666</v>
      </c>
    </row>
    <row r="24" spans="1:2" ht="15.75" thickBot="1">
      <c r="A24" s="46"/>
      <c r="B24" s="51" t="s">
        <v>667</v>
      </c>
    </row>
    <row r="25" spans="1:2" ht="13.5" customHeight="1">
      <c r="A25" s="46"/>
      <c r="B25" s="52" t="s">
        <v>668</v>
      </c>
    </row>
    <row r="26" spans="1:2">
      <c r="A26" s="46"/>
      <c r="B26" s="50" t="s">
        <v>669</v>
      </c>
    </row>
    <row r="27" spans="1:2" ht="15.75" thickBot="1">
      <c r="A27" s="46"/>
      <c r="B27" s="51" t="s">
        <v>670</v>
      </c>
    </row>
    <row r="28" spans="1:2" ht="12.75" customHeight="1">
      <c r="A28" s="46"/>
      <c r="B28" s="52" t="s">
        <v>671</v>
      </c>
    </row>
    <row r="29" spans="1:2">
      <c r="A29" s="46"/>
      <c r="B29" s="50" t="s">
        <v>672</v>
      </c>
    </row>
    <row r="30" spans="1:2" ht="15.75" thickBot="1">
      <c r="A30" s="46"/>
      <c r="B30" s="51" t="s">
        <v>673</v>
      </c>
    </row>
    <row r="31" spans="1:2" ht="13.5" customHeight="1">
      <c r="A31" s="46"/>
      <c r="B31" s="52" t="s">
        <v>674</v>
      </c>
    </row>
    <row r="32" spans="1:2">
      <c r="A32" s="46"/>
      <c r="B32" s="50" t="s">
        <v>675</v>
      </c>
    </row>
    <row r="33" spans="1:2" ht="15.75" thickBot="1">
      <c r="A33" s="46"/>
      <c r="B33" s="51" t="s">
        <v>673</v>
      </c>
    </row>
    <row r="34" spans="1:2" ht="13.5" customHeight="1">
      <c r="A34" s="46"/>
      <c r="B34" s="52" t="s">
        <v>676</v>
      </c>
    </row>
    <row r="35" spans="1:2" ht="22.5">
      <c r="A35" s="46"/>
      <c r="B35" s="50" t="s">
        <v>677</v>
      </c>
    </row>
    <row r="36" spans="1:2" ht="23.25" thickBot="1">
      <c r="A36" s="46"/>
      <c r="B36" s="51" t="s">
        <v>678</v>
      </c>
    </row>
    <row r="37" spans="1:2" ht="13.5" customHeight="1">
      <c r="A37" s="46"/>
      <c r="B37" s="52" t="s">
        <v>679</v>
      </c>
    </row>
    <row r="38" spans="1:2" ht="22.5">
      <c r="A38" s="46"/>
      <c r="B38" s="50" t="s">
        <v>680</v>
      </c>
    </row>
    <row r="39" spans="1:2">
      <c r="A39" s="46"/>
      <c r="B39" s="50" t="s">
        <v>681</v>
      </c>
    </row>
    <row r="40" spans="1:2" ht="23.25" thickBot="1">
      <c r="A40" s="46"/>
      <c r="B40" s="51" t="s">
        <v>682</v>
      </c>
    </row>
    <row r="41" spans="1:2" ht="13.5" customHeight="1">
      <c r="A41" s="46"/>
      <c r="B41" s="52" t="s">
        <v>683</v>
      </c>
    </row>
    <row r="42" spans="1:2">
      <c r="A42" s="46"/>
      <c r="B42" s="50" t="s">
        <v>684</v>
      </c>
    </row>
    <row r="43" spans="1:2">
      <c r="A43" s="46"/>
      <c r="B43" s="50" t="s">
        <v>685</v>
      </c>
    </row>
    <row r="44" spans="1:2" ht="13.5" customHeight="1">
      <c r="A44" s="46"/>
      <c r="B44" s="50" t="s">
        <v>686</v>
      </c>
    </row>
    <row r="45" spans="1:2" ht="19.5" customHeight="1" thickBot="1">
      <c r="A45" s="46"/>
      <c r="B45" s="51" t="s">
        <v>687</v>
      </c>
    </row>
    <row r="46" spans="1:2">
      <c r="A46" s="46"/>
      <c r="B46" s="53" t="s">
        <v>688</v>
      </c>
    </row>
  </sheetData>
  <sheetProtection algorithmName="SHA-512" hashValue="rp4YXOsjj5TFMAxNUMmowZAwMGUPDo3rwy2eFiNcRk07VUlznx6J7af6rPeqslU+Sy1vjMQMMT7iDAlb2Lo9zA==" saltValue="PfTY19JXt0rNtk/eE9T6ow==" spinCount="100000" sheet="1" objects="1" scenarios="1"/>
  <pageMargins left="0.25" right="0.25" top="0.27" bottom="0.22" header="0.17" footer="0.17"/>
  <pageSetup scale="8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609"/>
  <sheetViews>
    <sheetView topLeftCell="A589" zoomScale="175" zoomScaleNormal="175" workbookViewId="0">
      <selection activeCell="A3" sqref="A3"/>
    </sheetView>
  </sheetViews>
  <sheetFormatPr baseColWidth="10" defaultRowHeight="15"/>
  <cols>
    <col min="1" max="1" width="11.42578125" style="45"/>
    <col min="2" max="2" width="76.7109375" style="45" bestFit="1" customWidth="1"/>
    <col min="3" max="3" width="73" style="45" bestFit="1" customWidth="1"/>
    <col min="4" max="16384" width="11.42578125" style="45"/>
  </cols>
  <sheetData>
    <row r="1" spans="1:3" ht="15" customHeight="1"/>
    <row r="2" spans="1:3" ht="21">
      <c r="A2" s="8" t="s">
        <v>40</v>
      </c>
      <c r="B2" s="9" t="str">
        <f>UPPER(C2)</f>
        <v>DESCRIPCIÓN</v>
      </c>
      <c r="C2" s="9" t="s">
        <v>2</v>
      </c>
    </row>
    <row r="3" spans="1:3">
      <c r="A3" s="1">
        <v>0</v>
      </c>
      <c r="B3" s="2" t="str">
        <f t="shared" ref="B3:B67" si="0">UPPER(C3)</f>
        <v>SIN  NOMBRE</v>
      </c>
      <c r="C3" s="2" t="s">
        <v>634</v>
      </c>
    </row>
    <row r="4" spans="1:3">
      <c r="A4" s="3">
        <v>6</v>
      </c>
      <c r="B4" s="4" t="str">
        <f t="shared" si="0"/>
        <v>VICEPRESIDENCIA DEL ESTADO PLURINACIONAL</v>
      </c>
      <c r="C4" s="4" t="s">
        <v>43</v>
      </c>
    </row>
    <row r="5" spans="1:3">
      <c r="A5" s="3">
        <v>10</v>
      </c>
      <c r="B5" s="4" t="str">
        <f t="shared" si="0"/>
        <v>MINISTERIO DE RELACIONES EXTERIORES</v>
      </c>
      <c r="C5" s="4" t="s">
        <v>44</v>
      </c>
    </row>
    <row r="6" spans="1:3">
      <c r="A6" s="3">
        <v>15</v>
      </c>
      <c r="B6" s="4" t="str">
        <f t="shared" si="0"/>
        <v>MINISTERIO DE GOBIERNO</v>
      </c>
      <c r="C6" s="4" t="s">
        <v>45</v>
      </c>
    </row>
    <row r="7" spans="1:3">
      <c r="A7" s="3">
        <v>16</v>
      </c>
      <c r="B7" s="4" t="str">
        <f t="shared" si="0"/>
        <v>MINISTERIO DE EDUCACIÓN</v>
      </c>
      <c r="C7" s="4" t="s">
        <v>46</v>
      </c>
    </row>
    <row r="8" spans="1:3">
      <c r="A8" s="3">
        <v>20</v>
      </c>
      <c r="B8" s="4" t="str">
        <f t="shared" si="0"/>
        <v>MINISTERIO DE DEFENSA</v>
      </c>
      <c r="C8" s="4" t="s">
        <v>47</v>
      </c>
    </row>
    <row r="9" spans="1:3">
      <c r="A9" s="3">
        <v>25</v>
      </c>
      <c r="B9" s="4" t="str">
        <f t="shared" si="0"/>
        <v>MINISTERIO DE LA PRESIDENCIA</v>
      </c>
      <c r="C9" s="4" t="s">
        <v>48</v>
      </c>
    </row>
    <row r="10" spans="1:3">
      <c r="A10" s="3">
        <v>30</v>
      </c>
      <c r="B10" s="4" t="str">
        <f t="shared" si="0"/>
        <v>MINISTERIO DE JUSTICIA Y TRANSPARENCIA INSTITUCIONAL</v>
      </c>
      <c r="C10" s="4" t="s">
        <v>1323</v>
      </c>
    </row>
    <row r="11" spans="1:3">
      <c r="A11" s="3">
        <v>35</v>
      </c>
      <c r="B11" s="4" t="str">
        <f t="shared" si="0"/>
        <v>MINISTERIO DE ECONOMÍA Y FINANZAS PÚBLICAS</v>
      </c>
      <c r="C11" s="4" t="s">
        <v>49</v>
      </c>
    </row>
    <row r="12" spans="1:3">
      <c r="A12" s="3">
        <v>41</v>
      </c>
      <c r="B12" s="4" t="str">
        <f t="shared" si="0"/>
        <v>MINISTERIO DE DESARROLLO PRODUCTIVO Y ECONOMÍA PLURAL</v>
      </c>
      <c r="C12" s="4" t="s">
        <v>50</v>
      </c>
    </row>
    <row r="13" spans="1:3">
      <c r="A13" s="3">
        <v>46</v>
      </c>
      <c r="B13" s="4" t="str">
        <f t="shared" si="0"/>
        <v>MINISTERIO DE SALUD</v>
      </c>
      <c r="C13" s="4" t="s">
        <v>51</v>
      </c>
    </row>
    <row r="14" spans="1:3">
      <c r="A14" s="3">
        <v>47</v>
      </c>
      <c r="B14" s="4" t="str">
        <f t="shared" si="0"/>
        <v>MINISTERIO DE DESARROLLO RURAL Y TIERRAS</v>
      </c>
      <c r="C14" s="4" t="s">
        <v>52</v>
      </c>
    </row>
    <row r="15" spans="1:3">
      <c r="A15" s="5">
        <v>48</v>
      </c>
      <c r="B15" s="6" t="str">
        <f t="shared" si="0"/>
        <v>MINISTERIO DE DEPORTES</v>
      </c>
      <c r="C15" s="6" t="s">
        <v>53</v>
      </c>
    </row>
    <row r="16" spans="1:3">
      <c r="A16" s="3">
        <v>50</v>
      </c>
      <c r="B16" s="4" t="str">
        <f t="shared" si="0"/>
        <v>MIN DE TRANSPARENCIA INST. Y LUCHA CONTRA LA CORRUPCIÓN</v>
      </c>
      <c r="C16" s="4" t="s">
        <v>54</v>
      </c>
    </row>
    <row r="17" spans="1:3">
      <c r="A17" s="3">
        <v>51</v>
      </c>
      <c r="B17" s="4" t="s">
        <v>1360</v>
      </c>
      <c r="C17" s="4" t="s">
        <v>55</v>
      </c>
    </row>
    <row r="18" spans="1:3">
      <c r="A18" s="3">
        <v>52</v>
      </c>
      <c r="B18" s="4" t="str">
        <f t="shared" si="0"/>
        <v>MINISTERIO DE CULTURAS Y TURISMO</v>
      </c>
      <c r="C18" s="4" t="s">
        <v>56</v>
      </c>
    </row>
    <row r="19" spans="1:3">
      <c r="A19" s="3">
        <v>66</v>
      </c>
      <c r="B19" s="4" t="str">
        <f t="shared" si="0"/>
        <v>MINISTERIO DE PLANIFICACIÓN DEL DESARROLLO</v>
      </c>
      <c r="C19" s="4" t="s">
        <v>57</v>
      </c>
    </row>
    <row r="20" spans="1:3">
      <c r="A20" s="3">
        <v>70</v>
      </c>
      <c r="B20" s="4" t="str">
        <f t="shared" si="0"/>
        <v>MINISTERIO DE TRABAJO, EMPLEO Y PREVISIÓN SOCIAL</v>
      </c>
      <c r="C20" s="4" t="s">
        <v>58</v>
      </c>
    </row>
    <row r="21" spans="1:3">
      <c r="A21" s="3">
        <v>76</v>
      </c>
      <c r="B21" s="4" t="str">
        <f t="shared" si="0"/>
        <v>MINISTERIO DE MINERÍA Y METALURGIA</v>
      </c>
      <c r="C21" s="4" t="s">
        <v>59</v>
      </c>
    </row>
    <row r="22" spans="1:3">
      <c r="A22" s="3">
        <v>78</v>
      </c>
      <c r="B22" s="4" t="str">
        <f t="shared" si="0"/>
        <v>MINISTERIO DE HIDROCARBUROS</v>
      </c>
      <c r="C22" s="4" t="s">
        <v>1319</v>
      </c>
    </row>
    <row r="23" spans="1:3">
      <c r="A23" s="3">
        <v>80</v>
      </c>
      <c r="B23" s="4" t="str">
        <f t="shared" si="0"/>
        <v>MINISTERIO DE DEFENSA LEGAL DEL ESTADO</v>
      </c>
      <c r="C23" s="4" t="s">
        <v>60</v>
      </c>
    </row>
    <row r="24" spans="1:3">
      <c r="A24" s="3">
        <v>81</v>
      </c>
      <c r="B24" s="4" t="str">
        <f t="shared" si="0"/>
        <v>MINISTERIO DE OBRAS PÚBLICAS, SERVICIOS Y VIVIENDA</v>
      </c>
      <c r="C24" s="4" t="s">
        <v>61</v>
      </c>
    </row>
    <row r="25" spans="1:3">
      <c r="A25" s="3">
        <v>86</v>
      </c>
      <c r="B25" s="4" t="str">
        <f t="shared" si="0"/>
        <v>MINISTERIO DE MEDIO AMBIENTE Y AGUA</v>
      </c>
      <c r="C25" s="4" t="s">
        <v>62</v>
      </c>
    </row>
    <row r="26" spans="1:3">
      <c r="A26" s="3">
        <v>85</v>
      </c>
      <c r="B26" s="4" t="str">
        <f t="shared" si="0"/>
        <v>MINISTERIO DE ENERGÍAS</v>
      </c>
      <c r="C26" s="4" t="s">
        <v>1321</v>
      </c>
    </row>
    <row r="27" spans="1:3">
      <c r="A27" s="3">
        <v>87</v>
      </c>
      <c r="B27" s="4" t="str">
        <f t="shared" si="0"/>
        <v>MINISTERIO DE COMUNICACIÓN</v>
      </c>
      <c r="C27" s="4" t="s">
        <v>63</v>
      </c>
    </row>
    <row r="28" spans="1:3">
      <c r="A28" s="5">
        <v>95</v>
      </c>
      <c r="B28" s="6" t="str">
        <f t="shared" si="0"/>
        <v>CONSEJO SUPREMO DE DEFENSA PLURINACIONAL</v>
      </c>
      <c r="C28" s="6" t="s">
        <v>64</v>
      </c>
    </row>
    <row r="29" spans="1:3">
      <c r="A29" s="3">
        <v>99</v>
      </c>
      <c r="B29" s="4" t="str">
        <f t="shared" si="0"/>
        <v>TESORO GENERAL DE LA NACIÓN</v>
      </c>
      <c r="C29" s="4" t="s">
        <v>65</v>
      </c>
    </row>
    <row r="30" spans="1:3">
      <c r="A30" s="3">
        <v>108</v>
      </c>
      <c r="B30" s="4" t="str">
        <f t="shared" si="0"/>
        <v>ORQUESTA SINFÓNICA NACIONAL</v>
      </c>
      <c r="C30" s="4" t="s">
        <v>66</v>
      </c>
    </row>
    <row r="31" spans="1:3">
      <c r="A31" s="3">
        <v>109</v>
      </c>
      <c r="B31" s="6" t="str">
        <f t="shared" si="0"/>
        <v>CONSERVATORIO PLURINACIONAL DE MÚSICA</v>
      </c>
      <c r="C31" s="6" t="s">
        <v>67</v>
      </c>
    </row>
    <row r="32" spans="1:3">
      <c r="A32" s="3">
        <v>111</v>
      </c>
      <c r="B32" s="4" t="str">
        <f t="shared" si="0"/>
        <v>INSTITUTO BOLIVIANO DE LA CEGUERA</v>
      </c>
      <c r="C32" s="4" t="s">
        <v>68</v>
      </c>
    </row>
    <row r="33" spans="1:3">
      <c r="A33" s="3">
        <v>112</v>
      </c>
      <c r="B33" s="4" t="str">
        <f t="shared" si="0"/>
        <v>COMITÉ NACIONAL DE LA PERSONA CON DISCAPACIDAD</v>
      </c>
      <c r="C33" s="4" t="s">
        <v>69</v>
      </c>
    </row>
    <row r="34" spans="1:3">
      <c r="A34" s="3">
        <v>113</v>
      </c>
      <c r="B34" s="4" t="str">
        <f t="shared" si="0"/>
        <v>FONDO DE INVERSIÓN PARA EL DEPORTE</v>
      </c>
      <c r="C34" s="4" t="s">
        <v>70</v>
      </c>
    </row>
    <row r="35" spans="1:3">
      <c r="A35" s="3">
        <v>115</v>
      </c>
      <c r="B35" s="4" t="str">
        <f t="shared" si="0"/>
        <v>INST. BOLIVIANO DEL DEP. LA EDUC. FÍSICA Y LA RECREACIÓN</v>
      </c>
      <c r="C35" s="4" t="s">
        <v>71</v>
      </c>
    </row>
    <row r="36" spans="1:3">
      <c r="A36" s="3">
        <v>117</v>
      </c>
      <c r="B36" s="4" t="str">
        <f t="shared" si="0"/>
        <v>DIRECCIÓN GENERAL DE AERONÁUTICA CIVIL</v>
      </c>
      <c r="C36" s="4" t="s">
        <v>72</v>
      </c>
    </row>
    <row r="37" spans="1:3">
      <c r="A37" s="3">
        <v>119</v>
      </c>
      <c r="B37" s="4" t="str">
        <f t="shared" si="0"/>
        <v>AGENCIA PARA EL DES. DE LA SOC. DE LA INFORMACIÓN EN BOLIVIA</v>
      </c>
      <c r="C37" s="4" t="s">
        <v>73</v>
      </c>
    </row>
    <row r="38" spans="1:3">
      <c r="A38" s="3">
        <v>121</v>
      </c>
      <c r="B38" s="4" t="str">
        <f t="shared" si="0"/>
        <v>INSTITUTO BOLIVIANO DE CIENCIA Y TECNOLOGÍA NUCLEAR</v>
      </c>
      <c r="C38" s="4" t="s">
        <v>74</v>
      </c>
    </row>
    <row r="39" spans="1:3">
      <c r="A39" s="3">
        <v>124</v>
      </c>
      <c r="B39" s="4" t="str">
        <f t="shared" si="0"/>
        <v>ACADEMIA NACIONAL DE CIENCIAS</v>
      </c>
      <c r="C39" s="4" t="s">
        <v>75</v>
      </c>
    </row>
    <row r="40" spans="1:3">
      <c r="A40" s="3">
        <v>129</v>
      </c>
      <c r="B40" s="4" t="str">
        <f t="shared" si="0"/>
        <v>ESCUELA DE GESTIÓN PÚBLICA PLURINACIONAL</v>
      </c>
      <c r="C40" s="4" t="s">
        <v>76</v>
      </c>
    </row>
    <row r="41" spans="1:3">
      <c r="A41" s="3">
        <v>130</v>
      </c>
      <c r="B41" s="4" t="str">
        <f t="shared" si="0"/>
        <v>FONDO DE FINANCIAMIENTO PARA LA MINERÍA</v>
      </c>
      <c r="C41" s="4" t="s">
        <v>77</v>
      </c>
    </row>
    <row r="42" spans="1:3">
      <c r="A42" s="3">
        <v>132</v>
      </c>
      <c r="B42" s="4" t="str">
        <f t="shared" si="0"/>
        <v>SERVICIO DE DESARROLLO DE LAS EMPRESAS PÚB. PRODUCTIVAS</v>
      </c>
      <c r="C42" s="4" t="s">
        <v>78</v>
      </c>
    </row>
    <row r="43" spans="1:3">
      <c r="A43" s="3">
        <v>133</v>
      </c>
      <c r="B43" s="4" t="str">
        <f t="shared" si="0"/>
        <v>LOTERÍA NACIONAL DE BENEFICENCIA Y SALUBRIDAD</v>
      </c>
      <c r="C43" s="4" t="s">
        <v>79</v>
      </c>
    </row>
    <row r="44" spans="1:3">
      <c r="A44" s="5">
        <v>134</v>
      </c>
      <c r="B44" s="6" t="str">
        <f t="shared" si="0"/>
        <v>CONSEJO NACIONAL DE VIVIENDA POLICIAL</v>
      </c>
      <c r="C44" s="6" t="s">
        <v>80</v>
      </c>
    </row>
    <row r="45" spans="1:3">
      <c r="A45" s="3">
        <v>137</v>
      </c>
      <c r="B45" s="4" t="str">
        <f t="shared" si="0"/>
        <v>COMITÉ EJECUTIVO DE LA UNIVERSIDAD BOLIVIANA</v>
      </c>
      <c r="C45" s="4" t="s">
        <v>81</v>
      </c>
    </row>
    <row r="46" spans="1:3">
      <c r="A46" s="3">
        <v>138</v>
      </c>
      <c r="B46" s="4" t="str">
        <f t="shared" si="0"/>
        <v>UNIVERSIDAD MAYOR REAL Y PONTIFICIA DE SAN FRANCISCO XAVIER</v>
      </c>
      <c r="C46" s="4" t="s">
        <v>82</v>
      </c>
    </row>
    <row r="47" spans="1:3">
      <c r="A47" s="3">
        <v>139</v>
      </c>
      <c r="B47" s="4" t="str">
        <f t="shared" si="0"/>
        <v>UNIVERSIDAD MAYOR DE SAN ANDRÉS</v>
      </c>
      <c r="C47" s="4" t="s">
        <v>83</v>
      </c>
    </row>
    <row r="48" spans="1:3">
      <c r="A48" s="3">
        <v>140</v>
      </c>
      <c r="B48" s="4" t="str">
        <f t="shared" si="0"/>
        <v>UNIVERSIDAD PÚBLICA DE EL ALTO</v>
      </c>
      <c r="C48" s="4" t="s">
        <v>84</v>
      </c>
    </row>
    <row r="49" spans="1:3">
      <c r="A49" s="3">
        <v>141</v>
      </c>
      <c r="B49" s="4" t="str">
        <f t="shared" si="0"/>
        <v>UNIVERSIDAD MAYOR DE SAN SIMÓN</v>
      </c>
      <c r="C49" s="4" t="s">
        <v>85</v>
      </c>
    </row>
    <row r="50" spans="1:3">
      <c r="A50" s="3">
        <v>142</v>
      </c>
      <c r="B50" s="4" t="str">
        <f t="shared" si="0"/>
        <v>UNIVERSIDAD TÉCNICA DE ORURO</v>
      </c>
      <c r="C50" s="4" t="s">
        <v>86</v>
      </c>
    </row>
    <row r="51" spans="1:3">
      <c r="A51" s="5">
        <v>143</v>
      </c>
      <c r="B51" s="6" t="str">
        <f t="shared" si="0"/>
        <v>UNIVERSIDAD AUTÓNOMA TOMÁS FRÍAS</v>
      </c>
      <c r="C51" s="6" t="s">
        <v>87</v>
      </c>
    </row>
    <row r="52" spans="1:3">
      <c r="A52" s="3">
        <v>144</v>
      </c>
      <c r="B52" s="4" t="str">
        <f t="shared" si="0"/>
        <v>UNIVERSIDAD NACIONAL SIGLO XX</v>
      </c>
      <c r="C52" s="4" t="s">
        <v>88</v>
      </c>
    </row>
    <row r="53" spans="1:3">
      <c r="A53" s="3">
        <v>145</v>
      </c>
      <c r="B53" s="4" t="str">
        <f t="shared" si="0"/>
        <v>UNIVERSIDAD AUTÓNOMA JUAN MISAEL SARACHO</v>
      </c>
      <c r="C53" s="4" t="s">
        <v>89</v>
      </c>
    </row>
    <row r="54" spans="1:3">
      <c r="A54" s="3">
        <v>146</v>
      </c>
      <c r="B54" s="4" t="str">
        <f t="shared" si="0"/>
        <v>UNIVERSIDAD AUTÓNOMA GABRIEL RENÉ MORENO</v>
      </c>
      <c r="C54" s="4" t="s">
        <v>90</v>
      </c>
    </row>
    <row r="55" spans="1:3">
      <c r="A55" s="3">
        <v>147</v>
      </c>
      <c r="B55" s="4" t="str">
        <f t="shared" si="0"/>
        <v>UNIVERSIDAD AUTÓNOMA DEL BENI JOSÉ  BALLIVIÁN</v>
      </c>
      <c r="C55" s="4" t="s">
        <v>91</v>
      </c>
    </row>
    <row r="56" spans="1:3">
      <c r="A56" s="3">
        <v>148</v>
      </c>
      <c r="B56" s="4" t="str">
        <f t="shared" si="0"/>
        <v>UNIVERSIDAD AMAZÓNICA DE PANDO</v>
      </c>
      <c r="C56" s="4" t="s">
        <v>92</v>
      </c>
    </row>
    <row r="57" spans="1:3">
      <c r="A57" s="3">
        <v>149</v>
      </c>
      <c r="B57" s="4" t="str">
        <f t="shared" si="0"/>
        <v>CONSEJO NACIONAL DEL CINE</v>
      </c>
      <c r="C57" s="4" t="s">
        <v>93</v>
      </c>
    </row>
    <row r="58" spans="1:3">
      <c r="A58" s="3">
        <v>150</v>
      </c>
      <c r="B58" s="4" t="str">
        <f t="shared" si="0"/>
        <v>PROYECTO SUCRE CIUDAD UNIVERSITARIA</v>
      </c>
      <c r="C58" s="4" t="s">
        <v>94</v>
      </c>
    </row>
    <row r="59" spans="1:3">
      <c r="A59" s="3">
        <v>152</v>
      </c>
      <c r="B59" s="4" t="str">
        <f t="shared" si="0"/>
        <v>SERVICIO PLURINACIONAL DE DEFENSA PÚBLICA</v>
      </c>
      <c r="C59" s="4" t="s">
        <v>95</v>
      </c>
    </row>
    <row r="60" spans="1:3">
      <c r="A60" s="3">
        <v>153</v>
      </c>
      <c r="B60" s="4" t="str">
        <f t="shared" si="0"/>
        <v>OBSERVATORIO PLURINACIONAL DE LA CALIDAD  EDUCATIVA</v>
      </c>
      <c r="C60" s="4" t="s">
        <v>96</v>
      </c>
    </row>
    <row r="61" spans="1:3">
      <c r="A61" s="3">
        <v>154</v>
      </c>
      <c r="B61" s="4" t="str">
        <f t="shared" si="0"/>
        <v>MUSEO NACIONAL DE HISTORIA NATURAL</v>
      </c>
      <c r="C61" s="4" t="s">
        <v>97</v>
      </c>
    </row>
    <row r="62" spans="1:3">
      <c r="A62" s="3">
        <v>155</v>
      </c>
      <c r="B62" s="4" t="str">
        <f t="shared" si="0"/>
        <v>DIRECCIÓN DEL NOTARIADO PLURINACIONAL</v>
      </c>
      <c r="C62" s="4" t="s">
        <v>98</v>
      </c>
    </row>
    <row r="63" spans="1:3">
      <c r="A63" s="3">
        <v>156</v>
      </c>
      <c r="B63" s="4" t="str">
        <f t="shared" si="0"/>
        <v>SERVICIO PLURINACIONAL DE ASISTENCIA A LA VÍCTIMA</v>
      </c>
      <c r="C63" s="4" t="s">
        <v>99</v>
      </c>
    </row>
    <row r="64" spans="1:3">
      <c r="A64" s="3">
        <v>157</v>
      </c>
      <c r="B64" s="4" t="str">
        <f t="shared" si="0"/>
        <v>SERVICIO PARA LA PREVENCIÓN DE LA TORTURA</v>
      </c>
      <c r="C64" s="4" t="s">
        <v>100</v>
      </c>
    </row>
    <row r="65" spans="1:3">
      <c r="A65" s="3">
        <v>159</v>
      </c>
      <c r="B65" s="4" t="str">
        <f t="shared" si="0"/>
        <v>OFICINATÉCNICA PARA EL FORTALECIMIENTO DE LA EMPRESA PÚBLICA</v>
      </c>
      <c r="C65" s="4" t="s">
        <v>101</v>
      </c>
    </row>
    <row r="66" spans="1:3">
      <c r="A66" s="3">
        <v>163</v>
      </c>
      <c r="B66" s="4" t="str">
        <f t="shared" si="0"/>
        <v>AGENCIA NACIONAL DE HIDROCARBUROS</v>
      </c>
      <c r="C66" s="4" t="s">
        <v>102</v>
      </c>
    </row>
    <row r="67" spans="1:3">
      <c r="A67" s="3">
        <v>169</v>
      </c>
      <c r="B67" s="4" t="str">
        <f t="shared" si="0"/>
        <v>AUTORIDAD GENERAL DE IMPUGNACIÓN TRIBUTARIA</v>
      </c>
      <c r="C67" s="4" t="s">
        <v>103</v>
      </c>
    </row>
    <row r="68" spans="1:3">
      <c r="A68" s="3">
        <v>170</v>
      </c>
      <c r="B68" s="4" t="str">
        <f t="shared" ref="B68:B131" si="1">UPPER(C68)</f>
        <v>ESCUELA MILITAR DE INGENIERÍA</v>
      </c>
      <c r="C68" s="4" t="s">
        <v>104</v>
      </c>
    </row>
    <row r="69" spans="1:3">
      <c r="A69" s="3">
        <v>171</v>
      </c>
      <c r="B69" s="4" t="str">
        <f t="shared" si="1"/>
        <v>CENTRO DE INVESTIGACIÓN AGRÍCOLA TROPICAL</v>
      </c>
      <c r="C69" s="4" t="s">
        <v>105</v>
      </c>
    </row>
    <row r="70" spans="1:3">
      <c r="A70" s="3">
        <v>188</v>
      </c>
      <c r="B70" s="4" t="str">
        <f t="shared" si="1"/>
        <v>COMPLEJO INDUS. DE LOS REC.EVAPORÍTICOS DEL SALAR DE UYUNI</v>
      </c>
      <c r="C70" s="4" t="s">
        <v>106</v>
      </c>
    </row>
    <row r="71" spans="1:3">
      <c r="A71" s="3">
        <v>190</v>
      </c>
      <c r="B71" s="4" t="str">
        <f t="shared" si="1"/>
        <v>AUTORIDAD JURISDICCIONAL ADMINISTRATIVA MINERA</v>
      </c>
      <c r="C71" s="4" t="s">
        <v>107</v>
      </c>
    </row>
    <row r="72" spans="1:3">
      <c r="A72" s="3">
        <v>192</v>
      </c>
      <c r="B72" s="4" t="str">
        <f t="shared" si="1"/>
        <v>SERVICIO AL MEJORAMIENTO DE LA NAVEGACIÓN AMAZÓNICA</v>
      </c>
      <c r="C72" s="4" t="s">
        <v>108</v>
      </c>
    </row>
    <row r="73" spans="1:3">
      <c r="A73" s="3">
        <v>197</v>
      </c>
      <c r="B73" s="4" t="str">
        <f t="shared" si="1"/>
        <v>DIRECCIÓN ESTRATÉGICA DE REIVINDICACIÓN MARÍTIMA, SILALA Y RECURSOS HÍDRICOS INTERNACIONALES</v>
      </c>
      <c r="C73" s="4" t="s">
        <v>1328</v>
      </c>
    </row>
    <row r="74" spans="1:3">
      <c r="A74" s="3">
        <v>200</v>
      </c>
      <c r="B74" s="4" t="str">
        <f t="shared" si="1"/>
        <v>REGISTRO ÚNICO PARA LA ADMINISTRACIÓN TRIBUTARIA MUNICIPAL</v>
      </c>
      <c r="C74" s="4" t="s">
        <v>109</v>
      </c>
    </row>
    <row r="75" spans="1:3">
      <c r="A75" s="3">
        <v>201</v>
      </c>
      <c r="B75" s="4" t="str">
        <f t="shared" si="1"/>
        <v>AGENCIA PARA EL DES. DE LAS MACROREG. Y ZONAS FRONTERIZAS</v>
      </c>
      <c r="C75" s="4" t="s">
        <v>110</v>
      </c>
    </row>
    <row r="76" spans="1:3">
      <c r="A76" s="3">
        <v>203</v>
      </c>
      <c r="B76" s="4" t="str">
        <f t="shared" si="1"/>
        <v>AUTORIDAD DE SUPERVISIÓN DEL SISTEMA FINANCIERO</v>
      </c>
      <c r="C76" s="4" t="s">
        <v>111</v>
      </c>
    </row>
    <row r="77" spans="1:3">
      <c r="A77" s="3">
        <v>206</v>
      </c>
      <c r="B77" s="4" t="str">
        <f t="shared" si="1"/>
        <v>INSTITUTO NACIONAL DE ESTADÍSTICA</v>
      </c>
      <c r="C77" s="4" t="s">
        <v>112</v>
      </c>
    </row>
    <row r="78" spans="1:3">
      <c r="A78" s="5">
        <v>209</v>
      </c>
      <c r="B78" s="6" t="str">
        <f t="shared" si="1"/>
        <v>ADMINISTRACIÓN DE SERVICIOS PORTUARIOS - BOLIVIA</v>
      </c>
      <c r="C78" s="6" t="s">
        <v>113</v>
      </c>
    </row>
    <row r="79" spans="1:3">
      <c r="A79" s="3">
        <v>210</v>
      </c>
      <c r="B79" s="4" t="str">
        <f t="shared" si="1"/>
        <v>UNIDAD DE ANÁLISIS DE POLÍTICAS SOCIALES Y ECONÓMICAS</v>
      </c>
      <c r="C79" s="4" t="s">
        <v>114</v>
      </c>
    </row>
    <row r="80" spans="1:3">
      <c r="A80" s="3">
        <v>212</v>
      </c>
      <c r="B80" s="4" t="str">
        <f t="shared" si="1"/>
        <v>INSTITUTO NACIONAL DE REFORMA AGRARIA</v>
      </c>
      <c r="C80" s="4" t="s">
        <v>115</v>
      </c>
    </row>
    <row r="81" spans="1:3">
      <c r="A81" s="3">
        <v>213</v>
      </c>
      <c r="B81" s="4" t="str">
        <f t="shared" si="1"/>
        <v>SERVICIO NACIONAL DE METEOROLOGÍA E HIDROLOGÍA</v>
      </c>
      <c r="C81" s="4" t="s">
        <v>116</v>
      </c>
    </row>
    <row r="82" spans="1:3">
      <c r="A82" s="3">
        <v>221</v>
      </c>
      <c r="B82" s="4" t="str">
        <f t="shared" si="1"/>
        <v>SERV. NAL. DE REG. Y CONTROL DE LA COMER. DE MINERALES Y METALES</v>
      </c>
      <c r="C82" s="4" t="s">
        <v>117</v>
      </c>
    </row>
    <row r="83" spans="1:3">
      <c r="A83" s="3">
        <v>222</v>
      </c>
      <c r="B83" s="4" t="str">
        <f t="shared" si="1"/>
        <v>INSTITUTO NACIONAL DE INNOVACIÓN AGROPECUARIA Y FORESTAL</v>
      </c>
      <c r="C83" s="4" t="s">
        <v>118</v>
      </c>
    </row>
    <row r="84" spans="1:3">
      <c r="A84" s="3">
        <v>223</v>
      </c>
      <c r="B84" s="4" t="str">
        <f t="shared" si="1"/>
        <v>FONDO NACIONAL DE DESARROLLO FORESTAL</v>
      </c>
      <c r="C84" s="4" t="s">
        <v>119</v>
      </c>
    </row>
    <row r="85" spans="1:3">
      <c r="A85" s="3">
        <v>224</v>
      </c>
      <c r="B85" s="4" t="str">
        <f t="shared" si="1"/>
        <v>INSUMOS BOLIVIA</v>
      </c>
      <c r="C85" s="4" t="s">
        <v>120</v>
      </c>
    </row>
    <row r="86" spans="1:3">
      <c r="A86" s="3">
        <v>225</v>
      </c>
      <c r="B86" s="4" t="str">
        <f t="shared" si="1"/>
        <v>SERV. NAL. PARA LA SOSTENIBILIDAD EN SANEAMIENTO BÁSICO</v>
      </c>
      <c r="C86" s="4" t="s">
        <v>121</v>
      </c>
    </row>
    <row r="87" spans="1:3">
      <c r="A87" s="3">
        <v>226</v>
      </c>
      <c r="B87" s="4" t="str">
        <f t="shared" si="1"/>
        <v>SERVICIO ESTATAL DE AUTONOMÍAS</v>
      </c>
      <c r="C87" s="4" t="s">
        <v>122</v>
      </c>
    </row>
    <row r="88" spans="1:3">
      <c r="A88" s="3">
        <v>227</v>
      </c>
      <c r="B88" s="4" t="str">
        <f t="shared" si="1"/>
        <v>ZONA FRANCA COMERCIAL E INDUSTRIAL DE COBIJA</v>
      </c>
      <c r="C88" s="4" t="s">
        <v>123</v>
      </c>
    </row>
    <row r="89" spans="1:3">
      <c r="A89" s="3">
        <v>234</v>
      </c>
      <c r="B89" s="4" t="str">
        <f t="shared" si="1"/>
        <v>SERVICIO GEOLÓGICO MINERO</v>
      </c>
      <c r="C89" s="4" t="s">
        <v>124</v>
      </c>
    </row>
    <row r="90" spans="1:3">
      <c r="A90" s="3">
        <v>242</v>
      </c>
      <c r="B90" s="4" t="str">
        <f t="shared" si="1"/>
        <v>COMANDO DE INGENIERÍA DEL EJÉRCITO</v>
      </c>
      <c r="C90" s="4" t="s">
        <v>125</v>
      </c>
    </row>
    <row r="91" spans="1:3">
      <c r="A91" s="3">
        <v>243</v>
      </c>
      <c r="B91" s="4" t="str">
        <f t="shared" si="1"/>
        <v>SERVICIO NACIONAL DE HIDROGRAFÍA NAVAL</v>
      </c>
      <c r="C91" s="4" t="s">
        <v>126</v>
      </c>
    </row>
    <row r="92" spans="1:3">
      <c r="A92" s="3">
        <v>244</v>
      </c>
      <c r="B92" s="4" t="str">
        <f t="shared" si="1"/>
        <v>SERVICIO NACIONAL DE AEROFOTOGRAMETRÍA</v>
      </c>
      <c r="C92" s="4" t="s">
        <v>127</v>
      </c>
    </row>
    <row r="93" spans="1:3">
      <c r="A93" s="3">
        <v>245</v>
      </c>
      <c r="B93" s="4" t="str">
        <f t="shared" si="1"/>
        <v>SERVICIO GEODÉSICO DE MAPAS</v>
      </c>
      <c r="C93" s="4" t="s">
        <v>128</v>
      </c>
    </row>
    <row r="94" spans="1:3">
      <c r="A94" s="3">
        <v>247</v>
      </c>
      <c r="B94" s="4" t="str">
        <f t="shared" si="1"/>
        <v>CORPORACIÓN GESTORA DEL PROYECTO ABAPO - IZOZOG</v>
      </c>
      <c r="C94" s="4" t="s">
        <v>129</v>
      </c>
    </row>
    <row r="95" spans="1:3">
      <c r="A95" s="3">
        <v>248</v>
      </c>
      <c r="B95" s="4" t="str">
        <f t="shared" si="1"/>
        <v>CENTRO DE INVESTIGACIÓN Y DESARROLLO ACUÍCOLA BOLIVIANO</v>
      </c>
      <c r="C95" s="4" t="s">
        <v>130</v>
      </c>
    </row>
    <row r="96" spans="1:3">
      <c r="A96" s="3">
        <v>249</v>
      </c>
      <c r="B96" s="4" t="str">
        <f t="shared" si="1"/>
        <v>CENTRAL DE ABASTECIMIENTO Y SUMINISTROS DE SALUD</v>
      </c>
      <c r="C96" s="4" t="s">
        <v>131</v>
      </c>
    </row>
    <row r="97" spans="1:3">
      <c r="A97" s="3">
        <v>250</v>
      </c>
      <c r="B97" s="4" t="str">
        <f t="shared" si="1"/>
        <v>FONDO DE DES. PARA LOS PUEBLOS INDÍGENAS, ORIG. Y COM. CAMP.</v>
      </c>
      <c r="C97" s="4" t="s">
        <v>132</v>
      </c>
    </row>
    <row r="98" spans="1:3">
      <c r="A98" s="3">
        <v>251</v>
      </c>
      <c r="B98" s="4" t="str">
        <f t="shared" si="1"/>
        <v>INSTITUTO NACIONAL DE SALUD OCUPACIONAL</v>
      </c>
      <c r="C98" s="4" t="s">
        <v>133</v>
      </c>
    </row>
    <row r="99" spans="1:3">
      <c r="A99" s="3">
        <v>253</v>
      </c>
      <c r="B99" s="4" t="str">
        <f t="shared" si="1"/>
        <v>ENTIDAD EJECUTORA DE MEDIO AMBIENTE Y AGUA</v>
      </c>
      <c r="C99" s="4" t="s">
        <v>134</v>
      </c>
    </row>
    <row r="100" spans="1:3">
      <c r="A100" s="5">
        <v>254</v>
      </c>
      <c r="B100" s="6" t="str">
        <f t="shared" si="1"/>
        <v>INSTITUTO DEL SEGURO AGRARIO</v>
      </c>
      <c r="C100" s="6" t="s">
        <v>135</v>
      </c>
    </row>
    <row r="101" spans="1:3">
      <c r="A101" s="1">
        <v>265</v>
      </c>
      <c r="B101" s="2" t="str">
        <f t="shared" si="1"/>
        <v>DIREC. DPTAL. DE EDUCACIÓN  CHUQUISACA</v>
      </c>
      <c r="C101" s="2" t="s">
        <v>136</v>
      </c>
    </row>
    <row r="102" spans="1:3">
      <c r="A102" s="3">
        <v>266</v>
      </c>
      <c r="B102" s="4" t="str">
        <f t="shared" si="1"/>
        <v>DIREC. DPTAL. DE EDUCACIÓN LA PAZ</v>
      </c>
      <c r="C102" s="4" t="s">
        <v>137</v>
      </c>
    </row>
    <row r="103" spans="1:3">
      <c r="A103" s="3">
        <v>267</v>
      </c>
      <c r="B103" s="4" t="str">
        <f t="shared" si="1"/>
        <v>DIREC. DPTAL. DE EDUCACIÓN COCHABAMBA</v>
      </c>
      <c r="C103" s="4" t="s">
        <v>138</v>
      </c>
    </row>
    <row r="104" spans="1:3">
      <c r="A104" s="3">
        <v>268</v>
      </c>
      <c r="B104" s="4" t="str">
        <f t="shared" si="1"/>
        <v>DIREC. DPTAL. DE EDUCACIÓN ORURO</v>
      </c>
      <c r="C104" s="4" t="s">
        <v>139</v>
      </c>
    </row>
    <row r="105" spans="1:3">
      <c r="A105" s="3">
        <v>269</v>
      </c>
      <c r="B105" s="4" t="str">
        <f t="shared" si="1"/>
        <v>DIREC. DPTAL. DE EDUCACIÓN POTOSÍ</v>
      </c>
      <c r="C105" s="4" t="s">
        <v>140</v>
      </c>
    </row>
    <row r="106" spans="1:3">
      <c r="A106" s="3">
        <v>270</v>
      </c>
      <c r="B106" s="4" t="str">
        <f t="shared" si="1"/>
        <v>DIREC. DPTAL. DE EDUCACIÓN TARIJA</v>
      </c>
      <c r="C106" s="4" t="s">
        <v>141</v>
      </c>
    </row>
    <row r="107" spans="1:3">
      <c r="A107" s="3">
        <v>271</v>
      </c>
      <c r="B107" s="4" t="str">
        <f t="shared" si="1"/>
        <v>DIREC. DPTAL. DE EDUCACIÓN SANTA CRUZ</v>
      </c>
      <c r="C107" s="4" t="s">
        <v>142</v>
      </c>
    </row>
    <row r="108" spans="1:3">
      <c r="A108" s="3">
        <v>272</v>
      </c>
      <c r="B108" s="4" t="str">
        <f t="shared" si="1"/>
        <v>DIREC. DPTAL. DE EDUCACIÓN BENI</v>
      </c>
      <c r="C108" s="4" t="s">
        <v>143</v>
      </c>
    </row>
    <row r="109" spans="1:3">
      <c r="A109" s="3">
        <v>273</v>
      </c>
      <c r="B109" s="4" t="str">
        <f t="shared" si="1"/>
        <v>DIREC. DPTAL. DE EDUCACIÓN PANDO</v>
      </c>
      <c r="C109" s="4" t="s">
        <v>144</v>
      </c>
    </row>
    <row r="110" spans="1:3">
      <c r="A110" s="3">
        <v>281</v>
      </c>
      <c r="B110" s="4" t="str">
        <f t="shared" si="1"/>
        <v>OFICINA TÉCNICA NACIONAL DE LOS RÍOS PILCOMAYO Y BERMEJO</v>
      </c>
      <c r="C110" s="4" t="s">
        <v>145</v>
      </c>
    </row>
    <row r="111" spans="1:3">
      <c r="A111" s="3">
        <v>283</v>
      </c>
      <c r="B111" s="4" t="str">
        <f t="shared" si="1"/>
        <v>ADUANA NACIONAL</v>
      </c>
      <c r="C111" s="4" t="s">
        <v>146</v>
      </c>
    </row>
    <row r="112" spans="1:3">
      <c r="A112" s="3">
        <v>287</v>
      </c>
      <c r="B112" s="4" t="str">
        <f t="shared" si="1"/>
        <v>FONDO NACIONAL DE INVERSIÓN PRODUCTIVA Y SOCIAL</v>
      </c>
      <c r="C112" s="4" t="s">
        <v>147</v>
      </c>
    </row>
    <row r="113" spans="1:3">
      <c r="A113" s="3">
        <v>288</v>
      </c>
      <c r="B113" s="4" t="str">
        <f t="shared" si="1"/>
        <v>SERVICIO NACIONAL DE RIEGO</v>
      </c>
      <c r="C113" s="4" t="s">
        <v>148</v>
      </c>
    </row>
    <row r="114" spans="1:3">
      <c r="A114" s="3">
        <v>289</v>
      </c>
      <c r="B114" s="4" t="str">
        <f t="shared" si="1"/>
        <v>MUTUAL DE SEGUROS DEL POLICÍA</v>
      </c>
      <c r="C114" s="4" t="s">
        <v>149</v>
      </c>
    </row>
    <row r="115" spans="1:3">
      <c r="A115" s="3">
        <v>290</v>
      </c>
      <c r="B115" s="4" t="str">
        <f t="shared" si="1"/>
        <v>SERVICIO DE IMPUESTOS NACIONALES</v>
      </c>
      <c r="C115" s="4" t="s">
        <v>150</v>
      </c>
    </row>
    <row r="116" spans="1:3">
      <c r="A116" s="3">
        <v>291</v>
      </c>
      <c r="B116" s="4" t="str">
        <f t="shared" si="1"/>
        <v>ADMINISTRADORA BOLIVIANA DE CARRETERAS</v>
      </c>
      <c r="C116" s="4" t="s">
        <v>151</v>
      </c>
    </row>
    <row r="117" spans="1:3">
      <c r="A117" s="3">
        <v>292</v>
      </c>
      <c r="B117" s="4" t="str">
        <f t="shared" si="1"/>
        <v>VÍAS BOLIVIA</v>
      </c>
      <c r="C117" s="4" t="s">
        <v>152</v>
      </c>
    </row>
    <row r="118" spans="1:3">
      <c r="A118" s="3">
        <v>293</v>
      </c>
      <c r="B118" s="4" t="str">
        <f t="shared" si="1"/>
        <v>FUNDACIÓN CULTURAL DEL BANCO CENTRAL DE BOLIVIA</v>
      </c>
      <c r="C118" s="4" t="s">
        <v>153</v>
      </c>
    </row>
    <row r="119" spans="1:3">
      <c r="A119" s="3">
        <v>294</v>
      </c>
      <c r="B119" s="4" t="str">
        <f t="shared" si="1"/>
        <v>UNIV. INDÍGENA BOL. COMUN. INTERCULTL PROD. TUPAK KATARI</v>
      </c>
      <c r="C119" s="4" t="s">
        <v>154</v>
      </c>
    </row>
    <row r="120" spans="1:3">
      <c r="A120" s="3">
        <v>295</v>
      </c>
      <c r="B120" s="4" t="str">
        <f t="shared" si="1"/>
        <v>UNIV. INDÍGENA BOL. COMUN. INTERCULT PROD. CASIMIRO HUANCA</v>
      </c>
      <c r="C120" s="4" t="s">
        <v>155</v>
      </c>
    </row>
    <row r="121" spans="1:3">
      <c r="A121" s="3">
        <v>296</v>
      </c>
      <c r="B121" s="4" t="str">
        <f t="shared" si="1"/>
        <v>UNIV. INDÍGENA BOL. COMUN. INTERCULT PROD. APIAGUAIKI TUPA</v>
      </c>
      <c r="C121" s="4" t="s">
        <v>156</v>
      </c>
    </row>
    <row r="122" spans="1:3">
      <c r="A122" s="3">
        <v>297</v>
      </c>
      <c r="B122" s="4" t="str">
        <f t="shared" si="1"/>
        <v>SERVICIO NACIONAL DE CAMINOS RESIDUAL</v>
      </c>
      <c r="C122" s="4" t="s">
        <v>157</v>
      </c>
    </row>
    <row r="123" spans="1:3">
      <c r="A123" s="3">
        <v>298</v>
      </c>
      <c r="B123" s="4" t="str">
        <f t="shared" si="1"/>
        <v>SERVICIO DEPARTAMENTAL DE RIEGO - CHUQUISACA</v>
      </c>
      <c r="C123" s="4" t="s">
        <v>158</v>
      </c>
    </row>
    <row r="124" spans="1:3">
      <c r="A124" s="3">
        <v>299</v>
      </c>
      <c r="B124" s="4" t="str">
        <f t="shared" si="1"/>
        <v>SERVICIO DEPARTAMENTAL DE RIEGO - LA PAZ</v>
      </c>
      <c r="C124" s="4" t="s">
        <v>159</v>
      </c>
    </row>
    <row r="125" spans="1:3">
      <c r="A125" s="3">
        <v>300</v>
      </c>
      <c r="B125" s="4" t="str">
        <f t="shared" si="1"/>
        <v>SERVICIO DEPARTAMENTAL DE RIEGO - COCHABAMBA</v>
      </c>
      <c r="C125" s="4" t="s">
        <v>160</v>
      </c>
    </row>
    <row r="126" spans="1:3">
      <c r="A126" s="3">
        <v>301</v>
      </c>
      <c r="B126" s="4" t="str">
        <f t="shared" si="1"/>
        <v>SERVICIO DEPARTAMENTAL DE RIEGO - ORURO</v>
      </c>
      <c r="C126" s="4" t="s">
        <v>161</v>
      </c>
    </row>
    <row r="127" spans="1:3">
      <c r="A127" s="3">
        <v>302</v>
      </c>
      <c r="B127" s="4" t="str">
        <f t="shared" si="1"/>
        <v>SERVICIO DEPARTAMENTAL DE RIEGO - POTOSÍ</v>
      </c>
      <c r="C127" s="4" t="s">
        <v>162</v>
      </c>
    </row>
    <row r="128" spans="1:3">
      <c r="A128" s="3">
        <v>303</v>
      </c>
      <c r="B128" s="4" t="str">
        <f t="shared" si="1"/>
        <v>SERVICIO DEPARTAMENTAL DE RIEGO - TARIJA</v>
      </c>
      <c r="C128" s="4" t="s">
        <v>163</v>
      </c>
    </row>
    <row r="129" spans="1:3">
      <c r="A129" s="5">
        <v>304</v>
      </c>
      <c r="B129" s="6" t="str">
        <f t="shared" si="1"/>
        <v>SERVICIO DEPARTAMENTAL DE RIEGO - SANTA CRUZ</v>
      </c>
      <c r="C129" s="6" t="s">
        <v>164</v>
      </c>
    </row>
    <row r="130" spans="1:3">
      <c r="A130" s="3">
        <v>305</v>
      </c>
      <c r="B130" s="4" t="str">
        <f t="shared" si="1"/>
        <v>SERVICIO DEPARTAMENTAL DE RIEGO - BENI</v>
      </c>
      <c r="C130" s="4" t="s">
        <v>165</v>
      </c>
    </row>
    <row r="131" spans="1:3">
      <c r="A131" s="3">
        <v>306</v>
      </c>
      <c r="B131" s="4" t="str">
        <f t="shared" si="1"/>
        <v>SERVICIO DEPARTAMENTAL DE RIEGO - PANDO</v>
      </c>
      <c r="C131" s="4" t="s">
        <v>166</v>
      </c>
    </row>
    <row r="132" spans="1:3">
      <c r="A132" s="3">
        <v>309</v>
      </c>
      <c r="B132" s="4" t="str">
        <f t="shared" ref="B132:B202" si="2">UPPER(C132)</f>
        <v>AUTORIDAD DE FISCALIZACIÓN Y CONTROL SOCIAL DEL JUEGO</v>
      </c>
      <c r="C132" s="4" t="s">
        <v>167</v>
      </c>
    </row>
    <row r="133" spans="1:3">
      <c r="A133" s="3">
        <v>310</v>
      </c>
      <c r="B133" s="4" t="str">
        <f t="shared" si="2"/>
        <v>AUTORIDAD DE REGULACIÓN Y FISCALIZACIÓN DE TELECOMUNICACIONES Y TRANSPORTES</v>
      </c>
      <c r="C133" s="4" t="s">
        <v>168</v>
      </c>
    </row>
    <row r="134" spans="1:3">
      <c r="A134" s="5">
        <v>311</v>
      </c>
      <c r="B134" s="6" t="str">
        <f t="shared" si="2"/>
        <v>AUTORIDAD DE FISC Y CTROL SOC DE AGUA POTABLE SANEAM.BÁSICO</v>
      </c>
      <c r="C134" s="6" t="s">
        <v>169</v>
      </c>
    </row>
    <row r="135" spans="1:3">
      <c r="A135" s="3">
        <v>312</v>
      </c>
      <c r="B135" s="4" t="str">
        <f t="shared" si="2"/>
        <v>AUTORIDAD DE FISCALIZAC. Y CONTROL SOC DE BOSQUES Y TIERRAS</v>
      </c>
      <c r="C135" s="4" t="s">
        <v>170</v>
      </c>
    </row>
    <row r="136" spans="1:3">
      <c r="A136" s="3">
        <v>313</v>
      </c>
      <c r="B136" s="4" t="str">
        <f t="shared" si="2"/>
        <v>AUTORIDAD DE FISCALIZACIÓN Y CONTROL DE PENSIONES Y SEGUROS - APS</v>
      </c>
      <c r="C136" s="4" t="s">
        <v>171</v>
      </c>
    </row>
    <row r="137" spans="1:3">
      <c r="A137" s="3">
        <v>314</v>
      </c>
      <c r="B137" s="4" t="str">
        <f t="shared" si="2"/>
        <v>AUTORIDAD DE FISCALIZACIÓN Y CONTROL SOCIAL DE ELECTRICIDAD</v>
      </c>
      <c r="C137" s="4" t="s">
        <v>172</v>
      </c>
    </row>
    <row r="138" spans="1:3">
      <c r="A138" s="3">
        <v>315</v>
      </c>
      <c r="B138" s="4" t="str">
        <f t="shared" si="2"/>
        <v>AUTORIDAD DE FISCALIZACIÓN Y CONTROL SOCIAL DE EMPRESAS</v>
      </c>
      <c r="C138" s="4" t="s">
        <v>173</v>
      </c>
    </row>
    <row r="139" spans="1:3">
      <c r="A139" s="3">
        <v>324</v>
      </c>
      <c r="B139" s="4" t="str">
        <f t="shared" si="2"/>
        <v>ESCUELA BOLIVIANA INTERCULTURAL DE MÚSICA</v>
      </c>
      <c r="C139" s="4" t="s">
        <v>174</v>
      </c>
    </row>
    <row r="140" spans="1:3">
      <c r="A140" s="3">
        <v>340</v>
      </c>
      <c r="B140" s="4" t="str">
        <f t="shared" si="2"/>
        <v>SERVICIO GENERAL DE IDENTIFICACIÓN PERSONAL</v>
      </c>
      <c r="C140" s="4" t="s">
        <v>175</v>
      </c>
    </row>
    <row r="141" spans="1:3">
      <c r="A141" s="3">
        <v>341</v>
      </c>
      <c r="B141" s="4" t="str">
        <f t="shared" si="2"/>
        <v>SERVICIO GENERAL DE LICENCIAS DE CONDUCIR</v>
      </c>
      <c r="C141" s="4" t="s">
        <v>176</v>
      </c>
    </row>
    <row r="142" spans="1:3">
      <c r="A142" s="3">
        <v>342</v>
      </c>
      <c r="B142" s="4" t="str">
        <f t="shared" si="2"/>
        <v>AGENCIA ESTATAL DE VIVIENDA</v>
      </c>
      <c r="C142" s="4" t="s">
        <v>177</v>
      </c>
    </row>
    <row r="143" spans="1:3">
      <c r="A143" s="3">
        <v>343</v>
      </c>
      <c r="B143" s="4" t="str">
        <f t="shared" si="2"/>
        <v>ESCUELA DE JUECES DEL ESTADO</v>
      </c>
      <c r="C143" s="4" t="s">
        <v>178</v>
      </c>
    </row>
    <row r="144" spans="1:3">
      <c r="A144" s="3">
        <v>344</v>
      </c>
      <c r="B144" s="4" t="str">
        <f t="shared" si="2"/>
        <v>INSTITUTO PLURINACIONAL DE ESTUDIO DE LENGUAS Y CULTURAS</v>
      </c>
      <c r="C144" s="4" t="s">
        <v>179</v>
      </c>
    </row>
    <row r="145" spans="1:3">
      <c r="A145" s="3">
        <v>345</v>
      </c>
      <c r="B145" s="4" t="str">
        <f t="shared" si="2"/>
        <v>MUTUAL DE SERVICIOS AL POLICÍA</v>
      </c>
      <c r="C145" s="4" t="s">
        <v>180</v>
      </c>
    </row>
    <row r="146" spans="1:3">
      <c r="A146" s="3">
        <v>346</v>
      </c>
      <c r="B146" s="4" t="str">
        <f t="shared" si="2"/>
        <v>UNIDAD DE INVESTIGACIONES FINANCIERAS</v>
      </c>
      <c r="C146" s="4" t="s">
        <v>181</v>
      </c>
    </row>
    <row r="147" spans="1:3">
      <c r="A147" s="3">
        <v>347</v>
      </c>
      <c r="B147" s="4" t="str">
        <f t="shared" si="2"/>
        <v>AUTORIDAD DE FISCALIZACIÓN Y CONTROL DE COOPERATIVAS</v>
      </c>
      <c r="C147" s="4" t="s">
        <v>182</v>
      </c>
    </row>
    <row r="148" spans="1:3">
      <c r="A148" s="3">
        <v>348</v>
      </c>
      <c r="B148" s="4" t="str">
        <f t="shared" si="2"/>
        <v>AUTORIDAD PLURINACIONAL DE LA MADRE TIERRA</v>
      </c>
      <c r="C148" s="4" t="s">
        <v>183</v>
      </c>
    </row>
    <row r="149" spans="1:3">
      <c r="A149" s="3">
        <v>349</v>
      </c>
      <c r="B149" s="4" t="str">
        <f t="shared" si="2"/>
        <v>CENTRO DE INV.ARQUEOLÓGICAS,ANTROPOLÓGICAS Y ADM.DE TIWANAKU</v>
      </c>
      <c r="C149" s="4" t="s">
        <v>184</v>
      </c>
    </row>
    <row r="150" spans="1:3">
      <c r="A150" s="3">
        <v>371</v>
      </c>
      <c r="B150" s="4" t="str">
        <f t="shared" si="2"/>
        <v>CENTRO INTERNACIONAL DE LA QUINUA</v>
      </c>
      <c r="C150" s="4" t="s">
        <v>185</v>
      </c>
    </row>
    <row r="151" spans="1:3">
      <c r="A151" s="3">
        <v>372</v>
      </c>
      <c r="B151" s="4" t="str">
        <f t="shared" si="2"/>
        <v>(UNIDAD DE LIQUIDACIÓN FONDO DES. PUEBLOS INDÍGENAS, ORIGINARIOS Y COM.CAMPESINAS)</v>
      </c>
      <c r="C151" s="4" t="s">
        <v>1420</v>
      </c>
    </row>
    <row r="152" spans="1:3">
      <c r="A152" s="3">
        <v>373</v>
      </c>
      <c r="B152" s="4" t="str">
        <f t="shared" si="2"/>
        <v>FONDO DE DESARROLLO INDIGENA</v>
      </c>
      <c r="C152" s="4" t="s">
        <v>1251</v>
      </c>
    </row>
    <row r="153" spans="1:3">
      <c r="A153" s="3">
        <v>374</v>
      </c>
      <c r="B153" s="4" t="str">
        <f t="shared" si="2"/>
        <v>AGENCIA DE GOBIERNO ELECTRONICO Y TEC. DE INF. Y COMUNICACIÓN</v>
      </c>
      <c r="C153" s="4" t="s">
        <v>1307</v>
      </c>
    </row>
    <row r="154" spans="1:3">
      <c r="A154" s="3">
        <v>376</v>
      </c>
      <c r="B154" s="4" t="str">
        <f t="shared" si="2"/>
        <v>AGENCIA BOLIVIANA DE ENERGIA NUCLEAR</v>
      </c>
      <c r="C154" s="4" t="s">
        <v>1322</v>
      </c>
    </row>
    <row r="155" spans="1:3">
      <c r="A155" s="3">
        <v>377</v>
      </c>
      <c r="B155" s="4" t="str">
        <f t="shared" si="2"/>
        <v>DIR. ESTRG. DE REINVINDICACIÓN MARÍTIMA, SILALA Y RECURSOS HÍDRICOS INTERNACIONALES</v>
      </c>
      <c r="C155" s="4" t="s">
        <v>1324</v>
      </c>
    </row>
    <row r="156" spans="1:3">
      <c r="A156" s="3">
        <v>380</v>
      </c>
      <c r="B156" s="4" t="str">
        <f t="shared" si="2"/>
        <v>AUTORIDAD DE FISCALIZACIÓN Y CONTROL DEL SISTEMA NACIONAL DE SALUD</v>
      </c>
      <c r="C156" s="4" t="s">
        <v>1326</v>
      </c>
    </row>
    <row r="157" spans="1:3">
      <c r="A157" s="3">
        <v>378</v>
      </c>
      <c r="B157" s="4" t="str">
        <f t="shared" si="2"/>
        <v>SERVICIO NACIONAL TEXTIL</v>
      </c>
      <c r="C157" s="4" t="s">
        <v>1274</v>
      </c>
    </row>
    <row r="158" spans="1:3">
      <c r="A158" s="3">
        <v>411</v>
      </c>
      <c r="B158" s="4" t="str">
        <f t="shared" si="2"/>
        <v>CORPORACIÓN DEL SEGURO SOCIAL MILITAR</v>
      </c>
      <c r="C158" s="4" t="s">
        <v>186</v>
      </c>
    </row>
    <row r="159" spans="1:3">
      <c r="A159" s="5">
        <v>417</v>
      </c>
      <c r="B159" s="6" t="str">
        <f t="shared" si="2"/>
        <v>CAJA NACIONAL DE SALUD</v>
      </c>
      <c r="C159" s="6" t="s">
        <v>187</v>
      </c>
    </row>
    <row r="160" spans="1:3">
      <c r="A160" s="5">
        <v>418</v>
      </c>
      <c r="B160" s="6" t="str">
        <f t="shared" si="2"/>
        <v>CAJA PETROLERA DE SALUD</v>
      </c>
      <c r="C160" s="6" t="s">
        <v>188</v>
      </c>
    </row>
    <row r="161" spans="1:3">
      <c r="A161" s="3">
        <v>422</v>
      </c>
      <c r="B161" s="4" t="str">
        <f t="shared" si="2"/>
        <v>CAJA BANCARIA ESTATAL DE SALUD</v>
      </c>
      <c r="C161" s="4" t="s">
        <v>189</v>
      </c>
    </row>
    <row r="162" spans="1:3">
      <c r="A162" s="3">
        <v>423</v>
      </c>
      <c r="B162" s="4" t="str">
        <f t="shared" si="2"/>
        <v>CAJA DE SALUD DEL SERVICIO NAL. DE CAMINOS Y RAMAS ANEXAS</v>
      </c>
      <c r="C162" s="4" t="s">
        <v>190</v>
      </c>
    </row>
    <row r="163" spans="1:3">
      <c r="A163" s="3">
        <v>424</v>
      </c>
      <c r="B163" s="4" t="str">
        <f t="shared" si="2"/>
        <v>CAJA DE SALUD CORDES</v>
      </c>
      <c r="C163" s="4" t="s">
        <v>191</v>
      </c>
    </row>
    <row r="164" spans="1:3">
      <c r="A164" s="3">
        <v>425</v>
      </c>
      <c r="B164" s="4" t="str">
        <f t="shared" si="2"/>
        <v>SEGURO SOCIAL UNIVERSITARIO DE COCHABAMBA</v>
      </c>
      <c r="C164" s="4" t="s">
        <v>192</v>
      </c>
    </row>
    <row r="165" spans="1:3">
      <c r="A165" s="3">
        <v>426</v>
      </c>
      <c r="B165" s="4" t="str">
        <f t="shared" si="2"/>
        <v>SEGURO SOCIAL UNIVERSITARIO DE ORURO</v>
      </c>
      <c r="C165" s="4" t="s">
        <v>193</v>
      </c>
    </row>
    <row r="166" spans="1:3">
      <c r="A166" s="3">
        <v>427</v>
      </c>
      <c r="B166" s="4" t="str">
        <f t="shared" si="2"/>
        <v>SEGURO SOCIAL UNIVERSITARIO DE SANTA CRUZ</v>
      </c>
      <c r="C166" s="4" t="s">
        <v>194</v>
      </c>
    </row>
    <row r="167" spans="1:3">
      <c r="A167" s="3">
        <v>428</v>
      </c>
      <c r="B167" s="4" t="str">
        <f t="shared" si="2"/>
        <v>SEGURO SOCIAL UNIVERSITARIO DE SUCRE</v>
      </c>
      <c r="C167" s="4" t="s">
        <v>195</v>
      </c>
    </row>
    <row r="168" spans="1:3">
      <c r="A168" s="3">
        <v>429</v>
      </c>
      <c r="B168" s="4" t="str">
        <f t="shared" si="2"/>
        <v>SEGURO SOCIAL UNIVERSITARIO DE LA PAZ</v>
      </c>
      <c r="C168" s="4" t="s">
        <v>196</v>
      </c>
    </row>
    <row r="169" spans="1:3">
      <c r="A169" s="3">
        <v>432</v>
      </c>
      <c r="B169" s="4" t="str">
        <f t="shared" si="2"/>
        <v>SEGURO SOCIAL UNIVERSITARIO DE TARIJA</v>
      </c>
      <c r="C169" s="4" t="s">
        <v>197</v>
      </c>
    </row>
    <row r="170" spans="1:3">
      <c r="A170" s="3">
        <v>433</v>
      </c>
      <c r="B170" s="4" t="str">
        <f t="shared" si="2"/>
        <v>SEGURO SOCIAL UNIVERSITARIO DE POTOSÍ</v>
      </c>
      <c r="C170" s="4" t="s">
        <v>198</v>
      </c>
    </row>
    <row r="171" spans="1:3">
      <c r="A171" s="3">
        <v>434</v>
      </c>
      <c r="B171" s="4" t="str">
        <f t="shared" si="2"/>
        <v>SEGURO SOCIAL UNIVERSITARIO DE BENI</v>
      </c>
      <c r="C171" s="4" t="s">
        <v>199</v>
      </c>
    </row>
    <row r="172" spans="1:3">
      <c r="A172" s="5">
        <v>435</v>
      </c>
      <c r="B172" s="6" t="str">
        <f t="shared" si="2"/>
        <v>SEGURO INTEGRAL DE SALUD</v>
      </c>
      <c r="C172" s="6" t="s">
        <v>200</v>
      </c>
    </row>
    <row r="173" spans="1:3">
      <c r="A173" s="3">
        <v>512</v>
      </c>
      <c r="B173" s="4" t="str">
        <f t="shared" si="2"/>
        <v>ADM. DE AEROPUERTOS Y SERVICIOS AUXILIARES A LA NAVEG. AÉREA</v>
      </c>
      <c r="C173" s="4" t="s">
        <v>1246</v>
      </c>
    </row>
    <row r="174" spans="1:3">
      <c r="A174" s="3">
        <v>513</v>
      </c>
      <c r="B174" s="4" t="str">
        <f t="shared" si="2"/>
        <v>YACIMIENTOS PETROLÍFEROS FISCALES BOLIVIANOS</v>
      </c>
      <c r="C174" s="4" t="s">
        <v>201</v>
      </c>
    </row>
    <row r="175" spans="1:3">
      <c r="A175" s="3">
        <v>514</v>
      </c>
      <c r="B175" s="4" t="str">
        <f t="shared" si="2"/>
        <v>EMPRESA NACIONAL DE ELECTRICIDAD</v>
      </c>
      <c r="C175" s="4" t="s">
        <v>202</v>
      </c>
    </row>
    <row r="176" spans="1:3">
      <c r="A176" s="3">
        <v>517</v>
      </c>
      <c r="B176" s="4" t="str">
        <f t="shared" si="2"/>
        <v>CORPORACIÓN MINERA DE BOLIVIA</v>
      </c>
      <c r="C176" s="4" t="s">
        <v>203</v>
      </c>
    </row>
    <row r="177" spans="1:3">
      <c r="A177" s="3">
        <v>520</v>
      </c>
      <c r="B177" s="4" t="str">
        <f t="shared" si="2"/>
        <v>EMPRESA METALÚRGICA VINTO - NACIONALIZADA</v>
      </c>
      <c r="C177" s="4" t="s">
        <v>204</v>
      </c>
    </row>
    <row r="178" spans="1:3">
      <c r="A178" s="3">
        <v>522</v>
      </c>
      <c r="B178" s="4" t="str">
        <f t="shared" si="2"/>
        <v>EMPRESA NACIONAL DE FERROCARRILES - RESIDUAL</v>
      </c>
      <c r="C178" s="4" t="s">
        <v>205</v>
      </c>
    </row>
    <row r="179" spans="1:3">
      <c r="A179" s="3">
        <v>523</v>
      </c>
      <c r="B179" s="4" t="str">
        <f t="shared" si="2"/>
        <v>CORREOS - LIQUIDACIÓN</v>
      </c>
      <c r="C179" s="4" t="s">
        <v>7320</v>
      </c>
    </row>
    <row r="180" spans="1:3">
      <c r="A180" s="3">
        <v>525</v>
      </c>
      <c r="B180" s="4" t="str">
        <f t="shared" si="2"/>
        <v>TRANSPORTES AÉREOS BOLIVIANOS</v>
      </c>
      <c r="C180" s="4" t="s">
        <v>206</v>
      </c>
    </row>
    <row r="181" spans="1:3">
      <c r="A181" s="3">
        <v>526</v>
      </c>
      <c r="B181" s="4" t="str">
        <f t="shared" si="2"/>
        <v>BOLIVIA TV</v>
      </c>
      <c r="C181" s="4" t="s">
        <v>207</v>
      </c>
    </row>
    <row r="182" spans="1:3">
      <c r="A182" s="3">
        <v>548</v>
      </c>
      <c r="B182" s="4" t="str">
        <f t="shared" si="2"/>
        <v>CORPORACIÓN DE LAS FUERZAS ARMADAS P/ EL DES. NACIONAL</v>
      </c>
      <c r="C182" s="4" t="s">
        <v>208</v>
      </c>
    </row>
    <row r="183" spans="1:3">
      <c r="A183" s="3">
        <v>551</v>
      </c>
      <c r="B183" s="4" t="str">
        <f t="shared" si="2"/>
        <v>EMPRESA NAVIERA BOLIVIANA</v>
      </c>
      <c r="C183" s="4" t="s">
        <v>209</v>
      </c>
    </row>
    <row r="184" spans="1:3">
      <c r="A184" s="5">
        <v>572</v>
      </c>
      <c r="B184" s="6" t="str">
        <f t="shared" si="2"/>
        <v>EMPRESA DE APOYO A LA PRODUCCIÓN DE ALIMENTOS</v>
      </c>
      <c r="C184" s="6" t="s">
        <v>210</v>
      </c>
    </row>
    <row r="185" spans="1:3">
      <c r="A185" s="3">
        <v>573</v>
      </c>
      <c r="B185" s="4" t="str">
        <f t="shared" si="2"/>
        <v>EMPRESA SIDERÚRGICA DEL MUTÚN</v>
      </c>
      <c r="C185" s="4" t="s">
        <v>211</v>
      </c>
    </row>
    <row r="186" spans="1:3">
      <c r="A186" s="3">
        <v>574</v>
      </c>
      <c r="B186" s="4" t="str">
        <f t="shared" si="2"/>
        <v>LÁCTEOS DE BOLIVIA</v>
      </c>
      <c r="C186" s="4" t="s">
        <v>212</v>
      </c>
    </row>
    <row r="187" spans="1:3">
      <c r="A187" s="3">
        <v>575</v>
      </c>
      <c r="B187" s="4" t="str">
        <f t="shared" si="2"/>
        <v>PAPELES DE BOLIVIA</v>
      </c>
      <c r="C187" s="4" t="s">
        <v>213</v>
      </c>
    </row>
    <row r="188" spans="1:3">
      <c r="A188" s="3">
        <v>576</v>
      </c>
      <c r="B188" s="4" t="str">
        <f t="shared" si="2"/>
        <v>CARTONES DE BOLIVIA</v>
      </c>
      <c r="C188" s="4" t="s">
        <v>214</v>
      </c>
    </row>
    <row r="189" spans="1:3">
      <c r="A189" s="3">
        <v>578</v>
      </c>
      <c r="B189" s="4" t="str">
        <f t="shared" si="2"/>
        <v>BOLIVIANA DE AVIACIÓN</v>
      </c>
      <c r="C189" s="4" t="s">
        <v>215</v>
      </c>
    </row>
    <row r="190" spans="1:3">
      <c r="A190" s="3">
        <v>579</v>
      </c>
      <c r="B190" s="4" t="str">
        <f t="shared" si="2"/>
        <v>EMPRESA PÚB. NAL. ESTRATÉGICA CEMENTOS DE BOLIVIA</v>
      </c>
      <c r="C190" s="4" t="s">
        <v>216</v>
      </c>
    </row>
    <row r="191" spans="1:3">
      <c r="A191" s="3">
        <v>580</v>
      </c>
      <c r="B191" s="4" t="str">
        <f t="shared" si="2"/>
        <v>DEPÓSITOS ADUANEROS BOLIVIANOS</v>
      </c>
      <c r="C191" s="4" t="s">
        <v>217</v>
      </c>
    </row>
    <row r="192" spans="1:3">
      <c r="A192" s="3">
        <v>581</v>
      </c>
      <c r="B192" s="4" t="str">
        <f t="shared" si="2"/>
        <v>EMPRESA PÚB. NAL. ESTRATÉGICA AZÚCAR DE BOLIVIA - BERMEJO</v>
      </c>
      <c r="C192" s="4" t="s">
        <v>218</v>
      </c>
    </row>
    <row r="193" spans="1:3">
      <c r="A193" s="3">
        <v>582</v>
      </c>
      <c r="B193" s="4" t="str">
        <f t="shared" si="2"/>
        <v>EMPRESA BOLIVIANA DE ALMENDRAS Y DERIVADOS</v>
      </c>
      <c r="C193" s="4" t="s">
        <v>219</v>
      </c>
    </row>
    <row r="194" spans="1:3">
      <c r="A194" s="5">
        <v>584</v>
      </c>
      <c r="B194" s="6" t="str">
        <f t="shared" si="2"/>
        <v>EMPRESA BOLIVIANA DE INDUSTRIALIZACION DE HIDROCARBUROS</v>
      </c>
      <c r="C194" s="6" t="s">
        <v>220</v>
      </c>
    </row>
    <row r="195" spans="1:3">
      <c r="A195" s="5">
        <v>585</v>
      </c>
      <c r="B195" s="6" t="str">
        <f t="shared" si="2"/>
        <v>AGENCIA BOLIVIANA ESPACIAL</v>
      </c>
      <c r="C195" s="6" t="s">
        <v>221</v>
      </c>
    </row>
    <row r="196" spans="1:3">
      <c r="A196" s="5">
        <v>586</v>
      </c>
      <c r="B196" s="6" t="str">
        <f t="shared" si="2"/>
        <v>EMPRESA AZUCARERA SAN BUENAVENTURA</v>
      </c>
      <c r="C196" s="6" t="s">
        <v>222</v>
      </c>
    </row>
    <row r="197" spans="1:3">
      <c r="A197" s="3">
        <v>587</v>
      </c>
      <c r="B197" s="7" t="str">
        <f t="shared" si="2"/>
        <v>EMPRESA ESTRATÉGICA BOLIVIANA CONSTRUCCIÓN Y CONSERV. INFRAESTRUCTURA CIVIL</v>
      </c>
      <c r="C197" s="7" t="s">
        <v>1237</v>
      </c>
    </row>
    <row r="198" spans="1:3">
      <c r="A198" s="3">
        <v>588</v>
      </c>
      <c r="B198" s="4" t="str">
        <f t="shared" si="2"/>
        <v>EMPRESA PÚBLICA NACIONAL TEXTIL</v>
      </c>
      <c r="C198" s="4" t="s">
        <v>223</v>
      </c>
    </row>
    <row r="199" spans="1:3">
      <c r="A199" s="3">
        <v>589</v>
      </c>
      <c r="B199" s="4" t="str">
        <f t="shared" si="2"/>
        <v>EMPRESA DE CONSTRUCCIONES DEL EJÉRCITO</v>
      </c>
      <c r="C199" s="4" t="s">
        <v>224</v>
      </c>
    </row>
    <row r="200" spans="1:3">
      <c r="A200" s="3">
        <v>590</v>
      </c>
      <c r="B200" s="4" t="str">
        <f t="shared" si="2"/>
        <v>EMPRESA PÚBLICA "QUIPUS"</v>
      </c>
      <c r="C200" s="4" t="s">
        <v>225</v>
      </c>
    </row>
    <row r="201" spans="1:3">
      <c r="A201" s="3">
        <v>591</v>
      </c>
      <c r="B201" s="4" t="str">
        <f t="shared" si="2"/>
        <v>EMPRESA ESTATAL DE TRANSPORTE POR CABLE MI TELEFÉRICO</v>
      </c>
      <c r="C201" s="4" t="s">
        <v>226</v>
      </c>
    </row>
    <row r="202" spans="1:3">
      <c r="A202" s="3">
        <v>592</v>
      </c>
      <c r="B202" s="4" t="str">
        <f t="shared" si="2"/>
        <v>EMPRESA ESTATAL BOLIVIANA DE TURISMO</v>
      </c>
      <c r="C202" s="4" t="s">
        <v>227</v>
      </c>
    </row>
    <row r="203" spans="1:3">
      <c r="A203" s="3">
        <v>593</v>
      </c>
      <c r="B203" s="4" t="str">
        <f t="shared" ref="B203:B270" si="3">UPPER(C203)</f>
        <v>EMPRESA PÚBLICA YACANA</v>
      </c>
      <c r="C203" s="4" t="s">
        <v>228</v>
      </c>
    </row>
    <row r="204" spans="1:3">
      <c r="A204" s="3">
        <v>594</v>
      </c>
      <c r="B204" s="4" t="str">
        <f t="shared" si="3"/>
        <v>ADMINISTRACIÓN DE SERVICIOS PORTUARIOS - BOLIVIA</v>
      </c>
      <c r="C204" s="4" t="s">
        <v>759</v>
      </c>
    </row>
    <row r="205" spans="1:3">
      <c r="A205" s="3">
        <v>595</v>
      </c>
      <c r="B205" s="4" t="str">
        <f t="shared" si="3"/>
        <v>GESTORA PÚBLICA DE LA SEGURIDAD SOCIAL DE LARGO PLAZO</v>
      </c>
      <c r="C205" s="4" t="s">
        <v>1275</v>
      </c>
    </row>
    <row r="206" spans="1:3">
      <c r="A206" s="3">
        <v>597</v>
      </c>
      <c r="B206" s="4" t="str">
        <f t="shared" si="3"/>
        <v>EMPRESA PÚBLICA NACIONAL ESTRATÉGICA DE YACIMIENTOS DE LITIO BOLIVIANOS</v>
      </c>
      <c r="C206" s="4" t="s">
        <v>4550</v>
      </c>
    </row>
    <row r="207" spans="1:3">
      <c r="A207" s="3">
        <v>598</v>
      </c>
      <c r="B207" s="4" t="str">
        <f t="shared" si="3"/>
        <v>EMPRESA PÚBLICA "EDITORIAL DEL ESTADO PLURINACIONAL DE BOLIVIA"</v>
      </c>
      <c r="C207" s="4" t="s">
        <v>1411</v>
      </c>
    </row>
    <row r="208" spans="1:3">
      <c r="A208" s="3">
        <v>620</v>
      </c>
      <c r="B208" s="4" t="str">
        <f t="shared" si="3"/>
        <v>COMPLEJO AGROINDUSTRIAL DE SAN BUENA AVENTURA</v>
      </c>
      <c r="C208" s="4" t="s">
        <v>229</v>
      </c>
    </row>
    <row r="209" spans="1:3">
      <c r="A209" s="3">
        <v>633</v>
      </c>
      <c r="B209" s="4" t="str">
        <f t="shared" si="3"/>
        <v>EMPRESA MISICUNI</v>
      </c>
      <c r="C209" s="4" t="s">
        <v>230</v>
      </c>
    </row>
    <row r="210" spans="1:3">
      <c r="A210" s="3">
        <v>634</v>
      </c>
      <c r="B210" s="4" t="str">
        <f t="shared" si="3"/>
        <v>EMPRESA PÚB. DEPTAL. HOTEL TERMINAL-TERMINAL DE BUSES ORURO</v>
      </c>
      <c r="C210" s="4" t="s">
        <v>231</v>
      </c>
    </row>
    <row r="211" spans="1:3">
      <c r="A211" s="3">
        <v>650</v>
      </c>
      <c r="B211" s="4" t="str">
        <f t="shared" si="3"/>
        <v xml:space="preserve">ASAMBLEA LEGISLATIVA PLURINACIONAL                                     </v>
      </c>
      <c r="C211" s="98" t="s">
        <v>1327</v>
      </c>
    </row>
    <row r="212" spans="1:3">
      <c r="A212" s="3">
        <v>660</v>
      </c>
      <c r="B212" s="4" t="str">
        <f t="shared" si="3"/>
        <v>ÓRGANO JUDICIAL</v>
      </c>
      <c r="C212" s="4" t="s">
        <v>233</v>
      </c>
    </row>
    <row r="213" spans="1:3">
      <c r="A213" s="3">
        <v>661</v>
      </c>
      <c r="B213" s="4" t="str">
        <f t="shared" si="3"/>
        <v>TRIBUNAL CONSTITUCIONAL PLURINACIONAL</v>
      </c>
      <c r="C213" s="4" t="s">
        <v>234</v>
      </c>
    </row>
    <row r="214" spans="1:3">
      <c r="A214" s="3">
        <v>670</v>
      </c>
      <c r="B214" s="4" t="str">
        <f t="shared" si="3"/>
        <v>ÓRGANO ELECTORAL PLURINACIONAL</v>
      </c>
      <c r="C214" s="4" t="s">
        <v>235</v>
      </c>
    </row>
    <row r="215" spans="1:3">
      <c r="A215" s="3">
        <v>680</v>
      </c>
      <c r="B215" s="4" t="str">
        <f t="shared" si="3"/>
        <v>CONTRALORIA GENERAL DEL ESTADO</v>
      </c>
      <c r="C215" s="4" t="s">
        <v>236</v>
      </c>
    </row>
    <row r="216" spans="1:3">
      <c r="A216" s="3">
        <v>681</v>
      </c>
      <c r="B216" s="4" t="str">
        <f t="shared" si="3"/>
        <v>MINISTERIO PÚBLICO</v>
      </c>
      <c r="C216" s="4" t="s">
        <v>237</v>
      </c>
    </row>
    <row r="217" spans="1:3">
      <c r="A217" s="3">
        <v>682</v>
      </c>
      <c r="B217" s="4" t="str">
        <f t="shared" si="3"/>
        <v>DEFENSORÍA DEL PUEBLO</v>
      </c>
      <c r="C217" s="4" t="s">
        <v>238</v>
      </c>
    </row>
    <row r="218" spans="1:3">
      <c r="A218" s="3">
        <v>683</v>
      </c>
      <c r="B218" s="4" t="str">
        <f t="shared" si="3"/>
        <v>PROCURADURÍA GENERAL DEL ESTADO</v>
      </c>
      <c r="C218" s="4" t="s">
        <v>239</v>
      </c>
    </row>
    <row r="219" spans="1:3">
      <c r="A219" s="3">
        <v>716</v>
      </c>
      <c r="B219" s="4" t="str">
        <f t="shared" si="3"/>
        <v>EMPRESA TARIJEÑA DEL GAS</v>
      </c>
      <c r="C219" s="4" t="s">
        <v>240</v>
      </c>
    </row>
    <row r="220" spans="1:3">
      <c r="A220" s="3">
        <v>718</v>
      </c>
      <c r="B220" s="4" t="str">
        <f t="shared" si="3"/>
        <v>COMPLEJO AGROINDUSTRIAL BUENA VISTA</v>
      </c>
      <c r="C220" s="4" t="s">
        <v>241</v>
      </c>
    </row>
    <row r="221" spans="1:3">
      <c r="A221" s="3">
        <v>761</v>
      </c>
      <c r="B221" s="4" t="str">
        <f t="shared" si="3"/>
        <v>SERVICIO AUTÓNOMO MUNICIPAL DE AGUA POTABLE Y ALCANTARILLADO</v>
      </c>
      <c r="C221" s="4" t="s">
        <v>242</v>
      </c>
    </row>
    <row r="222" spans="1:3">
      <c r="A222" s="3">
        <v>781</v>
      </c>
      <c r="B222" s="4" t="str">
        <f t="shared" si="3"/>
        <v>SERVICIO MUNICIPAL DE AGUA POTABLE Y ALCANTARILLADO</v>
      </c>
      <c r="C222" s="4" t="s">
        <v>243</v>
      </c>
    </row>
    <row r="223" spans="1:3">
      <c r="A223" s="3">
        <v>802</v>
      </c>
      <c r="B223" s="4" t="str">
        <f t="shared" si="3"/>
        <v>EMPRESA LOCAL DE AGUA POTABLE Y ALCANTARILLADO SUCRE</v>
      </c>
      <c r="C223" s="4" t="s">
        <v>244</v>
      </c>
    </row>
    <row r="224" spans="1:3">
      <c r="A224" s="3">
        <v>821</v>
      </c>
      <c r="B224" s="4" t="str">
        <f t="shared" si="3"/>
        <v>ADMINISTRACIÓN AUTÓNOMA PARA OBRAS SANITARIAS - POTOSÍ</v>
      </c>
      <c r="C224" s="4" t="s">
        <v>245</v>
      </c>
    </row>
    <row r="225" spans="1:3">
      <c r="A225" s="3">
        <v>831</v>
      </c>
      <c r="B225" s="4" t="str">
        <f t="shared" si="3"/>
        <v>SERVICIO LOCAL DE ACUEDUCTOS Y ALCANTARILLADO - ORURO</v>
      </c>
      <c r="C225" s="4" t="s">
        <v>246</v>
      </c>
    </row>
    <row r="226" spans="1:3">
      <c r="A226" s="3">
        <v>862</v>
      </c>
      <c r="B226" s="4" t="str">
        <f t="shared" si="3"/>
        <v>FONDO NACIONAL DE DESARROLLO REGIONAL</v>
      </c>
      <c r="C226" s="4" t="s">
        <v>247</v>
      </c>
    </row>
    <row r="227" spans="1:3">
      <c r="A227" s="3">
        <v>865</v>
      </c>
      <c r="B227" s="4" t="str">
        <f t="shared" si="3"/>
        <v>FONDO DE DESARROLLO DEL SIST.FIN. Y APOYO AL SEC.PRODUCTIVO</v>
      </c>
      <c r="C227" s="4" t="s">
        <v>248</v>
      </c>
    </row>
    <row r="228" spans="1:3">
      <c r="A228" s="3">
        <v>866</v>
      </c>
      <c r="B228" s="4" t="str">
        <f t="shared" si="3"/>
        <v>DIRECTORIO UNICO DE FONDOS</v>
      </c>
      <c r="C228" s="4" t="s">
        <v>249</v>
      </c>
    </row>
    <row r="229" spans="1:3">
      <c r="A229" s="3">
        <v>867</v>
      </c>
      <c r="B229" s="4" t="str">
        <f t="shared" si="3"/>
        <v>FONDO ROTATORIO DE FOMENTO PRODUCTIVO REGIONAL</v>
      </c>
      <c r="C229" s="4" t="s">
        <v>250</v>
      </c>
    </row>
    <row r="230" spans="1:3">
      <c r="A230" s="3">
        <v>901</v>
      </c>
      <c r="B230" s="4" t="str">
        <f t="shared" si="3"/>
        <v>GOBIERNO AUTÓNOMO DEPARTAMENTAL DE CHUQUISACA</v>
      </c>
      <c r="C230" s="4" t="s">
        <v>251</v>
      </c>
    </row>
    <row r="231" spans="1:3">
      <c r="A231" s="3">
        <v>902</v>
      </c>
      <c r="B231" s="4" t="str">
        <f t="shared" si="3"/>
        <v>GOBIERNO AUTÓNOMO DEPARTAMENTAL DE LA PAZ</v>
      </c>
      <c r="C231" s="4" t="s">
        <v>252</v>
      </c>
    </row>
    <row r="232" spans="1:3">
      <c r="A232" s="3">
        <v>903</v>
      </c>
      <c r="B232" s="4" t="str">
        <f t="shared" si="3"/>
        <v>GOBIERNO AUTÓNOMO DEPARTAMENTAL DE COCHABAMBA</v>
      </c>
      <c r="C232" s="4" t="s">
        <v>253</v>
      </c>
    </row>
    <row r="233" spans="1:3">
      <c r="A233" s="3">
        <v>904</v>
      </c>
      <c r="B233" s="4" t="str">
        <f t="shared" si="3"/>
        <v>GOBIERNO AUTÓNOMO DEPARTAMENTAL DE ORURO</v>
      </c>
      <c r="C233" s="4" t="s">
        <v>254</v>
      </c>
    </row>
    <row r="234" spans="1:3">
      <c r="A234" s="3">
        <v>905</v>
      </c>
      <c r="B234" s="4" t="str">
        <f t="shared" si="3"/>
        <v>GOBIERNO AUTÓNOMO DEPARTAMENTAL DE POTOSÍ</v>
      </c>
      <c r="C234" s="4" t="s">
        <v>255</v>
      </c>
    </row>
    <row r="235" spans="1:3">
      <c r="A235" s="3">
        <v>906</v>
      </c>
      <c r="B235" s="4" t="str">
        <f t="shared" si="3"/>
        <v>GOBIERNO AUTÓNOMO DEPARTAMENTAL DE TARIJA</v>
      </c>
      <c r="C235" s="4" t="s">
        <v>256</v>
      </c>
    </row>
    <row r="236" spans="1:3">
      <c r="A236" s="3">
        <v>907</v>
      </c>
      <c r="B236" s="4" t="str">
        <f t="shared" si="3"/>
        <v>GOBIERNO AUTÓNOMO DEPARTAMENTAL DE SANTA CRUZ</v>
      </c>
      <c r="C236" s="4" t="s">
        <v>257</v>
      </c>
    </row>
    <row r="237" spans="1:3">
      <c r="A237" s="3">
        <v>908</v>
      </c>
      <c r="B237" s="4" t="str">
        <f t="shared" si="3"/>
        <v>GOBIERNO AUTÓNOMO DEPARTAMENTAL DEL BENI</v>
      </c>
      <c r="C237" s="4" t="s">
        <v>258</v>
      </c>
    </row>
    <row r="238" spans="1:3">
      <c r="A238" s="3">
        <v>909</v>
      </c>
      <c r="B238" s="4" t="str">
        <f t="shared" si="3"/>
        <v>GOBIERNO AUTÓNOMO DEPARTAMENTAL DE PANDO</v>
      </c>
      <c r="C238" s="4" t="s">
        <v>259</v>
      </c>
    </row>
    <row r="239" spans="1:3">
      <c r="A239" s="3">
        <v>950</v>
      </c>
      <c r="B239" s="4" t="str">
        <f t="shared" si="3"/>
        <v>BANCO VIVIENDA</v>
      </c>
      <c r="C239" s="4" t="s">
        <v>260</v>
      </c>
    </row>
    <row r="240" spans="1:3">
      <c r="A240" s="3">
        <v>951</v>
      </c>
      <c r="B240" s="4" t="str">
        <f t="shared" si="3"/>
        <v>BANCO CENTRAL DE BOLIVIA</v>
      </c>
      <c r="C240" s="4" t="s">
        <v>261</v>
      </c>
    </row>
    <row r="241" spans="1:3">
      <c r="A241" s="3">
        <v>999</v>
      </c>
      <c r="B241" s="4" t="str">
        <f t="shared" si="3"/>
        <v>SECTOR PRIVADO</v>
      </c>
      <c r="C241" s="4" t="s">
        <v>262</v>
      </c>
    </row>
    <row r="242" spans="1:3">
      <c r="A242" s="3">
        <v>1101</v>
      </c>
      <c r="B242" s="4" t="str">
        <f t="shared" si="3"/>
        <v>GOBIERNO AUTÓNOMO MUNICIPAL DE SUCRE</v>
      </c>
      <c r="C242" s="4" t="s">
        <v>263</v>
      </c>
    </row>
    <row r="243" spans="1:3">
      <c r="A243" s="3">
        <v>1102</v>
      </c>
      <c r="B243" s="4" t="str">
        <f t="shared" si="3"/>
        <v>GOBIERNO AUTÓNOMO MUNICIPAL DE YOTALA</v>
      </c>
      <c r="C243" s="4" t="s">
        <v>264</v>
      </c>
    </row>
    <row r="244" spans="1:3">
      <c r="A244" s="3">
        <v>1103</v>
      </c>
      <c r="B244" s="4" t="str">
        <f t="shared" si="3"/>
        <v>GOBIERNO AUTÓNOMO MUNICIPAL DE POROMA</v>
      </c>
      <c r="C244" s="4" t="s">
        <v>265</v>
      </c>
    </row>
    <row r="245" spans="1:3">
      <c r="A245" s="3">
        <v>1104</v>
      </c>
      <c r="B245" s="4" t="str">
        <f t="shared" si="3"/>
        <v>GOBIERNO AUTÓNOMO MUNICIPAL DE VILLA AZURDUY</v>
      </c>
      <c r="C245" s="4" t="s">
        <v>266</v>
      </c>
    </row>
    <row r="246" spans="1:3">
      <c r="A246" s="3">
        <v>1105</v>
      </c>
      <c r="B246" s="4" t="str">
        <f t="shared" si="3"/>
        <v>GOBIERNO AUTÓNOMO MUNICIPAL DE TARVITA (VILLA ORÍAS)</v>
      </c>
      <c r="C246" s="4" t="s">
        <v>267</v>
      </c>
    </row>
    <row r="247" spans="1:3">
      <c r="A247" s="3">
        <v>1106</v>
      </c>
      <c r="B247" s="4" t="str">
        <f t="shared" si="3"/>
        <v>GOBIERNO AUTÓNOMO MUNICIPAL DE VILLA ZUDAÑEZ (TACOPAYA)</v>
      </c>
      <c r="C247" s="4" t="s">
        <v>268</v>
      </c>
    </row>
    <row r="248" spans="1:3">
      <c r="A248" s="3">
        <v>1107</v>
      </c>
      <c r="B248" s="4" t="str">
        <f t="shared" si="3"/>
        <v>GOBIERNO AUTÓNOMO MUNICIPAL DE PRESTO</v>
      </c>
      <c r="C248" s="4" t="s">
        <v>269</v>
      </c>
    </row>
    <row r="249" spans="1:3">
      <c r="A249" s="3">
        <v>1108</v>
      </c>
      <c r="B249" s="4" t="str">
        <f t="shared" si="3"/>
        <v>GOBIERNO AUTÓNOMO MUNICIPAL DE VILLA MOJOCOYA</v>
      </c>
      <c r="C249" s="4" t="s">
        <v>270</v>
      </c>
    </row>
    <row r="250" spans="1:3">
      <c r="A250" s="3">
        <v>1109</v>
      </c>
      <c r="B250" s="4" t="str">
        <f t="shared" si="3"/>
        <v>GOBIERNO AUTÓNOMO MUNICIPAL DE ICLA</v>
      </c>
      <c r="C250" s="4" t="s">
        <v>271</v>
      </c>
    </row>
    <row r="251" spans="1:3">
      <c r="A251" s="3">
        <v>1110</v>
      </c>
      <c r="B251" s="4" t="str">
        <f t="shared" si="3"/>
        <v>GOBIERNO AUTÓNOMO MUNICIPAL DE PADILLA</v>
      </c>
      <c r="C251" s="4" t="s">
        <v>272</v>
      </c>
    </row>
    <row r="252" spans="1:3">
      <c r="A252" s="3">
        <v>1111</v>
      </c>
      <c r="B252" s="4" t="str">
        <f t="shared" si="3"/>
        <v>GOBIERNO AUTÓNOMO MUNICIPAL DE TOMINA</v>
      </c>
      <c r="C252" s="4" t="s">
        <v>273</v>
      </c>
    </row>
    <row r="253" spans="1:3">
      <c r="A253" s="3">
        <v>1112</v>
      </c>
      <c r="B253" s="4" t="str">
        <f t="shared" si="3"/>
        <v>GOBIERNO AUTÓNOMO MUNICIPAL DE SOPACHUY</v>
      </c>
      <c r="C253" s="4" t="s">
        <v>274</v>
      </c>
    </row>
    <row r="254" spans="1:3">
      <c r="A254" s="3">
        <v>1113</v>
      </c>
      <c r="B254" s="4" t="str">
        <f t="shared" si="3"/>
        <v>GOBIERNO AUTÓNOMO MUNICIPAL DE VILLA ALCALÁ</v>
      </c>
      <c r="C254" s="4" t="s">
        <v>275</v>
      </c>
    </row>
    <row r="255" spans="1:3">
      <c r="A255" s="3">
        <v>1114</v>
      </c>
      <c r="B255" s="4" t="str">
        <f t="shared" si="3"/>
        <v>GOBIERNO AUTÓNOMO MUNICIPAL DE EL VILLAR</v>
      </c>
      <c r="C255" s="4" t="s">
        <v>276</v>
      </c>
    </row>
    <row r="256" spans="1:3">
      <c r="A256" s="3">
        <v>1115</v>
      </c>
      <c r="B256" s="4" t="str">
        <f t="shared" si="3"/>
        <v>GOBIERNO AUTÓNOMO MUNICIPAL DE MONTEAGUDO</v>
      </c>
      <c r="C256" s="4" t="s">
        <v>277</v>
      </c>
    </row>
    <row r="257" spans="1:3">
      <c r="A257" s="3">
        <v>1116</v>
      </c>
      <c r="B257" s="4" t="str">
        <f t="shared" si="3"/>
        <v>GOBIERNO AUTÓNOMO MUNICIPAL DE SAN PABLO DE HUACARETA</v>
      </c>
      <c r="C257" s="4" t="s">
        <v>278</v>
      </c>
    </row>
    <row r="258" spans="1:3">
      <c r="A258" s="3">
        <v>1117</v>
      </c>
      <c r="B258" s="4" t="str">
        <f t="shared" si="3"/>
        <v>GOBIERNO AUTÓNOMO MUNICIPAL DE TARABUCO</v>
      </c>
      <c r="C258" s="4" t="s">
        <v>279</v>
      </c>
    </row>
    <row r="259" spans="1:3">
      <c r="A259" s="3">
        <v>1118</v>
      </c>
      <c r="B259" s="4" t="str">
        <f t="shared" si="3"/>
        <v>GOBIERNO AUTÓNOMO MUNICIPAL DE YAMPARÁEZ</v>
      </c>
      <c r="C259" s="4" t="s">
        <v>280</v>
      </c>
    </row>
    <row r="260" spans="1:3">
      <c r="A260" s="3">
        <v>1119</v>
      </c>
      <c r="B260" s="4" t="str">
        <f t="shared" si="3"/>
        <v>GOBIERNO AUTÓNOMO MUNICIPAL DE CAMARGO</v>
      </c>
      <c r="C260" s="4" t="s">
        <v>281</v>
      </c>
    </row>
    <row r="261" spans="1:3">
      <c r="A261" s="3">
        <v>1120</v>
      </c>
      <c r="B261" s="4" t="str">
        <f t="shared" si="3"/>
        <v>GOBIERNO AUTÓNOMO MUNICIPAL DE SAN LUCAS</v>
      </c>
      <c r="C261" s="4" t="s">
        <v>282</v>
      </c>
    </row>
    <row r="262" spans="1:3">
      <c r="A262" s="3">
        <v>1121</v>
      </c>
      <c r="B262" s="4" t="str">
        <f t="shared" si="3"/>
        <v>GOBIERNO AUTÓNOMO MUNICIPAL DE INCAHUASI</v>
      </c>
      <c r="C262" s="4" t="s">
        <v>283</v>
      </c>
    </row>
    <row r="263" spans="1:3">
      <c r="A263" s="3">
        <v>1122</v>
      </c>
      <c r="B263" s="4" t="str">
        <f t="shared" si="3"/>
        <v>GOBIERNO AUTÓNOMO MUNICIPAL DE VILLA SERRANO</v>
      </c>
      <c r="C263" s="4" t="s">
        <v>284</v>
      </c>
    </row>
    <row r="264" spans="1:3">
      <c r="A264" s="3">
        <v>1123</v>
      </c>
      <c r="B264" s="4" t="str">
        <f t="shared" si="3"/>
        <v>GOBIERNO AUTÓNOMO MUNICIPAL DE CAMATAQUI (VILLA ABECIA)</v>
      </c>
      <c r="C264" s="4" t="s">
        <v>285</v>
      </c>
    </row>
    <row r="265" spans="1:3">
      <c r="A265" s="3">
        <v>1124</v>
      </c>
      <c r="B265" s="4" t="str">
        <f t="shared" si="3"/>
        <v>GOBIERNO AUTÓNOMO MUNICIPAL DE CULPINA</v>
      </c>
      <c r="C265" s="4" t="s">
        <v>286</v>
      </c>
    </row>
    <row r="266" spans="1:3">
      <c r="A266" s="3">
        <v>1125</v>
      </c>
      <c r="B266" s="4" t="str">
        <f t="shared" si="3"/>
        <v>GOBIERNO AUTÓNOMO MUNICIPAL DE LAS CARRERAS</v>
      </c>
      <c r="C266" s="4" t="s">
        <v>287</v>
      </c>
    </row>
    <row r="267" spans="1:3">
      <c r="A267" s="3">
        <v>1126</v>
      </c>
      <c r="B267" s="4" t="str">
        <f t="shared" si="3"/>
        <v>GOBIERNO AUTÓNOMO MUNICIPAL DE VILLA VACA GUZMÁN</v>
      </c>
      <c r="C267" s="4" t="s">
        <v>288</v>
      </c>
    </row>
    <row r="268" spans="1:3">
      <c r="A268" s="3">
        <v>1127</v>
      </c>
      <c r="B268" s="4" t="str">
        <f t="shared" si="3"/>
        <v>GOBIERNO AUTÓNOMO MUNICIPAL DE VILLA DE HUACAYA</v>
      </c>
      <c r="C268" s="4" t="s">
        <v>289</v>
      </c>
    </row>
    <row r="269" spans="1:3">
      <c r="A269" s="3">
        <v>1128</v>
      </c>
      <c r="B269" s="4" t="str">
        <f t="shared" si="3"/>
        <v>GOBIERNO AUTÓNOMO MUNICIPAL DE MACHARETI</v>
      </c>
      <c r="C269" s="4" t="s">
        <v>290</v>
      </c>
    </row>
    <row r="270" spans="1:3">
      <c r="A270" s="3">
        <v>1129</v>
      </c>
      <c r="B270" s="4" t="str">
        <f t="shared" si="3"/>
        <v>GOBIERNO AUTÓNOMO MUNICIPAL DE VILLA CHARCAS</v>
      </c>
      <c r="C270" s="4" t="s">
        <v>291</v>
      </c>
    </row>
    <row r="271" spans="1:3">
      <c r="A271" s="3">
        <v>1201</v>
      </c>
      <c r="B271" s="4" t="str">
        <f t="shared" ref="B271:B334" si="4">UPPER(C271)</f>
        <v>GOBIERNO AUTÓNOMO MUNICIPAL DE LA PAZ</v>
      </c>
      <c r="C271" s="4" t="s">
        <v>292</v>
      </c>
    </row>
    <row r="272" spans="1:3">
      <c r="A272" s="3">
        <v>1202</v>
      </c>
      <c r="B272" s="4" t="str">
        <f t="shared" si="4"/>
        <v>GOBIERNO AUTÓNOMO MUNICIPAL DE PALCA</v>
      </c>
      <c r="C272" s="4" t="s">
        <v>293</v>
      </c>
    </row>
    <row r="273" spans="1:3">
      <c r="A273" s="3">
        <v>1203</v>
      </c>
      <c r="B273" s="4" t="str">
        <f t="shared" si="4"/>
        <v>GOBIERNO AUTÓNOMO MUNICIPAL DE MECAPACA</v>
      </c>
      <c r="C273" s="4" t="s">
        <v>294</v>
      </c>
    </row>
    <row r="274" spans="1:3">
      <c r="A274" s="3">
        <v>1204</v>
      </c>
      <c r="B274" s="4" t="str">
        <f t="shared" si="4"/>
        <v>GOBIERNO AUTÓNOMO MUNICIPAL DE ACHOCALLA</v>
      </c>
      <c r="C274" s="4" t="s">
        <v>295</v>
      </c>
    </row>
    <row r="275" spans="1:3">
      <c r="A275" s="3">
        <v>1205</v>
      </c>
      <c r="B275" s="4" t="str">
        <f t="shared" si="4"/>
        <v>GOBIERNO AUTÓNOMO MUNICIPAL DE EL ALTO DE LA PAZ</v>
      </c>
      <c r="C275" s="4" t="s">
        <v>296</v>
      </c>
    </row>
    <row r="276" spans="1:3">
      <c r="A276" s="3">
        <v>1206</v>
      </c>
      <c r="B276" s="4" t="str">
        <f t="shared" si="4"/>
        <v>GOBIERNO AUTÓNOMO MUNICIPAL DE VIACHA</v>
      </c>
      <c r="C276" s="4" t="s">
        <v>297</v>
      </c>
    </row>
    <row r="277" spans="1:3">
      <c r="A277" s="3">
        <v>1207</v>
      </c>
      <c r="B277" s="4" t="str">
        <f t="shared" si="4"/>
        <v>GOBIERNO AUTÓNOMO MUNICIPAL DE GUAQUI</v>
      </c>
      <c r="C277" s="4" t="s">
        <v>298</v>
      </c>
    </row>
    <row r="278" spans="1:3">
      <c r="A278" s="3">
        <v>1208</v>
      </c>
      <c r="B278" s="4" t="str">
        <f t="shared" si="4"/>
        <v>GOBIERNO AUTÓNOMO MUNICIPAL DE TIAHUANACU</v>
      </c>
      <c r="C278" s="4" t="s">
        <v>299</v>
      </c>
    </row>
    <row r="279" spans="1:3">
      <c r="A279" s="3">
        <v>1209</v>
      </c>
      <c r="B279" s="4" t="str">
        <f t="shared" si="4"/>
        <v>GOBIERNO AUTÓNOMO MUNICIPAL DE DESAGUADERO</v>
      </c>
      <c r="C279" s="4" t="s">
        <v>300</v>
      </c>
    </row>
    <row r="280" spans="1:3">
      <c r="A280" s="3">
        <v>1210</v>
      </c>
      <c r="B280" s="4" t="str">
        <f t="shared" si="4"/>
        <v>GOBIERNO AUTÓNOMO MUNICIPAL DE CARANAVI</v>
      </c>
      <c r="C280" s="4" t="s">
        <v>301</v>
      </c>
    </row>
    <row r="281" spans="1:3">
      <c r="A281" s="3">
        <v>1211</v>
      </c>
      <c r="B281" s="4" t="str">
        <f t="shared" si="4"/>
        <v>GOBIERNO AUTÓNOMO MUNICIPAL DE SICA SICA (VILLA AROMA)</v>
      </c>
      <c r="C281" s="4" t="s">
        <v>302</v>
      </c>
    </row>
    <row r="282" spans="1:3">
      <c r="A282" s="3">
        <v>1212</v>
      </c>
      <c r="B282" s="4" t="str">
        <f t="shared" si="4"/>
        <v>GOBIERNO AUTÓNOMO MUNICIPAL DE UMALA</v>
      </c>
      <c r="C282" s="4" t="s">
        <v>303</v>
      </c>
    </row>
    <row r="283" spans="1:3">
      <c r="A283" s="3">
        <v>1213</v>
      </c>
      <c r="B283" s="4" t="str">
        <f t="shared" si="4"/>
        <v>GOBIERNO AUTÓNOMO MUNICIPAL DE AYO AYO</v>
      </c>
      <c r="C283" s="4" t="s">
        <v>304</v>
      </c>
    </row>
    <row r="284" spans="1:3">
      <c r="A284" s="3">
        <v>1214</v>
      </c>
      <c r="B284" s="4" t="str">
        <f t="shared" si="4"/>
        <v>GOBIERNO AUTÓNOMO MUNICIPAL DE CALAMARCA</v>
      </c>
      <c r="C284" s="4" t="s">
        <v>305</v>
      </c>
    </row>
    <row r="285" spans="1:3">
      <c r="A285" s="3">
        <v>1215</v>
      </c>
      <c r="B285" s="4" t="str">
        <f t="shared" si="4"/>
        <v>GOBIERNO AUTÓNOMO MUNICIPAL DE PATACAMAYA</v>
      </c>
      <c r="C285" s="4" t="s">
        <v>306</v>
      </c>
    </row>
    <row r="286" spans="1:3">
      <c r="A286" s="3">
        <v>1216</v>
      </c>
      <c r="B286" s="4" t="str">
        <f t="shared" si="4"/>
        <v>GOBIERNO AUTÓNOMO MUNICIPAL DE COLQUENCHA</v>
      </c>
      <c r="C286" s="4" t="s">
        <v>307</v>
      </c>
    </row>
    <row r="287" spans="1:3">
      <c r="A287" s="3">
        <v>1217</v>
      </c>
      <c r="B287" s="4" t="str">
        <f t="shared" si="4"/>
        <v>GOBIERNO AUTÓNOMO MUNICIPAL DE COLLANA</v>
      </c>
      <c r="C287" s="4" t="s">
        <v>308</v>
      </c>
    </row>
    <row r="288" spans="1:3">
      <c r="A288" s="3">
        <v>1218</v>
      </c>
      <c r="B288" s="4" t="str">
        <f t="shared" si="4"/>
        <v>GOBIERNO AUTÓNOMO MUNICIPAL DE INQUISIVI</v>
      </c>
      <c r="C288" s="4" t="s">
        <v>309</v>
      </c>
    </row>
    <row r="289" spans="1:3">
      <c r="A289" s="3">
        <v>1219</v>
      </c>
      <c r="B289" s="4" t="str">
        <f t="shared" si="4"/>
        <v>GOBIERNO AUTÓNOMO MUNICIPAL DE QUIME</v>
      </c>
      <c r="C289" s="4" t="s">
        <v>310</v>
      </c>
    </row>
    <row r="290" spans="1:3">
      <c r="A290" s="3">
        <v>1220</v>
      </c>
      <c r="B290" s="4" t="str">
        <f t="shared" si="4"/>
        <v>GOBIERNO AUTÓNOMO MUNICIPAL DE CAJUATA</v>
      </c>
      <c r="C290" s="4" t="s">
        <v>311</v>
      </c>
    </row>
    <row r="291" spans="1:3">
      <c r="A291" s="3">
        <v>1221</v>
      </c>
      <c r="B291" s="4" t="str">
        <f t="shared" si="4"/>
        <v>GOBIERNO AUTÓNOMO MUNICIPAL DE COLQUIRI</v>
      </c>
      <c r="C291" s="4" t="s">
        <v>312</v>
      </c>
    </row>
    <row r="292" spans="1:3">
      <c r="A292" s="3">
        <v>1222</v>
      </c>
      <c r="B292" s="4" t="str">
        <f t="shared" si="4"/>
        <v>GOBIERNO AUTÓNOMO MUNICIPAL DE ICHOCA</v>
      </c>
      <c r="C292" s="4" t="s">
        <v>313</v>
      </c>
    </row>
    <row r="293" spans="1:3">
      <c r="A293" s="3">
        <v>1223</v>
      </c>
      <c r="B293" s="4" t="str">
        <f t="shared" si="4"/>
        <v>GOBIERNO AUTÓNOMO MUNICIPAL DE VILLA LIBERTAD LICOMA</v>
      </c>
      <c r="C293" s="4" t="s">
        <v>314</v>
      </c>
    </row>
    <row r="294" spans="1:3">
      <c r="A294" s="3">
        <v>1224</v>
      </c>
      <c r="B294" s="4" t="str">
        <f t="shared" si="4"/>
        <v>GOBIERNO AUTÓNOMO MUNICIPAL DE ACHACACHI</v>
      </c>
      <c r="C294" s="4" t="s">
        <v>315</v>
      </c>
    </row>
    <row r="295" spans="1:3">
      <c r="A295" s="3">
        <v>1225</v>
      </c>
      <c r="B295" s="4" t="str">
        <f t="shared" si="4"/>
        <v>GOBIERNO AUTÓNOMO MUNICIPAL DE ANCORAIMES</v>
      </c>
      <c r="C295" s="4" t="s">
        <v>316</v>
      </c>
    </row>
    <row r="296" spans="1:3">
      <c r="A296" s="3">
        <v>1226</v>
      </c>
      <c r="B296" s="4" t="str">
        <f t="shared" si="4"/>
        <v>GOBIERNO AUTÓNOMO MUNICIPAL DE SORATA</v>
      </c>
      <c r="C296" s="4" t="s">
        <v>317</v>
      </c>
    </row>
    <row r="297" spans="1:3">
      <c r="A297" s="3">
        <v>1227</v>
      </c>
      <c r="B297" s="4" t="str">
        <f t="shared" si="4"/>
        <v>GOBIERNO AUTÓNOMO MUNICIPAL DE GUANAY</v>
      </c>
      <c r="C297" s="4" t="s">
        <v>318</v>
      </c>
    </row>
    <row r="298" spans="1:3">
      <c r="A298" s="3">
        <v>1228</v>
      </c>
      <c r="B298" s="4" t="str">
        <f t="shared" si="4"/>
        <v>GOBIERNO AUTÓNOMO MUNICIPAL DE TACACOMA</v>
      </c>
      <c r="C298" s="4" t="s">
        <v>319</v>
      </c>
    </row>
    <row r="299" spans="1:3">
      <c r="A299" s="3">
        <v>1229</v>
      </c>
      <c r="B299" s="4" t="str">
        <f t="shared" si="4"/>
        <v>GOBIERNO AUTÓNOMO MUNICIPAL DE TIPUANI</v>
      </c>
      <c r="C299" s="4" t="s">
        <v>320</v>
      </c>
    </row>
    <row r="300" spans="1:3">
      <c r="A300" s="3">
        <v>1230</v>
      </c>
      <c r="B300" s="4" t="str">
        <f t="shared" si="4"/>
        <v>GOBIERNO AUTÓNOMO MUNICIPAL DE QUIABAYA</v>
      </c>
      <c r="C300" s="4" t="s">
        <v>321</v>
      </c>
    </row>
    <row r="301" spans="1:3">
      <c r="A301" s="3">
        <v>1231</v>
      </c>
      <c r="B301" s="4" t="str">
        <f t="shared" si="4"/>
        <v>GOBIERNO AUTÓNOMO MUNICIPAL DE COMBAYA</v>
      </c>
      <c r="C301" s="4" t="s">
        <v>322</v>
      </c>
    </row>
    <row r="302" spans="1:3">
      <c r="A302" s="3">
        <v>1232</v>
      </c>
      <c r="B302" s="4" t="str">
        <f t="shared" si="4"/>
        <v>GOBIERNO AUTÓNOMO MUNICIPAL DE COPACABANA</v>
      </c>
      <c r="C302" s="4" t="s">
        <v>323</v>
      </c>
    </row>
    <row r="303" spans="1:3">
      <c r="A303" s="3">
        <v>1233</v>
      </c>
      <c r="B303" s="4" t="str">
        <f t="shared" si="4"/>
        <v>GOBIERNO AUTÓNOMO MUNICIPAL DE SAN PEDRO DE TIQUINA</v>
      </c>
      <c r="C303" s="4" t="s">
        <v>324</v>
      </c>
    </row>
    <row r="304" spans="1:3">
      <c r="A304" s="3">
        <v>1234</v>
      </c>
      <c r="B304" s="4" t="str">
        <f t="shared" si="4"/>
        <v>GOBIERNO AUTÓNOMO MUNICIPAL DE TITO YUPANQUI</v>
      </c>
      <c r="C304" s="4" t="s">
        <v>325</v>
      </c>
    </row>
    <row r="305" spans="1:3">
      <c r="A305" s="3">
        <v>1235</v>
      </c>
      <c r="B305" s="4" t="str">
        <f t="shared" si="4"/>
        <v>GOBIERNO AUTÓNOMO MUNICIPAL DE CHUMA</v>
      </c>
      <c r="C305" s="4" t="s">
        <v>326</v>
      </c>
    </row>
    <row r="306" spans="1:3">
      <c r="A306" s="3">
        <v>1236</v>
      </c>
      <c r="B306" s="4" t="str">
        <f t="shared" si="4"/>
        <v>GOBIERNO AUTÓNOMO MUNICIPAL DE AYATA</v>
      </c>
      <c r="C306" s="4" t="s">
        <v>327</v>
      </c>
    </row>
    <row r="307" spans="1:3">
      <c r="A307" s="3">
        <v>1237</v>
      </c>
      <c r="B307" s="4" t="str">
        <f t="shared" si="4"/>
        <v>GOBIERNO AUTÓNOMO MUNICIPAL DE AUCAPATA</v>
      </c>
      <c r="C307" s="4" t="s">
        <v>328</v>
      </c>
    </row>
    <row r="308" spans="1:3">
      <c r="A308" s="3">
        <v>1238</v>
      </c>
      <c r="B308" s="4" t="str">
        <f t="shared" si="4"/>
        <v>GOBIERNO AUTÓNOMO MUNICIPAL DE COROCORO</v>
      </c>
      <c r="C308" s="4" t="s">
        <v>329</v>
      </c>
    </row>
    <row r="309" spans="1:3">
      <c r="A309" s="3">
        <v>1239</v>
      </c>
      <c r="B309" s="4" t="str">
        <f t="shared" si="4"/>
        <v>GOBIERNO AUTÓNOMO MUNICIPAL DE CAQUIAVIRI</v>
      </c>
      <c r="C309" s="4" t="s">
        <v>330</v>
      </c>
    </row>
    <row r="310" spans="1:3">
      <c r="A310" s="3">
        <v>1240</v>
      </c>
      <c r="B310" s="4" t="str">
        <f t="shared" si="4"/>
        <v>GOBIERNO AUTÓNOMO MUNICIPAL DE CALACOTO</v>
      </c>
      <c r="C310" s="4" t="s">
        <v>331</v>
      </c>
    </row>
    <row r="311" spans="1:3">
      <c r="A311" s="3">
        <v>1241</v>
      </c>
      <c r="B311" s="4" t="str">
        <f t="shared" si="4"/>
        <v>GOBIERNO AUTÓNOMO MUNICIPAL DE COMANCHE</v>
      </c>
      <c r="C311" s="4" t="s">
        <v>332</v>
      </c>
    </row>
    <row r="312" spans="1:3">
      <c r="A312" s="3">
        <v>1242</v>
      </c>
      <c r="B312" s="4" t="str">
        <f t="shared" si="4"/>
        <v>GOBIERNO AUTÓNOMO MUNICIPAL DE CHARAÑA</v>
      </c>
      <c r="C312" s="4" t="s">
        <v>333</v>
      </c>
    </row>
    <row r="313" spans="1:3">
      <c r="A313" s="3">
        <v>1243</v>
      </c>
      <c r="B313" s="4" t="str">
        <f t="shared" si="4"/>
        <v>GOBIERNO AUTÓNOMO MUNICIPAL DE WALDO BALLIVIÁN</v>
      </c>
      <c r="C313" s="4" t="s">
        <v>334</v>
      </c>
    </row>
    <row r="314" spans="1:3">
      <c r="A314" s="3">
        <v>1244</v>
      </c>
      <c r="B314" s="4" t="str">
        <f t="shared" si="4"/>
        <v>GOBIERNO AUTÓNOMO MUNICIPAL DE NAZACARA DE PACAJES</v>
      </c>
      <c r="C314" s="4" t="s">
        <v>335</v>
      </c>
    </row>
    <row r="315" spans="1:3">
      <c r="A315" s="3">
        <v>1245</v>
      </c>
      <c r="B315" s="4" t="str">
        <f t="shared" si="4"/>
        <v>GOBIERNO AUTÓNOMO MUNICIPAL DE SANTIAGO DE CALLAPA</v>
      </c>
      <c r="C315" s="4" t="s">
        <v>336</v>
      </c>
    </row>
    <row r="316" spans="1:3">
      <c r="A316" s="3">
        <v>1246</v>
      </c>
      <c r="B316" s="4" t="str">
        <f t="shared" si="4"/>
        <v>GOBIERNO AUTÓNOMO MUNICIPAL DE PUERTO ACOSTA</v>
      </c>
      <c r="C316" s="4" t="s">
        <v>337</v>
      </c>
    </row>
    <row r="317" spans="1:3">
      <c r="A317" s="3">
        <v>1247</v>
      </c>
      <c r="B317" s="4" t="str">
        <f t="shared" si="4"/>
        <v>GOBIERNO AUTÓNOMO MUNICIPAL DE MOCOMOCO</v>
      </c>
      <c r="C317" s="4" t="s">
        <v>338</v>
      </c>
    </row>
    <row r="318" spans="1:3">
      <c r="A318" s="3">
        <v>1248</v>
      </c>
      <c r="B318" s="4" t="str">
        <f t="shared" si="4"/>
        <v>GOBIERNO AUTÓNOMO MUNICIPAL DE CARABUCO</v>
      </c>
      <c r="C318" s="4" t="s">
        <v>339</v>
      </c>
    </row>
    <row r="319" spans="1:3">
      <c r="A319" s="3">
        <v>1249</v>
      </c>
      <c r="B319" s="4" t="str">
        <f t="shared" si="4"/>
        <v>GOBIERNO AUTÓNOMO MUNICIPAL DE APOLO</v>
      </c>
      <c r="C319" s="4" t="s">
        <v>340</v>
      </c>
    </row>
    <row r="320" spans="1:3">
      <c r="A320" s="3">
        <v>1250</v>
      </c>
      <c r="B320" s="4" t="str">
        <f t="shared" si="4"/>
        <v>GOBIERNO AUTÓNOMO MUNICIPAL DE PELECHUCO</v>
      </c>
      <c r="C320" s="4" t="s">
        <v>341</v>
      </c>
    </row>
    <row r="321" spans="1:3">
      <c r="A321" s="3">
        <v>1251</v>
      </c>
      <c r="B321" s="4" t="str">
        <f t="shared" si="4"/>
        <v>GOBIERNO AUTÓNOMO MUNICIPAL DE LURIBAY</v>
      </c>
      <c r="C321" s="4" t="s">
        <v>342</v>
      </c>
    </row>
    <row r="322" spans="1:3">
      <c r="A322" s="3">
        <v>1252</v>
      </c>
      <c r="B322" s="4" t="str">
        <f t="shared" si="4"/>
        <v>GOBIERNO AUTÓNOMO MUNICIPAL DE SAPAHAQUI</v>
      </c>
      <c r="C322" s="4" t="s">
        <v>343</v>
      </c>
    </row>
    <row r="323" spans="1:3">
      <c r="A323" s="3">
        <v>1253</v>
      </c>
      <c r="B323" s="4" t="str">
        <f t="shared" si="4"/>
        <v>GOBIERNO AUTÓNOMO MUNICIPAL DE YACO</v>
      </c>
      <c r="C323" s="4" t="s">
        <v>344</v>
      </c>
    </row>
    <row r="324" spans="1:3">
      <c r="A324" s="3">
        <v>1254</v>
      </c>
      <c r="B324" s="4" t="str">
        <f t="shared" si="4"/>
        <v>GOBIERNO AUTÓNOMO MUNICIPAL DE MALLA</v>
      </c>
      <c r="C324" s="4" t="s">
        <v>345</v>
      </c>
    </row>
    <row r="325" spans="1:3">
      <c r="A325" s="3">
        <v>1255</v>
      </c>
      <c r="B325" s="4" t="str">
        <f t="shared" si="4"/>
        <v>GOBIERNO AUTÓNOMO MUNICIPAL DE CAIROMA</v>
      </c>
      <c r="C325" s="4" t="s">
        <v>346</v>
      </c>
    </row>
    <row r="326" spans="1:3">
      <c r="A326" s="3">
        <v>1256</v>
      </c>
      <c r="B326" s="4" t="str">
        <f t="shared" si="4"/>
        <v>GOBIERNO AUTÓNOMO MUNICIPAL DE CHULUMANI (VILLA DE LA LIBERTAD)</v>
      </c>
      <c r="C326" s="4" t="s">
        <v>347</v>
      </c>
    </row>
    <row r="327" spans="1:3">
      <c r="A327" s="3">
        <v>1257</v>
      </c>
      <c r="B327" s="4" t="str">
        <f t="shared" si="4"/>
        <v>GOBIERNO AUTÓNOMO MUNICIPAL DE IRUPANA (VILLA DE LANZA)</v>
      </c>
      <c r="C327" s="4" t="s">
        <v>348</v>
      </c>
    </row>
    <row r="328" spans="1:3">
      <c r="A328" s="3">
        <v>1258</v>
      </c>
      <c r="B328" s="4" t="str">
        <f t="shared" si="4"/>
        <v>GOBIERNO AUTÓNOMO MUNICIPAL DE YANACACHI</v>
      </c>
      <c r="C328" s="4" t="s">
        <v>349</v>
      </c>
    </row>
    <row r="329" spans="1:3">
      <c r="A329" s="3">
        <v>1259</v>
      </c>
      <c r="B329" s="4" t="str">
        <f t="shared" si="4"/>
        <v>GOBIERNO AUTÓNOMO MUNICIPAL DE PALOS BLANCOS</v>
      </c>
      <c r="C329" s="4" t="s">
        <v>350</v>
      </c>
    </row>
    <row r="330" spans="1:3">
      <c r="A330" s="3">
        <v>1260</v>
      </c>
      <c r="B330" s="4" t="str">
        <f t="shared" si="4"/>
        <v>GOBIERNO AUTÓNOMO MUNICIPAL DE LA ASUNTA</v>
      </c>
      <c r="C330" s="4" t="s">
        <v>351</v>
      </c>
    </row>
    <row r="331" spans="1:3">
      <c r="A331" s="3">
        <v>1261</v>
      </c>
      <c r="B331" s="4" t="str">
        <f t="shared" si="4"/>
        <v>GOBIERNO AUTÓNOMO MUNICIPAL DE PUCARANI</v>
      </c>
      <c r="C331" s="4" t="s">
        <v>352</v>
      </c>
    </row>
    <row r="332" spans="1:3">
      <c r="A332" s="3">
        <v>1262</v>
      </c>
      <c r="B332" s="4" t="str">
        <f t="shared" si="4"/>
        <v>GOBIERNO AUTÓNOMO MUNICIPAL DE LAJA</v>
      </c>
      <c r="C332" s="4" t="s">
        <v>353</v>
      </c>
    </row>
    <row r="333" spans="1:3">
      <c r="A333" s="3">
        <v>1263</v>
      </c>
      <c r="B333" s="4" t="str">
        <f t="shared" si="4"/>
        <v>GOBIERNO AUTÓNOMO MUNICIPAL DE BATALLAS</v>
      </c>
      <c r="C333" s="4" t="s">
        <v>354</v>
      </c>
    </row>
    <row r="334" spans="1:3">
      <c r="A334" s="3">
        <v>1264</v>
      </c>
      <c r="B334" s="4" t="str">
        <f t="shared" si="4"/>
        <v>GOBIERNO AUTÓNOMO MUNICIPAL DE PUERTO PÉREZ</v>
      </c>
      <c r="C334" s="4" t="s">
        <v>355</v>
      </c>
    </row>
    <row r="335" spans="1:3">
      <c r="A335" s="3">
        <v>1265</v>
      </c>
      <c r="B335" s="4" t="str">
        <f t="shared" ref="B335:B398" si="5">UPPER(C335)</f>
        <v>GOBIERNO AUTÓNOMO MUNICIPAL DE COROICO</v>
      </c>
      <c r="C335" s="4" t="s">
        <v>356</v>
      </c>
    </row>
    <row r="336" spans="1:3">
      <c r="A336" s="3">
        <v>1266</v>
      </c>
      <c r="B336" s="4" t="str">
        <f t="shared" si="5"/>
        <v>GOBIERNO AUTÓNOMO MUNICIPAL DE CORIPATA</v>
      </c>
      <c r="C336" s="4" t="s">
        <v>357</v>
      </c>
    </row>
    <row r="337" spans="1:3">
      <c r="A337" s="3">
        <v>1267</v>
      </c>
      <c r="B337" s="4" t="str">
        <f t="shared" si="5"/>
        <v>GOBIERNO AUTÓNOMO MUNICIPAL DE IXIAMAS</v>
      </c>
      <c r="C337" s="4" t="s">
        <v>358</v>
      </c>
    </row>
    <row r="338" spans="1:3">
      <c r="A338" s="3">
        <v>1268</v>
      </c>
      <c r="B338" s="4" t="str">
        <f t="shared" si="5"/>
        <v>GOBIERNO AUTÓNOMO MUNICIPAL DE SAN BUENAVENTURA</v>
      </c>
      <c r="C338" s="4" t="s">
        <v>359</v>
      </c>
    </row>
    <row r="339" spans="1:3">
      <c r="A339" s="3">
        <v>1269</v>
      </c>
      <c r="B339" s="4" t="str">
        <f t="shared" si="5"/>
        <v>GOBIERNO AUTÓNOMO MUNICIPAL DE GENERAL JUAN JOSÉ PÉREZ (CHARAZANI)</v>
      </c>
      <c r="C339" s="4" t="s">
        <v>360</v>
      </c>
    </row>
    <row r="340" spans="1:3">
      <c r="A340" s="3">
        <v>1270</v>
      </c>
      <c r="B340" s="4" t="str">
        <f t="shared" si="5"/>
        <v>GOBIERNO AUTÓNOMO MUNICIPAL DE CURVA</v>
      </c>
      <c r="C340" s="4" t="s">
        <v>361</v>
      </c>
    </row>
    <row r="341" spans="1:3">
      <c r="A341" s="3">
        <v>1271</v>
      </c>
      <c r="B341" s="4" t="str">
        <f t="shared" si="5"/>
        <v>GOBIERNO AUTÓNOMO MUNICIPAL DE SAN PEDRO DE CURAHUARA</v>
      </c>
      <c r="C341" s="4" t="s">
        <v>362</v>
      </c>
    </row>
    <row r="342" spans="1:3">
      <c r="A342" s="3">
        <v>1272</v>
      </c>
      <c r="B342" s="4" t="str">
        <f t="shared" si="5"/>
        <v>GOBIERNO AUTÓNOMO MUNICIPAL DE PAPEL PAMPA</v>
      </c>
      <c r="C342" s="4" t="s">
        <v>363</v>
      </c>
    </row>
    <row r="343" spans="1:3">
      <c r="A343" s="3">
        <v>1273</v>
      </c>
      <c r="B343" s="4" t="str">
        <f t="shared" si="5"/>
        <v>GOBIERNO AUTÓNOMO MUNICIPAL DE CHACARILLA</v>
      </c>
      <c r="C343" s="4" t="s">
        <v>364</v>
      </c>
    </row>
    <row r="344" spans="1:3">
      <c r="A344" s="3">
        <v>1274</v>
      </c>
      <c r="B344" s="4" t="str">
        <f t="shared" si="5"/>
        <v>GOBIERNO AUTÓNOMO MUNICIPAL DE SANTIAGO DE MACHACA</v>
      </c>
      <c r="C344" s="4" t="s">
        <v>365</v>
      </c>
    </row>
    <row r="345" spans="1:3">
      <c r="A345" s="3">
        <v>1275</v>
      </c>
      <c r="B345" s="4" t="str">
        <f t="shared" si="5"/>
        <v>GOBIERNO AUTÓNOMO MUNICIPAL DE CATACORA</v>
      </c>
      <c r="C345" s="4" t="s">
        <v>366</v>
      </c>
    </row>
    <row r="346" spans="1:3">
      <c r="A346" s="3">
        <v>1276</v>
      </c>
      <c r="B346" s="4" t="str">
        <f t="shared" si="5"/>
        <v>GOBIERNO AUTÓNOMO MUNICIPAL DE MAPIRI</v>
      </c>
      <c r="C346" s="4" t="s">
        <v>367</v>
      </c>
    </row>
    <row r="347" spans="1:3">
      <c r="A347" s="3">
        <v>1277</v>
      </c>
      <c r="B347" s="4" t="str">
        <f t="shared" si="5"/>
        <v>GOBIERNO AUTÓNOMO MUNICIPAL DE TEOPONTE</v>
      </c>
      <c r="C347" s="4" t="s">
        <v>368</v>
      </c>
    </row>
    <row r="348" spans="1:3">
      <c r="A348" s="3">
        <v>1278</v>
      </c>
      <c r="B348" s="4" t="str">
        <f t="shared" si="5"/>
        <v>GOBIERNO AUTÓNOMO MUNICIPAL DE SAN ANDRÉS DE MACHACA</v>
      </c>
      <c r="C348" s="4" t="s">
        <v>369</v>
      </c>
    </row>
    <row r="349" spans="1:3">
      <c r="A349" s="3">
        <v>1279</v>
      </c>
      <c r="B349" s="4" t="str">
        <f t="shared" si="5"/>
        <v>GOBIERNO AUTÓNOMO MUNICIPAL DE JESÚS DE MACHACA</v>
      </c>
      <c r="C349" s="4" t="s">
        <v>370</v>
      </c>
    </row>
    <row r="350" spans="1:3">
      <c r="A350" s="3">
        <v>1280</v>
      </c>
      <c r="B350" s="4" t="str">
        <f t="shared" si="5"/>
        <v>GOBIERNO AUTÓNOMO MUNICIPAL DE TARACO</v>
      </c>
      <c r="C350" s="4" t="s">
        <v>371</v>
      </c>
    </row>
    <row r="351" spans="1:3">
      <c r="A351" s="3">
        <v>1281</v>
      </c>
      <c r="B351" s="4" t="str">
        <f t="shared" si="5"/>
        <v>GOBIERNO AUTÓNOMO MUNICIPAL DE HUARINA</v>
      </c>
      <c r="C351" s="4" t="s">
        <v>372</v>
      </c>
    </row>
    <row r="352" spans="1:3">
      <c r="A352" s="3">
        <v>1282</v>
      </c>
      <c r="B352" s="4" t="str">
        <f t="shared" si="5"/>
        <v>GOBIERNO AUTÓNOMO MUNICIPAL DE SANTIAGO DE HUATA</v>
      </c>
      <c r="C352" s="4" t="s">
        <v>373</v>
      </c>
    </row>
    <row r="353" spans="1:3">
      <c r="A353" s="3">
        <v>1283</v>
      </c>
      <c r="B353" s="4" t="str">
        <f t="shared" si="5"/>
        <v>GOBIERNO AUTÓNOMO MUNICIPAL DE ESCOMA</v>
      </c>
      <c r="C353" s="4" t="s">
        <v>374</v>
      </c>
    </row>
    <row r="354" spans="1:3">
      <c r="A354" s="3">
        <v>1284</v>
      </c>
      <c r="B354" s="4" t="str">
        <f t="shared" si="5"/>
        <v>GOBIERNO AUTÓNOMO MUNICIPAL DE HUMANATA</v>
      </c>
      <c r="C354" s="4" t="s">
        <v>375</v>
      </c>
    </row>
    <row r="355" spans="1:3">
      <c r="A355" s="3">
        <v>1285</v>
      </c>
      <c r="B355" s="4" t="str">
        <f t="shared" si="5"/>
        <v>GOBIERNO AUTÓNOMO MUNICIPAL DE ALTO BENI</v>
      </c>
      <c r="C355" s="4" t="s">
        <v>376</v>
      </c>
    </row>
    <row r="356" spans="1:3">
      <c r="A356" s="3">
        <v>1286</v>
      </c>
      <c r="B356" s="4" t="str">
        <f t="shared" si="5"/>
        <v>GOBIERNO AUTÓNOMO MUNICIPAL DE HUATAJATA</v>
      </c>
      <c r="C356" s="4" t="s">
        <v>377</v>
      </c>
    </row>
    <row r="357" spans="1:3">
      <c r="A357" s="3">
        <v>1287</v>
      </c>
      <c r="B357" s="4" t="str">
        <f t="shared" si="5"/>
        <v>GOBIERNO AUTÓNOMO MUNICIPAL DE CHUA COCANI</v>
      </c>
      <c r="C357" s="4" t="s">
        <v>378</v>
      </c>
    </row>
    <row r="358" spans="1:3">
      <c r="A358" s="3">
        <v>1301</v>
      </c>
      <c r="B358" s="4" t="str">
        <f t="shared" si="5"/>
        <v>GOBIERNO AUTÓNOMO MUNICIPAL DE COCHABAMBA</v>
      </c>
      <c r="C358" s="4" t="s">
        <v>379</v>
      </c>
    </row>
    <row r="359" spans="1:3">
      <c r="A359" s="3">
        <v>1302</v>
      </c>
      <c r="B359" s="4" t="str">
        <f t="shared" si="5"/>
        <v>GOBIERNO AUTÓNOMO MUNICIPAL DE QUILLACOLLO</v>
      </c>
      <c r="C359" s="4" t="s">
        <v>380</v>
      </c>
    </row>
    <row r="360" spans="1:3">
      <c r="A360" s="3">
        <v>1303</v>
      </c>
      <c r="B360" s="4" t="str">
        <f t="shared" si="5"/>
        <v>GOBIERNO AUTÓNOMO MUNICIPAL DE SIPE SIPE</v>
      </c>
      <c r="C360" s="4" t="s">
        <v>381</v>
      </c>
    </row>
    <row r="361" spans="1:3">
      <c r="A361" s="3">
        <v>1304</v>
      </c>
      <c r="B361" s="4" t="str">
        <f t="shared" si="5"/>
        <v>GOBIERNO AUTÓNOMO MUNICIPAL DE TIQUIPAYA</v>
      </c>
      <c r="C361" s="4" t="s">
        <v>382</v>
      </c>
    </row>
    <row r="362" spans="1:3">
      <c r="A362" s="3">
        <v>1305</v>
      </c>
      <c r="B362" s="4" t="str">
        <f t="shared" si="5"/>
        <v>GOBIERNO AUTÓNOMO MUNICIPAL DE VINTO</v>
      </c>
      <c r="C362" s="4" t="s">
        <v>383</v>
      </c>
    </row>
    <row r="363" spans="1:3">
      <c r="A363" s="3">
        <v>1306</v>
      </c>
      <c r="B363" s="4" t="str">
        <f t="shared" si="5"/>
        <v>GOBIERNO AUTÓNOMO MUNICIPAL DE COLCAPIRHUA</v>
      </c>
      <c r="C363" s="4" t="s">
        <v>384</v>
      </c>
    </row>
    <row r="364" spans="1:3">
      <c r="A364" s="3">
        <v>1307</v>
      </c>
      <c r="B364" s="4" t="str">
        <f t="shared" si="5"/>
        <v>GOBIERNO AUTÓNOMO MUNICIPAL DE AIQUILE</v>
      </c>
      <c r="C364" s="4" t="s">
        <v>385</v>
      </c>
    </row>
    <row r="365" spans="1:3">
      <c r="A365" s="3">
        <v>1308</v>
      </c>
      <c r="B365" s="4" t="str">
        <f t="shared" si="5"/>
        <v>GOBIERNO AUTÓNOMO MUNICIPAL DE PASORAPA</v>
      </c>
      <c r="C365" s="4" t="s">
        <v>386</v>
      </c>
    </row>
    <row r="366" spans="1:3">
      <c r="A366" s="3">
        <v>1309</v>
      </c>
      <c r="B366" s="4" t="str">
        <f t="shared" si="5"/>
        <v>GOBIERNO AUTÓNOMO MUNICIPAL DE OMEREQUE</v>
      </c>
      <c r="C366" s="4" t="s">
        <v>387</v>
      </c>
    </row>
    <row r="367" spans="1:3">
      <c r="A367" s="3">
        <v>1310</v>
      </c>
      <c r="B367" s="4" t="str">
        <f t="shared" si="5"/>
        <v>GOBIERNO AUTÓNOMO MUNICIPAL DE INDEPENDENCIA</v>
      </c>
      <c r="C367" s="4" t="s">
        <v>388</v>
      </c>
    </row>
    <row r="368" spans="1:3">
      <c r="A368" s="3">
        <v>1311</v>
      </c>
      <c r="B368" s="4" t="str">
        <f t="shared" si="5"/>
        <v>GOBIERNO AUTÓNOMO MUNICIPAL DE MOROCHATA</v>
      </c>
      <c r="C368" s="4" t="s">
        <v>389</v>
      </c>
    </row>
    <row r="369" spans="1:3">
      <c r="A369" s="3">
        <v>1312</v>
      </c>
      <c r="B369" s="4" t="str">
        <f t="shared" si="5"/>
        <v>GOBIERNO AUTÓNOMO MUNICIPAL DE SACABA</v>
      </c>
      <c r="C369" s="4" t="s">
        <v>390</v>
      </c>
    </row>
    <row r="370" spans="1:3">
      <c r="A370" s="3">
        <v>1313</v>
      </c>
      <c r="B370" s="4" t="str">
        <f t="shared" si="5"/>
        <v>GOBIERNO AUTÓNOMO MUNICIPAL DE COLOMI</v>
      </c>
      <c r="C370" s="4" t="s">
        <v>391</v>
      </c>
    </row>
    <row r="371" spans="1:3">
      <c r="A371" s="3">
        <v>1314</v>
      </c>
      <c r="B371" s="4" t="str">
        <f t="shared" si="5"/>
        <v>GOBIERNO AUTÓNOMO MUNICIPAL DE VILLA TUNARI</v>
      </c>
      <c r="C371" s="4" t="s">
        <v>392</v>
      </c>
    </row>
    <row r="372" spans="1:3">
      <c r="A372" s="3">
        <v>1315</v>
      </c>
      <c r="B372" s="4" t="str">
        <f t="shared" si="5"/>
        <v>GOBIERNO AUTÓNOMO MUNICIPAL DE PUNATA</v>
      </c>
      <c r="C372" s="4" t="s">
        <v>393</v>
      </c>
    </row>
    <row r="373" spans="1:3">
      <c r="A373" s="3">
        <v>1316</v>
      </c>
      <c r="B373" s="4" t="str">
        <f t="shared" si="5"/>
        <v>GOBIERNO AUTÓNOMO MUNICIPAL DE VILLA RIVERO</v>
      </c>
      <c r="C373" s="4" t="s">
        <v>394</v>
      </c>
    </row>
    <row r="374" spans="1:3">
      <c r="A374" s="3">
        <v>1317</v>
      </c>
      <c r="B374" s="4" t="str">
        <f t="shared" si="5"/>
        <v>GOBIERNO AUTÓNOMO MUNICIPAL DE SAN BENITO (VILLA JOSÉ QUINTÍN MENDOZA)</v>
      </c>
      <c r="C374" s="4" t="s">
        <v>395</v>
      </c>
    </row>
    <row r="375" spans="1:3">
      <c r="A375" s="3">
        <v>1318</v>
      </c>
      <c r="B375" s="4" t="str">
        <f t="shared" si="5"/>
        <v>GOBIERNO AUTÓNOMO MUNICIPAL DE TACACHI</v>
      </c>
      <c r="C375" s="4" t="s">
        <v>396</v>
      </c>
    </row>
    <row r="376" spans="1:3">
      <c r="A376" s="3">
        <v>1319</v>
      </c>
      <c r="B376" s="4" t="str">
        <f t="shared" si="5"/>
        <v>GOBIERNO AUTÓNOMO MUNICIPAL VILLA GUALBERTO VILLARROEL</v>
      </c>
      <c r="C376" s="4" t="s">
        <v>397</v>
      </c>
    </row>
    <row r="377" spans="1:3">
      <c r="A377" s="3">
        <v>1320</v>
      </c>
      <c r="B377" s="4" t="str">
        <f t="shared" si="5"/>
        <v>GOBIERNO AUTÓNOMO MUNICIPAL DE TARATA</v>
      </c>
      <c r="C377" s="4" t="s">
        <v>398</v>
      </c>
    </row>
    <row r="378" spans="1:3">
      <c r="A378" s="3">
        <v>1321</v>
      </c>
      <c r="B378" s="4" t="str">
        <f t="shared" si="5"/>
        <v>GOBIERNO AUTÓNOMO MUNICIPAL DE ANZALDO</v>
      </c>
      <c r="C378" s="4" t="s">
        <v>399</v>
      </c>
    </row>
    <row r="379" spans="1:3">
      <c r="A379" s="3">
        <v>1322</v>
      </c>
      <c r="B379" s="4" t="str">
        <f t="shared" si="5"/>
        <v>GOBIERNO AUTÓNOMO MUNICIPAL DE ARBIETO</v>
      </c>
      <c r="C379" s="4" t="s">
        <v>400</v>
      </c>
    </row>
    <row r="380" spans="1:3">
      <c r="A380" s="3">
        <v>1323</v>
      </c>
      <c r="B380" s="4" t="str">
        <f t="shared" si="5"/>
        <v>GOBIERNO AUTÓNOMO MUNICIPAL DE SACABAMBA</v>
      </c>
      <c r="C380" s="4" t="s">
        <v>401</v>
      </c>
    </row>
    <row r="381" spans="1:3">
      <c r="A381" s="3">
        <v>1324</v>
      </c>
      <c r="B381" s="4" t="str">
        <f t="shared" si="5"/>
        <v>GOBIERNO AUTÓNOMO MUNICIPAL DE CLIZA</v>
      </c>
      <c r="C381" s="4" t="s">
        <v>402</v>
      </c>
    </row>
    <row r="382" spans="1:3">
      <c r="A382" s="3">
        <v>1325</v>
      </c>
      <c r="B382" s="4" t="str">
        <f t="shared" si="5"/>
        <v>GOBIERNO AUTÓNOMO MUNICIPAL DE TOCO</v>
      </c>
      <c r="C382" s="4" t="s">
        <v>403</v>
      </c>
    </row>
    <row r="383" spans="1:3">
      <c r="A383" s="3">
        <v>1326</v>
      </c>
      <c r="B383" s="4" t="str">
        <f t="shared" si="5"/>
        <v>GOBIERNO AUTÓNOMO MUNICIPAL DE TOLATA</v>
      </c>
      <c r="C383" s="4" t="s">
        <v>404</v>
      </c>
    </row>
    <row r="384" spans="1:3">
      <c r="A384" s="3">
        <v>1327</v>
      </c>
      <c r="B384" s="4" t="str">
        <f t="shared" si="5"/>
        <v>GOBIERNO AUTÓNOMO MUNICIPAL DE CAPINOTA</v>
      </c>
      <c r="C384" s="4" t="s">
        <v>405</v>
      </c>
    </row>
    <row r="385" spans="1:3">
      <c r="A385" s="3">
        <v>1328</v>
      </c>
      <c r="B385" s="4" t="str">
        <f t="shared" si="5"/>
        <v>GOBIERNO AUTÓNOMO MUNICIPAL DE SANTIVAÑEZ</v>
      </c>
      <c r="C385" s="4" t="s">
        <v>406</v>
      </c>
    </row>
    <row r="386" spans="1:3">
      <c r="A386" s="3">
        <v>1329</v>
      </c>
      <c r="B386" s="4" t="str">
        <f t="shared" si="5"/>
        <v>GOBIERNO AUTÓNOMO MUNICIPAL DE SICAYA</v>
      </c>
      <c r="C386" s="4" t="s">
        <v>407</v>
      </c>
    </row>
    <row r="387" spans="1:3">
      <c r="A387" s="3">
        <v>1330</v>
      </c>
      <c r="B387" s="4" t="str">
        <f t="shared" si="5"/>
        <v>GOBIERNO AUTÓNOMO MUNICIPAL DE TAPACARI</v>
      </c>
      <c r="C387" s="4" t="s">
        <v>408</v>
      </c>
    </row>
    <row r="388" spans="1:3">
      <c r="A388" s="3">
        <v>1331</v>
      </c>
      <c r="B388" s="4" t="str">
        <f t="shared" si="5"/>
        <v>GOBIERNO AUTÓNOMO MUNICIPAL DE TOTORA</v>
      </c>
      <c r="C388" s="4" t="s">
        <v>409</v>
      </c>
    </row>
    <row r="389" spans="1:3">
      <c r="A389" s="3">
        <v>1332</v>
      </c>
      <c r="B389" s="4" t="str">
        <f t="shared" si="5"/>
        <v>GOBIERNO AUTÓNOMO MUNICIPAL DE POJO</v>
      </c>
      <c r="C389" s="4" t="s">
        <v>410</v>
      </c>
    </row>
    <row r="390" spans="1:3">
      <c r="A390" s="3">
        <v>1333</v>
      </c>
      <c r="B390" s="4" t="str">
        <f t="shared" si="5"/>
        <v>GOBIERNO AUTÓNOMO MUNICIPAL DE POCONA</v>
      </c>
      <c r="C390" s="4" t="s">
        <v>411</v>
      </c>
    </row>
    <row r="391" spans="1:3">
      <c r="A391" s="3">
        <v>1334</v>
      </c>
      <c r="B391" s="4" t="str">
        <f t="shared" si="5"/>
        <v>GOBIERNO AUTÓNOMO MUNICIPAL DE CHIMORÉ</v>
      </c>
      <c r="C391" s="4" t="s">
        <v>412</v>
      </c>
    </row>
    <row r="392" spans="1:3">
      <c r="A392" s="3">
        <v>1335</v>
      </c>
      <c r="B392" s="4" t="str">
        <f t="shared" si="5"/>
        <v>GOBIERNO AUTÓNOMO MUNICIPAL DE PUERTO VILLARROEL</v>
      </c>
      <c r="C392" s="4" t="s">
        <v>413</v>
      </c>
    </row>
    <row r="393" spans="1:3">
      <c r="A393" s="3">
        <v>1336</v>
      </c>
      <c r="B393" s="4" t="str">
        <f t="shared" si="5"/>
        <v>GOBIERNO AUTÓNOMO MUNICIPAL DE ARANI</v>
      </c>
      <c r="C393" s="4" t="s">
        <v>414</v>
      </c>
    </row>
    <row r="394" spans="1:3">
      <c r="A394" s="3">
        <v>1337</v>
      </c>
      <c r="B394" s="4" t="str">
        <f t="shared" si="5"/>
        <v>GOBIERNO AUTÓNOMO MUNICIPAL DE VACAS</v>
      </c>
      <c r="C394" s="4" t="s">
        <v>415</v>
      </c>
    </row>
    <row r="395" spans="1:3">
      <c r="A395" s="3">
        <v>1338</v>
      </c>
      <c r="B395" s="4" t="str">
        <f t="shared" si="5"/>
        <v>GOBIERNO AUTÓNOMO MUNICIPAL DE ARQUE</v>
      </c>
      <c r="C395" s="4" t="s">
        <v>416</v>
      </c>
    </row>
    <row r="396" spans="1:3">
      <c r="A396" s="3">
        <v>1339</v>
      </c>
      <c r="B396" s="4" t="str">
        <f t="shared" si="5"/>
        <v>GOBIERNO AUTÓNOMO MUNICIPAL DE TACOPAYA</v>
      </c>
      <c r="C396" s="4" t="s">
        <v>417</v>
      </c>
    </row>
    <row r="397" spans="1:3">
      <c r="A397" s="3">
        <v>1340</v>
      </c>
      <c r="B397" s="4" t="str">
        <f t="shared" si="5"/>
        <v>GOBIERNO AUTÓNOMO MUNICIPAL DE BOLIVAR</v>
      </c>
      <c r="C397" s="4" t="s">
        <v>418</v>
      </c>
    </row>
    <row r="398" spans="1:3">
      <c r="A398" s="3">
        <v>1341</v>
      </c>
      <c r="B398" s="4" t="str">
        <f t="shared" si="5"/>
        <v>GOBIERNO AUTÓNOMO MUNICIPAL DE TIRAQUE</v>
      </c>
      <c r="C398" s="4" t="s">
        <v>419</v>
      </c>
    </row>
    <row r="399" spans="1:3">
      <c r="A399" s="3">
        <v>1342</v>
      </c>
      <c r="B399" s="4" t="str">
        <f t="shared" ref="B399:B462" si="6">UPPER(C399)</f>
        <v>GOBIERNO AUTÓNOMO MUNICIPAL DE MIZQUE</v>
      </c>
      <c r="C399" s="4" t="s">
        <v>420</v>
      </c>
    </row>
    <row r="400" spans="1:3">
      <c r="A400" s="3">
        <v>1343</v>
      </c>
      <c r="B400" s="4" t="str">
        <f t="shared" si="6"/>
        <v>GOBIERNO AUTÓNOMO MUNICIPAL DE VILA VILA</v>
      </c>
      <c r="C400" s="4" t="s">
        <v>421</v>
      </c>
    </row>
    <row r="401" spans="1:3">
      <c r="A401" s="3">
        <v>1344</v>
      </c>
      <c r="B401" s="4" t="str">
        <f t="shared" si="6"/>
        <v>GOBIERNO AUTÓNOMO MUNICIPAL DE ALALAY</v>
      </c>
      <c r="C401" s="4" t="s">
        <v>422</v>
      </c>
    </row>
    <row r="402" spans="1:3">
      <c r="A402" s="3">
        <v>1345</v>
      </c>
      <c r="B402" s="4" t="str">
        <f t="shared" si="6"/>
        <v>GOBIERNO AUTÓNOMO MUNICIPAL DE ENTRE RIOS</v>
      </c>
      <c r="C402" s="4" t="s">
        <v>423</v>
      </c>
    </row>
    <row r="403" spans="1:3">
      <c r="A403" s="3">
        <v>1346</v>
      </c>
      <c r="B403" s="4" t="str">
        <f t="shared" si="6"/>
        <v>GOBIERNO AUTÓNOMO MUNICIPAL DE COCAPATA</v>
      </c>
      <c r="C403" s="4" t="s">
        <v>424</v>
      </c>
    </row>
    <row r="404" spans="1:3">
      <c r="A404" s="3">
        <v>1347</v>
      </c>
      <c r="B404" s="4" t="str">
        <f t="shared" si="6"/>
        <v>GOBIERNO AUTÓNOMO MUNICIPAL DE SHINAHOTA</v>
      </c>
      <c r="C404" s="4" t="s">
        <v>425</v>
      </c>
    </row>
    <row r="405" spans="1:3">
      <c r="A405" s="3">
        <v>1401</v>
      </c>
      <c r="B405" s="4" t="str">
        <f t="shared" si="6"/>
        <v>GOBIERNO AUTÓNOMO MUNICIPAL DE ORURO</v>
      </c>
      <c r="C405" s="4" t="s">
        <v>426</v>
      </c>
    </row>
    <row r="406" spans="1:3">
      <c r="A406" s="3">
        <v>1402</v>
      </c>
      <c r="B406" s="4" t="str">
        <f t="shared" si="6"/>
        <v>GOBIERNO AUTÓNOMO MUNICIPAL DE CARACOLLO</v>
      </c>
      <c r="C406" s="4" t="s">
        <v>427</v>
      </c>
    </row>
    <row r="407" spans="1:3">
      <c r="A407" s="3">
        <v>1403</v>
      </c>
      <c r="B407" s="4" t="str">
        <f t="shared" si="6"/>
        <v>GOBIERNO AUTÓNOMO MUNICIPAL DE EL CHORO</v>
      </c>
      <c r="C407" s="4" t="s">
        <v>428</v>
      </c>
    </row>
    <row r="408" spans="1:3">
      <c r="A408" s="3">
        <v>1404</v>
      </c>
      <c r="B408" s="4" t="str">
        <f t="shared" si="6"/>
        <v>GOBIERNO AUTÓNOMO MUNICIPAL DE CHALLAPATA</v>
      </c>
      <c r="C408" s="4" t="s">
        <v>429</v>
      </c>
    </row>
    <row r="409" spans="1:3">
      <c r="A409" s="3">
        <v>1405</v>
      </c>
      <c r="B409" s="4" t="str">
        <f t="shared" si="6"/>
        <v>GOBIERNO AUTÓNOMO MUNICIPAL DE SANTUARIO DE QUILLACAS</v>
      </c>
      <c r="C409" s="4" t="s">
        <v>430</v>
      </c>
    </row>
    <row r="410" spans="1:3">
      <c r="A410" s="3">
        <v>1406</v>
      </c>
      <c r="B410" s="4" t="str">
        <f t="shared" si="6"/>
        <v>GOBIERNO AUTÓNOMO MUNICIPAL DE HUANUNI</v>
      </c>
      <c r="C410" s="4" t="s">
        <v>431</v>
      </c>
    </row>
    <row r="411" spans="1:3">
      <c r="A411" s="3">
        <v>1407</v>
      </c>
      <c r="B411" s="4" t="str">
        <f t="shared" si="6"/>
        <v>GOBIERNO AUTÓNOMO MUNICIPAL DE MACHACAMARCA</v>
      </c>
      <c r="C411" s="4" t="s">
        <v>432</v>
      </c>
    </row>
    <row r="412" spans="1:3">
      <c r="A412" s="3">
        <v>1408</v>
      </c>
      <c r="B412" s="4" t="str">
        <f t="shared" si="6"/>
        <v>GOBIERNO AUTÓNOMO MUNICIPAL DE POOPÓ (VILLA POOPÓ)</v>
      </c>
      <c r="C412" s="4" t="s">
        <v>433</v>
      </c>
    </row>
    <row r="413" spans="1:3">
      <c r="A413" s="3">
        <v>1409</v>
      </c>
      <c r="B413" s="4" t="str">
        <f t="shared" si="6"/>
        <v>GOBIERNO AUTÓNOMO MUNICIPAL DE PAZÑA</v>
      </c>
      <c r="C413" s="4" t="s">
        <v>434</v>
      </c>
    </row>
    <row r="414" spans="1:3">
      <c r="A414" s="3">
        <v>1410</v>
      </c>
      <c r="B414" s="4" t="str">
        <f t="shared" si="6"/>
        <v>GOBIERNO AUTÓNOMO MUNICIPAL DE ANTEQUERA</v>
      </c>
      <c r="C414" s="4" t="s">
        <v>435</v>
      </c>
    </row>
    <row r="415" spans="1:3">
      <c r="A415" s="3">
        <v>1411</v>
      </c>
      <c r="B415" s="4" t="str">
        <f t="shared" si="6"/>
        <v>GOBIERNO AUTÓNOMO MUNICIPAL DE EUCALIPTUS</v>
      </c>
      <c r="C415" s="4" t="s">
        <v>436</v>
      </c>
    </row>
    <row r="416" spans="1:3">
      <c r="A416" s="3">
        <v>1412</v>
      </c>
      <c r="B416" s="4" t="str">
        <f t="shared" si="6"/>
        <v>GOBIERNO AUTÓNOMO MUNICIPAL DE SANTIAGO DE HUARI</v>
      </c>
      <c r="C416" s="4" t="s">
        <v>437</v>
      </c>
    </row>
    <row r="417" spans="1:3">
      <c r="A417" s="3">
        <v>1413</v>
      </c>
      <c r="B417" s="4" t="str">
        <f t="shared" si="6"/>
        <v>GOBIERNO AUTÓNOMO MUNICIPAL DE TOTORA</v>
      </c>
      <c r="C417" s="4" t="s">
        <v>409</v>
      </c>
    </row>
    <row r="418" spans="1:3">
      <c r="A418" s="3">
        <v>1414</v>
      </c>
      <c r="B418" s="4" t="str">
        <f t="shared" si="6"/>
        <v>GOBIERNO AUTÓNOMO MUNICIPAL DE CORQUE</v>
      </c>
      <c r="C418" s="4" t="s">
        <v>438</v>
      </c>
    </row>
    <row r="419" spans="1:3">
      <c r="A419" s="3">
        <v>1415</v>
      </c>
      <c r="B419" s="4" t="str">
        <f t="shared" si="6"/>
        <v>GOBIERNO AUTÓNOMO MUNICIPAL DE CHOQUECOTA</v>
      </c>
      <c r="C419" s="4" t="s">
        <v>439</v>
      </c>
    </row>
    <row r="420" spans="1:3">
      <c r="A420" s="3">
        <v>1416</v>
      </c>
      <c r="B420" s="4" t="str">
        <f t="shared" si="6"/>
        <v>GOBIERNO AUTÓNOMO MUNICIPAL DE CURAHUARA DE CARANGAS</v>
      </c>
      <c r="C420" s="4" t="s">
        <v>440</v>
      </c>
    </row>
    <row r="421" spans="1:3">
      <c r="A421" s="3">
        <v>1417</v>
      </c>
      <c r="B421" s="4" t="str">
        <f t="shared" si="6"/>
        <v>GOBIERNO AUTÓNOMO MUNICIPAL DE TURCO</v>
      </c>
      <c r="C421" s="4" t="s">
        <v>441</v>
      </c>
    </row>
    <row r="422" spans="1:3">
      <c r="A422" s="3">
        <v>1418</v>
      </c>
      <c r="B422" s="4" t="str">
        <f t="shared" si="6"/>
        <v>GOBIERNO AUTÓNOMO MUNICIPAL DE HUACHACALLA</v>
      </c>
      <c r="C422" s="4" t="s">
        <v>442</v>
      </c>
    </row>
    <row r="423" spans="1:3">
      <c r="A423" s="3">
        <v>1419</v>
      </c>
      <c r="B423" s="4" t="str">
        <f t="shared" si="6"/>
        <v>GOBIERNO AUTÓNOMO MUNICIPAL DE ESCARA</v>
      </c>
      <c r="C423" s="4" t="s">
        <v>443</v>
      </c>
    </row>
    <row r="424" spans="1:3">
      <c r="A424" s="3">
        <v>1420</v>
      </c>
      <c r="B424" s="4" t="str">
        <f t="shared" si="6"/>
        <v>GOBIERNO AUTÓNOMO MUNICIPAL DE CRUZ DE MACHACAMARCA</v>
      </c>
      <c r="C424" s="4" t="s">
        <v>444</v>
      </c>
    </row>
    <row r="425" spans="1:3">
      <c r="A425" s="3">
        <v>1421</v>
      </c>
      <c r="B425" s="4" t="str">
        <f t="shared" si="6"/>
        <v>GOBIERNO AUTÓNOMO MUNICIPAL DE YUNGUYO DE LITORAL</v>
      </c>
      <c r="C425" s="4" t="s">
        <v>445</v>
      </c>
    </row>
    <row r="426" spans="1:3">
      <c r="A426" s="3">
        <v>1422</v>
      </c>
      <c r="B426" s="4" t="str">
        <f t="shared" si="6"/>
        <v>GOBIERNO AUTÓNOMO MUNICIPAL DE ESMERALDA</v>
      </c>
      <c r="C426" s="4" t="s">
        <v>446</v>
      </c>
    </row>
    <row r="427" spans="1:3">
      <c r="A427" s="3">
        <v>1423</v>
      </c>
      <c r="B427" s="4" t="str">
        <f t="shared" si="6"/>
        <v>GOBIERNO AUTÓNOMO MUNICIPAL DE TOLEDO</v>
      </c>
      <c r="C427" s="4" t="s">
        <v>447</v>
      </c>
    </row>
    <row r="428" spans="1:3">
      <c r="A428" s="3">
        <v>1424</v>
      </c>
      <c r="B428" s="4" t="str">
        <f t="shared" si="6"/>
        <v>GOBIERNO AUTÓNOMO MUNICIPAL DE ANDAMARCA (SANTIAGO DE ANDAMARCA)</v>
      </c>
      <c r="C428" s="4" t="s">
        <v>448</v>
      </c>
    </row>
    <row r="429" spans="1:3">
      <c r="A429" s="3">
        <v>1425</v>
      </c>
      <c r="B429" s="4" t="str">
        <f t="shared" si="6"/>
        <v>GOBIERNO AUTÓNOMO MUNICIPAL DE BELÉN DE ANDAMARCA</v>
      </c>
      <c r="C429" s="4" t="s">
        <v>449</v>
      </c>
    </row>
    <row r="430" spans="1:3">
      <c r="A430" s="3">
        <v>1426</v>
      </c>
      <c r="B430" s="4" t="str">
        <f t="shared" si="6"/>
        <v>GOBIERNO AUTÓNOMO MUNICIPAL DE SALINAS DE G. MENDOZA</v>
      </c>
      <c r="C430" s="4" t="s">
        <v>450</v>
      </c>
    </row>
    <row r="431" spans="1:3">
      <c r="A431" s="3">
        <v>1427</v>
      </c>
      <c r="B431" s="4" t="str">
        <f t="shared" si="6"/>
        <v>GOBIERNO AUTÓNOMO MUNICIPAL DE PAMPA AULLAGAS</v>
      </c>
      <c r="C431" s="4" t="s">
        <v>451</v>
      </c>
    </row>
    <row r="432" spans="1:3">
      <c r="A432" s="3">
        <v>1428</v>
      </c>
      <c r="B432" s="4" t="str">
        <f t="shared" si="6"/>
        <v>GOBIERNO AUTÓNOMO MUNICIPAL DE LA RIVERA</v>
      </c>
      <c r="C432" s="4" t="s">
        <v>452</v>
      </c>
    </row>
    <row r="433" spans="1:3">
      <c r="A433" s="3">
        <v>1429</v>
      </c>
      <c r="B433" s="4" t="str">
        <f t="shared" si="6"/>
        <v>GOBIERNO AUTÓNOMO MUNICIPAL DE TODOS SANTOS</v>
      </c>
      <c r="C433" s="4" t="s">
        <v>453</v>
      </c>
    </row>
    <row r="434" spans="1:3">
      <c r="A434" s="3">
        <v>1430</v>
      </c>
      <c r="B434" s="4" t="str">
        <f t="shared" si="6"/>
        <v>GOBIERNO AUTÓNOMO MUNICIPAL DE CARANGAS</v>
      </c>
      <c r="C434" s="4" t="s">
        <v>454</v>
      </c>
    </row>
    <row r="435" spans="1:3">
      <c r="A435" s="3">
        <v>1431</v>
      </c>
      <c r="B435" s="4" t="str">
        <f t="shared" si="6"/>
        <v>GOBIERNO AUTÓNOMO MUNICIPAL DE SABAYA</v>
      </c>
      <c r="C435" s="4" t="s">
        <v>455</v>
      </c>
    </row>
    <row r="436" spans="1:3">
      <c r="A436" s="3">
        <v>1432</v>
      </c>
      <c r="B436" s="4" t="str">
        <f t="shared" si="6"/>
        <v>GOBIERNO AUTÓNOMO MUNICIPAL DE COIPASA</v>
      </c>
      <c r="C436" s="4" t="s">
        <v>456</v>
      </c>
    </row>
    <row r="437" spans="1:3">
      <c r="A437" s="3">
        <v>1433</v>
      </c>
      <c r="B437" s="4" t="str">
        <f t="shared" si="6"/>
        <v>GOBIERNO AUTÓNOMO MUNICIPAL DE CHIPAYA</v>
      </c>
      <c r="C437" s="4" t="s">
        <v>457</v>
      </c>
    </row>
    <row r="438" spans="1:3">
      <c r="A438" s="3">
        <v>1434</v>
      </c>
      <c r="B438" s="4" t="str">
        <f t="shared" si="6"/>
        <v>GOBIERNO AUTÓNOMO MUNICIPAL DE HUAYLLAMARCA (SANTIAGO DE HUAYLLAMARCA)</v>
      </c>
      <c r="C438" s="4" t="s">
        <v>458</v>
      </c>
    </row>
    <row r="439" spans="1:3">
      <c r="A439" s="3">
        <v>1435</v>
      </c>
      <c r="B439" s="4" t="str">
        <f t="shared" si="6"/>
        <v>GOBIERNO AUTÓNOMO MUNICIPAL DE SORACACHI</v>
      </c>
      <c r="C439" s="4" t="s">
        <v>459</v>
      </c>
    </row>
    <row r="440" spans="1:3">
      <c r="A440" s="3">
        <v>1501</v>
      </c>
      <c r="B440" s="4" t="str">
        <f t="shared" si="6"/>
        <v>GOBIERNO AUTÓNOMO MUNICIPAL DE POTOSÍ</v>
      </c>
      <c r="C440" s="4" t="s">
        <v>460</v>
      </c>
    </row>
    <row r="441" spans="1:3">
      <c r="A441" s="3">
        <v>1502</v>
      </c>
      <c r="B441" s="4" t="str">
        <f t="shared" si="6"/>
        <v>GOBIERNO AUTÓNOMO MUNICIPAL DE TINGUIPAYA</v>
      </c>
      <c r="C441" s="4" t="s">
        <v>461</v>
      </c>
    </row>
    <row r="442" spans="1:3">
      <c r="A442" s="3">
        <v>1503</v>
      </c>
      <c r="B442" s="4" t="str">
        <f t="shared" si="6"/>
        <v>GOBIERNO AUTÓNOMO MUNICIPAL DE YOCALLA</v>
      </c>
      <c r="C442" s="4" t="s">
        <v>462</v>
      </c>
    </row>
    <row r="443" spans="1:3">
      <c r="A443" s="3">
        <v>1504</v>
      </c>
      <c r="B443" s="4" t="str">
        <f t="shared" si="6"/>
        <v>GOBIERNO AUTÓNOMO MUNICIPAL DE URMIRI</v>
      </c>
      <c r="C443" s="4" t="s">
        <v>463</v>
      </c>
    </row>
    <row r="444" spans="1:3">
      <c r="A444" s="3">
        <v>1505</v>
      </c>
      <c r="B444" s="4" t="str">
        <f t="shared" si="6"/>
        <v>GOBIERNO AUTÓNOMO MUNICIPAL DE UNCÍA</v>
      </c>
      <c r="C444" s="4" t="s">
        <v>464</v>
      </c>
    </row>
    <row r="445" spans="1:3">
      <c r="A445" s="3">
        <v>1506</v>
      </c>
      <c r="B445" s="4" t="str">
        <f t="shared" si="6"/>
        <v>GOBIERNO AUTÓNOMO MUNICIPAL DE CHAYANTA</v>
      </c>
      <c r="C445" s="4" t="s">
        <v>465</v>
      </c>
    </row>
    <row r="446" spans="1:3">
      <c r="A446" s="3">
        <v>1507</v>
      </c>
      <c r="B446" s="4" t="str">
        <f t="shared" si="6"/>
        <v>GOBIERNO AUTÓNOMO MUNICIPAL DE LLALLAGUA</v>
      </c>
      <c r="C446" s="4" t="s">
        <v>466</v>
      </c>
    </row>
    <row r="447" spans="1:3">
      <c r="A447" s="3">
        <v>1508</v>
      </c>
      <c r="B447" s="4" t="str">
        <f t="shared" si="6"/>
        <v>GOBIERNO AUTÓNOMO MUNICIPAL DE BETANZOS</v>
      </c>
      <c r="C447" s="4" t="s">
        <v>467</v>
      </c>
    </row>
    <row r="448" spans="1:3">
      <c r="A448" s="3">
        <v>1509</v>
      </c>
      <c r="B448" s="4" t="str">
        <f t="shared" si="6"/>
        <v>GOBIERNO AUTÓNOMO MUNICIPAL DE CHAQUI</v>
      </c>
      <c r="C448" s="4" t="s">
        <v>468</v>
      </c>
    </row>
    <row r="449" spans="1:3">
      <c r="A449" s="3">
        <v>1510</v>
      </c>
      <c r="B449" s="4" t="str">
        <f t="shared" si="6"/>
        <v>GOBIERNO AUTÓNOMO MUNICIPAL DE TACOBAMBA</v>
      </c>
      <c r="C449" s="4" t="s">
        <v>469</v>
      </c>
    </row>
    <row r="450" spans="1:3">
      <c r="A450" s="3">
        <v>1511</v>
      </c>
      <c r="B450" s="4" t="str">
        <f t="shared" si="6"/>
        <v>GOBIERNO AUTÓNOMO MUNICIPAL DE COLQUECHACA</v>
      </c>
      <c r="C450" s="4" t="s">
        <v>470</v>
      </c>
    </row>
    <row r="451" spans="1:3">
      <c r="A451" s="3">
        <v>1512</v>
      </c>
      <c r="B451" s="4" t="str">
        <f t="shared" si="6"/>
        <v>GOBIERNO AUTÓNOMO MUNICIPAL DE RAVELO</v>
      </c>
      <c r="C451" s="4" t="s">
        <v>471</v>
      </c>
    </row>
    <row r="452" spans="1:3">
      <c r="A452" s="3">
        <v>1513</v>
      </c>
      <c r="B452" s="4" t="str">
        <f t="shared" si="6"/>
        <v>GOBIERNO AUTÓNOMO MUNICIPAL DE POCOATA</v>
      </c>
      <c r="C452" s="4" t="s">
        <v>472</v>
      </c>
    </row>
    <row r="453" spans="1:3">
      <c r="A453" s="3">
        <v>1514</v>
      </c>
      <c r="B453" s="4" t="str">
        <f t="shared" si="6"/>
        <v>GOBIERNO AUTÓNOMO MUNICIPAL DE OCURÍ</v>
      </c>
      <c r="C453" s="4" t="s">
        <v>473</v>
      </c>
    </row>
    <row r="454" spans="1:3">
      <c r="A454" s="3">
        <v>1515</v>
      </c>
      <c r="B454" s="4" t="str">
        <f t="shared" si="6"/>
        <v>GOBIERNO AUTÓNOMO MUNICIPAL DE SAN PEDRO DE BUENA VISTA</v>
      </c>
      <c r="C454" s="4" t="s">
        <v>474</v>
      </c>
    </row>
    <row r="455" spans="1:3">
      <c r="A455" s="3">
        <v>1516</v>
      </c>
      <c r="B455" s="4" t="str">
        <f t="shared" si="6"/>
        <v>GOBIERNO AUTÓNOMO MUNICIPAL DE TORO TORO</v>
      </c>
      <c r="C455" s="4" t="s">
        <v>475</v>
      </c>
    </row>
    <row r="456" spans="1:3">
      <c r="A456" s="3">
        <v>1517</v>
      </c>
      <c r="B456" s="4" t="str">
        <f t="shared" si="6"/>
        <v>GOBIERNO AUTÓNOMO MUNICIPAL DE COTAGAITA</v>
      </c>
      <c r="C456" s="4" t="s">
        <v>476</v>
      </c>
    </row>
    <row r="457" spans="1:3">
      <c r="A457" s="3">
        <v>1518</v>
      </c>
      <c r="B457" s="4" t="str">
        <f t="shared" si="6"/>
        <v>GOBIERNO AUTÓNOMO MUNICIPAL DE VITICHI</v>
      </c>
      <c r="C457" s="4" t="s">
        <v>477</v>
      </c>
    </row>
    <row r="458" spans="1:3">
      <c r="A458" s="3">
        <v>1519</v>
      </c>
      <c r="B458" s="4" t="str">
        <f t="shared" si="6"/>
        <v>GOBIERNO AUTÓNOMO MUNICIPAL DE TUPIZA</v>
      </c>
      <c r="C458" s="4" t="s">
        <v>478</v>
      </c>
    </row>
    <row r="459" spans="1:3">
      <c r="A459" s="3">
        <v>1520</v>
      </c>
      <c r="B459" s="4" t="str">
        <f t="shared" si="6"/>
        <v>GOBIERNO AUTÓNOMO MUNICIPAL DE ATOCHA</v>
      </c>
      <c r="C459" s="4" t="s">
        <v>479</v>
      </c>
    </row>
    <row r="460" spans="1:3">
      <c r="A460" s="3">
        <v>1521</v>
      </c>
      <c r="B460" s="4" t="str">
        <f t="shared" si="6"/>
        <v>GOBIERNO AUTÓNOMO MUNICIPAL DE COLCHA"K" (VILLA MARTÍN)</v>
      </c>
      <c r="C460" s="4" t="s">
        <v>480</v>
      </c>
    </row>
    <row r="461" spans="1:3">
      <c r="A461" s="3">
        <v>1522</v>
      </c>
      <c r="B461" s="4" t="str">
        <f t="shared" si="6"/>
        <v>GOBIERNO AUTÓNOMO MUNICIPAL DE SAN PEDRO DE QUEMES</v>
      </c>
      <c r="C461" s="4" t="s">
        <v>481</v>
      </c>
    </row>
    <row r="462" spans="1:3">
      <c r="A462" s="3">
        <v>1523</v>
      </c>
      <c r="B462" s="4" t="str">
        <f t="shared" si="6"/>
        <v>GOBIERNO AUTÓNOMO MUNICIPAL DE SAN PABLO DE LÍPEZ</v>
      </c>
      <c r="C462" s="4" t="s">
        <v>482</v>
      </c>
    </row>
    <row r="463" spans="1:3">
      <c r="A463" s="3">
        <v>1524</v>
      </c>
      <c r="B463" s="4" t="str">
        <f t="shared" ref="B463:B526" si="7">UPPER(C463)</f>
        <v>GOBIERNO AUTÓNOMO MUNICIPAL DE MOJINETE</v>
      </c>
      <c r="C463" s="4" t="s">
        <v>483</v>
      </c>
    </row>
    <row r="464" spans="1:3">
      <c r="A464" s="3">
        <v>1525</v>
      </c>
      <c r="B464" s="4" t="str">
        <f t="shared" si="7"/>
        <v>GOBIERNO AUTÓNOMO MUNICIPAL DE SAN ANTONIO DE ESMORUCO</v>
      </c>
      <c r="C464" s="4" t="s">
        <v>484</v>
      </c>
    </row>
    <row r="465" spans="1:3">
      <c r="A465" s="3">
        <v>1526</v>
      </c>
      <c r="B465" s="4" t="str">
        <f t="shared" si="7"/>
        <v>GOBIERNO AUTÓNOMO MUNICIPAL DE SACACA (VILLA DE SACACA)</v>
      </c>
      <c r="C465" s="4" t="s">
        <v>485</v>
      </c>
    </row>
    <row r="466" spans="1:3">
      <c r="A466" s="3">
        <v>1527</v>
      </c>
      <c r="B466" s="4" t="str">
        <f t="shared" si="7"/>
        <v>GOBIERNO AUTÓNOMO MUNICIPAL DE CARIPUYO</v>
      </c>
      <c r="C466" s="4" t="s">
        <v>486</v>
      </c>
    </row>
    <row r="467" spans="1:3">
      <c r="A467" s="3">
        <v>1528</v>
      </c>
      <c r="B467" s="4" t="str">
        <f t="shared" si="7"/>
        <v>GOBIERNO AUTÓNOMO MUNICIPAL DE PUNA (VILLA TALAVERA)</v>
      </c>
      <c r="C467" s="4" t="s">
        <v>487</v>
      </c>
    </row>
    <row r="468" spans="1:3">
      <c r="A468" s="3">
        <v>1529</v>
      </c>
      <c r="B468" s="4" t="str">
        <f t="shared" si="7"/>
        <v>GOBIERNO AUTÓNOMO MUNICIPAL DE CAIZA "D"</v>
      </c>
      <c r="C468" s="4" t="s">
        <v>488</v>
      </c>
    </row>
    <row r="469" spans="1:3">
      <c r="A469" s="3">
        <v>1530</v>
      </c>
      <c r="B469" s="4" t="str">
        <f t="shared" si="7"/>
        <v>GOBIERNO AUTÓNOMO MUNICIPAL DE UYUNI</v>
      </c>
      <c r="C469" s="4" t="s">
        <v>489</v>
      </c>
    </row>
    <row r="470" spans="1:3">
      <c r="A470" s="3">
        <v>1531</v>
      </c>
      <c r="B470" s="4" t="str">
        <f t="shared" si="7"/>
        <v>GOBIERNO AUTÓNOMO MUNICIPAL DE TOMAVE</v>
      </c>
      <c r="C470" s="4" t="s">
        <v>490</v>
      </c>
    </row>
    <row r="471" spans="1:3">
      <c r="A471" s="3">
        <v>1532</v>
      </c>
      <c r="B471" s="4" t="str">
        <f t="shared" si="7"/>
        <v>GOBIERNO AUTÓNOMO MUNICIPAL DE PORCO</v>
      </c>
      <c r="C471" s="4" t="s">
        <v>491</v>
      </c>
    </row>
    <row r="472" spans="1:3">
      <c r="A472" s="3">
        <v>1533</v>
      </c>
      <c r="B472" s="4" t="str">
        <f t="shared" si="7"/>
        <v>GOBIERNO AUTÓNOMO MUNICIPAL DE ARAMPAMPA</v>
      </c>
      <c r="C472" s="4" t="s">
        <v>492</v>
      </c>
    </row>
    <row r="473" spans="1:3">
      <c r="A473" s="3">
        <v>1534</v>
      </c>
      <c r="B473" s="4" t="str">
        <f t="shared" si="7"/>
        <v>GOBIERNO AUTÓNOMO MUNICIPAL DE ACASIO</v>
      </c>
      <c r="C473" s="4" t="s">
        <v>493</v>
      </c>
    </row>
    <row r="474" spans="1:3">
      <c r="A474" s="3">
        <v>1535</v>
      </c>
      <c r="B474" s="4" t="str">
        <f t="shared" si="7"/>
        <v>GOBIERNO AUTÓNOMO MUNICIPAL DE LLICA</v>
      </c>
      <c r="C474" s="4" t="s">
        <v>494</v>
      </c>
    </row>
    <row r="475" spans="1:3">
      <c r="A475" s="3">
        <v>1536</v>
      </c>
      <c r="B475" s="4" t="str">
        <f t="shared" si="7"/>
        <v>GOBIERNO AUTÓNOMO MUNICIPAL DE TAHUA</v>
      </c>
      <c r="C475" s="4" t="s">
        <v>495</v>
      </c>
    </row>
    <row r="476" spans="1:3">
      <c r="A476" s="3">
        <v>1537</v>
      </c>
      <c r="B476" s="4" t="str">
        <f t="shared" si="7"/>
        <v>GOBIERNO AUTÓNOMO MUNICIPAL DE VILLAZÓN</v>
      </c>
      <c r="C476" s="4" t="s">
        <v>496</v>
      </c>
    </row>
    <row r="477" spans="1:3">
      <c r="A477" s="3">
        <v>1538</v>
      </c>
      <c r="B477" s="4" t="str">
        <f t="shared" si="7"/>
        <v>GOBIERNO AUTÓNOMO MUNICIPAL DE SAN AGUSTÍN</v>
      </c>
      <c r="C477" s="4" t="s">
        <v>497</v>
      </c>
    </row>
    <row r="478" spans="1:3">
      <c r="A478" s="3">
        <v>1539</v>
      </c>
      <c r="B478" s="4" t="str">
        <f t="shared" si="7"/>
        <v>GOBIERNO AUTÓNOMO MUNICIPAL DE CKOCHAS</v>
      </c>
      <c r="C478" s="4" t="s">
        <v>498</v>
      </c>
    </row>
    <row r="479" spans="1:3">
      <c r="A479" s="3">
        <v>1540</v>
      </c>
      <c r="B479" s="4" t="str">
        <f t="shared" si="7"/>
        <v>GOBIERNO AUTÓNOMO MUNICIPAL DE CHUQUIUTA "AYLLU JUCUMANI"</v>
      </c>
      <c r="C479" s="4" t="s">
        <v>499</v>
      </c>
    </row>
    <row r="480" spans="1:3">
      <c r="A480" s="3">
        <v>1601</v>
      </c>
      <c r="B480" s="4" t="str">
        <f t="shared" si="7"/>
        <v>GOBIERNO AUTÓNOMO MUNICIPAL DE TARIJA</v>
      </c>
      <c r="C480" s="4" t="s">
        <v>500</v>
      </c>
    </row>
    <row r="481" spans="1:3">
      <c r="A481" s="3">
        <v>1602</v>
      </c>
      <c r="B481" s="4" t="str">
        <f t="shared" si="7"/>
        <v>GOBIERNO AUTÓNOMO MUNICIPAL DE PADCAYA</v>
      </c>
      <c r="C481" s="4" t="s">
        <v>501</v>
      </c>
    </row>
    <row r="482" spans="1:3">
      <c r="A482" s="3">
        <v>1603</v>
      </c>
      <c r="B482" s="4" t="str">
        <f t="shared" si="7"/>
        <v>GOBIERNO AUTÓNOMO MUNICIPAL DE BERMEJO</v>
      </c>
      <c r="C482" s="4" t="s">
        <v>502</v>
      </c>
    </row>
    <row r="483" spans="1:3">
      <c r="A483" s="3">
        <v>1604</v>
      </c>
      <c r="B483" s="4" t="str">
        <f t="shared" si="7"/>
        <v>GOBIERNO AUTÓNOMO MUNICIPAL DE YACUIBA</v>
      </c>
      <c r="C483" s="4" t="s">
        <v>503</v>
      </c>
    </row>
    <row r="484" spans="1:3">
      <c r="A484" s="3">
        <v>1605</v>
      </c>
      <c r="B484" s="4" t="str">
        <f t="shared" si="7"/>
        <v>GOBIERNO AUTÓNOMO MUNICIPAL DE CARAPARÍ</v>
      </c>
      <c r="C484" s="4" t="s">
        <v>504</v>
      </c>
    </row>
    <row r="485" spans="1:3">
      <c r="A485" s="3">
        <v>1606</v>
      </c>
      <c r="B485" s="4" t="str">
        <f t="shared" si="7"/>
        <v>GOBIERNO AUTÓNOMO MUNICIPAL DE VILLAMONTES</v>
      </c>
      <c r="C485" s="4" t="s">
        <v>505</v>
      </c>
    </row>
    <row r="486" spans="1:3">
      <c r="A486" s="3">
        <v>1607</v>
      </c>
      <c r="B486" s="4" t="str">
        <f t="shared" si="7"/>
        <v>GOBIERNO AUTÓNOMO MUNICIPAL DE URIONDO (CONCEPCIÓN)</v>
      </c>
      <c r="C486" s="4" t="s">
        <v>506</v>
      </c>
    </row>
    <row r="487" spans="1:3">
      <c r="A487" s="3">
        <v>1608</v>
      </c>
      <c r="B487" s="4" t="str">
        <f t="shared" si="7"/>
        <v>GOBIERNO AUTÓNOMO MUNICIPAL DE YUNCHARA</v>
      </c>
      <c r="C487" s="4" t="s">
        <v>507</v>
      </c>
    </row>
    <row r="488" spans="1:3">
      <c r="A488" s="3">
        <v>1609</v>
      </c>
      <c r="B488" s="4" t="str">
        <f t="shared" si="7"/>
        <v>GOBIERNO AUTÓNOMO MUNICIPAL DE SAN LORENZO</v>
      </c>
      <c r="C488" s="4" t="s">
        <v>508</v>
      </c>
    </row>
    <row r="489" spans="1:3">
      <c r="A489" s="3">
        <v>1610</v>
      </c>
      <c r="B489" s="4" t="str">
        <f t="shared" si="7"/>
        <v>GOBIERNO AUTÓNOMO MUNICIPAL DE EL PUENTE</v>
      </c>
      <c r="C489" s="4" t="s">
        <v>509</v>
      </c>
    </row>
    <row r="490" spans="1:3">
      <c r="A490" s="3">
        <v>1611</v>
      </c>
      <c r="B490" s="4" t="str">
        <f t="shared" si="7"/>
        <v>GOBIERNO AUTÓNOMO MUNICIPAL DE ENTRE RÍOS</v>
      </c>
      <c r="C490" s="4" t="s">
        <v>510</v>
      </c>
    </row>
    <row r="491" spans="1:3">
      <c r="A491" s="3">
        <v>1701</v>
      </c>
      <c r="B491" s="4" t="str">
        <f t="shared" si="7"/>
        <v>GOBIERNO AUTÓNOMO MUNICIPAL DE SANTA CRUZ DE LA SIERRA</v>
      </c>
      <c r="C491" s="4" t="s">
        <v>511</v>
      </c>
    </row>
    <row r="492" spans="1:3">
      <c r="A492" s="3">
        <v>1702</v>
      </c>
      <c r="B492" s="4" t="str">
        <f t="shared" si="7"/>
        <v>GOBIERNO AUTÓNOMO MUNICIPAL DE COTOCA</v>
      </c>
      <c r="C492" s="4" t="s">
        <v>512</v>
      </c>
    </row>
    <row r="493" spans="1:3">
      <c r="A493" s="3">
        <v>1703</v>
      </c>
      <c r="B493" s="4" t="str">
        <f t="shared" si="7"/>
        <v>GOBIERNO AUTÓNOMO MUNICIPAL DE PORONGO (AYACUCHO)</v>
      </c>
      <c r="C493" s="4" t="s">
        <v>513</v>
      </c>
    </row>
    <row r="494" spans="1:3">
      <c r="A494" s="3">
        <v>1704</v>
      </c>
      <c r="B494" s="4" t="str">
        <f t="shared" si="7"/>
        <v>GOBIERNO AUTÓNOMO MUNICIPAL DE LA GUARDIA</v>
      </c>
      <c r="C494" s="4" t="s">
        <v>514</v>
      </c>
    </row>
    <row r="495" spans="1:3">
      <c r="A495" s="3">
        <v>1705</v>
      </c>
      <c r="B495" s="4" t="str">
        <f t="shared" si="7"/>
        <v>GOBIERNO AUTÓNOMO MUNICIPAL DE EL TORNO</v>
      </c>
      <c r="C495" s="4" t="s">
        <v>515</v>
      </c>
    </row>
    <row r="496" spans="1:3">
      <c r="A496" s="3">
        <v>1706</v>
      </c>
      <c r="B496" s="4" t="str">
        <f t="shared" si="7"/>
        <v>GOBIERNO AUTÓNOMO MUNICIPAL DE WARNES</v>
      </c>
      <c r="C496" s="4" t="s">
        <v>516</v>
      </c>
    </row>
    <row r="497" spans="1:3">
      <c r="A497" s="3">
        <v>1707</v>
      </c>
      <c r="B497" s="4" t="str">
        <f t="shared" si="7"/>
        <v>GOBIERNO AUTÓNOMO MUNICIPAL DE SAN IGNACIO (SAN IGNACIO DE VELASCO)</v>
      </c>
      <c r="C497" s="4" t="s">
        <v>517</v>
      </c>
    </row>
    <row r="498" spans="1:3">
      <c r="A498" s="3">
        <v>1708</v>
      </c>
      <c r="B498" s="4" t="str">
        <f t="shared" si="7"/>
        <v>GOBIERNO AUTÓNOMO MUNICIPAL DE SAN MIGUEL (SAN MIGUEL DE VELASCO)</v>
      </c>
      <c r="C498" s="4" t="s">
        <v>518</v>
      </c>
    </row>
    <row r="499" spans="1:3">
      <c r="A499" s="3">
        <v>1709</v>
      </c>
      <c r="B499" s="4" t="str">
        <f t="shared" si="7"/>
        <v>GOBIERNO AUTÓNOMO MUNICIPAL DE SAN RAFAEL</v>
      </c>
      <c r="C499" s="4" t="s">
        <v>519</v>
      </c>
    </row>
    <row r="500" spans="1:3">
      <c r="A500" s="3">
        <v>1710</v>
      </c>
      <c r="B500" s="4" t="str">
        <f t="shared" si="7"/>
        <v>GOBIERNO AUTÓNOMO MUNICIPAL DE BUENA VISTA</v>
      </c>
      <c r="C500" s="4" t="s">
        <v>520</v>
      </c>
    </row>
    <row r="501" spans="1:3">
      <c r="A501" s="3">
        <v>1711</v>
      </c>
      <c r="B501" s="4" t="str">
        <f t="shared" si="7"/>
        <v>GOBIERNO AUTÓNOMO MUNICIPAL DE SAN CARLOS</v>
      </c>
      <c r="C501" s="4" t="s">
        <v>521</v>
      </c>
    </row>
    <row r="502" spans="1:3">
      <c r="A502" s="3">
        <v>1712</v>
      </c>
      <c r="B502" s="4" t="str">
        <f t="shared" si="7"/>
        <v>GOBIERNO AUTÓNOMO MUNICIPAL DE YAPACANÍ</v>
      </c>
      <c r="C502" s="4" t="s">
        <v>522</v>
      </c>
    </row>
    <row r="503" spans="1:3">
      <c r="A503" s="3">
        <v>1713</v>
      </c>
      <c r="B503" s="4" t="str">
        <f t="shared" si="7"/>
        <v>GOBIERNO AUTÓNOMO MUNICIPAL DE SAN JOSÉ</v>
      </c>
      <c r="C503" s="4" t="s">
        <v>523</v>
      </c>
    </row>
    <row r="504" spans="1:3">
      <c r="A504" s="3">
        <v>1714</v>
      </c>
      <c r="B504" s="4" t="str">
        <f t="shared" si="7"/>
        <v>GOBIERNO AUTÓNOMO MUNICIPAL DE PAILÓN</v>
      </c>
      <c r="C504" s="4" t="s">
        <v>524</v>
      </c>
    </row>
    <row r="505" spans="1:3">
      <c r="A505" s="3">
        <v>1715</v>
      </c>
      <c r="B505" s="4" t="str">
        <f t="shared" si="7"/>
        <v>GOBIERNO AUTÓNOMO MUNICIPAL DE ROBORÉ</v>
      </c>
      <c r="C505" s="4" t="s">
        <v>525</v>
      </c>
    </row>
    <row r="506" spans="1:3">
      <c r="A506" s="3">
        <v>1716</v>
      </c>
      <c r="B506" s="4" t="str">
        <f t="shared" si="7"/>
        <v>GOBIERNO AUTÓNOMO MUNICIPAL DE PORTACHUELO</v>
      </c>
      <c r="C506" s="4" t="s">
        <v>526</v>
      </c>
    </row>
    <row r="507" spans="1:3">
      <c r="A507" s="3">
        <v>1717</v>
      </c>
      <c r="B507" s="4" t="str">
        <f t="shared" si="7"/>
        <v>GOBIERNO AUTÓNOMO MUNICIPAL DE SANTA ROSA DEL SARA</v>
      </c>
      <c r="C507" s="4" t="s">
        <v>527</v>
      </c>
    </row>
    <row r="508" spans="1:3">
      <c r="A508" s="3">
        <v>1718</v>
      </c>
      <c r="B508" s="4" t="str">
        <f t="shared" si="7"/>
        <v>GOBIERNO AUTÓNOMO MUNICIPAL DE LAGUNILLAS</v>
      </c>
      <c r="C508" s="4" t="s">
        <v>528</v>
      </c>
    </row>
    <row r="509" spans="1:3">
      <c r="A509" s="3">
        <v>1719</v>
      </c>
      <c r="B509" s="4" t="str">
        <f t="shared" si="7"/>
        <v>GOBIERNO AUTÓNOMO MUNICIPAL DE CHARAGUA</v>
      </c>
      <c r="C509" s="4" t="s">
        <v>529</v>
      </c>
    </row>
    <row r="510" spans="1:3">
      <c r="A510" s="3">
        <v>1720</v>
      </c>
      <c r="B510" s="4" t="str">
        <f t="shared" si="7"/>
        <v>GOBIERNO AUTÓNOMO MUNICIPAL DE CABEZAS</v>
      </c>
      <c r="C510" s="4" t="s">
        <v>530</v>
      </c>
    </row>
    <row r="511" spans="1:3">
      <c r="A511" s="3">
        <v>1721</v>
      </c>
      <c r="B511" s="4" t="str">
        <f t="shared" si="7"/>
        <v>GOBIERNO AUTÓNOMO MUNICIPAL DE CUEVO</v>
      </c>
      <c r="C511" s="4" t="s">
        <v>531</v>
      </c>
    </row>
    <row r="512" spans="1:3">
      <c r="A512" s="3">
        <v>1722</v>
      </c>
      <c r="B512" s="4" t="str">
        <f t="shared" si="7"/>
        <v>GOBIERNO AUTÓNOMO MUNICIPAL DE GUTIÉRREZ</v>
      </c>
      <c r="C512" s="4" t="s">
        <v>532</v>
      </c>
    </row>
    <row r="513" spans="1:3">
      <c r="A513" s="3">
        <v>1723</v>
      </c>
      <c r="B513" s="4" t="str">
        <f t="shared" si="7"/>
        <v>GOBIERNO AUTÓNOMO MUNICIPAL DE CAMIRI</v>
      </c>
      <c r="C513" s="4" t="s">
        <v>533</v>
      </c>
    </row>
    <row r="514" spans="1:3">
      <c r="A514" s="3">
        <v>1724</v>
      </c>
      <c r="B514" s="4" t="str">
        <f t="shared" si="7"/>
        <v>GOBIERNO AUTÓNOMO MUNICIPAL DE BOYUIBE</v>
      </c>
      <c r="C514" s="4" t="s">
        <v>534</v>
      </c>
    </row>
    <row r="515" spans="1:3">
      <c r="A515" s="3">
        <v>1725</v>
      </c>
      <c r="B515" s="4" t="str">
        <f t="shared" si="7"/>
        <v>GOBIERNO AUTÓNOMO MUNICIPAL DE VALLEGRANDE</v>
      </c>
      <c r="C515" s="4" t="s">
        <v>535</v>
      </c>
    </row>
    <row r="516" spans="1:3">
      <c r="A516" s="3">
        <v>1726</v>
      </c>
      <c r="B516" s="4" t="str">
        <f t="shared" si="7"/>
        <v>GOBIERNO AUTÓNOMO MUNICIPAL DE TRIGAL</v>
      </c>
      <c r="C516" s="4" t="s">
        <v>536</v>
      </c>
    </row>
    <row r="517" spans="1:3">
      <c r="A517" s="3">
        <v>1727</v>
      </c>
      <c r="B517" s="4" t="str">
        <f t="shared" si="7"/>
        <v>GOBIERNO AUTÓNOMO MUNICIPAL DE MORO MORO</v>
      </c>
      <c r="C517" s="4" t="s">
        <v>537</v>
      </c>
    </row>
    <row r="518" spans="1:3">
      <c r="A518" s="3">
        <v>1728</v>
      </c>
      <c r="B518" s="4" t="str">
        <f t="shared" si="7"/>
        <v>GOBIERNO AUTÓNOMO MUNICIPAL DE POSTRER VALLE</v>
      </c>
      <c r="C518" s="4" t="s">
        <v>538</v>
      </c>
    </row>
    <row r="519" spans="1:3">
      <c r="A519" s="3">
        <v>1729</v>
      </c>
      <c r="B519" s="4" t="str">
        <f t="shared" si="7"/>
        <v>GOBIERNO AUTÓNOMO MUNICIPAL DE PUCARA</v>
      </c>
      <c r="C519" s="4" t="s">
        <v>539</v>
      </c>
    </row>
    <row r="520" spans="1:3">
      <c r="A520" s="3">
        <v>1730</v>
      </c>
      <c r="B520" s="4" t="str">
        <f t="shared" si="7"/>
        <v>GOBIERNO AUTÓNOMO MUNICIPAL DE SAMAIPATA</v>
      </c>
      <c r="C520" s="4" t="s">
        <v>540</v>
      </c>
    </row>
    <row r="521" spans="1:3">
      <c r="A521" s="3">
        <v>1731</v>
      </c>
      <c r="B521" s="4" t="str">
        <f t="shared" si="7"/>
        <v>GOBIERNO AUTÓNOMO MUNICIPAL DE PAMPA GRANDE</v>
      </c>
      <c r="C521" s="4" t="s">
        <v>541</v>
      </c>
    </row>
    <row r="522" spans="1:3">
      <c r="A522" s="3">
        <v>1732</v>
      </c>
      <c r="B522" s="4" t="str">
        <f t="shared" si="7"/>
        <v>GOBIERNO AUTÓNOMO MUNICIPAL DE MAIRANA</v>
      </c>
      <c r="C522" s="4" t="s">
        <v>542</v>
      </c>
    </row>
    <row r="523" spans="1:3">
      <c r="A523" s="3">
        <v>1733</v>
      </c>
      <c r="B523" s="4" t="str">
        <f t="shared" si="7"/>
        <v>GOBIERNO AUTÓNOMO MUNICIPAL DE QUIRUSILLAS</v>
      </c>
      <c r="C523" s="4" t="s">
        <v>543</v>
      </c>
    </row>
    <row r="524" spans="1:3">
      <c r="A524" s="3">
        <v>1734</v>
      </c>
      <c r="B524" s="4" t="str">
        <f t="shared" si="7"/>
        <v>GOBIERNO AUTÓNOMO MUNICIPAL DE MONTERO</v>
      </c>
      <c r="C524" s="4" t="s">
        <v>544</v>
      </c>
    </row>
    <row r="525" spans="1:3">
      <c r="A525" s="3">
        <v>1735</v>
      </c>
      <c r="B525" s="4" t="str">
        <f t="shared" si="7"/>
        <v>GOBIERNO AUTÓNOMO MUNICIPAL DE GENERAL AGUSTÍN SAAVEDRA</v>
      </c>
      <c r="C525" s="4" t="s">
        <v>545</v>
      </c>
    </row>
    <row r="526" spans="1:3">
      <c r="A526" s="3">
        <v>1736</v>
      </c>
      <c r="B526" s="4" t="str">
        <f t="shared" si="7"/>
        <v>GOBIERNO AUTÓNOMO MUNICIPAL DE MINEROS</v>
      </c>
      <c r="C526" s="4" t="s">
        <v>546</v>
      </c>
    </row>
    <row r="527" spans="1:3">
      <c r="A527" s="3">
        <v>1737</v>
      </c>
      <c r="B527" s="4" t="str">
        <f t="shared" ref="B527:B590" si="8">UPPER(C527)</f>
        <v>GOBIERNO AUTÓNOMO MUNICIPAL DE CONCEPCIÓN</v>
      </c>
      <c r="C527" s="4" t="s">
        <v>547</v>
      </c>
    </row>
    <row r="528" spans="1:3">
      <c r="A528" s="3">
        <v>1738</v>
      </c>
      <c r="B528" s="4" t="str">
        <f t="shared" si="8"/>
        <v>GOBIERNO AUTÓNOMO MUNICIPAL DE SAN JAVIER</v>
      </c>
      <c r="C528" s="4" t="s">
        <v>548</v>
      </c>
    </row>
    <row r="529" spans="1:3">
      <c r="A529" s="3">
        <v>1739</v>
      </c>
      <c r="B529" s="4" t="str">
        <f t="shared" si="8"/>
        <v>GOBIERNO AUTÓNOMO MUNICIPAL DE SAN JULIÁN</v>
      </c>
      <c r="C529" s="4" t="s">
        <v>549</v>
      </c>
    </row>
    <row r="530" spans="1:3">
      <c r="A530" s="3">
        <v>1740</v>
      </c>
      <c r="B530" s="4" t="str">
        <f t="shared" si="8"/>
        <v>GOBIERNO AUTÓNOMO MUNICIPAL DE SAN MATÍAS</v>
      </c>
      <c r="C530" s="4" t="s">
        <v>550</v>
      </c>
    </row>
    <row r="531" spans="1:3">
      <c r="A531" s="3">
        <v>1741</v>
      </c>
      <c r="B531" s="4" t="str">
        <f t="shared" si="8"/>
        <v>GOBIERNO AUTÓNOMO MUNICIPAL DE COMARAPA</v>
      </c>
      <c r="C531" s="4" t="s">
        <v>551</v>
      </c>
    </row>
    <row r="532" spans="1:3">
      <c r="A532" s="3">
        <v>1742</v>
      </c>
      <c r="B532" s="4" t="str">
        <f t="shared" si="8"/>
        <v>GOBIERNO AUTÓNOMO MUNICIPAL DE SAIPINA</v>
      </c>
      <c r="C532" s="4" t="s">
        <v>552</v>
      </c>
    </row>
    <row r="533" spans="1:3">
      <c r="A533" s="3">
        <v>1743</v>
      </c>
      <c r="B533" s="4" t="str">
        <f t="shared" si="8"/>
        <v>GOBIERNO AUTÓNOMO MUNICIPAL DE PUERTO SUÁREZ</v>
      </c>
      <c r="C533" s="4" t="s">
        <v>553</v>
      </c>
    </row>
    <row r="534" spans="1:3">
      <c r="A534" s="3">
        <v>1744</v>
      </c>
      <c r="B534" s="4" t="str">
        <f t="shared" si="8"/>
        <v>GOBIERNO AUTÓNOMO MUNICIPAL DE PUERTO QUIJARRO</v>
      </c>
      <c r="C534" s="4" t="s">
        <v>554</v>
      </c>
    </row>
    <row r="535" spans="1:3">
      <c r="A535" s="3">
        <v>1745</v>
      </c>
      <c r="B535" s="4" t="str">
        <f t="shared" si="8"/>
        <v>GOBIERNO AUTÓNOMO MUNICIPAL DE ASCENCIÓN DE GUARAYOS</v>
      </c>
      <c r="C535" s="4" t="s">
        <v>555</v>
      </c>
    </row>
    <row r="536" spans="1:3">
      <c r="A536" s="3">
        <v>1746</v>
      </c>
      <c r="B536" s="4" t="str">
        <f t="shared" si="8"/>
        <v>GOBIERNO AUTÓNOMO MUNICIPAL DE URUBICHA</v>
      </c>
      <c r="C536" s="4" t="s">
        <v>556</v>
      </c>
    </row>
    <row r="537" spans="1:3">
      <c r="A537" s="3">
        <v>1747</v>
      </c>
      <c r="B537" s="4" t="str">
        <f t="shared" si="8"/>
        <v>GOBIERNO AUTÓNOMO MUNICIPAL DE EL PUENTE</v>
      </c>
      <c r="C537" s="4" t="s">
        <v>509</v>
      </c>
    </row>
    <row r="538" spans="1:3">
      <c r="A538" s="3">
        <v>1748</v>
      </c>
      <c r="B538" s="4" t="str">
        <f t="shared" si="8"/>
        <v>GOBIERNO AUTÓNOMO MUNICIPAL DE OKINAWA UNO</v>
      </c>
      <c r="C538" s="4" t="s">
        <v>557</v>
      </c>
    </row>
    <row r="539" spans="1:3">
      <c r="A539" s="3">
        <v>1749</v>
      </c>
      <c r="B539" s="4" t="str">
        <f t="shared" si="8"/>
        <v>GOBIERNO AUTÓNOMO MUNICIPAL DE SAN ANTONIO DE LOMERIO</v>
      </c>
      <c r="C539" s="4" t="s">
        <v>558</v>
      </c>
    </row>
    <row r="540" spans="1:3">
      <c r="A540" s="3">
        <v>1750</v>
      </c>
      <c r="B540" s="4" t="str">
        <f t="shared" si="8"/>
        <v>GOBIERNO AUTÓNOMO MUNICIPAL DE SAN RAMÓN</v>
      </c>
      <c r="C540" s="4" t="s">
        <v>559</v>
      </c>
    </row>
    <row r="541" spans="1:3">
      <c r="A541" s="3">
        <v>1751</v>
      </c>
      <c r="B541" s="4" t="str">
        <f t="shared" si="8"/>
        <v>GOBIERNO AUTÓNOMO MUNICIPAL DE EL CARMEN RIVERO TÓRREZ</v>
      </c>
      <c r="C541" s="4" t="s">
        <v>560</v>
      </c>
    </row>
    <row r="542" spans="1:3">
      <c r="A542" s="3">
        <v>1752</v>
      </c>
      <c r="B542" s="4" t="str">
        <f t="shared" si="8"/>
        <v>GOBIERNO AUTÓNOMO MUNICIPAL DE SAN JUAN</v>
      </c>
      <c r="C542" s="4" t="s">
        <v>561</v>
      </c>
    </row>
    <row r="543" spans="1:3">
      <c r="A543" s="3">
        <v>1753</v>
      </c>
      <c r="B543" s="4" t="str">
        <f t="shared" si="8"/>
        <v>GOBIERNO AUTÓNOMO MUNICIPAL DE FERNÁNDEZ ALONSO</v>
      </c>
      <c r="C543" s="4" t="s">
        <v>562</v>
      </c>
    </row>
    <row r="544" spans="1:3">
      <c r="A544" s="3">
        <v>1754</v>
      </c>
      <c r="B544" s="4" t="str">
        <f t="shared" si="8"/>
        <v>GOBIERNO AUTÓNOMO MUNICIPAL DE SAN PEDRO</v>
      </c>
      <c r="C544" s="4" t="s">
        <v>563</v>
      </c>
    </row>
    <row r="545" spans="1:3">
      <c r="A545" s="3">
        <v>1755</v>
      </c>
      <c r="B545" s="4" t="str">
        <f t="shared" si="8"/>
        <v>GOBIERNO AUTÓNOMO MUNICIPAL DE CUATRO CAÑADAS</v>
      </c>
      <c r="C545" s="4" t="s">
        <v>564</v>
      </c>
    </row>
    <row r="546" spans="1:3">
      <c r="A546" s="3">
        <v>1756</v>
      </c>
      <c r="B546" s="4" t="str">
        <f t="shared" si="8"/>
        <v>GOBIERNO AUTÓNOMO MUNICIPAL DE COLPA BÉLGICA</v>
      </c>
      <c r="C546" s="4" t="s">
        <v>565</v>
      </c>
    </row>
    <row r="547" spans="1:3">
      <c r="A547" s="3">
        <v>1801</v>
      </c>
      <c r="B547" s="4" t="str">
        <f t="shared" si="8"/>
        <v>GOBIERNO AUTÓNOMO MUNICIPAL DE TRINIDAD</v>
      </c>
      <c r="C547" s="4" t="s">
        <v>566</v>
      </c>
    </row>
    <row r="548" spans="1:3">
      <c r="A548" s="3">
        <v>1802</v>
      </c>
      <c r="B548" s="4" t="str">
        <f t="shared" si="8"/>
        <v>GOBIERNO AUTÓNOMO MUNICIPAL DE SAN JAVIER</v>
      </c>
      <c r="C548" s="4" t="s">
        <v>548</v>
      </c>
    </row>
    <row r="549" spans="1:3">
      <c r="A549" s="3">
        <v>1803</v>
      </c>
      <c r="B549" s="4" t="str">
        <f t="shared" si="8"/>
        <v>GOBIERNO AUTÓNOMO MUNICIPAL DE RIBERALTA</v>
      </c>
      <c r="C549" s="4" t="s">
        <v>567</v>
      </c>
    </row>
    <row r="550" spans="1:3">
      <c r="A550" s="3">
        <v>1805</v>
      </c>
      <c r="B550" s="4" t="str">
        <f t="shared" si="8"/>
        <v>GOBIERNO AUTÓNOMO MUNICIPAL DE PUERTO GUAYARAMERÍN</v>
      </c>
      <c r="C550" s="4" t="s">
        <v>568</v>
      </c>
    </row>
    <row r="551" spans="1:3">
      <c r="A551" s="3">
        <v>1806</v>
      </c>
      <c r="B551" s="4" t="str">
        <f t="shared" si="8"/>
        <v>GOBIERNO AUTÓNOMO MUNICIPAL DE REYES</v>
      </c>
      <c r="C551" s="4" t="s">
        <v>569</v>
      </c>
    </row>
    <row r="552" spans="1:3">
      <c r="A552" s="3">
        <v>1807</v>
      </c>
      <c r="B552" s="4" t="str">
        <f t="shared" si="8"/>
        <v>GOBIERNO AUTÓNOMO MUNICIPAL DE PUERTO RURRENABAQUE</v>
      </c>
      <c r="C552" s="4" t="s">
        <v>570</v>
      </c>
    </row>
    <row r="553" spans="1:3">
      <c r="A553" s="3">
        <v>1808</v>
      </c>
      <c r="B553" s="4" t="str">
        <f t="shared" si="8"/>
        <v>GOBIERNO AUTÓNOMO MUNICIPAL DE SAN BORJA</v>
      </c>
      <c r="C553" s="4" t="s">
        <v>571</v>
      </c>
    </row>
    <row r="554" spans="1:3">
      <c r="A554" s="3">
        <v>1809</v>
      </c>
      <c r="B554" s="4" t="str">
        <f t="shared" si="8"/>
        <v>GOBIERNO AUTÓNOMO MUNICIPAL DE SANTA ROSA</v>
      </c>
      <c r="C554" s="4" t="s">
        <v>572</v>
      </c>
    </row>
    <row r="555" spans="1:3">
      <c r="A555" s="3">
        <v>1810</v>
      </c>
      <c r="B555" s="4" t="str">
        <f t="shared" si="8"/>
        <v>GOBIERNO AUTÓNOMO MUNICIPAL DE SANTA ANA</v>
      </c>
      <c r="C555" s="4" t="s">
        <v>573</v>
      </c>
    </row>
    <row r="556" spans="1:3">
      <c r="A556" s="3">
        <v>1811</v>
      </c>
      <c r="B556" s="4" t="str">
        <f t="shared" si="8"/>
        <v>GOBIERNO AUTÓNOMO MUNICIPAL DE SAN IGNACIO</v>
      </c>
      <c r="C556" s="4" t="s">
        <v>574</v>
      </c>
    </row>
    <row r="557" spans="1:3">
      <c r="A557" s="3">
        <v>1812</v>
      </c>
      <c r="B557" s="4" t="str">
        <f t="shared" si="8"/>
        <v>GOBIERNO AUTÓNOMO MUNICIPAL DE LORETO</v>
      </c>
      <c r="C557" s="4" t="s">
        <v>575</v>
      </c>
    </row>
    <row r="558" spans="1:3">
      <c r="A558" s="3">
        <v>1813</v>
      </c>
      <c r="B558" s="4" t="str">
        <f t="shared" si="8"/>
        <v>GOBIERNO AUTÓNOMO MUNICIPAL DE SAN ANDRÉS</v>
      </c>
      <c r="C558" s="4" t="s">
        <v>576</v>
      </c>
    </row>
    <row r="559" spans="1:3">
      <c r="A559" s="3">
        <v>1814</v>
      </c>
      <c r="B559" s="4" t="str">
        <f t="shared" si="8"/>
        <v>GOBIERNO AUTÓNOMO MUNICIPAL DE SAN JOAQUÍN</v>
      </c>
      <c r="C559" s="4" t="s">
        <v>577</v>
      </c>
    </row>
    <row r="560" spans="1:3">
      <c r="A560" s="3">
        <v>1815</v>
      </c>
      <c r="B560" s="4" t="str">
        <f t="shared" si="8"/>
        <v>GOBIERNO AUTÓNOMO MUNICIPAL DE SAN RAMÓN</v>
      </c>
      <c r="C560" s="4" t="s">
        <v>559</v>
      </c>
    </row>
    <row r="561" spans="1:3">
      <c r="A561" s="3">
        <v>1816</v>
      </c>
      <c r="B561" s="4" t="str">
        <f t="shared" si="8"/>
        <v>GOBIERNO AUTÓNOMO MUNICIPAL DE PUERTO SÍLES</v>
      </c>
      <c r="C561" s="4" t="s">
        <v>578</v>
      </c>
    </row>
    <row r="562" spans="1:3">
      <c r="A562" s="3">
        <v>1817</v>
      </c>
      <c r="B562" s="4" t="str">
        <f t="shared" si="8"/>
        <v>GOBIERNO AUTÓNOMO MUNICIPAL DE MAGDALENA</v>
      </c>
      <c r="C562" s="4" t="s">
        <v>579</v>
      </c>
    </row>
    <row r="563" spans="1:3">
      <c r="A563" s="3">
        <v>1818</v>
      </c>
      <c r="B563" s="4" t="str">
        <f t="shared" si="8"/>
        <v>GOBIERNO AUTÓNOMO MUNICIPAL DE BAURES</v>
      </c>
      <c r="C563" s="4" t="s">
        <v>580</v>
      </c>
    </row>
    <row r="564" spans="1:3">
      <c r="A564" s="3">
        <v>1819</v>
      </c>
      <c r="B564" s="4" t="str">
        <f t="shared" si="8"/>
        <v>GOBIERNO AUTÓNOMO MUNICIPAL DE HUACARAJE</v>
      </c>
      <c r="C564" s="4" t="s">
        <v>581</v>
      </c>
    </row>
    <row r="565" spans="1:3">
      <c r="A565" s="3">
        <v>1820</v>
      </c>
      <c r="B565" s="4" t="str">
        <f t="shared" si="8"/>
        <v>GOBIERNO AUTÓNOMO MUNICIPAL DE EXALTACIÓN</v>
      </c>
      <c r="C565" s="4" t="s">
        <v>582</v>
      </c>
    </row>
    <row r="566" spans="1:3">
      <c r="A566" s="3">
        <v>1901</v>
      </c>
      <c r="B566" s="4" t="str">
        <f t="shared" si="8"/>
        <v>GOBIERNO AUTÓNOMO MUNICIPAL DE COBIJA</v>
      </c>
      <c r="C566" s="4" t="s">
        <v>583</v>
      </c>
    </row>
    <row r="567" spans="1:3">
      <c r="A567" s="3">
        <v>1902</v>
      </c>
      <c r="B567" s="4" t="str">
        <f t="shared" si="8"/>
        <v>GOBIERNO AUTÓNOMO MUNICIPAL DE PORVENIR</v>
      </c>
      <c r="C567" s="4" t="s">
        <v>584</v>
      </c>
    </row>
    <row r="568" spans="1:3">
      <c r="A568" s="3">
        <v>1903</v>
      </c>
      <c r="B568" s="4" t="str">
        <f t="shared" si="8"/>
        <v>GOBIERNO AUTÓNOMO MUNICIPAL DE BOLPEBRA</v>
      </c>
      <c r="C568" s="4" t="s">
        <v>585</v>
      </c>
    </row>
    <row r="569" spans="1:3">
      <c r="A569" s="3">
        <v>1904</v>
      </c>
      <c r="B569" s="4" t="str">
        <f t="shared" si="8"/>
        <v>GOBIERNO AUTÓNOMO MUNICIPAL DE BELLA FLOR</v>
      </c>
      <c r="C569" s="4" t="s">
        <v>586</v>
      </c>
    </row>
    <row r="570" spans="1:3">
      <c r="A570" s="3">
        <v>1905</v>
      </c>
      <c r="B570" s="4" t="str">
        <f t="shared" si="8"/>
        <v>GOBIERNO AUTÓNOMO MUNICIPAL DE PUERTO RICO</v>
      </c>
      <c r="C570" s="4" t="s">
        <v>587</v>
      </c>
    </row>
    <row r="571" spans="1:3">
      <c r="A571" s="3">
        <v>1906</v>
      </c>
      <c r="B571" s="4" t="str">
        <f t="shared" si="8"/>
        <v>GOBIERNO AUTÓNOMO MUNICIPAL DE SAN PEDRO</v>
      </c>
      <c r="C571" s="4" t="s">
        <v>563</v>
      </c>
    </row>
    <row r="572" spans="1:3">
      <c r="A572" s="3">
        <v>1907</v>
      </c>
      <c r="B572" s="4" t="str">
        <f t="shared" si="8"/>
        <v>GOBIERNO AUTÓNOMO MUNICIPAL DE FILADELFIA</v>
      </c>
      <c r="C572" s="4" t="s">
        <v>588</v>
      </c>
    </row>
    <row r="573" spans="1:3">
      <c r="A573" s="3">
        <v>1908</v>
      </c>
      <c r="B573" s="4" t="str">
        <f t="shared" si="8"/>
        <v>GOBIERNO AUTÓNOMO MUNICIPAL DE PUERTO GONZALO MORENO</v>
      </c>
      <c r="C573" s="4" t="s">
        <v>589</v>
      </c>
    </row>
    <row r="574" spans="1:3">
      <c r="A574" s="3">
        <v>1909</v>
      </c>
      <c r="B574" s="4" t="str">
        <f t="shared" si="8"/>
        <v>GOBIERNO AUTÓNOMO MUNICIPAL DE SAN LORENZO</v>
      </c>
      <c r="C574" s="4" t="s">
        <v>508</v>
      </c>
    </row>
    <row r="575" spans="1:3">
      <c r="A575" s="3">
        <v>1910</v>
      </c>
      <c r="B575" s="4" t="str">
        <f t="shared" si="8"/>
        <v>GOBIERNO AUTÓNOMO MUNICIPAL DE SENA</v>
      </c>
      <c r="C575" s="4" t="s">
        <v>590</v>
      </c>
    </row>
    <row r="576" spans="1:3">
      <c r="A576" s="3">
        <v>1911</v>
      </c>
      <c r="B576" s="4" t="str">
        <f t="shared" si="8"/>
        <v>GOBIERNO AUTÓNOMO MUNICIPAL DE SANTA ROSA DEL ABUNÁ</v>
      </c>
      <c r="C576" s="4" t="s">
        <v>591</v>
      </c>
    </row>
    <row r="577" spans="1:3">
      <c r="A577" s="3">
        <v>1912</v>
      </c>
      <c r="B577" s="4" t="str">
        <f t="shared" si="8"/>
        <v>GOBIERNO AUTÓNOMO MUNICIPAL DE INGAVI (HUMAITA)</v>
      </c>
      <c r="C577" s="4" t="s">
        <v>592</v>
      </c>
    </row>
    <row r="578" spans="1:3">
      <c r="A578" s="3">
        <v>1913</v>
      </c>
      <c r="B578" s="4" t="str">
        <f t="shared" si="8"/>
        <v>GOBIERNO AUTÓNOMO MUNICIPAL DE NUEVA ESPERANZA</v>
      </c>
      <c r="C578" s="4" t="s">
        <v>593</v>
      </c>
    </row>
    <row r="579" spans="1:3">
      <c r="A579" s="3">
        <v>1914</v>
      </c>
      <c r="B579" s="4" t="str">
        <f t="shared" si="8"/>
        <v>GOBIERNO AUTÓNOMO MUNICIPAL DE VILLA NUEVA (LOMA ALTA)</v>
      </c>
      <c r="C579" s="4" t="s">
        <v>594</v>
      </c>
    </row>
    <row r="580" spans="1:3">
      <c r="A580" s="3">
        <v>1915</v>
      </c>
      <c r="B580" s="4" t="str">
        <f t="shared" si="8"/>
        <v>GOBIERNO AUTÓNOMO MUNICIPAL DE SANTOS MERCADO</v>
      </c>
      <c r="C580" s="4" t="s">
        <v>595</v>
      </c>
    </row>
    <row r="581" spans="1:3">
      <c r="A581" s="3">
        <v>2301</v>
      </c>
      <c r="B581" s="4" t="str">
        <f t="shared" si="8"/>
        <v>EMPRESA MUNICIPAL DE GESTIÓN DE RESIDUOS SÓLIDOS</v>
      </c>
      <c r="C581" s="4" t="s">
        <v>596</v>
      </c>
    </row>
    <row r="582" spans="1:3">
      <c r="A582" s="3">
        <v>2302</v>
      </c>
      <c r="B582" s="4" t="str">
        <f t="shared" si="8"/>
        <v>EMPRESA MUNICIPAL DE AGUA POTABLE Y ALCANTARILLADO SACABA</v>
      </c>
      <c r="C582" s="4" t="s">
        <v>597</v>
      </c>
    </row>
    <row r="583" spans="1:3">
      <c r="A583" s="3">
        <v>2303</v>
      </c>
      <c r="B583" s="4" t="str">
        <f t="shared" si="8"/>
        <v>EMPRESA MUNICIPAL DE AREAS VERDES Y RECREACIÓN ALTERNATIVA</v>
      </c>
      <c r="C583" s="4" t="s">
        <v>598</v>
      </c>
    </row>
    <row r="584" spans="1:3">
      <c r="A584" s="3">
        <v>2311</v>
      </c>
      <c r="B584" s="4" t="str">
        <f t="shared" si="8"/>
        <v>SERVICIO DE CUENCAS (SEARPI)</v>
      </c>
      <c r="C584" s="4" t="s">
        <v>599</v>
      </c>
    </row>
    <row r="585" spans="1:3">
      <c r="A585" s="3">
        <v>2312</v>
      </c>
      <c r="B585" s="4" t="str">
        <f t="shared" si="8"/>
        <v>EMPRESA MUNICIPAL DE AGUA POTABLE Y ALCANTARILLADO VIACHA</v>
      </c>
      <c r="C585" s="4" t="s">
        <v>600</v>
      </c>
    </row>
    <row r="586" spans="1:3">
      <c r="A586" s="3">
        <v>2313</v>
      </c>
      <c r="B586" s="4" t="str">
        <f t="shared" si="8"/>
        <v>ENTIDAD MUNICIPAL DE ASEO URBANO SUCRE</v>
      </c>
      <c r="C586" s="4" t="s">
        <v>601</v>
      </c>
    </row>
    <row r="587" spans="1:3">
      <c r="A587" s="3">
        <v>2314</v>
      </c>
      <c r="B587" s="4" t="str">
        <f t="shared" si="8"/>
        <v>EMPRESA MUNICIPAL DE AREAS VERDES SUCRE</v>
      </c>
      <c r="C587" s="4" t="s">
        <v>602</v>
      </c>
    </row>
    <row r="588" spans="1:3">
      <c r="A588" s="3">
        <v>2315</v>
      </c>
      <c r="B588" s="4" t="str">
        <f t="shared" si="8"/>
        <v xml:space="preserve">EMPRESA MUNICIPAL DE SERVICIO DE ASEO </v>
      </c>
      <c r="C588" s="4" t="s">
        <v>603</v>
      </c>
    </row>
    <row r="589" spans="1:3">
      <c r="A589" s="3">
        <v>2316</v>
      </c>
      <c r="B589" s="4" t="str">
        <f t="shared" si="8"/>
        <v>EMPRESA MUNICIPAL DE ÁREAS VERDES, PARQUES Y FORESTACIÓN</v>
      </c>
      <c r="C589" s="4" t="s">
        <v>604</v>
      </c>
    </row>
    <row r="590" spans="1:3">
      <c r="A590" s="3">
        <v>2317</v>
      </c>
      <c r="B590" s="4" t="str">
        <f t="shared" si="8"/>
        <v>EMPRESA MUNICIPAL DE ASFALTOS Y VÍAS</v>
      </c>
      <c r="C590" s="4" t="s">
        <v>605</v>
      </c>
    </row>
    <row r="591" spans="1:3">
      <c r="A591" s="3">
        <v>2318</v>
      </c>
      <c r="B591" s="4" t="str">
        <f t="shared" ref="B591:B609" si="9">UPPER(C591)</f>
        <v>ENTIDAD DESCENTRALIZADA UMMIPRE PROMAN</v>
      </c>
      <c r="C591" s="4" t="s">
        <v>606</v>
      </c>
    </row>
    <row r="592" spans="1:3">
      <c r="A592" s="3">
        <v>2319</v>
      </c>
      <c r="B592" s="4" t="str">
        <f t="shared" si="9"/>
        <v>EMPRESA PÚBLICA DEPARTAMENTAL ESTRATÉGICA DE AGUAS - LA PAZ</v>
      </c>
      <c r="C592" s="4" t="s">
        <v>607</v>
      </c>
    </row>
    <row r="593" spans="1:3">
      <c r="A593" s="3">
        <v>2320</v>
      </c>
      <c r="B593" s="4" t="str">
        <f t="shared" si="9"/>
        <v>EMPRESA PUBLICA MUNICIPAL DE SERVICIOS DE AGUA Y ALCANTARRILLADO SANITARIO DE COBIJA</v>
      </c>
      <c r="C593" s="4" t="s">
        <v>608</v>
      </c>
    </row>
    <row r="594" spans="1:3">
      <c r="A594" s="3">
        <v>2321</v>
      </c>
      <c r="B594" s="4" t="str">
        <f t="shared" si="9"/>
        <v>EMPRESA MUNICIPAL DE ASEO DE EL ALTO</v>
      </c>
      <c r="C594" s="4" t="s">
        <v>609</v>
      </c>
    </row>
    <row r="595" spans="1:3">
      <c r="A595" s="3">
        <v>2322</v>
      </c>
      <c r="B595" s="4" t="str">
        <f t="shared" si="9"/>
        <v>ENTIDAD MATADERO FRIGORIFICO MUNICIPAL DE TARIJA</v>
      </c>
      <c r="C595" s="4" t="s">
        <v>610</v>
      </c>
    </row>
    <row r="596" spans="1:3">
      <c r="A596" s="3">
        <v>2323</v>
      </c>
      <c r="B596" s="4" t="str">
        <f t="shared" si="9"/>
        <v>ENTIDAD ASEO MUNICIPAL DE TARIJA</v>
      </c>
      <c r="C596" s="4" t="s">
        <v>611</v>
      </c>
    </row>
    <row r="597" spans="1:3">
      <c r="A597" s="3">
        <v>2324</v>
      </c>
      <c r="B597" s="4" t="str">
        <f t="shared" si="9"/>
        <v>ENTIDAD OBRAS PUBLICAS MUNICIPALES DE TARIJA</v>
      </c>
      <c r="C597" s="4" t="s">
        <v>612</v>
      </c>
    </row>
    <row r="598" spans="1:3">
      <c r="A598" s="3">
        <v>2325</v>
      </c>
      <c r="B598" s="4" t="str">
        <f t="shared" si="9"/>
        <v>ENTIDAD ORDENAMIENTO TERRITORIAL DE TARIJA</v>
      </c>
      <c r="C598" s="4" t="s">
        <v>613</v>
      </c>
    </row>
    <row r="599" spans="1:3">
      <c r="A599" s="3">
        <v>2326</v>
      </c>
      <c r="B599" s="4" t="str">
        <f t="shared" si="9"/>
        <v>ENTIDAD ORDEN Y SEGURIDAD CIUDADANA MUNICIPAL DE TARIJA</v>
      </c>
      <c r="C599" s="4" t="s">
        <v>614</v>
      </c>
    </row>
    <row r="600" spans="1:3">
      <c r="A600" s="3">
        <v>2327</v>
      </c>
      <c r="B600" s="4" t="str">
        <f t="shared" si="9"/>
        <v>EMPRESA MUNICIPAL AUTONOMA DE AGUA POTABLE Y ALCANTARILLADO  DE YACUIBA</v>
      </c>
      <c r="C600" s="4" t="s">
        <v>615</v>
      </c>
    </row>
    <row r="601" spans="1:3">
      <c r="A601" s="3">
        <v>9001</v>
      </c>
      <c r="B601" s="4" t="str">
        <f t="shared" si="9"/>
        <v>FEDERACIÓN DE ASOCIACIONES MUNICIPALES DE BOLIVIA</v>
      </c>
      <c r="C601" s="4" t="s">
        <v>616</v>
      </c>
    </row>
    <row r="602" spans="1:3">
      <c r="A602" s="3" t="s">
        <v>617</v>
      </c>
      <c r="B602" s="4" t="str">
        <f t="shared" si="9"/>
        <v>DIRECCIÓN GENERAL DE PROGRAMACIÓN Y OPERACIONES DEL TESORO</v>
      </c>
      <c r="C602" s="4" t="s">
        <v>618</v>
      </c>
    </row>
    <row r="603" spans="1:3">
      <c r="A603" s="3" t="s">
        <v>619</v>
      </c>
      <c r="B603" s="4" t="str">
        <f t="shared" si="9"/>
        <v>DIRECCIÓN GENERAL DE PROGRAMACIÓN Y OPERACIONES DEL TESORO</v>
      </c>
      <c r="C603" s="4" t="s">
        <v>618</v>
      </c>
    </row>
    <row r="604" spans="1:3">
      <c r="A604" s="3" t="s">
        <v>620</v>
      </c>
      <c r="B604" s="4" t="str">
        <f t="shared" si="9"/>
        <v>DIRECCIÓN GENERAL DE CRÉDITO PÚBLICO</v>
      </c>
      <c r="C604" s="4" t="s">
        <v>621</v>
      </c>
    </row>
    <row r="605" spans="1:3">
      <c r="A605" s="3" t="s">
        <v>622</v>
      </c>
      <c r="B605" s="4" t="str">
        <f t="shared" si="9"/>
        <v>DIRECCIÓN GENERAL DE ADMINISTRACIÓN Y FINANZAS TERRITORIALES</v>
      </c>
      <c r="C605" s="4" t="s">
        <v>623</v>
      </c>
    </row>
    <row r="606" spans="1:3">
      <c r="A606" s="3" t="s">
        <v>624</v>
      </c>
      <c r="B606" s="4" t="str">
        <f t="shared" si="9"/>
        <v>DIRECCIÓN GENERAL DE PENSIONES Y JUBILACIONES</v>
      </c>
      <c r="C606" s="4" t="s">
        <v>625</v>
      </c>
    </row>
    <row r="607" spans="1:3">
      <c r="A607" s="71" t="s">
        <v>626</v>
      </c>
      <c r="B607" s="4" t="str">
        <f t="shared" si="9"/>
        <v>ACREEDORES</v>
      </c>
      <c r="C607" s="4" t="s">
        <v>627</v>
      </c>
    </row>
    <row r="608" spans="1:3">
      <c r="A608" s="71" t="s">
        <v>628</v>
      </c>
      <c r="B608" s="4" t="str">
        <f t="shared" si="9"/>
        <v>AREA DE CONTABILIDAD</v>
      </c>
      <c r="C608" s="4" t="s">
        <v>629</v>
      </c>
    </row>
    <row r="609" spans="1:3">
      <c r="A609" s="71" t="s">
        <v>630</v>
      </c>
      <c r="B609" s="4" t="str">
        <f t="shared" si="9"/>
        <v>NO IDENTIFICADO</v>
      </c>
      <c r="C609" s="4" t="s">
        <v>635</v>
      </c>
    </row>
  </sheetData>
  <sheetProtection formatRows="0" selectLockedCells="1" sort="0" autoFilter="0"/>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R632"/>
  <sheetViews>
    <sheetView showGridLines="0" view="pageBreakPreview" zoomScale="85" zoomScaleNormal="70" zoomScaleSheetLayoutView="85" workbookViewId="0">
      <pane xSplit="3" ySplit="10" topLeftCell="D583" activePane="bottomRight" state="frozen"/>
      <selection activeCell="H15" sqref="H15:I15"/>
      <selection pane="topRight" activeCell="H15" sqref="H15:I15"/>
      <selection pane="bottomLeft" activeCell="H15" sqref="H15:I15"/>
      <selection pane="bottomRight" activeCell="B614" sqref="B614"/>
    </sheetView>
  </sheetViews>
  <sheetFormatPr baseColWidth="10" defaultRowHeight="15" outlineLevelCol="1"/>
  <cols>
    <col min="1" max="1" width="13" style="12" bestFit="1" customWidth="1"/>
    <col min="2" max="2" width="59.7109375" style="13" bestFit="1" customWidth="1"/>
    <col min="3" max="3" width="13.5703125" style="14" bestFit="1" customWidth="1"/>
    <col min="4" max="4" width="21.7109375" style="95" bestFit="1" customWidth="1" outlineLevel="1"/>
    <col min="5" max="5" width="21" style="95" bestFit="1" customWidth="1" outlineLevel="1"/>
    <col min="6" max="6" width="23.140625" style="95" bestFit="1" customWidth="1" outlineLevel="1"/>
    <col min="7" max="7" width="21" style="95" bestFit="1" customWidth="1" outlineLevel="1"/>
    <col min="8" max="8" width="20.42578125" style="95" bestFit="1" customWidth="1" outlineLevel="1"/>
    <col min="9" max="9" width="17.42578125" style="95" bestFit="1" customWidth="1" outlineLevel="1"/>
    <col min="10" max="10" width="23.140625" style="95" bestFit="1" customWidth="1" outlineLevel="1"/>
    <col min="11" max="11" width="13.42578125" style="95" bestFit="1" customWidth="1" outlineLevel="1"/>
    <col min="12" max="12" width="17.85546875" style="95" bestFit="1" customWidth="1" outlineLevel="1"/>
    <col min="13" max="13" width="19.28515625" style="95" bestFit="1" customWidth="1" outlineLevel="1"/>
    <col min="14" max="14" width="14" style="95" bestFit="1" customWidth="1" outlineLevel="1"/>
    <col min="15" max="15" width="21.42578125" style="95" bestFit="1" customWidth="1" outlineLevel="1"/>
    <col min="16" max="16" width="16" style="95" bestFit="1" customWidth="1" outlineLevel="1"/>
    <col min="17" max="17" width="21.7109375" style="95" bestFit="1" customWidth="1" outlineLevel="1"/>
    <col min="18" max="18" width="20.5703125" style="95" bestFit="1" customWidth="1" outlineLevel="1"/>
    <col min="19" max="19" width="15.28515625" style="95" bestFit="1" customWidth="1" outlineLevel="1"/>
    <col min="20" max="20" width="14.28515625" style="95" bestFit="1" customWidth="1" outlineLevel="1"/>
    <col min="21" max="21" width="13.140625" style="95" bestFit="1" customWidth="1" outlineLevel="1"/>
    <col min="22" max="22" width="13.42578125" style="95" bestFit="1" customWidth="1" outlineLevel="1"/>
    <col min="23" max="24" width="19.7109375" style="95" bestFit="1" customWidth="1" outlineLevel="1" collapsed="1"/>
    <col min="25" max="25" width="18.7109375" style="95" bestFit="1" customWidth="1" outlineLevel="1" collapsed="1"/>
    <col min="26" max="26" width="13.5703125" style="95" bestFit="1" customWidth="1" outlineLevel="1"/>
    <col min="27" max="27" width="13.85546875" style="95" bestFit="1" customWidth="1" outlineLevel="1"/>
    <col min="28" max="28" width="24" style="95" bestFit="1" customWidth="1" outlineLevel="1" collapsed="1"/>
    <col min="29" max="29" width="24" style="95" customWidth="1" outlineLevel="1"/>
    <col min="30" max="30" width="17.42578125" style="95" bestFit="1" customWidth="1" outlineLevel="1"/>
    <col min="31" max="31" width="18.7109375" style="95" bestFit="1" customWidth="1" outlineLevel="1"/>
    <col min="32" max="32" width="15" style="95" bestFit="1" customWidth="1" outlineLevel="1"/>
    <col min="33" max="33" width="18.85546875" style="95" bestFit="1" customWidth="1" outlineLevel="1"/>
    <col min="34" max="34" width="21.42578125" style="95" bestFit="1" customWidth="1" outlineLevel="1"/>
    <col min="35" max="36" width="13.42578125" style="95" bestFit="1" customWidth="1" outlineLevel="1"/>
    <col min="37" max="37" width="13.140625" style="95" bestFit="1" customWidth="1" outlineLevel="1"/>
    <col min="38" max="38" width="13.42578125" style="95" bestFit="1" customWidth="1" outlineLevel="1"/>
    <col min="39" max="39" width="28.7109375" style="96" bestFit="1" customWidth="1"/>
    <col min="40" max="40" width="11.42578125" style="16"/>
    <col min="41" max="41" width="19.28515625" style="96" bestFit="1" customWidth="1"/>
    <col min="42" max="42" width="14.85546875" style="16" bestFit="1" customWidth="1"/>
    <col min="43" max="43" width="17.140625" style="16" customWidth="1"/>
    <col min="44" max="44" width="14.42578125" style="16" customWidth="1"/>
    <col min="45" max="16384" width="11.42578125" style="16"/>
  </cols>
  <sheetData>
    <row r="1" spans="1:44" s="27" customFormat="1">
      <c r="A1" s="23"/>
      <c r="B1" s="24"/>
      <c r="C1" s="25"/>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2"/>
      <c r="AO1" s="92"/>
    </row>
    <row r="2" spans="1:44" s="27" customFormat="1" ht="13.5" customHeight="1">
      <c r="A2" s="23"/>
      <c r="B2" s="24"/>
      <c r="C2" s="25"/>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2"/>
      <c r="AO2" s="92"/>
    </row>
    <row r="3" spans="1:44" s="27" customFormat="1">
      <c r="A3" s="23"/>
      <c r="B3" s="24"/>
      <c r="C3" s="25"/>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2"/>
      <c r="AO3" s="92"/>
    </row>
    <row r="4" spans="1:44" s="27" customFormat="1" ht="18" customHeight="1">
      <c r="A4" s="330" t="s">
        <v>638</v>
      </c>
      <c r="B4" s="330"/>
      <c r="C4" s="330"/>
      <c r="D4" s="330"/>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O4" s="92"/>
    </row>
    <row r="5" spans="1:44" s="27" customFormat="1" ht="18.75">
      <c r="A5" s="330" t="str">
        <f>+'CUT MN'!A4</f>
        <v>CORRESPONDIENTE AL PERIODO DE ENERO A MAYO DE 2018</v>
      </c>
      <c r="B5" s="330"/>
      <c r="C5" s="330"/>
      <c r="D5" s="330"/>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O5" s="92"/>
    </row>
    <row r="6" spans="1:44" s="27" customFormat="1" ht="18.75">
      <c r="A6" s="330" t="str">
        <f>+'CUT MN'!A5</f>
        <v>ACTUALIZADO AL : 6 de junio de 2018</v>
      </c>
      <c r="B6" s="330"/>
      <c r="C6" s="330"/>
      <c r="D6" s="330"/>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c r="AL6" s="330"/>
      <c r="AM6" s="330"/>
      <c r="AO6" s="92"/>
    </row>
    <row r="7" spans="1:44" s="27" customFormat="1" ht="18.75">
      <c r="A7" s="330" t="s">
        <v>639</v>
      </c>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O7" s="92"/>
    </row>
    <row r="8" spans="1:44" s="27" customFormat="1">
      <c r="A8" s="23"/>
      <c r="B8" s="24"/>
      <c r="C8" s="25"/>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2"/>
      <c r="AO8" s="92"/>
    </row>
    <row r="9" spans="1:44" s="27" customFormat="1" ht="15" customHeight="1">
      <c r="A9" s="55"/>
      <c r="B9" s="28"/>
      <c r="C9" s="29"/>
      <c r="D9" s="334" t="s">
        <v>640</v>
      </c>
      <c r="E9" s="334"/>
      <c r="F9" s="334"/>
      <c r="G9" s="334"/>
      <c r="H9" s="334"/>
      <c r="I9" s="334"/>
      <c r="J9" s="334"/>
      <c r="K9" s="334"/>
      <c r="L9" s="334"/>
      <c r="M9" s="334"/>
      <c r="N9" s="334"/>
      <c r="O9" s="334"/>
      <c r="P9" s="334"/>
      <c r="Q9" s="334"/>
      <c r="R9" s="334"/>
      <c r="S9" s="334"/>
      <c r="T9" s="334"/>
      <c r="U9" s="334"/>
      <c r="V9" s="335"/>
      <c r="W9" s="331" t="s">
        <v>641</v>
      </c>
      <c r="X9" s="332"/>
      <c r="Y9" s="332"/>
      <c r="Z9" s="332"/>
      <c r="AA9" s="332"/>
      <c r="AB9" s="332"/>
      <c r="AC9" s="332"/>
      <c r="AD9" s="332"/>
      <c r="AE9" s="332"/>
      <c r="AF9" s="332"/>
      <c r="AG9" s="332"/>
      <c r="AH9" s="332"/>
      <c r="AI9" s="332"/>
      <c r="AJ9" s="332"/>
      <c r="AK9" s="332"/>
      <c r="AL9" s="333"/>
      <c r="AM9" s="92"/>
      <c r="AO9" s="92"/>
    </row>
    <row r="10" spans="1:44" s="182" customFormat="1" ht="34.5">
      <c r="A10" s="56" t="s">
        <v>642</v>
      </c>
      <c r="B10" s="58" t="s">
        <v>41</v>
      </c>
      <c r="C10" s="58" t="s">
        <v>643</v>
      </c>
      <c r="D10" s="93" t="s">
        <v>1249</v>
      </c>
      <c r="E10" s="93" t="s">
        <v>1248</v>
      </c>
      <c r="F10" s="94" t="s">
        <v>27</v>
      </c>
      <c r="G10" s="94" t="s">
        <v>3</v>
      </c>
      <c r="H10" s="94" t="s">
        <v>1255</v>
      </c>
      <c r="I10" s="94" t="s">
        <v>11</v>
      </c>
      <c r="J10" s="94" t="s">
        <v>6</v>
      </c>
      <c r="K10" s="94" t="s">
        <v>1316</v>
      </c>
      <c r="L10" s="94" t="s">
        <v>15</v>
      </c>
      <c r="M10" s="94" t="s">
        <v>1256</v>
      </c>
      <c r="N10" s="94" t="s">
        <v>17</v>
      </c>
      <c r="O10" s="94" t="s">
        <v>13</v>
      </c>
      <c r="P10" s="94" t="s">
        <v>1257</v>
      </c>
      <c r="Q10" s="94" t="s">
        <v>1315</v>
      </c>
      <c r="R10" s="94" t="s">
        <v>20</v>
      </c>
      <c r="S10" s="94" t="s">
        <v>21</v>
      </c>
      <c r="T10" s="94" t="s">
        <v>8</v>
      </c>
      <c r="U10" s="94" t="s">
        <v>1245</v>
      </c>
      <c r="V10" s="94" t="s">
        <v>1267</v>
      </c>
      <c r="W10" s="93" t="s">
        <v>1250</v>
      </c>
      <c r="X10" s="93" t="s">
        <v>1252</v>
      </c>
      <c r="Y10" s="94" t="s">
        <v>3</v>
      </c>
      <c r="Z10" s="94" t="s">
        <v>631</v>
      </c>
      <c r="AA10" s="94" t="s">
        <v>11</v>
      </c>
      <c r="AB10" s="94" t="s">
        <v>6</v>
      </c>
      <c r="AC10" s="94" t="s">
        <v>15</v>
      </c>
      <c r="AD10" s="94" t="s">
        <v>17</v>
      </c>
      <c r="AE10" s="94" t="s">
        <v>13</v>
      </c>
      <c r="AF10" s="94" t="s">
        <v>1257</v>
      </c>
      <c r="AG10" s="94" t="s">
        <v>1315</v>
      </c>
      <c r="AH10" s="94" t="s">
        <v>20</v>
      </c>
      <c r="AI10" s="94" t="s">
        <v>21</v>
      </c>
      <c r="AJ10" s="94" t="s">
        <v>23</v>
      </c>
      <c r="AK10" s="94" t="s">
        <v>1247</v>
      </c>
      <c r="AL10" s="94" t="s">
        <v>1267</v>
      </c>
      <c r="AM10" s="93" t="s">
        <v>644</v>
      </c>
      <c r="AO10" s="247"/>
    </row>
    <row r="11" spans="1:44" ht="33" customHeight="1">
      <c r="A11" s="257">
        <v>6</v>
      </c>
      <c r="B11" s="88" t="s">
        <v>689</v>
      </c>
      <c r="C11" s="89" t="s">
        <v>1329</v>
      </c>
      <c r="D11" s="113">
        <v>0</v>
      </c>
      <c r="E11" s="113">
        <v>0</v>
      </c>
      <c r="F11" s="113">
        <v>0</v>
      </c>
      <c r="G11" s="113">
        <v>2753.05</v>
      </c>
      <c r="H11" s="113">
        <v>0</v>
      </c>
      <c r="I11" s="113">
        <v>0</v>
      </c>
      <c r="J11" s="113">
        <v>0</v>
      </c>
      <c r="K11" s="113">
        <v>0</v>
      </c>
      <c r="L11" s="113">
        <v>333.18</v>
      </c>
      <c r="M11" s="113">
        <v>0</v>
      </c>
      <c r="N11" s="113">
        <v>0</v>
      </c>
      <c r="O11" s="113">
        <v>0</v>
      </c>
      <c r="P11" s="113">
        <v>0</v>
      </c>
      <c r="Q11" s="113">
        <v>0</v>
      </c>
      <c r="R11" s="113">
        <v>0</v>
      </c>
      <c r="S11" s="113">
        <v>0</v>
      </c>
      <c r="T11" s="113">
        <v>0</v>
      </c>
      <c r="U11" s="113">
        <v>0</v>
      </c>
      <c r="V11" s="113">
        <v>0</v>
      </c>
      <c r="W11" s="113">
        <v>0</v>
      </c>
      <c r="X11" s="113">
        <v>0</v>
      </c>
      <c r="Y11" s="113">
        <v>0</v>
      </c>
      <c r="Z11" s="113">
        <v>0</v>
      </c>
      <c r="AA11" s="113">
        <v>0</v>
      </c>
      <c r="AB11" s="113">
        <v>0</v>
      </c>
      <c r="AC11" s="113">
        <v>0</v>
      </c>
      <c r="AD11" s="113">
        <v>0</v>
      </c>
      <c r="AE11" s="113">
        <v>0</v>
      </c>
      <c r="AF11" s="113">
        <v>0</v>
      </c>
      <c r="AG11" s="113">
        <v>0</v>
      </c>
      <c r="AH11" s="113">
        <v>0</v>
      </c>
      <c r="AI11" s="113">
        <v>0</v>
      </c>
      <c r="AJ11" s="113">
        <v>0</v>
      </c>
      <c r="AK11" s="113">
        <v>0</v>
      </c>
      <c r="AL11" s="113">
        <v>0</v>
      </c>
      <c r="AM11" s="113">
        <f t="shared" ref="AM11:AM74" si="0">SUM(D11:AL11)</f>
        <v>3086.23</v>
      </c>
      <c r="AP11" s="70"/>
    </row>
    <row r="12" spans="1:44" ht="33" customHeight="1">
      <c r="A12" s="257">
        <v>10</v>
      </c>
      <c r="B12" s="88" t="s">
        <v>690</v>
      </c>
      <c r="C12" s="89" t="s">
        <v>1404</v>
      </c>
      <c r="D12" s="113">
        <v>0</v>
      </c>
      <c r="E12" s="113">
        <v>0</v>
      </c>
      <c r="F12" s="113">
        <v>0</v>
      </c>
      <c r="G12" s="113">
        <v>127069.88</v>
      </c>
      <c r="H12" s="113">
        <v>0</v>
      </c>
      <c r="I12" s="113">
        <v>0</v>
      </c>
      <c r="J12" s="113">
        <v>4056425.8499999996</v>
      </c>
      <c r="K12" s="113">
        <v>0</v>
      </c>
      <c r="L12" s="113">
        <v>64716.849999999984</v>
      </c>
      <c r="M12" s="113">
        <v>0</v>
      </c>
      <c r="N12" s="113">
        <v>0</v>
      </c>
      <c r="O12" s="113">
        <v>0</v>
      </c>
      <c r="P12" s="113">
        <v>0</v>
      </c>
      <c r="Q12" s="113">
        <v>0</v>
      </c>
      <c r="R12" s="113">
        <v>0</v>
      </c>
      <c r="S12" s="113">
        <v>0</v>
      </c>
      <c r="T12" s="113">
        <v>0</v>
      </c>
      <c r="U12" s="113">
        <v>0</v>
      </c>
      <c r="V12" s="113">
        <v>0</v>
      </c>
      <c r="W12" s="113">
        <v>0</v>
      </c>
      <c r="X12" s="113">
        <v>0</v>
      </c>
      <c r="Y12" s="113">
        <v>0</v>
      </c>
      <c r="Z12" s="113">
        <v>0</v>
      </c>
      <c r="AA12" s="113">
        <v>0</v>
      </c>
      <c r="AB12" s="113">
        <v>0</v>
      </c>
      <c r="AC12" s="113">
        <v>0</v>
      </c>
      <c r="AD12" s="113">
        <v>0</v>
      </c>
      <c r="AE12" s="113">
        <v>0</v>
      </c>
      <c r="AF12" s="113">
        <v>0</v>
      </c>
      <c r="AG12" s="113">
        <v>0</v>
      </c>
      <c r="AH12" s="113">
        <v>0</v>
      </c>
      <c r="AI12" s="113">
        <v>0</v>
      </c>
      <c r="AJ12" s="113">
        <v>0</v>
      </c>
      <c r="AK12" s="113">
        <v>0</v>
      </c>
      <c r="AL12" s="113">
        <v>0</v>
      </c>
      <c r="AM12" s="113">
        <f t="shared" si="0"/>
        <v>4248212.5799999991</v>
      </c>
      <c r="AP12" s="70"/>
    </row>
    <row r="13" spans="1:44" ht="33" customHeight="1">
      <c r="A13" s="257">
        <v>15</v>
      </c>
      <c r="B13" s="88" t="s">
        <v>691</v>
      </c>
      <c r="C13" s="89" t="s">
        <v>1331</v>
      </c>
      <c r="D13" s="113">
        <v>0</v>
      </c>
      <c r="E13" s="113">
        <v>0</v>
      </c>
      <c r="F13" s="113">
        <v>33618701.340000004</v>
      </c>
      <c r="G13" s="113">
        <v>1470222.42</v>
      </c>
      <c r="H13" s="113">
        <v>0</v>
      </c>
      <c r="I13" s="113">
        <v>270</v>
      </c>
      <c r="J13" s="113">
        <v>397531.17</v>
      </c>
      <c r="K13" s="113">
        <v>0</v>
      </c>
      <c r="L13" s="113">
        <v>8667.2100000000009</v>
      </c>
      <c r="M13" s="113">
        <v>0</v>
      </c>
      <c r="N13" s="113">
        <v>0</v>
      </c>
      <c r="O13" s="113">
        <v>0</v>
      </c>
      <c r="P13" s="113">
        <v>0</v>
      </c>
      <c r="Q13" s="113">
        <v>5140.8900000000003</v>
      </c>
      <c r="R13" s="113">
        <v>0</v>
      </c>
      <c r="S13" s="113">
        <v>0</v>
      </c>
      <c r="T13" s="113">
        <v>0</v>
      </c>
      <c r="U13" s="113">
        <v>0</v>
      </c>
      <c r="V13" s="113">
        <v>0</v>
      </c>
      <c r="W13" s="113">
        <v>0</v>
      </c>
      <c r="X13" s="113">
        <v>0</v>
      </c>
      <c r="Y13" s="113">
        <v>0</v>
      </c>
      <c r="Z13" s="113">
        <v>0</v>
      </c>
      <c r="AA13" s="113">
        <v>0</v>
      </c>
      <c r="AB13" s="113">
        <v>0</v>
      </c>
      <c r="AC13" s="113">
        <v>0</v>
      </c>
      <c r="AD13" s="113">
        <v>0</v>
      </c>
      <c r="AE13" s="113">
        <v>0</v>
      </c>
      <c r="AF13" s="113">
        <v>0</v>
      </c>
      <c r="AG13" s="113">
        <v>0</v>
      </c>
      <c r="AH13" s="113">
        <v>0</v>
      </c>
      <c r="AI13" s="113">
        <v>0</v>
      </c>
      <c r="AJ13" s="113">
        <v>0</v>
      </c>
      <c r="AK13" s="113">
        <v>0</v>
      </c>
      <c r="AL13" s="113">
        <v>0</v>
      </c>
      <c r="AM13" s="113">
        <f t="shared" si="0"/>
        <v>35500533.030000009</v>
      </c>
      <c r="AP13" s="70"/>
    </row>
    <row r="14" spans="1:44" ht="33" customHeight="1">
      <c r="A14" s="257">
        <v>16</v>
      </c>
      <c r="B14" s="88" t="s">
        <v>692</v>
      </c>
      <c r="C14" s="89" t="s">
        <v>1332</v>
      </c>
      <c r="D14" s="113">
        <v>0</v>
      </c>
      <c r="E14" s="113">
        <v>3676242</v>
      </c>
      <c r="F14" s="113">
        <v>10474195.879999999</v>
      </c>
      <c r="G14" s="113">
        <v>7982628.2600000007</v>
      </c>
      <c r="H14" s="113">
        <v>0</v>
      </c>
      <c r="I14" s="113">
        <v>350</v>
      </c>
      <c r="J14" s="113">
        <v>55.68</v>
      </c>
      <c r="K14" s="113">
        <v>0</v>
      </c>
      <c r="L14" s="113">
        <v>6758.71</v>
      </c>
      <c r="M14" s="113">
        <v>0</v>
      </c>
      <c r="N14" s="113">
        <v>0</v>
      </c>
      <c r="O14" s="113">
        <v>449.20000000000005</v>
      </c>
      <c r="P14" s="113">
        <v>6549.78</v>
      </c>
      <c r="Q14" s="113">
        <v>21029</v>
      </c>
      <c r="R14" s="113">
        <v>0</v>
      </c>
      <c r="S14" s="113">
        <v>0</v>
      </c>
      <c r="T14" s="113">
        <v>0</v>
      </c>
      <c r="U14" s="113">
        <v>0</v>
      </c>
      <c r="V14" s="113">
        <v>0</v>
      </c>
      <c r="W14" s="113">
        <v>0</v>
      </c>
      <c r="X14" s="113">
        <v>0</v>
      </c>
      <c r="Y14" s="113">
        <v>0</v>
      </c>
      <c r="Z14" s="113">
        <v>0</v>
      </c>
      <c r="AA14" s="113">
        <v>0</v>
      </c>
      <c r="AB14" s="113">
        <v>0</v>
      </c>
      <c r="AC14" s="113">
        <v>0</v>
      </c>
      <c r="AD14" s="113">
        <v>0</v>
      </c>
      <c r="AE14" s="113">
        <v>0</v>
      </c>
      <c r="AF14" s="113">
        <v>0</v>
      </c>
      <c r="AG14" s="113">
        <v>0</v>
      </c>
      <c r="AH14" s="113">
        <v>0</v>
      </c>
      <c r="AI14" s="113">
        <v>0</v>
      </c>
      <c r="AJ14" s="113">
        <v>0</v>
      </c>
      <c r="AK14" s="113">
        <v>0</v>
      </c>
      <c r="AL14" s="113">
        <v>0</v>
      </c>
      <c r="AM14" s="113">
        <f t="shared" si="0"/>
        <v>22168258.510000002</v>
      </c>
      <c r="AP14" s="70"/>
      <c r="AR14" s="18"/>
    </row>
    <row r="15" spans="1:44" ht="33" customHeight="1">
      <c r="A15" s="257">
        <v>20</v>
      </c>
      <c r="B15" s="88" t="s">
        <v>693</v>
      </c>
      <c r="C15" s="89" t="s">
        <v>1404</v>
      </c>
      <c r="D15" s="113">
        <v>0</v>
      </c>
      <c r="E15" s="113">
        <v>0</v>
      </c>
      <c r="F15" s="113">
        <v>11556396.470000001</v>
      </c>
      <c r="G15" s="113">
        <v>6043153.8700000001</v>
      </c>
      <c r="H15" s="113">
        <v>0</v>
      </c>
      <c r="I15" s="113">
        <v>1836.06</v>
      </c>
      <c r="J15" s="113">
        <v>0</v>
      </c>
      <c r="K15" s="113">
        <v>0</v>
      </c>
      <c r="L15" s="113">
        <v>29184.740000000005</v>
      </c>
      <c r="M15" s="113">
        <v>0</v>
      </c>
      <c r="N15" s="113">
        <v>0</v>
      </c>
      <c r="O15" s="113">
        <v>0</v>
      </c>
      <c r="P15" s="113">
        <v>14222.36</v>
      </c>
      <c r="Q15" s="113">
        <v>0</v>
      </c>
      <c r="R15" s="113">
        <v>0</v>
      </c>
      <c r="S15" s="113">
        <v>0</v>
      </c>
      <c r="T15" s="113">
        <v>0</v>
      </c>
      <c r="U15" s="113">
        <v>0</v>
      </c>
      <c r="V15" s="113">
        <v>0</v>
      </c>
      <c r="W15" s="113">
        <v>0</v>
      </c>
      <c r="X15" s="113">
        <v>0</v>
      </c>
      <c r="Y15" s="113">
        <v>0</v>
      </c>
      <c r="Z15" s="113">
        <v>0</v>
      </c>
      <c r="AA15" s="113">
        <v>0</v>
      </c>
      <c r="AB15" s="113">
        <v>872489.99</v>
      </c>
      <c r="AC15" s="113">
        <v>0</v>
      </c>
      <c r="AD15" s="113">
        <v>0</v>
      </c>
      <c r="AE15" s="113">
        <v>0</v>
      </c>
      <c r="AF15" s="113">
        <v>0</v>
      </c>
      <c r="AG15" s="113">
        <v>0</v>
      </c>
      <c r="AH15" s="113">
        <v>0</v>
      </c>
      <c r="AI15" s="113">
        <v>0</v>
      </c>
      <c r="AJ15" s="113">
        <v>0</v>
      </c>
      <c r="AK15" s="113">
        <v>0</v>
      </c>
      <c r="AL15" s="113">
        <v>0</v>
      </c>
      <c r="AM15" s="113">
        <f t="shared" si="0"/>
        <v>18517283.489999995</v>
      </c>
      <c r="AP15" s="70"/>
      <c r="AQ15" s="18"/>
      <c r="AR15" s="18"/>
    </row>
    <row r="16" spans="1:44" ht="33" customHeight="1">
      <c r="A16" s="257">
        <v>25</v>
      </c>
      <c r="B16" s="88" t="s">
        <v>694</v>
      </c>
      <c r="C16" s="89" t="s">
        <v>1332</v>
      </c>
      <c r="D16" s="113">
        <v>0</v>
      </c>
      <c r="E16" s="113">
        <v>0</v>
      </c>
      <c r="F16" s="113">
        <v>12095</v>
      </c>
      <c r="G16" s="113">
        <v>5988626.9900000002</v>
      </c>
      <c r="H16" s="113">
        <v>0</v>
      </c>
      <c r="I16" s="113">
        <v>0</v>
      </c>
      <c r="J16" s="113">
        <v>2314121.5299999998</v>
      </c>
      <c r="K16" s="113">
        <v>0</v>
      </c>
      <c r="L16" s="113">
        <v>24486.18</v>
      </c>
      <c r="M16" s="113">
        <v>1526003.19</v>
      </c>
      <c r="N16" s="113">
        <v>0</v>
      </c>
      <c r="O16" s="113">
        <v>0</v>
      </c>
      <c r="P16" s="113">
        <v>1561.2</v>
      </c>
      <c r="Q16" s="113">
        <v>477451268.92000008</v>
      </c>
      <c r="R16" s="113">
        <v>0</v>
      </c>
      <c r="S16" s="113">
        <v>0</v>
      </c>
      <c r="T16" s="113">
        <v>0</v>
      </c>
      <c r="U16" s="113">
        <v>0</v>
      </c>
      <c r="V16" s="113">
        <v>0</v>
      </c>
      <c r="W16" s="113">
        <v>0</v>
      </c>
      <c r="X16" s="113">
        <v>0</v>
      </c>
      <c r="Y16" s="113">
        <v>0</v>
      </c>
      <c r="Z16" s="113">
        <v>0</v>
      </c>
      <c r="AA16" s="113">
        <v>0</v>
      </c>
      <c r="AB16" s="113">
        <v>0</v>
      </c>
      <c r="AC16" s="113">
        <v>0</v>
      </c>
      <c r="AD16" s="113">
        <v>0</v>
      </c>
      <c r="AE16" s="113">
        <v>0</v>
      </c>
      <c r="AF16" s="113">
        <v>0</v>
      </c>
      <c r="AG16" s="113">
        <v>0</v>
      </c>
      <c r="AH16" s="113">
        <v>0</v>
      </c>
      <c r="AI16" s="113">
        <v>0</v>
      </c>
      <c r="AJ16" s="113">
        <v>0</v>
      </c>
      <c r="AK16" s="113">
        <v>0</v>
      </c>
      <c r="AL16" s="113">
        <v>0</v>
      </c>
      <c r="AM16" s="113">
        <f t="shared" si="0"/>
        <v>487318163.01000005</v>
      </c>
      <c r="AP16" s="70"/>
      <c r="AQ16" s="18"/>
      <c r="AR16" s="18"/>
    </row>
    <row r="17" spans="1:42" ht="33" customHeight="1">
      <c r="A17" s="257">
        <v>30</v>
      </c>
      <c r="B17" s="88" t="s">
        <v>1406</v>
      </c>
      <c r="C17" s="89" t="s">
        <v>1331</v>
      </c>
      <c r="D17" s="113">
        <v>0</v>
      </c>
      <c r="E17" s="113">
        <v>0</v>
      </c>
      <c r="F17" s="113">
        <v>6800000</v>
      </c>
      <c r="G17" s="113">
        <v>128804.01</v>
      </c>
      <c r="H17" s="113">
        <v>0</v>
      </c>
      <c r="I17" s="113">
        <v>50</v>
      </c>
      <c r="J17" s="113">
        <v>555660</v>
      </c>
      <c r="K17" s="113">
        <v>0</v>
      </c>
      <c r="L17" s="113">
        <v>312.67</v>
      </c>
      <c r="M17" s="113">
        <v>0</v>
      </c>
      <c r="N17" s="113">
        <v>0</v>
      </c>
      <c r="O17" s="113">
        <v>0</v>
      </c>
      <c r="P17" s="113">
        <v>101.86</v>
      </c>
      <c r="Q17" s="113">
        <v>0</v>
      </c>
      <c r="R17" s="113">
        <v>0</v>
      </c>
      <c r="S17" s="113">
        <v>0</v>
      </c>
      <c r="T17" s="113">
        <v>0</v>
      </c>
      <c r="U17" s="113">
        <v>0</v>
      </c>
      <c r="V17" s="113">
        <v>0</v>
      </c>
      <c r="W17" s="113">
        <v>0</v>
      </c>
      <c r="X17" s="113">
        <v>0</v>
      </c>
      <c r="Y17" s="113">
        <v>0</v>
      </c>
      <c r="Z17" s="113">
        <v>0</v>
      </c>
      <c r="AA17" s="113">
        <v>0</v>
      </c>
      <c r="AB17" s="113">
        <v>0</v>
      </c>
      <c r="AC17" s="113">
        <v>0</v>
      </c>
      <c r="AD17" s="113">
        <v>0</v>
      </c>
      <c r="AE17" s="113">
        <v>0</v>
      </c>
      <c r="AF17" s="113">
        <v>0</v>
      </c>
      <c r="AG17" s="113">
        <v>0</v>
      </c>
      <c r="AH17" s="113">
        <v>0</v>
      </c>
      <c r="AI17" s="113">
        <v>0</v>
      </c>
      <c r="AJ17" s="113">
        <v>0</v>
      </c>
      <c r="AK17" s="113">
        <v>0</v>
      </c>
      <c r="AL17" s="113">
        <v>0</v>
      </c>
      <c r="AM17" s="113">
        <f t="shared" si="0"/>
        <v>7484928.54</v>
      </c>
      <c r="AP17" s="70"/>
    </row>
    <row r="18" spans="1:42" ht="33" customHeight="1">
      <c r="A18" s="257">
        <v>35</v>
      </c>
      <c r="B18" s="88" t="s">
        <v>696</v>
      </c>
      <c r="C18" s="89" t="s">
        <v>1333</v>
      </c>
      <c r="D18" s="113">
        <v>0</v>
      </c>
      <c r="E18" s="113">
        <v>0</v>
      </c>
      <c r="F18" s="113">
        <v>0</v>
      </c>
      <c r="G18" s="113">
        <v>299673.66000000003</v>
      </c>
      <c r="H18" s="113">
        <v>0</v>
      </c>
      <c r="I18" s="113">
        <v>50</v>
      </c>
      <c r="J18" s="113">
        <v>3000</v>
      </c>
      <c r="K18" s="113">
        <v>0</v>
      </c>
      <c r="L18" s="113">
        <v>8624.1100000000024</v>
      </c>
      <c r="M18" s="113">
        <v>0</v>
      </c>
      <c r="N18" s="113">
        <v>0</v>
      </c>
      <c r="O18" s="113">
        <v>0</v>
      </c>
      <c r="P18" s="113">
        <v>0</v>
      </c>
      <c r="Q18" s="113">
        <v>4239137.3100000005</v>
      </c>
      <c r="R18" s="113">
        <v>0</v>
      </c>
      <c r="S18" s="113">
        <v>0</v>
      </c>
      <c r="T18" s="113">
        <v>0</v>
      </c>
      <c r="U18" s="113">
        <v>0</v>
      </c>
      <c r="V18" s="113">
        <v>0</v>
      </c>
      <c r="W18" s="113">
        <v>0</v>
      </c>
      <c r="X18" s="113">
        <v>0</v>
      </c>
      <c r="Y18" s="113">
        <v>0</v>
      </c>
      <c r="Z18" s="113">
        <v>0</v>
      </c>
      <c r="AA18" s="113">
        <v>0</v>
      </c>
      <c r="AB18" s="113">
        <v>0</v>
      </c>
      <c r="AC18" s="113">
        <v>0</v>
      </c>
      <c r="AD18" s="113">
        <v>0</v>
      </c>
      <c r="AE18" s="113">
        <v>0</v>
      </c>
      <c r="AF18" s="113">
        <v>0</v>
      </c>
      <c r="AG18" s="113">
        <v>0</v>
      </c>
      <c r="AH18" s="113">
        <v>0</v>
      </c>
      <c r="AI18" s="113">
        <v>0</v>
      </c>
      <c r="AJ18" s="113">
        <v>0</v>
      </c>
      <c r="AK18" s="113">
        <v>0</v>
      </c>
      <c r="AL18" s="113">
        <v>0</v>
      </c>
      <c r="AM18" s="113">
        <f t="shared" si="0"/>
        <v>4550485.08</v>
      </c>
      <c r="AP18" s="70"/>
    </row>
    <row r="19" spans="1:42" ht="33" customHeight="1">
      <c r="A19" s="257">
        <v>41</v>
      </c>
      <c r="B19" s="88" t="s">
        <v>697</v>
      </c>
      <c r="C19" s="115" t="s">
        <v>1330</v>
      </c>
      <c r="D19" s="113">
        <v>0</v>
      </c>
      <c r="E19" s="113">
        <v>0</v>
      </c>
      <c r="F19" s="113">
        <v>17257971.5</v>
      </c>
      <c r="G19" s="113">
        <v>2934576</v>
      </c>
      <c r="H19" s="113">
        <v>0</v>
      </c>
      <c r="I19" s="113">
        <v>100</v>
      </c>
      <c r="J19" s="113">
        <v>9323252.2999999989</v>
      </c>
      <c r="K19" s="113">
        <v>0</v>
      </c>
      <c r="L19" s="113">
        <v>1880.9399999999998</v>
      </c>
      <c r="M19" s="113">
        <v>1184454</v>
      </c>
      <c r="N19" s="113">
        <v>0</v>
      </c>
      <c r="O19" s="113">
        <v>515.04</v>
      </c>
      <c r="P19" s="113">
        <v>1748.4499999999998</v>
      </c>
      <c r="Q19" s="113">
        <v>60130.23</v>
      </c>
      <c r="R19" s="113">
        <v>0</v>
      </c>
      <c r="S19" s="113">
        <v>0</v>
      </c>
      <c r="T19" s="113">
        <v>0</v>
      </c>
      <c r="U19" s="113">
        <v>0</v>
      </c>
      <c r="V19" s="113">
        <v>0</v>
      </c>
      <c r="W19" s="113">
        <v>0</v>
      </c>
      <c r="X19" s="113">
        <v>0</v>
      </c>
      <c r="Y19" s="113">
        <v>0</v>
      </c>
      <c r="Z19" s="113">
        <v>0</v>
      </c>
      <c r="AA19" s="113">
        <v>0</v>
      </c>
      <c r="AB19" s="113">
        <v>0</v>
      </c>
      <c r="AC19" s="113">
        <v>0</v>
      </c>
      <c r="AD19" s="113">
        <v>0</v>
      </c>
      <c r="AE19" s="113">
        <v>0</v>
      </c>
      <c r="AF19" s="113">
        <v>0</v>
      </c>
      <c r="AG19" s="113">
        <v>0</v>
      </c>
      <c r="AH19" s="113">
        <v>0</v>
      </c>
      <c r="AI19" s="113">
        <v>0</v>
      </c>
      <c r="AJ19" s="113">
        <v>0</v>
      </c>
      <c r="AK19" s="113">
        <v>0</v>
      </c>
      <c r="AL19" s="113">
        <v>0</v>
      </c>
      <c r="AM19" s="113">
        <f t="shared" si="0"/>
        <v>30764628.459999997</v>
      </c>
      <c r="AP19" s="70"/>
    </row>
    <row r="20" spans="1:42" ht="33" customHeight="1">
      <c r="A20" s="257">
        <v>46</v>
      </c>
      <c r="B20" s="88" t="s">
        <v>698</v>
      </c>
      <c r="C20" s="89" t="s">
        <v>1335</v>
      </c>
      <c r="D20" s="113">
        <v>0</v>
      </c>
      <c r="E20" s="113">
        <v>384000</v>
      </c>
      <c r="F20" s="113">
        <v>9999738.120000001</v>
      </c>
      <c r="G20" s="113">
        <v>6306582.0300000012</v>
      </c>
      <c r="H20" s="113">
        <v>0</v>
      </c>
      <c r="I20" s="113">
        <v>50</v>
      </c>
      <c r="J20" s="113">
        <v>2024798</v>
      </c>
      <c r="K20" s="113">
        <v>0</v>
      </c>
      <c r="L20" s="113">
        <v>59029.729999999996</v>
      </c>
      <c r="M20" s="113">
        <v>0</v>
      </c>
      <c r="N20" s="113">
        <v>0</v>
      </c>
      <c r="O20" s="113">
        <v>352.71</v>
      </c>
      <c r="P20" s="113">
        <v>265692.65999999997</v>
      </c>
      <c r="Q20" s="113">
        <v>1803</v>
      </c>
      <c r="R20" s="113">
        <v>0</v>
      </c>
      <c r="S20" s="113">
        <v>0</v>
      </c>
      <c r="T20" s="113">
        <v>0</v>
      </c>
      <c r="U20" s="113">
        <v>0</v>
      </c>
      <c r="V20" s="113">
        <v>0</v>
      </c>
      <c r="W20" s="113">
        <v>0</v>
      </c>
      <c r="X20" s="113">
        <v>0</v>
      </c>
      <c r="Y20" s="113">
        <v>100.02</v>
      </c>
      <c r="Z20" s="113">
        <v>0</v>
      </c>
      <c r="AA20" s="113">
        <v>0</v>
      </c>
      <c r="AB20" s="113">
        <v>0</v>
      </c>
      <c r="AC20" s="113">
        <v>0</v>
      </c>
      <c r="AD20" s="113">
        <v>0</v>
      </c>
      <c r="AE20" s="113">
        <v>0</v>
      </c>
      <c r="AF20" s="113">
        <v>0</v>
      </c>
      <c r="AG20" s="113">
        <v>0</v>
      </c>
      <c r="AH20" s="113">
        <v>0</v>
      </c>
      <c r="AI20" s="113">
        <v>0</v>
      </c>
      <c r="AJ20" s="113">
        <v>0</v>
      </c>
      <c r="AK20" s="113">
        <v>0</v>
      </c>
      <c r="AL20" s="113">
        <v>0</v>
      </c>
      <c r="AM20" s="113">
        <f t="shared" si="0"/>
        <v>19042146.270000003</v>
      </c>
      <c r="AP20" s="70"/>
    </row>
    <row r="21" spans="1:42" ht="33" customHeight="1">
      <c r="A21" s="257">
        <v>47</v>
      </c>
      <c r="B21" s="88" t="s">
        <v>699</v>
      </c>
      <c r="C21" s="89" t="s">
        <v>1336</v>
      </c>
      <c r="D21" s="113">
        <v>0</v>
      </c>
      <c r="E21" s="113">
        <v>0</v>
      </c>
      <c r="F21" s="113">
        <v>746613.8</v>
      </c>
      <c r="G21" s="113">
        <v>1118007.7100000002</v>
      </c>
      <c r="H21" s="113">
        <v>0</v>
      </c>
      <c r="I21" s="113">
        <v>0</v>
      </c>
      <c r="J21" s="113">
        <v>0</v>
      </c>
      <c r="K21" s="113">
        <v>0</v>
      </c>
      <c r="L21" s="113">
        <v>0</v>
      </c>
      <c r="M21" s="113">
        <v>0</v>
      </c>
      <c r="N21" s="113">
        <v>0</v>
      </c>
      <c r="O21" s="113">
        <v>0</v>
      </c>
      <c r="P21" s="113">
        <v>0</v>
      </c>
      <c r="Q21" s="113">
        <v>0</v>
      </c>
      <c r="R21" s="113">
        <v>0</v>
      </c>
      <c r="S21" s="113">
        <v>0</v>
      </c>
      <c r="T21" s="113">
        <v>0</v>
      </c>
      <c r="U21" s="113">
        <v>0</v>
      </c>
      <c r="V21" s="113">
        <v>0</v>
      </c>
      <c r="W21" s="113">
        <v>0</v>
      </c>
      <c r="X21" s="113">
        <v>0</v>
      </c>
      <c r="Y21" s="113">
        <v>0</v>
      </c>
      <c r="Z21" s="113">
        <v>0</v>
      </c>
      <c r="AA21" s="113">
        <v>100.02</v>
      </c>
      <c r="AB21" s="113">
        <v>17894384.23</v>
      </c>
      <c r="AC21" s="113">
        <v>0</v>
      </c>
      <c r="AD21" s="113">
        <v>0</v>
      </c>
      <c r="AE21" s="113">
        <v>0</v>
      </c>
      <c r="AF21" s="113">
        <v>0</v>
      </c>
      <c r="AG21" s="113">
        <v>0</v>
      </c>
      <c r="AH21" s="113">
        <v>0</v>
      </c>
      <c r="AI21" s="113">
        <v>0</v>
      </c>
      <c r="AJ21" s="113">
        <v>0</v>
      </c>
      <c r="AK21" s="113">
        <v>0</v>
      </c>
      <c r="AL21" s="113">
        <v>0</v>
      </c>
      <c r="AM21" s="113">
        <f t="shared" si="0"/>
        <v>19759105.760000002</v>
      </c>
      <c r="AP21" s="70"/>
    </row>
    <row r="22" spans="1:42" ht="33" customHeight="1">
      <c r="A22" s="257">
        <v>48</v>
      </c>
      <c r="B22" s="88" t="s">
        <v>700</v>
      </c>
      <c r="C22" s="89" t="s">
        <v>1404</v>
      </c>
      <c r="D22" s="113">
        <v>0</v>
      </c>
      <c r="E22" s="113">
        <v>0</v>
      </c>
      <c r="F22" s="113">
        <v>103050</v>
      </c>
      <c r="G22" s="113">
        <v>212269.87</v>
      </c>
      <c r="H22" s="113">
        <v>0</v>
      </c>
      <c r="I22" s="113">
        <v>0</v>
      </c>
      <c r="J22" s="113">
        <v>0</v>
      </c>
      <c r="K22" s="113">
        <v>0</v>
      </c>
      <c r="L22" s="113">
        <v>2598</v>
      </c>
      <c r="M22" s="113">
        <v>0</v>
      </c>
      <c r="N22" s="113">
        <v>0</v>
      </c>
      <c r="O22" s="113">
        <v>0</v>
      </c>
      <c r="P22" s="113">
        <v>0</v>
      </c>
      <c r="Q22" s="113">
        <v>1044000</v>
      </c>
      <c r="R22" s="113">
        <v>0</v>
      </c>
      <c r="S22" s="113">
        <v>0</v>
      </c>
      <c r="T22" s="113">
        <v>0</v>
      </c>
      <c r="U22" s="113">
        <v>0</v>
      </c>
      <c r="V22" s="113">
        <v>0</v>
      </c>
      <c r="W22" s="113">
        <v>0</v>
      </c>
      <c r="X22" s="113">
        <v>0</v>
      </c>
      <c r="Y22" s="113">
        <v>0</v>
      </c>
      <c r="Z22" s="113">
        <v>0</v>
      </c>
      <c r="AA22" s="113">
        <v>0</v>
      </c>
      <c r="AB22" s="113">
        <v>0</v>
      </c>
      <c r="AC22" s="113">
        <v>0</v>
      </c>
      <c r="AD22" s="113">
        <v>0</v>
      </c>
      <c r="AE22" s="113">
        <v>0</v>
      </c>
      <c r="AF22" s="113">
        <v>0</v>
      </c>
      <c r="AG22" s="113">
        <v>0</v>
      </c>
      <c r="AH22" s="113">
        <v>0</v>
      </c>
      <c r="AI22" s="113">
        <v>0</v>
      </c>
      <c r="AJ22" s="113">
        <v>0</v>
      </c>
      <c r="AK22" s="113">
        <v>0</v>
      </c>
      <c r="AL22" s="113">
        <v>0</v>
      </c>
      <c r="AM22" s="113">
        <f t="shared" si="0"/>
        <v>1361917.87</v>
      </c>
      <c r="AP22" s="70"/>
    </row>
    <row r="23" spans="1:42" ht="33" customHeight="1">
      <c r="A23" s="87">
        <v>50</v>
      </c>
      <c r="B23" s="88" t="s">
        <v>701</v>
      </c>
      <c r="C23" s="115" t="s">
        <v>1298</v>
      </c>
      <c r="D23" s="113">
        <v>0</v>
      </c>
      <c r="E23" s="113">
        <v>0</v>
      </c>
      <c r="F23" s="113">
        <v>0</v>
      </c>
      <c r="G23" s="113">
        <v>0</v>
      </c>
      <c r="H23" s="113">
        <v>0</v>
      </c>
      <c r="I23" s="113">
        <v>0</v>
      </c>
      <c r="J23" s="113">
        <v>0</v>
      </c>
      <c r="K23" s="113">
        <v>0</v>
      </c>
      <c r="L23" s="113">
        <v>0</v>
      </c>
      <c r="M23" s="113">
        <v>0</v>
      </c>
      <c r="N23" s="113">
        <v>0</v>
      </c>
      <c r="O23" s="113">
        <v>0</v>
      </c>
      <c r="P23" s="113">
        <v>0</v>
      </c>
      <c r="Q23" s="113">
        <v>0</v>
      </c>
      <c r="R23" s="113">
        <v>0</v>
      </c>
      <c r="S23" s="113">
        <v>0</v>
      </c>
      <c r="T23" s="113">
        <v>0</v>
      </c>
      <c r="U23" s="113">
        <v>0</v>
      </c>
      <c r="V23" s="113">
        <v>0</v>
      </c>
      <c r="W23" s="113">
        <v>0</v>
      </c>
      <c r="X23" s="113">
        <v>0</v>
      </c>
      <c r="Y23" s="113">
        <v>0</v>
      </c>
      <c r="Z23" s="113">
        <v>0</v>
      </c>
      <c r="AA23" s="113">
        <v>0</v>
      </c>
      <c r="AB23" s="113">
        <v>0</v>
      </c>
      <c r="AC23" s="113">
        <v>0</v>
      </c>
      <c r="AD23" s="113">
        <v>0</v>
      </c>
      <c r="AE23" s="113">
        <v>0</v>
      </c>
      <c r="AF23" s="113">
        <v>0</v>
      </c>
      <c r="AG23" s="113">
        <v>0</v>
      </c>
      <c r="AH23" s="113">
        <v>0</v>
      </c>
      <c r="AI23" s="113">
        <v>0</v>
      </c>
      <c r="AJ23" s="113">
        <v>0</v>
      </c>
      <c r="AK23" s="113">
        <v>0</v>
      </c>
      <c r="AL23" s="113">
        <v>0</v>
      </c>
      <c r="AM23" s="113">
        <f t="shared" si="0"/>
        <v>0</v>
      </c>
      <c r="AP23" s="70"/>
    </row>
    <row r="24" spans="1:42" ht="33" customHeight="1">
      <c r="A24" s="87">
        <v>51</v>
      </c>
      <c r="B24" s="88" t="s">
        <v>1407</v>
      </c>
      <c r="C24" s="89" t="s">
        <v>1329</v>
      </c>
      <c r="D24" s="113">
        <v>0</v>
      </c>
      <c r="E24" s="113">
        <v>0</v>
      </c>
      <c r="F24" s="113">
        <v>0</v>
      </c>
      <c r="G24" s="113">
        <v>0</v>
      </c>
      <c r="H24" s="113">
        <v>0</v>
      </c>
      <c r="I24" s="113">
        <v>0</v>
      </c>
      <c r="J24" s="113">
        <v>0</v>
      </c>
      <c r="K24" s="113">
        <v>0</v>
      </c>
      <c r="L24" s="113">
        <v>0</v>
      </c>
      <c r="M24" s="113">
        <v>0</v>
      </c>
      <c r="N24" s="113">
        <v>0</v>
      </c>
      <c r="O24" s="113">
        <v>0</v>
      </c>
      <c r="P24" s="113">
        <v>0</v>
      </c>
      <c r="Q24" s="113">
        <v>0</v>
      </c>
      <c r="R24" s="113">
        <v>0</v>
      </c>
      <c r="S24" s="113">
        <v>0</v>
      </c>
      <c r="T24" s="113">
        <v>0</v>
      </c>
      <c r="U24" s="113">
        <v>0</v>
      </c>
      <c r="V24" s="113">
        <v>0</v>
      </c>
      <c r="W24" s="113">
        <v>0</v>
      </c>
      <c r="X24" s="113">
        <v>0</v>
      </c>
      <c r="Y24" s="113">
        <v>0</v>
      </c>
      <c r="Z24" s="113">
        <v>0</v>
      </c>
      <c r="AA24" s="113">
        <v>0</v>
      </c>
      <c r="AB24" s="113">
        <v>0</v>
      </c>
      <c r="AC24" s="113">
        <v>0</v>
      </c>
      <c r="AD24" s="113">
        <v>0</v>
      </c>
      <c r="AE24" s="113">
        <v>0</v>
      </c>
      <c r="AF24" s="113">
        <v>0</v>
      </c>
      <c r="AG24" s="113">
        <v>0</v>
      </c>
      <c r="AH24" s="113">
        <v>0</v>
      </c>
      <c r="AI24" s="113">
        <v>0</v>
      </c>
      <c r="AJ24" s="113">
        <v>0</v>
      </c>
      <c r="AK24" s="113">
        <v>0</v>
      </c>
      <c r="AL24" s="113">
        <v>0</v>
      </c>
      <c r="AM24" s="113">
        <f t="shared" si="0"/>
        <v>0</v>
      </c>
      <c r="AP24" s="70"/>
    </row>
    <row r="25" spans="1:42" ht="33" customHeight="1">
      <c r="A25" s="87">
        <v>52</v>
      </c>
      <c r="B25" s="88" t="s">
        <v>703</v>
      </c>
      <c r="C25" s="89" t="s">
        <v>1337</v>
      </c>
      <c r="D25" s="113">
        <v>0</v>
      </c>
      <c r="E25" s="113">
        <v>0</v>
      </c>
      <c r="F25" s="113">
        <v>29046.11</v>
      </c>
      <c r="G25" s="113">
        <v>7497.69</v>
      </c>
      <c r="H25" s="113">
        <v>0</v>
      </c>
      <c r="I25" s="113">
        <v>0</v>
      </c>
      <c r="J25" s="113">
        <v>0</v>
      </c>
      <c r="K25" s="113">
        <v>0</v>
      </c>
      <c r="L25" s="113">
        <v>0</v>
      </c>
      <c r="M25" s="113">
        <v>0</v>
      </c>
      <c r="N25" s="113">
        <v>0</v>
      </c>
      <c r="O25" s="113">
        <v>0</v>
      </c>
      <c r="P25" s="113">
        <v>0</v>
      </c>
      <c r="Q25" s="113">
        <v>0</v>
      </c>
      <c r="R25" s="113">
        <v>0</v>
      </c>
      <c r="S25" s="113">
        <v>0</v>
      </c>
      <c r="T25" s="113">
        <v>0</v>
      </c>
      <c r="U25" s="113">
        <v>0</v>
      </c>
      <c r="V25" s="113">
        <v>0</v>
      </c>
      <c r="W25" s="113">
        <v>0</v>
      </c>
      <c r="X25" s="113">
        <v>0</v>
      </c>
      <c r="Y25" s="113">
        <v>0</v>
      </c>
      <c r="Z25" s="113">
        <v>0</v>
      </c>
      <c r="AA25" s="113">
        <v>0</v>
      </c>
      <c r="AB25" s="113">
        <v>0</v>
      </c>
      <c r="AC25" s="113">
        <v>0</v>
      </c>
      <c r="AD25" s="113">
        <v>0</v>
      </c>
      <c r="AE25" s="113">
        <v>0</v>
      </c>
      <c r="AF25" s="113">
        <v>0</v>
      </c>
      <c r="AG25" s="113">
        <v>0</v>
      </c>
      <c r="AH25" s="113">
        <v>0</v>
      </c>
      <c r="AI25" s="113">
        <v>0</v>
      </c>
      <c r="AJ25" s="113">
        <v>0</v>
      </c>
      <c r="AK25" s="113">
        <v>0</v>
      </c>
      <c r="AL25" s="113">
        <v>0</v>
      </c>
      <c r="AM25" s="113">
        <f t="shared" si="0"/>
        <v>36543.800000000003</v>
      </c>
      <c r="AP25" s="70"/>
    </row>
    <row r="26" spans="1:42" ht="33" customHeight="1">
      <c r="A26" s="87">
        <v>66</v>
      </c>
      <c r="B26" s="88" t="s">
        <v>704</v>
      </c>
      <c r="C26" s="89" t="s">
        <v>1338</v>
      </c>
      <c r="D26" s="113">
        <v>233020.34</v>
      </c>
      <c r="E26" s="113">
        <v>1429.76</v>
      </c>
      <c r="F26" s="113">
        <v>8701.25</v>
      </c>
      <c r="G26" s="113">
        <v>7585.4</v>
      </c>
      <c r="H26" s="113">
        <v>0</v>
      </c>
      <c r="I26" s="113">
        <v>0</v>
      </c>
      <c r="J26" s="113">
        <v>0</v>
      </c>
      <c r="K26" s="113">
        <v>0</v>
      </c>
      <c r="L26" s="113">
        <v>27132.46</v>
      </c>
      <c r="M26" s="113">
        <v>0</v>
      </c>
      <c r="N26" s="113">
        <v>0</v>
      </c>
      <c r="O26" s="113">
        <v>0</v>
      </c>
      <c r="P26" s="113">
        <v>0</v>
      </c>
      <c r="Q26" s="113">
        <v>0</v>
      </c>
      <c r="R26" s="113">
        <v>0</v>
      </c>
      <c r="S26" s="113">
        <v>0</v>
      </c>
      <c r="T26" s="113">
        <v>0</v>
      </c>
      <c r="U26" s="113">
        <v>0</v>
      </c>
      <c r="V26" s="113">
        <v>0</v>
      </c>
      <c r="W26" s="113">
        <v>0</v>
      </c>
      <c r="X26" s="113">
        <v>0</v>
      </c>
      <c r="Y26" s="113">
        <v>0</v>
      </c>
      <c r="Z26" s="113">
        <v>0</v>
      </c>
      <c r="AA26" s="113">
        <v>0</v>
      </c>
      <c r="AB26" s="113">
        <v>4802000</v>
      </c>
      <c r="AC26" s="113">
        <v>0</v>
      </c>
      <c r="AD26" s="113">
        <v>0</v>
      </c>
      <c r="AE26" s="113">
        <v>0</v>
      </c>
      <c r="AF26" s="113">
        <v>0</v>
      </c>
      <c r="AG26" s="113">
        <v>0</v>
      </c>
      <c r="AH26" s="113">
        <v>0</v>
      </c>
      <c r="AI26" s="113">
        <v>0</v>
      </c>
      <c r="AJ26" s="113">
        <v>0</v>
      </c>
      <c r="AK26" s="113">
        <v>0</v>
      </c>
      <c r="AL26" s="113">
        <v>0</v>
      </c>
      <c r="AM26" s="113">
        <f t="shared" si="0"/>
        <v>5079869.21</v>
      </c>
      <c r="AP26" s="70"/>
    </row>
    <row r="27" spans="1:42" ht="33" customHeight="1">
      <c r="A27" s="87">
        <v>70</v>
      </c>
      <c r="B27" s="88" t="s">
        <v>705</v>
      </c>
      <c r="C27" s="89" t="s">
        <v>1338</v>
      </c>
      <c r="D27" s="113">
        <v>0</v>
      </c>
      <c r="E27" s="113">
        <v>54578</v>
      </c>
      <c r="F27" s="113">
        <v>124355</v>
      </c>
      <c r="G27" s="113">
        <v>28537.84</v>
      </c>
      <c r="H27" s="113">
        <v>0</v>
      </c>
      <c r="I27" s="113">
        <v>0</v>
      </c>
      <c r="J27" s="113">
        <v>0</v>
      </c>
      <c r="K27" s="113">
        <v>0</v>
      </c>
      <c r="L27" s="113">
        <v>0</v>
      </c>
      <c r="M27" s="113">
        <v>1886</v>
      </c>
      <c r="N27" s="113">
        <v>0</v>
      </c>
      <c r="O27" s="113">
        <v>0</v>
      </c>
      <c r="P27" s="113">
        <v>0</v>
      </c>
      <c r="Q27" s="113">
        <v>5313</v>
      </c>
      <c r="R27" s="113">
        <v>0</v>
      </c>
      <c r="S27" s="113">
        <v>0</v>
      </c>
      <c r="T27" s="113">
        <v>0</v>
      </c>
      <c r="U27" s="113">
        <v>0</v>
      </c>
      <c r="V27" s="113">
        <v>0</v>
      </c>
      <c r="W27" s="113">
        <v>0</v>
      </c>
      <c r="X27" s="113">
        <v>0</v>
      </c>
      <c r="Y27" s="113">
        <v>0</v>
      </c>
      <c r="Z27" s="113">
        <v>0</v>
      </c>
      <c r="AA27" s="113">
        <v>0</v>
      </c>
      <c r="AB27" s="113">
        <v>0</v>
      </c>
      <c r="AC27" s="113">
        <v>0</v>
      </c>
      <c r="AD27" s="113">
        <v>0</v>
      </c>
      <c r="AE27" s="113">
        <v>0</v>
      </c>
      <c r="AF27" s="113">
        <v>0</v>
      </c>
      <c r="AG27" s="113">
        <v>0</v>
      </c>
      <c r="AH27" s="113">
        <v>0</v>
      </c>
      <c r="AI27" s="113">
        <v>0</v>
      </c>
      <c r="AJ27" s="113">
        <v>0</v>
      </c>
      <c r="AK27" s="113">
        <v>0</v>
      </c>
      <c r="AL27" s="113">
        <v>0</v>
      </c>
      <c r="AM27" s="113">
        <f t="shared" si="0"/>
        <v>214669.84</v>
      </c>
      <c r="AP27" s="70"/>
    </row>
    <row r="28" spans="1:42" ht="33" customHeight="1">
      <c r="A28" s="87">
        <v>76</v>
      </c>
      <c r="B28" s="88" t="s">
        <v>706</v>
      </c>
      <c r="C28" s="89" t="s">
        <v>1329</v>
      </c>
      <c r="D28" s="113">
        <v>6601721.0699999994</v>
      </c>
      <c r="E28" s="113">
        <v>35569.93</v>
      </c>
      <c r="F28" s="113">
        <v>0</v>
      </c>
      <c r="G28" s="113">
        <v>240</v>
      </c>
      <c r="H28" s="113">
        <v>0</v>
      </c>
      <c r="I28" s="113">
        <v>0</v>
      </c>
      <c r="J28" s="113">
        <v>0</v>
      </c>
      <c r="K28" s="113">
        <v>0</v>
      </c>
      <c r="L28" s="113">
        <v>0</v>
      </c>
      <c r="M28" s="113">
        <v>0</v>
      </c>
      <c r="N28" s="113">
        <v>0</v>
      </c>
      <c r="O28" s="113">
        <v>0</v>
      </c>
      <c r="P28" s="113">
        <v>0</v>
      </c>
      <c r="Q28" s="113">
        <v>0</v>
      </c>
      <c r="R28" s="113">
        <v>0</v>
      </c>
      <c r="S28" s="113">
        <v>0</v>
      </c>
      <c r="T28" s="113">
        <v>0</v>
      </c>
      <c r="U28" s="113">
        <v>0</v>
      </c>
      <c r="V28" s="113">
        <v>0</v>
      </c>
      <c r="W28" s="113">
        <v>0</v>
      </c>
      <c r="X28" s="113">
        <v>0</v>
      </c>
      <c r="Y28" s="113">
        <v>0</v>
      </c>
      <c r="Z28" s="113">
        <v>0</v>
      </c>
      <c r="AA28" s="113">
        <v>0</v>
      </c>
      <c r="AB28" s="113">
        <v>0</v>
      </c>
      <c r="AC28" s="113">
        <v>0</v>
      </c>
      <c r="AD28" s="113">
        <v>0</v>
      </c>
      <c r="AE28" s="113">
        <v>0</v>
      </c>
      <c r="AF28" s="113">
        <v>0</v>
      </c>
      <c r="AG28" s="113">
        <v>0</v>
      </c>
      <c r="AH28" s="113">
        <v>0</v>
      </c>
      <c r="AI28" s="113">
        <v>0</v>
      </c>
      <c r="AJ28" s="113">
        <v>0</v>
      </c>
      <c r="AK28" s="113">
        <v>0</v>
      </c>
      <c r="AL28" s="113">
        <v>0</v>
      </c>
      <c r="AM28" s="113">
        <f t="shared" si="0"/>
        <v>6637530.9999999991</v>
      </c>
      <c r="AP28" s="70"/>
    </row>
    <row r="29" spans="1:42" ht="33" customHeight="1">
      <c r="A29" s="87">
        <v>78</v>
      </c>
      <c r="B29" s="88" t="s">
        <v>1408</v>
      </c>
      <c r="C29" s="89" t="s">
        <v>1331</v>
      </c>
      <c r="D29" s="113">
        <v>0</v>
      </c>
      <c r="E29" s="113">
        <v>0</v>
      </c>
      <c r="F29" s="113">
        <v>11637.6</v>
      </c>
      <c r="G29" s="113">
        <v>14090.45</v>
      </c>
      <c r="H29" s="113">
        <v>0</v>
      </c>
      <c r="I29" s="113">
        <v>0</v>
      </c>
      <c r="J29" s="113">
        <v>0</v>
      </c>
      <c r="K29" s="113">
        <v>0</v>
      </c>
      <c r="L29" s="113">
        <v>0</v>
      </c>
      <c r="M29" s="113">
        <v>0</v>
      </c>
      <c r="N29" s="113">
        <v>0</v>
      </c>
      <c r="O29" s="113">
        <v>0</v>
      </c>
      <c r="P29" s="113">
        <v>0</v>
      </c>
      <c r="Q29" s="113">
        <v>0</v>
      </c>
      <c r="R29" s="113">
        <v>0</v>
      </c>
      <c r="S29" s="113">
        <v>0</v>
      </c>
      <c r="T29" s="113">
        <v>0</v>
      </c>
      <c r="U29" s="113">
        <v>0</v>
      </c>
      <c r="V29" s="113">
        <v>0</v>
      </c>
      <c r="W29" s="113">
        <v>0</v>
      </c>
      <c r="X29" s="113">
        <v>0</v>
      </c>
      <c r="Y29" s="113">
        <v>0</v>
      </c>
      <c r="Z29" s="113">
        <v>0</v>
      </c>
      <c r="AA29" s="113">
        <v>0</v>
      </c>
      <c r="AB29" s="113">
        <v>0</v>
      </c>
      <c r="AC29" s="113">
        <v>0</v>
      </c>
      <c r="AD29" s="113">
        <v>0</v>
      </c>
      <c r="AE29" s="113">
        <v>0</v>
      </c>
      <c r="AF29" s="113">
        <v>0</v>
      </c>
      <c r="AG29" s="113">
        <v>0</v>
      </c>
      <c r="AH29" s="113">
        <v>0</v>
      </c>
      <c r="AI29" s="113">
        <v>0</v>
      </c>
      <c r="AJ29" s="113">
        <v>0</v>
      </c>
      <c r="AK29" s="113">
        <v>0</v>
      </c>
      <c r="AL29" s="113">
        <v>0</v>
      </c>
      <c r="AM29" s="113">
        <f t="shared" si="0"/>
        <v>25728.050000000003</v>
      </c>
      <c r="AP29" s="70"/>
    </row>
    <row r="30" spans="1:42" ht="33" customHeight="1">
      <c r="A30" s="87">
        <v>80</v>
      </c>
      <c r="B30" s="88" t="s">
        <v>708</v>
      </c>
      <c r="C30" s="115" t="s">
        <v>1298</v>
      </c>
      <c r="D30" s="113">
        <v>0</v>
      </c>
      <c r="E30" s="113">
        <v>0</v>
      </c>
      <c r="F30" s="113">
        <v>0</v>
      </c>
      <c r="G30" s="113">
        <v>0</v>
      </c>
      <c r="H30" s="113">
        <v>0</v>
      </c>
      <c r="I30" s="113">
        <v>0</v>
      </c>
      <c r="J30" s="113">
        <v>0</v>
      </c>
      <c r="K30" s="113">
        <v>0</v>
      </c>
      <c r="L30" s="113">
        <v>0</v>
      </c>
      <c r="M30" s="113">
        <v>0</v>
      </c>
      <c r="N30" s="113">
        <v>0</v>
      </c>
      <c r="O30" s="113">
        <v>0</v>
      </c>
      <c r="P30" s="113">
        <v>0</v>
      </c>
      <c r="Q30" s="113">
        <v>0</v>
      </c>
      <c r="R30" s="113">
        <v>0</v>
      </c>
      <c r="S30" s="113">
        <v>0</v>
      </c>
      <c r="T30" s="113">
        <v>0</v>
      </c>
      <c r="U30" s="113">
        <v>0</v>
      </c>
      <c r="V30" s="113">
        <v>0</v>
      </c>
      <c r="W30" s="113">
        <v>0</v>
      </c>
      <c r="X30" s="113">
        <v>0</v>
      </c>
      <c r="Y30" s="113">
        <v>0</v>
      </c>
      <c r="Z30" s="113">
        <v>0</v>
      </c>
      <c r="AA30" s="113">
        <v>0</v>
      </c>
      <c r="AB30" s="113">
        <v>0</v>
      </c>
      <c r="AC30" s="113">
        <v>0</v>
      </c>
      <c r="AD30" s="113">
        <v>0</v>
      </c>
      <c r="AE30" s="113">
        <v>0</v>
      </c>
      <c r="AF30" s="113">
        <v>0</v>
      </c>
      <c r="AG30" s="113">
        <v>0</v>
      </c>
      <c r="AH30" s="113">
        <v>0</v>
      </c>
      <c r="AI30" s="113">
        <v>0</v>
      </c>
      <c r="AJ30" s="113">
        <v>0</v>
      </c>
      <c r="AK30" s="113">
        <v>0</v>
      </c>
      <c r="AL30" s="113">
        <v>0</v>
      </c>
      <c r="AM30" s="113">
        <f t="shared" si="0"/>
        <v>0</v>
      </c>
      <c r="AP30" s="70"/>
    </row>
    <row r="31" spans="1:42" ht="33" customHeight="1">
      <c r="A31" s="87">
        <v>81</v>
      </c>
      <c r="B31" s="258" t="s">
        <v>709</v>
      </c>
      <c r="C31" s="89" t="s">
        <v>1329</v>
      </c>
      <c r="D31" s="113">
        <v>0</v>
      </c>
      <c r="E31" s="113">
        <v>0</v>
      </c>
      <c r="F31" s="113">
        <v>566392869</v>
      </c>
      <c r="G31" s="113">
        <v>688611.29</v>
      </c>
      <c r="H31" s="113">
        <v>0</v>
      </c>
      <c r="I31" s="113">
        <v>0</v>
      </c>
      <c r="J31" s="113">
        <v>1016911</v>
      </c>
      <c r="K31" s="113">
        <v>0</v>
      </c>
      <c r="L31" s="113">
        <v>0</v>
      </c>
      <c r="M31" s="113">
        <v>0</v>
      </c>
      <c r="N31" s="113">
        <v>0</v>
      </c>
      <c r="O31" s="113">
        <v>0</v>
      </c>
      <c r="P31" s="113">
        <v>0</v>
      </c>
      <c r="Q31" s="113">
        <v>0</v>
      </c>
      <c r="R31" s="113">
        <v>0</v>
      </c>
      <c r="S31" s="113">
        <v>0</v>
      </c>
      <c r="T31" s="113">
        <v>0</v>
      </c>
      <c r="U31" s="113">
        <v>0</v>
      </c>
      <c r="V31" s="113">
        <v>0</v>
      </c>
      <c r="W31" s="113">
        <v>0</v>
      </c>
      <c r="X31" s="113">
        <v>0</v>
      </c>
      <c r="Y31" s="113">
        <v>0</v>
      </c>
      <c r="Z31" s="113">
        <v>0</v>
      </c>
      <c r="AA31" s="113">
        <v>100.02</v>
      </c>
      <c r="AB31" s="113">
        <v>150953593.41999999</v>
      </c>
      <c r="AC31" s="113">
        <v>0</v>
      </c>
      <c r="AD31" s="113">
        <v>0</v>
      </c>
      <c r="AE31" s="113">
        <v>0</v>
      </c>
      <c r="AF31" s="113">
        <v>0</v>
      </c>
      <c r="AG31" s="113">
        <v>0</v>
      </c>
      <c r="AH31" s="113">
        <v>0</v>
      </c>
      <c r="AI31" s="113">
        <v>0</v>
      </c>
      <c r="AJ31" s="113">
        <v>0</v>
      </c>
      <c r="AK31" s="113">
        <v>0</v>
      </c>
      <c r="AL31" s="113">
        <v>0</v>
      </c>
      <c r="AM31" s="113">
        <f t="shared" si="0"/>
        <v>719052084.7299999</v>
      </c>
      <c r="AP31" s="70"/>
    </row>
    <row r="32" spans="1:42" ht="33" customHeight="1">
      <c r="A32" s="87">
        <v>85</v>
      </c>
      <c r="B32" s="88" t="s">
        <v>1409</v>
      </c>
      <c r="C32" s="89" t="s">
        <v>1331</v>
      </c>
      <c r="D32" s="113">
        <v>0</v>
      </c>
      <c r="E32" s="113">
        <v>0</v>
      </c>
      <c r="F32" s="113">
        <v>0</v>
      </c>
      <c r="G32" s="113">
        <v>30096.559999999998</v>
      </c>
      <c r="H32" s="113">
        <v>0</v>
      </c>
      <c r="I32" s="113">
        <v>0</v>
      </c>
      <c r="J32" s="113">
        <v>849809.94</v>
      </c>
      <c r="K32" s="113">
        <v>0</v>
      </c>
      <c r="L32" s="113">
        <v>50</v>
      </c>
      <c r="M32" s="113">
        <v>0</v>
      </c>
      <c r="N32" s="113">
        <v>0</v>
      </c>
      <c r="O32" s="113">
        <v>0</v>
      </c>
      <c r="P32" s="113">
        <v>0</v>
      </c>
      <c r="Q32" s="113">
        <v>0</v>
      </c>
      <c r="R32" s="113">
        <v>0</v>
      </c>
      <c r="S32" s="113">
        <v>0</v>
      </c>
      <c r="T32" s="113">
        <v>0</v>
      </c>
      <c r="U32" s="113">
        <v>0</v>
      </c>
      <c r="V32" s="113">
        <v>0</v>
      </c>
      <c r="W32" s="113">
        <v>0</v>
      </c>
      <c r="X32" s="113">
        <v>0</v>
      </c>
      <c r="Y32" s="113">
        <v>0</v>
      </c>
      <c r="Z32" s="113">
        <v>0</v>
      </c>
      <c r="AA32" s="113">
        <v>100.02</v>
      </c>
      <c r="AB32" s="113">
        <v>8406099.4499999993</v>
      </c>
      <c r="AC32" s="113">
        <v>0</v>
      </c>
      <c r="AD32" s="113">
        <v>0</v>
      </c>
      <c r="AE32" s="113">
        <v>0</v>
      </c>
      <c r="AF32" s="113">
        <v>0</v>
      </c>
      <c r="AG32" s="113">
        <v>0</v>
      </c>
      <c r="AH32" s="113">
        <v>0</v>
      </c>
      <c r="AI32" s="113">
        <v>0</v>
      </c>
      <c r="AJ32" s="113">
        <v>0</v>
      </c>
      <c r="AK32" s="113">
        <v>0</v>
      </c>
      <c r="AL32" s="113">
        <v>0</v>
      </c>
      <c r="AM32" s="113">
        <f t="shared" si="0"/>
        <v>9286155.9699999988</v>
      </c>
      <c r="AP32" s="70"/>
    </row>
    <row r="33" spans="1:42" ht="33" customHeight="1">
      <c r="A33" s="87">
        <v>86</v>
      </c>
      <c r="B33" s="88" t="s">
        <v>710</v>
      </c>
      <c r="C33" s="89" t="s">
        <v>1332</v>
      </c>
      <c r="D33" s="113">
        <v>0</v>
      </c>
      <c r="E33" s="113">
        <v>0</v>
      </c>
      <c r="F33" s="113">
        <v>0</v>
      </c>
      <c r="G33" s="113">
        <v>11904712.709999997</v>
      </c>
      <c r="H33" s="113">
        <v>0</v>
      </c>
      <c r="I33" s="113">
        <v>0</v>
      </c>
      <c r="J33" s="113">
        <v>3777406.59</v>
      </c>
      <c r="K33" s="113">
        <v>0</v>
      </c>
      <c r="L33" s="113">
        <v>50</v>
      </c>
      <c r="M33" s="113">
        <v>0</v>
      </c>
      <c r="N33" s="113">
        <v>0</v>
      </c>
      <c r="O33" s="113">
        <v>0</v>
      </c>
      <c r="P33" s="113">
        <v>0</v>
      </c>
      <c r="Q33" s="113">
        <v>87647.310000000012</v>
      </c>
      <c r="R33" s="113">
        <v>0</v>
      </c>
      <c r="S33" s="113">
        <v>0</v>
      </c>
      <c r="T33" s="113">
        <v>0</v>
      </c>
      <c r="U33" s="113">
        <v>0</v>
      </c>
      <c r="V33" s="113">
        <v>0</v>
      </c>
      <c r="W33" s="113">
        <v>0</v>
      </c>
      <c r="X33" s="113">
        <v>0</v>
      </c>
      <c r="Y33" s="113">
        <v>50.01</v>
      </c>
      <c r="Z33" s="113">
        <v>0</v>
      </c>
      <c r="AA33" s="113">
        <v>450.09</v>
      </c>
      <c r="AB33" s="113">
        <v>60905260.530000001</v>
      </c>
      <c r="AC33" s="113">
        <v>0</v>
      </c>
      <c r="AD33" s="113">
        <v>0</v>
      </c>
      <c r="AE33" s="113">
        <v>0</v>
      </c>
      <c r="AF33" s="113">
        <v>0</v>
      </c>
      <c r="AG33" s="113">
        <v>0</v>
      </c>
      <c r="AH33" s="113">
        <v>0</v>
      </c>
      <c r="AI33" s="113">
        <v>0</v>
      </c>
      <c r="AJ33" s="113">
        <v>0</v>
      </c>
      <c r="AK33" s="113">
        <v>0</v>
      </c>
      <c r="AL33" s="113">
        <v>0</v>
      </c>
      <c r="AM33" s="113">
        <f t="shared" si="0"/>
        <v>76675577.239999995</v>
      </c>
      <c r="AP33" s="70"/>
    </row>
    <row r="34" spans="1:42" ht="33" customHeight="1">
      <c r="A34" s="87">
        <v>87</v>
      </c>
      <c r="B34" s="88" t="s">
        <v>711</v>
      </c>
      <c r="C34" s="89" t="s">
        <v>1338</v>
      </c>
      <c r="D34" s="113">
        <v>0</v>
      </c>
      <c r="E34" s="113">
        <v>0</v>
      </c>
      <c r="F34" s="113">
        <v>0</v>
      </c>
      <c r="G34" s="113">
        <v>107669.69999999998</v>
      </c>
      <c r="H34" s="113">
        <v>0</v>
      </c>
      <c r="I34" s="113">
        <v>0</v>
      </c>
      <c r="J34" s="113">
        <v>0</v>
      </c>
      <c r="K34" s="113">
        <v>0</v>
      </c>
      <c r="L34" s="113">
        <v>0</v>
      </c>
      <c r="M34" s="113">
        <v>0</v>
      </c>
      <c r="N34" s="113">
        <v>0</v>
      </c>
      <c r="O34" s="113">
        <v>0</v>
      </c>
      <c r="P34" s="113">
        <v>0</v>
      </c>
      <c r="Q34" s="113">
        <v>0</v>
      </c>
      <c r="R34" s="113">
        <v>0</v>
      </c>
      <c r="S34" s="113">
        <v>0</v>
      </c>
      <c r="T34" s="113">
        <v>0</v>
      </c>
      <c r="U34" s="113">
        <v>0</v>
      </c>
      <c r="V34" s="113">
        <v>0</v>
      </c>
      <c r="W34" s="113">
        <v>0</v>
      </c>
      <c r="X34" s="113">
        <v>0</v>
      </c>
      <c r="Y34" s="113">
        <v>0</v>
      </c>
      <c r="Z34" s="113">
        <v>0</v>
      </c>
      <c r="AA34" s="113">
        <v>0</v>
      </c>
      <c r="AB34" s="113">
        <v>0</v>
      </c>
      <c r="AC34" s="113">
        <v>0</v>
      </c>
      <c r="AD34" s="113">
        <v>0</v>
      </c>
      <c r="AE34" s="113">
        <v>0</v>
      </c>
      <c r="AF34" s="113">
        <v>0</v>
      </c>
      <c r="AG34" s="113">
        <v>0</v>
      </c>
      <c r="AH34" s="113">
        <v>0</v>
      </c>
      <c r="AI34" s="113">
        <v>0</v>
      </c>
      <c r="AJ34" s="113">
        <v>0</v>
      </c>
      <c r="AK34" s="113">
        <v>0</v>
      </c>
      <c r="AL34" s="113">
        <v>0</v>
      </c>
      <c r="AM34" s="113">
        <f t="shared" si="0"/>
        <v>107669.69999999998</v>
      </c>
      <c r="AP34" s="70"/>
    </row>
    <row r="35" spans="1:42" ht="33" customHeight="1">
      <c r="A35" s="87">
        <v>95</v>
      </c>
      <c r="B35" s="88" t="s">
        <v>712</v>
      </c>
      <c r="C35" s="89" t="s">
        <v>1334</v>
      </c>
      <c r="D35" s="113">
        <v>0</v>
      </c>
      <c r="E35" s="113">
        <v>0</v>
      </c>
      <c r="F35" s="113">
        <v>0</v>
      </c>
      <c r="G35" s="113">
        <v>0</v>
      </c>
      <c r="H35" s="113">
        <v>0</v>
      </c>
      <c r="I35" s="113">
        <v>0</v>
      </c>
      <c r="J35" s="113">
        <v>0</v>
      </c>
      <c r="K35" s="113">
        <v>0</v>
      </c>
      <c r="L35" s="113">
        <v>0</v>
      </c>
      <c r="M35" s="113">
        <v>0</v>
      </c>
      <c r="N35" s="113">
        <v>0</v>
      </c>
      <c r="O35" s="113">
        <v>0</v>
      </c>
      <c r="P35" s="113">
        <v>0</v>
      </c>
      <c r="Q35" s="113">
        <v>0</v>
      </c>
      <c r="R35" s="113">
        <v>0</v>
      </c>
      <c r="S35" s="113">
        <v>0</v>
      </c>
      <c r="T35" s="113">
        <v>0</v>
      </c>
      <c r="U35" s="113">
        <v>0</v>
      </c>
      <c r="V35" s="113">
        <v>0</v>
      </c>
      <c r="W35" s="113">
        <v>0</v>
      </c>
      <c r="X35" s="113">
        <v>0</v>
      </c>
      <c r="Y35" s="113">
        <v>0</v>
      </c>
      <c r="Z35" s="113">
        <v>0</v>
      </c>
      <c r="AA35" s="113">
        <v>0</v>
      </c>
      <c r="AB35" s="113">
        <v>0</v>
      </c>
      <c r="AC35" s="113">
        <v>0</v>
      </c>
      <c r="AD35" s="113">
        <v>0</v>
      </c>
      <c r="AE35" s="113">
        <v>0</v>
      </c>
      <c r="AF35" s="113">
        <v>0</v>
      </c>
      <c r="AG35" s="113">
        <v>0</v>
      </c>
      <c r="AH35" s="113">
        <v>0</v>
      </c>
      <c r="AI35" s="113">
        <v>0</v>
      </c>
      <c r="AJ35" s="113">
        <v>0</v>
      </c>
      <c r="AK35" s="113">
        <v>0</v>
      </c>
      <c r="AL35" s="113">
        <v>0</v>
      </c>
      <c r="AM35" s="113">
        <f t="shared" si="0"/>
        <v>0</v>
      </c>
      <c r="AP35" s="70"/>
    </row>
    <row r="36" spans="1:42" ht="33" customHeight="1">
      <c r="A36" s="87" t="s">
        <v>617</v>
      </c>
      <c r="B36" s="88" t="s">
        <v>713</v>
      </c>
      <c r="C36" s="115" t="s">
        <v>1335</v>
      </c>
      <c r="D36" s="113">
        <v>9221088.8499999996</v>
      </c>
      <c r="E36" s="113">
        <v>0</v>
      </c>
      <c r="F36" s="113">
        <v>0</v>
      </c>
      <c r="G36" s="113">
        <v>0</v>
      </c>
      <c r="H36" s="113">
        <v>0</v>
      </c>
      <c r="I36" s="113">
        <v>0</v>
      </c>
      <c r="J36" s="113">
        <v>0</v>
      </c>
      <c r="K36" s="113">
        <v>0</v>
      </c>
      <c r="L36" s="113">
        <v>0</v>
      </c>
      <c r="M36" s="113">
        <v>0</v>
      </c>
      <c r="N36" s="113">
        <v>0</v>
      </c>
      <c r="O36" s="113">
        <v>0</v>
      </c>
      <c r="P36" s="113">
        <v>0</v>
      </c>
      <c r="Q36" s="113">
        <v>0</v>
      </c>
      <c r="R36" s="113">
        <v>0</v>
      </c>
      <c r="S36" s="113">
        <v>0</v>
      </c>
      <c r="T36" s="113">
        <v>0</v>
      </c>
      <c r="U36" s="113">
        <v>0</v>
      </c>
      <c r="V36" s="113">
        <v>0</v>
      </c>
      <c r="W36" s="113">
        <v>0</v>
      </c>
      <c r="X36" s="113">
        <v>0</v>
      </c>
      <c r="Y36" s="113">
        <v>0</v>
      </c>
      <c r="Z36" s="113">
        <v>0</v>
      </c>
      <c r="AA36" s="113">
        <v>0</v>
      </c>
      <c r="AB36" s="113">
        <v>0</v>
      </c>
      <c r="AC36" s="113">
        <v>0</v>
      </c>
      <c r="AD36" s="113">
        <v>0</v>
      </c>
      <c r="AE36" s="113">
        <v>0</v>
      </c>
      <c r="AF36" s="113">
        <v>0</v>
      </c>
      <c r="AG36" s="113">
        <v>0</v>
      </c>
      <c r="AH36" s="113">
        <v>0</v>
      </c>
      <c r="AI36" s="113">
        <v>0</v>
      </c>
      <c r="AJ36" s="113">
        <v>0</v>
      </c>
      <c r="AK36" s="113">
        <v>0</v>
      </c>
      <c r="AL36" s="113">
        <v>0</v>
      </c>
      <c r="AM36" s="113">
        <f t="shared" si="0"/>
        <v>9221088.8499999996</v>
      </c>
      <c r="AP36" s="70"/>
    </row>
    <row r="37" spans="1:42" ht="33" customHeight="1">
      <c r="A37" s="87" t="s">
        <v>619</v>
      </c>
      <c r="B37" s="88" t="s">
        <v>713</v>
      </c>
      <c r="C37" s="115" t="s">
        <v>1335</v>
      </c>
      <c r="D37" s="113">
        <v>115132.41999999998</v>
      </c>
      <c r="E37" s="113">
        <v>6837111.8999999994</v>
      </c>
      <c r="F37" s="113">
        <v>347842536.56</v>
      </c>
      <c r="G37" s="113">
        <v>19560983.610000011</v>
      </c>
      <c r="H37" s="113">
        <v>0</v>
      </c>
      <c r="I37" s="113">
        <v>700</v>
      </c>
      <c r="J37" s="113">
        <v>144537211.91</v>
      </c>
      <c r="K37" s="113">
        <v>0</v>
      </c>
      <c r="L37" s="113">
        <v>70147.029999999984</v>
      </c>
      <c r="M37" s="113">
        <v>202222.79</v>
      </c>
      <c r="N37" s="113">
        <v>0</v>
      </c>
      <c r="O37" s="113">
        <v>0</v>
      </c>
      <c r="P37" s="113">
        <v>0</v>
      </c>
      <c r="Q37" s="113">
        <v>6285772.1199999992</v>
      </c>
      <c r="R37" s="113">
        <v>0</v>
      </c>
      <c r="S37" s="113">
        <v>414600</v>
      </c>
      <c r="T37" s="113">
        <v>0</v>
      </c>
      <c r="U37" s="113">
        <v>0</v>
      </c>
      <c r="V37" s="113">
        <v>0</v>
      </c>
      <c r="W37" s="113">
        <v>0</v>
      </c>
      <c r="X37" s="113">
        <v>0</v>
      </c>
      <c r="Y37" s="113">
        <v>89126.36</v>
      </c>
      <c r="Z37" s="113">
        <v>0</v>
      </c>
      <c r="AA37" s="113">
        <v>50.01</v>
      </c>
      <c r="AB37" s="113">
        <v>1076457.07</v>
      </c>
      <c r="AC37" s="113">
        <v>0</v>
      </c>
      <c r="AD37" s="113">
        <v>0</v>
      </c>
      <c r="AE37" s="113">
        <v>411.6</v>
      </c>
      <c r="AF37" s="113">
        <v>0</v>
      </c>
      <c r="AG37" s="113">
        <v>0</v>
      </c>
      <c r="AH37" s="113">
        <v>0</v>
      </c>
      <c r="AI37" s="113">
        <v>0</v>
      </c>
      <c r="AJ37" s="113">
        <v>0.64000000000000035</v>
      </c>
      <c r="AK37" s="113">
        <v>0</v>
      </c>
      <c r="AL37" s="113">
        <v>0</v>
      </c>
      <c r="AM37" s="113">
        <f t="shared" si="0"/>
        <v>527032464.01999998</v>
      </c>
      <c r="AP37" s="70"/>
    </row>
    <row r="38" spans="1:42" ht="33" customHeight="1">
      <c r="A38" s="87" t="s">
        <v>620</v>
      </c>
      <c r="B38" s="88" t="s">
        <v>714</v>
      </c>
      <c r="C38" s="115" t="s">
        <v>1336</v>
      </c>
      <c r="D38" s="113">
        <v>0</v>
      </c>
      <c r="E38" s="113">
        <v>0</v>
      </c>
      <c r="F38" s="113">
        <v>0</v>
      </c>
      <c r="G38" s="113">
        <v>50</v>
      </c>
      <c r="H38" s="113">
        <v>0</v>
      </c>
      <c r="I38" s="113">
        <v>381935.62999999989</v>
      </c>
      <c r="J38" s="113">
        <v>1021366542.5500002</v>
      </c>
      <c r="K38" s="113">
        <v>0</v>
      </c>
      <c r="L38" s="113">
        <v>0</v>
      </c>
      <c r="M38" s="113">
        <v>95772.72</v>
      </c>
      <c r="N38" s="113">
        <v>0</v>
      </c>
      <c r="O38" s="113">
        <v>181012839.28999999</v>
      </c>
      <c r="P38" s="113">
        <v>0</v>
      </c>
      <c r="Q38" s="113">
        <v>9807006.4299999978</v>
      </c>
      <c r="R38" s="113">
        <v>95346176.680000007</v>
      </c>
      <c r="S38" s="113">
        <v>58834660.780000001</v>
      </c>
      <c r="T38" s="113">
        <v>0</v>
      </c>
      <c r="U38" s="113">
        <v>0</v>
      </c>
      <c r="V38" s="113">
        <v>0</v>
      </c>
      <c r="W38" s="113">
        <v>0</v>
      </c>
      <c r="X38" s="113">
        <v>0</v>
      </c>
      <c r="Y38" s="113">
        <v>100.02</v>
      </c>
      <c r="Z38" s="113">
        <v>0</v>
      </c>
      <c r="AA38" s="113">
        <v>160.94</v>
      </c>
      <c r="AB38" s="113">
        <v>40127052.960000001</v>
      </c>
      <c r="AC38" s="113">
        <v>0</v>
      </c>
      <c r="AD38" s="113">
        <v>0</v>
      </c>
      <c r="AE38" s="113">
        <v>1942951.8999999997</v>
      </c>
      <c r="AF38" s="113">
        <v>0</v>
      </c>
      <c r="AG38" s="113">
        <v>0</v>
      </c>
      <c r="AH38" s="113">
        <v>335642081.21999985</v>
      </c>
      <c r="AI38" s="113">
        <v>0</v>
      </c>
      <c r="AJ38" s="113">
        <v>0</v>
      </c>
      <c r="AK38" s="113">
        <v>0</v>
      </c>
      <c r="AL38" s="113">
        <v>0</v>
      </c>
      <c r="AM38" s="113">
        <f t="shared" si="0"/>
        <v>1744557331.1200004</v>
      </c>
      <c r="AP38" s="70"/>
    </row>
    <row r="39" spans="1:42" ht="33" customHeight="1">
      <c r="A39" s="87" t="s">
        <v>622</v>
      </c>
      <c r="B39" s="88" t="s">
        <v>715</v>
      </c>
      <c r="C39" s="115" t="s">
        <v>1404</v>
      </c>
      <c r="D39" s="113">
        <v>0</v>
      </c>
      <c r="E39" s="113">
        <v>0</v>
      </c>
      <c r="F39" s="113">
        <v>12215298.68</v>
      </c>
      <c r="G39" s="113">
        <v>5075403.7</v>
      </c>
      <c r="H39" s="113">
        <v>0</v>
      </c>
      <c r="I39" s="113">
        <v>250</v>
      </c>
      <c r="J39" s="113">
        <v>1826541.4400000004</v>
      </c>
      <c r="K39" s="113">
        <v>0</v>
      </c>
      <c r="L39" s="113">
        <v>0</v>
      </c>
      <c r="M39" s="113">
        <v>11753564.650000002</v>
      </c>
      <c r="N39" s="113">
        <v>0</v>
      </c>
      <c r="O39" s="113">
        <v>17901421</v>
      </c>
      <c r="P39" s="113">
        <v>0</v>
      </c>
      <c r="Q39" s="113">
        <v>40462061.349999994</v>
      </c>
      <c r="R39" s="113">
        <v>0</v>
      </c>
      <c r="S39" s="113">
        <v>0</v>
      </c>
      <c r="T39" s="113">
        <v>0</v>
      </c>
      <c r="U39" s="113">
        <v>0</v>
      </c>
      <c r="V39" s="113">
        <v>0</v>
      </c>
      <c r="W39" s="113">
        <v>0</v>
      </c>
      <c r="X39" s="113">
        <v>0</v>
      </c>
      <c r="Y39" s="113">
        <v>0</v>
      </c>
      <c r="Z39" s="113">
        <v>0</v>
      </c>
      <c r="AA39" s="113">
        <v>0</v>
      </c>
      <c r="AB39" s="113">
        <v>0</v>
      </c>
      <c r="AC39" s="113">
        <v>0</v>
      </c>
      <c r="AD39" s="113">
        <v>0</v>
      </c>
      <c r="AE39" s="113">
        <v>0</v>
      </c>
      <c r="AF39" s="113">
        <v>0</v>
      </c>
      <c r="AG39" s="113">
        <v>0</v>
      </c>
      <c r="AH39" s="113">
        <v>0</v>
      </c>
      <c r="AI39" s="113">
        <v>0</v>
      </c>
      <c r="AJ39" s="113">
        <v>0</v>
      </c>
      <c r="AK39" s="113">
        <v>0</v>
      </c>
      <c r="AL39" s="113">
        <v>0</v>
      </c>
      <c r="AM39" s="113">
        <f t="shared" si="0"/>
        <v>89234540.819999993</v>
      </c>
      <c r="AP39" s="70"/>
    </row>
    <row r="40" spans="1:42" ht="33" customHeight="1">
      <c r="A40" s="87" t="s">
        <v>624</v>
      </c>
      <c r="B40" s="88" t="s">
        <v>716</v>
      </c>
      <c r="C40" s="115" t="s">
        <v>1404</v>
      </c>
      <c r="D40" s="113">
        <v>0</v>
      </c>
      <c r="E40" s="113">
        <v>0</v>
      </c>
      <c r="F40" s="113">
        <v>0</v>
      </c>
      <c r="G40" s="113">
        <v>0</v>
      </c>
      <c r="H40" s="113">
        <v>0</v>
      </c>
      <c r="I40" s="113">
        <v>0</v>
      </c>
      <c r="J40" s="113">
        <v>0</v>
      </c>
      <c r="K40" s="113">
        <v>0</v>
      </c>
      <c r="L40" s="113">
        <v>0</v>
      </c>
      <c r="M40" s="113">
        <v>0</v>
      </c>
      <c r="N40" s="113">
        <v>0</v>
      </c>
      <c r="O40" s="113">
        <v>0</v>
      </c>
      <c r="P40" s="113">
        <v>0</v>
      </c>
      <c r="Q40" s="113">
        <v>0</v>
      </c>
      <c r="R40" s="113">
        <v>0</v>
      </c>
      <c r="S40" s="113">
        <v>0</v>
      </c>
      <c r="T40" s="113">
        <v>0</v>
      </c>
      <c r="U40" s="113">
        <v>0</v>
      </c>
      <c r="V40" s="113">
        <v>0</v>
      </c>
      <c r="W40" s="113">
        <v>0</v>
      </c>
      <c r="X40" s="113">
        <v>0</v>
      </c>
      <c r="Y40" s="113">
        <v>0</v>
      </c>
      <c r="Z40" s="113">
        <v>0</v>
      </c>
      <c r="AA40" s="113">
        <v>0</v>
      </c>
      <c r="AB40" s="113">
        <v>0</v>
      </c>
      <c r="AC40" s="113">
        <v>0</v>
      </c>
      <c r="AD40" s="113">
        <v>0</v>
      </c>
      <c r="AE40" s="113">
        <v>0</v>
      </c>
      <c r="AF40" s="113">
        <v>0</v>
      </c>
      <c r="AG40" s="113">
        <v>0</v>
      </c>
      <c r="AH40" s="113">
        <v>0</v>
      </c>
      <c r="AI40" s="113">
        <v>0</v>
      </c>
      <c r="AJ40" s="113">
        <v>0</v>
      </c>
      <c r="AK40" s="113">
        <v>0</v>
      </c>
      <c r="AL40" s="113">
        <v>0</v>
      </c>
      <c r="AM40" s="113">
        <f t="shared" si="0"/>
        <v>0</v>
      </c>
      <c r="AP40" s="70"/>
    </row>
    <row r="41" spans="1:42" ht="33" customHeight="1">
      <c r="A41" s="87">
        <v>108</v>
      </c>
      <c r="B41" s="88" t="s">
        <v>66</v>
      </c>
      <c r="C41" s="89" t="s">
        <v>1333</v>
      </c>
      <c r="D41" s="113">
        <v>0</v>
      </c>
      <c r="E41" s="113">
        <v>0</v>
      </c>
      <c r="F41" s="113">
        <v>0</v>
      </c>
      <c r="G41" s="113">
        <v>0</v>
      </c>
      <c r="H41" s="113">
        <v>0</v>
      </c>
      <c r="I41" s="113">
        <v>0</v>
      </c>
      <c r="J41" s="113">
        <v>0</v>
      </c>
      <c r="K41" s="113">
        <v>0</v>
      </c>
      <c r="L41" s="113">
        <v>0</v>
      </c>
      <c r="M41" s="113">
        <v>0</v>
      </c>
      <c r="N41" s="113">
        <v>0</v>
      </c>
      <c r="O41" s="113">
        <v>0</v>
      </c>
      <c r="P41" s="113">
        <v>0</v>
      </c>
      <c r="Q41" s="113">
        <v>0</v>
      </c>
      <c r="R41" s="113">
        <v>0</v>
      </c>
      <c r="S41" s="113">
        <v>0</v>
      </c>
      <c r="T41" s="113">
        <v>0</v>
      </c>
      <c r="U41" s="113">
        <v>0</v>
      </c>
      <c r="V41" s="113">
        <v>0</v>
      </c>
      <c r="W41" s="113">
        <v>0</v>
      </c>
      <c r="X41" s="113">
        <v>0</v>
      </c>
      <c r="Y41" s="113">
        <v>0</v>
      </c>
      <c r="Z41" s="113">
        <v>0</v>
      </c>
      <c r="AA41" s="113">
        <v>0</v>
      </c>
      <c r="AB41" s="113">
        <v>0</v>
      </c>
      <c r="AC41" s="113">
        <v>0</v>
      </c>
      <c r="AD41" s="113">
        <v>0</v>
      </c>
      <c r="AE41" s="113">
        <v>0</v>
      </c>
      <c r="AF41" s="113">
        <v>0</v>
      </c>
      <c r="AG41" s="113">
        <v>0</v>
      </c>
      <c r="AH41" s="113">
        <v>0</v>
      </c>
      <c r="AI41" s="113">
        <v>0</v>
      </c>
      <c r="AJ41" s="113">
        <v>0</v>
      </c>
      <c r="AK41" s="113">
        <v>0</v>
      </c>
      <c r="AL41" s="113">
        <v>0</v>
      </c>
      <c r="AM41" s="113">
        <f t="shared" si="0"/>
        <v>0</v>
      </c>
      <c r="AP41" s="70"/>
    </row>
    <row r="42" spans="1:42" ht="33" customHeight="1">
      <c r="A42" s="87">
        <v>109</v>
      </c>
      <c r="B42" s="88" t="s">
        <v>717</v>
      </c>
      <c r="C42" s="89" t="s">
        <v>1333</v>
      </c>
      <c r="D42" s="113">
        <v>0</v>
      </c>
      <c r="E42" s="113">
        <v>0</v>
      </c>
      <c r="F42" s="113">
        <v>170487.25</v>
      </c>
      <c r="G42" s="113">
        <v>6023.0599999999995</v>
      </c>
      <c r="H42" s="113">
        <v>0</v>
      </c>
      <c r="I42" s="113">
        <v>0</v>
      </c>
      <c r="J42" s="113">
        <v>0</v>
      </c>
      <c r="K42" s="113">
        <v>0</v>
      </c>
      <c r="L42" s="113">
        <v>0</v>
      </c>
      <c r="M42" s="113">
        <v>0</v>
      </c>
      <c r="N42" s="113">
        <v>0</v>
      </c>
      <c r="O42" s="113">
        <v>0</v>
      </c>
      <c r="P42" s="113">
        <v>0</v>
      </c>
      <c r="Q42" s="113">
        <v>0</v>
      </c>
      <c r="R42" s="113">
        <v>0</v>
      </c>
      <c r="S42" s="113">
        <v>0</v>
      </c>
      <c r="T42" s="113">
        <v>0</v>
      </c>
      <c r="U42" s="113">
        <v>0</v>
      </c>
      <c r="V42" s="113">
        <v>0</v>
      </c>
      <c r="W42" s="113">
        <v>0</v>
      </c>
      <c r="X42" s="113">
        <v>0</v>
      </c>
      <c r="Y42" s="113">
        <v>0</v>
      </c>
      <c r="Z42" s="113">
        <v>0</v>
      </c>
      <c r="AA42" s="113">
        <v>0</v>
      </c>
      <c r="AB42" s="113">
        <v>0</v>
      </c>
      <c r="AC42" s="113">
        <v>0</v>
      </c>
      <c r="AD42" s="113">
        <v>0</v>
      </c>
      <c r="AE42" s="113">
        <v>0</v>
      </c>
      <c r="AF42" s="113">
        <v>0</v>
      </c>
      <c r="AG42" s="113">
        <v>0</v>
      </c>
      <c r="AH42" s="113">
        <v>0</v>
      </c>
      <c r="AI42" s="113">
        <v>0</v>
      </c>
      <c r="AJ42" s="113">
        <v>0</v>
      </c>
      <c r="AK42" s="113">
        <v>0</v>
      </c>
      <c r="AL42" s="113">
        <v>0</v>
      </c>
      <c r="AM42" s="113">
        <f t="shared" si="0"/>
        <v>176510.31</v>
      </c>
      <c r="AP42" s="70"/>
    </row>
    <row r="43" spans="1:42" ht="33" customHeight="1">
      <c r="A43" s="87">
        <v>111</v>
      </c>
      <c r="B43" s="88" t="s">
        <v>718</v>
      </c>
      <c r="C43" s="89" t="s">
        <v>1335</v>
      </c>
      <c r="D43" s="113">
        <v>0</v>
      </c>
      <c r="E43" s="113">
        <v>0</v>
      </c>
      <c r="F43" s="113">
        <v>0</v>
      </c>
      <c r="G43" s="113">
        <v>423.27</v>
      </c>
      <c r="H43" s="113">
        <v>0</v>
      </c>
      <c r="I43" s="113">
        <v>0</v>
      </c>
      <c r="J43" s="113">
        <v>0</v>
      </c>
      <c r="K43" s="113">
        <v>0</v>
      </c>
      <c r="L43" s="113">
        <v>0</v>
      </c>
      <c r="M43" s="113">
        <v>0</v>
      </c>
      <c r="N43" s="113">
        <v>0</v>
      </c>
      <c r="O43" s="113">
        <v>0</v>
      </c>
      <c r="P43" s="113">
        <v>0</v>
      </c>
      <c r="Q43" s="113">
        <v>0</v>
      </c>
      <c r="R43" s="113">
        <v>0</v>
      </c>
      <c r="S43" s="113">
        <v>0</v>
      </c>
      <c r="T43" s="113">
        <v>0</v>
      </c>
      <c r="U43" s="113">
        <v>0</v>
      </c>
      <c r="V43" s="113">
        <v>0</v>
      </c>
      <c r="W43" s="113">
        <v>0</v>
      </c>
      <c r="X43" s="113">
        <v>0</v>
      </c>
      <c r="Y43" s="113">
        <v>0</v>
      </c>
      <c r="Z43" s="113">
        <v>0</v>
      </c>
      <c r="AA43" s="113">
        <v>0</v>
      </c>
      <c r="AB43" s="113">
        <v>0</v>
      </c>
      <c r="AC43" s="113">
        <v>0</v>
      </c>
      <c r="AD43" s="113">
        <v>0</v>
      </c>
      <c r="AE43" s="113">
        <v>0</v>
      </c>
      <c r="AF43" s="113">
        <v>0</v>
      </c>
      <c r="AG43" s="113">
        <v>0</v>
      </c>
      <c r="AH43" s="113">
        <v>0</v>
      </c>
      <c r="AI43" s="113">
        <v>0</v>
      </c>
      <c r="AJ43" s="113">
        <v>0</v>
      </c>
      <c r="AK43" s="113">
        <v>0</v>
      </c>
      <c r="AL43" s="113">
        <v>0</v>
      </c>
      <c r="AM43" s="113">
        <f t="shared" si="0"/>
        <v>423.27</v>
      </c>
      <c r="AP43" s="70"/>
    </row>
    <row r="44" spans="1:42" ht="33" customHeight="1">
      <c r="A44" s="87">
        <v>112</v>
      </c>
      <c r="B44" s="88" t="s">
        <v>719</v>
      </c>
      <c r="C44" s="89" t="s">
        <v>1335</v>
      </c>
      <c r="D44" s="113">
        <v>0</v>
      </c>
      <c r="E44" s="113">
        <v>0</v>
      </c>
      <c r="F44" s="113">
        <v>0</v>
      </c>
      <c r="G44" s="113">
        <v>5304.73</v>
      </c>
      <c r="H44" s="113">
        <v>0</v>
      </c>
      <c r="I44" s="113">
        <v>0</v>
      </c>
      <c r="J44" s="113">
        <v>0</v>
      </c>
      <c r="K44" s="113">
        <v>0</v>
      </c>
      <c r="L44" s="113">
        <v>0</v>
      </c>
      <c r="M44" s="113">
        <v>0</v>
      </c>
      <c r="N44" s="113">
        <v>0</v>
      </c>
      <c r="O44" s="113">
        <v>0</v>
      </c>
      <c r="P44" s="113">
        <v>0</v>
      </c>
      <c r="Q44" s="113">
        <v>0</v>
      </c>
      <c r="R44" s="113">
        <v>0</v>
      </c>
      <c r="S44" s="113">
        <v>0</v>
      </c>
      <c r="T44" s="113">
        <v>0</v>
      </c>
      <c r="U44" s="113">
        <v>0</v>
      </c>
      <c r="V44" s="113">
        <v>0</v>
      </c>
      <c r="W44" s="113">
        <v>0</v>
      </c>
      <c r="X44" s="113">
        <v>0</v>
      </c>
      <c r="Y44" s="113">
        <v>0</v>
      </c>
      <c r="Z44" s="113">
        <v>0</v>
      </c>
      <c r="AA44" s="113">
        <v>0</v>
      </c>
      <c r="AB44" s="113">
        <v>0</v>
      </c>
      <c r="AC44" s="113">
        <v>0</v>
      </c>
      <c r="AD44" s="113">
        <v>0</v>
      </c>
      <c r="AE44" s="113">
        <v>0</v>
      </c>
      <c r="AF44" s="113">
        <v>0</v>
      </c>
      <c r="AG44" s="113">
        <v>0</v>
      </c>
      <c r="AH44" s="113">
        <v>0</v>
      </c>
      <c r="AI44" s="113">
        <v>0</v>
      </c>
      <c r="AJ44" s="113">
        <v>0</v>
      </c>
      <c r="AK44" s="113">
        <v>0</v>
      </c>
      <c r="AL44" s="113">
        <v>0</v>
      </c>
      <c r="AM44" s="113">
        <f t="shared" si="0"/>
        <v>5304.73</v>
      </c>
      <c r="AP44" s="70"/>
    </row>
    <row r="45" spans="1:42" ht="33" customHeight="1">
      <c r="A45" s="87">
        <v>113</v>
      </c>
      <c r="B45" s="88" t="s">
        <v>720</v>
      </c>
      <c r="C45" s="115" t="s">
        <v>1298</v>
      </c>
      <c r="D45" s="113">
        <v>0</v>
      </c>
      <c r="E45" s="113">
        <v>0</v>
      </c>
      <c r="F45" s="113">
        <v>0</v>
      </c>
      <c r="G45" s="113">
        <v>0</v>
      </c>
      <c r="H45" s="113">
        <v>0</v>
      </c>
      <c r="I45" s="113">
        <v>0</v>
      </c>
      <c r="J45" s="113">
        <v>0</v>
      </c>
      <c r="K45" s="113">
        <v>0</v>
      </c>
      <c r="L45" s="113">
        <v>0</v>
      </c>
      <c r="M45" s="113">
        <v>0</v>
      </c>
      <c r="N45" s="113">
        <v>0</v>
      </c>
      <c r="O45" s="113">
        <v>0</v>
      </c>
      <c r="P45" s="113">
        <v>0</v>
      </c>
      <c r="Q45" s="113">
        <v>0</v>
      </c>
      <c r="R45" s="113">
        <v>0</v>
      </c>
      <c r="S45" s="113">
        <v>0</v>
      </c>
      <c r="T45" s="113">
        <v>0</v>
      </c>
      <c r="U45" s="113">
        <v>0</v>
      </c>
      <c r="V45" s="113">
        <v>0</v>
      </c>
      <c r="W45" s="113">
        <v>0</v>
      </c>
      <c r="X45" s="113">
        <v>0</v>
      </c>
      <c r="Y45" s="113">
        <v>0</v>
      </c>
      <c r="Z45" s="113">
        <v>0</v>
      </c>
      <c r="AA45" s="113">
        <v>0</v>
      </c>
      <c r="AB45" s="113">
        <v>0</v>
      </c>
      <c r="AC45" s="113">
        <v>0</v>
      </c>
      <c r="AD45" s="113">
        <v>0</v>
      </c>
      <c r="AE45" s="113">
        <v>0</v>
      </c>
      <c r="AF45" s="113">
        <v>0</v>
      </c>
      <c r="AG45" s="113">
        <v>0</v>
      </c>
      <c r="AH45" s="113">
        <v>0</v>
      </c>
      <c r="AI45" s="113">
        <v>0</v>
      </c>
      <c r="AJ45" s="113">
        <v>0</v>
      </c>
      <c r="AK45" s="113">
        <v>0</v>
      </c>
      <c r="AL45" s="113">
        <v>0</v>
      </c>
      <c r="AM45" s="113">
        <f t="shared" si="0"/>
        <v>0</v>
      </c>
      <c r="AP45" s="70"/>
    </row>
    <row r="46" spans="1:42" ht="33" customHeight="1">
      <c r="A46" s="87">
        <v>115</v>
      </c>
      <c r="B46" s="88" t="s">
        <v>721</v>
      </c>
      <c r="C46" s="89" t="s">
        <v>1335</v>
      </c>
      <c r="D46" s="113">
        <v>0</v>
      </c>
      <c r="E46" s="113">
        <v>0</v>
      </c>
      <c r="F46" s="113">
        <v>0</v>
      </c>
      <c r="G46" s="113">
        <v>0</v>
      </c>
      <c r="H46" s="113">
        <v>0</v>
      </c>
      <c r="I46" s="113">
        <v>0</v>
      </c>
      <c r="J46" s="113">
        <v>0</v>
      </c>
      <c r="K46" s="113">
        <v>0</v>
      </c>
      <c r="L46" s="113">
        <v>0</v>
      </c>
      <c r="M46" s="113">
        <v>0</v>
      </c>
      <c r="N46" s="113">
        <v>0</v>
      </c>
      <c r="O46" s="113">
        <v>0</v>
      </c>
      <c r="P46" s="113">
        <v>0</v>
      </c>
      <c r="Q46" s="113">
        <v>0</v>
      </c>
      <c r="R46" s="113">
        <v>0</v>
      </c>
      <c r="S46" s="113">
        <v>0</v>
      </c>
      <c r="T46" s="113">
        <v>0</v>
      </c>
      <c r="U46" s="113">
        <v>0</v>
      </c>
      <c r="V46" s="113">
        <v>0</v>
      </c>
      <c r="W46" s="113">
        <v>0</v>
      </c>
      <c r="X46" s="113">
        <v>0</v>
      </c>
      <c r="Y46" s="113">
        <v>0</v>
      </c>
      <c r="Z46" s="113">
        <v>0</v>
      </c>
      <c r="AA46" s="113">
        <v>0</v>
      </c>
      <c r="AB46" s="113">
        <v>0</v>
      </c>
      <c r="AC46" s="113">
        <v>0</v>
      </c>
      <c r="AD46" s="113">
        <v>0</v>
      </c>
      <c r="AE46" s="113">
        <v>0</v>
      </c>
      <c r="AF46" s="113">
        <v>0</v>
      </c>
      <c r="AG46" s="113">
        <v>0</v>
      </c>
      <c r="AH46" s="113">
        <v>0</v>
      </c>
      <c r="AI46" s="113">
        <v>0</v>
      </c>
      <c r="AJ46" s="113">
        <v>0</v>
      </c>
      <c r="AK46" s="113">
        <v>0</v>
      </c>
      <c r="AL46" s="113">
        <v>0</v>
      </c>
      <c r="AM46" s="113">
        <f t="shared" si="0"/>
        <v>0</v>
      </c>
      <c r="AP46" s="70"/>
    </row>
    <row r="47" spans="1:42" ht="33" customHeight="1">
      <c r="A47" s="87">
        <v>117</v>
      </c>
      <c r="B47" s="88" t="s">
        <v>722</v>
      </c>
      <c r="C47" s="89" t="s">
        <v>1338</v>
      </c>
      <c r="D47" s="113">
        <v>0</v>
      </c>
      <c r="E47" s="113">
        <v>0</v>
      </c>
      <c r="F47" s="113">
        <v>3858770.07</v>
      </c>
      <c r="G47" s="113">
        <v>275</v>
      </c>
      <c r="H47" s="113">
        <v>0</v>
      </c>
      <c r="I47" s="113">
        <v>1950</v>
      </c>
      <c r="J47" s="113">
        <v>0</v>
      </c>
      <c r="K47" s="113">
        <v>0</v>
      </c>
      <c r="L47" s="113">
        <v>5357.13</v>
      </c>
      <c r="M47" s="113">
        <v>0</v>
      </c>
      <c r="N47" s="113">
        <v>0</v>
      </c>
      <c r="O47" s="113">
        <v>0</v>
      </c>
      <c r="P47" s="113">
        <v>8221.2999999999993</v>
      </c>
      <c r="Q47" s="113">
        <v>0</v>
      </c>
      <c r="R47" s="113">
        <v>0</v>
      </c>
      <c r="S47" s="113">
        <v>0</v>
      </c>
      <c r="T47" s="113">
        <v>0</v>
      </c>
      <c r="U47" s="113">
        <v>0</v>
      </c>
      <c r="V47" s="113">
        <v>0</v>
      </c>
      <c r="W47" s="113">
        <v>0</v>
      </c>
      <c r="X47" s="113">
        <v>0</v>
      </c>
      <c r="Y47" s="113">
        <v>0</v>
      </c>
      <c r="Z47" s="113">
        <v>0</v>
      </c>
      <c r="AA47" s="113">
        <v>0</v>
      </c>
      <c r="AB47" s="113">
        <v>0</v>
      </c>
      <c r="AC47" s="113">
        <v>0</v>
      </c>
      <c r="AD47" s="113">
        <v>0</v>
      </c>
      <c r="AE47" s="113">
        <v>0</v>
      </c>
      <c r="AF47" s="113">
        <v>0</v>
      </c>
      <c r="AG47" s="113">
        <v>0</v>
      </c>
      <c r="AH47" s="113">
        <v>0</v>
      </c>
      <c r="AI47" s="113">
        <v>0</v>
      </c>
      <c r="AJ47" s="113">
        <v>0</v>
      </c>
      <c r="AK47" s="113">
        <v>0</v>
      </c>
      <c r="AL47" s="113">
        <v>0</v>
      </c>
      <c r="AM47" s="113">
        <f t="shared" si="0"/>
        <v>3874573.4999999995</v>
      </c>
      <c r="AP47" s="70"/>
    </row>
    <row r="48" spans="1:42" ht="33" customHeight="1">
      <c r="A48" s="87">
        <v>119</v>
      </c>
      <c r="B48" s="88" t="s">
        <v>723</v>
      </c>
      <c r="C48" s="89" t="s">
        <v>1338</v>
      </c>
      <c r="D48" s="113">
        <v>0</v>
      </c>
      <c r="E48" s="113">
        <v>0</v>
      </c>
      <c r="F48" s="113">
        <v>0</v>
      </c>
      <c r="G48" s="113">
        <v>1914.3500000000001</v>
      </c>
      <c r="H48" s="113">
        <v>0</v>
      </c>
      <c r="I48" s="113">
        <v>0</v>
      </c>
      <c r="J48" s="113">
        <v>0</v>
      </c>
      <c r="K48" s="113">
        <v>0</v>
      </c>
      <c r="L48" s="113">
        <v>0</v>
      </c>
      <c r="M48" s="113">
        <v>0</v>
      </c>
      <c r="N48" s="113">
        <v>0</v>
      </c>
      <c r="O48" s="113">
        <v>0</v>
      </c>
      <c r="P48" s="113">
        <v>0</v>
      </c>
      <c r="Q48" s="113">
        <v>0</v>
      </c>
      <c r="R48" s="113">
        <v>0</v>
      </c>
      <c r="S48" s="113">
        <v>0</v>
      </c>
      <c r="T48" s="113">
        <v>0</v>
      </c>
      <c r="U48" s="113">
        <v>0</v>
      </c>
      <c r="V48" s="113">
        <v>0</v>
      </c>
      <c r="W48" s="113">
        <v>0</v>
      </c>
      <c r="X48" s="113">
        <v>0</v>
      </c>
      <c r="Y48" s="113">
        <v>0</v>
      </c>
      <c r="Z48" s="113">
        <v>0</v>
      </c>
      <c r="AA48" s="113">
        <v>0</v>
      </c>
      <c r="AB48" s="113">
        <v>0</v>
      </c>
      <c r="AC48" s="113">
        <v>0</v>
      </c>
      <c r="AD48" s="113">
        <v>0</v>
      </c>
      <c r="AE48" s="113">
        <v>0</v>
      </c>
      <c r="AF48" s="113">
        <v>0</v>
      </c>
      <c r="AG48" s="113">
        <v>0</v>
      </c>
      <c r="AH48" s="113">
        <v>0</v>
      </c>
      <c r="AI48" s="113">
        <v>0</v>
      </c>
      <c r="AJ48" s="113">
        <v>0</v>
      </c>
      <c r="AK48" s="113">
        <v>0</v>
      </c>
      <c r="AL48" s="113">
        <v>0</v>
      </c>
      <c r="AM48" s="113">
        <f t="shared" si="0"/>
        <v>1914.3500000000001</v>
      </c>
      <c r="AP48" s="70"/>
    </row>
    <row r="49" spans="1:42" ht="33" customHeight="1">
      <c r="A49" s="87">
        <v>121</v>
      </c>
      <c r="B49" s="88" t="s">
        <v>724</v>
      </c>
      <c r="C49" s="89" t="s">
        <v>1337</v>
      </c>
      <c r="D49" s="113">
        <v>0</v>
      </c>
      <c r="E49" s="113">
        <v>0</v>
      </c>
      <c r="F49" s="113">
        <v>0</v>
      </c>
      <c r="G49" s="113">
        <v>1235.5</v>
      </c>
      <c r="H49" s="113">
        <v>0</v>
      </c>
      <c r="I49" s="113">
        <v>0</v>
      </c>
      <c r="J49" s="113">
        <v>0</v>
      </c>
      <c r="K49" s="113">
        <v>0</v>
      </c>
      <c r="L49" s="113">
        <v>0</v>
      </c>
      <c r="M49" s="113">
        <v>0</v>
      </c>
      <c r="N49" s="113">
        <v>0</v>
      </c>
      <c r="O49" s="113">
        <v>0</v>
      </c>
      <c r="P49" s="113">
        <v>0</v>
      </c>
      <c r="Q49" s="113">
        <v>0</v>
      </c>
      <c r="R49" s="113">
        <v>0</v>
      </c>
      <c r="S49" s="113">
        <v>0</v>
      </c>
      <c r="T49" s="113">
        <v>0</v>
      </c>
      <c r="U49" s="113">
        <v>0</v>
      </c>
      <c r="V49" s="113">
        <v>0</v>
      </c>
      <c r="W49" s="113">
        <v>0</v>
      </c>
      <c r="X49" s="113">
        <v>0</v>
      </c>
      <c r="Y49" s="113">
        <v>0</v>
      </c>
      <c r="Z49" s="113">
        <v>0</v>
      </c>
      <c r="AA49" s="113">
        <v>0</v>
      </c>
      <c r="AB49" s="113">
        <v>0</v>
      </c>
      <c r="AC49" s="113">
        <v>0</v>
      </c>
      <c r="AD49" s="113">
        <v>0</v>
      </c>
      <c r="AE49" s="113">
        <v>0</v>
      </c>
      <c r="AF49" s="113">
        <v>0</v>
      </c>
      <c r="AG49" s="113">
        <v>0</v>
      </c>
      <c r="AH49" s="113">
        <v>0</v>
      </c>
      <c r="AI49" s="113">
        <v>0</v>
      </c>
      <c r="AJ49" s="113">
        <v>0</v>
      </c>
      <c r="AK49" s="113">
        <v>0</v>
      </c>
      <c r="AL49" s="113">
        <v>0</v>
      </c>
      <c r="AM49" s="113">
        <f t="shared" si="0"/>
        <v>1235.5</v>
      </c>
      <c r="AP49" s="70"/>
    </row>
    <row r="50" spans="1:42" ht="33" customHeight="1">
      <c r="A50" s="87">
        <v>124</v>
      </c>
      <c r="B50" s="88" t="s">
        <v>725</v>
      </c>
      <c r="C50" s="89" t="s">
        <v>1333</v>
      </c>
      <c r="D50" s="113">
        <v>0</v>
      </c>
      <c r="E50" s="113">
        <v>0</v>
      </c>
      <c r="F50" s="113">
        <v>0</v>
      </c>
      <c r="G50" s="113">
        <v>0</v>
      </c>
      <c r="H50" s="113">
        <v>0</v>
      </c>
      <c r="I50" s="113">
        <v>0</v>
      </c>
      <c r="J50" s="113">
        <v>0</v>
      </c>
      <c r="K50" s="113">
        <v>0</v>
      </c>
      <c r="L50" s="113">
        <v>0</v>
      </c>
      <c r="M50" s="113">
        <v>0</v>
      </c>
      <c r="N50" s="113">
        <v>0</v>
      </c>
      <c r="O50" s="113">
        <v>0</v>
      </c>
      <c r="P50" s="113">
        <v>0</v>
      </c>
      <c r="Q50" s="113">
        <v>0</v>
      </c>
      <c r="R50" s="113">
        <v>0</v>
      </c>
      <c r="S50" s="113">
        <v>0</v>
      </c>
      <c r="T50" s="113">
        <v>0</v>
      </c>
      <c r="U50" s="113">
        <v>0</v>
      </c>
      <c r="V50" s="113">
        <v>0</v>
      </c>
      <c r="W50" s="113">
        <v>0</v>
      </c>
      <c r="X50" s="113">
        <v>0</v>
      </c>
      <c r="Y50" s="113">
        <v>0</v>
      </c>
      <c r="Z50" s="113">
        <v>0</v>
      </c>
      <c r="AA50" s="113">
        <v>0</v>
      </c>
      <c r="AB50" s="113">
        <v>0</v>
      </c>
      <c r="AC50" s="113">
        <v>0</v>
      </c>
      <c r="AD50" s="113">
        <v>0</v>
      </c>
      <c r="AE50" s="113">
        <v>0</v>
      </c>
      <c r="AF50" s="113">
        <v>0</v>
      </c>
      <c r="AG50" s="113">
        <v>0</v>
      </c>
      <c r="AH50" s="113">
        <v>0</v>
      </c>
      <c r="AI50" s="113">
        <v>0</v>
      </c>
      <c r="AJ50" s="113">
        <v>0</v>
      </c>
      <c r="AK50" s="113">
        <v>0</v>
      </c>
      <c r="AL50" s="113">
        <v>0</v>
      </c>
      <c r="AM50" s="113">
        <f t="shared" si="0"/>
        <v>0</v>
      </c>
      <c r="AP50" s="70"/>
    </row>
    <row r="51" spans="1:42" ht="33" customHeight="1">
      <c r="A51" s="87">
        <v>129</v>
      </c>
      <c r="B51" s="88" t="s">
        <v>726</v>
      </c>
      <c r="C51" s="89" t="s">
        <v>1404</v>
      </c>
      <c r="D51" s="113">
        <v>0</v>
      </c>
      <c r="E51" s="113">
        <v>0</v>
      </c>
      <c r="F51" s="113">
        <v>359528</v>
      </c>
      <c r="G51" s="113">
        <v>2014</v>
      </c>
      <c r="H51" s="113">
        <v>0</v>
      </c>
      <c r="I51" s="113">
        <v>0</v>
      </c>
      <c r="J51" s="113">
        <v>0</v>
      </c>
      <c r="K51" s="113">
        <v>0</v>
      </c>
      <c r="L51" s="113">
        <v>0</v>
      </c>
      <c r="M51" s="113">
        <v>0</v>
      </c>
      <c r="N51" s="113">
        <v>0</v>
      </c>
      <c r="O51" s="113">
        <v>0</v>
      </c>
      <c r="P51" s="113">
        <v>0</v>
      </c>
      <c r="Q51" s="113">
        <v>0</v>
      </c>
      <c r="R51" s="113">
        <v>0</v>
      </c>
      <c r="S51" s="113">
        <v>0</v>
      </c>
      <c r="T51" s="113">
        <v>0</v>
      </c>
      <c r="U51" s="113">
        <v>0</v>
      </c>
      <c r="V51" s="113">
        <v>0</v>
      </c>
      <c r="W51" s="113">
        <v>0</v>
      </c>
      <c r="X51" s="113">
        <v>0</v>
      </c>
      <c r="Y51" s="113">
        <v>0</v>
      </c>
      <c r="Z51" s="113">
        <v>0</v>
      </c>
      <c r="AA51" s="113">
        <v>0</v>
      </c>
      <c r="AB51" s="113">
        <v>0</v>
      </c>
      <c r="AC51" s="113">
        <v>0</v>
      </c>
      <c r="AD51" s="113">
        <v>0</v>
      </c>
      <c r="AE51" s="113">
        <v>0</v>
      </c>
      <c r="AF51" s="113">
        <v>0</v>
      </c>
      <c r="AG51" s="113">
        <v>0</v>
      </c>
      <c r="AH51" s="113">
        <v>0</v>
      </c>
      <c r="AI51" s="113">
        <v>0</v>
      </c>
      <c r="AJ51" s="113">
        <v>0</v>
      </c>
      <c r="AK51" s="113">
        <v>0</v>
      </c>
      <c r="AL51" s="113">
        <v>0</v>
      </c>
      <c r="AM51" s="113">
        <f t="shared" si="0"/>
        <v>361542</v>
      </c>
      <c r="AP51" s="70"/>
    </row>
    <row r="52" spans="1:42" ht="33" customHeight="1">
      <c r="A52" s="87">
        <v>130</v>
      </c>
      <c r="B52" s="88" t="s">
        <v>727</v>
      </c>
      <c r="C52" s="89" t="s">
        <v>1329</v>
      </c>
      <c r="D52" s="113">
        <v>0</v>
      </c>
      <c r="E52" s="113">
        <v>0</v>
      </c>
      <c r="F52" s="113">
        <v>3015819</v>
      </c>
      <c r="G52" s="113">
        <v>1775249.4500000002</v>
      </c>
      <c r="H52" s="113">
        <v>0</v>
      </c>
      <c r="I52" s="113">
        <v>0</v>
      </c>
      <c r="J52" s="113">
        <v>0</v>
      </c>
      <c r="K52" s="113">
        <v>0</v>
      </c>
      <c r="L52" s="113">
        <v>0</v>
      </c>
      <c r="M52" s="113">
        <v>0</v>
      </c>
      <c r="N52" s="113">
        <v>0</v>
      </c>
      <c r="O52" s="113">
        <v>0</v>
      </c>
      <c r="P52" s="113">
        <v>0</v>
      </c>
      <c r="Q52" s="113">
        <v>0</v>
      </c>
      <c r="R52" s="113">
        <v>0</v>
      </c>
      <c r="S52" s="113">
        <v>0</v>
      </c>
      <c r="T52" s="113">
        <v>0</v>
      </c>
      <c r="U52" s="113">
        <v>0</v>
      </c>
      <c r="V52" s="113">
        <v>0</v>
      </c>
      <c r="W52" s="113">
        <v>0</v>
      </c>
      <c r="X52" s="113">
        <v>0</v>
      </c>
      <c r="Y52" s="113">
        <v>0</v>
      </c>
      <c r="Z52" s="113">
        <v>0</v>
      </c>
      <c r="AA52" s="113">
        <v>0</v>
      </c>
      <c r="AB52" s="113">
        <v>0</v>
      </c>
      <c r="AC52" s="113">
        <v>0</v>
      </c>
      <c r="AD52" s="113">
        <v>0</v>
      </c>
      <c r="AE52" s="113">
        <v>0</v>
      </c>
      <c r="AF52" s="113">
        <v>0</v>
      </c>
      <c r="AG52" s="113">
        <v>0</v>
      </c>
      <c r="AH52" s="113">
        <v>0</v>
      </c>
      <c r="AI52" s="113">
        <v>0</v>
      </c>
      <c r="AJ52" s="113">
        <v>0</v>
      </c>
      <c r="AK52" s="113">
        <v>0</v>
      </c>
      <c r="AL52" s="113">
        <v>0</v>
      </c>
      <c r="AM52" s="113">
        <f t="shared" si="0"/>
        <v>4791068.45</v>
      </c>
      <c r="AP52" s="70"/>
    </row>
    <row r="53" spans="1:42" ht="33" customHeight="1">
      <c r="A53" s="87">
        <v>132</v>
      </c>
      <c r="B53" s="88" t="s">
        <v>728</v>
      </c>
      <c r="C53" s="89" t="s">
        <v>1404</v>
      </c>
      <c r="D53" s="113">
        <v>51845698.469999999</v>
      </c>
      <c r="E53" s="113">
        <v>0</v>
      </c>
      <c r="F53" s="113">
        <v>2500000</v>
      </c>
      <c r="G53" s="113">
        <v>207782.42</v>
      </c>
      <c r="H53" s="113">
        <v>0</v>
      </c>
      <c r="I53" s="113">
        <v>18990.73</v>
      </c>
      <c r="J53" s="113">
        <v>0</v>
      </c>
      <c r="K53" s="113">
        <v>0</v>
      </c>
      <c r="L53" s="113">
        <v>1460.62</v>
      </c>
      <c r="M53" s="113">
        <v>0</v>
      </c>
      <c r="N53" s="113">
        <v>0</v>
      </c>
      <c r="O53" s="113">
        <v>0</v>
      </c>
      <c r="P53" s="113">
        <v>0</v>
      </c>
      <c r="Q53" s="113">
        <v>0</v>
      </c>
      <c r="R53" s="113">
        <v>0</v>
      </c>
      <c r="S53" s="113">
        <v>0</v>
      </c>
      <c r="T53" s="113">
        <v>0</v>
      </c>
      <c r="U53" s="113">
        <v>0</v>
      </c>
      <c r="V53" s="113">
        <v>0</v>
      </c>
      <c r="W53" s="113">
        <v>0</v>
      </c>
      <c r="X53" s="113">
        <v>0</v>
      </c>
      <c r="Y53" s="113">
        <v>0</v>
      </c>
      <c r="Z53" s="113">
        <v>0</v>
      </c>
      <c r="AA53" s="113">
        <v>0</v>
      </c>
      <c r="AB53" s="113">
        <v>0</v>
      </c>
      <c r="AC53" s="113">
        <v>0</v>
      </c>
      <c r="AD53" s="113">
        <v>0</v>
      </c>
      <c r="AE53" s="113">
        <v>0</v>
      </c>
      <c r="AF53" s="113">
        <v>0</v>
      </c>
      <c r="AG53" s="113">
        <v>0</v>
      </c>
      <c r="AH53" s="113">
        <v>0</v>
      </c>
      <c r="AI53" s="113">
        <v>0</v>
      </c>
      <c r="AJ53" s="113">
        <v>0</v>
      </c>
      <c r="AK53" s="113">
        <v>0</v>
      </c>
      <c r="AL53" s="113">
        <v>0</v>
      </c>
      <c r="AM53" s="113">
        <f t="shared" si="0"/>
        <v>54573932.239999995</v>
      </c>
      <c r="AP53" s="70"/>
    </row>
    <row r="54" spans="1:42" ht="33" customHeight="1">
      <c r="A54" s="87">
        <v>133</v>
      </c>
      <c r="B54" s="88" t="s">
        <v>729</v>
      </c>
      <c r="C54" s="115" t="s">
        <v>1330</v>
      </c>
      <c r="D54" s="113">
        <v>0</v>
      </c>
      <c r="E54" s="113">
        <v>0</v>
      </c>
      <c r="F54" s="113">
        <v>617994.85000000009</v>
      </c>
      <c r="G54" s="113">
        <v>44831</v>
      </c>
      <c r="H54" s="113">
        <v>0</v>
      </c>
      <c r="I54" s="113">
        <v>0</v>
      </c>
      <c r="J54" s="113">
        <v>0</v>
      </c>
      <c r="K54" s="113">
        <v>0</v>
      </c>
      <c r="L54" s="113">
        <v>0</v>
      </c>
      <c r="M54" s="113">
        <v>0</v>
      </c>
      <c r="N54" s="113">
        <v>0</v>
      </c>
      <c r="O54" s="113">
        <v>0</v>
      </c>
      <c r="P54" s="113">
        <v>0</v>
      </c>
      <c r="Q54" s="113">
        <v>0</v>
      </c>
      <c r="R54" s="113">
        <v>0</v>
      </c>
      <c r="S54" s="113">
        <v>0</v>
      </c>
      <c r="T54" s="113">
        <v>0</v>
      </c>
      <c r="U54" s="113">
        <v>0</v>
      </c>
      <c r="V54" s="113">
        <v>0</v>
      </c>
      <c r="W54" s="113">
        <v>0</v>
      </c>
      <c r="X54" s="113">
        <v>0</v>
      </c>
      <c r="Y54" s="113">
        <v>0</v>
      </c>
      <c r="Z54" s="113">
        <v>0</v>
      </c>
      <c r="AA54" s="113">
        <v>0</v>
      </c>
      <c r="AB54" s="113">
        <v>0</v>
      </c>
      <c r="AC54" s="113">
        <v>0</v>
      </c>
      <c r="AD54" s="113">
        <v>0</v>
      </c>
      <c r="AE54" s="113">
        <v>0</v>
      </c>
      <c r="AF54" s="113">
        <v>0</v>
      </c>
      <c r="AG54" s="113">
        <v>0</v>
      </c>
      <c r="AH54" s="113">
        <v>0</v>
      </c>
      <c r="AI54" s="113">
        <v>0</v>
      </c>
      <c r="AJ54" s="113">
        <v>0</v>
      </c>
      <c r="AK54" s="113">
        <v>0</v>
      </c>
      <c r="AL54" s="113">
        <v>0</v>
      </c>
      <c r="AM54" s="113">
        <f t="shared" si="0"/>
        <v>662825.85000000009</v>
      </c>
      <c r="AP54" s="70"/>
    </row>
    <row r="55" spans="1:42" ht="33" customHeight="1">
      <c r="A55" s="87">
        <v>134</v>
      </c>
      <c r="B55" s="88" t="s">
        <v>730</v>
      </c>
      <c r="C55" s="89" t="s">
        <v>1331</v>
      </c>
      <c r="D55" s="113">
        <v>0</v>
      </c>
      <c r="E55" s="113">
        <v>0</v>
      </c>
      <c r="F55" s="113">
        <v>46406300.710000001</v>
      </c>
      <c r="G55" s="113">
        <v>0</v>
      </c>
      <c r="H55" s="113">
        <v>0</v>
      </c>
      <c r="I55" s="113">
        <v>0</v>
      </c>
      <c r="J55" s="113">
        <v>0</v>
      </c>
      <c r="K55" s="113">
        <v>0</v>
      </c>
      <c r="L55" s="113">
        <v>0</v>
      </c>
      <c r="M55" s="113">
        <v>0</v>
      </c>
      <c r="N55" s="113">
        <v>0</v>
      </c>
      <c r="O55" s="113">
        <v>0</v>
      </c>
      <c r="P55" s="113">
        <v>0</v>
      </c>
      <c r="Q55" s="113">
        <v>0</v>
      </c>
      <c r="R55" s="113">
        <v>0</v>
      </c>
      <c r="S55" s="113">
        <v>0</v>
      </c>
      <c r="T55" s="113">
        <v>0</v>
      </c>
      <c r="U55" s="113">
        <v>0</v>
      </c>
      <c r="V55" s="113">
        <v>0</v>
      </c>
      <c r="W55" s="113">
        <v>0</v>
      </c>
      <c r="X55" s="113">
        <v>0</v>
      </c>
      <c r="Y55" s="113">
        <v>0</v>
      </c>
      <c r="Z55" s="113">
        <v>0</v>
      </c>
      <c r="AA55" s="113">
        <v>0</v>
      </c>
      <c r="AB55" s="113">
        <v>0</v>
      </c>
      <c r="AC55" s="113">
        <v>0</v>
      </c>
      <c r="AD55" s="113">
        <v>0</v>
      </c>
      <c r="AE55" s="113">
        <v>0</v>
      </c>
      <c r="AF55" s="113">
        <v>0</v>
      </c>
      <c r="AG55" s="113">
        <v>0</v>
      </c>
      <c r="AH55" s="113">
        <v>0</v>
      </c>
      <c r="AI55" s="113">
        <v>0</v>
      </c>
      <c r="AJ55" s="113">
        <v>0</v>
      </c>
      <c r="AK55" s="113">
        <v>0</v>
      </c>
      <c r="AL55" s="113">
        <v>0</v>
      </c>
      <c r="AM55" s="113">
        <f t="shared" si="0"/>
        <v>46406300.710000001</v>
      </c>
      <c r="AP55" s="70"/>
    </row>
    <row r="56" spans="1:42" ht="33" customHeight="1">
      <c r="A56" s="87">
        <v>137</v>
      </c>
      <c r="B56" s="88" t="s">
        <v>731</v>
      </c>
      <c r="C56" s="89" t="s">
        <v>1330</v>
      </c>
      <c r="D56" s="113">
        <v>0</v>
      </c>
      <c r="E56" s="113">
        <v>0</v>
      </c>
      <c r="F56" s="113">
        <v>0</v>
      </c>
      <c r="G56" s="113">
        <v>0</v>
      </c>
      <c r="H56" s="113">
        <v>0</v>
      </c>
      <c r="I56" s="113">
        <v>0</v>
      </c>
      <c r="J56" s="113">
        <v>0</v>
      </c>
      <c r="K56" s="113">
        <v>0</v>
      </c>
      <c r="L56" s="113">
        <v>0</v>
      </c>
      <c r="M56" s="113">
        <v>0</v>
      </c>
      <c r="N56" s="113">
        <v>0</v>
      </c>
      <c r="O56" s="113">
        <v>0</v>
      </c>
      <c r="P56" s="113">
        <v>0</v>
      </c>
      <c r="Q56" s="113">
        <v>0</v>
      </c>
      <c r="R56" s="113">
        <v>0</v>
      </c>
      <c r="S56" s="113">
        <v>0</v>
      </c>
      <c r="T56" s="113">
        <v>0</v>
      </c>
      <c r="U56" s="113">
        <v>0</v>
      </c>
      <c r="V56" s="113">
        <v>0</v>
      </c>
      <c r="W56" s="113">
        <v>0</v>
      </c>
      <c r="X56" s="113">
        <v>0</v>
      </c>
      <c r="Y56" s="113">
        <v>0</v>
      </c>
      <c r="Z56" s="113">
        <v>0</v>
      </c>
      <c r="AA56" s="113">
        <v>0</v>
      </c>
      <c r="AB56" s="113">
        <v>0</v>
      </c>
      <c r="AC56" s="113">
        <v>0</v>
      </c>
      <c r="AD56" s="113">
        <v>0</v>
      </c>
      <c r="AE56" s="113">
        <v>0</v>
      </c>
      <c r="AF56" s="113">
        <v>0</v>
      </c>
      <c r="AG56" s="113">
        <v>0</v>
      </c>
      <c r="AH56" s="113">
        <v>0</v>
      </c>
      <c r="AI56" s="113">
        <v>0</v>
      </c>
      <c r="AJ56" s="113">
        <v>0</v>
      </c>
      <c r="AK56" s="113">
        <v>0</v>
      </c>
      <c r="AL56" s="113">
        <v>0</v>
      </c>
      <c r="AM56" s="113">
        <f t="shared" si="0"/>
        <v>0</v>
      </c>
      <c r="AP56" s="70"/>
    </row>
    <row r="57" spans="1:42" ht="33" customHeight="1">
      <c r="A57" s="87">
        <v>138</v>
      </c>
      <c r="B57" s="88" t="s">
        <v>732</v>
      </c>
      <c r="C57" s="115" t="s">
        <v>1298</v>
      </c>
      <c r="D57" s="113">
        <v>0</v>
      </c>
      <c r="E57" s="113">
        <v>0</v>
      </c>
      <c r="F57" s="113">
        <v>0</v>
      </c>
      <c r="G57" s="113">
        <v>0</v>
      </c>
      <c r="H57" s="113">
        <v>0</v>
      </c>
      <c r="I57" s="113">
        <v>0</v>
      </c>
      <c r="J57" s="113">
        <v>0</v>
      </c>
      <c r="K57" s="113">
        <v>0</v>
      </c>
      <c r="L57" s="113">
        <v>0</v>
      </c>
      <c r="M57" s="113">
        <v>0</v>
      </c>
      <c r="N57" s="113">
        <v>0</v>
      </c>
      <c r="O57" s="113">
        <v>0</v>
      </c>
      <c r="P57" s="113">
        <v>0</v>
      </c>
      <c r="Q57" s="113">
        <v>0</v>
      </c>
      <c r="R57" s="113">
        <v>0</v>
      </c>
      <c r="S57" s="113">
        <v>0</v>
      </c>
      <c r="T57" s="113">
        <v>0</v>
      </c>
      <c r="U57" s="113">
        <v>0</v>
      </c>
      <c r="V57" s="113">
        <v>0</v>
      </c>
      <c r="W57" s="113">
        <v>0</v>
      </c>
      <c r="X57" s="113">
        <v>0</v>
      </c>
      <c r="Y57" s="113">
        <v>0</v>
      </c>
      <c r="Z57" s="113">
        <v>0</v>
      </c>
      <c r="AA57" s="113">
        <v>0</v>
      </c>
      <c r="AB57" s="113">
        <v>0</v>
      </c>
      <c r="AC57" s="113">
        <v>0</v>
      </c>
      <c r="AD57" s="113">
        <v>0</v>
      </c>
      <c r="AE57" s="113">
        <v>0</v>
      </c>
      <c r="AF57" s="113">
        <v>0</v>
      </c>
      <c r="AG57" s="113">
        <v>0</v>
      </c>
      <c r="AH57" s="113">
        <v>0</v>
      </c>
      <c r="AI57" s="113">
        <v>0</v>
      </c>
      <c r="AJ57" s="113">
        <v>0</v>
      </c>
      <c r="AK57" s="113">
        <v>0</v>
      </c>
      <c r="AL57" s="113">
        <v>0</v>
      </c>
      <c r="AM57" s="113">
        <f t="shared" si="0"/>
        <v>0</v>
      </c>
      <c r="AP57" s="70"/>
    </row>
    <row r="58" spans="1:42" ht="33" customHeight="1">
      <c r="A58" s="87">
        <v>139</v>
      </c>
      <c r="B58" s="88" t="s">
        <v>733</v>
      </c>
      <c r="C58" s="115" t="s">
        <v>1298</v>
      </c>
      <c r="D58" s="113">
        <v>0</v>
      </c>
      <c r="E58" s="113">
        <v>0</v>
      </c>
      <c r="F58" s="113">
        <v>0</v>
      </c>
      <c r="G58" s="113">
        <v>0</v>
      </c>
      <c r="H58" s="113">
        <v>0</v>
      </c>
      <c r="I58" s="113">
        <v>0</v>
      </c>
      <c r="J58" s="113">
        <v>0</v>
      </c>
      <c r="K58" s="113">
        <v>0</v>
      </c>
      <c r="L58" s="113">
        <v>0</v>
      </c>
      <c r="M58" s="113">
        <v>0</v>
      </c>
      <c r="N58" s="113">
        <v>0</v>
      </c>
      <c r="O58" s="113">
        <v>0</v>
      </c>
      <c r="P58" s="113">
        <v>0</v>
      </c>
      <c r="Q58" s="113">
        <v>0</v>
      </c>
      <c r="R58" s="113">
        <v>0</v>
      </c>
      <c r="S58" s="113">
        <v>0</v>
      </c>
      <c r="T58" s="113">
        <v>0</v>
      </c>
      <c r="U58" s="113">
        <v>0</v>
      </c>
      <c r="V58" s="113">
        <v>0</v>
      </c>
      <c r="W58" s="113">
        <v>0</v>
      </c>
      <c r="X58" s="113">
        <v>0</v>
      </c>
      <c r="Y58" s="113">
        <v>0</v>
      </c>
      <c r="Z58" s="113">
        <v>0</v>
      </c>
      <c r="AA58" s="113">
        <v>0</v>
      </c>
      <c r="AB58" s="113">
        <v>0</v>
      </c>
      <c r="AC58" s="113">
        <v>0</v>
      </c>
      <c r="AD58" s="113">
        <v>0</v>
      </c>
      <c r="AE58" s="113">
        <v>0</v>
      </c>
      <c r="AF58" s="113">
        <v>0</v>
      </c>
      <c r="AG58" s="113">
        <v>0</v>
      </c>
      <c r="AH58" s="113">
        <v>0</v>
      </c>
      <c r="AI58" s="113">
        <v>0</v>
      </c>
      <c r="AJ58" s="113">
        <v>0</v>
      </c>
      <c r="AK58" s="113">
        <v>0</v>
      </c>
      <c r="AL58" s="113">
        <v>0</v>
      </c>
      <c r="AM58" s="113">
        <f t="shared" si="0"/>
        <v>0</v>
      </c>
      <c r="AP58" s="70"/>
    </row>
    <row r="59" spans="1:42" ht="33" customHeight="1">
      <c r="A59" s="87">
        <v>140</v>
      </c>
      <c r="B59" s="88" t="s">
        <v>734</v>
      </c>
      <c r="C59" s="115" t="s">
        <v>1298</v>
      </c>
      <c r="D59" s="113">
        <v>0</v>
      </c>
      <c r="E59" s="113">
        <v>0</v>
      </c>
      <c r="F59" s="113">
        <v>0</v>
      </c>
      <c r="G59" s="113">
        <v>0</v>
      </c>
      <c r="H59" s="113">
        <v>0</v>
      </c>
      <c r="I59" s="113">
        <v>0</v>
      </c>
      <c r="J59" s="113">
        <v>0</v>
      </c>
      <c r="K59" s="113">
        <v>0</v>
      </c>
      <c r="L59" s="113">
        <v>0</v>
      </c>
      <c r="M59" s="113">
        <v>0</v>
      </c>
      <c r="N59" s="113">
        <v>0</v>
      </c>
      <c r="O59" s="113">
        <v>0</v>
      </c>
      <c r="P59" s="113">
        <v>0</v>
      </c>
      <c r="Q59" s="113">
        <v>0</v>
      </c>
      <c r="R59" s="113">
        <v>0</v>
      </c>
      <c r="S59" s="113">
        <v>0</v>
      </c>
      <c r="T59" s="113">
        <v>0</v>
      </c>
      <c r="U59" s="113">
        <v>0</v>
      </c>
      <c r="V59" s="113">
        <v>0</v>
      </c>
      <c r="W59" s="113">
        <v>0</v>
      </c>
      <c r="X59" s="113">
        <v>0</v>
      </c>
      <c r="Y59" s="113">
        <v>0</v>
      </c>
      <c r="Z59" s="113">
        <v>0</v>
      </c>
      <c r="AA59" s="113">
        <v>0</v>
      </c>
      <c r="AB59" s="113">
        <v>0</v>
      </c>
      <c r="AC59" s="113">
        <v>0</v>
      </c>
      <c r="AD59" s="113">
        <v>0</v>
      </c>
      <c r="AE59" s="113">
        <v>0</v>
      </c>
      <c r="AF59" s="113">
        <v>0</v>
      </c>
      <c r="AG59" s="113">
        <v>0</v>
      </c>
      <c r="AH59" s="113">
        <v>0</v>
      </c>
      <c r="AI59" s="113">
        <v>0</v>
      </c>
      <c r="AJ59" s="113">
        <v>0</v>
      </c>
      <c r="AK59" s="113">
        <v>0</v>
      </c>
      <c r="AL59" s="113">
        <v>0</v>
      </c>
      <c r="AM59" s="113">
        <f t="shared" si="0"/>
        <v>0</v>
      </c>
      <c r="AP59" s="70"/>
    </row>
    <row r="60" spans="1:42" ht="33" customHeight="1">
      <c r="A60" s="87">
        <v>141</v>
      </c>
      <c r="B60" s="88" t="s">
        <v>735</v>
      </c>
      <c r="C60" s="115" t="s">
        <v>1298</v>
      </c>
      <c r="D60" s="113">
        <v>0</v>
      </c>
      <c r="E60" s="113">
        <v>0</v>
      </c>
      <c r="F60" s="113">
        <v>0</v>
      </c>
      <c r="G60" s="113">
        <v>0</v>
      </c>
      <c r="H60" s="113">
        <v>0</v>
      </c>
      <c r="I60" s="113">
        <v>0</v>
      </c>
      <c r="J60" s="113">
        <v>0</v>
      </c>
      <c r="K60" s="113">
        <v>0</v>
      </c>
      <c r="L60" s="113">
        <v>0</v>
      </c>
      <c r="M60" s="113">
        <v>0</v>
      </c>
      <c r="N60" s="113">
        <v>0</v>
      </c>
      <c r="O60" s="113">
        <v>0</v>
      </c>
      <c r="P60" s="113">
        <v>0</v>
      </c>
      <c r="Q60" s="113">
        <v>0</v>
      </c>
      <c r="R60" s="113">
        <v>0</v>
      </c>
      <c r="S60" s="113">
        <v>0</v>
      </c>
      <c r="T60" s="113">
        <v>0</v>
      </c>
      <c r="U60" s="113">
        <v>0</v>
      </c>
      <c r="V60" s="113">
        <v>0</v>
      </c>
      <c r="W60" s="113">
        <v>0</v>
      </c>
      <c r="X60" s="113">
        <v>0</v>
      </c>
      <c r="Y60" s="113">
        <v>0</v>
      </c>
      <c r="Z60" s="113">
        <v>0</v>
      </c>
      <c r="AA60" s="113">
        <v>0</v>
      </c>
      <c r="AB60" s="113">
        <v>0</v>
      </c>
      <c r="AC60" s="113">
        <v>0</v>
      </c>
      <c r="AD60" s="113">
        <v>0</v>
      </c>
      <c r="AE60" s="113">
        <v>0</v>
      </c>
      <c r="AF60" s="113">
        <v>0</v>
      </c>
      <c r="AG60" s="113">
        <v>0</v>
      </c>
      <c r="AH60" s="113">
        <v>0</v>
      </c>
      <c r="AI60" s="113">
        <v>0</v>
      </c>
      <c r="AJ60" s="113">
        <v>0</v>
      </c>
      <c r="AK60" s="113">
        <v>0</v>
      </c>
      <c r="AL60" s="113">
        <v>0</v>
      </c>
      <c r="AM60" s="113">
        <f t="shared" si="0"/>
        <v>0</v>
      </c>
      <c r="AP60" s="70"/>
    </row>
    <row r="61" spans="1:42" ht="33" customHeight="1">
      <c r="A61" s="87">
        <v>142</v>
      </c>
      <c r="B61" s="88" t="s">
        <v>736</v>
      </c>
      <c r="C61" s="115" t="s">
        <v>1298</v>
      </c>
      <c r="D61" s="113">
        <v>0</v>
      </c>
      <c r="E61" s="113">
        <v>0</v>
      </c>
      <c r="F61" s="113">
        <v>0</v>
      </c>
      <c r="G61" s="113">
        <v>0</v>
      </c>
      <c r="H61" s="113">
        <v>0</v>
      </c>
      <c r="I61" s="113">
        <v>0</v>
      </c>
      <c r="J61" s="113">
        <v>0</v>
      </c>
      <c r="K61" s="113">
        <v>0</v>
      </c>
      <c r="L61" s="113">
        <v>0</v>
      </c>
      <c r="M61" s="113">
        <v>0</v>
      </c>
      <c r="N61" s="113">
        <v>0</v>
      </c>
      <c r="O61" s="113">
        <v>0</v>
      </c>
      <c r="P61" s="113">
        <v>0</v>
      </c>
      <c r="Q61" s="113">
        <v>0</v>
      </c>
      <c r="R61" s="113">
        <v>0</v>
      </c>
      <c r="S61" s="113">
        <v>0</v>
      </c>
      <c r="T61" s="113">
        <v>0</v>
      </c>
      <c r="U61" s="113">
        <v>0</v>
      </c>
      <c r="V61" s="113">
        <v>0</v>
      </c>
      <c r="W61" s="113">
        <v>0</v>
      </c>
      <c r="X61" s="113">
        <v>0</v>
      </c>
      <c r="Y61" s="113">
        <v>0</v>
      </c>
      <c r="Z61" s="113">
        <v>0</v>
      </c>
      <c r="AA61" s="113">
        <v>0</v>
      </c>
      <c r="AB61" s="113">
        <v>0</v>
      </c>
      <c r="AC61" s="113">
        <v>0</v>
      </c>
      <c r="AD61" s="113">
        <v>0</v>
      </c>
      <c r="AE61" s="113">
        <v>0</v>
      </c>
      <c r="AF61" s="113">
        <v>0</v>
      </c>
      <c r="AG61" s="113">
        <v>0</v>
      </c>
      <c r="AH61" s="113">
        <v>0</v>
      </c>
      <c r="AI61" s="113">
        <v>0</v>
      </c>
      <c r="AJ61" s="113">
        <v>0</v>
      </c>
      <c r="AK61" s="113">
        <v>0</v>
      </c>
      <c r="AL61" s="113">
        <v>0</v>
      </c>
      <c r="AM61" s="113">
        <f t="shared" si="0"/>
        <v>0</v>
      </c>
      <c r="AP61" s="70"/>
    </row>
    <row r="62" spans="1:42" ht="33" customHeight="1">
      <c r="A62" s="87">
        <v>143</v>
      </c>
      <c r="B62" s="88" t="s">
        <v>87</v>
      </c>
      <c r="C62" s="115" t="s">
        <v>1298</v>
      </c>
      <c r="D62" s="113">
        <v>0</v>
      </c>
      <c r="E62" s="113">
        <v>0</v>
      </c>
      <c r="F62" s="113">
        <v>0</v>
      </c>
      <c r="G62" s="113">
        <v>0</v>
      </c>
      <c r="H62" s="113">
        <v>0</v>
      </c>
      <c r="I62" s="113">
        <v>0</v>
      </c>
      <c r="J62" s="113">
        <v>0</v>
      </c>
      <c r="K62" s="113">
        <v>0</v>
      </c>
      <c r="L62" s="113">
        <v>0</v>
      </c>
      <c r="M62" s="113">
        <v>0</v>
      </c>
      <c r="N62" s="113">
        <v>0</v>
      </c>
      <c r="O62" s="113">
        <v>0</v>
      </c>
      <c r="P62" s="113">
        <v>0</v>
      </c>
      <c r="Q62" s="113">
        <v>0</v>
      </c>
      <c r="R62" s="113">
        <v>0</v>
      </c>
      <c r="S62" s="113">
        <v>0</v>
      </c>
      <c r="T62" s="113">
        <v>0</v>
      </c>
      <c r="U62" s="113">
        <v>0</v>
      </c>
      <c r="V62" s="113">
        <v>0</v>
      </c>
      <c r="W62" s="113">
        <v>0</v>
      </c>
      <c r="X62" s="113">
        <v>0</v>
      </c>
      <c r="Y62" s="113">
        <v>0</v>
      </c>
      <c r="Z62" s="113">
        <v>0</v>
      </c>
      <c r="AA62" s="113">
        <v>0</v>
      </c>
      <c r="AB62" s="113">
        <v>0</v>
      </c>
      <c r="AC62" s="113">
        <v>0</v>
      </c>
      <c r="AD62" s="113">
        <v>0</v>
      </c>
      <c r="AE62" s="113">
        <v>0</v>
      </c>
      <c r="AF62" s="113">
        <v>0</v>
      </c>
      <c r="AG62" s="113">
        <v>0</v>
      </c>
      <c r="AH62" s="113">
        <v>0</v>
      </c>
      <c r="AI62" s="113">
        <v>0</v>
      </c>
      <c r="AJ62" s="113">
        <v>0</v>
      </c>
      <c r="AK62" s="113">
        <v>0</v>
      </c>
      <c r="AL62" s="113">
        <v>0</v>
      </c>
      <c r="AM62" s="113">
        <f t="shared" si="0"/>
        <v>0</v>
      </c>
      <c r="AP62" s="70"/>
    </row>
    <row r="63" spans="1:42" ht="33" customHeight="1">
      <c r="A63" s="87">
        <v>144</v>
      </c>
      <c r="B63" s="88" t="s">
        <v>737</v>
      </c>
      <c r="C63" s="115" t="s">
        <v>1298</v>
      </c>
      <c r="D63" s="113">
        <v>0</v>
      </c>
      <c r="E63" s="113">
        <v>0</v>
      </c>
      <c r="F63" s="113">
        <v>0</v>
      </c>
      <c r="G63" s="113">
        <v>0</v>
      </c>
      <c r="H63" s="113">
        <v>0</v>
      </c>
      <c r="I63" s="113">
        <v>0</v>
      </c>
      <c r="J63" s="113">
        <v>0</v>
      </c>
      <c r="K63" s="113">
        <v>0</v>
      </c>
      <c r="L63" s="113">
        <v>0</v>
      </c>
      <c r="M63" s="113">
        <v>0</v>
      </c>
      <c r="N63" s="113">
        <v>0</v>
      </c>
      <c r="O63" s="113">
        <v>0</v>
      </c>
      <c r="P63" s="113">
        <v>0</v>
      </c>
      <c r="Q63" s="113">
        <v>0</v>
      </c>
      <c r="R63" s="113">
        <v>0</v>
      </c>
      <c r="S63" s="113">
        <v>0</v>
      </c>
      <c r="T63" s="113">
        <v>0</v>
      </c>
      <c r="U63" s="113">
        <v>0</v>
      </c>
      <c r="V63" s="113">
        <v>0</v>
      </c>
      <c r="W63" s="113">
        <v>0</v>
      </c>
      <c r="X63" s="113">
        <v>0</v>
      </c>
      <c r="Y63" s="113">
        <v>0</v>
      </c>
      <c r="Z63" s="113">
        <v>0</v>
      </c>
      <c r="AA63" s="113">
        <v>0</v>
      </c>
      <c r="AB63" s="113">
        <v>0</v>
      </c>
      <c r="AC63" s="113">
        <v>0</v>
      </c>
      <c r="AD63" s="113">
        <v>0</v>
      </c>
      <c r="AE63" s="113">
        <v>0</v>
      </c>
      <c r="AF63" s="113">
        <v>0</v>
      </c>
      <c r="AG63" s="113">
        <v>0</v>
      </c>
      <c r="AH63" s="113">
        <v>0</v>
      </c>
      <c r="AI63" s="113">
        <v>0</v>
      </c>
      <c r="AJ63" s="113">
        <v>0</v>
      </c>
      <c r="AK63" s="113">
        <v>0</v>
      </c>
      <c r="AL63" s="113">
        <v>0</v>
      </c>
      <c r="AM63" s="113">
        <f t="shared" si="0"/>
        <v>0</v>
      </c>
      <c r="AP63" s="70"/>
    </row>
    <row r="64" spans="1:42" ht="33" customHeight="1">
      <c r="A64" s="87">
        <v>145</v>
      </c>
      <c r="B64" s="88" t="s">
        <v>89</v>
      </c>
      <c r="C64" s="115" t="s">
        <v>1298</v>
      </c>
      <c r="D64" s="113">
        <v>0</v>
      </c>
      <c r="E64" s="113">
        <v>0</v>
      </c>
      <c r="F64" s="113">
        <v>0</v>
      </c>
      <c r="G64" s="113">
        <v>0</v>
      </c>
      <c r="H64" s="113">
        <v>0</v>
      </c>
      <c r="I64" s="113">
        <v>0</v>
      </c>
      <c r="J64" s="113">
        <v>0</v>
      </c>
      <c r="K64" s="113">
        <v>0</v>
      </c>
      <c r="L64" s="113">
        <v>0</v>
      </c>
      <c r="M64" s="113">
        <v>0</v>
      </c>
      <c r="N64" s="113">
        <v>0</v>
      </c>
      <c r="O64" s="113">
        <v>0</v>
      </c>
      <c r="P64" s="113">
        <v>0</v>
      </c>
      <c r="Q64" s="113">
        <v>0</v>
      </c>
      <c r="R64" s="113">
        <v>0</v>
      </c>
      <c r="S64" s="113">
        <v>0</v>
      </c>
      <c r="T64" s="113">
        <v>0</v>
      </c>
      <c r="U64" s="113">
        <v>0</v>
      </c>
      <c r="V64" s="113">
        <v>0</v>
      </c>
      <c r="W64" s="113">
        <v>0</v>
      </c>
      <c r="X64" s="113">
        <v>0</v>
      </c>
      <c r="Y64" s="113">
        <v>0</v>
      </c>
      <c r="Z64" s="113">
        <v>0</v>
      </c>
      <c r="AA64" s="113">
        <v>0</v>
      </c>
      <c r="AB64" s="113">
        <v>0</v>
      </c>
      <c r="AC64" s="113">
        <v>0</v>
      </c>
      <c r="AD64" s="113">
        <v>0</v>
      </c>
      <c r="AE64" s="113">
        <v>0</v>
      </c>
      <c r="AF64" s="113">
        <v>0</v>
      </c>
      <c r="AG64" s="113">
        <v>0</v>
      </c>
      <c r="AH64" s="113">
        <v>0</v>
      </c>
      <c r="AI64" s="113">
        <v>0</v>
      </c>
      <c r="AJ64" s="113">
        <v>0</v>
      </c>
      <c r="AK64" s="113">
        <v>0</v>
      </c>
      <c r="AL64" s="113">
        <v>0</v>
      </c>
      <c r="AM64" s="113">
        <f t="shared" si="0"/>
        <v>0</v>
      </c>
      <c r="AP64" s="70"/>
    </row>
    <row r="65" spans="1:42" ht="33" customHeight="1">
      <c r="A65" s="87">
        <v>146</v>
      </c>
      <c r="B65" s="88" t="s">
        <v>90</v>
      </c>
      <c r="C65" s="115" t="s">
        <v>1298</v>
      </c>
      <c r="D65" s="113">
        <v>0</v>
      </c>
      <c r="E65" s="113">
        <v>0</v>
      </c>
      <c r="F65" s="113">
        <v>0</v>
      </c>
      <c r="G65" s="113">
        <v>0</v>
      </c>
      <c r="H65" s="113">
        <v>0</v>
      </c>
      <c r="I65" s="113">
        <v>0</v>
      </c>
      <c r="J65" s="113">
        <v>0</v>
      </c>
      <c r="K65" s="113">
        <v>0</v>
      </c>
      <c r="L65" s="113">
        <v>0</v>
      </c>
      <c r="M65" s="113">
        <v>0</v>
      </c>
      <c r="N65" s="113">
        <v>0</v>
      </c>
      <c r="O65" s="113">
        <v>0</v>
      </c>
      <c r="P65" s="113">
        <v>0</v>
      </c>
      <c r="Q65" s="113">
        <v>0</v>
      </c>
      <c r="R65" s="113">
        <v>0</v>
      </c>
      <c r="S65" s="113">
        <v>0</v>
      </c>
      <c r="T65" s="113">
        <v>0</v>
      </c>
      <c r="U65" s="113">
        <v>0</v>
      </c>
      <c r="V65" s="113">
        <v>0</v>
      </c>
      <c r="W65" s="113">
        <v>0</v>
      </c>
      <c r="X65" s="113">
        <v>0</v>
      </c>
      <c r="Y65" s="113">
        <v>0</v>
      </c>
      <c r="Z65" s="113">
        <v>0</v>
      </c>
      <c r="AA65" s="113">
        <v>0</v>
      </c>
      <c r="AB65" s="113">
        <v>0</v>
      </c>
      <c r="AC65" s="113">
        <v>0</v>
      </c>
      <c r="AD65" s="113">
        <v>0</v>
      </c>
      <c r="AE65" s="113">
        <v>0</v>
      </c>
      <c r="AF65" s="113">
        <v>0</v>
      </c>
      <c r="AG65" s="113">
        <v>0</v>
      </c>
      <c r="AH65" s="113">
        <v>0</v>
      </c>
      <c r="AI65" s="113">
        <v>0</v>
      </c>
      <c r="AJ65" s="113">
        <v>0</v>
      </c>
      <c r="AK65" s="113">
        <v>0</v>
      </c>
      <c r="AL65" s="113">
        <v>0</v>
      </c>
      <c r="AM65" s="113">
        <f t="shared" si="0"/>
        <v>0</v>
      </c>
      <c r="AP65" s="70"/>
    </row>
    <row r="66" spans="1:42" ht="33" customHeight="1">
      <c r="A66" s="87">
        <v>147</v>
      </c>
      <c r="B66" s="88" t="s">
        <v>738</v>
      </c>
      <c r="C66" s="115" t="s">
        <v>1298</v>
      </c>
      <c r="D66" s="113">
        <v>0</v>
      </c>
      <c r="E66" s="113">
        <v>0</v>
      </c>
      <c r="F66" s="113">
        <v>0</v>
      </c>
      <c r="G66" s="113">
        <v>0</v>
      </c>
      <c r="H66" s="113">
        <v>0</v>
      </c>
      <c r="I66" s="113">
        <v>0</v>
      </c>
      <c r="J66" s="113">
        <v>0</v>
      </c>
      <c r="K66" s="113">
        <v>0</v>
      </c>
      <c r="L66" s="113">
        <v>0</v>
      </c>
      <c r="M66" s="113">
        <v>0</v>
      </c>
      <c r="N66" s="113">
        <v>0</v>
      </c>
      <c r="O66" s="113">
        <v>0</v>
      </c>
      <c r="P66" s="113">
        <v>0</v>
      </c>
      <c r="Q66" s="113">
        <v>0</v>
      </c>
      <c r="R66" s="113">
        <v>0</v>
      </c>
      <c r="S66" s="113">
        <v>0</v>
      </c>
      <c r="T66" s="113">
        <v>0</v>
      </c>
      <c r="U66" s="113">
        <v>0</v>
      </c>
      <c r="V66" s="113">
        <v>0</v>
      </c>
      <c r="W66" s="113">
        <v>0</v>
      </c>
      <c r="X66" s="113">
        <v>0</v>
      </c>
      <c r="Y66" s="113">
        <v>0</v>
      </c>
      <c r="Z66" s="113">
        <v>0</v>
      </c>
      <c r="AA66" s="113">
        <v>0</v>
      </c>
      <c r="AB66" s="113">
        <v>0</v>
      </c>
      <c r="AC66" s="113">
        <v>0</v>
      </c>
      <c r="AD66" s="113">
        <v>0</v>
      </c>
      <c r="AE66" s="113">
        <v>0</v>
      </c>
      <c r="AF66" s="113">
        <v>0</v>
      </c>
      <c r="AG66" s="113">
        <v>0</v>
      </c>
      <c r="AH66" s="113">
        <v>0</v>
      </c>
      <c r="AI66" s="113">
        <v>0</v>
      </c>
      <c r="AJ66" s="113">
        <v>0</v>
      </c>
      <c r="AK66" s="113">
        <v>0</v>
      </c>
      <c r="AL66" s="113">
        <v>0</v>
      </c>
      <c r="AM66" s="113">
        <f t="shared" si="0"/>
        <v>0</v>
      </c>
      <c r="AP66" s="70"/>
    </row>
    <row r="67" spans="1:42" ht="33" customHeight="1">
      <c r="A67" s="87">
        <v>148</v>
      </c>
      <c r="B67" s="88" t="s">
        <v>739</v>
      </c>
      <c r="C67" s="115" t="s">
        <v>1298</v>
      </c>
      <c r="D67" s="113">
        <v>0</v>
      </c>
      <c r="E67" s="113">
        <v>0</v>
      </c>
      <c r="F67" s="113">
        <v>0</v>
      </c>
      <c r="G67" s="113">
        <v>0</v>
      </c>
      <c r="H67" s="113">
        <v>0</v>
      </c>
      <c r="I67" s="113">
        <v>0</v>
      </c>
      <c r="J67" s="113">
        <v>0</v>
      </c>
      <c r="K67" s="113">
        <v>0</v>
      </c>
      <c r="L67" s="113">
        <v>0</v>
      </c>
      <c r="M67" s="113">
        <v>0</v>
      </c>
      <c r="N67" s="113">
        <v>0</v>
      </c>
      <c r="O67" s="113">
        <v>0</v>
      </c>
      <c r="P67" s="113">
        <v>0</v>
      </c>
      <c r="Q67" s="113">
        <v>0</v>
      </c>
      <c r="R67" s="113">
        <v>0</v>
      </c>
      <c r="S67" s="113">
        <v>0</v>
      </c>
      <c r="T67" s="113">
        <v>0</v>
      </c>
      <c r="U67" s="113">
        <v>0</v>
      </c>
      <c r="V67" s="113">
        <v>0</v>
      </c>
      <c r="W67" s="113">
        <v>0</v>
      </c>
      <c r="X67" s="113">
        <v>0</v>
      </c>
      <c r="Y67" s="113">
        <v>0</v>
      </c>
      <c r="Z67" s="113">
        <v>0</v>
      </c>
      <c r="AA67" s="113">
        <v>0</v>
      </c>
      <c r="AB67" s="113">
        <v>0</v>
      </c>
      <c r="AC67" s="113">
        <v>0</v>
      </c>
      <c r="AD67" s="113">
        <v>0</v>
      </c>
      <c r="AE67" s="113">
        <v>0</v>
      </c>
      <c r="AF67" s="113">
        <v>0</v>
      </c>
      <c r="AG67" s="113">
        <v>0</v>
      </c>
      <c r="AH67" s="113">
        <v>0</v>
      </c>
      <c r="AI67" s="113">
        <v>0</v>
      </c>
      <c r="AJ67" s="113">
        <v>0</v>
      </c>
      <c r="AK67" s="113">
        <v>0</v>
      </c>
      <c r="AL67" s="113">
        <v>0</v>
      </c>
      <c r="AM67" s="113">
        <f t="shared" si="0"/>
        <v>0</v>
      </c>
      <c r="AP67" s="70"/>
    </row>
    <row r="68" spans="1:42" ht="33" customHeight="1">
      <c r="A68" s="87">
        <v>149</v>
      </c>
      <c r="B68" s="88" t="s">
        <v>740</v>
      </c>
      <c r="C68" s="89" t="s">
        <v>1333</v>
      </c>
      <c r="D68" s="113">
        <v>0</v>
      </c>
      <c r="E68" s="113">
        <v>0</v>
      </c>
      <c r="F68" s="113">
        <v>0</v>
      </c>
      <c r="G68" s="113">
        <v>0</v>
      </c>
      <c r="H68" s="113">
        <v>0</v>
      </c>
      <c r="I68" s="113">
        <v>0</v>
      </c>
      <c r="J68" s="113">
        <v>0</v>
      </c>
      <c r="K68" s="113">
        <v>0</v>
      </c>
      <c r="L68" s="113">
        <v>293.05</v>
      </c>
      <c r="M68" s="113">
        <v>0</v>
      </c>
      <c r="N68" s="113">
        <v>0</v>
      </c>
      <c r="O68" s="113">
        <v>0</v>
      </c>
      <c r="P68" s="113">
        <v>0</v>
      </c>
      <c r="Q68" s="113">
        <v>0</v>
      </c>
      <c r="R68" s="113">
        <v>0</v>
      </c>
      <c r="S68" s="113">
        <v>0</v>
      </c>
      <c r="T68" s="113">
        <v>0</v>
      </c>
      <c r="U68" s="113">
        <v>0</v>
      </c>
      <c r="V68" s="113">
        <v>0</v>
      </c>
      <c r="W68" s="113">
        <v>0</v>
      </c>
      <c r="X68" s="113">
        <v>0</v>
      </c>
      <c r="Y68" s="113">
        <v>0</v>
      </c>
      <c r="Z68" s="113">
        <v>0</v>
      </c>
      <c r="AA68" s="113">
        <v>0</v>
      </c>
      <c r="AB68" s="113">
        <v>0</v>
      </c>
      <c r="AC68" s="113">
        <v>0</v>
      </c>
      <c r="AD68" s="113">
        <v>0</v>
      </c>
      <c r="AE68" s="113">
        <v>0</v>
      </c>
      <c r="AF68" s="113">
        <v>0</v>
      </c>
      <c r="AG68" s="113">
        <v>0</v>
      </c>
      <c r="AH68" s="113">
        <v>0</v>
      </c>
      <c r="AI68" s="113">
        <v>0</v>
      </c>
      <c r="AJ68" s="113">
        <v>0</v>
      </c>
      <c r="AK68" s="113">
        <v>0</v>
      </c>
      <c r="AL68" s="113">
        <v>0</v>
      </c>
      <c r="AM68" s="113">
        <f t="shared" si="0"/>
        <v>293.05</v>
      </c>
      <c r="AP68" s="70"/>
    </row>
    <row r="69" spans="1:42" ht="33" customHeight="1">
      <c r="A69" s="257">
        <v>150</v>
      </c>
      <c r="B69" s="88" t="s">
        <v>94</v>
      </c>
      <c r="C69" s="89" t="s">
        <v>1333</v>
      </c>
      <c r="D69" s="113">
        <v>0</v>
      </c>
      <c r="E69" s="113">
        <v>0</v>
      </c>
      <c r="F69" s="113">
        <v>0</v>
      </c>
      <c r="G69" s="113">
        <v>0</v>
      </c>
      <c r="H69" s="113">
        <v>0</v>
      </c>
      <c r="I69" s="113">
        <v>0</v>
      </c>
      <c r="J69" s="113">
        <v>0</v>
      </c>
      <c r="K69" s="113">
        <v>0</v>
      </c>
      <c r="L69" s="113">
        <v>0</v>
      </c>
      <c r="M69" s="113">
        <v>0</v>
      </c>
      <c r="N69" s="113">
        <v>0</v>
      </c>
      <c r="O69" s="113">
        <v>0</v>
      </c>
      <c r="P69" s="113">
        <v>0</v>
      </c>
      <c r="Q69" s="113">
        <v>0</v>
      </c>
      <c r="R69" s="113">
        <v>0</v>
      </c>
      <c r="S69" s="113">
        <v>0</v>
      </c>
      <c r="T69" s="113">
        <v>0</v>
      </c>
      <c r="U69" s="113">
        <v>0</v>
      </c>
      <c r="V69" s="113">
        <v>0</v>
      </c>
      <c r="W69" s="113">
        <v>0</v>
      </c>
      <c r="X69" s="113">
        <v>0</v>
      </c>
      <c r="Y69" s="113">
        <v>0</v>
      </c>
      <c r="Z69" s="113">
        <v>0</v>
      </c>
      <c r="AA69" s="113">
        <v>0</v>
      </c>
      <c r="AB69" s="113">
        <v>0</v>
      </c>
      <c r="AC69" s="113">
        <v>0</v>
      </c>
      <c r="AD69" s="113">
        <v>0</v>
      </c>
      <c r="AE69" s="113">
        <v>0</v>
      </c>
      <c r="AF69" s="113">
        <v>0</v>
      </c>
      <c r="AG69" s="113">
        <v>0</v>
      </c>
      <c r="AH69" s="113">
        <v>0</v>
      </c>
      <c r="AI69" s="113">
        <v>0</v>
      </c>
      <c r="AJ69" s="113">
        <v>0</v>
      </c>
      <c r="AK69" s="113">
        <v>0</v>
      </c>
      <c r="AL69" s="113">
        <v>0</v>
      </c>
      <c r="AM69" s="113">
        <f t="shared" si="0"/>
        <v>0</v>
      </c>
      <c r="AP69" s="70"/>
    </row>
    <row r="70" spans="1:42" ht="33" customHeight="1">
      <c r="A70" s="87">
        <v>152</v>
      </c>
      <c r="B70" s="88" t="s">
        <v>741</v>
      </c>
      <c r="C70" s="89" t="s">
        <v>1330</v>
      </c>
      <c r="D70" s="113">
        <v>0</v>
      </c>
      <c r="E70" s="113">
        <v>0</v>
      </c>
      <c r="F70" s="113">
        <v>0</v>
      </c>
      <c r="G70" s="113">
        <v>0</v>
      </c>
      <c r="H70" s="113">
        <v>0</v>
      </c>
      <c r="I70" s="113">
        <v>0</v>
      </c>
      <c r="J70" s="113">
        <v>0</v>
      </c>
      <c r="K70" s="113">
        <v>0</v>
      </c>
      <c r="L70" s="113">
        <v>0</v>
      </c>
      <c r="M70" s="113">
        <v>0</v>
      </c>
      <c r="N70" s="113">
        <v>0</v>
      </c>
      <c r="O70" s="113">
        <v>0</v>
      </c>
      <c r="P70" s="113">
        <v>0</v>
      </c>
      <c r="Q70" s="113">
        <v>0</v>
      </c>
      <c r="R70" s="113">
        <v>0</v>
      </c>
      <c r="S70" s="113">
        <v>0</v>
      </c>
      <c r="T70" s="113">
        <v>0</v>
      </c>
      <c r="U70" s="113">
        <v>0</v>
      </c>
      <c r="V70" s="113">
        <v>0</v>
      </c>
      <c r="W70" s="113">
        <v>0</v>
      </c>
      <c r="X70" s="113">
        <v>0</v>
      </c>
      <c r="Y70" s="113">
        <v>0</v>
      </c>
      <c r="Z70" s="113">
        <v>0</v>
      </c>
      <c r="AA70" s="113">
        <v>0</v>
      </c>
      <c r="AB70" s="113">
        <v>0</v>
      </c>
      <c r="AC70" s="113">
        <v>0</v>
      </c>
      <c r="AD70" s="113">
        <v>0</v>
      </c>
      <c r="AE70" s="113">
        <v>0</v>
      </c>
      <c r="AF70" s="113">
        <v>0</v>
      </c>
      <c r="AG70" s="113">
        <v>0</v>
      </c>
      <c r="AH70" s="113">
        <v>0</v>
      </c>
      <c r="AI70" s="113">
        <v>0</v>
      </c>
      <c r="AJ70" s="113">
        <v>0</v>
      </c>
      <c r="AK70" s="113">
        <v>0</v>
      </c>
      <c r="AL70" s="113">
        <v>0</v>
      </c>
      <c r="AM70" s="113">
        <f t="shared" si="0"/>
        <v>0</v>
      </c>
      <c r="AP70" s="70"/>
    </row>
    <row r="71" spans="1:42" ht="33" customHeight="1">
      <c r="A71" s="257">
        <v>153</v>
      </c>
      <c r="B71" s="88" t="s">
        <v>742</v>
      </c>
      <c r="C71" s="89" t="s">
        <v>1404</v>
      </c>
      <c r="D71" s="113">
        <v>0</v>
      </c>
      <c r="E71" s="113">
        <v>0</v>
      </c>
      <c r="F71" s="113">
        <v>0</v>
      </c>
      <c r="G71" s="113">
        <v>0</v>
      </c>
      <c r="H71" s="113">
        <v>0</v>
      </c>
      <c r="I71" s="113">
        <v>0</v>
      </c>
      <c r="J71" s="113">
        <v>0</v>
      </c>
      <c r="K71" s="113">
        <v>0</v>
      </c>
      <c r="L71" s="113">
        <v>0</v>
      </c>
      <c r="M71" s="113">
        <v>0</v>
      </c>
      <c r="N71" s="113">
        <v>0</v>
      </c>
      <c r="O71" s="113">
        <v>0</v>
      </c>
      <c r="P71" s="113">
        <v>0</v>
      </c>
      <c r="Q71" s="113">
        <v>0</v>
      </c>
      <c r="R71" s="113">
        <v>0</v>
      </c>
      <c r="S71" s="113">
        <v>0</v>
      </c>
      <c r="T71" s="113">
        <v>0</v>
      </c>
      <c r="U71" s="113">
        <v>0</v>
      </c>
      <c r="V71" s="113">
        <v>0</v>
      </c>
      <c r="W71" s="113">
        <v>0</v>
      </c>
      <c r="X71" s="113">
        <v>0</v>
      </c>
      <c r="Y71" s="113">
        <v>0</v>
      </c>
      <c r="Z71" s="113">
        <v>0</v>
      </c>
      <c r="AA71" s="113">
        <v>0</v>
      </c>
      <c r="AB71" s="113">
        <v>0</v>
      </c>
      <c r="AC71" s="113">
        <v>0</v>
      </c>
      <c r="AD71" s="113">
        <v>0</v>
      </c>
      <c r="AE71" s="113">
        <v>0</v>
      </c>
      <c r="AF71" s="113">
        <v>0</v>
      </c>
      <c r="AG71" s="113">
        <v>0</v>
      </c>
      <c r="AH71" s="113">
        <v>0</v>
      </c>
      <c r="AI71" s="113">
        <v>0</v>
      </c>
      <c r="AJ71" s="113">
        <v>0</v>
      </c>
      <c r="AK71" s="113">
        <v>0</v>
      </c>
      <c r="AL71" s="113">
        <v>0</v>
      </c>
      <c r="AM71" s="113">
        <f t="shared" si="0"/>
        <v>0</v>
      </c>
      <c r="AP71" s="70"/>
    </row>
    <row r="72" spans="1:42" ht="33" customHeight="1">
      <c r="A72" s="87">
        <v>154</v>
      </c>
      <c r="B72" s="88" t="s">
        <v>743</v>
      </c>
      <c r="C72" s="89" t="s">
        <v>1330</v>
      </c>
      <c r="D72" s="113">
        <v>0</v>
      </c>
      <c r="E72" s="113">
        <v>0</v>
      </c>
      <c r="F72" s="113">
        <v>0</v>
      </c>
      <c r="G72" s="113">
        <v>60</v>
      </c>
      <c r="H72" s="113">
        <v>0</v>
      </c>
      <c r="I72" s="113">
        <v>0</v>
      </c>
      <c r="J72" s="113">
        <v>0</v>
      </c>
      <c r="K72" s="113">
        <v>0</v>
      </c>
      <c r="L72" s="113">
        <v>0</v>
      </c>
      <c r="M72" s="113">
        <v>0</v>
      </c>
      <c r="N72" s="113">
        <v>0</v>
      </c>
      <c r="O72" s="113">
        <v>0</v>
      </c>
      <c r="P72" s="113">
        <v>0</v>
      </c>
      <c r="Q72" s="113">
        <v>0</v>
      </c>
      <c r="R72" s="113">
        <v>0</v>
      </c>
      <c r="S72" s="113">
        <v>0</v>
      </c>
      <c r="T72" s="113">
        <v>0</v>
      </c>
      <c r="U72" s="113">
        <v>0</v>
      </c>
      <c r="V72" s="113">
        <v>0</v>
      </c>
      <c r="W72" s="113">
        <v>0</v>
      </c>
      <c r="X72" s="113">
        <v>0</v>
      </c>
      <c r="Y72" s="113">
        <v>0</v>
      </c>
      <c r="Z72" s="113">
        <v>0</v>
      </c>
      <c r="AA72" s="113">
        <v>0</v>
      </c>
      <c r="AB72" s="113">
        <v>0</v>
      </c>
      <c r="AC72" s="113">
        <v>0</v>
      </c>
      <c r="AD72" s="113">
        <v>0</v>
      </c>
      <c r="AE72" s="113">
        <v>0</v>
      </c>
      <c r="AF72" s="113">
        <v>0</v>
      </c>
      <c r="AG72" s="113">
        <v>0</v>
      </c>
      <c r="AH72" s="113">
        <v>0</v>
      </c>
      <c r="AI72" s="113">
        <v>0</v>
      </c>
      <c r="AJ72" s="113">
        <v>0</v>
      </c>
      <c r="AK72" s="113">
        <v>0</v>
      </c>
      <c r="AL72" s="113">
        <v>0</v>
      </c>
      <c r="AM72" s="113">
        <f t="shared" si="0"/>
        <v>60</v>
      </c>
      <c r="AP72" s="70"/>
    </row>
    <row r="73" spans="1:42" ht="33" customHeight="1">
      <c r="A73" s="87">
        <v>155</v>
      </c>
      <c r="B73" s="88" t="s">
        <v>744</v>
      </c>
      <c r="C73" s="89" t="s">
        <v>1404</v>
      </c>
      <c r="D73" s="113">
        <v>0</v>
      </c>
      <c r="E73" s="113">
        <v>0</v>
      </c>
      <c r="F73" s="113">
        <v>0</v>
      </c>
      <c r="G73" s="113">
        <v>4867</v>
      </c>
      <c r="H73" s="113">
        <v>0</v>
      </c>
      <c r="I73" s="113">
        <v>0</v>
      </c>
      <c r="J73" s="113">
        <v>0</v>
      </c>
      <c r="K73" s="113">
        <v>0</v>
      </c>
      <c r="L73" s="113">
        <v>0</v>
      </c>
      <c r="M73" s="113">
        <v>0</v>
      </c>
      <c r="N73" s="113">
        <v>0</v>
      </c>
      <c r="O73" s="113">
        <v>0</v>
      </c>
      <c r="P73" s="113">
        <v>0</v>
      </c>
      <c r="Q73" s="113">
        <v>0</v>
      </c>
      <c r="R73" s="113">
        <v>0</v>
      </c>
      <c r="S73" s="113">
        <v>0</v>
      </c>
      <c r="T73" s="113">
        <v>0</v>
      </c>
      <c r="U73" s="113">
        <v>0</v>
      </c>
      <c r="V73" s="113">
        <v>0</v>
      </c>
      <c r="W73" s="113">
        <v>0</v>
      </c>
      <c r="X73" s="113">
        <v>0</v>
      </c>
      <c r="Y73" s="113">
        <v>0</v>
      </c>
      <c r="Z73" s="113">
        <v>0</v>
      </c>
      <c r="AA73" s="113">
        <v>0</v>
      </c>
      <c r="AB73" s="113">
        <v>0</v>
      </c>
      <c r="AC73" s="113">
        <v>0</v>
      </c>
      <c r="AD73" s="113">
        <v>0</v>
      </c>
      <c r="AE73" s="113">
        <v>0</v>
      </c>
      <c r="AF73" s="113">
        <v>0</v>
      </c>
      <c r="AG73" s="113">
        <v>0</v>
      </c>
      <c r="AH73" s="113">
        <v>0</v>
      </c>
      <c r="AI73" s="113">
        <v>0</v>
      </c>
      <c r="AJ73" s="113">
        <v>0</v>
      </c>
      <c r="AK73" s="113">
        <v>0</v>
      </c>
      <c r="AL73" s="113">
        <v>0</v>
      </c>
      <c r="AM73" s="113">
        <f t="shared" si="0"/>
        <v>4867</v>
      </c>
      <c r="AP73" s="70"/>
    </row>
    <row r="74" spans="1:42" ht="33" customHeight="1">
      <c r="A74" s="87">
        <v>156</v>
      </c>
      <c r="B74" s="88" t="s">
        <v>745</v>
      </c>
      <c r="C74" s="89" t="s">
        <v>1334</v>
      </c>
      <c r="D74" s="113">
        <v>0</v>
      </c>
      <c r="E74" s="113">
        <v>0</v>
      </c>
      <c r="F74" s="113">
        <v>0</v>
      </c>
      <c r="G74" s="113">
        <v>0</v>
      </c>
      <c r="H74" s="113">
        <v>0</v>
      </c>
      <c r="I74" s="113">
        <v>0</v>
      </c>
      <c r="J74" s="113">
        <v>0</v>
      </c>
      <c r="K74" s="113">
        <v>0</v>
      </c>
      <c r="L74" s="113">
        <v>0</v>
      </c>
      <c r="M74" s="113">
        <v>0</v>
      </c>
      <c r="N74" s="113">
        <v>0</v>
      </c>
      <c r="O74" s="113">
        <v>0</v>
      </c>
      <c r="P74" s="113">
        <v>0</v>
      </c>
      <c r="Q74" s="113">
        <v>0</v>
      </c>
      <c r="R74" s="113">
        <v>0</v>
      </c>
      <c r="S74" s="113">
        <v>0</v>
      </c>
      <c r="T74" s="113">
        <v>0</v>
      </c>
      <c r="U74" s="113">
        <v>0</v>
      </c>
      <c r="V74" s="113">
        <v>0</v>
      </c>
      <c r="W74" s="113">
        <v>0</v>
      </c>
      <c r="X74" s="113">
        <v>0</v>
      </c>
      <c r="Y74" s="113">
        <v>0</v>
      </c>
      <c r="Z74" s="113">
        <v>0</v>
      </c>
      <c r="AA74" s="113">
        <v>0</v>
      </c>
      <c r="AB74" s="113">
        <v>0</v>
      </c>
      <c r="AC74" s="113">
        <v>0</v>
      </c>
      <c r="AD74" s="113">
        <v>0</v>
      </c>
      <c r="AE74" s="113">
        <v>0</v>
      </c>
      <c r="AF74" s="113">
        <v>0</v>
      </c>
      <c r="AG74" s="113">
        <v>0</v>
      </c>
      <c r="AH74" s="113">
        <v>0</v>
      </c>
      <c r="AI74" s="113">
        <v>0</v>
      </c>
      <c r="AJ74" s="113">
        <v>0</v>
      </c>
      <c r="AK74" s="113">
        <v>0</v>
      </c>
      <c r="AL74" s="113">
        <v>0</v>
      </c>
      <c r="AM74" s="113">
        <f t="shared" si="0"/>
        <v>0</v>
      </c>
      <c r="AP74" s="70"/>
    </row>
    <row r="75" spans="1:42" ht="33" customHeight="1">
      <c r="A75" s="257">
        <v>157</v>
      </c>
      <c r="B75" s="88" t="s">
        <v>746</v>
      </c>
      <c r="C75" s="115" t="s">
        <v>1404</v>
      </c>
      <c r="D75" s="113">
        <v>0</v>
      </c>
      <c r="E75" s="113">
        <v>0</v>
      </c>
      <c r="F75" s="113">
        <v>0</v>
      </c>
      <c r="G75" s="113">
        <v>0</v>
      </c>
      <c r="H75" s="113">
        <v>0</v>
      </c>
      <c r="I75" s="113">
        <v>0</v>
      </c>
      <c r="J75" s="113">
        <v>0</v>
      </c>
      <c r="K75" s="113">
        <v>0</v>
      </c>
      <c r="L75" s="113">
        <v>0</v>
      </c>
      <c r="M75" s="113">
        <v>0</v>
      </c>
      <c r="N75" s="113">
        <v>0</v>
      </c>
      <c r="O75" s="113">
        <v>0</v>
      </c>
      <c r="P75" s="113">
        <v>0</v>
      </c>
      <c r="Q75" s="113">
        <v>0</v>
      </c>
      <c r="R75" s="113">
        <v>0</v>
      </c>
      <c r="S75" s="113">
        <v>0</v>
      </c>
      <c r="T75" s="113">
        <v>0</v>
      </c>
      <c r="U75" s="113">
        <v>0</v>
      </c>
      <c r="V75" s="113">
        <v>0</v>
      </c>
      <c r="W75" s="113">
        <v>0</v>
      </c>
      <c r="X75" s="113">
        <v>0</v>
      </c>
      <c r="Y75" s="113">
        <v>0</v>
      </c>
      <c r="Z75" s="113">
        <v>0</v>
      </c>
      <c r="AA75" s="113">
        <v>0</v>
      </c>
      <c r="AB75" s="113">
        <v>0</v>
      </c>
      <c r="AC75" s="113">
        <v>0</v>
      </c>
      <c r="AD75" s="113">
        <v>0</v>
      </c>
      <c r="AE75" s="113">
        <v>0</v>
      </c>
      <c r="AF75" s="113">
        <v>0</v>
      </c>
      <c r="AG75" s="113">
        <v>0</v>
      </c>
      <c r="AH75" s="113">
        <v>0</v>
      </c>
      <c r="AI75" s="113">
        <v>0</v>
      </c>
      <c r="AJ75" s="113">
        <v>0</v>
      </c>
      <c r="AK75" s="113">
        <v>0</v>
      </c>
      <c r="AL75" s="113">
        <v>0</v>
      </c>
      <c r="AM75" s="113">
        <f t="shared" ref="AM75:AM138" si="1">SUM(D75:AL75)</f>
        <v>0</v>
      </c>
      <c r="AP75" s="70"/>
    </row>
    <row r="76" spans="1:42" ht="33" customHeight="1">
      <c r="A76" s="87">
        <v>159</v>
      </c>
      <c r="B76" s="88" t="s">
        <v>747</v>
      </c>
      <c r="C76" s="115" t="s">
        <v>1404</v>
      </c>
      <c r="D76" s="113">
        <v>0</v>
      </c>
      <c r="E76" s="113">
        <v>0</v>
      </c>
      <c r="F76" s="113">
        <v>0</v>
      </c>
      <c r="G76" s="113">
        <v>3341.75</v>
      </c>
      <c r="H76" s="113">
        <v>0</v>
      </c>
      <c r="I76" s="113">
        <v>0</v>
      </c>
      <c r="J76" s="113">
        <v>0</v>
      </c>
      <c r="K76" s="113">
        <v>0</v>
      </c>
      <c r="L76" s="113">
        <v>0</v>
      </c>
      <c r="M76" s="113">
        <v>0</v>
      </c>
      <c r="N76" s="113">
        <v>0</v>
      </c>
      <c r="O76" s="113">
        <v>0</v>
      </c>
      <c r="P76" s="113">
        <v>0</v>
      </c>
      <c r="Q76" s="113">
        <v>0</v>
      </c>
      <c r="R76" s="113">
        <v>0</v>
      </c>
      <c r="S76" s="113">
        <v>0</v>
      </c>
      <c r="T76" s="113">
        <v>0</v>
      </c>
      <c r="U76" s="113">
        <v>0</v>
      </c>
      <c r="V76" s="113">
        <v>0</v>
      </c>
      <c r="W76" s="113">
        <v>0</v>
      </c>
      <c r="X76" s="113">
        <v>0</v>
      </c>
      <c r="Y76" s="113">
        <v>0</v>
      </c>
      <c r="Z76" s="113">
        <v>0</v>
      </c>
      <c r="AA76" s="113">
        <v>0</v>
      </c>
      <c r="AB76" s="113">
        <v>0</v>
      </c>
      <c r="AC76" s="113">
        <v>0</v>
      </c>
      <c r="AD76" s="113">
        <v>0</v>
      </c>
      <c r="AE76" s="113">
        <v>0</v>
      </c>
      <c r="AF76" s="113">
        <v>0</v>
      </c>
      <c r="AG76" s="113">
        <v>0</v>
      </c>
      <c r="AH76" s="113">
        <v>0</v>
      </c>
      <c r="AI76" s="113">
        <v>0</v>
      </c>
      <c r="AJ76" s="113">
        <v>0</v>
      </c>
      <c r="AK76" s="113">
        <v>0</v>
      </c>
      <c r="AL76" s="113">
        <v>0</v>
      </c>
      <c r="AM76" s="113">
        <f t="shared" si="1"/>
        <v>3341.75</v>
      </c>
      <c r="AP76" s="70"/>
    </row>
    <row r="77" spans="1:42" ht="33" customHeight="1">
      <c r="A77" s="87">
        <v>163</v>
      </c>
      <c r="B77" s="88" t="s">
        <v>748</v>
      </c>
      <c r="C77" s="89" t="s">
        <v>1331</v>
      </c>
      <c r="D77" s="113">
        <v>0</v>
      </c>
      <c r="E77" s="113">
        <v>0</v>
      </c>
      <c r="F77" s="113">
        <v>1880718.88</v>
      </c>
      <c r="G77" s="113">
        <v>5952.97</v>
      </c>
      <c r="H77" s="113">
        <v>0</v>
      </c>
      <c r="I77" s="113">
        <v>0</v>
      </c>
      <c r="J77" s="113">
        <v>0</v>
      </c>
      <c r="K77" s="113">
        <v>0</v>
      </c>
      <c r="L77" s="113">
        <v>587.21</v>
      </c>
      <c r="M77" s="113">
        <v>0</v>
      </c>
      <c r="N77" s="113">
        <v>0</v>
      </c>
      <c r="O77" s="113">
        <v>0</v>
      </c>
      <c r="P77" s="113">
        <v>0</v>
      </c>
      <c r="Q77" s="113">
        <v>0</v>
      </c>
      <c r="R77" s="113">
        <v>0</v>
      </c>
      <c r="S77" s="113">
        <v>0</v>
      </c>
      <c r="T77" s="113">
        <v>0</v>
      </c>
      <c r="U77" s="113">
        <v>0</v>
      </c>
      <c r="V77" s="113">
        <v>0</v>
      </c>
      <c r="W77" s="113">
        <v>0</v>
      </c>
      <c r="X77" s="113">
        <v>0</v>
      </c>
      <c r="Y77" s="113">
        <v>0</v>
      </c>
      <c r="Z77" s="113">
        <v>0</v>
      </c>
      <c r="AA77" s="113">
        <v>0</v>
      </c>
      <c r="AB77" s="113">
        <v>0</v>
      </c>
      <c r="AC77" s="113">
        <v>0</v>
      </c>
      <c r="AD77" s="113">
        <v>0</v>
      </c>
      <c r="AE77" s="113">
        <v>0</v>
      </c>
      <c r="AF77" s="113">
        <v>0</v>
      </c>
      <c r="AG77" s="113">
        <v>0</v>
      </c>
      <c r="AH77" s="113">
        <v>0</v>
      </c>
      <c r="AI77" s="113">
        <v>0</v>
      </c>
      <c r="AJ77" s="113">
        <v>0</v>
      </c>
      <c r="AK77" s="113">
        <v>0</v>
      </c>
      <c r="AL77" s="113">
        <v>0</v>
      </c>
      <c r="AM77" s="113">
        <f t="shared" si="1"/>
        <v>1887259.0599999998</v>
      </c>
      <c r="AP77" s="70"/>
    </row>
    <row r="78" spans="1:42" ht="33" customHeight="1">
      <c r="A78" s="87">
        <v>169</v>
      </c>
      <c r="B78" s="88" t="s">
        <v>749</v>
      </c>
      <c r="C78" s="89" t="s">
        <v>1337</v>
      </c>
      <c r="D78" s="113">
        <v>0</v>
      </c>
      <c r="E78" s="113">
        <v>0</v>
      </c>
      <c r="F78" s="113">
        <v>0</v>
      </c>
      <c r="G78" s="113">
        <v>38569.089999999997</v>
      </c>
      <c r="H78" s="113">
        <v>0</v>
      </c>
      <c r="I78" s="113">
        <v>0</v>
      </c>
      <c r="J78" s="113">
        <v>0</v>
      </c>
      <c r="K78" s="113">
        <v>0</v>
      </c>
      <c r="L78" s="113">
        <v>0</v>
      </c>
      <c r="M78" s="113">
        <v>0</v>
      </c>
      <c r="N78" s="113">
        <v>0</v>
      </c>
      <c r="O78" s="113">
        <v>0</v>
      </c>
      <c r="P78" s="113">
        <v>0</v>
      </c>
      <c r="Q78" s="113">
        <v>0</v>
      </c>
      <c r="R78" s="113">
        <v>0</v>
      </c>
      <c r="S78" s="113">
        <v>0</v>
      </c>
      <c r="T78" s="113">
        <v>0</v>
      </c>
      <c r="U78" s="113">
        <v>0</v>
      </c>
      <c r="V78" s="113">
        <v>0</v>
      </c>
      <c r="W78" s="113">
        <v>0</v>
      </c>
      <c r="X78" s="113">
        <v>0</v>
      </c>
      <c r="Y78" s="113">
        <v>0</v>
      </c>
      <c r="Z78" s="113">
        <v>0</v>
      </c>
      <c r="AA78" s="113">
        <v>0</v>
      </c>
      <c r="AB78" s="113">
        <v>0</v>
      </c>
      <c r="AC78" s="113">
        <v>0</v>
      </c>
      <c r="AD78" s="113">
        <v>0</v>
      </c>
      <c r="AE78" s="113">
        <v>0</v>
      </c>
      <c r="AF78" s="113">
        <v>0</v>
      </c>
      <c r="AG78" s="113">
        <v>0</v>
      </c>
      <c r="AH78" s="113">
        <v>0</v>
      </c>
      <c r="AI78" s="113">
        <v>0</v>
      </c>
      <c r="AJ78" s="113">
        <v>0</v>
      </c>
      <c r="AK78" s="113">
        <v>0</v>
      </c>
      <c r="AL78" s="113">
        <v>0</v>
      </c>
      <c r="AM78" s="113">
        <f t="shared" si="1"/>
        <v>38569.089999999997</v>
      </c>
      <c r="AP78" s="70"/>
    </row>
    <row r="79" spans="1:42" ht="33" customHeight="1">
      <c r="A79" s="87">
        <v>170</v>
      </c>
      <c r="B79" s="88" t="s">
        <v>750</v>
      </c>
      <c r="C79" s="89" t="s">
        <v>1334</v>
      </c>
      <c r="D79" s="113">
        <v>0</v>
      </c>
      <c r="E79" s="113">
        <v>0</v>
      </c>
      <c r="F79" s="113">
        <v>0</v>
      </c>
      <c r="G79" s="113">
        <v>0</v>
      </c>
      <c r="H79" s="113">
        <v>0</v>
      </c>
      <c r="I79" s="113">
        <v>0</v>
      </c>
      <c r="J79" s="113">
        <v>0</v>
      </c>
      <c r="K79" s="113">
        <v>0</v>
      </c>
      <c r="L79" s="113">
        <v>0</v>
      </c>
      <c r="M79" s="113">
        <v>0</v>
      </c>
      <c r="N79" s="113">
        <v>0</v>
      </c>
      <c r="O79" s="113">
        <v>0</v>
      </c>
      <c r="P79" s="113">
        <v>0</v>
      </c>
      <c r="Q79" s="113">
        <v>0</v>
      </c>
      <c r="R79" s="113">
        <v>0</v>
      </c>
      <c r="S79" s="113">
        <v>0</v>
      </c>
      <c r="T79" s="113">
        <v>0</v>
      </c>
      <c r="U79" s="113">
        <v>0</v>
      </c>
      <c r="V79" s="113">
        <v>0</v>
      </c>
      <c r="W79" s="113">
        <v>0</v>
      </c>
      <c r="X79" s="113">
        <v>0</v>
      </c>
      <c r="Y79" s="113">
        <v>0</v>
      </c>
      <c r="Z79" s="113">
        <v>0</v>
      </c>
      <c r="AA79" s="113">
        <v>0</v>
      </c>
      <c r="AB79" s="113">
        <v>0</v>
      </c>
      <c r="AC79" s="113">
        <v>0</v>
      </c>
      <c r="AD79" s="113">
        <v>0</v>
      </c>
      <c r="AE79" s="113">
        <v>0</v>
      </c>
      <c r="AF79" s="113">
        <v>0</v>
      </c>
      <c r="AG79" s="113">
        <v>0</v>
      </c>
      <c r="AH79" s="113">
        <v>0</v>
      </c>
      <c r="AI79" s="113">
        <v>0</v>
      </c>
      <c r="AJ79" s="113">
        <v>0</v>
      </c>
      <c r="AK79" s="113">
        <v>0</v>
      </c>
      <c r="AL79" s="113">
        <v>0</v>
      </c>
      <c r="AM79" s="113">
        <f t="shared" si="1"/>
        <v>0</v>
      </c>
      <c r="AP79" s="70"/>
    </row>
    <row r="80" spans="1:42" ht="33" customHeight="1">
      <c r="A80" s="87">
        <v>171</v>
      </c>
      <c r="B80" s="88" t="s">
        <v>751</v>
      </c>
      <c r="C80" s="115" t="s">
        <v>1298</v>
      </c>
      <c r="D80" s="113">
        <v>0</v>
      </c>
      <c r="E80" s="113">
        <v>0</v>
      </c>
      <c r="F80" s="113">
        <v>0</v>
      </c>
      <c r="G80" s="113">
        <v>0</v>
      </c>
      <c r="H80" s="113">
        <v>0</v>
      </c>
      <c r="I80" s="113">
        <v>50</v>
      </c>
      <c r="J80" s="113">
        <v>0</v>
      </c>
      <c r="K80" s="113">
        <v>0</v>
      </c>
      <c r="L80" s="113">
        <v>0</v>
      </c>
      <c r="M80" s="113">
        <v>0</v>
      </c>
      <c r="N80" s="113">
        <v>0</v>
      </c>
      <c r="O80" s="113">
        <v>0</v>
      </c>
      <c r="P80" s="113">
        <v>0</v>
      </c>
      <c r="Q80" s="113">
        <v>0</v>
      </c>
      <c r="R80" s="113">
        <v>0</v>
      </c>
      <c r="S80" s="113">
        <v>0</v>
      </c>
      <c r="T80" s="113">
        <v>0</v>
      </c>
      <c r="U80" s="113">
        <v>0</v>
      </c>
      <c r="V80" s="113">
        <v>0</v>
      </c>
      <c r="W80" s="113">
        <v>0</v>
      </c>
      <c r="X80" s="113">
        <v>0</v>
      </c>
      <c r="Y80" s="113">
        <v>0</v>
      </c>
      <c r="Z80" s="113">
        <v>0</v>
      </c>
      <c r="AA80" s="113">
        <v>0</v>
      </c>
      <c r="AB80" s="113">
        <v>0</v>
      </c>
      <c r="AC80" s="113">
        <v>0</v>
      </c>
      <c r="AD80" s="113">
        <v>0</v>
      </c>
      <c r="AE80" s="113">
        <v>0</v>
      </c>
      <c r="AF80" s="113">
        <v>0</v>
      </c>
      <c r="AG80" s="113">
        <v>0</v>
      </c>
      <c r="AH80" s="113">
        <v>0</v>
      </c>
      <c r="AI80" s="113">
        <v>0</v>
      </c>
      <c r="AJ80" s="113">
        <v>0</v>
      </c>
      <c r="AK80" s="113">
        <v>0</v>
      </c>
      <c r="AL80" s="113">
        <v>0</v>
      </c>
      <c r="AM80" s="113">
        <f t="shared" si="1"/>
        <v>50</v>
      </c>
      <c r="AP80" s="70"/>
    </row>
    <row r="81" spans="1:42" ht="33" customHeight="1">
      <c r="A81" s="87">
        <v>188</v>
      </c>
      <c r="B81" s="88" t="s">
        <v>752</v>
      </c>
      <c r="C81" s="115" t="s">
        <v>1404</v>
      </c>
      <c r="D81" s="113">
        <v>0</v>
      </c>
      <c r="E81" s="113">
        <v>0</v>
      </c>
      <c r="F81" s="113">
        <v>0</v>
      </c>
      <c r="G81" s="113">
        <v>0</v>
      </c>
      <c r="H81" s="113">
        <v>0</v>
      </c>
      <c r="I81" s="113">
        <v>0</v>
      </c>
      <c r="J81" s="113">
        <v>0</v>
      </c>
      <c r="K81" s="113">
        <v>0</v>
      </c>
      <c r="L81" s="113">
        <v>0</v>
      </c>
      <c r="M81" s="113">
        <v>0</v>
      </c>
      <c r="N81" s="113">
        <v>0</v>
      </c>
      <c r="O81" s="113">
        <v>0</v>
      </c>
      <c r="P81" s="113">
        <v>0</v>
      </c>
      <c r="Q81" s="113">
        <v>0</v>
      </c>
      <c r="R81" s="113">
        <v>0</v>
      </c>
      <c r="S81" s="113">
        <v>0</v>
      </c>
      <c r="T81" s="113">
        <v>0</v>
      </c>
      <c r="U81" s="113">
        <v>0</v>
      </c>
      <c r="V81" s="113">
        <v>0</v>
      </c>
      <c r="W81" s="113">
        <v>0</v>
      </c>
      <c r="X81" s="113">
        <v>0</v>
      </c>
      <c r="Y81" s="113">
        <v>0</v>
      </c>
      <c r="Z81" s="113">
        <v>0</v>
      </c>
      <c r="AA81" s="113">
        <v>0</v>
      </c>
      <c r="AB81" s="113">
        <v>0</v>
      </c>
      <c r="AC81" s="113">
        <v>0</v>
      </c>
      <c r="AD81" s="113">
        <v>0</v>
      </c>
      <c r="AE81" s="113">
        <v>0</v>
      </c>
      <c r="AF81" s="113">
        <v>0</v>
      </c>
      <c r="AG81" s="113">
        <v>0</v>
      </c>
      <c r="AH81" s="113">
        <v>0</v>
      </c>
      <c r="AI81" s="113">
        <v>0</v>
      </c>
      <c r="AJ81" s="113">
        <v>0</v>
      </c>
      <c r="AK81" s="113">
        <v>0</v>
      </c>
      <c r="AL81" s="113">
        <v>0</v>
      </c>
      <c r="AM81" s="113">
        <f t="shared" si="1"/>
        <v>0</v>
      </c>
      <c r="AP81" s="70"/>
    </row>
    <row r="82" spans="1:42" ht="33" customHeight="1">
      <c r="A82" s="87">
        <v>190</v>
      </c>
      <c r="B82" s="88" t="s">
        <v>107</v>
      </c>
      <c r="C82" s="89" t="s">
        <v>1329</v>
      </c>
      <c r="D82" s="113">
        <v>0</v>
      </c>
      <c r="E82" s="113">
        <v>0</v>
      </c>
      <c r="F82" s="113">
        <v>0</v>
      </c>
      <c r="G82" s="113">
        <v>2538.9700000000003</v>
      </c>
      <c r="H82" s="113">
        <v>0</v>
      </c>
      <c r="I82" s="113">
        <v>0</v>
      </c>
      <c r="J82" s="113">
        <v>0</v>
      </c>
      <c r="K82" s="113">
        <v>0</v>
      </c>
      <c r="L82" s="113">
        <v>0</v>
      </c>
      <c r="M82" s="113">
        <v>0</v>
      </c>
      <c r="N82" s="113">
        <v>0</v>
      </c>
      <c r="O82" s="113">
        <v>0</v>
      </c>
      <c r="P82" s="113">
        <v>0</v>
      </c>
      <c r="Q82" s="113">
        <v>0</v>
      </c>
      <c r="R82" s="113">
        <v>0</v>
      </c>
      <c r="S82" s="113">
        <v>0</v>
      </c>
      <c r="T82" s="113">
        <v>0</v>
      </c>
      <c r="U82" s="113">
        <v>0</v>
      </c>
      <c r="V82" s="113">
        <v>0</v>
      </c>
      <c r="W82" s="113">
        <v>0</v>
      </c>
      <c r="X82" s="113">
        <v>0</v>
      </c>
      <c r="Y82" s="113">
        <v>0</v>
      </c>
      <c r="Z82" s="113">
        <v>0</v>
      </c>
      <c r="AA82" s="113">
        <v>0</v>
      </c>
      <c r="AB82" s="113">
        <v>0</v>
      </c>
      <c r="AC82" s="113">
        <v>0</v>
      </c>
      <c r="AD82" s="113">
        <v>0</v>
      </c>
      <c r="AE82" s="113">
        <v>0</v>
      </c>
      <c r="AF82" s="113">
        <v>0</v>
      </c>
      <c r="AG82" s="113">
        <v>0</v>
      </c>
      <c r="AH82" s="113">
        <v>0</v>
      </c>
      <c r="AI82" s="113">
        <v>0</v>
      </c>
      <c r="AJ82" s="113">
        <v>0</v>
      </c>
      <c r="AK82" s="113">
        <v>0</v>
      </c>
      <c r="AL82" s="113">
        <v>0</v>
      </c>
      <c r="AM82" s="113">
        <f t="shared" si="1"/>
        <v>2538.9700000000003</v>
      </c>
      <c r="AP82" s="70"/>
    </row>
    <row r="83" spans="1:42" ht="33" customHeight="1">
      <c r="A83" s="87">
        <v>192</v>
      </c>
      <c r="B83" s="88" t="s">
        <v>753</v>
      </c>
      <c r="C83" s="115" t="s">
        <v>1330</v>
      </c>
      <c r="D83" s="113">
        <v>0</v>
      </c>
      <c r="E83" s="113">
        <v>0</v>
      </c>
      <c r="F83" s="113">
        <v>0</v>
      </c>
      <c r="G83" s="113">
        <v>2439.36</v>
      </c>
      <c r="H83" s="113">
        <v>0</v>
      </c>
      <c r="I83" s="113">
        <v>0</v>
      </c>
      <c r="J83" s="113">
        <v>0</v>
      </c>
      <c r="K83" s="113">
        <v>0</v>
      </c>
      <c r="L83" s="113">
        <v>0</v>
      </c>
      <c r="M83" s="113">
        <v>0</v>
      </c>
      <c r="N83" s="113">
        <v>0</v>
      </c>
      <c r="O83" s="113">
        <v>0</v>
      </c>
      <c r="P83" s="113">
        <v>0</v>
      </c>
      <c r="Q83" s="113">
        <v>0</v>
      </c>
      <c r="R83" s="113">
        <v>0</v>
      </c>
      <c r="S83" s="113">
        <v>0</v>
      </c>
      <c r="T83" s="113">
        <v>0</v>
      </c>
      <c r="U83" s="113">
        <v>0</v>
      </c>
      <c r="V83" s="113">
        <v>0</v>
      </c>
      <c r="W83" s="113">
        <v>0</v>
      </c>
      <c r="X83" s="113">
        <v>0</v>
      </c>
      <c r="Y83" s="113">
        <v>0</v>
      </c>
      <c r="Z83" s="113">
        <v>0</v>
      </c>
      <c r="AA83" s="113">
        <v>0</v>
      </c>
      <c r="AB83" s="113">
        <v>0</v>
      </c>
      <c r="AC83" s="113">
        <v>0</v>
      </c>
      <c r="AD83" s="113">
        <v>0</v>
      </c>
      <c r="AE83" s="113">
        <v>0</v>
      </c>
      <c r="AF83" s="113">
        <v>0</v>
      </c>
      <c r="AG83" s="113">
        <v>0</v>
      </c>
      <c r="AH83" s="113">
        <v>0</v>
      </c>
      <c r="AI83" s="113">
        <v>0</v>
      </c>
      <c r="AJ83" s="113">
        <v>0</v>
      </c>
      <c r="AK83" s="113">
        <v>0</v>
      </c>
      <c r="AL83" s="113">
        <v>0</v>
      </c>
      <c r="AM83" s="113">
        <f t="shared" si="1"/>
        <v>2439.36</v>
      </c>
      <c r="AP83" s="70"/>
    </row>
    <row r="84" spans="1:42" ht="33" customHeight="1">
      <c r="A84" s="87">
        <v>197</v>
      </c>
      <c r="B84" s="88" t="s">
        <v>1410</v>
      </c>
      <c r="C84" s="115" t="s">
        <v>1330</v>
      </c>
      <c r="D84" s="113">
        <v>0</v>
      </c>
      <c r="E84" s="113">
        <v>0</v>
      </c>
      <c r="F84" s="113">
        <v>0</v>
      </c>
      <c r="G84" s="113">
        <v>47060.329999999994</v>
      </c>
      <c r="H84" s="113">
        <v>0</v>
      </c>
      <c r="I84" s="113">
        <v>150</v>
      </c>
      <c r="J84" s="113">
        <v>43.49</v>
      </c>
      <c r="K84" s="113">
        <v>0</v>
      </c>
      <c r="L84" s="113">
        <v>6910.8200000000006</v>
      </c>
      <c r="M84" s="113">
        <v>0</v>
      </c>
      <c r="N84" s="113">
        <v>0</v>
      </c>
      <c r="O84" s="113">
        <v>213.52999999999997</v>
      </c>
      <c r="P84" s="113">
        <v>12125.689999999999</v>
      </c>
      <c r="Q84" s="113">
        <v>0</v>
      </c>
      <c r="R84" s="113">
        <v>0</v>
      </c>
      <c r="S84" s="113">
        <v>0</v>
      </c>
      <c r="T84" s="113">
        <v>0</v>
      </c>
      <c r="U84" s="113">
        <v>0</v>
      </c>
      <c r="V84" s="113">
        <v>0</v>
      </c>
      <c r="W84" s="113">
        <v>0</v>
      </c>
      <c r="X84" s="113">
        <v>0</v>
      </c>
      <c r="Y84" s="113">
        <v>0</v>
      </c>
      <c r="Z84" s="113">
        <v>0</v>
      </c>
      <c r="AA84" s="113">
        <v>0</v>
      </c>
      <c r="AB84" s="113">
        <v>0</v>
      </c>
      <c r="AC84" s="113">
        <v>0</v>
      </c>
      <c r="AD84" s="113">
        <v>0</v>
      </c>
      <c r="AE84" s="113">
        <v>0</v>
      </c>
      <c r="AF84" s="113">
        <v>0</v>
      </c>
      <c r="AG84" s="113">
        <v>0</v>
      </c>
      <c r="AH84" s="113">
        <v>0</v>
      </c>
      <c r="AI84" s="113">
        <v>0</v>
      </c>
      <c r="AJ84" s="113">
        <v>0</v>
      </c>
      <c r="AK84" s="113">
        <v>0</v>
      </c>
      <c r="AL84" s="113">
        <v>0</v>
      </c>
      <c r="AM84" s="113">
        <f t="shared" si="1"/>
        <v>66503.859999999986</v>
      </c>
      <c r="AP84" s="70"/>
    </row>
    <row r="85" spans="1:42" ht="33" customHeight="1">
      <c r="A85" s="87">
        <v>200</v>
      </c>
      <c r="B85" s="88" t="s">
        <v>755</v>
      </c>
      <c r="C85" s="89" t="s">
        <v>1338</v>
      </c>
      <c r="D85" s="113">
        <v>0</v>
      </c>
      <c r="E85" s="113">
        <v>0</v>
      </c>
      <c r="F85" s="113">
        <v>0</v>
      </c>
      <c r="G85" s="113">
        <v>0</v>
      </c>
      <c r="H85" s="113">
        <v>0</v>
      </c>
      <c r="I85" s="113">
        <v>0</v>
      </c>
      <c r="J85" s="113">
        <v>0</v>
      </c>
      <c r="K85" s="113">
        <v>0</v>
      </c>
      <c r="L85" s="113">
        <v>0</v>
      </c>
      <c r="M85" s="113">
        <v>0</v>
      </c>
      <c r="N85" s="113">
        <v>0</v>
      </c>
      <c r="O85" s="113">
        <v>0</v>
      </c>
      <c r="P85" s="113">
        <v>0</v>
      </c>
      <c r="Q85" s="113">
        <v>0</v>
      </c>
      <c r="R85" s="113">
        <v>0</v>
      </c>
      <c r="S85" s="113">
        <v>0</v>
      </c>
      <c r="T85" s="113">
        <v>0</v>
      </c>
      <c r="U85" s="113">
        <v>0</v>
      </c>
      <c r="V85" s="113">
        <v>0</v>
      </c>
      <c r="W85" s="113">
        <v>0</v>
      </c>
      <c r="X85" s="113">
        <v>0</v>
      </c>
      <c r="Y85" s="113">
        <v>0</v>
      </c>
      <c r="Z85" s="113">
        <v>0</v>
      </c>
      <c r="AA85" s="113">
        <v>0</v>
      </c>
      <c r="AB85" s="113">
        <v>0</v>
      </c>
      <c r="AC85" s="113">
        <v>0</v>
      </c>
      <c r="AD85" s="113">
        <v>0</v>
      </c>
      <c r="AE85" s="113">
        <v>0</v>
      </c>
      <c r="AF85" s="113">
        <v>0</v>
      </c>
      <c r="AG85" s="113">
        <v>0</v>
      </c>
      <c r="AH85" s="113">
        <v>0</v>
      </c>
      <c r="AI85" s="113">
        <v>0</v>
      </c>
      <c r="AJ85" s="113">
        <v>0</v>
      </c>
      <c r="AK85" s="113">
        <v>0</v>
      </c>
      <c r="AL85" s="113">
        <v>0</v>
      </c>
      <c r="AM85" s="113">
        <f t="shared" si="1"/>
        <v>0</v>
      </c>
      <c r="AP85" s="70"/>
    </row>
    <row r="86" spans="1:42" ht="33" customHeight="1">
      <c r="A86" s="87">
        <v>201</v>
      </c>
      <c r="B86" s="88" t="s">
        <v>756</v>
      </c>
      <c r="C86" s="115" t="s">
        <v>1330</v>
      </c>
      <c r="D86" s="113">
        <v>0</v>
      </c>
      <c r="E86" s="113">
        <v>0</v>
      </c>
      <c r="F86" s="113">
        <v>0</v>
      </c>
      <c r="G86" s="113">
        <v>15609.33</v>
      </c>
      <c r="H86" s="113">
        <v>0</v>
      </c>
      <c r="I86" s="113">
        <v>0</v>
      </c>
      <c r="J86" s="113">
        <v>0</v>
      </c>
      <c r="K86" s="113">
        <v>0</v>
      </c>
      <c r="L86" s="113">
        <v>0</v>
      </c>
      <c r="M86" s="113">
        <v>0</v>
      </c>
      <c r="N86" s="113">
        <v>0</v>
      </c>
      <c r="O86" s="113">
        <v>0</v>
      </c>
      <c r="P86" s="113">
        <v>0</v>
      </c>
      <c r="Q86" s="113">
        <v>0</v>
      </c>
      <c r="R86" s="113">
        <v>0</v>
      </c>
      <c r="S86" s="113">
        <v>0</v>
      </c>
      <c r="T86" s="113">
        <v>0</v>
      </c>
      <c r="U86" s="113">
        <v>0</v>
      </c>
      <c r="V86" s="113">
        <v>0</v>
      </c>
      <c r="W86" s="113">
        <v>0</v>
      </c>
      <c r="X86" s="113">
        <v>0</v>
      </c>
      <c r="Y86" s="113">
        <v>0</v>
      </c>
      <c r="Z86" s="113">
        <v>0</v>
      </c>
      <c r="AA86" s="113">
        <v>0</v>
      </c>
      <c r="AB86" s="113">
        <v>0</v>
      </c>
      <c r="AC86" s="113">
        <v>0</v>
      </c>
      <c r="AD86" s="113">
        <v>0</v>
      </c>
      <c r="AE86" s="113">
        <v>0</v>
      </c>
      <c r="AF86" s="113">
        <v>0</v>
      </c>
      <c r="AG86" s="113">
        <v>0</v>
      </c>
      <c r="AH86" s="113">
        <v>0</v>
      </c>
      <c r="AI86" s="113">
        <v>0</v>
      </c>
      <c r="AJ86" s="113">
        <v>0</v>
      </c>
      <c r="AK86" s="113">
        <v>0</v>
      </c>
      <c r="AL86" s="113">
        <v>0</v>
      </c>
      <c r="AM86" s="113">
        <f t="shared" si="1"/>
        <v>15609.33</v>
      </c>
      <c r="AP86" s="70"/>
    </row>
    <row r="87" spans="1:42" ht="33" customHeight="1">
      <c r="A87" s="87">
        <v>203</v>
      </c>
      <c r="B87" s="88" t="s">
        <v>757</v>
      </c>
      <c r="C87" s="89" t="s">
        <v>1337</v>
      </c>
      <c r="D87" s="113">
        <v>0</v>
      </c>
      <c r="E87" s="113">
        <v>0</v>
      </c>
      <c r="F87" s="113">
        <v>2698.8000000000466</v>
      </c>
      <c r="G87" s="113">
        <v>11317.44</v>
      </c>
      <c r="H87" s="113">
        <v>0</v>
      </c>
      <c r="I87" s="113">
        <v>0</v>
      </c>
      <c r="J87" s="113">
        <v>0</v>
      </c>
      <c r="K87" s="113">
        <v>0</v>
      </c>
      <c r="L87" s="113">
        <v>0</v>
      </c>
      <c r="M87" s="113">
        <v>0</v>
      </c>
      <c r="N87" s="113">
        <v>0</v>
      </c>
      <c r="O87" s="113">
        <v>0</v>
      </c>
      <c r="P87" s="113">
        <v>0</v>
      </c>
      <c r="Q87" s="113">
        <v>119068.53</v>
      </c>
      <c r="R87" s="113">
        <v>0</v>
      </c>
      <c r="S87" s="113">
        <v>0</v>
      </c>
      <c r="T87" s="113">
        <v>0</v>
      </c>
      <c r="U87" s="113">
        <v>0</v>
      </c>
      <c r="V87" s="113">
        <v>0</v>
      </c>
      <c r="W87" s="113">
        <v>0</v>
      </c>
      <c r="X87" s="113">
        <v>0</v>
      </c>
      <c r="Y87" s="113">
        <v>0</v>
      </c>
      <c r="Z87" s="113">
        <v>0</v>
      </c>
      <c r="AA87" s="113">
        <v>0</v>
      </c>
      <c r="AB87" s="113">
        <v>0</v>
      </c>
      <c r="AC87" s="113">
        <v>0</v>
      </c>
      <c r="AD87" s="113">
        <v>0</v>
      </c>
      <c r="AE87" s="113">
        <v>0</v>
      </c>
      <c r="AF87" s="113">
        <v>0</v>
      </c>
      <c r="AG87" s="113">
        <v>0</v>
      </c>
      <c r="AH87" s="113">
        <v>0</v>
      </c>
      <c r="AI87" s="113">
        <v>0</v>
      </c>
      <c r="AJ87" s="113">
        <v>0</v>
      </c>
      <c r="AK87" s="113">
        <v>0</v>
      </c>
      <c r="AL87" s="113">
        <v>0</v>
      </c>
      <c r="AM87" s="113">
        <f t="shared" si="1"/>
        <v>133084.77000000005</v>
      </c>
      <c r="AP87" s="70"/>
    </row>
    <row r="88" spans="1:42" ht="33" customHeight="1">
      <c r="A88" s="87">
        <v>206</v>
      </c>
      <c r="B88" s="88" t="s">
        <v>758</v>
      </c>
      <c r="C88" s="89" t="s">
        <v>1333</v>
      </c>
      <c r="D88" s="113">
        <v>0</v>
      </c>
      <c r="E88" s="113">
        <v>0</v>
      </c>
      <c r="F88" s="113">
        <v>0</v>
      </c>
      <c r="G88" s="113">
        <v>780010.26</v>
      </c>
      <c r="H88" s="113">
        <v>0</v>
      </c>
      <c r="I88" s="113">
        <v>0</v>
      </c>
      <c r="J88" s="113">
        <v>0</v>
      </c>
      <c r="K88" s="113">
        <v>0</v>
      </c>
      <c r="L88" s="113">
        <v>0</v>
      </c>
      <c r="M88" s="113">
        <v>0</v>
      </c>
      <c r="N88" s="113">
        <v>0</v>
      </c>
      <c r="O88" s="113">
        <v>0</v>
      </c>
      <c r="P88" s="113">
        <v>0</v>
      </c>
      <c r="Q88" s="113">
        <v>0</v>
      </c>
      <c r="R88" s="113">
        <v>0</v>
      </c>
      <c r="S88" s="113">
        <v>0</v>
      </c>
      <c r="T88" s="113">
        <v>0</v>
      </c>
      <c r="U88" s="113">
        <v>0</v>
      </c>
      <c r="V88" s="113">
        <v>0</v>
      </c>
      <c r="W88" s="113">
        <v>0</v>
      </c>
      <c r="X88" s="113">
        <v>0</v>
      </c>
      <c r="Y88" s="113">
        <v>0</v>
      </c>
      <c r="Z88" s="113">
        <v>0</v>
      </c>
      <c r="AA88" s="113">
        <v>0</v>
      </c>
      <c r="AB88" s="113">
        <v>0</v>
      </c>
      <c r="AC88" s="113">
        <v>0</v>
      </c>
      <c r="AD88" s="113">
        <v>0</v>
      </c>
      <c r="AE88" s="113">
        <v>0</v>
      </c>
      <c r="AF88" s="113">
        <v>0</v>
      </c>
      <c r="AG88" s="113">
        <v>0</v>
      </c>
      <c r="AH88" s="113">
        <v>0</v>
      </c>
      <c r="AI88" s="113">
        <v>0</v>
      </c>
      <c r="AJ88" s="113">
        <v>0</v>
      </c>
      <c r="AK88" s="113">
        <v>0</v>
      </c>
      <c r="AL88" s="113">
        <v>0</v>
      </c>
      <c r="AM88" s="113">
        <f t="shared" si="1"/>
        <v>780010.26</v>
      </c>
      <c r="AP88" s="70"/>
    </row>
    <row r="89" spans="1:42" ht="33" customHeight="1">
      <c r="A89" s="87">
        <v>209</v>
      </c>
      <c r="B89" s="88" t="s">
        <v>759</v>
      </c>
      <c r="C89" s="115" t="s">
        <v>1329</v>
      </c>
      <c r="D89" s="113">
        <v>0</v>
      </c>
      <c r="E89" s="113">
        <v>0</v>
      </c>
      <c r="F89" s="113">
        <v>0</v>
      </c>
      <c r="G89" s="113">
        <v>0</v>
      </c>
      <c r="H89" s="113">
        <v>0</v>
      </c>
      <c r="I89" s="113">
        <v>0</v>
      </c>
      <c r="J89" s="113">
        <v>0</v>
      </c>
      <c r="K89" s="113">
        <v>0</v>
      </c>
      <c r="L89" s="113">
        <v>0</v>
      </c>
      <c r="M89" s="113">
        <v>0</v>
      </c>
      <c r="N89" s="113">
        <v>0</v>
      </c>
      <c r="O89" s="113">
        <v>0</v>
      </c>
      <c r="P89" s="113">
        <v>0</v>
      </c>
      <c r="Q89" s="113">
        <v>0</v>
      </c>
      <c r="R89" s="113">
        <v>0</v>
      </c>
      <c r="S89" s="113">
        <v>0</v>
      </c>
      <c r="T89" s="113">
        <v>0</v>
      </c>
      <c r="U89" s="113">
        <v>0</v>
      </c>
      <c r="V89" s="113">
        <v>0</v>
      </c>
      <c r="W89" s="113">
        <v>0</v>
      </c>
      <c r="X89" s="113">
        <v>0</v>
      </c>
      <c r="Y89" s="113">
        <v>0</v>
      </c>
      <c r="Z89" s="113">
        <v>0</v>
      </c>
      <c r="AA89" s="113">
        <v>0</v>
      </c>
      <c r="AB89" s="113">
        <v>0</v>
      </c>
      <c r="AC89" s="113">
        <v>0</v>
      </c>
      <c r="AD89" s="113">
        <v>0</v>
      </c>
      <c r="AE89" s="113">
        <v>0</v>
      </c>
      <c r="AF89" s="113">
        <v>0</v>
      </c>
      <c r="AG89" s="113">
        <v>0</v>
      </c>
      <c r="AH89" s="113">
        <v>0</v>
      </c>
      <c r="AI89" s="113">
        <v>0</v>
      </c>
      <c r="AJ89" s="113">
        <v>0</v>
      </c>
      <c r="AK89" s="113">
        <v>0</v>
      </c>
      <c r="AL89" s="113">
        <v>0</v>
      </c>
      <c r="AM89" s="113">
        <f t="shared" si="1"/>
        <v>0</v>
      </c>
      <c r="AP89" s="70"/>
    </row>
    <row r="90" spans="1:42" ht="33" customHeight="1">
      <c r="A90" s="87">
        <v>210</v>
      </c>
      <c r="B90" s="88" t="s">
        <v>760</v>
      </c>
      <c r="C90" s="89" t="s">
        <v>1337</v>
      </c>
      <c r="D90" s="113">
        <v>0</v>
      </c>
      <c r="E90" s="113">
        <v>0</v>
      </c>
      <c r="F90" s="113">
        <v>0</v>
      </c>
      <c r="G90" s="113">
        <v>0</v>
      </c>
      <c r="H90" s="113">
        <v>0</v>
      </c>
      <c r="I90" s="113">
        <v>0</v>
      </c>
      <c r="J90" s="113">
        <v>0</v>
      </c>
      <c r="K90" s="113">
        <v>0</v>
      </c>
      <c r="L90" s="113">
        <v>0</v>
      </c>
      <c r="M90" s="113">
        <v>0</v>
      </c>
      <c r="N90" s="113">
        <v>0</v>
      </c>
      <c r="O90" s="113">
        <v>0</v>
      </c>
      <c r="P90" s="113">
        <v>0</v>
      </c>
      <c r="Q90" s="113">
        <v>0</v>
      </c>
      <c r="R90" s="113">
        <v>0</v>
      </c>
      <c r="S90" s="113">
        <v>0</v>
      </c>
      <c r="T90" s="113">
        <v>0</v>
      </c>
      <c r="U90" s="113">
        <v>0</v>
      </c>
      <c r="V90" s="113">
        <v>0</v>
      </c>
      <c r="W90" s="113">
        <v>0</v>
      </c>
      <c r="X90" s="113">
        <v>0</v>
      </c>
      <c r="Y90" s="113">
        <v>0</v>
      </c>
      <c r="Z90" s="113">
        <v>0</v>
      </c>
      <c r="AA90" s="113">
        <v>0</v>
      </c>
      <c r="AB90" s="113">
        <v>0</v>
      </c>
      <c r="AC90" s="113">
        <v>0</v>
      </c>
      <c r="AD90" s="113">
        <v>0</v>
      </c>
      <c r="AE90" s="113">
        <v>0</v>
      </c>
      <c r="AF90" s="113">
        <v>0</v>
      </c>
      <c r="AG90" s="113">
        <v>0</v>
      </c>
      <c r="AH90" s="113">
        <v>0</v>
      </c>
      <c r="AI90" s="113">
        <v>0</v>
      </c>
      <c r="AJ90" s="113">
        <v>0</v>
      </c>
      <c r="AK90" s="113">
        <v>0</v>
      </c>
      <c r="AL90" s="113">
        <v>0</v>
      </c>
      <c r="AM90" s="113">
        <f t="shared" si="1"/>
        <v>0</v>
      </c>
      <c r="AP90" s="70"/>
    </row>
    <row r="91" spans="1:42" ht="33" customHeight="1">
      <c r="A91" s="87">
        <v>212</v>
      </c>
      <c r="B91" s="88" t="s">
        <v>761</v>
      </c>
      <c r="C91" s="89" t="s">
        <v>1336</v>
      </c>
      <c r="D91" s="113">
        <v>0</v>
      </c>
      <c r="E91" s="113">
        <v>0</v>
      </c>
      <c r="F91" s="113">
        <v>0</v>
      </c>
      <c r="G91" s="113">
        <v>151948.70999999996</v>
      </c>
      <c r="H91" s="113">
        <v>0</v>
      </c>
      <c r="I91" s="113">
        <v>0</v>
      </c>
      <c r="J91" s="113">
        <v>0</v>
      </c>
      <c r="K91" s="113">
        <v>0</v>
      </c>
      <c r="L91" s="113">
        <v>0</v>
      </c>
      <c r="M91" s="113">
        <v>0</v>
      </c>
      <c r="N91" s="113">
        <v>0</v>
      </c>
      <c r="O91" s="113">
        <v>0</v>
      </c>
      <c r="P91" s="113">
        <v>0</v>
      </c>
      <c r="Q91" s="113">
        <v>1448</v>
      </c>
      <c r="R91" s="113">
        <v>0</v>
      </c>
      <c r="S91" s="113">
        <v>0</v>
      </c>
      <c r="T91" s="113">
        <v>0</v>
      </c>
      <c r="U91" s="113">
        <v>0</v>
      </c>
      <c r="V91" s="113">
        <v>0</v>
      </c>
      <c r="W91" s="113">
        <v>0</v>
      </c>
      <c r="X91" s="113">
        <v>0</v>
      </c>
      <c r="Y91" s="113">
        <v>0</v>
      </c>
      <c r="Z91" s="113">
        <v>0</v>
      </c>
      <c r="AA91" s="113">
        <v>0</v>
      </c>
      <c r="AB91" s="113">
        <v>0</v>
      </c>
      <c r="AC91" s="113">
        <v>0</v>
      </c>
      <c r="AD91" s="113">
        <v>0</v>
      </c>
      <c r="AE91" s="113">
        <v>0</v>
      </c>
      <c r="AF91" s="113">
        <v>0</v>
      </c>
      <c r="AG91" s="113">
        <v>0</v>
      </c>
      <c r="AH91" s="113">
        <v>0</v>
      </c>
      <c r="AI91" s="113">
        <v>0</v>
      </c>
      <c r="AJ91" s="113">
        <v>0</v>
      </c>
      <c r="AK91" s="113">
        <v>0</v>
      </c>
      <c r="AL91" s="113">
        <v>0</v>
      </c>
      <c r="AM91" s="113">
        <f t="shared" si="1"/>
        <v>153396.70999999996</v>
      </c>
      <c r="AP91" s="70"/>
    </row>
    <row r="92" spans="1:42" ht="33" customHeight="1">
      <c r="A92" s="87">
        <v>213</v>
      </c>
      <c r="B92" s="88" t="s">
        <v>762</v>
      </c>
      <c r="C92" s="89" t="s">
        <v>1334</v>
      </c>
      <c r="D92" s="113">
        <v>1920</v>
      </c>
      <c r="E92" s="113">
        <v>0</v>
      </c>
      <c r="F92" s="113">
        <v>0</v>
      </c>
      <c r="G92" s="113">
        <v>0</v>
      </c>
      <c r="H92" s="113">
        <v>0</v>
      </c>
      <c r="I92" s="113">
        <v>0</v>
      </c>
      <c r="J92" s="113">
        <v>0</v>
      </c>
      <c r="K92" s="113">
        <v>0</v>
      </c>
      <c r="L92" s="113">
        <v>0</v>
      </c>
      <c r="M92" s="113">
        <v>0</v>
      </c>
      <c r="N92" s="113">
        <v>0</v>
      </c>
      <c r="O92" s="113">
        <v>0</v>
      </c>
      <c r="P92" s="113">
        <v>0</v>
      </c>
      <c r="Q92" s="113">
        <v>0</v>
      </c>
      <c r="R92" s="113">
        <v>0</v>
      </c>
      <c r="S92" s="113">
        <v>0</v>
      </c>
      <c r="T92" s="113">
        <v>0</v>
      </c>
      <c r="U92" s="113">
        <v>0</v>
      </c>
      <c r="V92" s="113">
        <v>0</v>
      </c>
      <c r="W92" s="113">
        <v>0</v>
      </c>
      <c r="X92" s="113">
        <v>0</v>
      </c>
      <c r="Y92" s="113">
        <v>0</v>
      </c>
      <c r="Z92" s="113">
        <v>0</v>
      </c>
      <c r="AA92" s="113">
        <v>0</v>
      </c>
      <c r="AB92" s="113">
        <v>0</v>
      </c>
      <c r="AC92" s="113">
        <v>0</v>
      </c>
      <c r="AD92" s="113">
        <v>0</v>
      </c>
      <c r="AE92" s="113">
        <v>0</v>
      </c>
      <c r="AF92" s="113">
        <v>0</v>
      </c>
      <c r="AG92" s="113">
        <v>0</v>
      </c>
      <c r="AH92" s="113">
        <v>0</v>
      </c>
      <c r="AI92" s="113">
        <v>0</v>
      </c>
      <c r="AJ92" s="113">
        <v>0</v>
      </c>
      <c r="AK92" s="113">
        <v>0</v>
      </c>
      <c r="AL92" s="113">
        <v>0</v>
      </c>
      <c r="AM92" s="113">
        <f t="shared" si="1"/>
        <v>1920</v>
      </c>
      <c r="AP92" s="70"/>
    </row>
    <row r="93" spans="1:42" ht="33" customHeight="1">
      <c r="A93" s="87">
        <v>221</v>
      </c>
      <c r="B93" s="88" t="s">
        <v>763</v>
      </c>
      <c r="C93" s="115" t="s">
        <v>1404</v>
      </c>
      <c r="D93" s="113">
        <v>0</v>
      </c>
      <c r="E93" s="113">
        <v>0</v>
      </c>
      <c r="F93" s="113">
        <v>0</v>
      </c>
      <c r="G93" s="113">
        <v>36287.199999999997</v>
      </c>
      <c r="H93" s="113">
        <v>0</v>
      </c>
      <c r="I93" s="113">
        <v>0</v>
      </c>
      <c r="J93" s="113">
        <v>0</v>
      </c>
      <c r="K93" s="113">
        <v>0</v>
      </c>
      <c r="L93" s="113">
        <v>0</v>
      </c>
      <c r="M93" s="113">
        <v>0</v>
      </c>
      <c r="N93" s="113">
        <v>0</v>
      </c>
      <c r="O93" s="113">
        <v>0</v>
      </c>
      <c r="P93" s="113">
        <v>0</v>
      </c>
      <c r="Q93" s="113">
        <v>0</v>
      </c>
      <c r="R93" s="113">
        <v>0</v>
      </c>
      <c r="S93" s="113">
        <v>0</v>
      </c>
      <c r="T93" s="113">
        <v>0</v>
      </c>
      <c r="U93" s="113">
        <v>0</v>
      </c>
      <c r="V93" s="113">
        <v>0</v>
      </c>
      <c r="W93" s="113">
        <v>0</v>
      </c>
      <c r="X93" s="113">
        <v>0</v>
      </c>
      <c r="Y93" s="113">
        <v>0</v>
      </c>
      <c r="Z93" s="113">
        <v>0</v>
      </c>
      <c r="AA93" s="113">
        <v>0</v>
      </c>
      <c r="AB93" s="113">
        <v>0</v>
      </c>
      <c r="AC93" s="113">
        <v>0</v>
      </c>
      <c r="AD93" s="113">
        <v>0</v>
      </c>
      <c r="AE93" s="113">
        <v>0</v>
      </c>
      <c r="AF93" s="113">
        <v>0</v>
      </c>
      <c r="AG93" s="113">
        <v>0</v>
      </c>
      <c r="AH93" s="113">
        <v>0</v>
      </c>
      <c r="AI93" s="113">
        <v>0</v>
      </c>
      <c r="AJ93" s="113">
        <v>0</v>
      </c>
      <c r="AK93" s="113">
        <v>0</v>
      </c>
      <c r="AL93" s="113">
        <v>0</v>
      </c>
      <c r="AM93" s="113">
        <f t="shared" si="1"/>
        <v>36287.199999999997</v>
      </c>
      <c r="AP93" s="70"/>
    </row>
    <row r="94" spans="1:42" ht="33" customHeight="1">
      <c r="A94" s="87">
        <v>222</v>
      </c>
      <c r="B94" s="88" t="s">
        <v>764</v>
      </c>
      <c r="C94" s="89" t="s">
        <v>1336</v>
      </c>
      <c r="D94" s="113">
        <v>0</v>
      </c>
      <c r="E94" s="113">
        <v>702.81</v>
      </c>
      <c r="F94" s="113">
        <v>1861827.8</v>
      </c>
      <c r="G94" s="113">
        <v>26163.9</v>
      </c>
      <c r="H94" s="113">
        <v>0</v>
      </c>
      <c r="I94" s="113">
        <v>100</v>
      </c>
      <c r="J94" s="113">
        <v>0</v>
      </c>
      <c r="K94" s="113">
        <v>0</v>
      </c>
      <c r="L94" s="113">
        <v>390.31</v>
      </c>
      <c r="M94" s="113">
        <v>0</v>
      </c>
      <c r="N94" s="113">
        <v>0</v>
      </c>
      <c r="O94" s="113">
        <v>0</v>
      </c>
      <c r="P94" s="113">
        <v>445.05</v>
      </c>
      <c r="Q94" s="113">
        <v>0</v>
      </c>
      <c r="R94" s="113">
        <v>0</v>
      </c>
      <c r="S94" s="113">
        <v>0</v>
      </c>
      <c r="T94" s="113">
        <v>0</v>
      </c>
      <c r="U94" s="113">
        <v>0</v>
      </c>
      <c r="V94" s="113">
        <v>0</v>
      </c>
      <c r="W94" s="113">
        <v>0</v>
      </c>
      <c r="X94" s="113">
        <v>0</v>
      </c>
      <c r="Y94" s="113">
        <v>0</v>
      </c>
      <c r="Z94" s="113">
        <v>0</v>
      </c>
      <c r="AA94" s="113">
        <v>0</v>
      </c>
      <c r="AB94" s="113">
        <v>0</v>
      </c>
      <c r="AC94" s="113">
        <v>0</v>
      </c>
      <c r="AD94" s="113">
        <v>0</v>
      </c>
      <c r="AE94" s="113">
        <v>0</v>
      </c>
      <c r="AF94" s="113">
        <v>0</v>
      </c>
      <c r="AG94" s="113">
        <v>0</v>
      </c>
      <c r="AH94" s="113">
        <v>0</v>
      </c>
      <c r="AI94" s="113">
        <v>0</v>
      </c>
      <c r="AJ94" s="113">
        <v>0</v>
      </c>
      <c r="AK94" s="113">
        <v>0</v>
      </c>
      <c r="AL94" s="113">
        <v>0</v>
      </c>
      <c r="AM94" s="113">
        <f t="shared" si="1"/>
        <v>1889629.87</v>
      </c>
      <c r="AP94" s="70"/>
    </row>
    <row r="95" spans="1:42" ht="33" customHeight="1">
      <c r="A95" s="87">
        <v>223</v>
      </c>
      <c r="B95" s="88" t="s">
        <v>765</v>
      </c>
      <c r="C95" s="89" t="s">
        <v>1336</v>
      </c>
      <c r="D95" s="113">
        <v>0</v>
      </c>
      <c r="E95" s="113">
        <v>0</v>
      </c>
      <c r="F95" s="113">
        <v>3147099.92</v>
      </c>
      <c r="G95" s="113">
        <v>0</v>
      </c>
      <c r="H95" s="113">
        <v>0</v>
      </c>
      <c r="I95" s="113">
        <v>0</v>
      </c>
      <c r="J95" s="113">
        <v>0</v>
      </c>
      <c r="K95" s="113">
        <v>0</v>
      </c>
      <c r="L95" s="113">
        <v>0</v>
      </c>
      <c r="M95" s="113">
        <v>0</v>
      </c>
      <c r="N95" s="113">
        <v>0</v>
      </c>
      <c r="O95" s="113">
        <v>0</v>
      </c>
      <c r="P95" s="113">
        <v>0</v>
      </c>
      <c r="Q95" s="113">
        <v>0</v>
      </c>
      <c r="R95" s="113">
        <v>0</v>
      </c>
      <c r="S95" s="113">
        <v>0</v>
      </c>
      <c r="T95" s="113">
        <v>0</v>
      </c>
      <c r="U95" s="113">
        <v>0</v>
      </c>
      <c r="V95" s="113">
        <v>0</v>
      </c>
      <c r="W95" s="113">
        <v>0</v>
      </c>
      <c r="X95" s="113">
        <v>0</v>
      </c>
      <c r="Y95" s="113">
        <v>0</v>
      </c>
      <c r="Z95" s="113">
        <v>0</v>
      </c>
      <c r="AA95" s="113">
        <v>0</v>
      </c>
      <c r="AB95" s="113">
        <v>0</v>
      </c>
      <c r="AC95" s="113">
        <v>0</v>
      </c>
      <c r="AD95" s="113">
        <v>0</v>
      </c>
      <c r="AE95" s="113">
        <v>0</v>
      </c>
      <c r="AF95" s="113">
        <v>0</v>
      </c>
      <c r="AG95" s="113">
        <v>0</v>
      </c>
      <c r="AH95" s="113">
        <v>0</v>
      </c>
      <c r="AI95" s="113">
        <v>0</v>
      </c>
      <c r="AJ95" s="113">
        <v>0</v>
      </c>
      <c r="AK95" s="113">
        <v>0</v>
      </c>
      <c r="AL95" s="113">
        <v>0</v>
      </c>
      <c r="AM95" s="113">
        <f t="shared" si="1"/>
        <v>3147099.92</v>
      </c>
      <c r="AP95" s="70"/>
    </row>
    <row r="96" spans="1:42" ht="33" customHeight="1">
      <c r="A96" s="87">
        <v>224</v>
      </c>
      <c r="B96" s="88" t="s">
        <v>120</v>
      </c>
      <c r="C96" s="89" t="s">
        <v>1329</v>
      </c>
      <c r="D96" s="113">
        <v>0</v>
      </c>
      <c r="E96" s="113">
        <v>0</v>
      </c>
      <c r="F96" s="113">
        <v>0</v>
      </c>
      <c r="G96" s="268">
        <v>4503510</v>
      </c>
      <c r="H96" s="113">
        <v>0</v>
      </c>
      <c r="I96" s="113">
        <v>0</v>
      </c>
      <c r="J96" s="113">
        <v>0</v>
      </c>
      <c r="K96" s="113">
        <v>0</v>
      </c>
      <c r="L96" s="113">
        <v>1402.62</v>
      </c>
      <c r="M96" s="113">
        <v>0</v>
      </c>
      <c r="N96" s="113">
        <v>0</v>
      </c>
      <c r="O96" s="113">
        <v>0</v>
      </c>
      <c r="P96" s="113">
        <v>0</v>
      </c>
      <c r="Q96" s="113">
        <v>0</v>
      </c>
      <c r="R96" s="113">
        <v>0</v>
      </c>
      <c r="S96" s="113">
        <v>0</v>
      </c>
      <c r="T96" s="113">
        <v>0</v>
      </c>
      <c r="U96" s="113">
        <v>0</v>
      </c>
      <c r="V96" s="113">
        <v>0</v>
      </c>
      <c r="W96" s="113">
        <v>0</v>
      </c>
      <c r="X96" s="113">
        <v>0</v>
      </c>
      <c r="Y96" s="113">
        <v>0</v>
      </c>
      <c r="Z96" s="113">
        <v>0</v>
      </c>
      <c r="AA96" s="113">
        <v>0</v>
      </c>
      <c r="AB96" s="113">
        <v>0</v>
      </c>
      <c r="AC96" s="113">
        <v>0</v>
      </c>
      <c r="AD96" s="113">
        <v>0</v>
      </c>
      <c r="AE96" s="113">
        <v>0</v>
      </c>
      <c r="AF96" s="113">
        <v>0</v>
      </c>
      <c r="AG96" s="113">
        <v>0</v>
      </c>
      <c r="AH96" s="113">
        <v>0</v>
      </c>
      <c r="AI96" s="113">
        <v>0</v>
      </c>
      <c r="AJ96" s="113">
        <v>0</v>
      </c>
      <c r="AK96" s="113">
        <v>0</v>
      </c>
      <c r="AL96" s="113">
        <v>0</v>
      </c>
      <c r="AM96" s="113">
        <f t="shared" si="1"/>
        <v>4504912.62</v>
      </c>
      <c r="AP96" s="70"/>
    </row>
    <row r="97" spans="1:42" ht="33" customHeight="1">
      <c r="A97" s="87">
        <v>225</v>
      </c>
      <c r="B97" s="88" t="s">
        <v>766</v>
      </c>
      <c r="C97" s="89" t="s">
        <v>1337</v>
      </c>
      <c r="D97" s="113">
        <v>0.02</v>
      </c>
      <c r="E97" s="113">
        <v>0</v>
      </c>
      <c r="F97" s="113">
        <v>0</v>
      </c>
      <c r="G97" s="113">
        <v>506181.2</v>
      </c>
      <c r="H97" s="113">
        <v>0</v>
      </c>
      <c r="I97" s="113">
        <v>0</v>
      </c>
      <c r="J97" s="113">
        <v>0</v>
      </c>
      <c r="K97" s="113">
        <v>0</v>
      </c>
      <c r="L97" s="113">
        <v>0</v>
      </c>
      <c r="M97" s="113">
        <v>0</v>
      </c>
      <c r="N97" s="113">
        <v>0</v>
      </c>
      <c r="O97" s="113">
        <v>0</v>
      </c>
      <c r="P97" s="113">
        <v>0</v>
      </c>
      <c r="Q97" s="113">
        <v>0</v>
      </c>
      <c r="R97" s="113">
        <v>0</v>
      </c>
      <c r="S97" s="113">
        <v>0</v>
      </c>
      <c r="T97" s="113">
        <v>0</v>
      </c>
      <c r="U97" s="113">
        <v>0</v>
      </c>
      <c r="V97" s="113">
        <v>0</v>
      </c>
      <c r="W97" s="113">
        <v>0</v>
      </c>
      <c r="X97" s="113">
        <v>0</v>
      </c>
      <c r="Y97" s="113">
        <v>0</v>
      </c>
      <c r="Z97" s="113">
        <v>0</v>
      </c>
      <c r="AA97" s="113">
        <v>0</v>
      </c>
      <c r="AB97" s="113">
        <v>0</v>
      </c>
      <c r="AC97" s="113">
        <v>0</v>
      </c>
      <c r="AD97" s="113">
        <v>0</v>
      </c>
      <c r="AE97" s="113">
        <v>0</v>
      </c>
      <c r="AF97" s="113">
        <v>0</v>
      </c>
      <c r="AG97" s="113">
        <v>0</v>
      </c>
      <c r="AH97" s="113">
        <v>0</v>
      </c>
      <c r="AI97" s="113">
        <v>0</v>
      </c>
      <c r="AJ97" s="113">
        <v>0</v>
      </c>
      <c r="AK97" s="113">
        <v>0</v>
      </c>
      <c r="AL97" s="113">
        <v>0</v>
      </c>
      <c r="AM97" s="113">
        <f t="shared" si="1"/>
        <v>506181.22000000003</v>
      </c>
      <c r="AP97" s="70"/>
    </row>
    <row r="98" spans="1:42" ht="33" customHeight="1">
      <c r="A98" s="87">
        <v>226</v>
      </c>
      <c r="B98" s="88" t="s">
        <v>767</v>
      </c>
      <c r="C98" s="89" t="s">
        <v>1329</v>
      </c>
      <c r="D98" s="113">
        <v>0</v>
      </c>
      <c r="E98" s="113">
        <v>0</v>
      </c>
      <c r="F98" s="113">
        <v>0</v>
      </c>
      <c r="G98" s="113">
        <v>0</v>
      </c>
      <c r="H98" s="113">
        <v>0</v>
      </c>
      <c r="I98" s="113">
        <v>0</v>
      </c>
      <c r="J98" s="113">
        <v>0</v>
      </c>
      <c r="K98" s="113">
        <v>0</v>
      </c>
      <c r="L98" s="113">
        <v>0</v>
      </c>
      <c r="M98" s="113">
        <v>0</v>
      </c>
      <c r="N98" s="113">
        <v>0</v>
      </c>
      <c r="O98" s="113">
        <v>0</v>
      </c>
      <c r="P98" s="113">
        <v>0</v>
      </c>
      <c r="Q98" s="113">
        <v>0</v>
      </c>
      <c r="R98" s="113">
        <v>0</v>
      </c>
      <c r="S98" s="113">
        <v>0</v>
      </c>
      <c r="T98" s="113">
        <v>0</v>
      </c>
      <c r="U98" s="113">
        <v>0</v>
      </c>
      <c r="V98" s="113">
        <v>0</v>
      </c>
      <c r="W98" s="113">
        <v>0</v>
      </c>
      <c r="X98" s="113">
        <v>0</v>
      </c>
      <c r="Y98" s="113">
        <v>0</v>
      </c>
      <c r="Z98" s="113">
        <v>0</v>
      </c>
      <c r="AA98" s="113">
        <v>0</v>
      </c>
      <c r="AB98" s="113">
        <v>0</v>
      </c>
      <c r="AC98" s="113">
        <v>0</v>
      </c>
      <c r="AD98" s="113">
        <v>0</v>
      </c>
      <c r="AE98" s="113">
        <v>0</v>
      </c>
      <c r="AF98" s="113">
        <v>0</v>
      </c>
      <c r="AG98" s="113">
        <v>0</v>
      </c>
      <c r="AH98" s="113">
        <v>0</v>
      </c>
      <c r="AI98" s="113">
        <v>0</v>
      </c>
      <c r="AJ98" s="113">
        <v>0</v>
      </c>
      <c r="AK98" s="113">
        <v>0</v>
      </c>
      <c r="AL98" s="113">
        <v>0</v>
      </c>
      <c r="AM98" s="113">
        <f t="shared" si="1"/>
        <v>0</v>
      </c>
      <c r="AP98" s="70"/>
    </row>
    <row r="99" spans="1:42" ht="33" customHeight="1">
      <c r="A99" s="87">
        <v>227</v>
      </c>
      <c r="B99" s="88" t="s">
        <v>768</v>
      </c>
      <c r="C99" s="89" t="s">
        <v>1334</v>
      </c>
      <c r="D99" s="113">
        <v>0</v>
      </c>
      <c r="E99" s="113">
        <v>0</v>
      </c>
      <c r="F99" s="113">
        <v>0</v>
      </c>
      <c r="G99" s="113">
        <v>0</v>
      </c>
      <c r="H99" s="113">
        <v>0</v>
      </c>
      <c r="I99" s="113">
        <v>0</v>
      </c>
      <c r="J99" s="113">
        <v>0</v>
      </c>
      <c r="K99" s="113">
        <v>0</v>
      </c>
      <c r="L99" s="113">
        <v>0</v>
      </c>
      <c r="M99" s="113">
        <v>0</v>
      </c>
      <c r="N99" s="113">
        <v>0</v>
      </c>
      <c r="O99" s="113">
        <v>0</v>
      </c>
      <c r="P99" s="113">
        <v>0</v>
      </c>
      <c r="Q99" s="113">
        <v>0</v>
      </c>
      <c r="R99" s="113">
        <v>0</v>
      </c>
      <c r="S99" s="113">
        <v>0</v>
      </c>
      <c r="T99" s="113">
        <v>0</v>
      </c>
      <c r="U99" s="113">
        <v>0</v>
      </c>
      <c r="V99" s="113">
        <v>0</v>
      </c>
      <c r="W99" s="113">
        <v>0</v>
      </c>
      <c r="X99" s="113">
        <v>0</v>
      </c>
      <c r="Y99" s="113">
        <v>0</v>
      </c>
      <c r="Z99" s="113">
        <v>0</v>
      </c>
      <c r="AA99" s="113">
        <v>0</v>
      </c>
      <c r="AB99" s="113">
        <v>0</v>
      </c>
      <c r="AC99" s="113">
        <v>0</v>
      </c>
      <c r="AD99" s="113">
        <v>0</v>
      </c>
      <c r="AE99" s="113">
        <v>0</v>
      </c>
      <c r="AF99" s="113">
        <v>0</v>
      </c>
      <c r="AG99" s="113">
        <v>0</v>
      </c>
      <c r="AH99" s="113">
        <v>0</v>
      </c>
      <c r="AI99" s="113">
        <v>0</v>
      </c>
      <c r="AJ99" s="113">
        <v>0</v>
      </c>
      <c r="AK99" s="113">
        <v>0</v>
      </c>
      <c r="AL99" s="113">
        <v>0</v>
      </c>
      <c r="AM99" s="113">
        <f t="shared" si="1"/>
        <v>0</v>
      </c>
      <c r="AP99" s="70"/>
    </row>
    <row r="100" spans="1:42" ht="33" customHeight="1">
      <c r="A100" s="87">
        <v>234</v>
      </c>
      <c r="B100" s="88" t="s">
        <v>124</v>
      </c>
      <c r="C100" s="89" t="s">
        <v>1332</v>
      </c>
      <c r="D100" s="113">
        <v>0</v>
      </c>
      <c r="E100" s="113">
        <v>0</v>
      </c>
      <c r="F100" s="113">
        <v>212183.47</v>
      </c>
      <c r="G100" s="113">
        <v>7674.04</v>
      </c>
      <c r="H100" s="113">
        <v>0</v>
      </c>
      <c r="I100" s="113">
        <v>0</v>
      </c>
      <c r="J100" s="113">
        <v>3909</v>
      </c>
      <c r="K100" s="113">
        <v>0</v>
      </c>
      <c r="L100" s="113">
        <v>0</v>
      </c>
      <c r="M100" s="113">
        <v>0</v>
      </c>
      <c r="N100" s="113">
        <v>0</v>
      </c>
      <c r="O100" s="113">
        <v>0</v>
      </c>
      <c r="P100" s="113">
        <v>0</v>
      </c>
      <c r="Q100" s="113">
        <v>0</v>
      </c>
      <c r="R100" s="113">
        <v>0</v>
      </c>
      <c r="S100" s="113">
        <v>0</v>
      </c>
      <c r="T100" s="113">
        <v>0</v>
      </c>
      <c r="U100" s="113">
        <v>0</v>
      </c>
      <c r="V100" s="113">
        <v>0</v>
      </c>
      <c r="W100" s="113">
        <v>0</v>
      </c>
      <c r="X100" s="113">
        <v>0</v>
      </c>
      <c r="Y100" s="113">
        <v>0</v>
      </c>
      <c r="Z100" s="113">
        <v>0</v>
      </c>
      <c r="AA100" s="113">
        <v>0</v>
      </c>
      <c r="AB100" s="113">
        <v>0</v>
      </c>
      <c r="AC100" s="113">
        <v>0</v>
      </c>
      <c r="AD100" s="113">
        <v>0</v>
      </c>
      <c r="AE100" s="113">
        <v>0</v>
      </c>
      <c r="AF100" s="113">
        <v>0</v>
      </c>
      <c r="AG100" s="113">
        <v>0</v>
      </c>
      <c r="AH100" s="113">
        <v>0</v>
      </c>
      <c r="AI100" s="113">
        <v>0</v>
      </c>
      <c r="AJ100" s="113">
        <v>0</v>
      </c>
      <c r="AK100" s="113">
        <v>0</v>
      </c>
      <c r="AL100" s="113">
        <v>0</v>
      </c>
      <c r="AM100" s="113">
        <f t="shared" si="1"/>
        <v>223766.51</v>
      </c>
      <c r="AP100" s="70"/>
    </row>
    <row r="101" spans="1:42" ht="33" customHeight="1">
      <c r="A101" s="87">
        <v>242</v>
      </c>
      <c r="B101" s="88" t="s">
        <v>769</v>
      </c>
      <c r="C101" s="115" t="s">
        <v>1404</v>
      </c>
      <c r="D101" s="113">
        <v>0</v>
      </c>
      <c r="E101" s="113">
        <v>0</v>
      </c>
      <c r="F101" s="113">
        <v>0</v>
      </c>
      <c r="G101" s="113">
        <v>0</v>
      </c>
      <c r="H101" s="113">
        <v>0</v>
      </c>
      <c r="I101" s="113">
        <v>0</v>
      </c>
      <c r="J101" s="113">
        <v>0</v>
      </c>
      <c r="K101" s="113">
        <v>0</v>
      </c>
      <c r="L101" s="113">
        <v>0</v>
      </c>
      <c r="M101" s="113">
        <v>0</v>
      </c>
      <c r="N101" s="113">
        <v>0</v>
      </c>
      <c r="O101" s="113">
        <v>0</v>
      </c>
      <c r="P101" s="113">
        <v>0</v>
      </c>
      <c r="Q101" s="113">
        <v>0</v>
      </c>
      <c r="R101" s="113">
        <v>0</v>
      </c>
      <c r="S101" s="113">
        <v>0</v>
      </c>
      <c r="T101" s="113">
        <v>0</v>
      </c>
      <c r="U101" s="113">
        <v>0</v>
      </c>
      <c r="V101" s="113">
        <v>0</v>
      </c>
      <c r="W101" s="113">
        <v>0</v>
      </c>
      <c r="X101" s="113">
        <v>0</v>
      </c>
      <c r="Y101" s="113">
        <v>0</v>
      </c>
      <c r="Z101" s="113">
        <v>0</v>
      </c>
      <c r="AA101" s="113">
        <v>0</v>
      </c>
      <c r="AB101" s="113">
        <v>0</v>
      </c>
      <c r="AC101" s="113">
        <v>0</v>
      </c>
      <c r="AD101" s="113">
        <v>0</v>
      </c>
      <c r="AE101" s="113">
        <v>0</v>
      </c>
      <c r="AF101" s="113">
        <v>0</v>
      </c>
      <c r="AG101" s="113">
        <v>0</v>
      </c>
      <c r="AH101" s="113">
        <v>0</v>
      </c>
      <c r="AI101" s="113">
        <v>0</v>
      </c>
      <c r="AJ101" s="113">
        <v>0</v>
      </c>
      <c r="AK101" s="113">
        <v>0</v>
      </c>
      <c r="AL101" s="113">
        <v>0</v>
      </c>
      <c r="AM101" s="113">
        <f t="shared" si="1"/>
        <v>0</v>
      </c>
      <c r="AP101" s="70"/>
    </row>
    <row r="102" spans="1:42" ht="33" customHeight="1">
      <c r="A102" s="87">
        <v>243</v>
      </c>
      <c r="B102" s="88" t="s">
        <v>770</v>
      </c>
      <c r="C102" s="89" t="s">
        <v>1332</v>
      </c>
      <c r="D102" s="113">
        <v>0</v>
      </c>
      <c r="E102" s="113">
        <v>0</v>
      </c>
      <c r="F102" s="113">
        <v>0</v>
      </c>
      <c r="G102" s="113">
        <v>0</v>
      </c>
      <c r="H102" s="113">
        <v>0</v>
      </c>
      <c r="I102" s="113">
        <v>0</v>
      </c>
      <c r="J102" s="113">
        <v>0</v>
      </c>
      <c r="K102" s="113">
        <v>0</v>
      </c>
      <c r="L102" s="113">
        <v>0</v>
      </c>
      <c r="M102" s="113">
        <v>0</v>
      </c>
      <c r="N102" s="113">
        <v>0</v>
      </c>
      <c r="O102" s="113">
        <v>0</v>
      </c>
      <c r="P102" s="113">
        <v>0</v>
      </c>
      <c r="Q102" s="113">
        <v>0</v>
      </c>
      <c r="R102" s="113">
        <v>0</v>
      </c>
      <c r="S102" s="113">
        <v>0</v>
      </c>
      <c r="T102" s="113">
        <v>0</v>
      </c>
      <c r="U102" s="113">
        <v>0</v>
      </c>
      <c r="V102" s="113">
        <v>0</v>
      </c>
      <c r="W102" s="113">
        <v>0</v>
      </c>
      <c r="X102" s="113">
        <v>0</v>
      </c>
      <c r="Y102" s="113">
        <v>0</v>
      </c>
      <c r="Z102" s="113">
        <v>0</v>
      </c>
      <c r="AA102" s="113">
        <v>0</v>
      </c>
      <c r="AB102" s="113">
        <v>0</v>
      </c>
      <c r="AC102" s="113">
        <v>0</v>
      </c>
      <c r="AD102" s="113">
        <v>0</v>
      </c>
      <c r="AE102" s="113">
        <v>0</v>
      </c>
      <c r="AF102" s="113">
        <v>0</v>
      </c>
      <c r="AG102" s="113">
        <v>0</v>
      </c>
      <c r="AH102" s="113">
        <v>0</v>
      </c>
      <c r="AI102" s="113">
        <v>0</v>
      </c>
      <c r="AJ102" s="113">
        <v>0</v>
      </c>
      <c r="AK102" s="113">
        <v>0</v>
      </c>
      <c r="AL102" s="113">
        <v>0</v>
      </c>
      <c r="AM102" s="113">
        <f t="shared" si="1"/>
        <v>0</v>
      </c>
      <c r="AP102" s="70"/>
    </row>
    <row r="103" spans="1:42" ht="33" customHeight="1">
      <c r="A103" s="87">
        <v>244</v>
      </c>
      <c r="B103" s="88" t="s">
        <v>771</v>
      </c>
      <c r="C103" s="89" t="s">
        <v>1338</v>
      </c>
      <c r="D103" s="113">
        <v>0</v>
      </c>
      <c r="E103" s="113">
        <v>0</v>
      </c>
      <c r="F103" s="113">
        <v>0</v>
      </c>
      <c r="G103" s="113">
        <v>0</v>
      </c>
      <c r="H103" s="113">
        <v>0</v>
      </c>
      <c r="I103" s="113">
        <v>0</v>
      </c>
      <c r="J103" s="113">
        <v>0</v>
      </c>
      <c r="K103" s="113">
        <v>0</v>
      </c>
      <c r="L103" s="113">
        <v>0</v>
      </c>
      <c r="M103" s="113">
        <v>0</v>
      </c>
      <c r="N103" s="113">
        <v>0</v>
      </c>
      <c r="O103" s="113">
        <v>0</v>
      </c>
      <c r="P103" s="113">
        <v>0</v>
      </c>
      <c r="Q103" s="113">
        <v>0</v>
      </c>
      <c r="R103" s="113">
        <v>0</v>
      </c>
      <c r="S103" s="113">
        <v>0</v>
      </c>
      <c r="T103" s="113">
        <v>0</v>
      </c>
      <c r="U103" s="113">
        <v>0</v>
      </c>
      <c r="V103" s="113">
        <v>0</v>
      </c>
      <c r="W103" s="113">
        <v>0</v>
      </c>
      <c r="X103" s="113">
        <v>0</v>
      </c>
      <c r="Y103" s="113">
        <v>0</v>
      </c>
      <c r="Z103" s="113">
        <v>0</v>
      </c>
      <c r="AA103" s="113">
        <v>0</v>
      </c>
      <c r="AB103" s="113">
        <v>0</v>
      </c>
      <c r="AC103" s="113">
        <v>0</v>
      </c>
      <c r="AD103" s="113">
        <v>0</v>
      </c>
      <c r="AE103" s="113">
        <v>0</v>
      </c>
      <c r="AF103" s="113">
        <v>0</v>
      </c>
      <c r="AG103" s="113">
        <v>0</v>
      </c>
      <c r="AH103" s="113">
        <v>0</v>
      </c>
      <c r="AI103" s="113">
        <v>0</v>
      </c>
      <c r="AJ103" s="113">
        <v>0</v>
      </c>
      <c r="AK103" s="113">
        <v>0</v>
      </c>
      <c r="AL103" s="113">
        <v>0</v>
      </c>
      <c r="AM103" s="113">
        <f t="shared" si="1"/>
        <v>0</v>
      </c>
      <c r="AP103" s="70"/>
    </row>
    <row r="104" spans="1:42" ht="33" customHeight="1">
      <c r="A104" s="257">
        <v>245</v>
      </c>
      <c r="B104" s="88" t="s">
        <v>772</v>
      </c>
      <c r="C104" s="89" t="s">
        <v>1338</v>
      </c>
      <c r="D104" s="113">
        <v>0</v>
      </c>
      <c r="E104" s="113">
        <v>0</v>
      </c>
      <c r="F104" s="113">
        <v>0</v>
      </c>
      <c r="G104" s="113">
        <v>0</v>
      </c>
      <c r="H104" s="113">
        <v>0</v>
      </c>
      <c r="I104" s="113">
        <v>0</v>
      </c>
      <c r="J104" s="113">
        <v>0</v>
      </c>
      <c r="K104" s="113">
        <v>0</v>
      </c>
      <c r="L104" s="113">
        <v>0</v>
      </c>
      <c r="M104" s="113">
        <v>0</v>
      </c>
      <c r="N104" s="113">
        <v>0</v>
      </c>
      <c r="O104" s="113">
        <v>0</v>
      </c>
      <c r="P104" s="113">
        <v>0</v>
      </c>
      <c r="Q104" s="113">
        <v>0</v>
      </c>
      <c r="R104" s="113">
        <v>0</v>
      </c>
      <c r="S104" s="113">
        <v>0</v>
      </c>
      <c r="T104" s="113">
        <v>0</v>
      </c>
      <c r="U104" s="113">
        <v>0</v>
      </c>
      <c r="V104" s="113">
        <v>0</v>
      </c>
      <c r="W104" s="113">
        <v>0</v>
      </c>
      <c r="X104" s="113">
        <v>0</v>
      </c>
      <c r="Y104" s="113">
        <v>0</v>
      </c>
      <c r="Z104" s="113">
        <v>0</v>
      </c>
      <c r="AA104" s="113">
        <v>0</v>
      </c>
      <c r="AB104" s="113">
        <v>0</v>
      </c>
      <c r="AC104" s="113">
        <v>0</v>
      </c>
      <c r="AD104" s="113">
        <v>0</v>
      </c>
      <c r="AE104" s="113">
        <v>0</v>
      </c>
      <c r="AF104" s="113">
        <v>0</v>
      </c>
      <c r="AG104" s="113">
        <v>0</v>
      </c>
      <c r="AH104" s="113">
        <v>0</v>
      </c>
      <c r="AI104" s="113">
        <v>0</v>
      </c>
      <c r="AJ104" s="113">
        <v>0</v>
      </c>
      <c r="AK104" s="113">
        <v>0</v>
      </c>
      <c r="AL104" s="113">
        <v>0</v>
      </c>
      <c r="AM104" s="113">
        <f t="shared" si="1"/>
        <v>0</v>
      </c>
      <c r="AP104" s="70"/>
    </row>
    <row r="105" spans="1:42" ht="33" customHeight="1">
      <c r="A105" s="87">
        <v>247</v>
      </c>
      <c r="B105" s="88" t="s">
        <v>773</v>
      </c>
      <c r="C105" s="89" t="s">
        <v>1332</v>
      </c>
      <c r="D105" s="113">
        <v>0</v>
      </c>
      <c r="E105" s="113">
        <v>0</v>
      </c>
      <c r="F105" s="113">
        <v>0</v>
      </c>
      <c r="G105" s="113">
        <v>0</v>
      </c>
      <c r="H105" s="113">
        <v>0</v>
      </c>
      <c r="I105" s="113">
        <v>0</v>
      </c>
      <c r="J105" s="113">
        <v>0</v>
      </c>
      <c r="K105" s="113">
        <v>0</v>
      </c>
      <c r="L105" s="113">
        <v>0</v>
      </c>
      <c r="M105" s="113">
        <v>0</v>
      </c>
      <c r="N105" s="113">
        <v>0</v>
      </c>
      <c r="O105" s="113">
        <v>0</v>
      </c>
      <c r="P105" s="113">
        <v>0</v>
      </c>
      <c r="Q105" s="113">
        <v>0</v>
      </c>
      <c r="R105" s="113">
        <v>0</v>
      </c>
      <c r="S105" s="113">
        <v>0</v>
      </c>
      <c r="T105" s="113">
        <v>0</v>
      </c>
      <c r="U105" s="113">
        <v>0</v>
      </c>
      <c r="V105" s="113">
        <v>0</v>
      </c>
      <c r="W105" s="113">
        <v>0</v>
      </c>
      <c r="X105" s="113">
        <v>0</v>
      </c>
      <c r="Y105" s="113">
        <v>0</v>
      </c>
      <c r="Z105" s="113">
        <v>0</v>
      </c>
      <c r="AA105" s="113">
        <v>0</v>
      </c>
      <c r="AB105" s="113">
        <v>0</v>
      </c>
      <c r="AC105" s="113">
        <v>0</v>
      </c>
      <c r="AD105" s="113">
        <v>0</v>
      </c>
      <c r="AE105" s="113">
        <v>0</v>
      </c>
      <c r="AF105" s="113">
        <v>0</v>
      </c>
      <c r="AG105" s="113">
        <v>0</v>
      </c>
      <c r="AH105" s="113">
        <v>0</v>
      </c>
      <c r="AI105" s="113">
        <v>0</v>
      </c>
      <c r="AJ105" s="113">
        <v>0</v>
      </c>
      <c r="AK105" s="113">
        <v>0</v>
      </c>
      <c r="AL105" s="113">
        <v>0</v>
      </c>
      <c r="AM105" s="113">
        <f t="shared" si="1"/>
        <v>0</v>
      </c>
      <c r="AP105" s="70"/>
    </row>
    <row r="106" spans="1:42" ht="33" customHeight="1">
      <c r="A106" s="87">
        <v>248</v>
      </c>
      <c r="B106" s="88" t="s">
        <v>774</v>
      </c>
      <c r="C106" s="115" t="s">
        <v>1298</v>
      </c>
      <c r="D106" s="113">
        <v>0</v>
      </c>
      <c r="E106" s="113">
        <v>0</v>
      </c>
      <c r="F106" s="113">
        <v>0</v>
      </c>
      <c r="G106" s="113">
        <v>0</v>
      </c>
      <c r="H106" s="113">
        <v>0</v>
      </c>
      <c r="I106" s="113">
        <v>0</v>
      </c>
      <c r="J106" s="113">
        <v>0</v>
      </c>
      <c r="K106" s="113">
        <v>0</v>
      </c>
      <c r="L106" s="113">
        <v>0</v>
      </c>
      <c r="M106" s="113">
        <v>0</v>
      </c>
      <c r="N106" s="113">
        <v>0</v>
      </c>
      <c r="O106" s="113">
        <v>0</v>
      </c>
      <c r="P106" s="113">
        <v>0</v>
      </c>
      <c r="Q106" s="113">
        <v>0</v>
      </c>
      <c r="R106" s="113">
        <v>0</v>
      </c>
      <c r="S106" s="113">
        <v>0</v>
      </c>
      <c r="T106" s="113">
        <v>0</v>
      </c>
      <c r="U106" s="113">
        <v>0</v>
      </c>
      <c r="V106" s="113">
        <v>0</v>
      </c>
      <c r="W106" s="113">
        <v>0</v>
      </c>
      <c r="X106" s="113">
        <v>0</v>
      </c>
      <c r="Y106" s="113">
        <v>0</v>
      </c>
      <c r="Z106" s="113">
        <v>0</v>
      </c>
      <c r="AA106" s="113">
        <v>0</v>
      </c>
      <c r="AB106" s="113">
        <v>0</v>
      </c>
      <c r="AC106" s="113">
        <v>0</v>
      </c>
      <c r="AD106" s="113">
        <v>0</v>
      </c>
      <c r="AE106" s="113">
        <v>0</v>
      </c>
      <c r="AF106" s="113">
        <v>0</v>
      </c>
      <c r="AG106" s="113">
        <v>0</v>
      </c>
      <c r="AH106" s="113">
        <v>0</v>
      </c>
      <c r="AI106" s="113">
        <v>0</v>
      </c>
      <c r="AJ106" s="113">
        <v>0</v>
      </c>
      <c r="AK106" s="113">
        <v>0</v>
      </c>
      <c r="AL106" s="113">
        <v>0</v>
      </c>
      <c r="AM106" s="113">
        <f t="shared" si="1"/>
        <v>0</v>
      </c>
      <c r="AP106" s="70"/>
    </row>
    <row r="107" spans="1:42" ht="33" customHeight="1">
      <c r="A107" s="87">
        <v>249</v>
      </c>
      <c r="B107" s="88" t="s">
        <v>775</v>
      </c>
      <c r="C107" s="89" t="s">
        <v>1335</v>
      </c>
      <c r="D107" s="113">
        <v>0</v>
      </c>
      <c r="E107" s="113">
        <v>0</v>
      </c>
      <c r="F107" s="113">
        <v>11548893</v>
      </c>
      <c r="G107" s="113">
        <v>2989.47</v>
      </c>
      <c r="H107" s="113">
        <v>0</v>
      </c>
      <c r="I107" s="113">
        <v>0</v>
      </c>
      <c r="J107" s="113">
        <v>0</v>
      </c>
      <c r="K107" s="113">
        <v>0</v>
      </c>
      <c r="L107" s="113">
        <v>4784.42</v>
      </c>
      <c r="M107" s="113">
        <v>0</v>
      </c>
      <c r="N107" s="113">
        <v>0</v>
      </c>
      <c r="O107" s="113">
        <v>0</v>
      </c>
      <c r="P107" s="113">
        <v>68042.340000000011</v>
      </c>
      <c r="Q107" s="113">
        <v>0</v>
      </c>
      <c r="R107" s="113">
        <v>0</v>
      </c>
      <c r="S107" s="113">
        <v>0</v>
      </c>
      <c r="T107" s="113">
        <v>0</v>
      </c>
      <c r="U107" s="113">
        <v>0</v>
      </c>
      <c r="V107" s="113">
        <v>0</v>
      </c>
      <c r="W107" s="113">
        <v>0</v>
      </c>
      <c r="X107" s="113">
        <v>0</v>
      </c>
      <c r="Y107" s="113">
        <v>0</v>
      </c>
      <c r="Z107" s="113">
        <v>0</v>
      </c>
      <c r="AA107" s="113">
        <v>0</v>
      </c>
      <c r="AB107" s="113">
        <v>0</v>
      </c>
      <c r="AC107" s="113">
        <v>0</v>
      </c>
      <c r="AD107" s="113">
        <v>0</v>
      </c>
      <c r="AE107" s="113">
        <v>0</v>
      </c>
      <c r="AF107" s="113">
        <v>0</v>
      </c>
      <c r="AG107" s="113">
        <v>0</v>
      </c>
      <c r="AH107" s="113">
        <v>0</v>
      </c>
      <c r="AI107" s="113">
        <v>0</v>
      </c>
      <c r="AJ107" s="113">
        <v>0</v>
      </c>
      <c r="AK107" s="113">
        <v>0</v>
      </c>
      <c r="AL107" s="113">
        <v>0</v>
      </c>
      <c r="AM107" s="113">
        <f t="shared" si="1"/>
        <v>11624709.23</v>
      </c>
      <c r="AP107" s="70"/>
    </row>
    <row r="108" spans="1:42" ht="33" customHeight="1">
      <c r="A108" s="87">
        <v>250</v>
      </c>
      <c r="B108" s="88" t="s">
        <v>776</v>
      </c>
      <c r="C108" s="115" t="s">
        <v>1298</v>
      </c>
      <c r="D108" s="113">
        <v>0</v>
      </c>
      <c r="E108" s="113">
        <v>0</v>
      </c>
      <c r="F108" s="113">
        <v>0</v>
      </c>
      <c r="G108" s="113">
        <v>0</v>
      </c>
      <c r="H108" s="113">
        <v>0</v>
      </c>
      <c r="I108" s="113">
        <v>0</v>
      </c>
      <c r="J108" s="113">
        <v>0</v>
      </c>
      <c r="K108" s="113">
        <v>0</v>
      </c>
      <c r="L108" s="113">
        <v>0</v>
      </c>
      <c r="M108" s="113">
        <v>0</v>
      </c>
      <c r="N108" s="113">
        <v>0</v>
      </c>
      <c r="O108" s="113">
        <v>0</v>
      </c>
      <c r="P108" s="113">
        <v>0</v>
      </c>
      <c r="Q108" s="113">
        <v>0</v>
      </c>
      <c r="R108" s="113">
        <v>0</v>
      </c>
      <c r="S108" s="113">
        <v>0</v>
      </c>
      <c r="T108" s="113">
        <v>0</v>
      </c>
      <c r="U108" s="113">
        <v>0</v>
      </c>
      <c r="V108" s="113">
        <v>0</v>
      </c>
      <c r="W108" s="113">
        <v>0</v>
      </c>
      <c r="X108" s="113">
        <v>0</v>
      </c>
      <c r="Y108" s="113">
        <v>0</v>
      </c>
      <c r="Z108" s="113">
        <v>0</v>
      </c>
      <c r="AA108" s="113">
        <v>0</v>
      </c>
      <c r="AB108" s="113">
        <v>0</v>
      </c>
      <c r="AC108" s="113">
        <v>0</v>
      </c>
      <c r="AD108" s="113">
        <v>0</v>
      </c>
      <c r="AE108" s="113">
        <v>0</v>
      </c>
      <c r="AF108" s="113">
        <v>0</v>
      </c>
      <c r="AG108" s="113">
        <v>0</v>
      </c>
      <c r="AH108" s="113">
        <v>0</v>
      </c>
      <c r="AI108" s="113">
        <v>0</v>
      </c>
      <c r="AJ108" s="113">
        <v>0</v>
      </c>
      <c r="AK108" s="113">
        <v>0</v>
      </c>
      <c r="AL108" s="113">
        <v>0</v>
      </c>
      <c r="AM108" s="113">
        <f t="shared" si="1"/>
        <v>0</v>
      </c>
      <c r="AP108" s="70"/>
    </row>
    <row r="109" spans="1:42" ht="33" customHeight="1">
      <c r="A109" s="257">
        <v>251</v>
      </c>
      <c r="B109" s="88" t="s">
        <v>777</v>
      </c>
      <c r="C109" s="89" t="s">
        <v>1335</v>
      </c>
      <c r="D109" s="113">
        <v>0</v>
      </c>
      <c r="E109" s="113">
        <v>0</v>
      </c>
      <c r="F109" s="113">
        <v>0</v>
      </c>
      <c r="G109" s="113">
        <v>0</v>
      </c>
      <c r="H109" s="113">
        <v>0</v>
      </c>
      <c r="I109" s="113">
        <v>0</v>
      </c>
      <c r="J109" s="113">
        <v>0</v>
      </c>
      <c r="K109" s="113">
        <v>0</v>
      </c>
      <c r="L109" s="113">
        <v>0</v>
      </c>
      <c r="M109" s="113">
        <v>0</v>
      </c>
      <c r="N109" s="113">
        <v>0</v>
      </c>
      <c r="O109" s="113">
        <v>0</v>
      </c>
      <c r="P109" s="113">
        <v>0</v>
      </c>
      <c r="Q109" s="113">
        <v>0</v>
      </c>
      <c r="R109" s="113">
        <v>0</v>
      </c>
      <c r="S109" s="113">
        <v>0</v>
      </c>
      <c r="T109" s="113">
        <v>0</v>
      </c>
      <c r="U109" s="113">
        <v>0</v>
      </c>
      <c r="V109" s="113">
        <v>0</v>
      </c>
      <c r="W109" s="113">
        <v>0</v>
      </c>
      <c r="X109" s="113">
        <v>0</v>
      </c>
      <c r="Y109" s="113">
        <v>0</v>
      </c>
      <c r="Z109" s="113">
        <v>0</v>
      </c>
      <c r="AA109" s="113">
        <v>0</v>
      </c>
      <c r="AB109" s="113">
        <v>0</v>
      </c>
      <c r="AC109" s="113">
        <v>0</v>
      </c>
      <c r="AD109" s="113">
        <v>0</v>
      </c>
      <c r="AE109" s="113">
        <v>0</v>
      </c>
      <c r="AF109" s="113">
        <v>0</v>
      </c>
      <c r="AG109" s="113">
        <v>0</v>
      </c>
      <c r="AH109" s="113">
        <v>0</v>
      </c>
      <c r="AI109" s="113">
        <v>0</v>
      </c>
      <c r="AJ109" s="113">
        <v>0</v>
      </c>
      <c r="AK109" s="113">
        <v>0</v>
      </c>
      <c r="AL109" s="113">
        <v>0</v>
      </c>
      <c r="AM109" s="113">
        <f t="shared" si="1"/>
        <v>0</v>
      </c>
      <c r="AP109" s="70"/>
    </row>
    <row r="110" spans="1:42" ht="33" customHeight="1">
      <c r="A110" s="87">
        <v>253</v>
      </c>
      <c r="B110" s="88" t="s">
        <v>778</v>
      </c>
      <c r="C110" s="89" t="s">
        <v>1337</v>
      </c>
      <c r="D110" s="113">
        <v>0</v>
      </c>
      <c r="E110" s="113">
        <v>4254305</v>
      </c>
      <c r="F110" s="113">
        <v>4823580.5099999979</v>
      </c>
      <c r="G110" s="113">
        <v>18391604.190000001</v>
      </c>
      <c r="H110" s="113">
        <v>0</v>
      </c>
      <c r="I110" s="113">
        <v>0</v>
      </c>
      <c r="J110" s="113">
        <v>0</v>
      </c>
      <c r="K110" s="113">
        <v>0</v>
      </c>
      <c r="L110" s="113">
        <v>0</v>
      </c>
      <c r="M110" s="113">
        <v>0</v>
      </c>
      <c r="N110" s="113">
        <v>0</v>
      </c>
      <c r="O110" s="113">
        <v>0</v>
      </c>
      <c r="P110" s="113">
        <v>0</v>
      </c>
      <c r="Q110" s="113">
        <v>0</v>
      </c>
      <c r="R110" s="113">
        <v>0</v>
      </c>
      <c r="S110" s="113">
        <v>0</v>
      </c>
      <c r="T110" s="113">
        <v>0</v>
      </c>
      <c r="U110" s="113">
        <v>0</v>
      </c>
      <c r="V110" s="113">
        <v>0</v>
      </c>
      <c r="W110" s="113">
        <v>0</v>
      </c>
      <c r="X110" s="113">
        <v>0</v>
      </c>
      <c r="Y110" s="113">
        <v>0</v>
      </c>
      <c r="Z110" s="113">
        <v>0</v>
      </c>
      <c r="AA110" s="113">
        <v>0</v>
      </c>
      <c r="AB110" s="113">
        <v>0</v>
      </c>
      <c r="AC110" s="113">
        <v>0</v>
      </c>
      <c r="AD110" s="113">
        <v>0</v>
      </c>
      <c r="AE110" s="113">
        <v>0</v>
      </c>
      <c r="AF110" s="113">
        <v>0</v>
      </c>
      <c r="AG110" s="113">
        <v>0</v>
      </c>
      <c r="AH110" s="113">
        <v>0</v>
      </c>
      <c r="AI110" s="113">
        <v>0</v>
      </c>
      <c r="AJ110" s="113">
        <v>0</v>
      </c>
      <c r="AK110" s="113">
        <v>0</v>
      </c>
      <c r="AL110" s="113">
        <v>0</v>
      </c>
      <c r="AM110" s="113">
        <f t="shared" si="1"/>
        <v>27469489.699999999</v>
      </c>
      <c r="AP110" s="70"/>
    </row>
    <row r="111" spans="1:42" ht="33" customHeight="1">
      <c r="A111" s="87">
        <v>254</v>
      </c>
      <c r="B111" s="88" t="s">
        <v>779</v>
      </c>
      <c r="C111" s="89" t="s">
        <v>1329</v>
      </c>
      <c r="D111" s="113">
        <v>0</v>
      </c>
      <c r="E111" s="113">
        <v>0</v>
      </c>
      <c r="F111" s="113">
        <v>0</v>
      </c>
      <c r="G111" s="113">
        <v>134327.84</v>
      </c>
      <c r="H111" s="113">
        <v>0</v>
      </c>
      <c r="I111" s="113">
        <v>0</v>
      </c>
      <c r="J111" s="113">
        <v>0</v>
      </c>
      <c r="K111" s="113">
        <v>0</v>
      </c>
      <c r="L111" s="113">
        <v>0</v>
      </c>
      <c r="M111" s="113">
        <v>0</v>
      </c>
      <c r="N111" s="113">
        <v>0</v>
      </c>
      <c r="O111" s="113">
        <v>0</v>
      </c>
      <c r="P111" s="113">
        <v>0</v>
      </c>
      <c r="Q111" s="113">
        <v>0</v>
      </c>
      <c r="R111" s="113">
        <v>0</v>
      </c>
      <c r="S111" s="113">
        <v>0</v>
      </c>
      <c r="T111" s="113">
        <v>0</v>
      </c>
      <c r="U111" s="113">
        <v>0</v>
      </c>
      <c r="V111" s="113">
        <v>0</v>
      </c>
      <c r="W111" s="113">
        <v>0</v>
      </c>
      <c r="X111" s="113">
        <v>0</v>
      </c>
      <c r="Y111" s="113">
        <v>0</v>
      </c>
      <c r="Z111" s="113">
        <v>0</v>
      </c>
      <c r="AA111" s="113">
        <v>0</v>
      </c>
      <c r="AB111" s="113">
        <v>0</v>
      </c>
      <c r="AC111" s="113">
        <v>0</v>
      </c>
      <c r="AD111" s="113">
        <v>0</v>
      </c>
      <c r="AE111" s="113">
        <v>0</v>
      </c>
      <c r="AF111" s="113">
        <v>0</v>
      </c>
      <c r="AG111" s="113">
        <v>0</v>
      </c>
      <c r="AH111" s="113">
        <v>0</v>
      </c>
      <c r="AI111" s="113">
        <v>0</v>
      </c>
      <c r="AJ111" s="113">
        <v>0</v>
      </c>
      <c r="AK111" s="113">
        <v>0</v>
      </c>
      <c r="AL111" s="113">
        <v>0</v>
      </c>
      <c r="AM111" s="113">
        <f t="shared" si="1"/>
        <v>134327.84</v>
      </c>
      <c r="AP111" s="70"/>
    </row>
    <row r="112" spans="1:42" ht="33" customHeight="1">
      <c r="A112" s="87">
        <v>265</v>
      </c>
      <c r="B112" s="88" t="s">
        <v>780</v>
      </c>
      <c r="C112" s="115" t="s">
        <v>1330</v>
      </c>
      <c r="D112" s="113">
        <v>0</v>
      </c>
      <c r="E112" s="113">
        <v>0</v>
      </c>
      <c r="F112" s="113">
        <v>0</v>
      </c>
      <c r="G112" s="113">
        <v>300316.93</v>
      </c>
      <c r="H112" s="113">
        <v>0</v>
      </c>
      <c r="I112" s="113">
        <v>0</v>
      </c>
      <c r="J112" s="113">
        <v>0</v>
      </c>
      <c r="K112" s="113">
        <v>0</v>
      </c>
      <c r="L112" s="113">
        <v>0</v>
      </c>
      <c r="M112" s="113">
        <v>0</v>
      </c>
      <c r="N112" s="113">
        <v>0</v>
      </c>
      <c r="O112" s="113">
        <v>0</v>
      </c>
      <c r="P112" s="113">
        <v>0</v>
      </c>
      <c r="Q112" s="113">
        <v>0</v>
      </c>
      <c r="R112" s="113">
        <v>0</v>
      </c>
      <c r="S112" s="113">
        <v>0</v>
      </c>
      <c r="T112" s="113">
        <v>0</v>
      </c>
      <c r="U112" s="113">
        <v>0</v>
      </c>
      <c r="V112" s="113">
        <v>0</v>
      </c>
      <c r="W112" s="113">
        <v>0</v>
      </c>
      <c r="X112" s="113">
        <v>0</v>
      </c>
      <c r="Y112" s="113">
        <v>0</v>
      </c>
      <c r="Z112" s="113">
        <v>0</v>
      </c>
      <c r="AA112" s="113">
        <v>0</v>
      </c>
      <c r="AB112" s="113">
        <v>0</v>
      </c>
      <c r="AC112" s="113">
        <v>0</v>
      </c>
      <c r="AD112" s="113">
        <v>0</v>
      </c>
      <c r="AE112" s="113">
        <v>0</v>
      </c>
      <c r="AF112" s="113">
        <v>0</v>
      </c>
      <c r="AG112" s="113">
        <v>0</v>
      </c>
      <c r="AH112" s="113">
        <v>0</v>
      </c>
      <c r="AI112" s="113">
        <v>0</v>
      </c>
      <c r="AJ112" s="113">
        <v>0</v>
      </c>
      <c r="AK112" s="113">
        <v>0</v>
      </c>
      <c r="AL112" s="113">
        <v>0</v>
      </c>
      <c r="AM112" s="113">
        <f t="shared" si="1"/>
        <v>300316.93</v>
      </c>
      <c r="AP112" s="70"/>
    </row>
    <row r="113" spans="1:42" ht="33" customHeight="1">
      <c r="A113" s="87">
        <v>266</v>
      </c>
      <c r="B113" s="88" t="s">
        <v>781</v>
      </c>
      <c r="C113" s="115" t="s">
        <v>1330</v>
      </c>
      <c r="D113" s="113">
        <v>0</v>
      </c>
      <c r="E113" s="113">
        <v>0</v>
      </c>
      <c r="F113" s="113">
        <v>0</v>
      </c>
      <c r="G113" s="113">
        <v>570</v>
      </c>
      <c r="H113" s="113">
        <v>0</v>
      </c>
      <c r="I113" s="113">
        <v>0</v>
      </c>
      <c r="J113" s="113">
        <v>0</v>
      </c>
      <c r="K113" s="113">
        <v>0</v>
      </c>
      <c r="L113" s="113">
        <v>0</v>
      </c>
      <c r="M113" s="113">
        <v>0</v>
      </c>
      <c r="N113" s="113">
        <v>0</v>
      </c>
      <c r="O113" s="113">
        <v>0</v>
      </c>
      <c r="P113" s="113">
        <v>0</v>
      </c>
      <c r="Q113" s="113">
        <v>0</v>
      </c>
      <c r="R113" s="113">
        <v>0</v>
      </c>
      <c r="S113" s="113">
        <v>0</v>
      </c>
      <c r="T113" s="113">
        <v>0</v>
      </c>
      <c r="U113" s="113">
        <v>0</v>
      </c>
      <c r="V113" s="113">
        <v>0</v>
      </c>
      <c r="W113" s="113">
        <v>0</v>
      </c>
      <c r="X113" s="113">
        <v>0</v>
      </c>
      <c r="Y113" s="113">
        <v>0</v>
      </c>
      <c r="Z113" s="113">
        <v>0</v>
      </c>
      <c r="AA113" s="113">
        <v>0</v>
      </c>
      <c r="AB113" s="113">
        <v>0</v>
      </c>
      <c r="AC113" s="113">
        <v>0</v>
      </c>
      <c r="AD113" s="113">
        <v>0</v>
      </c>
      <c r="AE113" s="113">
        <v>0</v>
      </c>
      <c r="AF113" s="113">
        <v>0</v>
      </c>
      <c r="AG113" s="113">
        <v>0</v>
      </c>
      <c r="AH113" s="113">
        <v>0</v>
      </c>
      <c r="AI113" s="113">
        <v>0</v>
      </c>
      <c r="AJ113" s="113">
        <v>0</v>
      </c>
      <c r="AK113" s="113">
        <v>0</v>
      </c>
      <c r="AL113" s="113">
        <v>0</v>
      </c>
      <c r="AM113" s="113">
        <f t="shared" si="1"/>
        <v>570</v>
      </c>
      <c r="AP113" s="70"/>
    </row>
    <row r="114" spans="1:42" ht="33" customHeight="1">
      <c r="A114" s="87">
        <v>267</v>
      </c>
      <c r="B114" s="88" t="s">
        <v>782</v>
      </c>
      <c r="C114" s="115" t="s">
        <v>1334</v>
      </c>
      <c r="D114" s="113">
        <v>0</v>
      </c>
      <c r="E114" s="113">
        <v>0</v>
      </c>
      <c r="F114" s="113">
        <v>0</v>
      </c>
      <c r="G114" s="113">
        <v>0</v>
      </c>
      <c r="H114" s="113">
        <v>0</v>
      </c>
      <c r="I114" s="113">
        <v>0</v>
      </c>
      <c r="J114" s="113">
        <v>0</v>
      </c>
      <c r="K114" s="113">
        <v>0</v>
      </c>
      <c r="L114" s="113">
        <v>0</v>
      </c>
      <c r="M114" s="113">
        <v>0</v>
      </c>
      <c r="N114" s="113">
        <v>0</v>
      </c>
      <c r="O114" s="113">
        <v>0</v>
      </c>
      <c r="P114" s="113">
        <v>0</v>
      </c>
      <c r="Q114" s="113">
        <v>0</v>
      </c>
      <c r="R114" s="113">
        <v>0</v>
      </c>
      <c r="S114" s="113">
        <v>0</v>
      </c>
      <c r="T114" s="113">
        <v>0</v>
      </c>
      <c r="U114" s="113">
        <v>0</v>
      </c>
      <c r="V114" s="113">
        <v>0</v>
      </c>
      <c r="W114" s="113">
        <v>0</v>
      </c>
      <c r="X114" s="113">
        <v>0</v>
      </c>
      <c r="Y114" s="113">
        <v>0</v>
      </c>
      <c r="Z114" s="113">
        <v>0</v>
      </c>
      <c r="AA114" s="113">
        <v>0</v>
      </c>
      <c r="AB114" s="113">
        <v>0</v>
      </c>
      <c r="AC114" s="113">
        <v>0</v>
      </c>
      <c r="AD114" s="113">
        <v>0</v>
      </c>
      <c r="AE114" s="113">
        <v>0</v>
      </c>
      <c r="AF114" s="113">
        <v>0</v>
      </c>
      <c r="AG114" s="113">
        <v>0</v>
      </c>
      <c r="AH114" s="113">
        <v>0</v>
      </c>
      <c r="AI114" s="113">
        <v>0</v>
      </c>
      <c r="AJ114" s="113">
        <v>0</v>
      </c>
      <c r="AK114" s="113">
        <v>0</v>
      </c>
      <c r="AL114" s="113">
        <v>0</v>
      </c>
      <c r="AM114" s="113">
        <f t="shared" si="1"/>
        <v>0</v>
      </c>
      <c r="AP114" s="70"/>
    </row>
    <row r="115" spans="1:42" ht="33" customHeight="1">
      <c r="A115" s="87">
        <v>268</v>
      </c>
      <c r="B115" s="88" t="s">
        <v>783</v>
      </c>
      <c r="C115" s="115" t="s">
        <v>1334</v>
      </c>
      <c r="D115" s="113">
        <v>0</v>
      </c>
      <c r="E115" s="113">
        <v>0</v>
      </c>
      <c r="F115" s="113">
        <v>0</v>
      </c>
      <c r="G115" s="113">
        <v>0</v>
      </c>
      <c r="H115" s="113">
        <v>0</v>
      </c>
      <c r="I115" s="113">
        <v>0</v>
      </c>
      <c r="J115" s="113">
        <v>0</v>
      </c>
      <c r="K115" s="113">
        <v>0</v>
      </c>
      <c r="L115" s="113">
        <v>0</v>
      </c>
      <c r="M115" s="113">
        <v>0</v>
      </c>
      <c r="N115" s="113">
        <v>0</v>
      </c>
      <c r="O115" s="113">
        <v>0</v>
      </c>
      <c r="P115" s="113">
        <v>0</v>
      </c>
      <c r="Q115" s="113">
        <v>0</v>
      </c>
      <c r="R115" s="113">
        <v>0</v>
      </c>
      <c r="S115" s="113">
        <v>0</v>
      </c>
      <c r="T115" s="113">
        <v>0</v>
      </c>
      <c r="U115" s="113">
        <v>0</v>
      </c>
      <c r="V115" s="113">
        <v>0</v>
      </c>
      <c r="W115" s="113">
        <v>0</v>
      </c>
      <c r="X115" s="113">
        <v>0</v>
      </c>
      <c r="Y115" s="113">
        <v>0</v>
      </c>
      <c r="Z115" s="113">
        <v>0</v>
      </c>
      <c r="AA115" s="113">
        <v>0</v>
      </c>
      <c r="AB115" s="113">
        <v>0</v>
      </c>
      <c r="AC115" s="113">
        <v>0</v>
      </c>
      <c r="AD115" s="113">
        <v>0</v>
      </c>
      <c r="AE115" s="113">
        <v>0</v>
      </c>
      <c r="AF115" s="113">
        <v>0</v>
      </c>
      <c r="AG115" s="113">
        <v>0</v>
      </c>
      <c r="AH115" s="113">
        <v>0</v>
      </c>
      <c r="AI115" s="113">
        <v>0</v>
      </c>
      <c r="AJ115" s="113">
        <v>0</v>
      </c>
      <c r="AK115" s="113">
        <v>0</v>
      </c>
      <c r="AL115" s="113">
        <v>0</v>
      </c>
      <c r="AM115" s="113">
        <f t="shared" si="1"/>
        <v>0</v>
      </c>
      <c r="AP115" s="70"/>
    </row>
    <row r="116" spans="1:42" ht="33" customHeight="1">
      <c r="A116" s="87">
        <v>269</v>
      </c>
      <c r="B116" s="88" t="s">
        <v>784</v>
      </c>
      <c r="C116" s="115" t="s">
        <v>1330</v>
      </c>
      <c r="D116" s="113">
        <v>0</v>
      </c>
      <c r="E116" s="113">
        <v>0</v>
      </c>
      <c r="F116" s="113">
        <v>42547</v>
      </c>
      <c r="G116" s="113">
        <v>371807.22</v>
      </c>
      <c r="H116" s="113">
        <v>0</v>
      </c>
      <c r="I116" s="113">
        <v>0</v>
      </c>
      <c r="J116" s="113">
        <v>0</v>
      </c>
      <c r="K116" s="113">
        <v>0</v>
      </c>
      <c r="L116" s="113">
        <v>0</v>
      </c>
      <c r="M116" s="113">
        <v>0</v>
      </c>
      <c r="N116" s="113">
        <v>0</v>
      </c>
      <c r="O116" s="113">
        <v>0</v>
      </c>
      <c r="P116" s="113">
        <v>0</v>
      </c>
      <c r="Q116" s="113">
        <v>0</v>
      </c>
      <c r="R116" s="113">
        <v>0</v>
      </c>
      <c r="S116" s="113">
        <v>0</v>
      </c>
      <c r="T116" s="113">
        <v>0</v>
      </c>
      <c r="U116" s="113">
        <v>0</v>
      </c>
      <c r="V116" s="113">
        <v>0</v>
      </c>
      <c r="W116" s="113">
        <v>0</v>
      </c>
      <c r="X116" s="113">
        <v>0</v>
      </c>
      <c r="Y116" s="113">
        <v>0</v>
      </c>
      <c r="Z116" s="113">
        <v>0</v>
      </c>
      <c r="AA116" s="113">
        <v>0</v>
      </c>
      <c r="AB116" s="113">
        <v>0</v>
      </c>
      <c r="AC116" s="113">
        <v>0</v>
      </c>
      <c r="AD116" s="113">
        <v>0</v>
      </c>
      <c r="AE116" s="113">
        <v>0</v>
      </c>
      <c r="AF116" s="113">
        <v>0</v>
      </c>
      <c r="AG116" s="113">
        <v>0</v>
      </c>
      <c r="AH116" s="113">
        <v>0</v>
      </c>
      <c r="AI116" s="113">
        <v>0</v>
      </c>
      <c r="AJ116" s="113">
        <v>0</v>
      </c>
      <c r="AK116" s="113">
        <v>0</v>
      </c>
      <c r="AL116" s="113">
        <v>0</v>
      </c>
      <c r="AM116" s="113">
        <f t="shared" si="1"/>
        <v>414354.22</v>
      </c>
      <c r="AP116" s="70"/>
    </row>
    <row r="117" spans="1:42" ht="33" customHeight="1">
      <c r="A117" s="257">
        <v>270</v>
      </c>
      <c r="B117" s="88" t="s">
        <v>785</v>
      </c>
      <c r="C117" s="115" t="s">
        <v>1330</v>
      </c>
      <c r="D117" s="113">
        <v>0</v>
      </c>
      <c r="E117" s="113">
        <v>0</v>
      </c>
      <c r="F117" s="113">
        <v>0</v>
      </c>
      <c r="G117" s="113">
        <v>0</v>
      </c>
      <c r="H117" s="113">
        <v>0</v>
      </c>
      <c r="I117" s="113">
        <v>0</v>
      </c>
      <c r="J117" s="113">
        <v>0</v>
      </c>
      <c r="K117" s="113">
        <v>0</v>
      </c>
      <c r="L117" s="113">
        <v>0</v>
      </c>
      <c r="M117" s="113">
        <v>0</v>
      </c>
      <c r="N117" s="113">
        <v>0</v>
      </c>
      <c r="O117" s="113">
        <v>0</v>
      </c>
      <c r="P117" s="113">
        <v>0</v>
      </c>
      <c r="Q117" s="113">
        <v>0</v>
      </c>
      <c r="R117" s="113">
        <v>0</v>
      </c>
      <c r="S117" s="113">
        <v>0</v>
      </c>
      <c r="T117" s="113">
        <v>0</v>
      </c>
      <c r="U117" s="113">
        <v>0</v>
      </c>
      <c r="V117" s="113">
        <v>0</v>
      </c>
      <c r="W117" s="113">
        <v>0</v>
      </c>
      <c r="X117" s="113">
        <v>0</v>
      </c>
      <c r="Y117" s="113">
        <v>0</v>
      </c>
      <c r="Z117" s="113">
        <v>0</v>
      </c>
      <c r="AA117" s="113">
        <v>0</v>
      </c>
      <c r="AB117" s="113">
        <v>0</v>
      </c>
      <c r="AC117" s="113">
        <v>0</v>
      </c>
      <c r="AD117" s="113">
        <v>0</v>
      </c>
      <c r="AE117" s="113">
        <v>0</v>
      </c>
      <c r="AF117" s="113">
        <v>0</v>
      </c>
      <c r="AG117" s="113">
        <v>0</v>
      </c>
      <c r="AH117" s="113">
        <v>0</v>
      </c>
      <c r="AI117" s="113">
        <v>0</v>
      </c>
      <c r="AJ117" s="113">
        <v>0</v>
      </c>
      <c r="AK117" s="113">
        <v>0</v>
      </c>
      <c r="AL117" s="113">
        <v>0</v>
      </c>
      <c r="AM117" s="113">
        <f t="shared" si="1"/>
        <v>0</v>
      </c>
      <c r="AP117" s="70"/>
    </row>
    <row r="118" spans="1:42" ht="33" customHeight="1">
      <c r="A118" s="87">
        <v>271</v>
      </c>
      <c r="B118" s="88" t="s">
        <v>786</v>
      </c>
      <c r="C118" s="115" t="s">
        <v>1330</v>
      </c>
      <c r="D118" s="113">
        <v>0</v>
      </c>
      <c r="E118" s="113">
        <v>0</v>
      </c>
      <c r="F118" s="113">
        <v>0</v>
      </c>
      <c r="G118" s="113">
        <v>26868.42</v>
      </c>
      <c r="H118" s="113">
        <v>0</v>
      </c>
      <c r="I118" s="113">
        <v>0</v>
      </c>
      <c r="J118" s="113">
        <v>0</v>
      </c>
      <c r="K118" s="113">
        <v>0</v>
      </c>
      <c r="L118" s="113">
        <v>0</v>
      </c>
      <c r="M118" s="113">
        <v>0</v>
      </c>
      <c r="N118" s="113">
        <v>0</v>
      </c>
      <c r="O118" s="113">
        <v>0</v>
      </c>
      <c r="P118" s="113">
        <v>0</v>
      </c>
      <c r="Q118" s="113">
        <v>0</v>
      </c>
      <c r="R118" s="113">
        <v>0</v>
      </c>
      <c r="S118" s="113">
        <v>0</v>
      </c>
      <c r="T118" s="113">
        <v>0</v>
      </c>
      <c r="U118" s="113">
        <v>0</v>
      </c>
      <c r="V118" s="113">
        <v>0</v>
      </c>
      <c r="W118" s="113">
        <v>0</v>
      </c>
      <c r="X118" s="113">
        <v>0</v>
      </c>
      <c r="Y118" s="113">
        <v>0</v>
      </c>
      <c r="Z118" s="113">
        <v>0</v>
      </c>
      <c r="AA118" s="113">
        <v>0</v>
      </c>
      <c r="AB118" s="113">
        <v>0</v>
      </c>
      <c r="AC118" s="113">
        <v>0</v>
      </c>
      <c r="AD118" s="113">
        <v>0</v>
      </c>
      <c r="AE118" s="113">
        <v>0</v>
      </c>
      <c r="AF118" s="113">
        <v>0</v>
      </c>
      <c r="AG118" s="113">
        <v>0</v>
      </c>
      <c r="AH118" s="113">
        <v>0</v>
      </c>
      <c r="AI118" s="113">
        <v>0</v>
      </c>
      <c r="AJ118" s="113">
        <v>0</v>
      </c>
      <c r="AK118" s="113">
        <v>0</v>
      </c>
      <c r="AL118" s="113">
        <v>0</v>
      </c>
      <c r="AM118" s="113">
        <f t="shared" si="1"/>
        <v>26868.42</v>
      </c>
      <c r="AP118" s="70"/>
    </row>
    <row r="119" spans="1:42" ht="33" customHeight="1">
      <c r="A119" s="87">
        <v>272</v>
      </c>
      <c r="B119" s="88" t="s">
        <v>787</v>
      </c>
      <c r="C119" s="115" t="s">
        <v>1334</v>
      </c>
      <c r="D119" s="113">
        <v>0</v>
      </c>
      <c r="E119" s="113">
        <v>0</v>
      </c>
      <c r="F119" s="113">
        <v>0</v>
      </c>
      <c r="G119" s="113">
        <v>0</v>
      </c>
      <c r="H119" s="113">
        <v>0</v>
      </c>
      <c r="I119" s="113">
        <v>0</v>
      </c>
      <c r="J119" s="113">
        <v>0</v>
      </c>
      <c r="K119" s="113">
        <v>0</v>
      </c>
      <c r="L119" s="113">
        <v>0</v>
      </c>
      <c r="M119" s="113">
        <v>0</v>
      </c>
      <c r="N119" s="113">
        <v>0</v>
      </c>
      <c r="O119" s="113">
        <v>0</v>
      </c>
      <c r="P119" s="113">
        <v>0</v>
      </c>
      <c r="Q119" s="113">
        <v>0</v>
      </c>
      <c r="R119" s="113">
        <v>0</v>
      </c>
      <c r="S119" s="113">
        <v>0</v>
      </c>
      <c r="T119" s="113">
        <v>0</v>
      </c>
      <c r="U119" s="113">
        <v>0</v>
      </c>
      <c r="V119" s="113">
        <v>0</v>
      </c>
      <c r="W119" s="113">
        <v>0</v>
      </c>
      <c r="X119" s="113">
        <v>0</v>
      </c>
      <c r="Y119" s="113">
        <v>0</v>
      </c>
      <c r="Z119" s="113">
        <v>0</v>
      </c>
      <c r="AA119" s="113">
        <v>0</v>
      </c>
      <c r="AB119" s="113">
        <v>0</v>
      </c>
      <c r="AC119" s="113">
        <v>0</v>
      </c>
      <c r="AD119" s="113">
        <v>0</v>
      </c>
      <c r="AE119" s="113">
        <v>0</v>
      </c>
      <c r="AF119" s="113">
        <v>0</v>
      </c>
      <c r="AG119" s="113">
        <v>0</v>
      </c>
      <c r="AH119" s="113">
        <v>0</v>
      </c>
      <c r="AI119" s="113">
        <v>0</v>
      </c>
      <c r="AJ119" s="113">
        <v>0</v>
      </c>
      <c r="AK119" s="113">
        <v>0</v>
      </c>
      <c r="AL119" s="113">
        <v>0</v>
      </c>
      <c r="AM119" s="113">
        <f t="shared" si="1"/>
        <v>0</v>
      </c>
      <c r="AP119" s="70"/>
    </row>
    <row r="120" spans="1:42" ht="33" customHeight="1">
      <c r="A120" s="87">
        <v>273</v>
      </c>
      <c r="B120" s="88" t="s">
        <v>788</v>
      </c>
      <c r="C120" s="115" t="s">
        <v>1334</v>
      </c>
      <c r="D120" s="113">
        <v>0</v>
      </c>
      <c r="E120" s="113">
        <v>0</v>
      </c>
      <c r="F120" s="113">
        <v>0</v>
      </c>
      <c r="G120" s="113">
        <v>0</v>
      </c>
      <c r="H120" s="113">
        <v>0</v>
      </c>
      <c r="I120" s="113">
        <v>0</v>
      </c>
      <c r="J120" s="113">
        <v>0</v>
      </c>
      <c r="K120" s="113">
        <v>0</v>
      </c>
      <c r="L120" s="113">
        <v>0</v>
      </c>
      <c r="M120" s="113">
        <v>0</v>
      </c>
      <c r="N120" s="113">
        <v>0</v>
      </c>
      <c r="O120" s="113">
        <v>0</v>
      </c>
      <c r="P120" s="113">
        <v>0</v>
      </c>
      <c r="Q120" s="113">
        <v>0</v>
      </c>
      <c r="R120" s="113">
        <v>0</v>
      </c>
      <c r="S120" s="113">
        <v>0</v>
      </c>
      <c r="T120" s="113">
        <v>0</v>
      </c>
      <c r="U120" s="113">
        <v>0</v>
      </c>
      <c r="V120" s="113">
        <v>0</v>
      </c>
      <c r="W120" s="113">
        <v>0</v>
      </c>
      <c r="X120" s="113">
        <v>0</v>
      </c>
      <c r="Y120" s="113">
        <v>0</v>
      </c>
      <c r="Z120" s="113">
        <v>0</v>
      </c>
      <c r="AA120" s="113">
        <v>0</v>
      </c>
      <c r="AB120" s="113">
        <v>0</v>
      </c>
      <c r="AC120" s="113">
        <v>0</v>
      </c>
      <c r="AD120" s="113">
        <v>0</v>
      </c>
      <c r="AE120" s="113">
        <v>0</v>
      </c>
      <c r="AF120" s="113">
        <v>0</v>
      </c>
      <c r="AG120" s="113">
        <v>0</v>
      </c>
      <c r="AH120" s="113">
        <v>0</v>
      </c>
      <c r="AI120" s="113">
        <v>0</v>
      </c>
      <c r="AJ120" s="113">
        <v>0</v>
      </c>
      <c r="AK120" s="113">
        <v>0</v>
      </c>
      <c r="AL120" s="113">
        <v>0</v>
      </c>
      <c r="AM120" s="113">
        <f t="shared" si="1"/>
        <v>0</v>
      </c>
      <c r="AP120" s="70"/>
    </row>
    <row r="121" spans="1:42" ht="33" customHeight="1">
      <c r="A121" s="87">
        <v>281</v>
      </c>
      <c r="B121" s="88" t="s">
        <v>789</v>
      </c>
      <c r="C121" s="89" t="s">
        <v>1336</v>
      </c>
      <c r="D121" s="113">
        <v>0</v>
      </c>
      <c r="E121" s="113">
        <v>0</v>
      </c>
      <c r="F121" s="113">
        <v>0</v>
      </c>
      <c r="G121" s="113">
        <v>0</v>
      </c>
      <c r="H121" s="113">
        <v>0</v>
      </c>
      <c r="I121" s="113">
        <v>0</v>
      </c>
      <c r="J121" s="113">
        <v>0</v>
      </c>
      <c r="K121" s="113">
        <v>0</v>
      </c>
      <c r="L121" s="113">
        <v>0</v>
      </c>
      <c r="M121" s="113">
        <v>0</v>
      </c>
      <c r="N121" s="113">
        <v>0</v>
      </c>
      <c r="O121" s="113">
        <v>0</v>
      </c>
      <c r="P121" s="113">
        <v>0</v>
      </c>
      <c r="Q121" s="113">
        <v>0</v>
      </c>
      <c r="R121" s="113">
        <v>0</v>
      </c>
      <c r="S121" s="113">
        <v>0</v>
      </c>
      <c r="T121" s="113">
        <v>0</v>
      </c>
      <c r="U121" s="113">
        <v>0</v>
      </c>
      <c r="V121" s="113">
        <v>0</v>
      </c>
      <c r="W121" s="113">
        <v>0</v>
      </c>
      <c r="X121" s="113">
        <v>0</v>
      </c>
      <c r="Y121" s="113">
        <v>0</v>
      </c>
      <c r="Z121" s="113">
        <v>0</v>
      </c>
      <c r="AA121" s="113">
        <v>0</v>
      </c>
      <c r="AB121" s="113">
        <v>0</v>
      </c>
      <c r="AC121" s="113">
        <v>0</v>
      </c>
      <c r="AD121" s="113">
        <v>0</v>
      </c>
      <c r="AE121" s="113">
        <v>0</v>
      </c>
      <c r="AF121" s="113">
        <v>0</v>
      </c>
      <c r="AG121" s="113">
        <v>0</v>
      </c>
      <c r="AH121" s="113">
        <v>0</v>
      </c>
      <c r="AI121" s="113">
        <v>0</v>
      </c>
      <c r="AJ121" s="113">
        <v>0</v>
      </c>
      <c r="AK121" s="113">
        <v>0</v>
      </c>
      <c r="AL121" s="113">
        <v>0</v>
      </c>
      <c r="AM121" s="113">
        <f t="shared" si="1"/>
        <v>0</v>
      </c>
      <c r="AP121" s="70"/>
    </row>
    <row r="122" spans="1:42" ht="33" customHeight="1">
      <c r="A122" s="87">
        <v>283</v>
      </c>
      <c r="B122" s="88" t="s">
        <v>146</v>
      </c>
      <c r="C122" s="115" t="s">
        <v>1330</v>
      </c>
      <c r="D122" s="113">
        <v>0</v>
      </c>
      <c r="E122" s="113">
        <v>0</v>
      </c>
      <c r="F122" s="113">
        <v>994297.64</v>
      </c>
      <c r="G122" s="113">
        <v>23655406.690000001</v>
      </c>
      <c r="H122" s="113">
        <v>0</v>
      </c>
      <c r="I122" s="113">
        <v>0</v>
      </c>
      <c r="J122" s="113">
        <v>0</v>
      </c>
      <c r="K122" s="113">
        <v>0</v>
      </c>
      <c r="L122" s="113">
        <v>0</v>
      </c>
      <c r="M122" s="113">
        <v>0</v>
      </c>
      <c r="N122" s="113">
        <v>0</v>
      </c>
      <c r="O122" s="113">
        <v>0</v>
      </c>
      <c r="P122" s="113">
        <v>0</v>
      </c>
      <c r="Q122" s="113">
        <v>0</v>
      </c>
      <c r="R122" s="113">
        <v>0</v>
      </c>
      <c r="S122" s="113">
        <v>0</v>
      </c>
      <c r="T122" s="113">
        <v>0</v>
      </c>
      <c r="U122" s="113">
        <v>0</v>
      </c>
      <c r="V122" s="113">
        <v>0</v>
      </c>
      <c r="W122" s="113">
        <v>0</v>
      </c>
      <c r="X122" s="113">
        <v>0</v>
      </c>
      <c r="Y122" s="113">
        <v>0</v>
      </c>
      <c r="Z122" s="113">
        <v>0</v>
      </c>
      <c r="AA122" s="113">
        <v>0</v>
      </c>
      <c r="AB122" s="113">
        <v>0</v>
      </c>
      <c r="AC122" s="113">
        <v>0</v>
      </c>
      <c r="AD122" s="113">
        <v>0</v>
      </c>
      <c r="AE122" s="113">
        <v>0</v>
      </c>
      <c r="AF122" s="113">
        <v>0</v>
      </c>
      <c r="AG122" s="113">
        <v>0</v>
      </c>
      <c r="AH122" s="113">
        <v>0</v>
      </c>
      <c r="AI122" s="113">
        <v>0</v>
      </c>
      <c r="AJ122" s="113">
        <v>0</v>
      </c>
      <c r="AK122" s="113">
        <v>0</v>
      </c>
      <c r="AL122" s="113">
        <v>0</v>
      </c>
      <c r="AM122" s="113">
        <f t="shared" si="1"/>
        <v>24649704.330000002</v>
      </c>
      <c r="AP122" s="70"/>
    </row>
    <row r="123" spans="1:42" ht="33" customHeight="1">
      <c r="A123" s="87">
        <v>287</v>
      </c>
      <c r="B123" s="88" t="s">
        <v>790</v>
      </c>
      <c r="C123" s="89" t="s">
        <v>1404</v>
      </c>
      <c r="D123" s="113">
        <v>0</v>
      </c>
      <c r="E123" s="113">
        <v>17376.650000000001</v>
      </c>
      <c r="F123" s="113">
        <v>125937.87</v>
      </c>
      <c r="G123" s="113">
        <v>2072241.2500000002</v>
      </c>
      <c r="H123" s="113">
        <v>0</v>
      </c>
      <c r="I123" s="113">
        <v>500</v>
      </c>
      <c r="J123" s="113">
        <v>32351849.239999998</v>
      </c>
      <c r="K123" s="113">
        <v>0</v>
      </c>
      <c r="L123" s="113">
        <v>0</v>
      </c>
      <c r="M123" s="113">
        <v>0</v>
      </c>
      <c r="N123" s="113">
        <v>0</v>
      </c>
      <c r="O123" s="113">
        <v>0</v>
      </c>
      <c r="P123" s="113">
        <v>0</v>
      </c>
      <c r="Q123" s="113">
        <v>0</v>
      </c>
      <c r="R123" s="113">
        <v>0</v>
      </c>
      <c r="S123" s="113">
        <v>0</v>
      </c>
      <c r="T123" s="113">
        <v>0</v>
      </c>
      <c r="U123" s="113">
        <v>0</v>
      </c>
      <c r="V123" s="113">
        <v>0</v>
      </c>
      <c r="W123" s="113">
        <v>0</v>
      </c>
      <c r="X123" s="113">
        <v>0</v>
      </c>
      <c r="Y123" s="113">
        <v>0</v>
      </c>
      <c r="Z123" s="113">
        <v>0</v>
      </c>
      <c r="AA123" s="113">
        <v>0</v>
      </c>
      <c r="AB123" s="113">
        <v>171020867.21000001</v>
      </c>
      <c r="AC123" s="113">
        <v>0</v>
      </c>
      <c r="AD123" s="113">
        <v>0</v>
      </c>
      <c r="AE123" s="113">
        <v>0</v>
      </c>
      <c r="AF123" s="113">
        <v>0</v>
      </c>
      <c r="AG123" s="113">
        <v>0</v>
      </c>
      <c r="AH123" s="113">
        <v>0</v>
      </c>
      <c r="AI123" s="113">
        <v>0</v>
      </c>
      <c r="AJ123" s="113">
        <v>0</v>
      </c>
      <c r="AK123" s="113">
        <v>0</v>
      </c>
      <c r="AL123" s="113">
        <v>0</v>
      </c>
      <c r="AM123" s="113">
        <f t="shared" si="1"/>
        <v>205588772.22</v>
      </c>
      <c r="AP123" s="70"/>
    </row>
    <row r="124" spans="1:42" ht="33" customHeight="1">
      <c r="A124" s="87">
        <v>288</v>
      </c>
      <c r="B124" s="88" t="s">
        <v>791</v>
      </c>
      <c r="C124" s="115" t="s">
        <v>1404</v>
      </c>
      <c r="D124" s="113">
        <v>0</v>
      </c>
      <c r="E124" s="113">
        <v>0</v>
      </c>
      <c r="F124" s="113">
        <v>0</v>
      </c>
      <c r="G124" s="113">
        <v>2560</v>
      </c>
      <c r="H124" s="113">
        <v>0</v>
      </c>
      <c r="I124" s="113">
        <v>0</v>
      </c>
      <c r="J124" s="113">
        <v>0</v>
      </c>
      <c r="K124" s="113">
        <v>0</v>
      </c>
      <c r="L124" s="113">
        <v>0</v>
      </c>
      <c r="M124" s="113">
        <v>0</v>
      </c>
      <c r="N124" s="113">
        <v>0</v>
      </c>
      <c r="O124" s="113">
        <v>0</v>
      </c>
      <c r="P124" s="113">
        <v>0</v>
      </c>
      <c r="Q124" s="113">
        <v>0</v>
      </c>
      <c r="R124" s="113">
        <v>0</v>
      </c>
      <c r="S124" s="113">
        <v>0</v>
      </c>
      <c r="T124" s="113">
        <v>0</v>
      </c>
      <c r="U124" s="113">
        <v>0</v>
      </c>
      <c r="V124" s="113">
        <v>0</v>
      </c>
      <c r="W124" s="113">
        <v>0</v>
      </c>
      <c r="X124" s="113">
        <v>0</v>
      </c>
      <c r="Y124" s="113">
        <v>0</v>
      </c>
      <c r="Z124" s="113">
        <v>0</v>
      </c>
      <c r="AA124" s="113">
        <v>0</v>
      </c>
      <c r="AB124" s="113">
        <v>0</v>
      </c>
      <c r="AC124" s="113">
        <v>0</v>
      </c>
      <c r="AD124" s="113">
        <v>0</v>
      </c>
      <c r="AE124" s="113">
        <v>0</v>
      </c>
      <c r="AF124" s="113">
        <v>0</v>
      </c>
      <c r="AG124" s="113">
        <v>0</v>
      </c>
      <c r="AH124" s="113">
        <v>0</v>
      </c>
      <c r="AI124" s="113">
        <v>0</v>
      </c>
      <c r="AJ124" s="113">
        <v>0</v>
      </c>
      <c r="AK124" s="113">
        <v>0</v>
      </c>
      <c r="AL124" s="113">
        <v>0</v>
      </c>
      <c r="AM124" s="113">
        <f t="shared" si="1"/>
        <v>2560</v>
      </c>
      <c r="AP124" s="70"/>
    </row>
    <row r="125" spans="1:42" ht="33" customHeight="1">
      <c r="A125" s="87">
        <v>289</v>
      </c>
      <c r="B125" s="88" t="s">
        <v>792</v>
      </c>
      <c r="C125" s="89" t="s">
        <v>1331</v>
      </c>
      <c r="D125" s="113">
        <v>0</v>
      </c>
      <c r="E125" s="113">
        <v>0</v>
      </c>
      <c r="F125" s="113">
        <v>0</v>
      </c>
      <c r="G125" s="113">
        <v>0</v>
      </c>
      <c r="H125" s="113">
        <v>0</v>
      </c>
      <c r="I125" s="113">
        <v>0</v>
      </c>
      <c r="J125" s="113">
        <v>0</v>
      </c>
      <c r="K125" s="113">
        <v>0</v>
      </c>
      <c r="L125" s="113">
        <v>0</v>
      </c>
      <c r="M125" s="113">
        <v>0</v>
      </c>
      <c r="N125" s="113">
        <v>0</v>
      </c>
      <c r="O125" s="113">
        <v>0</v>
      </c>
      <c r="P125" s="113">
        <v>0</v>
      </c>
      <c r="Q125" s="113">
        <v>0</v>
      </c>
      <c r="R125" s="113">
        <v>0</v>
      </c>
      <c r="S125" s="113">
        <v>0</v>
      </c>
      <c r="T125" s="113">
        <v>0</v>
      </c>
      <c r="U125" s="113">
        <v>0</v>
      </c>
      <c r="V125" s="113">
        <v>0</v>
      </c>
      <c r="W125" s="113">
        <v>0</v>
      </c>
      <c r="X125" s="113">
        <v>0</v>
      </c>
      <c r="Y125" s="113">
        <v>0</v>
      </c>
      <c r="Z125" s="113">
        <v>0</v>
      </c>
      <c r="AA125" s="113">
        <v>0</v>
      </c>
      <c r="AB125" s="113">
        <v>0</v>
      </c>
      <c r="AC125" s="113">
        <v>0</v>
      </c>
      <c r="AD125" s="113">
        <v>0</v>
      </c>
      <c r="AE125" s="113">
        <v>0</v>
      </c>
      <c r="AF125" s="113">
        <v>0</v>
      </c>
      <c r="AG125" s="113">
        <v>0</v>
      </c>
      <c r="AH125" s="113">
        <v>0</v>
      </c>
      <c r="AI125" s="113">
        <v>0</v>
      </c>
      <c r="AJ125" s="113">
        <v>0</v>
      </c>
      <c r="AK125" s="113">
        <v>0</v>
      </c>
      <c r="AL125" s="113">
        <v>0</v>
      </c>
      <c r="AM125" s="113">
        <f t="shared" si="1"/>
        <v>0</v>
      </c>
      <c r="AP125" s="70"/>
    </row>
    <row r="126" spans="1:42" ht="33" customHeight="1">
      <c r="A126" s="87">
        <v>290</v>
      </c>
      <c r="B126" s="88" t="s">
        <v>793</v>
      </c>
      <c r="C126" s="115" t="s">
        <v>1330</v>
      </c>
      <c r="D126" s="113">
        <v>0</v>
      </c>
      <c r="E126" s="113">
        <v>0</v>
      </c>
      <c r="F126" s="113">
        <v>0</v>
      </c>
      <c r="G126" s="113">
        <v>886644.11999999988</v>
      </c>
      <c r="H126" s="113">
        <v>0</v>
      </c>
      <c r="I126" s="113">
        <v>0</v>
      </c>
      <c r="J126" s="113">
        <v>0</v>
      </c>
      <c r="K126" s="113">
        <v>0</v>
      </c>
      <c r="L126" s="113">
        <v>0</v>
      </c>
      <c r="M126" s="113">
        <v>0</v>
      </c>
      <c r="N126" s="113">
        <v>0</v>
      </c>
      <c r="O126" s="113">
        <v>0</v>
      </c>
      <c r="P126" s="113">
        <v>0</v>
      </c>
      <c r="Q126" s="113">
        <v>3512019.6300000004</v>
      </c>
      <c r="R126" s="113">
        <v>0</v>
      </c>
      <c r="S126" s="113">
        <v>0</v>
      </c>
      <c r="T126" s="113">
        <v>0</v>
      </c>
      <c r="U126" s="113">
        <v>0</v>
      </c>
      <c r="V126" s="113">
        <v>0</v>
      </c>
      <c r="W126" s="113">
        <v>0</v>
      </c>
      <c r="X126" s="113">
        <v>0</v>
      </c>
      <c r="Y126" s="113">
        <v>0</v>
      </c>
      <c r="Z126" s="113">
        <v>0</v>
      </c>
      <c r="AA126" s="113">
        <v>0</v>
      </c>
      <c r="AB126" s="113">
        <v>0</v>
      </c>
      <c r="AC126" s="113">
        <v>0</v>
      </c>
      <c r="AD126" s="113">
        <v>0</v>
      </c>
      <c r="AE126" s="113">
        <v>0</v>
      </c>
      <c r="AF126" s="113">
        <v>0</v>
      </c>
      <c r="AG126" s="113">
        <v>2733435.94</v>
      </c>
      <c r="AH126" s="113">
        <v>0</v>
      </c>
      <c r="AI126" s="113">
        <v>0</v>
      </c>
      <c r="AJ126" s="113">
        <v>0</v>
      </c>
      <c r="AK126" s="113">
        <v>0</v>
      </c>
      <c r="AL126" s="113">
        <v>0</v>
      </c>
      <c r="AM126" s="113">
        <f t="shared" si="1"/>
        <v>7132099.6899999995</v>
      </c>
      <c r="AP126" s="70"/>
    </row>
    <row r="127" spans="1:42" ht="33" customHeight="1">
      <c r="A127" s="87">
        <v>291</v>
      </c>
      <c r="B127" s="88" t="s">
        <v>794</v>
      </c>
      <c r="C127" s="89" t="s">
        <v>1336</v>
      </c>
      <c r="D127" s="113">
        <v>0</v>
      </c>
      <c r="E127" s="113">
        <v>897886.74</v>
      </c>
      <c r="F127" s="113">
        <v>104449225.09999999</v>
      </c>
      <c r="G127" s="113">
        <v>4556644.49</v>
      </c>
      <c r="H127" s="113">
        <v>0</v>
      </c>
      <c r="I127" s="113">
        <v>750</v>
      </c>
      <c r="J127" s="113">
        <v>25531418.169999998</v>
      </c>
      <c r="K127" s="113">
        <v>0</v>
      </c>
      <c r="L127" s="113">
        <v>2205.1899999999996</v>
      </c>
      <c r="M127" s="113">
        <v>0</v>
      </c>
      <c r="N127" s="113">
        <v>0</v>
      </c>
      <c r="O127" s="113">
        <v>0</v>
      </c>
      <c r="P127" s="113">
        <v>0</v>
      </c>
      <c r="Q127" s="113">
        <v>0</v>
      </c>
      <c r="R127" s="113">
        <v>0</v>
      </c>
      <c r="S127" s="113">
        <v>0</v>
      </c>
      <c r="T127" s="113">
        <v>0</v>
      </c>
      <c r="U127" s="113">
        <v>0</v>
      </c>
      <c r="V127" s="113">
        <v>0</v>
      </c>
      <c r="W127" s="113">
        <v>0</v>
      </c>
      <c r="X127" s="113">
        <v>0</v>
      </c>
      <c r="Y127" s="113">
        <v>720.03</v>
      </c>
      <c r="Z127" s="113">
        <v>0</v>
      </c>
      <c r="AA127" s="113">
        <v>0</v>
      </c>
      <c r="AB127" s="113">
        <v>476017728.62</v>
      </c>
      <c r="AC127" s="113">
        <v>0</v>
      </c>
      <c r="AD127" s="113">
        <v>0</v>
      </c>
      <c r="AE127" s="113">
        <v>0</v>
      </c>
      <c r="AF127" s="113">
        <v>0</v>
      </c>
      <c r="AG127" s="113">
        <v>0</v>
      </c>
      <c r="AH127" s="113">
        <v>0</v>
      </c>
      <c r="AI127" s="113">
        <v>0</v>
      </c>
      <c r="AJ127" s="113">
        <v>0</v>
      </c>
      <c r="AK127" s="113">
        <v>0</v>
      </c>
      <c r="AL127" s="113">
        <v>0</v>
      </c>
      <c r="AM127" s="113">
        <f t="shared" si="1"/>
        <v>611456578.33999991</v>
      </c>
      <c r="AP127" s="70"/>
    </row>
    <row r="128" spans="1:42" ht="33" customHeight="1">
      <c r="A128" s="87">
        <v>292</v>
      </c>
      <c r="B128" s="88" t="s">
        <v>152</v>
      </c>
      <c r="C128" s="89" t="s">
        <v>1335</v>
      </c>
      <c r="D128" s="113">
        <v>0</v>
      </c>
      <c r="E128" s="113">
        <v>0</v>
      </c>
      <c r="F128" s="113">
        <v>484938.28</v>
      </c>
      <c r="G128" s="113">
        <v>49047.91</v>
      </c>
      <c r="H128" s="113">
        <v>0</v>
      </c>
      <c r="I128" s="113">
        <v>0</v>
      </c>
      <c r="J128" s="113">
        <v>0</v>
      </c>
      <c r="K128" s="113">
        <v>0</v>
      </c>
      <c r="L128" s="113">
        <v>0</v>
      </c>
      <c r="M128" s="113">
        <v>0</v>
      </c>
      <c r="N128" s="113">
        <v>0</v>
      </c>
      <c r="O128" s="113">
        <v>0</v>
      </c>
      <c r="P128" s="113">
        <v>0</v>
      </c>
      <c r="Q128" s="113">
        <v>5833</v>
      </c>
      <c r="R128" s="113">
        <v>0</v>
      </c>
      <c r="S128" s="113">
        <v>0</v>
      </c>
      <c r="T128" s="113">
        <v>0</v>
      </c>
      <c r="U128" s="113">
        <v>0</v>
      </c>
      <c r="V128" s="113">
        <v>0</v>
      </c>
      <c r="W128" s="113">
        <v>0</v>
      </c>
      <c r="X128" s="113">
        <v>0</v>
      </c>
      <c r="Y128" s="113">
        <v>0</v>
      </c>
      <c r="Z128" s="113">
        <v>0</v>
      </c>
      <c r="AA128" s="113">
        <v>0</v>
      </c>
      <c r="AB128" s="113">
        <v>0</v>
      </c>
      <c r="AC128" s="113">
        <v>0</v>
      </c>
      <c r="AD128" s="113">
        <v>0</v>
      </c>
      <c r="AE128" s="113">
        <v>0</v>
      </c>
      <c r="AF128" s="113">
        <v>0</v>
      </c>
      <c r="AG128" s="113">
        <v>0</v>
      </c>
      <c r="AH128" s="113">
        <v>0</v>
      </c>
      <c r="AI128" s="113">
        <v>0</v>
      </c>
      <c r="AJ128" s="113">
        <v>0</v>
      </c>
      <c r="AK128" s="113">
        <v>0</v>
      </c>
      <c r="AL128" s="113">
        <v>0</v>
      </c>
      <c r="AM128" s="113">
        <f t="shared" si="1"/>
        <v>539819.19000000006</v>
      </c>
      <c r="AP128" s="70"/>
    </row>
    <row r="129" spans="1:42" ht="33" customHeight="1">
      <c r="A129" s="87">
        <v>293</v>
      </c>
      <c r="B129" s="88" t="s">
        <v>795</v>
      </c>
      <c r="C129" s="89" t="s">
        <v>1335</v>
      </c>
      <c r="D129" s="113">
        <v>0</v>
      </c>
      <c r="E129" s="113">
        <v>0</v>
      </c>
      <c r="F129" s="113">
        <v>14011.460000000003</v>
      </c>
      <c r="G129" s="113">
        <v>0</v>
      </c>
      <c r="H129" s="113">
        <v>0</v>
      </c>
      <c r="I129" s="113">
        <v>0</v>
      </c>
      <c r="J129" s="113">
        <v>15750536</v>
      </c>
      <c r="K129" s="113">
        <v>0</v>
      </c>
      <c r="L129" s="113">
        <v>0</v>
      </c>
      <c r="M129" s="113">
        <v>0</v>
      </c>
      <c r="N129" s="113">
        <v>0</v>
      </c>
      <c r="O129" s="113">
        <v>0</v>
      </c>
      <c r="P129" s="113">
        <v>0</v>
      </c>
      <c r="Q129" s="113">
        <v>0</v>
      </c>
      <c r="R129" s="113">
        <v>0</v>
      </c>
      <c r="S129" s="113">
        <v>0</v>
      </c>
      <c r="T129" s="113">
        <v>0</v>
      </c>
      <c r="U129" s="113">
        <v>0</v>
      </c>
      <c r="V129" s="113">
        <v>0</v>
      </c>
      <c r="W129" s="113">
        <v>0</v>
      </c>
      <c r="X129" s="113">
        <v>0</v>
      </c>
      <c r="Y129" s="113">
        <v>0</v>
      </c>
      <c r="Z129" s="113">
        <v>0</v>
      </c>
      <c r="AA129" s="113">
        <v>0</v>
      </c>
      <c r="AB129" s="113">
        <v>0</v>
      </c>
      <c r="AC129" s="113">
        <v>0</v>
      </c>
      <c r="AD129" s="113">
        <v>0</v>
      </c>
      <c r="AE129" s="113">
        <v>0</v>
      </c>
      <c r="AF129" s="113">
        <v>0</v>
      </c>
      <c r="AG129" s="113">
        <v>0</v>
      </c>
      <c r="AH129" s="113">
        <v>0</v>
      </c>
      <c r="AI129" s="113">
        <v>0</v>
      </c>
      <c r="AJ129" s="113">
        <v>0</v>
      </c>
      <c r="AK129" s="113">
        <v>0</v>
      </c>
      <c r="AL129" s="113">
        <v>0</v>
      </c>
      <c r="AM129" s="113">
        <f t="shared" si="1"/>
        <v>15764547.460000001</v>
      </c>
      <c r="AP129" s="70"/>
    </row>
    <row r="130" spans="1:42" ht="33" customHeight="1">
      <c r="A130" s="87">
        <v>294</v>
      </c>
      <c r="B130" s="88" t="s">
        <v>154</v>
      </c>
      <c r="C130" s="115" t="s">
        <v>1298</v>
      </c>
      <c r="D130" s="113">
        <v>0</v>
      </c>
      <c r="E130" s="113">
        <v>0</v>
      </c>
      <c r="F130" s="113">
        <v>0</v>
      </c>
      <c r="G130" s="113">
        <v>0</v>
      </c>
      <c r="H130" s="113">
        <v>0</v>
      </c>
      <c r="I130" s="113">
        <v>0</v>
      </c>
      <c r="J130" s="113">
        <v>0</v>
      </c>
      <c r="K130" s="113">
        <v>0</v>
      </c>
      <c r="L130" s="113">
        <v>0</v>
      </c>
      <c r="M130" s="113">
        <v>0</v>
      </c>
      <c r="N130" s="113">
        <v>0</v>
      </c>
      <c r="O130" s="113">
        <v>0</v>
      </c>
      <c r="P130" s="113">
        <v>0</v>
      </c>
      <c r="Q130" s="113">
        <v>0</v>
      </c>
      <c r="R130" s="113">
        <v>0</v>
      </c>
      <c r="S130" s="113">
        <v>0</v>
      </c>
      <c r="T130" s="113">
        <v>0</v>
      </c>
      <c r="U130" s="113">
        <v>0</v>
      </c>
      <c r="V130" s="113">
        <v>0</v>
      </c>
      <c r="W130" s="113">
        <v>0</v>
      </c>
      <c r="X130" s="113">
        <v>0</v>
      </c>
      <c r="Y130" s="113">
        <v>0</v>
      </c>
      <c r="Z130" s="113">
        <v>0</v>
      </c>
      <c r="AA130" s="113">
        <v>0</v>
      </c>
      <c r="AB130" s="113">
        <v>0</v>
      </c>
      <c r="AC130" s="113">
        <v>0</v>
      </c>
      <c r="AD130" s="113">
        <v>0</v>
      </c>
      <c r="AE130" s="113">
        <v>0</v>
      </c>
      <c r="AF130" s="113">
        <v>0</v>
      </c>
      <c r="AG130" s="113">
        <v>0</v>
      </c>
      <c r="AH130" s="113">
        <v>0</v>
      </c>
      <c r="AI130" s="113">
        <v>0</v>
      </c>
      <c r="AJ130" s="113">
        <v>0</v>
      </c>
      <c r="AK130" s="113">
        <v>0</v>
      </c>
      <c r="AL130" s="113">
        <v>0</v>
      </c>
      <c r="AM130" s="113">
        <f t="shared" si="1"/>
        <v>0</v>
      </c>
      <c r="AP130" s="70"/>
    </row>
    <row r="131" spans="1:42" ht="33" customHeight="1">
      <c r="A131" s="87">
        <v>295</v>
      </c>
      <c r="B131" s="88" t="s">
        <v>155</v>
      </c>
      <c r="C131" s="115" t="s">
        <v>1298</v>
      </c>
      <c r="D131" s="113">
        <v>0</v>
      </c>
      <c r="E131" s="113">
        <v>0</v>
      </c>
      <c r="F131" s="113">
        <v>0</v>
      </c>
      <c r="G131" s="113">
        <v>0</v>
      </c>
      <c r="H131" s="113">
        <v>0</v>
      </c>
      <c r="I131" s="113">
        <v>0</v>
      </c>
      <c r="J131" s="113">
        <v>0</v>
      </c>
      <c r="K131" s="113">
        <v>0</v>
      </c>
      <c r="L131" s="113">
        <v>0</v>
      </c>
      <c r="M131" s="113">
        <v>0</v>
      </c>
      <c r="N131" s="113">
        <v>0</v>
      </c>
      <c r="O131" s="113">
        <v>0</v>
      </c>
      <c r="P131" s="113">
        <v>0</v>
      </c>
      <c r="Q131" s="113">
        <v>0</v>
      </c>
      <c r="R131" s="113">
        <v>0</v>
      </c>
      <c r="S131" s="113">
        <v>0</v>
      </c>
      <c r="T131" s="113">
        <v>0</v>
      </c>
      <c r="U131" s="113">
        <v>0</v>
      </c>
      <c r="V131" s="113">
        <v>0</v>
      </c>
      <c r="W131" s="113">
        <v>0</v>
      </c>
      <c r="X131" s="113">
        <v>0</v>
      </c>
      <c r="Y131" s="113">
        <v>0</v>
      </c>
      <c r="Z131" s="113">
        <v>0</v>
      </c>
      <c r="AA131" s="113">
        <v>0</v>
      </c>
      <c r="AB131" s="113">
        <v>0</v>
      </c>
      <c r="AC131" s="113">
        <v>0</v>
      </c>
      <c r="AD131" s="113">
        <v>0</v>
      </c>
      <c r="AE131" s="113">
        <v>0</v>
      </c>
      <c r="AF131" s="113">
        <v>0</v>
      </c>
      <c r="AG131" s="113">
        <v>0</v>
      </c>
      <c r="AH131" s="113">
        <v>0</v>
      </c>
      <c r="AI131" s="113">
        <v>0</v>
      </c>
      <c r="AJ131" s="113">
        <v>0</v>
      </c>
      <c r="AK131" s="113">
        <v>0</v>
      </c>
      <c r="AL131" s="113">
        <v>0</v>
      </c>
      <c r="AM131" s="113">
        <f t="shared" si="1"/>
        <v>0</v>
      </c>
      <c r="AP131" s="70"/>
    </row>
    <row r="132" spans="1:42" ht="33" customHeight="1">
      <c r="A132" s="87">
        <v>296</v>
      </c>
      <c r="B132" s="88" t="s">
        <v>156</v>
      </c>
      <c r="C132" s="115" t="s">
        <v>1298</v>
      </c>
      <c r="D132" s="113">
        <v>0</v>
      </c>
      <c r="E132" s="113">
        <v>0</v>
      </c>
      <c r="F132" s="113">
        <v>0</v>
      </c>
      <c r="G132" s="113">
        <v>0</v>
      </c>
      <c r="H132" s="113">
        <v>0</v>
      </c>
      <c r="I132" s="113">
        <v>0</v>
      </c>
      <c r="J132" s="113">
        <v>0</v>
      </c>
      <c r="K132" s="113">
        <v>0</v>
      </c>
      <c r="L132" s="113">
        <v>0</v>
      </c>
      <c r="M132" s="113">
        <v>0</v>
      </c>
      <c r="N132" s="113">
        <v>0</v>
      </c>
      <c r="O132" s="113">
        <v>0</v>
      </c>
      <c r="P132" s="113">
        <v>0</v>
      </c>
      <c r="Q132" s="113">
        <v>0</v>
      </c>
      <c r="R132" s="113">
        <v>0</v>
      </c>
      <c r="S132" s="113">
        <v>0</v>
      </c>
      <c r="T132" s="113">
        <v>0</v>
      </c>
      <c r="U132" s="113">
        <v>0</v>
      </c>
      <c r="V132" s="113">
        <v>0</v>
      </c>
      <c r="W132" s="113">
        <v>0</v>
      </c>
      <c r="X132" s="113">
        <v>0</v>
      </c>
      <c r="Y132" s="113">
        <v>0</v>
      </c>
      <c r="Z132" s="113">
        <v>0</v>
      </c>
      <c r="AA132" s="113">
        <v>0</v>
      </c>
      <c r="AB132" s="113">
        <v>0</v>
      </c>
      <c r="AC132" s="113">
        <v>0</v>
      </c>
      <c r="AD132" s="113">
        <v>0</v>
      </c>
      <c r="AE132" s="113">
        <v>0</v>
      </c>
      <c r="AF132" s="113">
        <v>0</v>
      </c>
      <c r="AG132" s="113">
        <v>0</v>
      </c>
      <c r="AH132" s="113">
        <v>0</v>
      </c>
      <c r="AI132" s="113">
        <v>0</v>
      </c>
      <c r="AJ132" s="113">
        <v>0</v>
      </c>
      <c r="AK132" s="113">
        <v>0</v>
      </c>
      <c r="AL132" s="113">
        <v>0</v>
      </c>
      <c r="AM132" s="113">
        <f t="shared" si="1"/>
        <v>0</v>
      </c>
      <c r="AP132" s="70"/>
    </row>
    <row r="133" spans="1:42" ht="33" customHeight="1">
      <c r="A133" s="87">
        <v>297</v>
      </c>
      <c r="B133" s="88" t="s">
        <v>796</v>
      </c>
      <c r="C133" s="115" t="s">
        <v>1298</v>
      </c>
      <c r="D133" s="113">
        <v>0</v>
      </c>
      <c r="E133" s="113">
        <v>0</v>
      </c>
      <c r="F133" s="113">
        <v>0</v>
      </c>
      <c r="G133" s="113">
        <v>0</v>
      </c>
      <c r="H133" s="113">
        <v>0</v>
      </c>
      <c r="I133" s="113">
        <v>0</v>
      </c>
      <c r="J133" s="113">
        <v>0</v>
      </c>
      <c r="K133" s="113">
        <v>0</v>
      </c>
      <c r="L133" s="113">
        <v>0</v>
      </c>
      <c r="M133" s="113">
        <v>0</v>
      </c>
      <c r="N133" s="113">
        <v>0</v>
      </c>
      <c r="O133" s="113">
        <v>0</v>
      </c>
      <c r="P133" s="113">
        <v>0</v>
      </c>
      <c r="Q133" s="113">
        <v>0</v>
      </c>
      <c r="R133" s="113">
        <v>0</v>
      </c>
      <c r="S133" s="113">
        <v>0</v>
      </c>
      <c r="T133" s="113">
        <v>0</v>
      </c>
      <c r="U133" s="113">
        <v>0</v>
      </c>
      <c r="V133" s="113">
        <v>0</v>
      </c>
      <c r="W133" s="113">
        <v>0</v>
      </c>
      <c r="X133" s="113">
        <v>0</v>
      </c>
      <c r="Y133" s="113">
        <v>0</v>
      </c>
      <c r="Z133" s="113">
        <v>0</v>
      </c>
      <c r="AA133" s="113">
        <v>0</v>
      </c>
      <c r="AB133" s="113">
        <v>0</v>
      </c>
      <c r="AC133" s="113">
        <v>0</v>
      </c>
      <c r="AD133" s="113">
        <v>0</v>
      </c>
      <c r="AE133" s="113">
        <v>0</v>
      </c>
      <c r="AF133" s="113">
        <v>0</v>
      </c>
      <c r="AG133" s="113">
        <v>0</v>
      </c>
      <c r="AH133" s="113">
        <v>0</v>
      </c>
      <c r="AI133" s="113">
        <v>0</v>
      </c>
      <c r="AJ133" s="113">
        <v>0</v>
      </c>
      <c r="AK133" s="113">
        <v>0</v>
      </c>
      <c r="AL133" s="113">
        <v>0</v>
      </c>
      <c r="AM133" s="113">
        <f t="shared" si="1"/>
        <v>0</v>
      </c>
      <c r="AP133" s="70"/>
    </row>
    <row r="134" spans="1:42" ht="33" customHeight="1">
      <c r="A134" s="87">
        <v>298</v>
      </c>
      <c r="B134" s="88" t="s">
        <v>797</v>
      </c>
      <c r="C134" s="115" t="s">
        <v>1404</v>
      </c>
      <c r="D134" s="113">
        <v>0</v>
      </c>
      <c r="E134" s="113">
        <v>0</v>
      </c>
      <c r="F134" s="113">
        <v>0</v>
      </c>
      <c r="G134" s="113">
        <v>0</v>
      </c>
      <c r="H134" s="113">
        <v>0</v>
      </c>
      <c r="I134" s="113">
        <v>0</v>
      </c>
      <c r="J134" s="113">
        <v>0</v>
      </c>
      <c r="K134" s="113">
        <v>0</v>
      </c>
      <c r="L134" s="113">
        <v>0</v>
      </c>
      <c r="M134" s="113">
        <v>0</v>
      </c>
      <c r="N134" s="113">
        <v>0</v>
      </c>
      <c r="O134" s="113">
        <v>0</v>
      </c>
      <c r="P134" s="113">
        <v>0</v>
      </c>
      <c r="Q134" s="113">
        <v>0</v>
      </c>
      <c r="R134" s="113">
        <v>0</v>
      </c>
      <c r="S134" s="113">
        <v>0</v>
      </c>
      <c r="T134" s="113">
        <v>0</v>
      </c>
      <c r="U134" s="113">
        <v>0</v>
      </c>
      <c r="V134" s="113">
        <v>0</v>
      </c>
      <c r="W134" s="113">
        <v>0</v>
      </c>
      <c r="X134" s="113">
        <v>0</v>
      </c>
      <c r="Y134" s="113">
        <v>0</v>
      </c>
      <c r="Z134" s="113">
        <v>0</v>
      </c>
      <c r="AA134" s="113">
        <v>0</v>
      </c>
      <c r="AB134" s="113">
        <v>0</v>
      </c>
      <c r="AC134" s="113">
        <v>0</v>
      </c>
      <c r="AD134" s="113">
        <v>0</v>
      </c>
      <c r="AE134" s="113">
        <v>0</v>
      </c>
      <c r="AF134" s="113">
        <v>0</v>
      </c>
      <c r="AG134" s="113">
        <v>0</v>
      </c>
      <c r="AH134" s="113">
        <v>0</v>
      </c>
      <c r="AI134" s="113">
        <v>0</v>
      </c>
      <c r="AJ134" s="113">
        <v>0</v>
      </c>
      <c r="AK134" s="113">
        <v>0</v>
      </c>
      <c r="AL134" s="113">
        <v>0</v>
      </c>
      <c r="AM134" s="113">
        <f t="shared" si="1"/>
        <v>0</v>
      </c>
      <c r="AP134" s="70"/>
    </row>
    <row r="135" spans="1:42" ht="33" customHeight="1">
      <c r="A135" s="87">
        <v>299</v>
      </c>
      <c r="B135" s="88" t="s">
        <v>798</v>
      </c>
      <c r="C135" s="115" t="s">
        <v>1404</v>
      </c>
      <c r="D135" s="113">
        <v>0</v>
      </c>
      <c r="E135" s="113">
        <v>0</v>
      </c>
      <c r="F135" s="113">
        <v>0</v>
      </c>
      <c r="G135" s="113">
        <v>397.3</v>
      </c>
      <c r="H135" s="113">
        <v>0</v>
      </c>
      <c r="I135" s="113">
        <v>0</v>
      </c>
      <c r="J135" s="113">
        <v>0</v>
      </c>
      <c r="K135" s="113">
        <v>0</v>
      </c>
      <c r="L135" s="113">
        <v>0</v>
      </c>
      <c r="M135" s="113">
        <v>0</v>
      </c>
      <c r="N135" s="113">
        <v>0</v>
      </c>
      <c r="O135" s="113">
        <v>0</v>
      </c>
      <c r="P135" s="113">
        <v>0</v>
      </c>
      <c r="Q135" s="113">
        <v>0</v>
      </c>
      <c r="R135" s="113">
        <v>0</v>
      </c>
      <c r="S135" s="113">
        <v>0</v>
      </c>
      <c r="T135" s="113">
        <v>0</v>
      </c>
      <c r="U135" s="113">
        <v>0</v>
      </c>
      <c r="V135" s="113">
        <v>0</v>
      </c>
      <c r="W135" s="113">
        <v>0</v>
      </c>
      <c r="X135" s="113">
        <v>0</v>
      </c>
      <c r="Y135" s="113">
        <v>0</v>
      </c>
      <c r="Z135" s="113">
        <v>0</v>
      </c>
      <c r="AA135" s="113">
        <v>0</v>
      </c>
      <c r="AB135" s="113">
        <v>0</v>
      </c>
      <c r="AC135" s="113">
        <v>0</v>
      </c>
      <c r="AD135" s="113">
        <v>0</v>
      </c>
      <c r="AE135" s="113">
        <v>0</v>
      </c>
      <c r="AF135" s="113">
        <v>0</v>
      </c>
      <c r="AG135" s="113">
        <v>0</v>
      </c>
      <c r="AH135" s="113">
        <v>0</v>
      </c>
      <c r="AI135" s="113">
        <v>0</v>
      </c>
      <c r="AJ135" s="113">
        <v>0</v>
      </c>
      <c r="AK135" s="113">
        <v>0</v>
      </c>
      <c r="AL135" s="113">
        <v>0</v>
      </c>
      <c r="AM135" s="113">
        <f t="shared" si="1"/>
        <v>397.3</v>
      </c>
      <c r="AP135" s="70"/>
    </row>
    <row r="136" spans="1:42" ht="33" customHeight="1">
      <c r="A136" s="87">
        <v>300</v>
      </c>
      <c r="B136" s="88" t="s">
        <v>799</v>
      </c>
      <c r="C136" s="115" t="s">
        <v>1404</v>
      </c>
      <c r="D136" s="113">
        <v>0</v>
      </c>
      <c r="E136" s="113">
        <v>0</v>
      </c>
      <c r="F136" s="113">
        <v>0</v>
      </c>
      <c r="G136" s="113">
        <v>0</v>
      </c>
      <c r="H136" s="113">
        <v>0</v>
      </c>
      <c r="I136" s="113">
        <v>0</v>
      </c>
      <c r="J136" s="113">
        <v>0</v>
      </c>
      <c r="K136" s="113">
        <v>0</v>
      </c>
      <c r="L136" s="113">
        <v>0</v>
      </c>
      <c r="M136" s="113">
        <v>0</v>
      </c>
      <c r="N136" s="113">
        <v>0</v>
      </c>
      <c r="O136" s="113">
        <v>0</v>
      </c>
      <c r="P136" s="113">
        <v>0</v>
      </c>
      <c r="Q136" s="113">
        <v>0</v>
      </c>
      <c r="R136" s="113">
        <v>0</v>
      </c>
      <c r="S136" s="113">
        <v>0</v>
      </c>
      <c r="T136" s="113">
        <v>0</v>
      </c>
      <c r="U136" s="113">
        <v>0</v>
      </c>
      <c r="V136" s="113">
        <v>0</v>
      </c>
      <c r="W136" s="113">
        <v>0</v>
      </c>
      <c r="X136" s="113">
        <v>0</v>
      </c>
      <c r="Y136" s="113">
        <v>0</v>
      </c>
      <c r="Z136" s="113">
        <v>0</v>
      </c>
      <c r="AA136" s="113">
        <v>0</v>
      </c>
      <c r="AB136" s="113">
        <v>0</v>
      </c>
      <c r="AC136" s="113">
        <v>0</v>
      </c>
      <c r="AD136" s="113">
        <v>0</v>
      </c>
      <c r="AE136" s="113">
        <v>0</v>
      </c>
      <c r="AF136" s="113">
        <v>0</v>
      </c>
      <c r="AG136" s="113">
        <v>0</v>
      </c>
      <c r="AH136" s="113">
        <v>0</v>
      </c>
      <c r="AI136" s="113">
        <v>0</v>
      </c>
      <c r="AJ136" s="113">
        <v>0</v>
      </c>
      <c r="AK136" s="113">
        <v>0</v>
      </c>
      <c r="AL136" s="113">
        <v>0</v>
      </c>
      <c r="AM136" s="113">
        <f t="shared" si="1"/>
        <v>0</v>
      </c>
      <c r="AP136" s="70"/>
    </row>
    <row r="137" spans="1:42" ht="33" customHeight="1">
      <c r="A137" s="87">
        <v>301</v>
      </c>
      <c r="B137" s="88" t="s">
        <v>800</v>
      </c>
      <c r="C137" s="115" t="s">
        <v>1404</v>
      </c>
      <c r="D137" s="113">
        <v>0</v>
      </c>
      <c r="E137" s="113">
        <v>0</v>
      </c>
      <c r="F137" s="113">
        <v>0</v>
      </c>
      <c r="G137" s="113">
        <v>0</v>
      </c>
      <c r="H137" s="113">
        <v>0</v>
      </c>
      <c r="I137" s="113">
        <v>0</v>
      </c>
      <c r="J137" s="113">
        <v>0</v>
      </c>
      <c r="K137" s="113">
        <v>0</v>
      </c>
      <c r="L137" s="113">
        <v>0</v>
      </c>
      <c r="M137" s="113">
        <v>0</v>
      </c>
      <c r="N137" s="113">
        <v>0</v>
      </c>
      <c r="O137" s="113">
        <v>0</v>
      </c>
      <c r="P137" s="113">
        <v>0</v>
      </c>
      <c r="Q137" s="113">
        <v>0</v>
      </c>
      <c r="R137" s="113">
        <v>0</v>
      </c>
      <c r="S137" s="113">
        <v>0</v>
      </c>
      <c r="T137" s="113">
        <v>0</v>
      </c>
      <c r="U137" s="113">
        <v>0</v>
      </c>
      <c r="V137" s="113">
        <v>0</v>
      </c>
      <c r="W137" s="113">
        <v>0</v>
      </c>
      <c r="X137" s="113">
        <v>0</v>
      </c>
      <c r="Y137" s="113">
        <v>0</v>
      </c>
      <c r="Z137" s="113">
        <v>0</v>
      </c>
      <c r="AA137" s="113">
        <v>0</v>
      </c>
      <c r="AB137" s="113">
        <v>0</v>
      </c>
      <c r="AC137" s="113">
        <v>0</v>
      </c>
      <c r="AD137" s="113">
        <v>0</v>
      </c>
      <c r="AE137" s="113">
        <v>0</v>
      </c>
      <c r="AF137" s="113">
        <v>0</v>
      </c>
      <c r="AG137" s="113">
        <v>0</v>
      </c>
      <c r="AH137" s="113">
        <v>0</v>
      </c>
      <c r="AI137" s="113">
        <v>0</v>
      </c>
      <c r="AJ137" s="113">
        <v>0</v>
      </c>
      <c r="AK137" s="113">
        <v>0</v>
      </c>
      <c r="AL137" s="113">
        <v>0</v>
      </c>
      <c r="AM137" s="113">
        <f t="shared" si="1"/>
        <v>0</v>
      </c>
      <c r="AP137" s="70"/>
    </row>
    <row r="138" spans="1:42" ht="33" customHeight="1">
      <c r="A138" s="87">
        <v>302</v>
      </c>
      <c r="B138" s="88" t="s">
        <v>801</v>
      </c>
      <c r="C138" s="115" t="s">
        <v>1404</v>
      </c>
      <c r="D138" s="113">
        <v>0</v>
      </c>
      <c r="E138" s="113">
        <v>0</v>
      </c>
      <c r="F138" s="113">
        <v>0</v>
      </c>
      <c r="G138" s="113">
        <v>1127280</v>
      </c>
      <c r="H138" s="113">
        <v>0</v>
      </c>
      <c r="I138" s="113">
        <v>0</v>
      </c>
      <c r="J138" s="113">
        <v>0</v>
      </c>
      <c r="K138" s="113">
        <v>0</v>
      </c>
      <c r="L138" s="113">
        <v>0</v>
      </c>
      <c r="M138" s="113">
        <v>0</v>
      </c>
      <c r="N138" s="113">
        <v>0</v>
      </c>
      <c r="O138" s="113">
        <v>0</v>
      </c>
      <c r="P138" s="113">
        <v>0</v>
      </c>
      <c r="Q138" s="113">
        <v>0</v>
      </c>
      <c r="R138" s="113">
        <v>0</v>
      </c>
      <c r="S138" s="113">
        <v>0</v>
      </c>
      <c r="T138" s="113">
        <v>0</v>
      </c>
      <c r="U138" s="113">
        <v>0</v>
      </c>
      <c r="V138" s="113">
        <v>0</v>
      </c>
      <c r="W138" s="113">
        <v>0</v>
      </c>
      <c r="X138" s="113">
        <v>0</v>
      </c>
      <c r="Y138" s="113">
        <v>0</v>
      </c>
      <c r="Z138" s="113">
        <v>0</v>
      </c>
      <c r="AA138" s="113">
        <v>0</v>
      </c>
      <c r="AB138" s="113">
        <v>0</v>
      </c>
      <c r="AC138" s="113">
        <v>0</v>
      </c>
      <c r="AD138" s="113">
        <v>0</v>
      </c>
      <c r="AE138" s="113">
        <v>0</v>
      </c>
      <c r="AF138" s="113">
        <v>0</v>
      </c>
      <c r="AG138" s="113">
        <v>0</v>
      </c>
      <c r="AH138" s="113">
        <v>0</v>
      </c>
      <c r="AI138" s="113">
        <v>0</v>
      </c>
      <c r="AJ138" s="113">
        <v>0</v>
      </c>
      <c r="AK138" s="113">
        <v>0</v>
      </c>
      <c r="AL138" s="113">
        <v>0</v>
      </c>
      <c r="AM138" s="113">
        <f t="shared" si="1"/>
        <v>1127280</v>
      </c>
      <c r="AP138" s="70"/>
    </row>
    <row r="139" spans="1:42" ht="33" customHeight="1">
      <c r="A139" s="87">
        <v>303</v>
      </c>
      <c r="B139" s="88" t="s">
        <v>802</v>
      </c>
      <c r="C139" s="115" t="s">
        <v>1404</v>
      </c>
      <c r="D139" s="113">
        <v>0</v>
      </c>
      <c r="E139" s="113">
        <v>0</v>
      </c>
      <c r="F139" s="113">
        <v>0</v>
      </c>
      <c r="G139" s="113">
        <v>0</v>
      </c>
      <c r="H139" s="113">
        <v>0</v>
      </c>
      <c r="I139" s="113">
        <v>0</v>
      </c>
      <c r="J139" s="113">
        <v>0</v>
      </c>
      <c r="K139" s="113">
        <v>0</v>
      </c>
      <c r="L139" s="113">
        <v>0</v>
      </c>
      <c r="M139" s="113">
        <v>0</v>
      </c>
      <c r="N139" s="113">
        <v>0</v>
      </c>
      <c r="O139" s="113">
        <v>0</v>
      </c>
      <c r="P139" s="113">
        <v>0</v>
      </c>
      <c r="Q139" s="113">
        <v>0</v>
      </c>
      <c r="R139" s="113">
        <v>0</v>
      </c>
      <c r="S139" s="113">
        <v>0</v>
      </c>
      <c r="T139" s="113">
        <v>0</v>
      </c>
      <c r="U139" s="113">
        <v>0</v>
      </c>
      <c r="V139" s="113">
        <v>0</v>
      </c>
      <c r="W139" s="113">
        <v>0</v>
      </c>
      <c r="X139" s="113">
        <v>0</v>
      </c>
      <c r="Y139" s="113">
        <v>0</v>
      </c>
      <c r="Z139" s="113">
        <v>0</v>
      </c>
      <c r="AA139" s="113">
        <v>0</v>
      </c>
      <c r="AB139" s="113">
        <v>0</v>
      </c>
      <c r="AC139" s="113">
        <v>0</v>
      </c>
      <c r="AD139" s="113">
        <v>0</v>
      </c>
      <c r="AE139" s="113">
        <v>0</v>
      </c>
      <c r="AF139" s="113">
        <v>0</v>
      </c>
      <c r="AG139" s="113">
        <v>0</v>
      </c>
      <c r="AH139" s="113">
        <v>0</v>
      </c>
      <c r="AI139" s="113">
        <v>0</v>
      </c>
      <c r="AJ139" s="113">
        <v>0</v>
      </c>
      <c r="AK139" s="113">
        <v>0</v>
      </c>
      <c r="AL139" s="113">
        <v>0</v>
      </c>
      <c r="AM139" s="113">
        <f t="shared" ref="AM139:AM202" si="2">SUM(D139:AL139)</f>
        <v>0</v>
      </c>
      <c r="AP139" s="70"/>
    </row>
    <row r="140" spans="1:42" ht="33" customHeight="1">
      <c r="A140" s="87">
        <v>304</v>
      </c>
      <c r="B140" s="88" t="s">
        <v>803</v>
      </c>
      <c r="C140" s="115" t="s">
        <v>1404</v>
      </c>
      <c r="D140" s="113">
        <v>0</v>
      </c>
      <c r="E140" s="113">
        <v>0</v>
      </c>
      <c r="F140" s="113">
        <v>0</v>
      </c>
      <c r="G140" s="113">
        <v>0</v>
      </c>
      <c r="H140" s="113">
        <v>0</v>
      </c>
      <c r="I140" s="113">
        <v>0</v>
      </c>
      <c r="J140" s="113">
        <v>0</v>
      </c>
      <c r="K140" s="113">
        <v>0</v>
      </c>
      <c r="L140" s="113">
        <v>0</v>
      </c>
      <c r="M140" s="113">
        <v>0</v>
      </c>
      <c r="N140" s="113">
        <v>0</v>
      </c>
      <c r="O140" s="113">
        <v>0</v>
      </c>
      <c r="P140" s="113">
        <v>0</v>
      </c>
      <c r="Q140" s="113">
        <v>0</v>
      </c>
      <c r="R140" s="113">
        <v>0</v>
      </c>
      <c r="S140" s="113">
        <v>0</v>
      </c>
      <c r="T140" s="113">
        <v>0</v>
      </c>
      <c r="U140" s="113">
        <v>0</v>
      </c>
      <c r="V140" s="113">
        <v>0</v>
      </c>
      <c r="W140" s="113">
        <v>0</v>
      </c>
      <c r="X140" s="113">
        <v>0</v>
      </c>
      <c r="Y140" s="113">
        <v>0</v>
      </c>
      <c r="Z140" s="113">
        <v>0</v>
      </c>
      <c r="AA140" s="113">
        <v>0</v>
      </c>
      <c r="AB140" s="113">
        <v>0</v>
      </c>
      <c r="AC140" s="113">
        <v>0</v>
      </c>
      <c r="AD140" s="113">
        <v>0</v>
      </c>
      <c r="AE140" s="113">
        <v>0</v>
      </c>
      <c r="AF140" s="113">
        <v>0</v>
      </c>
      <c r="AG140" s="113">
        <v>0</v>
      </c>
      <c r="AH140" s="113">
        <v>0</v>
      </c>
      <c r="AI140" s="113">
        <v>0</v>
      </c>
      <c r="AJ140" s="113">
        <v>0</v>
      </c>
      <c r="AK140" s="113">
        <v>0</v>
      </c>
      <c r="AL140" s="113">
        <v>0</v>
      </c>
      <c r="AM140" s="113">
        <f t="shared" si="2"/>
        <v>0</v>
      </c>
      <c r="AP140" s="70"/>
    </row>
    <row r="141" spans="1:42" ht="33" customHeight="1">
      <c r="A141" s="87">
        <v>305</v>
      </c>
      <c r="B141" s="88" t="s">
        <v>804</v>
      </c>
      <c r="C141" s="115" t="s">
        <v>1404</v>
      </c>
      <c r="D141" s="113">
        <v>0</v>
      </c>
      <c r="E141" s="113">
        <v>0</v>
      </c>
      <c r="F141" s="113">
        <v>0</v>
      </c>
      <c r="G141" s="113">
        <v>0</v>
      </c>
      <c r="H141" s="113">
        <v>0</v>
      </c>
      <c r="I141" s="113">
        <v>0</v>
      </c>
      <c r="J141" s="113">
        <v>0</v>
      </c>
      <c r="K141" s="113">
        <v>0</v>
      </c>
      <c r="L141" s="113">
        <v>0</v>
      </c>
      <c r="M141" s="113">
        <v>0</v>
      </c>
      <c r="N141" s="113">
        <v>0</v>
      </c>
      <c r="O141" s="113">
        <v>0</v>
      </c>
      <c r="P141" s="113">
        <v>0</v>
      </c>
      <c r="Q141" s="113">
        <v>0</v>
      </c>
      <c r="R141" s="113">
        <v>0</v>
      </c>
      <c r="S141" s="113">
        <v>0</v>
      </c>
      <c r="T141" s="113">
        <v>0</v>
      </c>
      <c r="U141" s="113">
        <v>0</v>
      </c>
      <c r="V141" s="113">
        <v>0</v>
      </c>
      <c r="W141" s="113">
        <v>0</v>
      </c>
      <c r="X141" s="113">
        <v>0</v>
      </c>
      <c r="Y141" s="113">
        <v>0</v>
      </c>
      <c r="Z141" s="113">
        <v>0</v>
      </c>
      <c r="AA141" s="113">
        <v>0</v>
      </c>
      <c r="AB141" s="113">
        <v>0</v>
      </c>
      <c r="AC141" s="113">
        <v>0</v>
      </c>
      <c r="AD141" s="113">
        <v>0</v>
      </c>
      <c r="AE141" s="113">
        <v>0</v>
      </c>
      <c r="AF141" s="113">
        <v>0</v>
      </c>
      <c r="AG141" s="113">
        <v>0</v>
      </c>
      <c r="AH141" s="113">
        <v>0</v>
      </c>
      <c r="AI141" s="113">
        <v>0</v>
      </c>
      <c r="AJ141" s="113">
        <v>0</v>
      </c>
      <c r="AK141" s="113">
        <v>0</v>
      </c>
      <c r="AL141" s="113">
        <v>0</v>
      </c>
      <c r="AM141" s="113">
        <f t="shared" si="2"/>
        <v>0</v>
      </c>
      <c r="AP141" s="70"/>
    </row>
    <row r="142" spans="1:42" ht="33" customHeight="1">
      <c r="A142" s="87">
        <v>306</v>
      </c>
      <c r="B142" s="88" t="s">
        <v>805</v>
      </c>
      <c r="C142" s="115" t="s">
        <v>1404</v>
      </c>
      <c r="D142" s="113">
        <v>0</v>
      </c>
      <c r="E142" s="113">
        <v>0</v>
      </c>
      <c r="F142" s="113">
        <v>0</v>
      </c>
      <c r="G142" s="113">
        <v>0</v>
      </c>
      <c r="H142" s="113">
        <v>0</v>
      </c>
      <c r="I142" s="113">
        <v>0</v>
      </c>
      <c r="J142" s="113">
        <v>0</v>
      </c>
      <c r="K142" s="113">
        <v>0</v>
      </c>
      <c r="L142" s="113">
        <v>0</v>
      </c>
      <c r="M142" s="113">
        <v>0</v>
      </c>
      <c r="N142" s="113">
        <v>0</v>
      </c>
      <c r="O142" s="113">
        <v>0</v>
      </c>
      <c r="P142" s="113">
        <v>0</v>
      </c>
      <c r="Q142" s="113">
        <v>0</v>
      </c>
      <c r="R142" s="113">
        <v>0</v>
      </c>
      <c r="S142" s="113">
        <v>0</v>
      </c>
      <c r="T142" s="113">
        <v>0</v>
      </c>
      <c r="U142" s="113">
        <v>0</v>
      </c>
      <c r="V142" s="113">
        <v>0</v>
      </c>
      <c r="W142" s="113">
        <v>0</v>
      </c>
      <c r="X142" s="113">
        <v>0</v>
      </c>
      <c r="Y142" s="113">
        <v>0</v>
      </c>
      <c r="Z142" s="113">
        <v>0</v>
      </c>
      <c r="AA142" s="113">
        <v>0</v>
      </c>
      <c r="AB142" s="113">
        <v>0</v>
      </c>
      <c r="AC142" s="113">
        <v>0</v>
      </c>
      <c r="AD142" s="113">
        <v>0</v>
      </c>
      <c r="AE142" s="113">
        <v>0</v>
      </c>
      <c r="AF142" s="113">
        <v>0</v>
      </c>
      <c r="AG142" s="113">
        <v>0</v>
      </c>
      <c r="AH142" s="113">
        <v>0</v>
      </c>
      <c r="AI142" s="113">
        <v>0</v>
      </c>
      <c r="AJ142" s="113">
        <v>0</v>
      </c>
      <c r="AK142" s="113">
        <v>0</v>
      </c>
      <c r="AL142" s="113">
        <v>0</v>
      </c>
      <c r="AM142" s="113">
        <f t="shared" si="2"/>
        <v>0</v>
      </c>
      <c r="AP142" s="70"/>
    </row>
    <row r="143" spans="1:42" ht="33" customHeight="1">
      <c r="A143" s="87">
        <v>309</v>
      </c>
      <c r="B143" s="88" t="s">
        <v>806</v>
      </c>
      <c r="C143" s="89" t="s">
        <v>1332</v>
      </c>
      <c r="D143" s="113">
        <v>0</v>
      </c>
      <c r="E143" s="113">
        <v>0</v>
      </c>
      <c r="F143" s="113">
        <v>0</v>
      </c>
      <c r="G143" s="113">
        <v>44</v>
      </c>
      <c r="H143" s="113">
        <v>0</v>
      </c>
      <c r="I143" s="113">
        <v>0</v>
      </c>
      <c r="J143" s="113">
        <v>0</v>
      </c>
      <c r="K143" s="113">
        <v>0</v>
      </c>
      <c r="L143" s="113">
        <v>0</v>
      </c>
      <c r="M143" s="113">
        <v>0</v>
      </c>
      <c r="N143" s="113">
        <v>0</v>
      </c>
      <c r="O143" s="113">
        <v>0</v>
      </c>
      <c r="P143" s="113">
        <v>0</v>
      </c>
      <c r="Q143" s="113">
        <v>0</v>
      </c>
      <c r="R143" s="113">
        <v>0</v>
      </c>
      <c r="S143" s="113">
        <v>0</v>
      </c>
      <c r="T143" s="113">
        <v>0</v>
      </c>
      <c r="U143" s="113">
        <v>0</v>
      </c>
      <c r="V143" s="113">
        <v>0</v>
      </c>
      <c r="W143" s="113">
        <v>0</v>
      </c>
      <c r="X143" s="113">
        <v>0</v>
      </c>
      <c r="Y143" s="113">
        <v>0</v>
      </c>
      <c r="Z143" s="113">
        <v>0</v>
      </c>
      <c r="AA143" s="113">
        <v>0</v>
      </c>
      <c r="AB143" s="113">
        <v>0</v>
      </c>
      <c r="AC143" s="113">
        <v>0</v>
      </c>
      <c r="AD143" s="113">
        <v>0</v>
      </c>
      <c r="AE143" s="113">
        <v>0</v>
      </c>
      <c r="AF143" s="113">
        <v>0</v>
      </c>
      <c r="AG143" s="113">
        <v>0</v>
      </c>
      <c r="AH143" s="113">
        <v>0</v>
      </c>
      <c r="AI143" s="113">
        <v>0</v>
      </c>
      <c r="AJ143" s="113">
        <v>0</v>
      </c>
      <c r="AK143" s="113">
        <v>0</v>
      </c>
      <c r="AL143" s="113">
        <v>0</v>
      </c>
      <c r="AM143" s="113">
        <f t="shared" si="2"/>
        <v>44</v>
      </c>
      <c r="AP143" s="70"/>
    </row>
    <row r="144" spans="1:42" ht="33" customHeight="1">
      <c r="A144" s="87">
        <v>310</v>
      </c>
      <c r="B144" s="88" t="s">
        <v>807</v>
      </c>
      <c r="C144" s="89" t="s">
        <v>1338</v>
      </c>
      <c r="D144" s="113">
        <v>0</v>
      </c>
      <c r="E144" s="113">
        <v>0</v>
      </c>
      <c r="F144" s="113">
        <v>25245150.760000002</v>
      </c>
      <c r="G144" s="113">
        <v>147638.57</v>
      </c>
      <c r="H144" s="113">
        <v>0</v>
      </c>
      <c r="I144" s="113">
        <v>0</v>
      </c>
      <c r="J144" s="113">
        <v>0</v>
      </c>
      <c r="K144" s="113">
        <v>0</v>
      </c>
      <c r="L144" s="113">
        <v>4123.2300000000005</v>
      </c>
      <c r="M144" s="113">
        <v>0</v>
      </c>
      <c r="N144" s="113">
        <v>0</v>
      </c>
      <c r="O144" s="113">
        <v>0</v>
      </c>
      <c r="P144" s="113">
        <v>42771.18</v>
      </c>
      <c r="Q144" s="113">
        <v>4471.2</v>
      </c>
      <c r="R144" s="113">
        <v>0</v>
      </c>
      <c r="S144" s="113">
        <v>0</v>
      </c>
      <c r="T144" s="113">
        <v>0</v>
      </c>
      <c r="U144" s="113">
        <v>0</v>
      </c>
      <c r="V144" s="113">
        <v>0</v>
      </c>
      <c r="W144" s="113">
        <v>0</v>
      </c>
      <c r="X144" s="113">
        <v>0</v>
      </c>
      <c r="Y144" s="113">
        <v>0</v>
      </c>
      <c r="Z144" s="113">
        <v>0</v>
      </c>
      <c r="AA144" s="113">
        <v>0</v>
      </c>
      <c r="AB144" s="113">
        <v>0</v>
      </c>
      <c r="AC144" s="113">
        <v>0</v>
      </c>
      <c r="AD144" s="113">
        <v>0</v>
      </c>
      <c r="AE144" s="113">
        <v>0</v>
      </c>
      <c r="AF144" s="113">
        <v>0</v>
      </c>
      <c r="AG144" s="113">
        <v>0</v>
      </c>
      <c r="AH144" s="113">
        <v>0</v>
      </c>
      <c r="AI144" s="113">
        <v>0</v>
      </c>
      <c r="AJ144" s="113">
        <v>0</v>
      </c>
      <c r="AK144" s="113">
        <v>0</v>
      </c>
      <c r="AL144" s="113">
        <v>0</v>
      </c>
      <c r="AM144" s="113">
        <f t="shared" si="2"/>
        <v>25444154.940000001</v>
      </c>
      <c r="AP144" s="70"/>
    </row>
    <row r="145" spans="1:42" ht="33" customHeight="1">
      <c r="A145" s="87">
        <v>311</v>
      </c>
      <c r="B145" s="88" t="s">
        <v>808</v>
      </c>
      <c r="C145" s="89" t="s">
        <v>1338</v>
      </c>
      <c r="D145" s="113">
        <v>0</v>
      </c>
      <c r="E145" s="113">
        <v>0</v>
      </c>
      <c r="F145" s="113">
        <v>0</v>
      </c>
      <c r="G145" s="113">
        <v>0</v>
      </c>
      <c r="H145" s="113">
        <v>0</v>
      </c>
      <c r="I145" s="113">
        <v>0</v>
      </c>
      <c r="J145" s="113">
        <v>0</v>
      </c>
      <c r="K145" s="113">
        <v>0</v>
      </c>
      <c r="L145" s="113">
        <v>0</v>
      </c>
      <c r="M145" s="113">
        <v>0</v>
      </c>
      <c r="N145" s="113">
        <v>0</v>
      </c>
      <c r="O145" s="113">
        <v>0</v>
      </c>
      <c r="P145" s="113">
        <v>0</v>
      </c>
      <c r="Q145" s="113">
        <v>0</v>
      </c>
      <c r="R145" s="113">
        <v>0</v>
      </c>
      <c r="S145" s="113">
        <v>0</v>
      </c>
      <c r="T145" s="113">
        <v>0</v>
      </c>
      <c r="U145" s="113">
        <v>0</v>
      </c>
      <c r="V145" s="113">
        <v>0</v>
      </c>
      <c r="W145" s="113">
        <v>0</v>
      </c>
      <c r="X145" s="113">
        <v>0</v>
      </c>
      <c r="Y145" s="113">
        <v>0</v>
      </c>
      <c r="Z145" s="113">
        <v>0</v>
      </c>
      <c r="AA145" s="113">
        <v>0</v>
      </c>
      <c r="AB145" s="113">
        <v>0</v>
      </c>
      <c r="AC145" s="113">
        <v>0</v>
      </c>
      <c r="AD145" s="113">
        <v>0</v>
      </c>
      <c r="AE145" s="113">
        <v>0</v>
      </c>
      <c r="AF145" s="113">
        <v>0</v>
      </c>
      <c r="AG145" s="113">
        <v>0</v>
      </c>
      <c r="AH145" s="113">
        <v>0</v>
      </c>
      <c r="AI145" s="113">
        <v>0</v>
      </c>
      <c r="AJ145" s="113">
        <v>0</v>
      </c>
      <c r="AK145" s="113">
        <v>0</v>
      </c>
      <c r="AL145" s="113">
        <v>0</v>
      </c>
      <c r="AM145" s="113">
        <f t="shared" si="2"/>
        <v>0</v>
      </c>
      <c r="AP145" s="70"/>
    </row>
    <row r="146" spans="1:42" ht="33" customHeight="1">
      <c r="A146" s="87">
        <v>312</v>
      </c>
      <c r="B146" s="88" t="s">
        <v>809</v>
      </c>
      <c r="C146" s="89" t="s">
        <v>1335</v>
      </c>
      <c r="D146" s="113">
        <v>0</v>
      </c>
      <c r="E146" s="113">
        <v>0</v>
      </c>
      <c r="F146" s="113">
        <v>28619550.400000002</v>
      </c>
      <c r="G146" s="113">
        <v>0</v>
      </c>
      <c r="H146" s="113">
        <v>0</v>
      </c>
      <c r="I146" s="113">
        <v>0</v>
      </c>
      <c r="J146" s="113">
        <v>1809574.17</v>
      </c>
      <c r="K146" s="113">
        <v>0</v>
      </c>
      <c r="L146" s="113">
        <v>50</v>
      </c>
      <c r="M146" s="113">
        <v>0</v>
      </c>
      <c r="N146" s="113">
        <v>0</v>
      </c>
      <c r="O146" s="113">
        <v>0</v>
      </c>
      <c r="P146" s="113">
        <v>0</v>
      </c>
      <c r="Q146" s="113">
        <v>0</v>
      </c>
      <c r="R146" s="113">
        <v>0</v>
      </c>
      <c r="S146" s="113">
        <v>0</v>
      </c>
      <c r="T146" s="113">
        <v>0</v>
      </c>
      <c r="U146" s="113">
        <v>0</v>
      </c>
      <c r="V146" s="113">
        <v>0</v>
      </c>
      <c r="W146" s="113">
        <v>0</v>
      </c>
      <c r="X146" s="113">
        <v>0</v>
      </c>
      <c r="Y146" s="113">
        <v>0</v>
      </c>
      <c r="Z146" s="113">
        <v>0</v>
      </c>
      <c r="AA146" s="113">
        <v>0</v>
      </c>
      <c r="AB146" s="113">
        <v>0</v>
      </c>
      <c r="AC146" s="113">
        <v>0</v>
      </c>
      <c r="AD146" s="113">
        <v>0</v>
      </c>
      <c r="AE146" s="113">
        <v>0</v>
      </c>
      <c r="AF146" s="113">
        <v>0</v>
      </c>
      <c r="AG146" s="113">
        <v>0</v>
      </c>
      <c r="AH146" s="113">
        <v>0</v>
      </c>
      <c r="AI146" s="113">
        <v>0</v>
      </c>
      <c r="AJ146" s="113">
        <v>0</v>
      </c>
      <c r="AK146" s="113">
        <v>0</v>
      </c>
      <c r="AL146" s="113">
        <v>0</v>
      </c>
      <c r="AM146" s="113">
        <f t="shared" si="2"/>
        <v>30429174.57</v>
      </c>
      <c r="AP146" s="70"/>
    </row>
    <row r="147" spans="1:42" ht="33" customHeight="1">
      <c r="A147" s="87">
        <v>313</v>
      </c>
      <c r="B147" s="88" t="s">
        <v>810</v>
      </c>
      <c r="C147" s="89" t="s">
        <v>1337</v>
      </c>
      <c r="D147" s="113">
        <v>0</v>
      </c>
      <c r="E147" s="113">
        <v>0</v>
      </c>
      <c r="F147" s="113">
        <v>0</v>
      </c>
      <c r="G147" s="113">
        <v>1066.43</v>
      </c>
      <c r="H147" s="113">
        <v>0</v>
      </c>
      <c r="I147" s="113">
        <v>0</v>
      </c>
      <c r="J147" s="113">
        <v>0</v>
      </c>
      <c r="K147" s="113">
        <v>0</v>
      </c>
      <c r="L147" s="113">
        <v>283.72000000000003</v>
      </c>
      <c r="M147" s="113">
        <v>0</v>
      </c>
      <c r="N147" s="113">
        <v>0</v>
      </c>
      <c r="O147" s="113">
        <v>0</v>
      </c>
      <c r="P147" s="113">
        <v>0</v>
      </c>
      <c r="Q147" s="113">
        <v>0</v>
      </c>
      <c r="R147" s="113">
        <v>0</v>
      </c>
      <c r="S147" s="113">
        <v>0</v>
      </c>
      <c r="T147" s="113">
        <v>0</v>
      </c>
      <c r="U147" s="113">
        <v>0</v>
      </c>
      <c r="V147" s="113">
        <v>0</v>
      </c>
      <c r="W147" s="113">
        <v>0</v>
      </c>
      <c r="X147" s="113">
        <v>0</v>
      </c>
      <c r="Y147" s="113">
        <v>0</v>
      </c>
      <c r="Z147" s="113">
        <v>0</v>
      </c>
      <c r="AA147" s="113">
        <v>0</v>
      </c>
      <c r="AB147" s="113">
        <v>0</v>
      </c>
      <c r="AC147" s="113">
        <v>0</v>
      </c>
      <c r="AD147" s="113">
        <v>0</v>
      </c>
      <c r="AE147" s="113">
        <v>0</v>
      </c>
      <c r="AF147" s="113">
        <v>0</v>
      </c>
      <c r="AG147" s="113">
        <v>0</v>
      </c>
      <c r="AH147" s="113">
        <v>0</v>
      </c>
      <c r="AI147" s="113">
        <v>0</v>
      </c>
      <c r="AJ147" s="113">
        <v>0</v>
      </c>
      <c r="AK147" s="113">
        <v>0</v>
      </c>
      <c r="AL147" s="113">
        <v>0</v>
      </c>
      <c r="AM147" s="113">
        <f t="shared" si="2"/>
        <v>1350.15</v>
      </c>
      <c r="AP147" s="70"/>
    </row>
    <row r="148" spans="1:42" ht="33" customHeight="1">
      <c r="A148" s="257">
        <v>314</v>
      </c>
      <c r="B148" s="88" t="s">
        <v>811</v>
      </c>
      <c r="C148" s="89" t="s">
        <v>1330</v>
      </c>
      <c r="D148" s="113">
        <v>0</v>
      </c>
      <c r="E148" s="113">
        <v>0</v>
      </c>
      <c r="F148" s="113">
        <v>0</v>
      </c>
      <c r="G148" s="113">
        <v>0</v>
      </c>
      <c r="H148" s="113">
        <v>0</v>
      </c>
      <c r="I148" s="113">
        <v>0</v>
      </c>
      <c r="J148" s="113">
        <v>0</v>
      </c>
      <c r="K148" s="113">
        <v>0</v>
      </c>
      <c r="L148" s="113">
        <v>0</v>
      </c>
      <c r="M148" s="113">
        <v>0</v>
      </c>
      <c r="N148" s="113">
        <v>0</v>
      </c>
      <c r="O148" s="113">
        <v>0</v>
      </c>
      <c r="P148" s="113">
        <v>0</v>
      </c>
      <c r="Q148" s="113">
        <v>0</v>
      </c>
      <c r="R148" s="113">
        <v>0</v>
      </c>
      <c r="S148" s="113">
        <v>0</v>
      </c>
      <c r="T148" s="113">
        <v>0</v>
      </c>
      <c r="U148" s="113">
        <v>0</v>
      </c>
      <c r="V148" s="113">
        <v>0</v>
      </c>
      <c r="W148" s="113">
        <v>0</v>
      </c>
      <c r="X148" s="113">
        <v>0</v>
      </c>
      <c r="Y148" s="113">
        <v>0</v>
      </c>
      <c r="Z148" s="113">
        <v>0</v>
      </c>
      <c r="AA148" s="113">
        <v>0</v>
      </c>
      <c r="AB148" s="113">
        <v>0</v>
      </c>
      <c r="AC148" s="113">
        <v>0</v>
      </c>
      <c r="AD148" s="113">
        <v>0</v>
      </c>
      <c r="AE148" s="113">
        <v>0</v>
      </c>
      <c r="AF148" s="113">
        <v>0</v>
      </c>
      <c r="AG148" s="113">
        <v>0</v>
      </c>
      <c r="AH148" s="113">
        <v>0</v>
      </c>
      <c r="AI148" s="113">
        <v>0</v>
      </c>
      <c r="AJ148" s="113">
        <v>0</v>
      </c>
      <c r="AK148" s="113">
        <v>0</v>
      </c>
      <c r="AL148" s="113">
        <v>0</v>
      </c>
      <c r="AM148" s="113">
        <f t="shared" si="2"/>
        <v>0</v>
      </c>
      <c r="AP148" s="70"/>
    </row>
    <row r="149" spans="1:42" ht="33" customHeight="1">
      <c r="A149" s="87">
        <v>315</v>
      </c>
      <c r="B149" s="88" t="s">
        <v>812</v>
      </c>
      <c r="C149" s="89" t="s">
        <v>1329</v>
      </c>
      <c r="D149" s="113">
        <v>0</v>
      </c>
      <c r="E149" s="113">
        <v>0</v>
      </c>
      <c r="F149" s="113">
        <v>0</v>
      </c>
      <c r="G149" s="113">
        <v>3841.65</v>
      </c>
      <c r="H149" s="113">
        <v>0</v>
      </c>
      <c r="I149" s="113">
        <v>0</v>
      </c>
      <c r="J149" s="113">
        <v>0</v>
      </c>
      <c r="K149" s="113">
        <v>0</v>
      </c>
      <c r="L149" s="113">
        <v>0</v>
      </c>
      <c r="M149" s="113">
        <v>0</v>
      </c>
      <c r="N149" s="113">
        <v>0</v>
      </c>
      <c r="O149" s="113">
        <v>0</v>
      </c>
      <c r="P149" s="113">
        <v>0</v>
      </c>
      <c r="Q149" s="113">
        <v>0</v>
      </c>
      <c r="R149" s="113">
        <v>0</v>
      </c>
      <c r="S149" s="113">
        <v>0</v>
      </c>
      <c r="T149" s="113">
        <v>0</v>
      </c>
      <c r="U149" s="113">
        <v>0</v>
      </c>
      <c r="V149" s="113">
        <v>0</v>
      </c>
      <c r="W149" s="113">
        <v>0</v>
      </c>
      <c r="X149" s="113">
        <v>0</v>
      </c>
      <c r="Y149" s="113">
        <v>0</v>
      </c>
      <c r="Z149" s="113">
        <v>0</v>
      </c>
      <c r="AA149" s="113">
        <v>0</v>
      </c>
      <c r="AB149" s="113">
        <v>0</v>
      </c>
      <c r="AC149" s="113">
        <v>0</v>
      </c>
      <c r="AD149" s="113">
        <v>0</v>
      </c>
      <c r="AE149" s="113">
        <v>0</v>
      </c>
      <c r="AF149" s="113">
        <v>0</v>
      </c>
      <c r="AG149" s="113">
        <v>0</v>
      </c>
      <c r="AH149" s="113">
        <v>0</v>
      </c>
      <c r="AI149" s="113">
        <v>0</v>
      </c>
      <c r="AJ149" s="113">
        <v>0</v>
      </c>
      <c r="AK149" s="113">
        <v>0</v>
      </c>
      <c r="AL149" s="113">
        <v>0</v>
      </c>
      <c r="AM149" s="113">
        <f t="shared" si="2"/>
        <v>3841.65</v>
      </c>
      <c r="AP149" s="70"/>
    </row>
    <row r="150" spans="1:42" ht="33" customHeight="1">
      <c r="A150" s="87">
        <v>324</v>
      </c>
      <c r="B150" s="88" t="s">
        <v>813</v>
      </c>
      <c r="C150" s="89" t="s">
        <v>1329</v>
      </c>
      <c r="D150" s="113">
        <v>0</v>
      </c>
      <c r="E150" s="113">
        <v>0</v>
      </c>
      <c r="F150" s="113">
        <v>0</v>
      </c>
      <c r="G150" s="113">
        <v>0</v>
      </c>
      <c r="H150" s="113">
        <v>0</v>
      </c>
      <c r="I150" s="113">
        <v>0</v>
      </c>
      <c r="J150" s="113">
        <v>0</v>
      </c>
      <c r="K150" s="113">
        <v>0</v>
      </c>
      <c r="L150" s="113">
        <v>0</v>
      </c>
      <c r="M150" s="113">
        <v>0</v>
      </c>
      <c r="N150" s="113">
        <v>0</v>
      </c>
      <c r="O150" s="113">
        <v>0</v>
      </c>
      <c r="P150" s="113">
        <v>0</v>
      </c>
      <c r="Q150" s="113">
        <v>0</v>
      </c>
      <c r="R150" s="113">
        <v>0</v>
      </c>
      <c r="S150" s="113">
        <v>0</v>
      </c>
      <c r="T150" s="113">
        <v>0</v>
      </c>
      <c r="U150" s="113">
        <v>0</v>
      </c>
      <c r="V150" s="113">
        <v>0</v>
      </c>
      <c r="W150" s="113">
        <v>0</v>
      </c>
      <c r="X150" s="113">
        <v>0</v>
      </c>
      <c r="Y150" s="113">
        <v>0</v>
      </c>
      <c r="Z150" s="113">
        <v>0</v>
      </c>
      <c r="AA150" s="113">
        <v>0</v>
      </c>
      <c r="AB150" s="113">
        <v>0</v>
      </c>
      <c r="AC150" s="113">
        <v>0</v>
      </c>
      <c r="AD150" s="113">
        <v>0</v>
      </c>
      <c r="AE150" s="113">
        <v>0</v>
      </c>
      <c r="AF150" s="113">
        <v>0</v>
      </c>
      <c r="AG150" s="113">
        <v>0</v>
      </c>
      <c r="AH150" s="113">
        <v>0</v>
      </c>
      <c r="AI150" s="113">
        <v>0</v>
      </c>
      <c r="AJ150" s="113">
        <v>0</v>
      </c>
      <c r="AK150" s="113">
        <v>0</v>
      </c>
      <c r="AL150" s="113">
        <v>0</v>
      </c>
      <c r="AM150" s="113">
        <f t="shared" si="2"/>
        <v>0</v>
      </c>
      <c r="AP150" s="70"/>
    </row>
    <row r="151" spans="1:42" ht="33" customHeight="1">
      <c r="A151" s="87">
        <v>340</v>
      </c>
      <c r="B151" s="88" t="s">
        <v>814</v>
      </c>
      <c r="C151" s="89" t="s">
        <v>1337</v>
      </c>
      <c r="D151" s="113">
        <v>0</v>
      </c>
      <c r="E151" s="113">
        <v>0</v>
      </c>
      <c r="F151" s="113">
        <v>0</v>
      </c>
      <c r="G151" s="113">
        <v>187294.87000000002</v>
      </c>
      <c r="H151" s="113">
        <v>0</v>
      </c>
      <c r="I151" s="113">
        <v>0</v>
      </c>
      <c r="J151" s="113">
        <v>892651.7699999999</v>
      </c>
      <c r="K151" s="113">
        <v>0</v>
      </c>
      <c r="L151" s="113">
        <v>3530.53</v>
      </c>
      <c r="M151" s="113">
        <v>0</v>
      </c>
      <c r="N151" s="113">
        <v>0</v>
      </c>
      <c r="O151" s="113">
        <v>0</v>
      </c>
      <c r="P151" s="113">
        <v>0</v>
      </c>
      <c r="Q151" s="113">
        <v>91583</v>
      </c>
      <c r="R151" s="113">
        <v>0</v>
      </c>
      <c r="S151" s="113">
        <v>0</v>
      </c>
      <c r="T151" s="113">
        <v>0</v>
      </c>
      <c r="U151" s="113">
        <v>0</v>
      </c>
      <c r="V151" s="113">
        <v>0</v>
      </c>
      <c r="W151" s="113">
        <v>0</v>
      </c>
      <c r="X151" s="113">
        <v>0</v>
      </c>
      <c r="Y151" s="113">
        <v>0</v>
      </c>
      <c r="Z151" s="113">
        <v>0</v>
      </c>
      <c r="AA151" s="113">
        <v>0</v>
      </c>
      <c r="AB151" s="113">
        <v>0</v>
      </c>
      <c r="AC151" s="113">
        <v>0</v>
      </c>
      <c r="AD151" s="113">
        <v>0</v>
      </c>
      <c r="AE151" s="113">
        <v>0</v>
      </c>
      <c r="AF151" s="113">
        <v>0</v>
      </c>
      <c r="AG151" s="113">
        <v>0</v>
      </c>
      <c r="AH151" s="113">
        <v>0</v>
      </c>
      <c r="AI151" s="113">
        <v>0</v>
      </c>
      <c r="AJ151" s="113">
        <v>0</v>
      </c>
      <c r="AK151" s="113">
        <v>0</v>
      </c>
      <c r="AL151" s="113">
        <v>0</v>
      </c>
      <c r="AM151" s="113">
        <f t="shared" si="2"/>
        <v>1175060.17</v>
      </c>
      <c r="AP151" s="70"/>
    </row>
    <row r="152" spans="1:42" ht="33" customHeight="1">
      <c r="A152" s="87">
        <v>341</v>
      </c>
      <c r="B152" s="88" t="s">
        <v>815</v>
      </c>
      <c r="C152" s="89" t="s">
        <v>1337</v>
      </c>
      <c r="D152" s="113">
        <v>0</v>
      </c>
      <c r="E152" s="113">
        <v>0</v>
      </c>
      <c r="F152" s="113">
        <v>0</v>
      </c>
      <c r="G152" s="113">
        <v>0</v>
      </c>
      <c r="H152" s="113">
        <v>0</v>
      </c>
      <c r="I152" s="113">
        <v>0</v>
      </c>
      <c r="J152" s="113">
        <v>0</v>
      </c>
      <c r="K152" s="113">
        <v>0</v>
      </c>
      <c r="L152" s="113">
        <v>0</v>
      </c>
      <c r="M152" s="113">
        <v>0</v>
      </c>
      <c r="N152" s="113">
        <v>0</v>
      </c>
      <c r="O152" s="113">
        <v>0</v>
      </c>
      <c r="P152" s="113">
        <v>0</v>
      </c>
      <c r="Q152" s="113">
        <v>0</v>
      </c>
      <c r="R152" s="113">
        <v>0</v>
      </c>
      <c r="S152" s="113">
        <v>0</v>
      </c>
      <c r="T152" s="113">
        <v>0</v>
      </c>
      <c r="U152" s="113">
        <v>0</v>
      </c>
      <c r="V152" s="113">
        <v>0</v>
      </c>
      <c r="W152" s="113">
        <v>0</v>
      </c>
      <c r="X152" s="113">
        <v>0</v>
      </c>
      <c r="Y152" s="113">
        <v>0</v>
      </c>
      <c r="Z152" s="113">
        <v>0</v>
      </c>
      <c r="AA152" s="113">
        <v>0</v>
      </c>
      <c r="AB152" s="113">
        <v>0</v>
      </c>
      <c r="AC152" s="113">
        <v>0</v>
      </c>
      <c r="AD152" s="113">
        <v>0</v>
      </c>
      <c r="AE152" s="113">
        <v>0</v>
      </c>
      <c r="AF152" s="113">
        <v>0</v>
      </c>
      <c r="AG152" s="113">
        <v>0</v>
      </c>
      <c r="AH152" s="113">
        <v>0</v>
      </c>
      <c r="AI152" s="113">
        <v>0</v>
      </c>
      <c r="AJ152" s="113">
        <v>0</v>
      </c>
      <c r="AK152" s="113">
        <v>0</v>
      </c>
      <c r="AL152" s="113">
        <v>0</v>
      </c>
      <c r="AM152" s="113">
        <f t="shared" si="2"/>
        <v>0</v>
      </c>
      <c r="AP152" s="70"/>
    </row>
    <row r="153" spans="1:42" ht="33" customHeight="1">
      <c r="A153" s="87">
        <v>342</v>
      </c>
      <c r="B153" s="88" t="s">
        <v>816</v>
      </c>
      <c r="C153" s="89" t="s">
        <v>1332</v>
      </c>
      <c r="D153" s="113">
        <v>0</v>
      </c>
      <c r="E153" s="113">
        <v>0</v>
      </c>
      <c r="F153" s="113">
        <v>0</v>
      </c>
      <c r="G153" s="113">
        <v>278264.28000000003</v>
      </c>
      <c r="H153" s="113">
        <v>0</v>
      </c>
      <c r="I153" s="113">
        <v>0</v>
      </c>
      <c r="J153" s="113">
        <v>5232307.45</v>
      </c>
      <c r="K153" s="113">
        <v>0</v>
      </c>
      <c r="L153" s="113">
        <v>0</v>
      </c>
      <c r="M153" s="113">
        <v>0</v>
      </c>
      <c r="N153" s="113">
        <v>0</v>
      </c>
      <c r="O153" s="113">
        <v>0</v>
      </c>
      <c r="P153" s="113">
        <v>0</v>
      </c>
      <c r="Q153" s="113">
        <v>0</v>
      </c>
      <c r="R153" s="113">
        <v>0</v>
      </c>
      <c r="S153" s="113">
        <v>0</v>
      </c>
      <c r="T153" s="113">
        <v>0</v>
      </c>
      <c r="U153" s="113">
        <v>0</v>
      </c>
      <c r="V153" s="113">
        <v>0</v>
      </c>
      <c r="W153" s="113">
        <v>0</v>
      </c>
      <c r="X153" s="113">
        <v>0</v>
      </c>
      <c r="Y153" s="113">
        <v>0</v>
      </c>
      <c r="Z153" s="113">
        <v>0</v>
      </c>
      <c r="AA153" s="113">
        <v>0</v>
      </c>
      <c r="AB153" s="113">
        <v>0</v>
      </c>
      <c r="AC153" s="113">
        <v>0</v>
      </c>
      <c r="AD153" s="113">
        <v>0</v>
      </c>
      <c r="AE153" s="113">
        <v>0</v>
      </c>
      <c r="AF153" s="113">
        <v>0</v>
      </c>
      <c r="AG153" s="113">
        <v>0</v>
      </c>
      <c r="AH153" s="113">
        <v>0</v>
      </c>
      <c r="AI153" s="113">
        <v>0</v>
      </c>
      <c r="AJ153" s="113">
        <v>0</v>
      </c>
      <c r="AK153" s="113">
        <v>0</v>
      </c>
      <c r="AL153" s="113">
        <v>0</v>
      </c>
      <c r="AM153" s="113">
        <f t="shared" si="2"/>
        <v>5510571.7300000004</v>
      </c>
      <c r="AP153" s="70"/>
    </row>
    <row r="154" spans="1:42" ht="33" customHeight="1">
      <c r="A154" s="87">
        <v>343</v>
      </c>
      <c r="B154" s="88" t="s">
        <v>817</v>
      </c>
      <c r="C154" s="89" t="s">
        <v>1332</v>
      </c>
      <c r="D154" s="113">
        <v>0</v>
      </c>
      <c r="E154" s="113">
        <v>0</v>
      </c>
      <c r="F154" s="113">
        <v>0</v>
      </c>
      <c r="G154" s="113">
        <v>0</v>
      </c>
      <c r="H154" s="113">
        <v>0</v>
      </c>
      <c r="I154" s="113">
        <v>0</v>
      </c>
      <c r="J154" s="113">
        <v>0</v>
      </c>
      <c r="K154" s="113">
        <v>0</v>
      </c>
      <c r="L154" s="113">
        <v>0</v>
      </c>
      <c r="M154" s="113">
        <v>0</v>
      </c>
      <c r="N154" s="113">
        <v>0</v>
      </c>
      <c r="O154" s="113">
        <v>0</v>
      </c>
      <c r="P154" s="113">
        <v>0</v>
      </c>
      <c r="Q154" s="113">
        <v>0</v>
      </c>
      <c r="R154" s="113">
        <v>0</v>
      </c>
      <c r="S154" s="113">
        <v>0</v>
      </c>
      <c r="T154" s="113">
        <v>0</v>
      </c>
      <c r="U154" s="113">
        <v>0</v>
      </c>
      <c r="V154" s="113">
        <v>0</v>
      </c>
      <c r="W154" s="113">
        <v>0</v>
      </c>
      <c r="X154" s="113">
        <v>0</v>
      </c>
      <c r="Y154" s="113">
        <v>0</v>
      </c>
      <c r="Z154" s="113">
        <v>0</v>
      </c>
      <c r="AA154" s="113">
        <v>0</v>
      </c>
      <c r="AB154" s="113">
        <v>0</v>
      </c>
      <c r="AC154" s="113">
        <v>0</v>
      </c>
      <c r="AD154" s="113">
        <v>0</v>
      </c>
      <c r="AE154" s="113">
        <v>0</v>
      </c>
      <c r="AF154" s="113">
        <v>0</v>
      </c>
      <c r="AG154" s="113">
        <v>0</v>
      </c>
      <c r="AH154" s="113">
        <v>0</v>
      </c>
      <c r="AI154" s="113">
        <v>0</v>
      </c>
      <c r="AJ154" s="113">
        <v>0</v>
      </c>
      <c r="AK154" s="113">
        <v>0</v>
      </c>
      <c r="AL154" s="113">
        <v>0</v>
      </c>
      <c r="AM154" s="113">
        <f t="shared" si="2"/>
        <v>0</v>
      </c>
      <c r="AP154" s="70"/>
    </row>
    <row r="155" spans="1:42" ht="33" customHeight="1">
      <c r="A155" s="87">
        <v>344</v>
      </c>
      <c r="B155" s="88" t="s">
        <v>818</v>
      </c>
      <c r="C155" s="89" t="s">
        <v>1404</v>
      </c>
      <c r="D155" s="113">
        <v>5847</v>
      </c>
      <c r="E155" s="113">
        <v>0</v>
      </c>
      <c r="F155" s="113">
        <v>1000000</v>
      </c>
      <c r="G155" s="113">
        <v>16705.66</v>
      </c>
      <c r="H155" s="113">
        <v>0</v>
      </c>
      <c r="I155" s="113">
        <v>0</v>
      </c>
      <c r="J155" s="113">
        <v>0</v>
      </c>
      <c r="K155" s="113">
        <v>0</v>
      </c>
      <c r="L155" s="113">
        <v>0</v>
      </c>
      <c r="M155" s="113">
        <v>0</v>
      </c>
      <c r="N155" s="113">
        <v>0</v>
      </c>
      <c r="O155" s="113">
        <v>0</v>
      </c>
      <c r="P155" s="113">
        <v>0</v>
      </c>
      <c r="Q155" s="113">
        <v>0</v>
      </c>
      <c r="R155" s="113">
        <v>0</v>
      </c>
      <c r="S155" s="113">
        <v>0</v>
      </c>
      <c r="T155" s="113">
        <v>0</v>
      </c>
      <c r="U155" s="113">
        <v>0</v>
      </c>
      <c r="V155" s="113">
        <v>0</v>
      </c>
      <c r="W155" s="113">
        <v>0</v>
      </c>
      <c r="X155" s="113">
        <v>0</v>
      </c>
      <c r="Y155" s="113">
        <v>0</v>
      </c>
      <c r="Z155" s="113">
        <v>0</v>
      </c>
      <c r="AA155" s="113">
        <v>0</v>
      </c>
      <c r="AB155" s="113">
        <v>0</v>
      </c>
      <c r="AC155" s="113">
        <v>0</v>
      </c>
      <c r="AD155" s="113">
        <v>0</v>
      </c>
      <c r="AE155" s="113">
        <v>0</v>
      </c>
      <c r="AF155" s="113">
        <v>0</v>
      </c>
      <c r="AG155" s="113">
        <v>0</v>
      </c>
      <c r="AH155" s="113">
        <v>0</v>
      </c>
      <c r="AI155" s="113">
        <v>0</v>
      </c>
      <c r="AJ155" s="113">
        <v>0</v>
      </c>
      <c r="AK155" s="113">
        <v>0</v>
      </c>
      <c r="AL155" s="113">
        <v>0</v>
      </c>
      <c r="AM155" s="113">
        <f t="shared" si="2"/>
        <v>1022552.66</v>
      </c>
      <c r="AP155" s="70"/>
    </row>
    <row r="156" spans="1:42" ht="33" customHeight="1">
      <c r="A156" s="87">
        <v>345</v>
      </c>
      <c r="B156" s="88" t="s">
        <v>819</v>
      </c>
      <c r="C156" s="89" t="s">
        <v>1331</v>
      </c>
      <c r="D156" s="113">
        <v>0</v>
      </c>
      <c r="E156" s="113">
        <v>0</v>
      </c>
      <c r="F156" s="113">
        <v>0</v>
      </c>
      <c r="G156" s="113">
        <v>0</v>
      </c>
      <c r="H156" s="113">
        <v>0</v>
      </c>
      <c r="I156" s="113">
        <v>0</v>
      </c>
      <c r="J156" s="113">
        <v>0</v>
      </c>
      <c r="K156" s="113">
        <v>0</v>
      </c>
      <c r="L156" s="113">
        <v>0</v>
      </c>
      <c r="M156" s="113">
        <v>0</v>
      </c>
      <c r="N156" s="113">
        <v>0</v>
      </c>
      <c r="O156" s="113">
        <v>0</v>
      </c>
      <c r="P156" s="113">
        <v>0</v>
      </c>
      <c r="Q156" s="113">
        <v>0</v>
      </c>
      <c r="R156" s="113">
        <v>0</v>
      </c>
      <c r="S156" s="113">
        <v>0</v>
      </c>
      <c r="T156" s="113">
        <v>0</v>
      </c>
      <c r="U156" s="113">
        <v>0</v>
      </c>
      <c r="V156" s="113">
        <v>0</v>
      </c>
      <c r="W156" s="113">
        <v>0</v>
      </c>
      <c r="X156" s="113">
        <v>0</v>
      </c>
      <c r="Y156" s="113">
        <v>0</v>
      </c>
      <c r="Z156" s="113">
        <v>0</v>
      </c>
      <c r="AA156" s="113">
        <v>0</v>
      </c>
      <c r="AB156" s="113">
        <v>0</v>
      </c>
      <c r="AC156" s="113">
        <v>0</v>
      </c>
      <c r="AD156" s="113">
        <v>0</v>
      </c>
      <c r="AE156" s="113">
        <v>0</v>
      </c>
      <c r="AF156" s="113">
        <v>0</v>
      </c>
      <c r="AG156" s="113">
        <v>0</v>
      </c>
      <c r="AH156" s="113">
        <v>0</v>
      </c>
      <c r="AI156" s="113">
        <v>0</v>
      </c>
      <c r="AJ156" s="113">
        <v>0</v>
      </c>
      <c r="AK156" s="113">
        <v>0</v>
      </c>
      <c r="AL156" s="113">
        <v>0</v>
      </c>
      <c r="AM156" s="113">
        <f t="shared" si="2"/>
        <v>0</v>
      </c>
      <c r="AP156" s="70"/>
    </row>
    <row r="157" spans="1:42" ht="33" customHeight="1">
      <c r="A157" s="87">
        <v>346</v>
      </c>
      <c r="B157" s="88" t="s">
        <v>820</v>
      </c>
      <c r="C157" s="89" t="s">
        <v>1331</v>
      </c>
      <c r="D157" s="113">
        <v>0</v>
      </c>
      <c r="E157" s="113">
        <v>0</v>
      </c>
      <c r="F157" s="113">
        <v>0</v>
      </c>
      <c r="G157" s="113">
        <v>19972.95</v>
      </c>
      <c r="H157" s="113">
        <v>0</v>
      </c>
      <c r="I157" s="113">
        <v>0</v>
      </c>
      <c r="J157" s="113">
        <v>0</v>
      </c>
      <c r="K157" s="113">
        <v>0</v>
      </c>
      <c r="L157" s="113">
        <v>300.94</v>
      </c>
      <c r="M157" s="113">
        <v>0</v>
      </c>
      <c r="N157" s="113">
        <v>0</v>
      </c>
      <c r="O157" s="113">
        <v>0</v>
      </c>
      <c r="P157" s="113">
        <v>0</v>
      </c>
      <c r="Q157" s="113">
        <v>0</v>
      </c>
      <c r="R157" s="113">
        <v>0</v>
      </c>
      <c r="S157" s="113">
        <v>0</v>
      </c>
      <c r="T157" s="113">
        <v>0</v>
      </c>
      <c r="U157" s="113">
        <v>0</v>
      </c>
      <c r="V157" s="113">
        <v>0</v>
      </c>
      <c r="W157" s="113">
        <v>0</v>
      </c>
      <c r="X157" s="113">
        <v>0</v>
      </c>
      <c r="Y157" s="113">
        <v>0</v>
      </c>
      <c r="Z157" s="113">
        <v>0</v>
      </c>
      <c r="AA157" s="113">
        <v>0</v>
      </c>
      <c r="AB157" s="113">
        <v>0</v>
      </c>
      <c r="AC157" s="113">
        <v>0</v>
      </c>
      <c r="AD157" s="113">
        <v>0</v>
      </c>
      <c r="AE157" s="113">
        <v>0</v>
      </c>
      <c r="AF157" s="113">
        <v>0</v>
      </c>
      <c r="AG157" s="113">
        <v>0</v>
      </c>
      <c r="AH157" s="113">
        <v>0</v>
      </c>
      <c r="AI157" s="113">
        <v>0</v>
      </c>
      <c r="AJ157" s="113">
        <v>0</v>
      </c>
      <c r="AK157" s="113">
        <v>0</v>
      </c>
      <c r="AL157" s="113">
        <v>0</v>
      </c>
      <c r="AM157" s="113">
        <f t="shared" si="2"/>
        <v>20273.89</v>
      </c>
      <c r="AP157" s="70"/>
    </row>
    <row r="158" spans="1:42" ht="33" customHeight="1">
      <c r="A158" s="87">
        <v>347</v>
      </c>
      <c r="B158" s="88" t="s">
        <v>821</v>
      </c>
      <c r="C158" s="89" t="s">
        <v>1331</v>
      </c>
      <c r="D158" s="113">
        <v>0</v>
      </c>
      <c r="E158" s="113">
        <v>0</v>
      </c>
      <c r="F158" s="113">
        <v>120</v>
      </c>
      <c r="G158" s="113">
        <v>0</v>
      </c>
      <c r="H158" s="113">
        <v>0</v>
      </c>
      <c r="I158" s="113">
        <v>0</v>
      </c>
      <c r="J158" s="113">
        <v>0</v>
      </c>
      <c r="K158" s="113">
        <v>0</v>
      </c>
      <c r="L158" s="113">
        <v>0</v>
      </c>
      <c r="M158" s="113">
        <v>0</v>
      </c>
      <c r="N158" s="113">
        <v>0</v>
      </c>
      <c r="O158" s="113">
        <v>0</v>
      </c>
      <c r="P158" s="113">
        <v>0</v>
      </c>
      <c r="Q158" s="113">
        <v>0</v>
      </c>
      <c r="R158" s="113">
        <v>0</v>
      </c>
      <c r="S158" s="113">
        <v>0</v>
      </c>
      <c r="T158" s="113">
        <v>0</v>
      </c>
      <c r="U158" s="113">
        <v>0</v>
      </c>
      <c r="V158" s="113">
        <v>0</v>
      </c>
      <c r="W158" s="113">
        <v>0</v>
      </c>
      <c r="X158" s="113">
        <v>0</v>
      </c>
      <c r="Y158" s="113">
        <v>0</v>
      </c>
      <c r="Z158" s="113">
        <v>0</v>
      </c>
      <c r="AA158" s="113">
        <v>0</v>
      </c>
      <c r="AB158" s="113">
        <v>0</v>
      </c>
      <c r="AC158" s="113">
        <v>0</v>
      </c>
      <c r="AD158" s="113">
        <v>0</v>
      </c>
      <c r="AE158" s="113">
        <v>0</v>
      </c>
      <c r="AF158" s="113">
        <v>0</v>
      </c>
      <c r="AG158" s="113">
        <v>0</v>
      </c>
      <c r="AH158" s="113">
        <v>0</v>
      </c>
      <c r="AI158" s="113">
        <v>0</v>
      </c>
      <c r="AJ158" s="113">
        <v>0</v>
      </c>
      <c r="AK158" s="113">
        <v>0</v>
      </c>
      <c r="AL158" s="113">
        <v>0</v>
      </c>
      <c r="AM158" s="113">
        <f t="shared" si="2"/>
        <v>120</v>
      </c>
      <c r="AP158" s="70"/>
    </row>
    <row r="159" spans="1:42" ht="33" customHeight="1">
      <c r="A159" s="87">
        <v>348</v>
      </c>
      <c r="B159" s="88" t="s">
        <v>822</v>
      </c>
      <c r="C159" s="89" t="s">
        <v>1335</v>
      </c>
      <c r="D159" s="113">
        <v>0</v>
      </c>
      <c r="E159" s="113">
        <v>0</v>
      </c>
      <c r="F159" s="113">
        <v>0</v>
      </c>
      <c r="G159" s="113">
        <v>2002.55</v>
      </c>
      <c r="H159" s="113">
        <v>0</v>
      </c>
      <c r="I159" s="113">
        <v>0</v>
      </c>
      <c r="J159" s="113">
        <v>0</v>
      </c>
      <c r="K159" s="113">
        <v>0</v>
      </c>
      <c r="L159" s="113">
        <v>0</v>
      </c>
      <c r="M159" s="113">
        <v>0</v>
      </c>
      <c r="N159" s="113">
        <v>0</v>
      </c>
      <c r="O159" s="113">
        <v>0</v>
      </c>
      <c r="P159" s="113">
        <v>0</v>
      </c>
      <c r="Q159" s="113">
        <v>0</v>
      </c>
      <c r="R159" s="113">
        <v>0</v>
      </c>
      <c r="S159" s="113">
        <v>0</v>
      </c>
      <c r="T159" s="113">
        <v>0</v>
      </c>
      <c r="U159" s="113">
        <v>0</v>
      </c>
      <c r="V159" s="113">
        <v>0</v>
      </c>
      <c r="W159" s="113">
        <v>0</v>
      </c>
      <c r="X159" s="113">
        <v>0</v>
      </c>
      <c r="Y159" s="113">
        <v>0</v>
      </c>
      <c r="Z159" s="113">
        <v>0</v>
      </c>
      <c r="AA159" s="113">
        <v>0</v>
      </c>
      <c r="AB159" s="113">
        <v>0</v>
      </c>
      <c r="AC159" s="113">
        <v>0</v>
      </c>
      <c r="AD159" s="113">
        <v>0</v>
      </c>
      <c r="AE159" s="113">
        <v>0</v>
      </c>
      <c r="AF159" s="113">
        <v>0</v>
      </c>
      <c r="AG159" s="113">
        <v>0</v>
      </c>
      <c r="AH159" s="113">
        <v>0</v>
      </c>
      <c r="AI159" s="113">
        <v>0</v>
      </c>
      <c r="AJ159" s="113">
        <v>0</v>
      </c>
      <c r="AK159" s="113">
        <v>0</v>
      </c>
      <c r="AL159" s="113">
        <v>0</v>
      </c>
      <c r="AM159" s="113">
        <f t="shared" si="2"/>
        <v>2002.55</v>
      </c>
      <c r="AP159" s="70"/>
    </row>
    <row r="160" spans="1:42" ht="33" customHeight="1">
      <c r="A160" s="87">
        <v>349</v>
      </c>
      <c r="B160" s="88" t="s">
        <v>823</v>
      </c>
      <c r="C160" s="89" t="s">
        <v>1333</v>
      </c>
      <c r="D160" s="113">
        <v>0</v>
      </c>
      <c r="E160" s="113">
        <v>0</v>
      </c>
      <c r="F160" s="113">
        <v>0</v>
      </c>
      <c r="G160" s="113">
        <v>0</v>
      </c>
      <c r="H160" s="113">
        <v>0</v>
      </c>
      <c r="I160" s="113">
        <v>0</v>
      </c>
      <c r="J160" s="113">
        <v>0</v>
      </c>
      <c r="K160" s="113">
        <v>0</v>
      </c>
      <c r="L160" s="113">
        <v>0</v>
      </c>
      <c r="M160" s="113">
        <v>0</v>
      </c>
      <c r="N160" s="113">
        <v>0</v>
      </c>
      <c r="O160" s="113">
        <v>0</v>
      </c>
      <c r="P160" s="113">
        <v>0</v>
      </c>
      <c r="Q160" s="113">
        <v>0</v>
      </c>
      <c r="R160" s="113">
        <v>0</v>
      </c>
      <c r="S160" s="113">
        <v>0</v>
      </c>
      <c r="T160" s="113">
        <v>0</v>
      </c>
      <c r="U160" s="113">
        <v>0</v>
      </c>
      <c r="V160" s="113">
        <v>0</v>
      </c>
      <c r="W160" s="113">
        <v>0</v>
      </c>
      <c r="X160" s="113">
        <v>0</v>
      </c>
      <c r="Y160" s="113">
        <v>0</v>
      </c>
      <c r="Z160" s="113">
        <v>0</v>
      </c>
      <c r="AA160" s="113">
        <v>0</v>
      </c>
      <c r="AB160" s="113">
        <v>0</v>
      </c>
      <c r="AC160" s="113">
        <v>0</v>
      </c>
      <c r="AD160" s="113">
        <v>0</v>
      </c>
      <c r="AE160" s="113">
        <v>0</v>
      </c>
      <c r="AF160" s="113">
        <v>0</v>
      </c>
      <c r="AG160" s="113">
        <v>0</v>
      </c>
      <c r="AH160" s="113">
        <v>0</v>
      </c>
      <c r="AI160" s="113">
        <v>0</v>
      </c>
      <c r="AJ160" s="113">
        <v>0</v>
      </c>
      <c r="AK160" s="113">
        <v>0</v>
      </c>
      <c r="AL160" s="113">
        <v>0</v>
      </c>
      <c r="AM160" s="113">
        <f t="shared" si="2"/>
        <v>0</v>
      </c>
      <c r="AP160" s="70"/>
    </row>
    <row r="161" spans="1:42" ht="33" customHeight="1">
      <c r="A161" s="87">
        <v>371</v>
      </c>
      <c r="B161" s="88" t="s">
        <v>824</v>
      </c>
      <c r="C161" s="89" t="s">
        <v>1332</v>
      </c>
      <c r="D161" s="113">
        <v>0</v>
      </c>
      <c r="E161" s="113">
        <v>0</v>
      </c>
      <c r="F161" s="113">
        <v>0</v>
      </c>
      <c r="G161" s="113">
        <v>0</v>
      </c>
      <c r="H161" s="113">
        <v>0</v>
      </c>
      <c r="I161" s="113">
        <v>0</v>
      </c>
      <c r="J161" s="113">
        <v>0</v>
      </c>
      <c r="K161" s="113">
        <v>0</v>
      </c>
      <c r="L161" s="113">
        <v>0</v>
      </c>
      <c r="M161" s="113">
        <v>0</v>
      </c>
      <c r="N161" s="113">
        <v>0</v>
      </c>
      <c r="O161" s="113">
        <v>0</v>
      </c>
      <c r="P161" s="113">
        <v>0</v>
      </c>
      <c r="Q161" s="113">
        <v>0</v>
      </c>
      <c r="R161" s="113">
        <v>0</v>
      </c>
      <c r="S161" s="113">
        <v>0</v>
      </c>
      <c r="T161" s="113">
        <v>0</v>
      </c>
      <c r="U161" s="113">
        <v>0</v>
      </c>
      <c r="V161" s="113">
        <v>0</v>
      </c>
      <c r="W161" s="113">
        <v>0</v>
      </c>
      <c r="X161" s="113">
        <v>0</v>
      </c>
      <c r="Y161" s="113">
        <v>0</v>
      </c>
      <c r="Z161" s="113">
        <v>0</v>
      </c>
      <c r="AA161" s="113">
        <v>0</v>
      </c>
      <c r="AB161" s="113">
        <v>0</v>
      </c>
      <c r="AC161" s="113">
        <v>0</v>
      </c>
      <c r="AD161" s="113">
        <v>0</v>
      </c>
      <c r="AE161" s="113">
        <v>0</v>
      </c>
      <c r="AF161" s="113">
        <v>0</v>
      </c>
      <c r="AG161" s="113">
        <v>0</v>
      </c>
      <c r="AH161" s="113">
        <v>0</v>
      </c>
      <c r="AI161" s="113">
        <v>0</v>
      </c>
      <c r="AJ161" s="113">
        <v>0</v>
      </c>
      <c r="AK161" s="113">
        <v>0</v>
      </c>
      <c r="AL161" s="113">
        <v>0</v>
      </c>
      <c r="AM161" s="113">
        <f t="shared" si="2"/>
        <v>0</v>
      </c>
      <c r="AP161" s="70"/>
    </row>
    <row r="162" spans="1:42" ht="33" customHeight="1">
      <c r="A162" s="87">
        <v>372</v>
      </c>
      <c r="B162" s="88" t="s">
        <v>1268</v>
      </c>
      <c r="C162" s="89" t="s">
        <v>1334</v>
      </c>
      <c r="D162" s="113">
        <v>0</v>
      </c>
      <c r="E162" s="113">
        <v>0</v>
      </c>
      <c r="F162" s="113">
        <v>0</v>
      </c>
      <c r="G162" s="113">
        <v>0</v>
      </c>
      <c r="H162" s="113">
        <v>0</v>
      </c>
      <c r="I162" s="113">
        <v>0</v>
      </c>
      <c r="J162" s="113">
        <v>0</v>
      </c>
      <c r="K162" s="113">
        <v>0</v>
      </c>
      <c r="L162" s="113">
        <v>0</v>
      </c>
      <c r="M162" s="113">
        <v>0</v>
      </c>
      <c r="N162" s="113">
        <v>0</v>
      </c>
      <c r="O162" s="113">
        <v>0</v>
      </c>
      <c r="P162" s="113">
        <v>0</v>
      </c>
      <c r="Q162" s="113">
        <v>0</v>
      </c>
      <c r="R162" s="113">
        <v>0</v>
      </c>
      <c r="S162" s="113">
        <v>0</v>
      </c>
      <c r="T162" s="113">
        <v>0</v>
      </c>
      <c r="U162" s="113">
        <v>0</v>
      </c>
      <c r="V162" s="113">
        <v>0</v>
      </c>
      <c r="W162" s="113">
        <v>0</v>
      </c>
      <c r="X162" s="113">
        <v>0</v>
      </c>
      <c r="Y162" s="113">
        <v>0</v>
      </c>
      <c r="Z162" s="113">
        <v>0</v>
      </c>
      <c r="AA162" s="113">
        <v>0</v>
      </c>
      <c r="AB162" s="113">
        <v>0</v>
      </c>
      <c r="AC162" s="113">
        <v>0</v>
      </c>
      <c r="AD162" s="113">
        <v>0</v>
      </c>
      <c r="AE162" s="113">
        <v>0</v>
      </c>
      <c r="AF162" s="113">
        <v>0</v>
      </c>
      <c r="AG162" s="113">
        <v>0</v>
      </c>
      <c r="AH162" s="113">
        <v>0</v>
      </c>
      <c r="AI162" s="113">
        <v>0</v>
      </c>
      <c r="AJ162" s="113">
        <v>0</v>
      </c>
      <c r="AK162" s="113">
        <v>0</v>
      </c>
      <c r="AL162" s="113">
        <v>0</v>
      </c>
      <c r="AM162" s="113">
        <f t="shared" si="2"/>
        <v>0</v>
      </c>
      <c r="AP162" s="70"/>
    </row>
    <row r="163" spans="1:42" ht="33" customHeight="1">
      <c r="A163" s="87">
        <v>373</v>
      </c>
      <c r="B163" s="88" t="s">
        <v>1269</v>
      </c>
      <c r="C163" s="115" t="s">
        <v>1330</v>
      </c>
      <c r="D163" s="113">
        <v>0</v>
      </c>
      <c r="E163" s="113">
        <v>0</v>
      </c>
      <c r="F163" s="113">
        <v>0</v>
      </c>
      <c r="G163" s="268">
        <v>111366.31</v>
      </c>
      <c r="H163" s="113">
        <v>0</v>
      </c>
      <c r="I163" s="113">
        <v>0</v>
      </c>
      <c r="J163" s="113">
        <v>1400000</v>
      </c>
      <c r="K163" s="113">
        <v>0</v>
      </c>
      <c r="L163" s="113">
        <v>0</v>
      </c>
      <c r="M163" s="113">
        <v>0</v>
      </c>
      <c r="N163" s="113">
        <v>0</v>
      </c>
      <c r="O163" s="113">
        <v>0</v>
      </c>
      <c r="P163" s="113">
        <v>0</v>
      </c>
      <c r="Q163" s="113">
        <v>113136738.03999999</v>
      </c>
      <c r="R163" s="113">
        <v>0</v>
      </c>
      <c r="S163" s="113">
        <v>0</v>
      </c>
      <c r="T163" s="113">
        <v>0</v>
      </c>
      <c r="U163" s="113">
        <v>0</v>
      </c>
      <c r="V163" s="113">
        <v>0</v>
      </c>
      <c r="W163" s="113">
        <v>0</v>
      </c>
      <c r="X163" s="113">
        <v>0</v>
      </c>
      <c r="Y163" s="113">
        <v>0</v>
      </c>
      <c r="Z163" s="113">
        <v>0</v>
      </c>
      <c r="AA163" s="113">
        <v>0</v>
      </c>
      <c r="AB163" s="113">
        <v>0</v>
      </c>
      <c r="AC163" s="113">
        <v>0</v>
      </c>
      <c r="AD163" s="113">
        <v>0</v>
      </c>
      <c r="AE163" s="113">
        <v>0</v>
      </c>
      <c r="AF163" s="113">
        <v>0</v>
      </c>
      <c r="AG163" s="113">
        <v>0</v>
      </c>
      <c r="AH163" s="113">
        <v>0</v>
      </c>
      <c r="AI163" s="113">
        <v>0</v>
      </c>
      <c r="AJ163" s="113">
        <v>0</v>
      </c>
      <c r="AK163" s="113">
        <v>0</v>
      </c>
      <c r="AL163" s="113">
        <v>0</v>
      </c>
      <c r="AM163" s="113">
        <f t="shared" si="2"/>
        <v>114648104.34999999</v>
      </c>
      <c r="AP163" s="70"/>
    </row>
    <row r="164" spans="1:42" ht="33" customHeight="1">
      <c r="A164" s="87">
        <v>374</v>
      </c>
      <c r="B164" s="88" t="s">
        <v>1270</v>
      </c>
      <c r="C164" s="89" t="s">
        <v>1338</v>
      </c>
      <c r="D164" s="113">
        <v>0</v>
      </c>
      <c r="E164" s="113">
        <v>0</v>
      </c>
      <c r="F164" s="113">
        <v>0</v>
      </c>
      <c r="G164" s="113">
        <v>13114.960000000001</v>
      </c>
      <c r="H164" s="113">
        <v>0</v>
      </c>
      <c r="I164" s="113">
        <v>0</v>
      </c>
      <c r="J164" s="113">
        <v>0</v>
      </c>
      <c r="K164" s="113">
        <v>0</v>
      </c>
      <c r="L164" s="113">
        <v>0</v>
      </c>
      <c r="M164" s="113">
        <v>0</v>
      </c>
      <c r="N164" s="113">
        <v>0</v>
      </c>
      <c r="O164" s="113">
        <v>0</v>
      </c>
      <c r="P164" s="113">
        <v>0</v>
      </c>
      <c r="Q164" s="113">
        <v>0</v>
      </c>
      <c r="R164" s="113">
        <v>0</v>
      </c>
      <c r="S164" s="113">
        <v>0</v>
      </c>
      <c r="T164" s="113">
        <v>0</v>
      </c>
      <c r="U164" s="113">
        <v>0</v>
      </c>
      <c r="V164" s="113">
        <v>0</v>
      </c>
      <c r="W164" s="113">
        <v>0</v>
      </c>
      <c r="X164" s="113">
        <v>0</v>
      </c>
      <c r="Y164" s="113">
        <v>0</v>
      </c>
      <c r="Z164" s="113">
        <v>0</v>
      </c>
      <c r="AA164" s="113">
        <v>0</v>
      </c>
      <c r="AB164" s="113">
        <v>0</v>
      </c>
      <c r="AC164" s="113">
        <v>0</v>
      </c>
      <c r="AD164" s="113">
        <v>0</v>
      </c>
      <c r="AE164" s="113">
        <v>0</v>
      </c>
      <c r="AF164" s="113">
        <v>0</v>
      </c>
      <c r="AG164" s="113">
        <v>0</v>
      </c>
      <c r="AH164" s="113">
        <v>0</v>
      </c>
      <c r="AI164" s="113">
        <v>0</v>
      </c>
      <c r="AJ164" s="113">
        <v>0</v>
      </c>
      <c r="AK164" s="113">
        <v>0</v>
      </c>
      <c r="AL164" s="113">
        <v>0</v>
      </c>
      <c r="AM164" s="113">
        <f t="shared" si="2"/>
        <v>13114.960000000001</v>
      </c>
      <c r="AP164" s="70"/>
    </row>
    <row r="165" spans="1:42" ht="33" customHeight="1">
      <c r="A165" s="87">
        <v>375</v>
      </c>
      <c r="B165" s="88" t="s">
        <v>1271</v>
      </c>
      <c r="C165" s="115" t="s">
        <v>1298</v>
      </c>
      <c r="D165" s="113">
        <v>0</v>
      </c>
      <c r="E165" s="113">
        <v>0</v>
      </c>
      <c r="F165" s="113">
        <v>0</v>
      </c>
      <c r="G165" s="113">
        <v>0</v>
      </c>
      <c r="H165" s="113">
        <v>0</v>
      </c>
      <c r="I165" s="113">
        <v>0</v>
      </c>
      <c r="J165" s="113">
        <v>0</v>
      </c>
      <c r="K165" s="113">
        <v>0</v>
      </c>
      <c r="L165" s="113">
        <v>270</v>
      </c>
      <c r="M165" s="113">
        <v>0</v>
      </c>
      <c r="N165" s="113">
        <v>0</v>
      </c>
      <c r="O165" s="113">
        <v>0</v>
      </c>
      <c r="P165" s="113">
        <v>0</v>
      </c>
      <c r="Q165" s="113">
        <v>0</v>
      </c>
      <c r="R165" s="113">
        <v>0</v>
      </c>
      <c r="S165" s="113">
        <v>0</v>
      </c>
      <c r="T165" s="113">
        <v>0</v>
      </c>
      <c r="U165" s="113">
        <v>0</v>
      </c>
      <c r="V165" s="113">
        <v>0</v>
      </c>
      <c r="W165" s="113">
        <v>0</v>
      </c>
      <c r="X165" s="113">
        <v>0</v>
      </c>
      <c r="Y165" s="113">
        <v>0</v>
      </c>
      <c r="Z165" s="113">
        <v>0</v>
      </c>
      <c r="AA165" s="113">
        <v>0</v>
      </c>
      <c r="AB165" s="113">
        <v>0</v>
      </c>
      <c r="AC165" s="113">
        <v>0</v>
      </c>
      <c r="AD165" s="113">
        <v>0</v>
      </c>
      <c r="AE165" s="113">
        <v>0</v>
      </c>
      <c r="AF165" s="113">
        <v>0</v>
      </c>
      <c r="AG165" s="113">
        <v>0</v>
      </c>
      <c r="AH165" s="113">
        <v>0</v>
      </c>
      <c r="AI165" s="113">
        <v>0</v>
      </c>
      <c r="AJ165" s="113">
        <v>0</v>
      </c>
      <c r="AK165" s="113">
        <v>0</v>
      </c>
      <c r="AL165" s="113">
        <v>0</v>
      </c>
      <c r="AM165" s="113">
        <f t="shared" si="2"/>
        <v>270</v>
      </c>
      <c r="AP165" s="70"/>
    </row>
    <row r="166" spans="1:42" ht="33" customHeight="1">
      <c r="A166" s="87">
        <v>376</v>
      </c>
      <c r="B166" s="88" t="s">
        <v>1272</v>
      </c>
      <c r="C166" s="89" t="s">
        <v>1331</v>
      </c>
      <c r="D166" s="113">
        <v>0</v>
      </c>
      <c r="E166" s="113">
        <v>0</v>
      </c>
      <c r="F166" s="113">
        <v>0</v>
      </c>
      <c r="G166" s="113">
        <v>265.20999999999998</v>
      </c>
      <c r="H166" s="113">
        <v>0</v>
      </c>
      <c r="I166" s="113">
        <v>462288.59</v>
      </c>
      <c r="J166" s="113">
        <v>0</v>
      </c>
      <c r="K166" s="113">
        <v>0</v>
      </c>
      <c r="L166" s="113">
        <v>103398.71</v>
      </c>
      <c r="M166" s="113">
        <v>0</v>
      </c>
      <c r="N166" s="113">
        <v>0</v>
      </c>
      <c r="O166" s="113">
        <v>0</v>
      </c>
      <c r="P166" s="113">
        <v>0</v>
      </c>
      <c r="Q166" s="113">
        <v>0</v>
      </c>
      <c r="R166" s="113">
        <v>0</v>
      </c>
      <c r="S166" s="113">
        <v>0</v>
      </c>
      <c r="T166" s="113">
        <v>0</v>
      </c>
      <c r="U166" s="113">
        <v>0</v>
      </c>
      <c r="V166" s="113">
        <v>0</v>
      </c>
      <c r="W166" s="113">
        <v>0</v>
      </c>
      <c r="X166" s="113">
        <v>0</v>
      </c>
      <c r="Y166" s="113">
        <v>0</v>
      </c>
      <c r="Z166" s="113">
        <v>0</v>
      </c>
      <c r="AA166" s="113">
        <v>0</v>
      </c>
      <c r="AB166" s="113">
        <v>0</v>
      </c>
      <c r="AC166" s="113">
        <v>0</v>
      </c>
      <c r="AD166" s="113">
        <v>0</v>
      </c>
      <c r="AE166" s="113">
        <v>0</v>
      </c>
      <c r="AF166" s="113">
        <v>0</v>
      </c>
      <c r="AG166" s="113">
        <v>0</v>
      </c>
      <c r="AH166" s="113">
        <v>0</v>
      </c>
      <c r="AI166" s="113">
        <v>0</v>
      </c>
      <c r="AJ166" s="113">
        <v>0</v>
      </c>
      <c r="AK166" s="113">
        <v>0</v>
      </c>
      <c r="AL166" s="113">
        <v>0</v>
      </c>
      <c r="AM166" s="113">
        <f t="shared" si="2"/>
        <v>565952.51</v>
      </c>
      <c r="AP166" s="70"/>
    </row>
    <row r="167" spans="1:42" ht="33" customHeight="1">
      <c r="A167" s="87">
        <v>377</v>
      </c>
      <c r="B167" s="88" t="s">
        <v>1273</v>
      </c>
      <c r="C167" s="115" t="s">
        <v>1298</v>
      </c>
      <c r="D167" s="113">
        <v>0</v>
      </c>
      <c r="E167" s="113">
        <v>0</v>
      </c>
      <c r="F167" s="113">
        <v>0</v>
      </c>
      <c r="G167" s="113">
        <v>0</v>
      </c>
      <c r="H167" s="113">
        <v>0</v>
      </c>
      <c r="I167" s="113">
        <v>0</v>
      </c>
      <c r="J167" s="113">
        <v>0</v>
      </c>
      <c r="K167" s="113">
        <v>0</v>
      </c>
      <c r="L167" s="113">
        <v>0</v>
      </c>
      <c r="M167" s="113">
        <v>0</v>
      </c>
      <c r="N167" s="113">
        <v>0</v>
      </c>
      <c r="O167" s="113">
        <v>0</v>
      </c>
      <c r="P167" s="113">
        <v>0</v>
      </c>
      <c r="Q167" s="113">
        <v>0</v>
      </c>
      <c r="R167" s="113">
        <v>0</v>
      </c>
      <c r="S167" s="113">
        <v>0</v>
      </c>
      <c r="T167" s="113">
        <v>0</v>
      </c>
      <c r="U167" s="113">
        <v>0</v>
      </c>
      <c r="V167" s="113">
        <v>0</v>
      </c>
      <c r="W167" s="113">
        <v>0</v>
      </c>
      <c r="X167" s="113">
        <v>0</v>
      </c>
      <c r="Y167" s="113">
        <v>0</v>
      </c>
      <c r="Z167" s="113">
        <v>0</v>
      </c>
      <c r="AA167" s="113">
        <v>0</v>
      </c>
      <c r="AB167" s="113">
        <v>0</v>
      </c>
      <c r="AC167" s="113">
        <v>0</v>
      </c>
      <c r="AD167" s="113">
        <v>0</v>
      </c>
      <c r="AE167" s="113">
        <v>0</v>
      </c>
      <c r="AF167" s="113">
        <v>0</v>
      </c>
      <c r="AG167" s="113">
        <v>0</v>
      </c>
      <c r="AH167" s="113">
        <v>0</v>
      </c>
      <c r="AI167" s="113">
        <v>0</v>
      </c>
      <c r="AJ167" s="113">
        <v>0</v>
      </c>
      <c r="AK167" s="113">
        <v>0</v>
      </c>
      <c r="AL167" s="113">
        <v>0</v>
      </c>
      <c r="AM167" s="113">
        <f t="shared" si="2"/>
        <v>0</v>
      </c>
      <c r="AP167" s="70"/>
    </row>
    <row r="168" spans="1:42" ht="33" customHeight="1">
      <c r="A168" s="87">
        <v>378</v>
      </c>
      <c r="B168" s="88" t="s">
        <v>1274</v>
      </c>
      <c r="C168" s="115" t="s">
        <v>1404</v>
      </c>
      <c r="D168" s="113">
        <v>46811</v>
      </c>
      <c r="E168" s="113">
        <v>0</v>
      </c>
      <c r="F168" s="113">
        <v>0</v>
      </c>
      <c r="G168" s="113">
        <v>2646.1400000000003</v>
      </c>
      <c r="H168" s="113">
        <v>0</v>
      </c>
      <c r="I168" s="113">
        <v>400</v>
      </c>
      <c r="J168" s="113">
        <v>0</v>
      </c>
      <c r="K168" s="113">
        <v>0</v>
      </c>
      <c r="L168" s="113">
        <v>270.41000000000003</v>
      </c>
      <c r="M168" s="113">
        <v>0</v>
      </c>
      <c r="N168" s="113">
        <v>0</v>
      </c>
      <c r="O168" s="113">
        <v>0</v>
      </c>
      <c r="P168" s="113">
        <v>0</v>
      </c>
      <c r="Q168" s="113">
        <v>0</v>
      </c>
      <c r="R168" s="113">
        <v>0</v>
      </c>
      <c r="S168" s="113">
        <v>0</v>
      </c>
      <c r="T168" s="113">
        <v>0</v>
      </c>
      <c r="U168" s="113">
        <v>0</v>
      </c>
      <c r="V168" s="113">
        <v>0</v>
      </c>
      <c r="W168" s="113">
        <v>0</v>
      </c>
      <c r="X168" s="113">
        <v>0</v>
      </c>
      <c r="Y168" s="113">
        <v>0</v>
      </c>
      <c r="Z168" s="113">
        <v>0</v>
      </c>
      <c r="AA168" s="113">
        <v>0</v>
      </c>
      <c r="AB168" s="113">
        <v>0</v>
      </c>
      <c r="AC168" s="113">
        <v>0</v>
      </c>
      <c r="AD168" s="113">
        <v>0</v>
      </c>
      <c r="AE168" s="113">
        <v>0</v>
      </c>
      <c r="AF168" s="113">
        <v>0</v>
      </c>
      <c r="AG168" s="113">
        <v>0</v>
      </c>
      <c r="AH168" s="113">
        <v>0</v>
      </c>
      <c r="AI168" s="113">
        <v>0</v>
      </c>
      <c r="AJ168" s="113">
        <v>0</v>
      </c>
      <c r="AK168" s="113">
        <v>0</v>
      </c>
      <c r="AL168" s="113">
        <v>0</v>
      </c>
      <c r="AM168" s="113">
        <f t="shared" si="2"/>
        <v>50127.55</v>
      </c>
      <c r="AP168" s="70"/>
    </row>
    <row r="169" spans="1:42" ht="33" customHeight="1">
      <c r="A169" s="87">
        <v>380</v>
      </c>
      <c r="B169" s="88" t="s">
        <v>1326</v>
      </c>
      <c r="C169" s="115" t="s">
        <v>1335</v>
      </c>
      <c r="D169" s="113">
        <v>0</v>
      </c>
      <c r="E169" s="113">
        <v>0</v>
      </c>
      <c r="F169" s="113">
        <v>116493.5</v>
      </c>
      <c r="G169" s="113">
        <v>0</v>
      </c>
      <c r="H169" s="113">
        <v>0</v>
      </c>
      <c r="I169" s="113">
        <v>0</v>
      </c>
      <c r="J169" s="113">
        <v>0</v>
      </c>
      <c r="K169" s="113">
        <v>0</v>
      </c>
      <c r="L169" s="113">
        <v>0</v>
      </c>
      <c r="M169" s="113">
        <v>0</v>
      </c>
      <c r="N169" s="113">
        <v>0</v>
      </c>
      <c r="O169" s="113">
        <v>0</v>
      </c>
      <c r="P169" s="113">
        <v>0</v>
      </c>
      <c r="Q169" s="113">
        <v>1673864.4</v>
      </c>
      <c r="R169" s="113">
        <v>0</v>
      </c>
      <c r="S169" s="113">
        <v>0</v>
      </c>
      <c r="T169" s="113">
        <v>0</v>
      </c>
      <c r="U169" s="113">
        <v>0</v>
      </c>
      <c r="V169" s="113">
        <v>0</v>
      </c>
      <c r="W169" s="113">
        <v>0</v>
      </c>
      <c r="X169" s="113">
        <v>0</v>
      </c>
      <c r="Y169" s="113">
        <v>0</v>
      </c>
      <c r="Z169" s="113">
        <v>0</v>
      </c>
      <c r="AA169" s="113">
        <v>0</v>
      </c>
      <c r="AB169" s="113">
        <v>0</v>
      </c>
      <c r="AC169" s="113">
        <v>0</v>
      </c>
      <c r="AD169" s="113">
        <v>0</v>
      </c>
      <c r="AE169" s="113">
        <v>0</v>
      </c>
      <c r="AF169" s="113">
        <v>0</v>
      </c>
      <c r="AG169" s="113">
        <v>0</v>
      </c>
      <c r="AH169" s="113">
        <v>0</v>
      </c>
      <c r="AI169" s="113">
        <v>0</v>
      </c>
      <c r="AJ169" s="113">
        <v>0</v>
      </c>
      <c r="AK169" s="113">
        <v>0</v>
      </c>
      <c r="AL169" s="113">
        <v>0</v>
      </c>
      <c r="AM169" s="113">
        <f t="shared" si="2"/>
        <v>1790357.9</v>
      </c>
      <c r="AP169" s="70"/>
    </row>
    <row r="170" spans="1:42" ht="33" customHeight="1">
      <c r="A170" s="87">
        <v>411</v>
      </c>
      <c r="B170" s="88" t="s">
        <v>825</v>
      </c>
      <c r="C170" s="115" t="s">
        <v>1298</v>
      </c>
      <c r="D170" s="113">
        <v>0</v>
      </c>
      <c r="E170" s="113">
        <v>0</v>
      </c>
      <c r="F170" s="113">
        <v>0</v>
      </c>
      <c r="G170" s="113">
        <v>0</v>
      </c>
      <c r="H170" s="113">
        <v>0</v>
      </c>
      <c r="I170" s="113">
        <v>0</v>
      </c>
      <c r="J170" s="113">
        <v>0</v>
      </c>
      <c r="K170" s="113">
        <v>0</v>
      </c>
      <c r="L170" s="113">
        <v>0</v>
      </c>
      <c r="M170" s="113">
        <v>0</v>
      </c>
      <c r="N170" s="113">
        <v>0</v>
      </c>
      <c r="O170" s="113">
        <v>0</v>
      </c>
      <c r="P170" s="113">
        <v>0</v>
      </c>
      <c r="Q170" s="113">
        <v>0</v>
      </c>
      <c r="R170" s="113">
        <v>0</v>
      </c>
      <c r="S170" s="113">
        <v>0</v>
      </c>
      <c r="T170" s="113">
        <v>0</v>
      </c>
      <c r="U170" s="113">
        <v>0</v>
      </c>
      <c r="V170" s="113">
        <v>0</v>
      </c>
      <c r="W170" s="113">
        <v>0</v>
      </c>
      <c r="X170" s="113">
        <v>0</v>
      </c>
      <c r="Y170" s="113">
        <v>0</v>
      </c>
      <c r="Z170" s="113">
        <v>0</v>
      </c>
      <c r="AA170" s="113">
        <v>0</v>
      </c>
      <c r="AB170" s="113">
        <v>0</v>
      </c>
      <c r="AC170" s="113">
        <v>0</v>
      </c>
      <c r="AD170" s="113">
        <v>0</v>
      </c>
      <c r="AE170" s="113">
        <v>0</v>
      </c>
      <c r="AF170" s="113">
        <v>0</v>
      </c>
      <c r="AG170" s="113">
        <v>0</v>
      </c>
      <c r="AH170" s="113">
        <v>0</v>
      </c>
      <c r="AI170" s="113">
        <v>0</v>
      </c>
      <c r="AJ170" s="113">
        <v>0</v>
      </c>
      <c r="AK170" s="113">
        <v>0</v>
      </c>
      <c r="AL170" s="113">
        <v>0</v>
      </c>
      <c r="AM170" s="113">
        <f t="shared" si="2"/>
        <v>0</v>
      </c>
      <c r="AP170" s="70"/>
    </row>
    <row r="171" spans="1:42" ht="33" customHeight="1">
      <c r="A171" s="87">
        <v>417</v>
      </c>
      <c r="B171" s="88" t="s">
        <v>826</v>
      </c>
      <c r="C171" s="115" t="s">
        <v>1298</v>
      </c>
      <c r="D171" s="113">
        <v>0</v>
      </c>
      <c r="E171" s="113">
        <v>0</v>
      </c>
      <c r="F171" s="113">
        <v>0</v>
      </c>
      <c r="G171" s="113">
        <v>0</v>
      </c>
      <c r="H171" s="113">
        <v>0</v>
      </c>
      <c r="I171" s="113">
        <v>0</v>
      </c>
      <c r="J171" s="113">
        <v>0</v>
      </c>
      <c r="K171" s="113">
        <v>0</v>
      </c>
      <c r="L171" s="113">
        <v>0</v>
      </c>
      <c r="M171" s="113">
        <v>0</v>
      </c>
      <c r="N171" s="113">
        <v>0</v>
      </c>
      <c r="O171" s="113">
        <v>0</v>
      </c>
      <c r="P171" s="113">
        <v>0</v>
      </c>
      <c r="Q171" s="113">
        <v>0</v>
      </c>
      <c r="R171" s="113">
        <v>0</v>
      </c>
      <c r="S171" s="113">
        <v>0</v>
      </c>
      <c r="T171" s="113">
        <v>0</v>
      </c>
      <c r="U171" s="113">
        <v>0</v>
      </c>
      <c r="V171" s="113">
        <v>0</v>
      </c>
      <c r="W171" s="113">
        <v>0</v>
      </c>
      <c r="X171" s="113">
        <v>0</v>
      </c>
      <c r="Y171" s="113">
        <v>0</v>
      </c>
      <c r="Z171" s="113">
        <v>0</v>
      </c>
      <c r="AA171" s="113">
        <v>0</v>
      </c>
      <c r="AB171" s="113">
        <v>0</v>
      </c>
      <c r="AC171" s="113">
        <v>0</v>
      </c>
      <c r="AD171" s="113">
        <v>0</v>
      </c>
      <c r="AE171" s="113">
        <v>0</v>
      </c>
      <c r="AF171" s="113">
        <v>0</v>
      </c>
      <c r="AG171" s="113">
        <v>0</v>
      </c>
      <c r="AH171" s="113">
        <v>0</v>
      </c>
      <c r="AI171" s="113">
        <v>0</v>
      </c>
      <c r="AJ171" s="113">
        <v>0</v>
      </c>
      <c r="AK171" s="113">
        <v>0</v>
      </c>
      <c r="AL171" s="113">
        <v>0</v>
      </c>
      <c r="AM171" s="113">
        <f t="shared" si="2"/>
        <v>0</v>
      </c>
      <c r="AP171" s="70"/>
    </row>
    <row r="172" spans="1:42" ht="33" customHeight="1">
      <c r="A172" s="87">
        <v>418</v>
      </c>
      <c r="B172" s="88" t="s">
        <v>827</v>
      </c>
      <c r="C172" s="115" t="s">
        <v>1298</v>
      </c>
      <c r="D172" s="113">
        <v>0</v>
      </c>
      <c r="E172" s="113">
        <v>0</v>
      </c>
      <c r="F172" s="113">
        <v>0</v>
      </c>
      <c r="G172" s="113">
        <v>0</v>
      </c>
      <c r="H172" s="113">
        <v>0</v>
      </c>
      <c r="I172" s="113">
        <v>0</v>
      </c>
      <c r="J172" s="113">
        <v>0</v>
      </c>
      <c r="K172" s="113">
        <v>0</v>
      </c>
      <c r="L172" s="113">
        <v>0</v>
      </c>
      <c r="M172" s="113">
        <v>0</v>
      </c>
      <c r="N172" s="113">
        <v>0</v>
      </c>
      <c r="O172" s="113">
        <v>0</v>
      </c>
      <c r="P172" s="113">
        <v>0</v>
      </c>
      <c r="Q172" s="113">
        <v>0</v>
      </c>
      <c r="R172" s="113">
        <v>0</v>
      </c>
      <c r="S172" s="113">
        <v>0</v>
      </c>
      <c r="T172" s="113">
        <v>0</v>
      </c>
      <c r="U172" s="113">
        <v>0</v>
      </c>
      <c r="V172" s="113">
        <v>0</v>
      </c>
      <c r="W172" s="113">
        <v>0</v>
      </c>
      <c r="X172" s="113">
        <v>0</v>
      </c>
      <c r="Y172" s="113">
        <v>0</v>
      </c>
      <c r="Z172" s="113">
        <v>0</v>
      </c>
      <c r="AA172" s="113">
        <v>0</v>
      </c>
      <c r="AB172" s="113">
        <v>0</v>
      </c>
      <c r="AC172" s="113">
        <v>0</v>
      </c>
      <c r="AD172" s="113">
        <v>0</v>
      </c>
      <c r="AE172" s="113">
        <v>0</v>
      </c>
      <c r="AF172" s="113">
        <v>0</v>
      </c>
      <c r="AG172" s="113">
        <v>0</v>
      </c>
      <c r="AH172" s="113">
        <v>0</v>
      </c>
      <c r="AI172" s="113">
        <v>0</v>
      </c>
      <c r="AJ172" s="113">
        <v>0</v>
      </c>
      <c r="AK172" s="113">
        <v>0</v>
      </c>
      <c r="AL172" s="113">
        <v>0</v>
      </c>
      <c r="AM172" s="113">
        <f t="shared" si="2"/>
        <v>0</v>
      </c>
      <c r="AP172" s="70"/>
    </row>
    <row r="173" spans="1:42" ht="33" customHeight="1">
      <c r="A173" s="87">
        <v>422</v>
      </c>
      <c r="B173" s="88" t="s">
        <v>828</v>
      </c>
      <c r="C173" s="115" t="s">
        <v>1298</v>
      </c>
      <c r="D173" s="113">
        <v>0</v>
      </c>
      <c r="E173" s="113">
        <v>0</v>
      </c>
      <c r="F173" s="113">
        <v>0</v>
      </c>
      <c r="G173" s="113">
        <v>0</v>
      </c>
      <c r="H173" s="113">
        <v>0</v>
      </c>
      <c r="I173" s="113">
        <v>0</v>
      </c>
      <c r="J173" s="113">
        <v>0</v>
      </c>
      <c r="K173" s="113">
        <v>0</v>
      </c>
      <c r="L173" s="113">
        <v>0</v>
      </c>
      <c r="M173" s="113">
        <v>0</v>
      </c>
      <c r="N173" s="113">
        <v>0</v>
      </c>
      <c r="O173" s="113">
        <v>0</v>
      </c>
      <c r="P173" s="113">
        <v>0</v>
      </c>
      <c r="Q173" s="113">
        <v>0</v>
      </c>
      <c r="R173" s="113">
        <v>0</v>
      </c>
      <c r="S173" s="113">
        <v>0</v>
      </c>
      <c r="T173" s="113">
        <v>0</v>
      </c>
      <c r="U173" s="113">
        <v>0</v>
      </c>
      <c r="V173" s="113">
        <v>0</v>
      </c>
      <c r="W173" s="113">
        <v>0</v>
      </c>
      <c r="X173" s="113">
        <v>0</v>
      </c>
      <c r="Y173" s="113">
        <v>0</v>
      </c>
      <c r="Z173" s="113">
        <v>0</v>
      </c>
      <c r="AA173" s="113">
        <v>0</v>
      </c>
      <c r="AB173" s="113">
        <v>0</v>
      </c>
      <c r="AC173" s="113">
        <v>0</v>
      </c>
      <c r="AD173" s="113">
        <v>0</v>
      </c>
      <c r="AE173" s="113">
        <v>0</v>
      </c>
      <c r="AF173" s="113">
        <v>0</v>
      </c>
      <c r="AG173" s="113">
        <v>0</v>
      </c>
      <c r="AH173" s="113">
        <v>0</v>
      </c>
      <c r="AI173" s="113">
        <v>0</v>
      </c>
      <c r="AJ173" s="113">
        <v>0</v>
      </c>
      <c r="AK173" s="113">
        <v>0</v>
      </c>
      <c r="AL173" s="113">
        <v>0</v>
      </c>
      <c r="AM173" s="113">
        <f t="shared" si="2"/>
        <v>0</v>
      </c>
      <c r="AP173" s="70"/>
    </row>
    <row r="174" spans="1:42" ht="33" customHeight="1">
      <c r="A174" s="87">
        <v>423</v>
      </c>
      <c r="B174" s="88" t="s">
        <v>829</v>
      </c>
      <c r="C174" s="115" t="s">
        <v>1298</v>
      </c>
      <c r="D174" s="113">
        <v>0</v>
      </c>
      <c r="E174" s="113">
        <v>0</v>
      </c>
      <c r="F174" s="113">
        <v>0</v>
      </c>
      <c r="G174" s="113">
        <v>0</v>
      </c>
      <c r="H174" s="113">
        <v>0</v>
      </c>
      <c r="I174" s="113">
        <v>0</v>
      </c>
      <c r="J174" s="113">
        <v>0</v>
      </c>
      <c r="K174" s="113">
        <v>0</v>
      </c>
      <c r="L174" s="113">
        <v>0</v>
      </c>
      <c r="M174" s="113">
        <v>0</v>
      </c>
      <c r="N174" s="113">
        <v>0</v>
      </c>
      <c r="O174" s="113">
        <v>0</v>
      </c>
      <c r="P174" s="113">
        <v>0</v>
      </c>
      <c r="Q174" s="113">
        <v>0</v>
      </c>
      <c r="R174" s="113">
        <v>0</v>
      </c>
      <c r="S174" s="113">
        <v>0</v>
      </c>
      <c r="T174" s="113">
        <v>0</v>
      </c>
      <c r="U174" s="113">
        <v>0</v>
      </c>
      <c r="V174" s="113">
        <v>0</v>
      </c>
      <c r="W174" s="113">
        <v>0</v>
      </c>
      <c r="X174" s="113">
        <v>0</v>
      </c>
      <c r="Y174" s="113">
        <v>0</v>
      </c>
      <c r="Z174" s="113">
        <v>0</v>
      </c>
      <c r="AA174" s="113">
        <v>0</v>
      </c>
      <c r="AB174" s="113">
        <v>0</v>
      </c>
      <c r="AC174" s="113">
        <v>0</v>
      </c>
      <c r="AD174" s="113">
        <v>0</v>
      </c>
      <c r="AE174" s="113">
        <v>0</v>
      </c>
      <c r="AF174" s="113">
        <v>0</v>
      </c>
      <c r="AG174" s="113">
        <v>0</v>
      </c>
      <c r="AH174" s="113">
        <v>0</v>
      </c>
      <c r="AI174" s="113">
        <v>0</v>
      </c>
      <c r="AJ174" s="113">
        <v>0</v>
      </c>
      <c r="AK174" s="113">
        <v>0</v>
      </c>
      <c r="AL174" s="113">
        <v>0</v>
      </c>
      <c r="AM174" s="113">
        <f t="shared" si="2"/>
        <v>0</v>
      </c>
      <c r="AP174" s="70"/>
    </row>
    <row r="175" spans="1:42" ht="33" customHeight="1">
      <c r="A175" s="87">
        <v>424</v>
      </c>
      <c r="B175" s="88" t="s">
        <v>830</v>
      </c>
      <c r="C175" s="115" t="s">
        <v>1298</v>
      </c>
      <c r="D175" s="113">
        <v>0</v>
      </c>
      <c r="E175" s="113">
        <v>0</v>
      </c>
      <c r="F175" s="113">
        <v>0</v>
      </c>
      <c r="G175" s="113">
        <v>0</v>
      </c>
      <c r="H175" s="113">
        <v>0</v>
      </c>
      <c r="I175" s="113">
        <v>0</v>
      </c>
      <c r="J175" s="113">
        <v>0</v>
      </c>
      <c r="K175" s="113">
        <v>0</v>
      </c>
      <c r="L175" s="113">
        <v>0</v>
      </c>
      <c r="M175" s="113">
        <v>0</v>
      </c>
      <c r="N175" s="113">
        <v>0</v>
      </c>
      <c r="O175" s="113">
        <v>0</v>
      </c>
      <c r="P175" s="113">
        <v>0</v>
      </c>
      <c r="Q175" s="113">
        <v>0</v>
      </c>
      <c r="R175" s="113">
        <v>0</v>
      </c>
      <c r="S175" s="113">
        <v>0</v>
      </c>
      <c r="T175" s="113">
        <v>0</v>
      </c>
      <c r="U175" s="113">
        <v>0</v>
      </c>
      <c r="V175" s="113">
        <v>0</v>
      </c>
      <c r="W175" s="113">
        <v>0</v>
      </c>
      <c r="X175" s="113">
        <v>0</v>
      </c>
      <c r="Y175" s="113">
        <v>0</v>
      </c>
      <c r="Z175" s="113">
        <v>0</v>
      </c>
      <c r="AA175" s="113">
        <v>0</v>
      </c>
      <c r="AB175" s="113">
        <v>0</v>
      </c>
      <c r="AC175" s="113">
        <v>0</v>
      </c>
      <c r="AD175" s="113">
        <v>0</v>
      </c>
      <c r="AE175" s="113">
        <v>0</v>
      </c>
      <c r="AF175" s="113">
        <v>0</v>
      </c>
      <c r="AG175" s="113">
        <v>0</v>
      </c>
      <c r="AH175" s="113">
        <v>0</v>
      </c>
      <c r="AI175" s="113">
        <v>0</v>
      </c>
      <c r="AJ175" s="113">
        <v>0</v>
      </c>
      <c r="AK175" s="113">
        <v>0</v>
      </c>
      <c r="AL175" s="113">
        <v>0</v>
      </c>
      <c r="AM175" s="113">
        <f t="shared" si="2"/>
        <v>0</v>
      </c>
      <c r="AP175" s="70"/>
    </row>
    <row r="176" spans="1:42" ht="33" customHeight="1">
      <c r="A176" s="87">
        <v>425</v>
      </c>
      <c r="B176" s="88" t="s">
        <v>831</v>
      </c>
      <c r="C176" s="115" t="s">
        <v>1298</v>
      </c>
      <c r="D176" s="113">
        <v>0</v>
      </c>
      <c r="E176" s="113">
        <v>0</v>
      </c>
      <c r="F176" s="113">
        <v>0</v>
      </c>
      <c r="G176" s="113">
        <v>0</v>
      </c>
      <c r="H176" s="113">
        <v>0</v>
      </c>
      <c r="I176" s="113">
        <v>0</v>
      </c>
      <c r="J176" s="113">
        <v>0</v>
      </c>
      <c r="K176" s="113">
        <v>0</v>
      </c>
      <c r="L176" s="113">
        <v>0</v>
      </c>
      <c r="M176" s="113">
        <v>0</v>
      </c>
      <c r="N176" s="113">
        <v>0</v>
      </c>
      <c r="O176" s="113">
        <v>0</v>
      </c>
      <c r="P176" s="113">
        <v>0</v>
      </c>
      <c r="Q176" s="113">
        <v>0</v>
      </c>
      <c r="R176" s="113">
        <v>0</v>
      </c>
      <c r="S176" s="113">
        <v>0</v>
      </c>
      <c r="T176" s="113">
        <v>0</v>
      </c>
      <c r="U176" s="113">
        <v>0</v>
      </c>
      <c r="V176" s="113">
        <v>0</v>
      </c>
      <c r="W176" s="113">
        <v>0</v>
      </c>
      <c r="X176" s="113">
        <v>0</v>
      </c>
      <c r="Y176" s="113">
        <v>0</v>
      </c>
      <c r="Z176" s="113">
        <v>0</v>
      </c>
      <c r="AA176" s="113">
        <v>0</v>
      </c>
      <c r="AB176" s="113">
        <v>0</v>
      </c>
      <c r="AC176" s="113">
        <v>0</v>
      </c>
      <c r="AD176" s="113">
        <v>0</v>
      </c>
      <c r="AE176" s="113">
        <v>0</v>
      </c>
      <c r="AF176" s="113">
        <v>0</v>
      </c>
      <c r="AG176" s="113">
        <v>0</v>
      </c>
      <c r="AH176" s="113">
        <v>0</v>
      </c>
      <c r="AI176" s="113">
        <v>0</v>
      </c>
      <c r="AJ176" s="113">
        <v>0</v>
      </c>
      <c r="AK176" s="113">
        <v>0</v>
      </c>
      <c r="AL176" s="113">
        <v>0</v>
      </c>
      <c r="AM176" s="113">
        <f t="shared" si="2"/>
        <v>0</v>
      </c>
      <c r="AP176" s="70"/>
    </row>
    <row r="177" spans="1:42" ht="33" customHeight="1">
      <c r="A177" s="87">
        <v>426</v>
      </c>
      <c r="B177" s="88" t="s">
        <v>832</v>
      </c>
      <c r="C177" s="115" t="s">
        <v>1298</v>
      </c>
      <c r="D177" s="113">
        <v>0</v>
      </c>
      <c r="E177" s="113">
        <v>0</v>
      </c>
      <c r="F177" s="113">
        <v>0</v>
      </c>
      <c r="G177" s="113">
        <v>0</v>
      </c>
      <c r="H177" s="113">
        <v>0</v>
      </c>
      <c r="I177" s="113">
        <v>0</v>
      </c>
      <c r="J177" s="113">
        <v>0</v>
      </c>
      <c r="K177" s="113">
        <v>0</v>
      </c>
      <c r="L177" s="113">
        <v>0</v>
      </c>
      <c r="M177" s="113">
        <v>0</v>
      </c>
      <c r="N177" s="113">
        <v>0</v>
      </c>
      <c r="O177" s="113">
        <v>0</v>
      </c>
      <c r="P177" s="113">
        <v>0</v>
      </c>
      <c r="Q177" s="113">
        <v>0</v>
      </c>
      <c r="R177" s="113">
        <v>0</v>
      </c>
      <c r="S177" s="113">
        <v>0</v>
      </c>
      <c r="T177" s="113">
        <v>0</v>
      </c>
      <c r="U177" s="113">
        <v>0</v>
      </c>
      <c r="V177" s="113">
        <v>0</v>
      </c>
      <c r="W177" s="113">
        <v>0</v>
      </c>
      <c r="X177" s="113">
        <v>0</v>
      </c>
      <c r="Y177" s="113">
        <v>0</v>
      </c>
      <c r="Z177" s="113">
        <v>0</v>
      </c>
      <c r="AA177" s="113">
        <v>0</v>
      </c>
      <c r="AB177" s="113">
        <v>0</v>
      </c>
      <c r="AC177" s="113">
        <v>0</v>
      </c>
      <c r="AD177" s="113">
        <v>0</v>
      </c>
      <c r="AE177" s="113">
        <v>0</v>
      </c>
      <c r="AF177" s="113">
        <v>0</v>
      </c>
      <c r="AG177" s="113">
        <v>0</v>
      </c>
      <c r="AH177" s="113">
        <v>0</v>
      </c>
      <c r="AI177" s="113">
        <v>0</v>
      </c>
      <c r="AJ177" s="113">
        <v>0</v>
      </c>
      <c r="AK177" s="113">
        <v>0</v>
      </c>
      <c r="AL177" s="113">
        <v>0</v>
      </c>
      <c r="AM177" s="113">
        <f t="shared" si="2"/>
        <v>0</v>
      </c>
      <c r="AP177" s="70"/>
    </row>
    <row r="178" spans="1:42" ht="33" customHeight="1">
      <c r="A178" s="87">
        <v>427</v>
      </c>
      <c r="B178" s="88" t="s">
        <v>833</v>
      </c>
      <c r="C178" s="115" t="s">
        <v>1298</v>
      </c>
      <c r="D178" s="113">
        <v>0</v>
      </c>
      <c r="E178" s="113">
        <v>0</v>
      </c>
      <c r="F178" s="113">
        <v>0</v>
      </c>
      <c r="G178" s="113">
        <v>0</v>
      </c>
      <c r="H178" s="113">
        <v>0</v>
      </c>
      <c r="I178" s="113">
        <v>0</v>
      </c>
      <c r="J178" s="113">
        <v>0</v>
      </c>
      <c r="K178" s="113">
        <v>0</v>
      </c>
      <c r="L178" s="113">
        <v>0</v>
      </c>
      <c r="M178" s="113">
        <v>0</v>
      </c>
      <c r="N178" s="113">
        <v>0</v>
      </c>
      <c r="O178" s="113">
        <v>0</v>
      </c>
      <c r="P178" s="113">
        <v>0</v>
      </c>
      <c r="Q178" s="113">
        <v>0</v>
      </c>
      <c r="R178" s="113">
        <v>0</v>
      </c>
      <c r="S178" s="113">
        <v>0</v>
      </c>
      <c r="T178" s="113">
        <v>0</v>
      </c>
      <c r="U178" s="113">
        <v>0</v>
      </c>
      <c r="V178" s="113">
        <v>0</v>
      </c>
      <c r="W178" s="113">
        <v>0</v>
      </c>
      <c r="X178" s="113">
        <v>0</v>
      </c>
      <c r="Y178" s="113">
        <v>0</v>
      </c>
      <c r="Z178" s="113">
        <v>0</v>
      </c>
      <c r="AA178" s="113">
        <v>0</v>
      </c>
      <c r="AB178" s="113">
        <v>0</v>
      </c>
      <c r="AC178" s="113">
        <v>0</v>
      </c>
      <c r="AD178" s="113">
        <v>0</v>
      </c>
      <c r="AE178" s="113">
        <v>0</v>
      </c>
      <c r="AF178" s="113">
        <v>0</v>
      </c>
      <c r="AG178" s="113">
        <v>0</v>
      </c>
      <c r="AH178" s="113">
        <v>0</v>
      </c>
      <c r="AI178" s="113">
        <v>0</v>
      </c>
      <c r="AJ178" s="113">
        <v>0</v>
      </c>
      <c r="AK178" s="113">
        <v>0</v>
      </c>
      <c r="AL178" s="113">
        <v>0</v>
      </c>
      <c r="AM178" s="113">
        <f t="shared" si="2"/>
        <v>0</v>
      </c>
      <c r="AP178" s="70"/>
    </row>
    <row r="179" spans="1:42" ht="33" customHeight="1">
      <c r="A179" s="87">
        <v>428</v>
      </c>
      <c r="B179" s="88" t="s">
        <v>834</v>
      </c>
      <c r="C179" s="115" t="s">
        <v>1298</v>
      </c>
      <c r="D179" s="113">
        <v>0</v>
      </c>
      <c r="E179" s="113">
        <v>0</v>
      </c>
      <c r="F179" s="113">
        <v>0</v>
      </c>
      <c r="G179" s="113">
        <v>0</v>
      </c>
      <c r="H179" s="113">
        <v>0</v>
      </c>
      <c r="I179" s="113">
        <v>0</v>
      </c>
      <c r="J179" s="113">
        <v>0</v>
      </c>
      <c r="K179" s="113">
        <v>0</v>
      </c>
      <c r="L179" s="113">
        <v>0</v>
      </c>
      <c r="M179" s="113">
        <v>0</v>
      </c>
      <c r="N179" s="113">
        <v>0</v>
      </c>
      <c r="O179" s="113">
        <v>0</v>
      </c>
      <c r="P179" s="113">
        <v>0</v>
      </c>
      <c r="Q179" s="113">
        <v>0</v>
      </c>
      <c r="R179" s="113">
        <v>0</v>
      </c>
      <c r="S179" s="113">
        <v>0</v>
      </c>
      <c r="T179" s="113">
        <v>0</v>
      </c>
      <c r="U179" s="113">
        <v>0</v>
      </c>
      <c r="V179" s="113">
        <v>0</v>
      </c>
      <c r="W179" s="113">
        <v>0</v>
      </c>
      <c r="X179" s="113">
        <v>0</v>
      </c>
      <c r="Y179" s="113">
        <v>0</v>
      </c>
      <c r="Z179" s="113">
        <v>0</v>
      </c>
      <c r="AA179" s="113">
        <v>0</v>
      </c>
      <c r="AB179" s="113">
        <v>0</v>
      </c>
      <c r="AC179" s="113">
        <v>0</v>
      </c>
      <c r="AD179" s="113">
        <v>0</v>
      </c>
      <c r="AE179" s="113">
        <v>0</v>
      </c>
      <c r="AF179" s="113">
        <v>0</v>
      </c>
      <c r="AG179" s="113">
        <v>0</v>
      </c>
      <c r="AH179" s="113">
        <v>0</v>
      </c>
      <c r="AI179" s="113">
        <v>0</v>
      </c>
      <c r="AJ179" s="113">
        <v>0</v>
      </c>
      <c r="AK179" s="113">
        <v>0</v>
      </c>
      <c r="AL179" s="113">
        <v>0</v>
      </c>
      <c r="AM179" s="113">
        <f t="shared" si="2"/>
        <v>0</v>
      </c>
      <c r="AP179" s="70"/>
    </row>
    <row r="180" spans="1:42" ht="33" customHeight="1">
      <c r="A180" s="87">
        <v>429</v>
      </c>
      <c r="B180" s="88" t="s">
        <v>835</v>
      </c>
      <c r="C180" s="115" t="s">
        <v>1298</v>
      </c>
      <c r="D180" s="113">
        <v>0</v>
      </c>
      <c r="E180" s="113">
        <v>0</v>
      </c>
      <c r="F180" s="113">
        <v>0</v>
      </c>
      <c r="G180" s="113">
        <v>0</v>
      </c>
      <c r="H180" s="113">
        <v>0</v>
      </c>
      <c r="I180" s="113">
        <v>0</v>
      </c>
      <c r="J180" s="113">
        <v>0</v>
      </c>
      <c r="K180" s="113">
        <v>0</v>
      </c>
      <c r="L180" s="113">
        <v>0</v>
      </c>
      <c r="M180" s="113">
        <v>0</v>
      </c>
      <c r="N180" s="113">
        <v>0</v>
      </c>
      <c r="O180" s="113">
        <v>0</v>
      </c>
      <c r="P180" s="113">
        <v>0</v>
      </c>
      <c r="Q180" s="113">
        <v>0</v>
      </c>
      <c r="R180" s="113">
        <v>0</v>
      </c>
      <c r="S180" s="113">
        <v>0</v>
      </c>
      <c r="T180" s="113">
        <v>0</v>
      </c>
      <c r="U180" s="113">
        <v>0</v>
      </c>
      <c r="V180" s="113">
        <v>0</v>
      </c>
      <c r="W180" s="113">
        <v>0</v>
      </c>
      <c r="X180" s="113">
        <v>0</v>
      </c>
      <c r="Y180" s="113">
        <v>0</v>
      </c>
      <c r="Z180" s="113">
        <v>0</v>
      </c>
      <c r="AA180" s="113">
        <v>0</v>
      </c>
      <c r="AB180" s="113">
        <v>0</v>
      </c>
      <c r="AC180" s="113">
        <v>0</v>
      </c>
      <c r="AD180" s="113">
        <v>0</v>
      </c>
      <c r="AE180" s="113">
        <v>0</v>
      </c>
      <c r="AF180" s="113">
        <v>0</v>
      </c>
      <c r="AG180" s="113">
        <v>0</v>
      </c>
      <c r="AH180" s="113">
        <v>0</v>
      </c>
      <c r="AI180" s="113">
        <v>0</v>
      </c>
      <c r="AJ180" s="113">
        <v>0</v>
      </c>
      <c r="AK180" s="113">
        <v>0</v>
      </c>
      <c r="AL180" s="113">
        <v>0</v>
      </c>
      <c r="AM180" s="113">
        <f t="shared" si="2"/>
        <v>0</v>
      </c>
      <c r="AP180" s="70"/>
    </row>
    <row r="181" spans="1:42" ht="33" customHeight="1">
      <c r="A181" s="87">
        <v>432</v>
      </c>
      <c r="B181" s="88" t="s">
        <v>836</v>
      </c>
      <c r="C181" s="115" t="s">
        <v>1298</v>
      </c>
      <c r="D181" s="113">
        <v>0</v>
      </c>
      <c r="E181" s="113">
        <v>0</v>
      </c>
      <c r="F181" s="113">
        <v>0</v>
      </c>
      <c r="G181" s="113">
        <v>0</v>
      </c>
      <c r="H181" s="113">
        <v>0</v>
      </c>
      <c r="I181" s="113">
        <v>0</v>
      </c>
      <c r="J181" s="113">
        <v>0</v>
      </c>
      <c r="K181" s="113">
        <v>0</v>
      </c>
      <c r="L181" s="113">
        <v>0</v>
      </c>
      <c r="M181" s="113">
        <v>0</v>
      </c>
      <c r="N181" s="113">
        <v>0</v>
      </c>
      <c r="O181" s="113">
        <v>0</v>
      </c>
      <c r="P181" s="113">
        <v>0</v>
      </c>
      <c r="Q181" s="113">
        <v>0</v>
      </c>
      <c r="R181" s="113">
        <v>0</v>
      </c>
      <c r="S181" s="113">
        <v>0</v>
      </c>
      <c r="T181" s="113">
        <v>0</v>
      </c>
      <c r="U181" s="113">
        <v>0</v>
      </c>
      <c r="V181" s="113">
        <v>0</v>
      </c>
      <c r="W181" s="113">
        <v>0</v>
      </c>
      <c r="X181" s="113">
        <v>0</v>
      </c>
      <c r="Y181" s="113">
        <v>0</v>
      </c>
      <c r="Z181" s="113">
        <v>0</v>
      </c>
      <c r="AA181" s="113">
        <v>0</v>
      </c>
      <c r="AB181" s="113">
        <v>0</v>
      </c>
      <c r="AC181" s="113">
        <v>0</v>
      </c>
      <c r="AD181" s="113">
        <v>0</v>
      </c>
      <c r="AE181" s="113">
        <v>0</v>
      </c>
      <c r="AF181" s="113">
        <v>0</v>
      </c>
      <c r="AG181" s="113">
        <v>0</v>
      </c>
      <c r="AH181" s="113">
        <v>0</v>
      </c>
      <c r="AI181" s="113">
        <v>0</v>
      </c>
      <c r="AJ181" s="113">
        <v>0</v>
      </c>
      <c r="AK181" s="113">
        <v>0</v>
      </c>
      <c r="AL181" s="113">
        <v>0</v>
      </c>
      <c r="AM181" s="113">
        <f t="shared" si="2"/>
        <v>0</v>
      </c>
      <c r="AP181" s="70"/>
    </row>
    <row r="182" spans="1:42" ht="33" customHeight="1">
      <c r="A182" s="87">
        <v>433</v>
      </c>
      <c r="B182" s="88" t="s">
        <v>837</v>
      </c>
      <c r="C182" s="115" t="s">
        <v>1298</v>
      </c>
      <c r="D182" s="113">
        <v>0</v>
      </c>
      <c r="E182" s="113">
        <v>0</v>
      </c>
      <c r="F182" s="113">
        <v>0</v>
      </c>
      <c r="G182" s="113">
        <v>0</v>
      </c>
      <c r="H182" s="113">
        <v>0</v>
      </c>
      <c r="I182" s="113">
        <v>0</v>
      </c>
      <c r="J182" s="113">
        <v>0</v>
      </c>
      <c r="K182" s="113">
        <v>0</v>
      </c>
      <c r="L182" s="113">
        <v>0</v>
      </c>
      <c r="M182" s="113">
        <v>0</v>
      </c>
      <c r="N182" s="113">
        <v>0</v>
      </c>
      <c r="O182" s="113">
        <v>0</v>
      </c>
      <c r="P182" s="113">
        <v>0</v>
      </c>
      <c r="Q182" s="113">
        <v>0</v>
      </c>
      <c r="R182" s="113">
        <v>0</v>
      </c>
      <c r="S182" s="113">
        <v>0</v>
      </c>
      <c r="T182" s="113">
        <v>0</v>
      </c>
      <c r="U182" s="113">
        <v>0</v>
      </c>
      <c r="V182" s="113">
        <v>0</v>
      </c>
      <c r="W182" s="113">
        <v>0</v>
      </c>
      <c r="X182" s="113">
        <v>0</v>
      </c>
      <c r="Y182" s="113">
        <v>0</v>
      </c>
      <c r="Z182" s="113">
        <v>0</v>
      </c>
      <c r="AA182" s="113">
        <v>0</v>
      </c>
      <c r="AB182" s="113">
        <v>0</v>
      </c>
      <c r="AC182" s="113">
        <v>0</v>
      </c>
      <c r="AD182" s="113">
        <v>0</v>
      </c>
      <c r="AE182" s="113">
        <v>0</v>
      </c>
      <c r="AF182" s="113">
        <v>0</v>
      </c>
      <c r="AG182" s="113">
        <v>0</v>
      </c>
      <c r="AH182" s="113">
        <v>0</v>
      </c>
      <c r="AI182" s="113">
        <v>0</v>
      </c>
      <c r="AJ182" s="113">
        <v>0</v>
      </c>
      <c r="AK182" s="113">
        <v>0</v>
      </c>
      <c r="AL182" s="113">
        <v>0</v>
      </c>
      <c r="AM182" s="113">
        <f t="shared" si="2"/>
        <v>0</v>
      </c>
      <c r="AP182" s="70"/>
    </row>
    <row r="183" spans="1:42" ht="33" customHeight="1">
      <c r="A183" s="87">
        <v>434</v>
      </c>
      <c r="B183" s="88" t="s">
        <v>838</v>
      </c>
      <c r="C183" s="115" t="s">
        <v>1298</v>
      </c>
      <c r="D183" s="113">
        <v>0</v>
      </c>
      <c r="E183" s="113">
        <v>0</v>
      </c>
      <c r="F183" s="113">
        <v>0</v>
      </c>
      <c r="G183" s="113">
        <v>0</v>
      </c>
      <c r="H183" s="113">
        <v>0</v>
      </c>
      <c r="I183" s="113">
        <v>0</v>
      </c>
      <c r="J183" s="113">
        <v>0</v>
      </c>
      <c r="K183" s="113">
        <v>0</v>
      </c>
      <c r="L183" s="113">
        <v>0</v>
      </c>
      <c r="M183" s="113">
        <v>0</v>
      </c>
      <c r="N183" s="113">
        <v>0</v>
      </c>
      <c r="O183" s="113">
        <v>0</v>
      </c>
      <c r="P183" s="113">
        <v>0</v>
      </c>
      <c r="Q183" s="113">
        <v>0</v>
      </c>
      <c r="R183" s="113">
        <v>0</v>
      </c>
      <c r="S183" s="113">
        <v>0</v>
      </c>
      <c r="T183" s="113">
        <v>0</v>
      </c>
      <c r="U183" s="113">
        <v>0</v>
      </c>
      <c r="V183" s="113">
        <v>0</v>
      </c>
      <c r="W183" s="113">
        <v>0</v>
      </c>
      <c r="X183" s="113">
        <v>0</v>
      </c>
      <c r="Y183" s="113">
        <v>0</v>
      </c>
      <c r="Z183" s="113">
        <v>0</v>
      </c>
      <c r="AA183" s="113">
        <v>0</v>
      </c>
      <c r="AB183" s="113">
        <v>0</v>
      </c>
      <c r="AC183" s="113">
        <v>0</v>
      </c>
      <c r="AD183" s="113">
        <v>0</v>
      </c>
      <c r="AE183" s="113">
        <v>0</v>
      </c>
      <c r="AF183" s="113">
        <v>0</v>
      </c>
      <c r="AG183" s="113">
        <v>0</v>
      </c>
      <c r="AH183" s="113">
        <v>0</v>
      </c>
      <c r="AI183" s="113">
        <v>0</v>
      </c>
      <c r="AJ183" s="113">
        <v>0</v>
      </c>
      <c r="AK183" s="113">
        <v>0</v>
      </c>
      <c r="AL183" s="113">
        <v>0</v>
      </c>
      <c r="AM183" s="113">
        <f t="shared" si="2"/>
        <v>0</v>
      </c>
      <c r="AP183" s="70"/>
    </row>
    <row r="184" spans="1:42" ht="33" customHeight="1">
      <c r="A184" s="87">
        <v>435</v>
      </c>
      <c r="B184" s="88" t="s">
        <v>839</v>
      </c>
      <c r="C184" s="115" t="s">
        <v>1298</v>
      </c>
      <c r="D184" s="113">
        <v>0</v>
      </c>
      <c r="E184" s="113">
        <v>0</v>
      </c>
      <c r="F184" s="113">
        <v>0</v>
      </c>
      <c r="G184" s="113">
        <v>0</v>
      </c>
      <c r="H184" s="113">
        <v>0</v>
      </c>
      <c r="I184" s="113">
        <v>0</v>
      </c>
      <c r="J184" s="113">
        <v>0</v>
      </c>
      <c r="K184" s="113">
        <v>0</v>
      </c>
      <c r="L184" s="113">
        <v>0</v>
      </c>
      <c r="M184" s="113">
        <v>0</v>
      </c>
      <c r="N184" s="113">
        <v>0</v>
      </c>
      <c r="O184" s="113">
        <v>0</v>
      </c>
      <c r="P184" s="113">
        <v>0</v>
      </c>
      <c r="Q184" s="113">
        <v>0</v>
      </c>
      <c r="R184" s="113">
        <v>0</v>
      </c>
      <c r="S184" s="113">
        <v>0</v>
      </c>
      <c r="T184" s="113">
        <v>0</v>
      </c>
      <c r="U184" s="113">
        <v>0</v>
      </c>
      <c r="V184" s="113">
        <v>0</v>
      </c>
      <c r="W184" s="113">
        <v>0</v>
      </c>
      <c r="X184" s="113">
        <v>0</v>
      </c>
      <c r="Y184" s="113">
        <v>0</v>
      </c>
      <c r="Z184" s="113">
        <v>0</v>
      </c>
      <c r="AA184" s="113">
        <v>0</v>
      </c>
      <c r="AB184" s="113">
        <v>0</v>
      </c>
      <c r="AC184" s="113">
        <v>0</v>
      </c>
      <c r="AD184" s="113">
        <v>0</v>
      </c>
      <c r="AE184" s="113">
        <v>0</v>
      </c>
      <c r="AF184" s="113">
        <v>0</v>
      </c>
      <c r="AG184" s="113">
        <v>0</v>
      </c>
      <c r="AH184" s="113">
        <v>0</v>
      </c>
      <c r="AI184" s="113">
        <v>0</v>
      </c>
      <c r="AJ184" s="113">
        <v>0</v>
      </c>
      <c r="AK184" s="113">
        <v>0</v>
      </c>
      <c r="AL184" s="113">
        <v>0</v>
      </c>
      <c r="AM184" s="113">
        <f t="shared" si="2"/>
        <v>0</v>
      </c>
      <c r="AP184" s="70"/>
    </row>
    <row r="185" spans="1:42" ht="33" customHeight="1">
      <c r="A185" s="87">
        <v>512</v>
      </c>
      <c r="B185" s="88" t="s">
        <v>840</v>
      </c>
      <c r="C185" s="89" t="s">
        <v>1333</v>
      </c>
      <c r="D185" s="113">
        <v>0</v>
      </c>
      <c r="E185" s="113">
        <v>0</v>
      </c>
      <c r="F185" s="113">
        <v>0</v>
      </c>
      <c r="G185" s="113">
        <v>35831.43</v>
      </c>
      <c r="H185" s="113">
        <v>0</v>
      </c>
      <c r="I185" s="113">
        <v>0</v>
      </c>
      <c r="J185" s="113">
        <v>0</v>
      </c>
      <c r="K185" s="113">
        <v>0</v>
      </c>
      <c r="L185" s="113">
        <v>0</v>
      </c>
      <c r="M185" s="113">
        <v>0</v>
      </c>
      <c r="N185" s="113">
        <v>0</v>
      </c>
      <c r="O185" s="113">
        <v>0</v>
      </c>
      <c r="P185" s="113">
        <v>0</v>
      </c>
      <c r="Q185" s="113">
        <v>0</v>
      </c>
      <c r="R185" s="113">
        <v>0</v>
      </c>
      <c r="S185" s="113">
        <v>0</v>
      </c>
      <c r="T185" s="113">
        <v>0</v>
      </c>
      <c r="U185" s="113">
        <v>0</v>
      </c>
      <c r="V185" s="113">
        <v>0</v>
      </c>
      <c r="W185" s="113">
        <v>0</v>
      </c>
      <c r="X185" s="113">
        <v>0</v>
      </c>
      <c r="Y185" s="113">
        <v>0</v>
      </c>
      <c r="Z185" s="113">
        <v>0</v>
      </c>
      <c r="AA185" s="113">
        <v>0</v>
      </c>
      <c r="AB185" s="113">
        <v>0</v>
      </c>
      <c r="AC185" s="113">
        <v>0</v>
      </c>
      <c r="AD185" s="113">
        <v>0</v>
      </c>
      <c r="AE185" s="113">
        <v>0</v>
      </c>
      <c r="AF185" s="113">
        <v>0</v>
      </c>
      <c r="AG185" s="113">
        <v>0</v>
      </c>
      <c r="AH185" s="113">
        <v>0</v>
      </c>
      <c r="AI185" s="113">
        <v>0</v>
      </c>
      <c r="AJ185" s="113">
        <v>0</v>
      </c>
      <c r="AK185" s="113">
        <v>0</v>
      </c>
      <c r="AL185" s="113">
        <v>0</v>
      </c>
      <c r="AM185" s="113">
        <f t="shared" si="2"/>
        <v>35831.43</v>
      </c>
      <c r="AP185" s="70"/>
    </row>
    <row r="186" spans="1:42" ht="33" customHeight="1">
      <c r="A186" s="87">
        <v>513</v>
      </c>
      <c r="B186" s="88" t="s">
        <v>201</v>
      </c>
      <c r="C186" s="115" t="s">
        <v>1330</v>
      </c>
      <c r="D186" s="113">
        <v>0</v>
      </c>
      <c r="E186" s="113">
        <v>31845698.469999999</v>
      </c>
      <c r="F186" s="113">
        <v>0</v>
      </c>
      <c r="G186" s="113">
        <v>209339.29</v>
      </c>
      <c r="H186" s="113">
        <v>0</v>
      </c>
      <c r="I186" s="113">
        <v>95446.170000000013</v>
      </c>
      <c r="J186" s="113">
        <v>215653618.00999999</v>
      </c>
      <c r="K186" s="113">
        <v>0</v>
      </c>
      <c r="L186" s="113">
        <v>1435200.58</v>
      </c>
      <c r="M186" s="113">
        <v>0</v>
      </c>
      <c r="N186" s="113">
        <v>0</v>
      </c>
      <c r="O186" s="113">
        <v>27022932.93</v>
      </c>
      <c r="P186" s="113">
        <v>0</v>
      </c>
      <c r="Q186" s="113">
        <v>180319740.95999998</v>
      </c>
      <c r="R186" s="113">
        <v>0</v>
      </c>
      <c r="S186" s="113">
        <v>0</v>
      </c>
      <c r="T186" s="113">
        <v>0</v>
      </c>
      <c r="U186" s="113">
        <v>0</v>
      </c>
      <c r="V186" s="113">
        <v>0</v>
      </c>
      <c r="W186" s="113">
        <v>0</v>
      </c>
      <c r="X186" s="113">
        <v>0</v>
      </c>
      <c r="Y186" s="113">
        <v>0</v>
      </c>
      <c r="Z186" s="113">
        <v>0</v>
      </c>
      <c r="AA186" s="113">
        <v>0</v>
      </c>
      <c r="AB186" s="113">
        <v>69370877.329999998</v>
      </c>
      <c r="AC186" s="113">
        <v>0</v>
      </c>
      <c r="AD186" s="113">
        <v>0</v>
      </c>
      <c r="AE186" s="113">
        <v>0</v>
      </c>
      <c r="AF186" s="113">
        <v>0</v>
      </c>
      <c r="AG186" s="113">
        <v>0</v>
      </c>
      <c r="AH186" s="113">
        <v>0</v>
      </c>
      <c r="AI186" s="113">
        <v>0</v>
      </c>
      <c r="AJ186" s="113">
        <v>0</v>
      </c>
      <c r="AK186" s="113">
        <v>0</v>
      </c>
      <c r="AL186" s="113">
        <v>0</v>
      </c>
      <c r="AM186" s="113">
        <f t="shared" si="2"/>
        <v>525952853.73999995</v>
      </c>
      <c r="AP186" s="70"/>
    </row>
    <row r="187" spans="1:42" ht="33" customHeight="1">
      <c r="A187" s="87">
        <v>514</v>
      </c>
      <c r="B187" s="88" t="s">
        <v>841</v>
      </c>
      <c r="C187" s="89" t="s">
        <v>1337</v>
      </c>
      <c r="D187" s="113">
        <v>0</v>
      </c>
      <c r="E187" s="113">
        <v>0</v>
      </c>
      <c r="F187" s="113">
        <v>0</v>
      </c>
      <c r="G187" s="113">
        <v>75739604.49000001</v>
      </c>
      <c r="H187" s="113">
        <v>0</v>
      </c>
      <c r="I187" s="113">
        <v>0</v>
      </c>
      <c r="J187" s="113">
        <v>61858289.310000002</v>
      </c>
      <c r="K187" s="113">
        <v>0</v>
      </c>
      <c r="L187" s="113">
        <v>0</v>
      </c>
      <c r="M187" s="113">
        <v>0</v>
      </c>
      <c r="N187" s="113">
        <v>0</v>
      </c>
      <c r="O187" s="113">
        <v>0</v>
      </c>
      <c r="P187" s="113">
        <v>0</v>
      </c>
      <c r="Q187" s="113">
        <v>0</v>
      </c>
      <c r="R187" s="113">
        <v>0</v>
      </c>
      <c r="S187" s="113">
        <v>0</v>
      </c>
      <c r="T187" s="113">
        <v>0</v>
      </c>
      <c r="U187" s="113">
        <v>0</v>
      </c>
      <c r="V187" s="113">
        <v>0</v>
      </c>
      <c r="W187" s="113">
        <v>0</v>
      </c>
      <c r="X187" s="113">
        <v>0</v>
      </c>
      <c r="Y187" s="113">
        <v>50.01</v>
      </c>
      <c r="Z187" s="113">
        <v>0</v>
      </c>
      <c r="AA187" s="113">
        <v>200.04</v>
      </c>
      <c r="AB187" s="113">
        <v>173750951.71000001</v>
      </c>
      <c r="AC187" s="113">
        <v>0</v>
      </c>
      <c r="AD187" s="113">
        <v>0</v>
      </c>
      <c r="AE187" s="113">
        <v>0</v>
      </c>
      <c r="AF187" s="113">
        <v>0</v>
      </c>
      <c r="AG187" s="113">
        <v>0</v>
      </c>
      <c r="AH187" s="113">
        <v>0</v>
      </c>
      <c r="AI187" s="113">
        <v>0</v>
      </c>
      <c r="AJ187" s="113">
        <v>0</v>
      </c>
      <c r="AK187" s="113">
        <v>0</v>
      </c>
      <c r="AL187" s="113">
        <v>0</v>
      </c>
      <c r="AM187" s="113">
        <f t="shared" si="2"/>
        <v>311349095.56</v>
      </c>
      <c r="AP187" s="70"/>
    </row>
    <row r="188" spans="1:42" ht="33" customHeight="1">
      <c r="A188" s="87">
        <v>517</v>
      </c>
      <c r="B188" s="88" t="s">
        <v>842</v>
      </c>
      <c r="C188" s="89" t="s">
        <v>1337</v>
      </c>
      <c r="D188" s="113">
        <v>0</v>
      </c>
      <c r="E188" s="113">
        <v>0</v>
      </c>
      <c r="F188" s="113">
        <v>0</v>
      </c>
      <c r="G188" s="113">
        <v>0</v>
      </c>
      <c r="H188" s="113">
        <v>0</v>
      </c>
      <c r="I188" s="113">
        <v>0</v>
      </c>
      <c r="J188" s="113">
        <v>0</v>
      </c>
      <c r="K188" s="113">
        <v>0</v>
      </c>
      <c r="L188" s="113">
        <v>0</v>
      </c>
      <c r="M188" s="113">
        <v>0</v>
      </c>
      <c r="N188" s="113">
        <v>0</v>
      </c>
      <c r="O188" s="113">
        <v>0</v>
      </c>
      <c r="P188" s="113">
        <v>0</v>
      </c>
      <c r="Q188" s="113">
        <v>0</v>
      </c>
      <c r="R188" s="113">
        <v>0</v>
      </c>
      <c r="S188" s="113">
        <v>0</v>
      </c>
      <c r="T188" s="113">
        <v>0</v>
      </c>
      <c r="U188" s="113">
        <v>0</v>
      </c>
      <c r="V188" s="113">
        <v>0</v>
      </c>
      <c r="W188" s="113">
        <v>0</v>
      </c>
      <c r="X188" s="113">
        <v>0</v>
      </c>
      <c r="Y188" s="113">
        <v>0</v>
      </c>
      <c r="Z188" s="113">
        <v>0</v>
      </c>
      <c r="AA188" s="113">
        <v>0</v>
      </c>
      <c r="AB188" s="113">
        <v>0</v>
      </c>
      <c r="AC188" s="113">
        <v>0</v>
      </c>
      <c r="AD188" s="113">
        <v>0</v>
      </c>
      <c r="AE188" s="113">
        <v>0</v>
      </c>
      <c r="AF188" s="113">
        <v>0</v>
      </c>
      <c r="AG188" s="113">
        <v>0</v>
      </c>
      <c r="AH188" s="113">
        <v>0</v>
      </c>
      <c r="AI188" s="113">
        <v>0</v>
      </c>
      <c r="AJ188" s="113">
        <v>0</v>
      </c>
      <c r="AK188" s="113">
        <v>0</v>
      </c>
      <c r="AL188" s="113">
        <v>0</v>
      </c>
      <c r="AM188" s="113">
        <f t="shared" si="2"/>
        <v>0</v>
      </c>
      <c r="AP188" s="70"/>
    </row>
    <row r="189" spans="1:42" ht="33" customHeight="1">
      <c r="A189" s="87">
        <v>520</v>
      </c>
      <c r="B189" s="88" t="s">
        <v>843</v>
      </c>
      <c r="C189" s="89" t="s">
        <v>1329</v>
      </c>
      <c r="D189" s="113">
        <v>0</v>
      </c>
      <c r="E189" s="113">
        <v>0</v>
      </c>
      <c r="F189" s="113">
        <v>0</v>
      </c>
      <c r="G189" s="113">
        <v>0</v>
      </c>
      <c r="H189" s="113">
        <v>0</v>
      </c>
      <c r="I189" s="113">
        <v>0</v>
      </c>
      <c r="J189" s="113">
        <v>2516681.8199999998</v>
      </c>
      <c r="K189" s="113">
        <v>0</v>
      </c>
      <c r="L189" s="113">
        <v>0</v>
      </c>
      <c r="M189" s="113">
        <v>0</v>
      </c>
      <c r="N189" s="113">
        <v>0</v>
      </c>
      <c r="O189" s="113">
        <v>0</v>
      </c>
      <c r="P189" s="113">
        <v>0</v>
      </c>
      <c r="Q189" s="113">
        <v>0</v>
      </c>
      <c r="R189" s="113">
        <v>0</v>
      </c>
      <c r="S189" s="113">
        <v>0</v>
      </c>
      <c r="T189" s="113">
        <v>0</v>
      </c>
      <c r="U189" s="113">
        <v>0</v>
      </c>
      <c r="V189" s="113">
        <v>0</v>
      </c>
      <c r="W189" s="113">
        <v>0</v>
      </c>
      <c r="X189" s="113">
        <v>0</v>
      </c>
      <c r="Y189" s="113">
        <v>0</v>
      </c>
      <c r="Z189" s="113">
        <v>0</v>
      </c>
      <c r="AA189" s="113">
        <v>0</v>
      </c>
      <c r="AB189" s="113">
        <v>0</v>
      </c>
      <c r="AC189" s="113">
        <v>0</v>
      </c>
      <c r="AD189" s="113">
        <v>0</v>
      </c>
      <c r="AE189" s="113">
        <v>0</v>
      </c>
      <c r="AF189" s="113">
        <v>0</v>
      </c>
      <c r="AG189" s="113">
        <v>0</v>
      </c>
      <c r="AH189" s="113">
        <v>0</v>
      </c>
      <c r="AI189" s="113">
        <v>0</v>
      </c>
      <c r="AJ189" s="113">
        <v>0</v>
      </c>
      <c r="AK189" s="113">
        <v>0</v>
      </c>
      <c r="AL189" s="113">
        <v>0</v>
      </c>
      <c r="AM189" s="113">
        <f t="shared" si="2"/>
        <v>2516681.8199999998</v>
      </c>
      <c r="AP189" s="70"/>
    </row>
    <row r="190" spans="1:42" ht="33" customHeight="1">
      <c r="A190" s="87">
        <v>522</v>
      </c>
      <c r="B190" s="88" t="s">
        <v>844</v>
      </c>
      <c r="C190" s="115" t="s">
        <v>1329</v>
      </c>
      <c r="D190" s="113">
        <v>0</v>
      </c>
      <c r="E190" s="113">
        <v>0</v>
      </c>
      <c r="F190" s="113">
        <v>4477659.75</v>
      </c>
      <c r="G190" s="113">
        <v>1637.1</v>
      </c>
      <c r="H190" s="113">
        <v>0</v>
      </c>
      <c r="I190" s="113">
        <v>0</v>
      </c>
      <c r="J190" s="113">
        <v>0</v>
      </c>
      <c r="K190" s="113">
        <v>0</v>
      </c>
      <c r="L190" s="113">
        <v>0</v>
      </c>
      <c r="M190" s="113">
        <v>0</v>
      </c>
      <c r="N190" s="113">
        <v>0</v>
      </c>
      <c r="O190" s="113">
        <v>0</v>
      </c>
      <c r="P190" s="113">
        <v>0</v>
      </c>
      <c r="Q190" s="113">
        <v>0</v>
      </c>
      <c r="R190" s="113">
        <v>0</v>
      </c>
      <c r="S190" s="113">
        <v>0</v>
      </c>
      <c r="T190" s="113">
        <v>0</v>
      </c>
      <c r="U190" s="113">
        <v>0</v>
      </c>
      <c r="V190" s="113">
        <v>0</v>
      </c>
      <c r="W190" s="113">
        <v>0</v>
      </c>
      <c r="X190" s="113">
        <v>0</v>
      </c>
      <c r="Y190" s="113">
        <v>0</v>
      </c>
      <c r="Z190" s="113">
        <v>0</v>
      </c>
      <c r="AA190" s="113">
        <v>0</v>
      </c>
      <c r="AB190" s="113">
        <v>0</v>
      </c>
      <c r="AC190" s="113">
        <v>0</v>
      </c>
      <c r="AD190" s="113">
        <v>0</v>
      </c>
      <c r="AE190" s="113">
        <v>0</v>
      </c>
      <c r="AF190" s="113">
        <v>0</v>
      </c>
      <c r="AG190" s="113">
        <v>0</v>
      </c>
      <c r="AH190" s="113">
        <v>0</v>
      </c>
      <c r="AI190" s="113">
        <v>0</v>
      </c>
      <c r="AJ190" s="113">
        <v>0</v>
      </c>
      <c r="AK190" s="113">
        <v>0</v>
      </c>
      <c r="AL190" s="113">
        <v>0</v>
      </c>
      <c r="AM190" s="113">
        <f t="shared" si="2"/>
        <v>4479296.8499999996</v>
      </c>
      <c r="AP190" s="70"/>
    </row>
    <row r="191" spans="1:42" ht="15" customHeight="1">
      <c r="A191" s="257">
        <v>523</v>
      </c>
      <c r="B191" s="258" t="s">
        <v>7320</v>
      </c>
      <c r="C191" s="89" t="s">
        <v>1330</v>
      </c>
      <c r="D191" s="113">
        <v>0</v>
      </c>
      <c r="E191" s="113">
        <v>0</v>
      </c>
      <c r="F191" s="113">
        <v>0</v>
      </c>
      <c r="G191" s="113">
        <v>0</v>
      </c>
      <c r="H191" s="113">
        <v>0</v>
      </c>
      <c r="I191" s="113">
        <v>0</v>
      </c>
      <c r="J191" s="113">
        <v>0</v>
      </c>
      <c r="K191" s="113">
        <v>0</v>
      </c>
      <c r="L191" s="113">
        <v>0</v>
      </c>
      <c r="M191" s="113">
        <v>0</v>
      </c>
      <c r="N191" s="113">
        <v>0</v>
      </c>
      <c r="O191" s="113">
        <v>0</v>
      </c>
      <c r="P191" s="113">
        <v>0</v>
      </c>
      <c r="Q191" s="113">
        <v>0</v>
      </c>
      <c r="R191" s="113">
        <v>0</v>
      </c>
      <c r="S191" s="113">
        <v>0</v>
      </c>
      <c r="T191" s="113">
        <v>0</v>
      </c>
      <c r="U191" s="113">
        <v>0</v>
      </c>
      <c r="V191" s="113">
        <v>0</v>
      </c>
      <c r="W191" s="113">
        <v>0</v>
      </c>
      <c r="X191" s="113">
        <v>0</v>
      </c>
      <c r="Y191" s="113">
        <v>0</v>
      </c>
      <c r="Z191" s="113">
        <v>0</v>
      </c>
      <c r="AA191" s="113">
        <v>0</v>
      </c>
      <c r="AB191" s="113">
        <v>0</v>
      </c>
      <c r="AC191" s="113">
        <v>0</v>
      </c>
      <c r="AD191" s="113">
        <v>0</v>
      </c>
      <c r="AE191" s="113">
        <v>0</v>
      </c>
      <c r="AF191" s="113">
        <v>0</v>
      </c>
      <c r="AG191" s="113">
        <v>0</v>
      </c>
      <c r="AH191" s="113">
        <v>0</v>
      </c>
      <c r="AI191" s="113">
        <v>0</v>
      </c>
      <c r="AJ191" s="113">
        <v>0</v>
      </c>
      <c r="AK191" s="113">
        <v>0</v>
      </c>
      <c r="AL191" s="113">
        <v>0</v>
      </c>
      <c r="AM191" s="113">
        <f t="shared" si="2"/>
        <v>0</v>
      </c>
      <c r="AP191" s="70"/>
    </row>
    <row r="192" spans="1:42" ht="33" customHeight="1">
      <c r="A192" s="87">
        <v>525</v>
      </c>
      <c r="B192" s="88" t="s">
        <v>206</v>
      </c>
      <c r="C192" s="89" t="s">
        <v>1338</v>
      </c>
      <c r="D192" s="113">
        <v>0</v>
      </c>
      <c r="E192" s="113">
        <v>0</v>
      </c>
      <c r="F192" s="113">
        <v>9363</v>
      </c>
      <c r="G192" s="113">
        <v>0</v>
      </c>
      <c r="H192" s="113">
        <v>0</v>
      </c>
      <c r="I192" s="113">
        <v>0</v>
      </c>
      <c r="J192" s="113">
        <v>2064553.84</v>
      </c>
      <c r="K192" s="113">
        <v>0</v>
      </c>
      <c r="L192" s="113">
        <v>0</v>
      </c>
      <c r="M192" s="113">
        <v>0</v>
      </c>
      <c r="N192" s="113">
        <v>0</v>
      </c>
      <c r="O192" s="113">
        <v>0</v>
      </c>
      <c r="P192" s="113">
        <v>0</v>
      </c>
      <c r="Q192" s="113">
        <v>0</v>
      </c>
      <c r="R192" s="113">
        <v>0</v>
      </c>
      <c r="S192" s="113">
        <v>0</v>
      </c>
      <c r="T192" s="113">
        <v>0</v>
      </c>
      <c r="U192" s="113">
        <v>0</v>
      </c>
      <c r="V192" s="113">
        <v>0</v>
      </c>
      <c r="W192" s="113">
        <v>0</v>
      </c>
      <c r="X192" s="113">
        <v>0</v>
      </c>
      <c r="Y192" s="113">
        <v>0</v>
      </c>
      <c r="Z192" s="113">
        <v>0</v>
      </c>
      <c r="AA192" s="113">
        <v>0</v>
      </c>
      <c r="AB192" s="113">
        <v>0</v>
      </c>
      <c r="AC192" s="113">
        <v>0</v>
      </c>
      <c r="AD192" s="113">
        <v>0</v>
      </c>
      <c r="AE192" s="113">
        <v>0</v>
      </c>
      <c r="AF192" s="113">
        <v>0</v>
      </c>
      <c r="AG192" s="113">
        <v>0</v>
      </c>
      <c r="AH192" s="113">
        <v>0</v>
      </c>
      <c r="AI192" s="113">
        <v>0</v>
      </c>
      <c r="AJ192" s="113">
        <v>0</v>
      </c>
      <c r="AK192" s="113">
        <v>0</v>
      </c>
      <c r="AL192" s="113">
        <v>0</v>
      </c>
      <c r="AM192" s="113">
        <f t="shared" si="2"/>
        <v>2073916.84</v>
      </c>
      <c r="AP192" s="70"/>
    </row>
    <row r="193" spans="1:42" ht="33" customHeight="1">
      <c r="A193" s="355">
        <v>526</v>
      </c>
      <c r="B193" s="88" t="s">
        <v>846</v>
      </c>
      <c r="C193" s="89" t="s">
        <v>1329</v>
      </c>
      <c r="D193" s="113">
        <v>0</v>
      </c>
      <c r="E193" s="113">
        <v>0</v>
      </c>
      <c r="F193" s="113">
        <v>0</v>
      </c>
      <c r="G193" s="113">
        <v>22320.999999999996</v>
      </c>
      <c r="H193" s="113">
        <v>0</v>
      </c>
      <c r="I193" s="113">
        <v>0</v>
      </c>
      <c r="J193" s="113">
        <v>0</v>
      </c>
      <c r="K193" s="113">
        <v>0</v>
      </c>
      <c r="L193" s="113">
        <v>2443.0100000000002</v>
      </c>
      <c r="M193" s="113">
        <v>0</v>
      </c>
      <c r="N193" s="113">
        <v>0</v>
      </c>
      <c r="O193" s="113">
        <v>0</v>
      </c>
      <c r="P193" s="113">
        <v>0</v>
      </c>
      <c r="Q193" s="113">
        <v>0</v>
      </c>
      <c r="R193" s="113">
        <v>0</v>
      </c>
      <c r="S193" s="113">
        <v>0</v>
      </c>
      <c r="T193" s="113">
        <v>0</v>
      </c>
      <c r="U193" s="113">
        <v>0</v>
      </c>
      <c r="V193" s="113">
        <v>0</v>
      </c>
      <c r="W193" s="113">
        <v>0</v>
      </c>
      <c r="X193" s="113">
        <v>0</v>
      </c>
      <c r="Y193" s="113">
        <v>0</v>
      </c>
      <c r="Z193" s="113">
        <v>0</v>
      </c>
      <c r="AA193" s="113">
        <v>0</v>
      </c>
      <c r="AB193" s="113">
        <v>0</v>
      </c>
      <c r="AC193" s="113">
        <v>0</v>
      </c>
      <c r="AD193" s="113">
        <v>0</v>
      </c>
      <c r="AE193" s="113">
        <v>0</v>
      </c>
      <c r="AF193" s="113">
        <v>0</v>
      </c>
      <c r="AG193" s="113">
        <v>0</v>
      </c>
      <c r="AH193" s="113">
        <v>0</v>
      </c>
      <c r="AI193" s="113">
        <v>0</v>
      </c>
      <c r="AJ193" s="113">
        <v>0</v>
      </c>
      <c r="AK193" s="113">
        <v>0</v>
      </c>
      <c r="AL193" s="113">
        <v>0</v>
      </c>
      <c r="AM193" s="113">
        <f t="shared" si="2"/>
        <v>24764.009999999995</v>
      </c>
      <c r="AP193" s="70"/>
    </row>
    <row r="194" spans="1:42" ht="33" customHeight="1">
      <c r="A194" s="87">
        <v>548</v>
      </c>
      <c r="B194" s="88" t="s">
        <v>847</v>
      </c>
      <c r="C194" s="89" t="s">
        <v>1336</v>
      </c>
      <c r="D194" s="113">
        <v>0</v>
      </c>
      <c r="E194" s="113">
        <v>0</v>
      </c>
      <c r="F194" s="113">
        <v>0</v>
      </c>
      <c r="G194" s="113">
        <v>0</v>
      </c>
      <c r="H194" s="113">
        <v>0</v>
      </c>
      <c r="I194" s="113">
        <v>0</v>
      </c>
      <c r="J194" s="113">
        <v>0</v>
      </c>
      <c r="K194" s="113">
        <v>0</v>
      </c>
      <c r="L194" s="113">
        <v>0</v>
      </c>
      <c r="M194" s="113">
        <v>0</v>
      </c>
      <c r="N194" s="113">
        <v>0</v>
      </c>
      <c r="O194" s="113">
        <v>0</v>
      </c>
      <c r="P194" s="113">
        <v>0</v>
      </c>
      <c r="Q194" s="113">
        <v>0</v>
      </c>
      <c r="R194" s="113">
        <v>0</v>
      </c>
      <c r="S194" s="113">
        <v>0</v>
      </c>
      <c r="T194" s="113">
        <v>0</v>
      </c>
      <c r="U194" s="113">
        <v>0</v>
      </c>
      <c r="V194" s="113">
        <v>0</v>
      </c>
      <c r="W194" s="113">
        <v>0</v>
      </c>
      <c r="X194" s="113">
        <v>0</v>
      </c>
      <c r="Y194" s="113">
        <v>0</v>
      </c>
      <c r="Z194" s="113">
        <v>0</v>
      </c>
      <c r="AA194" s="113">
        <v>0</v>
      </c>
      <c r="AB194" s="113">
        <v>0</v>
      </c>
      <c r="AC194" s="113">
        <v>0</v>
      </c>
      <c r="AD194" s="113">
        <v>0</v>
      </c>
      <c r="AE194" s="113">
        <v>0</v>
      </c>
      <c r="AF194" s="113">
        <v>0</v>
      </c>
      <c r="AG194" s="113">
        <v>0</v>
      </c>
      <c r="AH194" s="113">
        <v>0</v>
      </c>
      <c r="AI194" s="113">
        <v>0</v>
      </c>
      <c r="AJ194" s="113">
        <v>0</v>
      </c>
      <c r="AK194" s="113">
        <v>0</v>
      </c>
      <c r="AL194" s="113">
        <v>0</v>
      </c>
      <c r="AM194" s="113">
        <f t="shared" si="2"/>
        <v>0</v>
      </c>
      <c r="AP194" s="70"/>
    </row>
    <row r="195" spans="1:42" ht="33" customHeight="1">
      <c r="A195" s="87">
        <v>551</v>
      </c>
      <c r="B195" s="88" t="s">
        <v>209</v>
      </c>
      <c r="C195" s="89" t="s">
        <v>1338</v>
      </c>
      <c r="D195" s="113">
        <v>0</v>
      </c>
      <c r="E195" s="113">
        <v>0</v>
      </c>
      <c r="F195" s="113">
        <v>0</v>
      </c>
      <c r="G195" s="113">
        <v>0</v>
      </c>
      <c r="H195" s="113">
        <v>0</v>
      </c>
      <c r="I195" s="113">
        <v>0</v>
      </c>
      <c r="J195" s="113">
        <v>0</v>
      </c>
      <c r="K195" s="113">
        <v>0</v>
      </c>
      <c r="L195" s="113">
        <v>0</v>
      </c>
      <c r="M195" s="113">
        <v>0</v>
      </c>
      <c r="N195" s="113">
        <v>0</v>
      </c>
      <c r="O195" s="113">
        <v>0</v>
      </c>
      <c r="P195" s="113">
        <v>0</v>
      </c>
      <c r="Q195" s="113">
        <v>0</v>
      </c>
      <c r="R195" s="113">
        <v>0</v>
      </c>
      <c r="S195" s="113">
        <v>0</v>
      </c>
      <c r="T195" s="113">
        <v>0</v>
      </c>
      <c r="U195" s="113">
        <v>0</v>
      </c>
      <c r="V195" s="113">
        <v>0</v>
      </c>
      <c r="W195" s="113">
        <v>0</v>
      </c>
      <c r="X195" s="113">
        <v>0</v>
      </c>
      <c r="Y195" s="113">
        <v>0</v>
      </c>
      <c r="Z195" s="113">
        <v>0</v>
      </c>
      <c r="AA195" s="113">
        <v>0</v>
      </c>
      <c r="AB195" s="113">
        <v>0</v>
      </c>
      <c r="AC195" s="113">
        <v>0</v>
      </c>
      <c r="AD195" s="113">
        <v>0</v>
      </c>
      <c r="AE195" s="113">
        <v>0</v>
      </c>
      <c r="AF195" s="113">
        <v>0</v>
      </c>
      <c r="AG195" s="113">
        <v>0</v>
      </c>
      <c r="AH195" s="113">
        <v>0</v>
      </c>
      <c r="AI195" s="113">
        <v>0</v>
      </c>
      <c r="AJ195" s="113">
        <v>0</v>
      </c>
      <c r="AK195" s="113">
        <v>0</v>
      </c>
      <c r="AL195" s="113">
        <v>0</v>
      </c>
      <c r="AM195" s="113">
        <f t="shared" si="2"/>
        <v>0</v>
      </c>
      <c r="AP195" s="70"/>
    </row>
    <row r="196" spans="1:42" ht="33" customHeight="1">
      <c r="A196" s="87">
        <v>572</v>
      </c>
      <c r="B196" s="88" t="s">
        <v>848</v>
      </c>
      <c r="C196" s="89" t="s">
        <v>1336</v>
      </c>
      <c r="D196" s="113">
        <v>0</v>
      </c>
      <c r="E196" s="113">
        <v>361.35</v>
      </c>
      <c r="F196" s="113">
        <v>15411.78</v>
      </c>
      <c r="G196" s="113">
        <v>39600.800000000003</v>
      </c>
      <c r="H196" s="113">
        <v>0</v>
      </c>
      <c r="I196" s="113">
        <v>0</v>
      </c>
      <c r="J196" s="113">
        <v>46660.56</v>
      </c>
      <c r="K196" s="113">
        <v>0</v>
      </c>
      <c r="L196" s="113">
        <v>0</v>
      </c>
      <c r="M196" s="113">
        <v>0</v>
      </c>
      <c r="N196" s="113">
        <v>0</v>
      </c>
      <c r="O196" s="113">
        <v>0</v>
      </c>
      <c r="P196" s="113">
        <v>0</v>
      </c>
      <c r="Q196" s="113">
        <v>0</v>
      </c>
      <c r="R196" s="113">
        <v>0</v>
      </c>
      <c r="S196" s="113">
        <v>0</v>
      </c>
      <c r="T196" s="113">
        <v>0</v>
      </c>
      <c r="U196" s="113">
        <v>0</v>
      </c>
      <c r="V196" s="113">
        <v>0</v>
      </c>
      <c r="W196" s="113">
        <v>0</v>
      </c>
      <c r="X196" s="113">
        <v>0</v>
      </c>
      <c r="Y196" s="113">
        <v>0</v>
      </c>
      <c r="Z196" s="113">
        <v>0</v>
      </c>
      <c r="AA196" s="113">
        <v>0</v>
      </c>
      <c r="AB196" s="113">
        <v>0</v>
      </c>
      <c r="AC196" s="113">
        <v>0</v>
      </c>
      <c r="AD196" s="113">
        <v>0</v>
      </c>
      <c r="AE196" s="113">
        <v>0</v>
      </c>
      <c r="AF196" s="113">
        <v>0</v>
      </c>
      <c r="AG196" s="113">
        <v>0</v>
      </c>
      <c r="AH196" s="113">
        <v>0</v>
      </c>
      <c r="AI196" s="113">
        <v>0</v>
      </c>
      <c r="AJ196" s="113">
        <v>0</v>
      </c>
      <c r="AK196" s="113">
        <v>0</v>
      </c>
      <c r="AL196" s="113">
        <v>0</v>
      </c>
      <c r="AM196" s="113">
        <f t="shared" si="2"/>
        <v>102034.49</v>
      </c>
      <c r="AP196" s="70"/>
    </row>
    <row r="197" spans="1:42" ht="33" customHeight="1">
      <c r="A197" s="87">
        <v>573</v>
      </c>
      <c r="B197" s="88" t="s">
        <v>849</v>
      </c>
      <c r="C197" s="89" t="s">
        <v>1329</v>
      </c>
      <c r="D197" s="113">
        <v>0</v>
      </c>
      <c r="E197" s="113">
        <v>0</v>
      </c>
      <c r="F197" s="113">
        <v>0</v>
      </c>
      <c r="G197" s="113">
        <v>0</v>
      </c>
      <c r="H197" s="113">
        <v>0</v>
      </c>
      <c r="I197" s="113">
        <v>100</v>
      </c>
      <c r="J197" s="113">
        <v>6733363.7400000002</v>
      </c>
      <c r="K197" s="113">
        <v>0</v>
      </c>
      <c r="L197" s="113">
        <v>0</v>
      </c>
      <c r="M197" s="113">
        <v>0</v>
      </c>
      <c r="N197" s="113">
        <v>0</v>
      </c>
      <c r="O197" s="113">
        <v>0</v>
      </c>
      <c r="P197" s="113">
        <v>0</v>
      </c>
      <c r="Q197" s="113">
        <v>0</v>
      </c>
      <c r="R197" s="113">
        <v>0</v>
      </c>
      <c r="S197" s="113">
        <v>0</v>
      </c>
      <c r="T197" s="113">
        <v>0</v>
      </c>
      <c r="U197" s="113">
        <v>0</v>
      </c>
      <c r="V197" s="113">
        <v>0</v>
      </c>
      <c r="W197" s="113">
        <v>0</v>
      </c>
      <c r="X197" s="113">
        <v>0</v>
      </c>
      <c r="Y197" s="113">
        <v>0</v>
      </c>
      <c r="Z197" s="113">
        <v>0</v>
      </c>
      <c r="AA197" s="113">
        <v>0</v>
      </c>
      <c r="AB197" s="113">
        <v>1674208.45</v>
      </c>
      <c r="AC197" s="113">
        <v>0</v>
      </c>
      <c r="AD197" s="113">
        <v>0</v>
      </c>
      <c r="AE197" s="113">
        <v>0</v>
      </c>
      <c r="AF197" s="113">
        <v>0</v>
      </c>
      <c r="AG197" s="113">
        <v>0</v>
      </c>
      <c r="AH197" s="113">
        <v>0</v>
      </c>
      <c r="AI197" s="113">
        <v>0</v>
      </c>
      <c r="AJ197" s="113">
        <v>0</v>
      </c>
      <c r="AK197" s="113">
        <v>0</v>
      </c>
      <c r="AL197" s="113">
        <v>0</v>
      </c>
      <c r="AM197" s="113">
        <f t="shared" si="2"/>
        <v>8407672.1899999995</v>
      </c>
      <c r="AP197" s="70"/>
    </row>
    <row r="198" spans="1:42" ht="33" customHeight="1">
      <c r="A198" s="87">
        <v>574</v>
      </c>
      <c r="B198" s="88" t="s">
        <v>850</v>
      </c>
      <c r="C198" s="89" t="s">
        <v>1335</v>
      </c>
      <c r="D198" s="113">
        <v>0</v>
      </c>
      <c r="E198" s="113">
        <v>0</v>
      </c>
      <c r="F198" s="113">
        <v>11895326.34</v>
      </c>
      <c r="G198" s="113">
        <v>404720.29</v>
      </c>
      <c r="H198" s="113">
        <v>0</v>
      </c>
      <c r="I198" s="113">
        <v>0</v>
      </c>
      <c r="J198" s="113">
        <v>1295217</v>
      </c>
      <c r="K198" s="113">
        <v>0</v>
      </c>
      <c r="L198" s="113">
        <v>603.33000000000004</v>
      </c>
      <c r="M198" s="113">
        <v>0</v>
      </c>
      <c r="N198" s="113">
        <v>0</v>
      </c>
      <c r="O198" s="113">
        <v>0</v>
      </c>
      <c r="P198" s="113">
        <v>0</v>
      </c>
      <c r="Q198" s="113">
        <v>0</v>
      </c>
      <c r="R198" s="113">
        <v>0</v>
      </c>
      <c r="S198" s="113">
        <v>0</v>
      </c>
      <c r="T198" s="113">
        <v>0</v>
      </c>
      <c r="U198" s="113">
        <v>0</v>
      </c>
      <c r="V198" s="113">
        <v>0</v>
      </c>
      <c r="W198" s="113">
        <v>0</v>
      </c>
      <c r="X198" s="113">
        <v>0</v>
      </c>
      <c r="Y198" s="113">
        <v>0</v>
      </c>
      <c r="Z198" s="113">
        <v>0</v>
      </c>
      <c r="AA198" s="113">
        <v>0</v>
      </c>
      <c r="AB198" s="113">
        <v>0</v>
      </c>
      <c r="AC198" s="113">
        <v>0</v>
      </c>
      <c r="AD198" s="113">
        <v>0</v>
      </c>
      <c r="AE198" s="113">
        <v>0</v>
      </c>
      <c r="AF198" s="113">
        <v>0</v>
      </c>
      <c r="AG198" s="113">
        <v>0</v>
      </c>
      <c r="AH198" s="113">
        <v>0</v>
      </c>
      <c r="AI198" s="113">
        <v>0</v>
      </c>
      <c r="AJ198" s="113">
        <v>0</v>
      </c>
      <c r="AK198" s="113">
        <v>0</v>
      </c>
      <c r="AL198" s="113">
        <v>0</v>
      </c>
      <c r="AM198" s="113">
        <f t="shared" si="2"/>
        <v>13595866.959999999</v>
      </c>
      <c r="AP198" s="70"/>
    </row>
    <row r="199" spans="1:42" ht="33" customHeight="1">
      <c r="A199" s="87">
        <v>575</v>
      </c>
      <c r="B199" s="88" t="s">
        <v>851</v>
      </c>
      <c r="C199" s="89" t="s">
        <v>1330</v>
      </c>
      <c r="D199" s="113">
        <v>0</v>
      </c>
      <c r="E199" s="113">
        <v>0</v>
      </c>
      <c r="F199" s="113">
        <v>0</v>
      </c>
      <c r="G199" s="113">
        <v>0</v>
      </c>
      <c r="H199" s="113">
        <v>0</v>
      </c>
      <c r="I199" s="113">
        <v>0</v>
      </c>
      <c r="J199" s="113">
        <v>0</v>
      </c>
      <c r="K199" s="113">
        <v>0</v>
      </c>
      <c r="L199" s="113">
        <v>0</v>
      </c>
      <c r="M199" s="113">
        <v>0</v>
      </c>
      <c r="N199" s="113">
        <v>0</v>
      </c>
      <c r="O199" s="113">
        <v>0</v>
      </c>
      <c r="P199" s="113">
        <v>0</v>
      </c>
      <c r="Q199" s="113">
        <v>0</v>
      </c>
      <c r="R199" s="113">
        <v>0</v>
      </c>
      <c r="S199" s="113">
        <v>0</v>
      </c>
      <c r="T199" s="113">
        <v>0</v>
      </c>
      <c r="U199" s="113">
        <v>0</v>
      </c>
      <c r="V199" s="113">
        <v>0</v>
      </c>
      <c r="W199" s="113">
        <v>0</v>
      </c>
      <c r="X199" s="113">
        <v>0</v>
      </c>
      <c r="Y199" s="113">
        <v>0</v>
      </c>
      <c r="Z199" s="113">
        <v>0</v>
      </c>
      <c r="AA199" s="113">
        <v>0</v>
      </c>
      <c r="AB199" s="113">
        <v>0</v>
      </c>
      <c r="AC199" s="113">
        <v>0</v>
      </c>
      <c r="AD199" s="113">
        <v>0</v>
      </c>
      <c r="AE199" s="113">
        <v>0</v>
      </c>
      <c r="AF199" s="113">
        <v>0</v>
      </c>
      <c r="AG199" s="113">
        <v>0</v>
      </c>
      <c r="AH199" s="113">
        <v>0</v>
      </c>
      <c r="AI199" s="113">
        <v>0</v>
      </c>
      <c r="AJ199" s="113">
        <v>0</v>
      </c>
      <c r="AK199" s="113">
        <v>0</v>
      </c>
      <c r="AL199" s="113">
        <v>0</v>
      </c>
      <c r="AM199" s="113">
        <f t="shared" si="2"/>
        <v>0</v>
      </c>
      <c r="AP199" s="70"/>
    </row>
    <row r="200" spans="1:42" ht="33" customHeight="1">
      <c r="A200" s="87">
        <v>576</v>
      </c>
      <c r="B200" s="88" t="s">
        <v>852</v>
      </c>
      <c r="C200" s="89" t="s">
        <v>1335</v>
      </c>
      <c r="D200" s="113">
        <v>0</v>
      </c>
      <c r="E200" s="113">
        <v>0</v>
      </c>
      <c r="F200" s="113">
        <v>0</v>
      </c>
      <c r="G200" s="113">
        <v>1000</v>
      </c>
      <c r="H200" s="113">
        <v>0</v>
      </c>
      <c r="I200" s="113">
        <v>0</v>
      </c>
      <c r="J200" s="113">
        <v>0</v>
      </c>
      <c r="K200" s="113">
        <v>0</v>
      </c>
      <c r="L200" s="113">
        <v>4441.4399999999996</v>
      </c>
      <c r="M200" s="113">
        <v>0</v>
      </c>
      <c r="N200" s="113">
        <v>0</v>
      </c>
      <c r="O200" s="113">
        <v>0</v>
      </c>
      <c r="P200" s="113">
        <v>328.27</v>
      </c>
      <c r="Q200" s="113">
        <v>0</v>
      </c>
      <c r="R200" s="113">
        <v>0</v>
      </c>
      <c r="S200" s="113">
        <v>0</v>
      </c>
      <c r="T200" s="113">
        <v>0</v>
      </c>
      <c r="U200" s="113">
        <v>0</v>
      </c>
      <c r="V200" s="113">
        <v>0</v>
      </c>
      <c r="W200" s="113">
        <v>0</v>
      </c>
      <c r="X200" s="113">
        <v>0</v>
      </c>
      <c r="Y200" s="113">
        <v>0</v>
      </c>
      <c r="Z200" s="113">
        <v>0</v>
      </c>
      <c r="AA200" s="113">
        <v>0</v>
      </c>
      <c r="AB200" s="113">
        <v>0</v>
      </c>
      <c r="AC200" s="113">
        <v>0</v>
      </c>
      <c r="AD200" s="113">
        <v>0</v>
      </c>
      <c r="AE200" s="113">
        <v>0</v>
      </c>
      <c r="AF200" s="113">
        <v>0</v>
      </c>
      <c r="AG200" s="113">
        <v>0</v>
      </c>
      <c r="AH200" s="113">
        <v>0</v>
      </c>
      <c r="AI200" s="113">
        <v>0</v>
      </c>
      <c r="AJ200" s="113">
        <v>0</v>
      </c>
      <c r="AK200" s="113">
        <v>0</v>
      </c>
      <c r="AL200" s="113">
        <v>0</v>
      </c>
      <c r="AM200" s="113">
        <f t="shared" si="2"/>
        <v>5769.7099999999991</v>
      </c>
      <c r="AP200" s="70"/>
    </row>
    <row r="201" spans="1:42" ht="33" customHeight="1">
      <c r="A201" s="87">
        <v>578</v>
      </c>
      <c r="B201" s="88" t="s">
        <v>853</v>
      </c>
      <c r="C201" s="89" t="s">
        <v>1329</v>
      </c>
      <c r="D201" s="113">
        <v>0</v>
      </c>
      <c r="E201" s="113">
        <v>0</v>
      </c>
      <c r="F201" s="113">
        <v>0</v>
      </c>
      <c r="G201" s="113">
        <v>5439.88</v>
      </c>
      <c r="H201" s="113">
        <v>0</v>
      </c>
      <c r="I201" s="113">
        <v>0</v>
      </c>
      <c r="J201" s="113">
        <v>0</v>
      </c>
      <c r="K201" s="113">
        <v>0</v>
      </c>
      <c r="L201" s="113">
        <v>314.8</v>
      </c>
      <c r="M201" s="113">
        <v>0</v>
      </c>
      <c r="N201" s="113">
        <v>0</v>
      </c>
      <c r="O201" s="113">
        <v>0</v>
      </c>
      <c r="P201" s="113">
        <v>0</v>
      </c>
      <c r="Q201" s="113">
        <v>0</v>
      </c>
      <c r="R201" s="113">
        <v>0</v>
      </c>
      <c r="S201" s="113">
        <v>0</v>
      </c>
      <c r="T201" s="113">
        <v>0</v>
      </c>
      <c r="U201" s="113">
        <v>0</v>
      </c>
      <c r="V201" s="113">
        <v>0</v>
      </c>
      <c r="W201" s="113">
        <v>0</v>
      </c>
      <c r="X201" s="113">
        <v>0</v>
      </c>
      <c r="Y201" s="113">
        <v>0</v>
      </c>
      <c r="Z201" s="113">
        <v>0</v>
      </c>
      <c r="AA201" s="113">
        <v>0</v>
      </c>
      <c r="AB201" s="113">
        <v>0</v>
      </c>
      <c r="AC201" s="113">
        <v>0</v>
      </c>
      <c r="AD201" s="113">
        <v>0</v>
      </c>
      <c r="AE201" s="113">
        <v>0</v>
      </c>
      <c r="AF201" s="113">
        <v>0</v>
      </c>
      <c r="AG201" s="113">
        <v>0</v>
      </c>
      <c r="AH201" s="113">
        <v>0</v>
      </c>
      <c r="AI201" s="113">
        <v>0</v>
      </c>
      <c r="AJ201" s="113">
        <v>0</v>
      </c>
      <c r="AK201" s="113">
        <v>0</v>
      </c>
      <c r="AL201" s="113">
        <v>0</v>
      </c>
      <c r="AM201" s="113">
        <f t="shared" si="2"/>
        <v>5754.68</v>
      </c>
      <c r="AP201" s="70"/>
    </row>
    <row r="202" spans="1:42" ht="33" customHeight="1">
      <c r="A202" s="257">
        <v>579</v>
      </c>
      <c r="B202" s="88" t="s">
        <v>854</v>
      </c>
      <c r="C202" s="89" t="s">
        <v>1335</v>
      </c>
      <c r="D202" s="113">
        <v>0</v>
      </c>
      <c r="E202" s="113">
        <v>0</v>
      </c>
      <c r="F202" s="113">
        <v>0</v>
      </c>
      <c r="G202" s="113">
        <v>0</v>
      </c>
      <c r="H202" s="113">
        <v>0</v>
      </c>
      <c r="I202" s="113">
        <v>0</v>
      </c>
      <c r="J202" s="113">
        <v>0</v>
      </c>
      <c r="K202" s="113">
        <v>0</v>
      </c>
      <c r="L202" s="113">
        <v>0</v>
      </c>
      <c r="M202" s="113">
        <v>0</v>
      </c>
      <c r="N202" s="113">
        <v>0</v>
      </c>
      <c r="O202" s="113">
        <v>0</v>
      </c>
      <c r="P202" s="113">
        <v>0</v>
      </c>
      <c r="Q202" s="113">
        <v>0</v>
      </c>
      <c r="R202" s="113">
        <v>0</v>
      </c>
      <c r="S202" s="113">
        <v>0</v>
      </c>
      <c r="T202" s="113">
        <v>0</v>
      </c>
      <c r="U202" s="113">
        <v>0</v>
      </c>
      <c r="V202" s="113">
        <v>0</v>
      </c>
      <c r="W202" s="113">
        <v>0</v>
      </c>
      <c r="X202" s="113">
        <v>0</v>
      </c>
      <c r="Y202" s="113">
        <v>0</v>
      </c>
      <c r="Z202" s="113">
        <v>0</v>
      </c>
      <c r="AA202" s="113">
        <v>0</v>
      </c>
      <c r="AB202" s="113">
        <v>0</v>
      </c>
      <c r="AC202" s="113">
        <v>0</v>
      </c>
      <c r="AD202" s="113">
        <v>0</v>
      </c>
      <c r="AE202" s="113">
        <v>0</v>
      </c>
      <c r="AF202" s="113">
        <v>0</v>
      </c>
      <c r="AG202" s="113">
        <v>0</v>
      </c>
      <c r="AH202" s="113">
        <v>0</v>
      </c>
      <c r="AI202" s="113">
        <v>0</v>
      </c>
      <c r="AJ202" s="113">
        <v>0</v>
      </c>
      <c r="AK202" s="113">
        <v>0</v>
      </c>
      <c r="AL202" s="113">
        <v>0</v>
      </c>
      <c r="AM202" s="113">
        <f t="shared" si="2"/>
        <v>0</v>
      </c>
      <c r="AP202" s="70"/>
    </row>
    <row r="203" spans="1:42" ht="33" customHeight="1">
      <c r="A203" s="87">
        <v>580</v>
      </c>
      <c r="B203" s="88" t="s">
        <v>217</v>
      </c>
      <c r="C203" s="89" t="s">
        <v>1337</v>
      </c>
      <c r="D203" s="113">
        <v>0</v>
      </c>
      <c r="E203" s="113">
        <v>0</v>
      </c>
      <c r="F203" s="113">
        <v>24721.360000000001</v>
      </c>
      <c r="G203" s="113">
        <v>9030.2200000000012</v>
      </c>
      <c r="H203" s="113">
        <v>0</v>
      </c>
      <c r="I203" s="113">
        <v>0</v>
      </c>
      <c r="J203" s="113">
        <v>0</v>
      </c>
      <c r="K203" s="113">
        <v>0</v>
      </c>
      <c r="L203" s="113">
        <v>0</v>
      </c>
      <c r="M203" s="113">
        <v>0</v>
      </c>
      <c r="N203" s="113">
        <v>0</v>
      </c>
      <c r="O203" s="113">
        <v>0</v>
      </c>
      <c r="P203" s="113">
        <v>0</v>
      </c>
      <c r="Q203" s="113">
        <v>0</v>
      </c>
      <c r="R203" s="113">
        <v>0</v>
      </c>
      <c r="S203" s="113">
        <v>0</v>
      </c>
      <c r="T203" s="113">
        <v>0</v>
      </c>
      <c r="U203" s="113">
        <v>0</v>
      </c>
      <c r="V203" s="113">
        <v>0</v>
      </c>
      <c r="W203" s="113">
        <v>0</v>
      </c>
      <c r="X203" s="113">
        <v>0</v>
      </c>
      <c r="Y203" s="113">
        <v>0</v>
      </c>
      <c r="Z203" s="113">
        <v>0</v>
      </c>
      <c r="AA203" s="113">
        <v>0</v>
      </c>
      <c r="AB203" s="113">
        <v>0</v>
      </c>
      <c r="AC203" s="113">
        <v>0</v>
      </c>
      <c r="AD203" s="113">
        <v>0</v>
      </c>
      <c r="AE203" s="113">
        <v>0</v>
      </c>
      <c r="AF203" s="113">
        <v>0</v>
      </c>
      <c r="AG203" s="113">
        <v>0</v>
      </c>
      <c r="AH203" s="113">
        <v>0</v>
      </c>
      <c r="AI203" s="113">
        <v>0</v>
      </c>
      <c r="AJ203" s="113">
        <v>0</v>
      </c>
      <c r="AK203" s="113">
        <v>0</v>
      </c>
      <c r="AL203" s="113">
        <v>0</v>
      </c>
      <c r="AM203" s="113">
        <f t="shared" ref="AM203:AM266" si="3">SUM(D203:AL203)</f>
        <v>33751.58</v>
      </c>
      <c r="AP203" s="70"/>
    </row>
    <row r="204" spans="1:42" ht="33" customHeight="1">
      <c r="A204" s="87">
        <v>581</v>
      </c>
      <c r="B204" s="88" t="s">
        <v>855</v>
      </c>
      <c r="C204" s="89" t="s">
        <v>1338</v>
      </c>
      <c r="D204" s="113">
        <v>0</v>
      </c>
      <c r="E204" s="113">
        <v>0</v>
      </c>
      <c r="F204" s="113">
        <v>0</v>
      </c>
      <c r="G204" s="113">
        <v>0</v>
      </c>
      <c r="H204" s="113">
        <v>0</v>
      </c>
      <c r="I204" s="113">
        <v>0</v>
      </c>
      <c r="J204" s="113">
        <v>0</v>
      </c>
      <c r="K204" s="113">
        <v>0</v>
      </c>
      <c r="L204" s="113">
        <v>0</v>
      </c>
      <c r="M204" s="113">
        <v>0</v>
      </c>
      <c r="N204" s="113">
        <v>0</v>
      </c>
      <c r="O204" s="113">
        <v>0</v>
      </c>
      <c r="P204" s="113">
        <v>0</v>
      </c>
      <c r="Q204" s="113">
        <v>0</v>
      </c>
      <c r="R204" s="113">
        <v>0</v>
      </c>
      <c r="S204" s="113">
        <v>0</v>
      </c>
      <c r="T204" s="113">
        <v>0</v>
      </c>
      <c r="U204" s="113">
        <v>0</v>
      </c>
      <c r="V204" s="113">
        <v>0</v>
      </c>
      <c r="W204" s="113">
        <v>0</v>
      </c>
      <c r="X204" s="113">
        <v>0</v>
      </c>
      <c r="Y204" s="113">
        <v>0</v>
      </c>
      <c r="Z204" s="113">
        <v>0</v>
      </c>
      <c r="AA204" s="113">
        <v>0</v>
      </c>
      <c r="AB204" s="113">
        <v>0</v>
      </c>
      <c r="AC204" s="113">
        <v>0</v>
      </c>
      <c r="AD204" s="113">
        <v>0</v>
      </c>
      <c r="AE204" s="113">
        <v>0</v>
      </c>
      <c r="AF204" s="113">
        <v>0</v>
      </c>
      <c r="AG204" s="113">
        <v>0</v>
      </c>
      <c r="AH204" s="113">
        <v>0</v>
      </c>
      <c r="AI204" s="113">
        <v>0</v>
      </c>
      <c r="AJ204" s="113">
        <v>0</v>
      </c>
      <c r="AK204" s="113">
        <v>0</v>
      </c>
      <c r="AL204" s="113">
        <v>0</v>
      </c>
      <c r="AM204" s="113">
        <f t="shared" si="3"/>
        <v>0</v>
      </c>
      <c r="AP204" s="70"/>
    </row>
    <row r="205" spans="1:42" ht="33" customHeight="1">
      <c r="A205" s="87">
        <v>582</v>
      </c>
      <c r="B205" s="88" t="s">
        <v>856</v>
      </c>
      <c r="C205" s="115" t="s">
        <v>1330</v>
      </c>
      <c r="D205" s="113">
        <v>0</v>
      </c>
      <c r="E205" s="113">
        <v>20000000</v>
      </c>
      <c r="F205" s="113">
        <v>13524968.25</v>
      </c>
      <c r="G205" s="113">
        <v>28160.73</v>
      </c>
      <c r="H205" s="113">
        <v>0</v>
      </c>
      <c r="I205" s="113">
        <v>0</v>
      </c>
      <c r="J205" s="113">
        <v>4053</v>
      </c>
      <c r="K205" s="113">
        <v>0</v>
      </c>
      <c r="L205" s="113">
        <v>554.20000000000005</v>
      </c>
      <c r="M205" s="113">
        <v>0</v>
      </c>
      <c r="N205" s="113">
        <v>0</v>
      </c>
      <c r="O205" s="113">
        <v>0</v>
      </c>
      <c r="P205" s="113">
        <v>34.33</v>
      </c>
      <c r="Q205" s="113">
        <v>1756</v>
      </c>
      <c r="R205" s="113">
        <v>0</v>
      </c>
      <c r="S205" s="113">
        <v>0</v>
      </c>
      <c r="T205" s="113">
        <v>0</v>
      </c>
      <c r="U205" s="113">
        <v>0</v>
      </c>
      <c r="V205" s="113">
        <v>0</v>
      </c>
      <c r="W205" s="113">
        <v>0</v>
      </c>
      <c r="X205" s="113">
        <v>0</v>
      </c>
      <c r="Y205" s="113">
        <v>0</v>
      </c>
      <c r="Z205" s="113">
        <v>0</v>
      </c>
      <c r="AA205" s="113">
        <v>0</v>
      </c>
      <c r="AB205" s="113">
        <v>0</v>
      </c>
      <c r="AC205" s="113">
        <v>0</v>
      </c>
      <c r="AD205" s="113">
        <v>0</v>
      </c>
      <c r="AE205" s="113">
        <v>0</v>
      </c>
      <c r="AF205" s="113">
        <v>0</v>
      </c>
      <c r="AG205" s="113">
        <v>0</v>
      </c>
      <c r="AH205" s="113">
        <v>0</v>
      </c>
      <c r="AI205" s="113">
        <v>0</v>
      </c>
      <c r="AJ205" s="113">
        <v>0</v>
      </c>
      <c r="AK205" s="113">
        <v>0</v>
      </c>
      <c r="AL205" s="113">
        <v>0</v>
      </c>
      <c r="AM205" s="113">
        <f t="shared" si="3"/>
        <v>33559526.510000005</v>
      </c>
      <c r="AP205" s="70"/>
    </row>
    <row r="206" spans="1:42" ht="33" customHeight="1">
      <c r="A206" s="87">
        <v>584</v>
      </c>
      <c r="B206" s="88" t="s">
        <v>857</v>
      </c>
      <c r="C206" s="89" t="s">
        <v>1333</v>
      </c>
      <c r="D206" s="113">
        <v>0</v>
      </c>
      <c r="E206" s="113">
        <v>0</v>
      </c>
      <c r="F206" s="113">
        <v>0</v>
      </c>
      <c r="G206" s="113">
        <v>0</v>
      </c>
      <c r="H206" s="113">
        <v>0</v>
      </c>
      <c r="I206" s="113">
        <v>0</v>
      </c>
      <c r="J206" s="113">
        <v>0</v>
      </c>
      <c r="K206" s="113">
        <v>0</v>
      </c>
      <c r="L206" s="113">
        <v>2732.74</v>
      </c>
      <c r="M206" s="113">
        <v>0</v>
      </c>
      <c r="N206" s="113">
        <v>0</v>
      </c>
      <c r="O206" s="113">
        <v>0</v>
      </c>
      <c r="P206" s="113">
        <v>0</v>
      </c>
      <c r="Q206" s="113">
        <v>0</v>
      </c>
      <c r="R206" s="113">
        <v>0</v>
      </c>
      <c r="S206" s="113">
        <v>0</v>
      </c>
      <c r="T206" s="113">
        <v>0</v>
      </c>
      <c r="U206" s="113">
        <v>0</v>
      </c>
      <c r="V206" s="113">
        <v>0</v>
      </c>
      <c r="W206" s="113">
        <v>0</v>
      </c>
      <c r="X206" s="113">
        <v>0</v>
      </c>
      <c r="Y206" s="113">
        <v>0</v>
      </c>
      <c r="Z206" s="113">
        <v>0</v>
      </c>
      <c r="AA206" s="113">
        <v>0</v>
      </c>
      <c r="AB206" s="113">
        <v>0</v>
      </c>
      <c r="AC206" s="113">
        <v>0</v>
      </c>
      <c r="AD206" s="113">
        <v>0</v>
      </c>
      <c r="AE206" s="113">
        <v>0</v>
      </c>
      <c r="AF206" s="113">
        <v>0</v>
      </c>
      <c r="AG206" s="113">
        <v>0</v>
      </c>
      <c r="AH206" s="113">
        <v>0</v>
      </c>
      <c r="AI206" s="113">
        <v>0</v>
      </c>
      <c r="AJ206" s="113">
        <v>0</v>
      </c>
      <c r="AK206" s="113">
        <v>0</v>
      </c>
      <c r="AL206" s="113">
        <v>0</v>
      </c>
      <c r="AM206" s="113">
        <f t="shared" si="3"/>
        <v>2732.74</v>
      </c>
      <c r="AP206" s="70"/>
    </row>
    <row r="207" spans="1:42" ht="33" customHeight="1">
      <c r="A207" s="87">
        <v>585</v>
      </c>
      <c r="B207" s="88" t="s">
        <v>221</v>
      </c>
      <c r="C207" s="115" t="s">
        <v>1330</v>
      </c>
      <c r="D207" s="113">
        <v>0</v>
      </c>
      <c r="E207" s="113">
        <v>0</v>
      </c>
      <c r="F207" s="113">
        <v>0</v>
      </c>
      <c r="G207" s="113">
        <v>3027</v>
      </c>
      <c r="H207" s="113">
        <v>0</v>
      </c>
      <c r="I207" s="113">
        <v>0</v>
      </c>
      <c r="J207" s="113">
        <v>12073.6</v>
      </c>
      <c r="K207" s="113">
        <v>0</v>
      </c>
      <c r="L207" s="113">
        <v>317.88</v>
      </c>
      <c r="M207" s="113">
        <v>0</v>
      </c>
      <c r="N207" s="113">
        <v>0</v>
      </c>
      <c r="O207" s="113">
        <v>0</v>
      </c>
      <c r="P207" s="113">
        <v>0</v>
      </c>
      <c r="Q207" s="113">
        <v>0</v>
      </c>
      <c r="R207" s="113">
        <v>0</v>
      </c>
      <c r="S207" s="113">
        <v>0</v>
      </c>
      <c r="T207" s="113">
        <v>0</v>
      </c>
      <c r="U207" s="113">
        <v>0</v>
      </c>
      <c r="V207" s="113">
        <v>0</v>
      </c>
      <c r="W207" s="113">
        <v>0</v>
      </c>
      <c r="X207" s="113">
        <v>0</v>
      </c>
      <c r="Y207" s="113">
        <v>0</v>
      </c>
      <c r="Z207" s="113">
        <v>0</v>
      </c>
      <c r="AA207" s="113">
        <v>0</v>
      </c>
      <c r="AB207" s="113">
        <v>850644.92</v>
      </c>
      <c r="AC207" s="113">
        <v>0</v>
      </c>
      <c r="AD207" s="113">
        <v>0</v>
      </c>
      <c r="AE207" s="113">
        <v>0</v>
      </c>
      <c r="AF207" s="113">
        <v>0</v>
      </c>
      <c r="AG207" s="113">
        <v>0</v>
      </c>
      <c r="AH207" s="113">
        <v>0</v>
      </c>
      <c r="AI207" s="113">
        <v>0</v>
      </c>
      <c r="AJ207" s="113">
        <v>0</v>
      </c>
      <c r="AK207" s="113">
        <v>0</v>
      </c>
      <c r="AL207" s="113">
        <v>0</v>
      </c>
      <c r="AM207" s="113">
        <f t="shared" si="3"/>
        <v>866063.4</v>
      </c>
      <c r="AP207" s="70"/>
    </row>
    <row r="208" spans="1:42" ht="33" customHeight="1">
      <c r="A208" s="87">
        <v>586</v>
      </c>
      <c r="B208" s="88" t="s">
        <v>222</v>
      </c>
      <c r="C208" s="115" t="s">
        <v>1330</v>
      </c>
      <c r="D208" s="113">
        <v>0</v>
      </c>
      <c r="E208" s="113">
        <v>0</v>
      </c>
      <c r="F208" s="113">
        <v>2171460.64</v>
      </c>
      <c r="G208" s="113">
        <v>142.5</v>
      </c>
      <c r="H208" s="113">
        <v>0</v>
      </c>
      <c r="I208" s="113">
        <v>0</v>
      </c>
      <c r="J208" s="113">
        <v>0</v>
      </c>
      <c r="K208" s="113">
        <v>0</v>
      </c>
      <c r="L208" s="113">
        <v>0</v>
      </c>
      <c r="M208" s="113">
        <v>0</v>
      </c>
      <c r="N208" s="113">
        <v>0</v>
      </c>
      <c r="O208" s="113">
        <v>0</v>
      </c>
      <c r="P208" s="113">
        <v>0</v>
      </c>
      <c r="Q208" s="113">
        <v>0</v>
      </c>
      <c r="R208" s="113">
        <v>0</v>
      </c>
      <c r="S208" s="113">
        <v>0</v>
      </c>
      <c r="T208" s="113">
        <v>0</v>
      </c>
      <c r="U208" s="113">
        <v>0</v>
      </c>
      <c r="V208" s="113">
        <v>0</v>
      </c>
      <c r="W208" s="113">
        <v>0</v>
      </c>
      <c r="X208" s="113">
        <v>0</v>
      </c>
      <c r="Y208" s="113">
        <v>0</v>
      </c>
      <c r="Z208" s="113">
        <v>0</v>
      </c>
      <c r="AA208" s="113">
        <v>0</v>
      </c>
      <c r="AB208" s="113">
        <v>0</v>
      </c>
      <c r="AC208" s="113">
        <v>0</v>
      </c>
      <c r="AD208" s="113">
        <v>0</v>
      </c>
      <c r="AE208" s="113">
        <v>0</v>
      </c>
      <c r="AF208" s="113">
        <v>0</v>
      </c>
      <c r="AG208" s="113">
        <v>0</v>
      </c>
      <c r="AH208" s="113">
        <v>0</v>
      </c>
      <c r="AI208" s="113">
        <v>0</v>
      </c>
      <c r="AJ208" s="113">
        <v>0</v>
      </c>
      <c r="AK208" s="113">
        <v>0</v>
      </c>
      <c r="AL208" s="113">
        <v>0</v>
      </c>
      <c r="AM208" s="113">
        <f t="shared" si="3"/>
        <v>2171603.14</v>
      </c>
      <c r="AP208" s="70"/>
    </row>
    <row r="209" spans="1:42" ht="30">
      <c r="A209" s="87">
        <v>587</v>
      </c>
      <c r="B209" s="88" t="s">
        <v>858</v>
      </c>
      <c r="C209" s="89" t="s">
        <v>1337</v>
      </c>
      <c r="D209" s="113">
        <v>0</v>
      </c>
      <c r="E209" s="113">
        <v>0</v>
      </c>
      <c r="F209" s="113">
        <v>12828679.359999999</v>
      </c>
      <c r="G209" s="113">
        <v>260553.81000000003</v>
      </c>
      <c r="H209" s="113">
        <v>0</v>
      </c>
      <c r="I209" s="113">
        <v>0</v>
      </c>
      <c r="J209" s="113">
        <v>0</v>
      </c>
      <c r="K209" s="113">
        <v>0</v>
      </c>
      <c r="L209" s="113">
        <v>0</v>
      </c>
      <c r="M209" s="113">
        <v>0</v>
      </c>
      <c r="N209" s="113">
        <v>0</v>
      </c>
      <c r="O209" s="113">
        <v>0</v>
      </c>
      <c r="P209" s="113">
        <v>0</v>
      </c>
      <c r="Q209" s="113">
        <v>0</v>
      </c>
      <c r="R209" s="113">
        <v>0</v>
      </c>
      <c r="S209" s="113">
        <v>0</v>
      </c>
      <c r="T209" s="113">
        <v>0</v>
      </c>
      <c r="U209" s="113">
        <v>0</v>
      </c>
      <c r="V209" s="113">
        <v>0</v>
      </c>
      <c r="W209" s="113">
        <v>0</v>
      </c>
      <c r="X209" s="113">
        <v>0</v>
      </c>
      <c r="Y209" s="113">
        <v>0</v>
      </c>
      <c r="Z209" s="113">
        <v>0</v>
      </c>
      <c r="AA209" s="113">
        <v>0</v>
      </c>
      <c r="AB209" s="113">
        <v>0</v>
      </c>
      <c r="AC209" s="113">
        <v>0</v>
      </c>
      <c r="AD209" s="113">
        <v>0</v>
      </c>
      <c r="AE209" s="113">
        <v>0</v>
      </c>
      <c r="AF209" s="113">
        <v>0</v>
      </c>
      <c r="AG209" s="113">
        <v>0</v>
      </c>
      <c r="AH209" s="113">
        <v>0</v>
      </c>
      <c r="AI209" s="113">
        <v>0</v>
      </c>
      <c r="AJ209" s="113">
        <v>0</v>
      </c>
      <c r="AK209" s="113">
        <v>0</v>
      </c>
      <c r="AL209" s="113">
        <v>0</v>
      </c>
      <c r="AM209" s="113">
        <f t="shared" si="3"/>
        <v>13089233.17</v>
      </c>
      <c r="AP209" s="70"/>
    </row>
    <row r="210" spans="1:42" ht="33" customHeight="1">
      <c r="A210" s="87">
        <v>588</v>
      </c>
      <c r="B210" s="88" t="s">
        <v>223</v>
      </c>
      <c r="C210" s="89" t="s">
        <v>1337</v>
      </c>
      <c r="D210" s="113">
        <v>0</v>
      </c>
      <c r="E210" s="113">
        <v>0</v>
      </c>
      <c r="F210" s="113">
        <v>0</v>
      </c>
      <c r="G210" s="113">
        <v>0</v>
      </c>
      <c r="H210" s="113">
        <v>0</v>
      </c>
      <c r="I210" s="113">
        <v>0</v>
      </c>
      <c r="J210" s="113">
        <v>0</v>
      </c>
      <c r="K210" s="113">
        <v>0</v>
      </c>
      <c r="L210" s="113">
        <v>0</v>
      </c>
      <c r="M210" s="113">
        <v>0</v>
      </c>
      <c r="N210" s="113">
        <v>0</v>
      </c>
      <c r="O210" s="113">
        <v>0</v>
      </c>
      <c r="P210" s="113">
        <v>0</v>
      </c>
      <c r="Q210" s="113">
        <v>0</v>
      </c>
      <c r="R210" s="113">
        <v>0</v>
      </c>
      <c r="S210" s="113">
        <v>0</v>
      </c>
      <c r="T210" s="113">
        <v>0</v>
      </c>
      <c r="U210" s="113">
        <v>0</v>
      </c>
      <c r="V210" s="113">
        <v>0</v>
      </c>
      <c r="W210" s="113">
        <v>0</v>
      </c>
      <c r="X210" s="113">
        <v>0</v>
      </c>
      <c r="Y210" s="113">
        <v>0</v>
      </c>
      <c r="Z210" s="113">
        <v>0</v>
      </c>
      <c r="AA210" s="113">
        <v>0</v>
      </c>
      <c r="AB210" s="113">
        <v>0</v>
      </c>
      <c r="AC210" s="113">
        <v>0</v>
      </c>
      <c r="AD210" s="113">
        <v>0</v>
      </c>
      <c r="AE210" s="113">
        <v>0</v>
      </c>
      <c r="AF210" s="113">
        <v>0</v>
      </c>
      <c r="AG210" s="113">
        <v>0</v>
      </c>
      <c r="AH210" s="113">
        <v>0</v>
      </c>
      <c r="AI210" s="113">
        <v>0</v>
      </c>
      <c r="AJ210" s="113">
        <v>0</v>
      </c>
      <c r="AK210" s="113">
        <v>0</v>
      </c>
      <c r="AL210" s="113">
        <v>0</v>
      </c>
      <c r="AM210" s="113">
        <f t="shared" si="3"/>
        <v>0</v>
      </c>
      <c r="AP210" s="70"/>
    </row>
    <row r="211" spans="1:42" ht="15" customHeight="1">
      <c r="A211" s="87">
        <v>589</v>
      </c>
      <c r="B211" s="88" t="s">
        <v>859</v>
      </c>
      <c r="C211" s="89" t="s">
        <v>1332</v>
      </c>
      <c r="D211" s="113">
        <v>0</v>
      </c>
      <c r="E211" s="113">
        <v>0</v>
      </c>
      <c r="F211" s="113">
        <v>0</v>
      </c>
      <c r="G211" s="113">
        <v>0</v>
      </c>
      <c r="H211" s="113">
        <v>0</v>
      </c>
      <c r="I211" s="113">
        <v>0</v>
      </c>
      <c r="J211" s="113">
        <v>0</v>
      </c>
      <c r="K211" s="113">
        <v>0</v>
      </c>
      <c r="L211" s="113">
        <v>0</v>
      </c>
      <c r="M211" s="113">
        <v>0</v>
      </c>
      <c r="N211" s="113">
        <v>0</v>
      </c>
      <c r="O211" s="113">
        <v>0</v>
      </c>
      <c r="P211" s="113">
        <v>0</v>
      </c>
      <c r="Q211" s="113">
        <v>0</v>
      </c>
      <c r="R211" s="113">
        <v>0</v>
      </c>
      <c r="S211" s="113">
        <v>0</v>
      </c>
      <c r="T211" s="113">
        <v>0</v>
      </c>
      <c r="U211" s="113">
        <v>0</v>
      </c>
      <c r="V211" s="113">
        <v>0</v>
      </c>
      <c r="W211" s="113">
        <v>0</v>
      </c>
      <c r="X211" s="113">
        <v>0</v>
      </c>
      <c r="Y211" s="113">
        <v>0</v>
      </c>
      <c r="Z211" s="113">
        <v>0</v>
      </c>
      <c r="AA211" s="113">
        <v>0</v>
      </c>
      <c r="AB211" s="113">
        <v>0</v>
      </c>
      <c r="AC211" s="113">
        <v>0</v>
      </c>
      <c r="AD211" s="113">
        <v>0</v>
      </c>
      <c r="AE211" s="113">
        <v>0</v>
      </c>
      <c r="AF211" s="113">
        <v>0</v>
      </c>
      <c r="AG211" s="113">
        <v>0</v>
      </c>
      <c r="AH211" s="113">
        <v>0</v>
      </c>
      <c r="AI211" s="113">
        <v>0</v>
      </c>
      <c r="AJ211" s="113">
        <v>0</v>
      </c>
      <c r="AK211" s="113">
        <v>0</v>
      </c>
      <c r="AL211" s="113">
        <v>0</v>
      </c>
      <c r="AM211" s="113">
        <f t="shared" si="3"/>
        <v>0</v>
      </c>
      <c r="AP211" s="70"/>
    </row>
    <row r="212" spans="1:42" ht="33" customHeight="1">
      <c r="A212" s="87">
        <v>590</v>
      </c>
      <c r="B212" s="88" t="s">
        <v>860</v>
      </c>
      <c r="C212" s="89" t="s">
        <v>1332</v>
      </c>
      <c r="D212" s="113">
        <v>0</v>
      </c>
      <c r="E212" s="113">
        <v>0</v>
      </c>
      <c r="F212" s="113">
        <v>0</v>
      </c>
      <c r="G212" s="113">
        <v>0</v>
      </c>
      <c r="H212" s="113">
        <v>0</v>
      </c>
      <c r="I212" s="113">
        <v>0</v>
      </c>
      <c r="J212" s="113">
        <v>0</v>
      </c>
      <c r="K212" s="113">
        <v>0</v>
      </c>
      <c r="L212" s="113">
        <v>689.01</v>
      </c>
      <c r="M212" s="113">
        <v>0</v>
      </c>
      <c r="N212" s="113">
        <v>0</v>
      </c>
      <c r="O212" s="113">
        <v>0</v>
      </c>
      <c r="P212" s="113">
        <v>0</v>
      </c>
      <c r="Q212" s="113">
        <v>0</v>
      </c>
      <c r="R212" s="113">
        <v>0</v>
      </c>
      <c r="S212" s="113">
        <v>0</v>
      </c>
      <c r="T212" s="113">
        <v>0</v>
      </c>
      <c r="U212" s="113">
        <v>0</v>
      </c>
      <c r="V212" s="113">
        <v>0</v>
      </c>
      <c r="W212" s="113">
        <v>0</v>
      </c>
      <c r="X212" s="113">
        <v>0</v>
      </c>
      <c r="Y212" s="113">
        <v>0</v>
      </c>
      <c r="Z212" s="113">
        <v>0</v>
      </c>
      <c r="AA212" s="113">
        <v>0</v>
      </c>
      <c r="AB212" s="113">
        <v>0</v>
      </c>
      <c r="AC212" s="113">
        <v>0</v>
      </c>
      <c r="AD212" s="113">
        <v>0</v>
      </c>
      <c r="AE212" s="113">
        <v>0</v>
      </c>
      <c r="AF212" s="113">
        <v>0</v>
      </c>
      <c r="AG212" s="113">
        <v>0</v>
      </c>
      <c r="AH212" s="113">
        <v>0</v>
      </c>
      <c r="AI212" s="113">
        <v>0</v>
      </c>
      <c r="AJ212" s="113">
        <v>0</v>
      </c>
      <c r="AK212" s="113">
        <v>0</v>
      </c>
      <c r="AL212" s="113">
        <v>0</v>
      </c>
      <c r="AM212" s="113">
        <f t="shared" si="3"/>
        <v>689.01</v>
      </c>
      <c r="AP212" s="70"/>
    </row>
    <row r="213" spans="1:42" ht="33" customHeight="1">
      <c r="A213" s="87">
        <v>591</v>
      </c>
      <c r="B213" s="88" t="s">
        <v>861</v>
      </c>
      <c r="C213" s="89" t="s">
        <v>1331</v>
      </c>
      <c r="D213" s="113">
        <v>0</v>
      </c>
      <c r="E213" s="113">
        <v>0</v>
      </c>
      <c r="F213" s="113">
        <v>2492154.2000000002</v>
      </c>
      <c r="G213" s="113">
        <v>4951.5</v>
      </c>
      <c r="H213" s="113">
        <v>0</v>
      </c>
      <c r="I213" s="113">
        <v>0</v>
      </c>
      <c r="J213" s="113">
        <v>0</v>
      </c>
      <c r="K213" s="113">
        <v>0</v>
      </c>
      <c r="L213" s="113">
        <v>0</v>
      </c>
      <c r="M213" s="113">
        <v>0</v>
      </c>
      <c r="N213" s="113">
        <v>0</v>
      </c>
      <c r="O213" s="113">
        <v>0</v>
      </c>
      <c r="P213" s="113">
        <v>0</v>
      </c>
      <c r="Q213" s="113">
        <v>0</v>
      </c>
      <c r="R213" s="113">
        <v>0</v>
      </c>
      <c r="S213" s="113">
        <v>0</v>
      </c>
      <c r="T213" s="113">
        <v>0</v>
      </c>
      <c r="U213" s="113">
        <v>0</v>
      </c>
      <c r="V213" s="113">
        <v>0</v>
      </c>
      <c r="W213" s="113">
        <v>0</v>
      </c>
      <c r="X213" s="113">
        <v>0</v>
      </c>
      <c r="Y213" s="113">
        <v>0</v>
      </c>
      <c r="Z213" s="113">
        <v>0</v>
      </c>
      <c r="AA213" s="113">
        <v>0</v>
      </c>
      <c r="AB213" s="113">
        <v>0</v>
      </c>
      <c r="AC213" s="113">
        <v>0</v>
      </c>
      <c r="AD213" s="113">
        <v>0</v>
      </c>
      <c r="AE213" s="113">
        <v>0</v>
      </c>
      <c r="AF213" s="113">
        <v>0</v>
      </c>
      <c r="AG213" s="113">
        <v>0</v>
      </c>
      <c r="AH213" s="113">
        <v>0</v>
      </c>
      <c r="AI213" s="113">
        <v>0</v>
      </c>
      <c r="AJ213" s="113">
        <v>0</v>
      </c>
      <c r="AK213" s="113">
        <v>0</v>
      </c>
      <c r="AL213" s="113">
        <v>0</v>
      </c>
      <c r="AM213" s="113">
        <f t="shared" si="3"/>
        <v>2497105.7000000002</v>
      </c>
      <c r="AP213" s="70"/>
    </row>
    <row r="214" spans="1:42" ht="33" customHeight="1">
      <c r="A214" s="87">
        <v>592</v>
      </c>
      <c r="B214" s="88" t="s">
        <v>862</v>
      </c>
      <c r="C214" s="89" t="s">
        <v>1335</v>
      </c>
      <c r="D214" s="113">
        <v>0</v>
      </c>
      <c r="E214" s="113">
        <v>0</v>
      </c>
      <c r="F214" s="113">
        <v>22065154.010000002</v>
      </c>
      <c r="G214" s="113">
        <v>565926.37000000011</v>
      </c>
      <c r="H214" s="113">
        <v>0</v>
      </c>
      <c r="I214" s="113">
        <v>0</v>
      </c>
      <c r="J214" s="113">
        <v>0</v>
      </c>
      <c r="K214" s="113">
        <v>0</v>
      </c>
      <c r="L214" s="113">
        <v>0</v>
      </c>
      <c r="M214" s="113">
        <v>0</v>
      </c>
      <c r="N214" s="113">
        <v>0</v>
      </c>
      <c r="O214" s="113">
        <v>0</v>
      </c>
      <c r="P214" s="113">
        <v>0</v>
      </c>
      <c r="Q214" s="113">
        <v>0</v>
      </c>
      <c r="R214" s="113">
        <v>0</v>
      </c>
      <c r="S214" s="113">
        <v>0</v>
      </c>
      <c r="T214" s="113">
        <v>0</v>
      </c>
      <c r="U214" s="113">
        <v>0</v>
      </c>
      <c r="V214" s="113">
        <v>0</v>
      </c>
      <c r="W214" s="113">
        <v>0</v>
      </c>
      <c r="X214" s="113">
        <v>0</v>
      </c>
      <c r="Y214" s="113">
        <v>0</v>
      </c>
      <c r="Z214" s="113">
        <v>0</v>
      </c>
      <c r="AA214" s="113">
        <v>0</v>
      </c>
      <c r="AB214" s="113">
        <v>0</v>
      </c>
      <c r="AC214" s="113">
        <v>0</v>
      </c>
      <c r="AD214" s="113">
        <v>0</v>
      </c>
      <c r="AE214" s="113">
        <v>0</v>
      </c>
      <c r="AF214" s="113">
        <v>0</v>
      </c>
      <c r="AG214" s="113">
        <v>0</v>
      </c>
      <c r="AH214" s="113">
        <v>0</v>
      </c>
      <c r="AI214" s="113">
        <v>0</v>
      </c>
      <c r="AJ214" s="113">
        <v>0</v>
      </c>
      <c r="AK214" s="113">
        <v>0</v>
      </c>
      <c r="AL214" s="113">
        <v>0</v>
      </c>
      <c r="AM214" s="113">
        <f t="shared" si="3"/>
        <v>22631080.380000003</v>
      </c>
      <c r="AP214" s="70"/>
    </row>
    <row r="215" spans="1:42" ht="33" customHeight="1">
      <c r="A215" s="87">
        <v>593</v>
      </c>
      <c r="B215" s="88" t="s">
        <v>863</v>
      </c>
      <c r="C215" s="89" t="s">
        <v>1335</v>
      </c>
      <c r="D215" s="113">
        <v>0</v>
      </c>
      <c r="E215" s="113">
        <v>0</v>
      </c>
      <c r="F215" s="113">
        <v>0</v>
      </c>
      <c r="G215" s="113">
        <v>2545345.1500000004</v>
      </c>
      <c r="H215" s="113">
        <v>0</v>
      </c>
      <c r="I215" s="113">
        <v>0</v>
      </c>
      <c r="J215" s="113">
        <v>0</v>
      </c>
      <c r="K215" s="113">
        <v>0</v>
      </c>
      <c r="L215" s="113">
        <v>0</v>
      </c>
      <c r="M215" s="113">
        <v>0</v>
      </c>
      <c r="N215" s="113">
        <v>0</v>
      </c>
      <c r="O215" s="113">
        <v>0</v>
      </c>
      <c r="P215" s="113">
        <v>0</v>
      </c>
      <c r="Q215" s="113">
        <v>0</v>
      </c>
      <c r="R215" s="113">
        <v>0</v>
      </c>
      <c r="S215" s="113">
        <v>0</v>
      </c>
      <c r="T215" s="113">
        <v>0</v>
      </c>
      <c r="U215" s="113">
        <v>0</v>
      </c>
      <c r="V215" s="113">
        <v>0</v>
      </c>
      <c r="W215" s="113">
        <v>0</v>
      </c>
      <c r="X215" s="113">
        <v>0</v>
      </c>
      <c r="Y215" s="113">
        <v>0</v>
      </c>
      <c r="Z215" s="113">
        <v>0</v>
      </c>
      <c r="AA215" s="113">
        <v>0</v>
      </c>
      <c r="AB215" s="113">
        <v>0</v>
      </c>
      <c r="AC215" s="113">
        <v>0</v>
      </c>
      <c r="AD215" s="113">
        <v>0</v>
      </c>
      <c r="AE215" s="113">
        <v>0</v>
      </c>
      <c r="AF215" s="113">
        <v>0</v>
      </c>
      <c r="AG215" s="113">
        <v>0</v>
      </c>
      <c r="AH215" s="113">
        <v>0</v>
      </c>
      <c r="AI215" s="113">
        <v>0</v>
      </c>
      <c r="AJ215" s="113">
        <v>0</v>
      </c>
      <c r="AK215" s="113">
        <v>0</v>
      </c>
      <c r="AL215" s="113">
        <v>0</v>
      </c>
      <c r="AM215" s="113">
        <f t="shared" si="3"/>
        <v>2545345.1500000004</v>
      </c>
      <c r="AP215" s="70"/>
    </row>
    <row r="216" spans="1:42" ht="33" customHeight="1">
      <c r="A216" s="87">
        <v>594</v>
      </c>
      <c r="B216" s="88" t="s">
        <v>113</v>
      </c>
      <c r="C216" s="115" t="s">
        <v>1329</v>
      </c>
      <c r="D216" s="113">
        <v>0</v>
      </c>
      <c r="E216" s="113">
        <v>0</v>
      </c>
      <c r="F216" s="113">
        <v>34468.599999999977</v>
      </c>
      <c r="G216" s="113">
        <v>0</v>
      </c>
      <c r="H216" s="113">
        <v>0</v>
      </c>
      <c r="I216" s="113">
        <v>0</v>
      </c>
      <c r="J216" s="113">
        <v>10925562.73</v>
      </c>
      <c r="K216" s="113">
        <v>0</v>
      </c>
      <c r="L216" s="113">
        <v>13703.909999999998</v>
      </c>
      <c r="M216" s="113">
        <v>0</v>
      </c>
      <c r="N216" s="113">
        <v>0</v>
      </c>
      <c r="O216" s="113">
        <v>0</v>
      </c>
      <c r="P216" s="113">
        <v>0</v>
      </c>
      <c r="Q216" s="113">
        <v>0</v>
      </c>
      <c r="R216" s="113">
        <v>0</v>
      </c>
      <c r="S216" s="113">
        <v>0</v>
      </c>
      <c r="T216" s="113">
        <v>0</v>
      </c>
      <c r="U216" s="113">
        <v>0</v>
      </c>
      <c r="V216" s="113">
        <v>0</v>
      </c>
      <c r="W216" s="113">
        <v>0</v>
      </c>
      <c r="X216" s="113">
        <v>0</v>
      </c>
      <c r="Y216" s="113">
        <v>0</v>
      </c>
      <c r="Z216" s="113">
        <v>0</v>
      </c>
      <c r="AA216" s="113">
        <v>0</v>
      </c>
      <c r="AB216" s="113">
        <v>0</v>
      </c>
      <c r="AC216" s="113">
        <v>0</v>
      </c>
      <c r="AD216" s="113">
        <v>0</v>
      </c>
      <c r="AE216" s="113">
        <v>0</v>
      </c>
      <c r="AF216" s="113">
        <v>0</v>
      </c>
      <c r="AG216" s="113">
        <v>0</v>
      </c>
      <c r="AH216" s="113">
        <v>0</v>
      </c>
      <c r="AI216" s="113">
        <v>0</v>
      </c>
      <c r="AJ216" s="113">
        <v>0</v>
      </c>
      <c r="AK216" s="113">
        <v>0</v>
      </c>
      <c r="AL216" s="113">
        <v>0</v>
      </c>
      <c r="AM216" s="113">
        <f t="shared" si="3"/>
        <v>10973735.24</v>
      </c>
      <c r="AP216" s="70"/>
    </row>
    <row r="217" spans="1:42" ht="33" customHeight="1">
      <c r="A217" s="257">
        <v>595</v>
      </c>
      <c r="B217" s="88" t="s">
        <v>1275</v>
      </c>
      <c r="C217" s="89" t="s">
        <v>1329</v>
      </c>
      <c r="D217" s="113">
        <v>0</v>
      </c>
      <c r="E217" s="113">
        <v>0</v>
      </c>
      <c r="F217" s="113">
        <v>0</v>
      </c>
      <c r="G217" s="113">
        <v>0</v>
      </c>
      <c r="H217" s="113">
        <v>0</v>
      </c>
      <c r="I217" s="113">
        <v>0</v>
      </c>
      <c r="J217" s="113">
        <v>0</v>
      </c>
      <c r="K217" s="113">
        <v>0</v>
      </c>
      <c r="L217" s="113">
        <v>0</v>
      </c>
      <c r="M217" s="113">
        <v>0</v>
      </c>
      <c r="N217" s="113">
        <v>0</v>
      </c>
      <c r="O217" s="113">
        <v>0</v>
      </c>
      <c r="P217" s="113">
        <v>0</v>
      </c>
      <c r="Q217" s="113">
        <v>0</v>
      </c>
      <c r="R217" s="113">
        <v>0</v>
      </c>
      <c r="S217" s="113">
        <v>0</v>
      </c>
      <c r="T217" s="113">
        <v>0</v>
      </c>
      <c r="U217" s="113">
        <v>0</v>
      </c>
      <c r="V217" s="113">
        <v>0</v>
      </c>
      <c r="W217" s="113">
        <v>0</v>
      </c>
      <c r="X217" s="113">
        <v>0</v>
      </c>
      <c r="Y217" s="113">
        <v>0</v>
      </c>
      <c r="Z217" s="113">
        <v>0</v>
      </c>
      <c r="AA217" s="113">
        <v>0</v>
      </c>
      <c r="AB217" s="113">
        <v>0</v>
      </c>
      <c r="AC217" s="113">
        <v>0</v>
      </c>
      <c r="AD217" s="113">
        <v>0</v>
      </c>
      <c r="AE217" s="113">
        <v>0</v>
      </c>
      <c r="AF217" s="113">
        <v>0</v>
      </c>
      <c r="AG217" s="113">
        <v>0</v>
      </c>
      <c r="AH217" s="113">
        <v>0</v>
      </c>
      <c r="AI217" s="113">
        <v>0</v>
      </c>
      <c r="AJ217" s="113">
        <v>0</v>
      </c>
      <c r="AK217" s="113">
        <v>0</v>
      </c>
      <c r="AL217" s="113">
        <v>0</v>
      </c>
      <c r="AM217" s="113">
        <f t="shared" si="3"/>
        <v>0</v>
      </c>
      <c r="AP217" s="70"/>
    </row>
    <row r="218" spans="1:42" ht="33" customHeight="1">
      <c r="A218" s="87">
        <v>597</v>
      </c>
      <c r="B218" s="88" t="s">
        <v>4550</v>
      </c>
      <c r="C218" s="89" t="s">
        <v>1404</v>
      </c>
      <c r="D218" s="113">
        <v>0</v>
      </c>
      <c r="E218" s="113">
        <v>0</v>
      </c>
      <c r="F218" s="113">
        <v>0</v>
      </c>
      <c r="G218" s="113">
        <v>3032990.7399999998</v>
      </c>
      <c r="H218" s="113">
        <v>29698.34</v>
      </c>
      <c r="I218" s="113">
        <v>28480.36</v>
      </c>
      <c r="J218" s="113">
        <v>0</v>
      </c>
      <c r="K218" s="113">
        <v>0</v>
      </c>
      <c r="L218" s="113">
        <v>2214.87</v>
      </c>
      <c r="M218" s="113">
        <v>0</v>
      </c>
      <c r="N218" s="113">
        <v>0</v>
      </c>
      <c r="O218" s="113">
        <v>0</v>
      </c>
      <c r="P218" s="113">
        <v>0</v>
      </c>
      <c r="Q218" s="113">
        <v>0</v>
      </c>
      <c r="R218" s="113">
        <v>0</v>
      </c>
      <c r="S218" s="113">
        <v>0</v>
      </c>
      <c r="T218" s="113">
        <v>0</v>
      </c>
      <c r="U218" s="113">
        <v>0</v>
      </c>
      <c r="V218" s="113">
        <v>0</v>
      </c>
      <c r="W218" s="113">
        <v>0</v>
      </c>
      <c r="X218" s="113">
        <v>0</v>
      </c>
      <c r="Y218" s="113">
        <v>0</v>
      </c>
      <c r="Z218" s="113">
        <v>0</v>
      </c>
      <c r="AA218" s="113">
        <v>0</v>
      </c>
      <c r="AB218" s="113">
        <v>1474900</v>
      </c>
      <c r="AC218" s="113">
        <v>0</v>
      </c>
      <c r="AD218" s="113">
        <v>0</v>
      </c>
      <c r="AE218" s="113">
        <v>0</v>
      </c>
      <c r="AF218" s="113">
        <v>0</v>
      </c>
      <c r="AG218" s="113">
        <v>0</v>
      </c>
      <c r="AH218" s="113">
        <v>0</v>
      </c>
      <c r="AI218" s="113">
        <v>0</v>
      </c>
      <c r="AJ218" s="113">
        <v>0</v>
      </c>
      <c r="AK218" s="113">
        <v>0</v>
      </c>
      <c r="AL218" s="113">
        <v>0</v>
      </c>
      <c r="AM218" s="113">
        <f t="shared" si="3"/>
        <v>4568284.3099999996</v>
      </c>
      <c r="AP218" s="70"/>
    </row>
    <row r="219" spans="1:42" ht="33" customHeight="1">
      <c r="A219" s="87">
        <v>598</v>
      </c>
      <c r="B219" s="88" t="s">
        <v>1411</v>
      </c>
      <c r="C219" s="89" t="s">
        <v>1404</v>
      </c>
      <c r="D219" s="113">
        <v>0</v>
      </c>
      <c r="E219" s="113">
        <v>0</v>
      </c>
      <c r="F219" s="113">
        <v>0</v>
      </c>
      <c r="G219" s="113">
        <v>784.80000000000007</v>
      </c>
      <c r="H219" s="113">
        <v>0</v>
      </c>
      <c r="I219" s="113">
        <v>0</v>
      </c>
      <c r="J219" s="113">
        <v>0</v>
      </c>
      <c r="K219" s="113">
        <v>0</v>
      </c>
      <c r="L219" s="113">
        <v>0</v>
      </c>
      <c r="M219" s="113">
        <v>0</v>
      </c>
      <c r="N219" s="113">
        <v>0</v>
      </c>
      <c r="O219" s="113">
        <v>0</v>
      </c>
      <c r="P219" s="113">
        <v>0</v>
      </c>
      <c r="Q219" s="113">
        <v>0</v>
      </c>
      <c r="R219" s="113">
        <v>0</v>
      </c>
      <c r="S219" s="113">
        <v>0</v>
      </c>
      <c r="T219" s="113">
        <v>0</v>
      </c>
      <c r="U219" s="113">
        <v>0</v>
      </c>
      <c r="V219" s="113">
        <v>0</v>
      </c>
      <c r="W219" s="113">
        <v>0</v>
      </c>
      <c r="X219" s="113">
        <v>0</v>
      </c>
      <c r="Y219" s="113">
        <v>0</v>
      </c>
      <c r="Z219" s="113">
        <v>0</v>
      </c>
      <c r="AA219" s="113">
        <v>0</v>
      </c>
      <c r="AB219" s="113">
        <v>0</v>
      </c>
      <c r="AC219" s="113">
        <v>0</v>
      </c>
      <c r="AD219" s="113">
        <v>0</v>
      </c>
      <c r="AE219" s="113">
        <v>0</v>
      </c>
      <c r="AF219" s="113">
        <v>0</v>
      </c>
      <c r="AG219" s="113">
        <v>0</v>
      </c>
      <c r="AH219" s="113">
        <v>0</v>
      </c>
      <c r="AI219" s="113">
        <v>0</v>
      </c>
      <c r="AJ219" s="113">
        <v>0</v>
      </c>
      <c r="AK219" s="113">
        <v>0</v>
      </c>
      <c r="AL219" s="113">
        <v>0</v>
      </c>
      <c r="AM219" s="113">
        <f t="shared" si="3"/>
        <v>784.80000000000007</v>
      </c>
      <c r="AP219" s="70"/>
    </row>
    <row r="220" spans="1:42" ht="33" customHeight="1">
      <c r="A220" s="87">
        <v>620</v>
      </c>
      <c r="B220" s="88" t="s">
        <v>864</v>
      </c>
      <c r="C220" s="89" t="s">
        <v>1330</v>
      </c>
      <c r="D220" s="113">
        <v>0</v>
      </c>
      <c r="E220" s="113">
        <v>0</v>
      </c>
      <c r="F220" s="113">
        <v>0</v>
      </c>
      <c r="G220" s="113">
        <v>0</v>
      </c>
      <c r="H220" s="113">
        <v>0</v>
      </c>
      <c r="I220" s="113">
        <v>0</v>
      </c>
      <c r="J220" s="113">
        <v>0</v>
      </c>
      <c r="K220" s="113">
        <v>0</v>
      </c>
      <c r="L220" s="113">
        <v>0</v>
      </c>
      <c r="M220" s="113">
        <v>0</v>
      </c>
      <c r="N220" s="113">
        <v>0</v>
      </c>
      <c r="O220" s="113">
        <v>0</v>
      </c>
      <c r="P220" s="113">
        <v>0</v>
      </c>
      <c r="Q220" s="113">
        <v>0</v>
      </c>
      <c r="R220" s="113">
        <v>0</v>
      </c>
      <c r="S220" s="113">
        <v>0</v>
      </c>
      <c r="T220" s="113">
        <v>0</v>
      </c>
      <c r="U220" s="113">
        <v>0</v>
      </c>
      <c r="V220" s="113">
        <v>0</v>
      </c>
      <c r="W220" s="113">
        <v>0</v>
      </c>
      <c r="X220" s="113">
        <v>0</v>
      </c>
      <c r="Y220" s="113">
        <v>0</v>
      </c>
      <c r="Z220" s="113">
        <v>0</v>
      </c>
      <c r="AA220" s="113">
        <v>0</v>
      </c>
      <c r="AB220" s="113">
        <v>0</v>
      </c>
      <c r="AC220" s="113">
        <v>0</v>
      </c>
      <c r="AD220" s="113">
        <v>0</v>
      </c>
      <c r="AE220" s="113">
        <v>0</v>
      </c>
      <c r="AF220" s="113">
        <v>0</v>
      </c>
      <c r="AG220" s="113">
        <v>0</v>
      </c>
      <c r="AH220" s="113">
        <v>0</v>
      </c>
      <c r="AI220" s="113">
        <v>0</v>
      </c>
      <c r="AJ220" s="113">
        <v>0</v>
      </c>
      <c r="AK220" s="113">
        <v>0</v>
      </c>
      <c r="AL220" s="113">
        <v>0</v>
      </c>
      <c r="AM220" s="113">
        <f t="shared" si="3"/>
        <v>0</v>
      </c>
      <c r="AP220" s="70"/>
    </row>
    <row r="221" spans="1:42" ht="33" customHeight="1">
      <c r="A221" s="87">
        <v>633</v>
      </c>
      <c r="B221" s="88" t="s">
        <v>230</v>
      </c>
      <c r="C221" s="89" t="s">
        <v>1336</v>
      </c>
      <c r="D221" s="113">
        <v>0</v>
      </c>
      <c r="E221" s="113">
        <v>0</v>
      </c>
      <c r="F221" s="113">
        <v>0</v>
      </c>
      <c r="G221" s="113">
        <v>0</v>
      </c>
      <c r="H221" s="113">
        <v>0</v>
      </c>
      <c r="I221" s="113">
        <v>0</v>
      </c>
      <c r="J221" s="113">
        <v>0</v>
      </c>
      <c r="K221" s="113">
        <v>0</v>
      </c>
      <c r="L221" s="113">
        <v>0</v>
      </c>
      <c r="M221" s="113">
        <v>0</v>
      </c>
      <c r="N221" s="113">
        <v>0</v>
      </c>
      <c r="O221" s="113">
        <v>0</v>
      </c>
      <c r="P221" s="113">
        <v>0</v>
      </c>
      <c r="Q221" s="113">
        <v>0</v>
      </c>
      <c r="R221" s="113">
        <v>0</v>
      </c>
      <c r="S221" s="113">
        <v>0</v>
      </c>
      <c r="T221" s="113">
        <v>0</v>
      </c>
      <c r="U221" s="113">
        <v>0</v>
      </c>
      <c r="V221" s="113">
        <v>0</v>
      </c>
      <c r="W221" s="113">
        <v>0</v>
      </c>
      <c r="X221" s="113">
        <v>0</v>
      </c>
      <c r="Y221" s="113">
        <v>0</v>
      </c>
      <c r="Z221" s="113">
        <v>0</v>
      </c>
      <c r="AA221" s="113">
        <v>0</v>
      </c>
      <c r="AB221" s="113">
        <v>0</v>
      </c>
      <c r="AC221" s="113">
        <v>0</v>
      </c>
      <c r="AD221" s="113">
        <v>0</v>
      </c>
      <c r="AE221" s="113">
        <v>0</v>
      </c>
      <c r="AF221" s="113">
        <v>0</v>
      </c>
      <c r="AG221" s="113">
        <v>0</v>
      </c>
      <c r="AH221" s="113">
        <v>0</v>
      </c>
      <c r="AI221" s="113">
        <v>0</v>
      </c>
      <c r="AJ221" s="113">
        <v>0</v>
      </c>
      <c r="AK221" s="113">
        <v>0</v>
      </c>
      <c r="AL221" s="113">
        <v>0</v>
      </c>
      <c r="AM221" s="113">
        <f t="shared" si="3"/>
        <v>0</v>
      </c>
      <c r="AP221" s="70"/>
    </row>
    <row r="222" spans="1:42" ht="33" customHeight="1">
      <c r="A222" s="87">
        <v>634</v>
      </c>
      <c r="B222" s="88" t="s">
        <v>865</v>
      </c>
      <c r="C222" s="89" t="s">
        <v>1334</v>
      </c>
      <c r="D222" s="113">
        <v>0</v>
      </c>
      <c r="E222" s="113">
        <v>0</v>
      </c>
      <c r="F222" s="113">
        <v>0</v>
      </c>
      <c r="G222" s="113">
        <v>0</v>
      </c>
      <c r="H222" s="113">
        <v>0</v>
      </c>
      <c r="I222" s="113">
        <v>0</v>
      </c>
      <c r="J222" s="113">
        <v>0</v>
      </c>
      <c r="K222" s="113">
        <v>0</v>
      </c>
      <c r="L222" s="113">
        <v>0</v>
      </c>
      <c r="M222" s="113">
        <v>0</v>
      </c>
      <c r="N222" s="113">
        <v>0</v>
      </c>
      <c r="O222" s="113">
        <v>0</v>
      </c>
      <c r="P222" s="113">
        <v>0</v>
      </c>
      <c r="Q222" s="113">
        <v>0</v>
      </c>
      <c r="R222" s="113">
        <v>0</v>
      </c>
      <c r="S222" s="113">
        <v>0</v>
      </c>
      <c r="T222" s="113">
        <v>0</v>
      </c>
      <c r="U222" s="113">
        <v>0</v>
      </c>
      <c r="V222" s="113">
        <v>0</v>
      </c>
      <c r="W222" s="113">
        <v>0</v>
      </c>
      <c r="X222" s="113">
        <v>0</v>
      </c>
      <c r="Y222" s="113">
        <v>0</v>
      </c>
      <c r="Z222" s="113">
        <v>0</v>
      </c>
      <c r="AA222" s="113">
        <v>0</v>
      </c>
      <c r="AB222" s="113">
        <v>0</v>
      </c>
      <c r="AC222" s="113">
        <v>0</v>
      </c>
      <c r="AD222" s="113">
        <v>0</v>
      </c>
      <c r="AE222" s="113">
        <v>0</v>
      </c>
      <c r="AF222" s="113">
        <v>0</v>
      </c>
      <c r="AG222" s="113">
        <v>0</v>
      </c>
      <c r="AH222" s="113">
        <v>0</v>
      </c>
      <c r="AI222" s="113">
        <v>0</v>
      </c>
      <c r="AJ222" s="113">
        <v>0</v>
      </c>
      <c r="AK222" s="113">
        <v>0</v>
      </c>
      <c r="AL222" s="113">
        <v>0</v>
      </c>
      <c r="AM222" s="113">
        <f t="shared" si="3"/>
        <v>0</v>
      </c>
      <c r="AP222" s="70"/>
    </row>
    <row r="223" spans="1:42" ht="33" customHeight="1">
      <c r="A223" s="87">
        <v>650</v>
      </c>
      <c r="B223" s="88" t="s">
        <v>232</v>
      </c>
      <c r="C223" s="89" t="s">
        <v>1337</v>
      </c>
      <c r="D223" s="113">
        <v>0</v>
      </c>
      <c r="E223" s="113">
        <v>0</v>
      </c>
      <c r="F223" s="113">
        <v>0</v>
      </c>
      <c r="G223" s="113">
        <v>141101.22</v>
      </c>
      <c r="H223" s="113">
        <v>0</v>
      </c>
      <c r="I223" s="113">
        <v>0</v>
      </c>
      <c r="J223" s="113">
        <v>0</v>
      </c>
      <c r="K223" s="113">
        <v>0</v>
      </c>
      <c r="L223" s="113">
        <v>0</v>
      </c>
      <c r="M223" s="113">
        <v>0</v>
      </c>
      <c r="N223" s="113">
        <v>0</v>
      </c>
      <c r="O223" s="113">
        <v>0</v>
      </c>
      <c r="P223" s="113">
        <v>0</v>
      </c>
      <c r="Q223" s="113">
        <v>0</v>
      </c>
      <c r="R223" s="113">
        <v>0</v>
      </c>
      <c r="S223" s="113">
        <v>0</v>
      </c>
      <c r="T223" s="113">
        <v>0</v>
      </c>
      <c r="U223" s="113">
        <v>0</v>
      </c>
      <c r="V223" s="113">
        <v>0</v>
      </c>
      <c r="W223" s="113">
        <v>0</v>
      </c>
      <c r="X223" s="113">
        <v>0</v>
      </c>
      <c r="Y223" s="113">
        <v>0</v>
      </c>
      <c r="Z223" s="113">
        <v>0</v>
      </c>
      <c r="AA223" s="113">
        <v>0</v>
      </c>
      <c r="AB223" s="113">
        <v>0</v>
      </c>
      <c r="AC223" s="113">
        <v>0</v>
      </c>
      <c r="AD223" s="113">
        <v>0</v>
      </c>
      <c r="AE223" s="113">
        <v>0</v>
      </c>
      <c r="AF223" s="113">
        <v>0</v>
      </c>
      <c r="AG223" s="113">
        <v>0</v>
      </c>
      <c r="AH223" s="113">
        <v>0</v>
      </c>
      <c r="AI223" s="113">
        <v>0</v>
      </c>
      <c r="AJ223" s="113">
        <v>0</v>
      </c>
      <c r="AK223" s="113">
        <v>0</v>
      </c>
      <c r="AL223" s="113">
        <v>0</v>
      </c>
      <c r="AM223" s="113">
        <f t="shared" si="3"/>
        <v>141101.22</v>
      </c>
      <c r="AP223" s="70"/>
    </row>
    <row r="224" spans="1:42" ht="33" customHeight="1">
      <c r="A224" s="87">
        <v>660</v>
      </c>
      <c r="B224" s="88" t="s">
        <v>233</v>
      </c>
      <c r="C224" s="89" t="s">
        <v>1336</v>
      </c>
      <c r="D224" s="113">
        <v>0</v>
      </c>
      <c r="E224" s="113">
        <v>1291.54</v>
      </c>
      <c r="F224" s="113">
        <v>38302047.059999995</v>
      </c>
      <c r="G224" s="113">
        <v>545359.26999999967</v>
      </c>
      <c r="H224" s="113">
        <v>0</v>
      </c>
      <c r="I224" s="113">
        <v>0</v>
      </c>
      <c r="J224" s="113">
        <v>0</v>
      </c>
      <c r="K224" s="113">
        <v>0</v>
      </c>
      <c r="L224" s="113">
        <v>0</v>
      </c>
      <c r="M224" s="113">
        <v>0</v>
      </c>
      <c r="N224" s="113">
        <v>0</v>
      </c>
      <c r="O224" s="113">
        <v>0</v>
      </c>
      <c r="P224" s="113">
        <v>0</v>
      </c>
      <c r="Q224" s="113">
        <v>0</v>
      </c>
      <c r="R224" s="113">
        <v>0</v>
      </c>
      <c r="S224" s="113">
        <v>0</v>
      </c>
      <c r="T224" s="113">
        <v>0</v>
      </c>
      <c r="U224" s="113">
        <v>0</v>
      </c>
      <c r="V224" s="113">
        <v>0</v>
      </c>
      <c r="W224" s="113">
        <v>0</v>
      </c>
      <c r="X224" s="113">
        <v>0</v>
      </c>
      <c r="Y224" s="113">
        <v>0</v>
      </c>
      <c r="Z224" s="113">
        <v>0</v>
      </c>
      <c r="AA224" s="113">
        <v>0</v>
      </c>
      <c r="AB224" s="113">
        <v>0</v>
      </c>
      <c r="AC224" s="113">
        <v>0</v>
      </c>
      <c r="AD224" s="113">
        <v>0</v>
      </c>
      <c r="AE224" s="113">
        <v>0</v>
      </c>
      <c r="AF224" s="113">
        <v>0</v>
      </c>
      <c r="AG224" s="113">
        <v>0</v>
      </c>
      <c r="AH224" s="113">
        <v>0</v>
      </c>
      <c r="AI224" s="113">
        <v>0</v>
      </c>
      <c r="AJ224" s="113">
        <v>0</v>
      </c>
      <c r="AK224" s="113">
        <v>0</v>
      </c>
      <c r="AL224" s="113">
        <v>0</v>
      </c>
      <c r="AM224" s="113">
        <f t="shared" si="3"/>
        <v>38848697.869999997</v>
      </c>
      <c r="AP224" s="70"/>
    </row>
    <row r="225" spans="1:42" ht="33" customHeight="1">
      <c r="A225" s="87">
        <v>661</v>
      </c>
      <c r="B225" s="88" t="s">
        <v>234</v>
      </c>
      <c r="C225" s="89" t="s">
        <v>1336</v>
      </c>
      <c r="D225" s="113">
        <v>0</v>
      </c>
      <c r="E225" s="113">
        <v>0</v>
      </c>
      <c r="F225" s="113">
        <v>397</v>
      </c>
      <c r="G225" s="113">
        <v>82644.439999999988</v>
      </c>
      <c r="H225" s="113">
        <v>0</v>
      </c>
      <c r="I225" s="113">
        <v>0</v>
      </c>
      <c r="J225" s="113">
        <v>0</v>
      </c>
      <c r="K225" s="113">
        <v>0</v>
      </c>
      <c r="L225" s="113">
        <v>0</v>
      </c>
      <c r="M225" s="113">
        <v>0</v>
      </c>
      <c r="N225" s="113">
        <v>0</v>
      </c>
      <c r="O225" s="113">
        <v>0</v>
      </c>
      <c r="P225" s="113">
        <v>0</v>
      </c>
      <c r="Q225" s="113">
        <v>7417</v>
      </c>
      <c r="R225" s="113">
        <v>0</v>
      </c>
      <c r="S225" s="113">
        <v>0</v>
      </c>
      <c r="T225" s="113">
        <v>0</v>
      </c>
      <c r="U225" s="113">
        <v>0</v>
      </c>
      <c r="V225" s="113">
        <v>0</v>
      </c>
      <c r="W225" s="113">
        <v>0</v>
      </c>
      <c r="X225" s="113">
        <v>0</v>
      </c>
      <c r="Y225" s="113">
        <v>0</v>
      </c>
      <c r="Z225" s="113">
        <v>0</v>
      </c>
      <c r="AA225" s="113">
        <v>0</v>
      </c>
      <c r="AB225" s="113">
        <v>0</v>
      </c>
      <c r="AC225" s="113">
        <v>0</v>
      </c>
      <c r="AD225" s="113">
        <v>0</v>
      </c>
      <c r="AE225" s="113">
        <v>0</v>
      </c>
      <c r="AF225" s="113">
        <v>0</v>
      </c>
      <c r="AG225" s="113">
        <v>0</v>
      </c>
      <c r="AH225" s="113">
        <v>0</v>
      </c>
      <c r="AI225" s="113">
        <v>0</v>
      </c>
      <c r="AJ225" s="113">
        <v>0</v>
      </c>
      <c r="AK225" s="113">
        <v>0</v>
      </c>
      <c r="AL225" s="113">
        <v>0</v>
      </c>
      <c r="AM225" s="113">
        <f t="shared" si="3"/>
        <v>90458.439999999988</v>
      </c>
      <c r="AP225" s="70"/>
    </row>
    <row r="226" spans="1:42" ht="33" customHeight="1">
      <c r="A226" s="87">
        <v>670</v>
      </c>
      <c r="B226" s="88" t="s">
        <v>235</v>
      </c>
      <c r="C226" s="89" t="s">
        <v>1404</v>
      </c>
      <c r="D226" s="113">
        <v>0</v>
      </c>
      <c r="E226" s="113">
        <v>0</v>
      </c>
      <c r="F226" s="113">
        <v>5733392</v>
      </c>
      <c r="G226" s="113">
        <v>107688.27</v>
      </c>
      <c r="H226" s="113">
        <v>0</v>
      </c>
      <c r="I226" s="113">
        <v>0</v>
      </c>
      <c r="J226" s="113">
        <v>1332180</v>
      </c>
      <c r="K226" s="113">
        <v>0</v>
      </c>
      <c r="L226" s="113">
        <v>276.86</v>
      </c>
      <c r="M226" s="113">
        <v>396699</v>
      </c>
      <c r="N226" s="113">
        <v>0</v>
      </c>
      <c r="O226" s="113">
        <v>0</v>
      </c>
      <c r="P226" s="113">
        <v>0</v>
      </c>
      <c r="Q226" s="113">
        <v>0</v>
      </c>
      <c r="R226" s="113">
        <v>0</v>
      </c>
      <c r="S226" s="113">
        <v>0</v>
      </c>
      <c r="T226" s="113">
        <v>0</v>
      </c>
      <c r="U226" s="113">
        <v>0</v>
      </c>
      <c r="V226" s="113">
        <v>0</v>
      </c>
      <c r="W226" s="113">
        <v>0</v>
      </c>
      <c r="X226" s="113">
        <v>0</v>
      </c>
      <c r="Y226" s="113">
        <v>0</v>
      </c>
      <c r="Z226" s="113">
        <v>0</v>
      </c>
      <c r="AA226" s="113">
        <v>0</v>
      </c>
      <c r="AB226" s="113">
        <v>0</v>
      </c>
      <c r="AC226" s="113">
        <v>0</v>
      </c>
      <c r="AD226" s="113">
        <v>0</v>
      </c>
      <c r="AE226" s="113">
        <v>0</v>
      </c>
      <c r="AF226" s="113">
        <v>0</v>
      </c>
      <c r="AG226" s="113">
        <v>0</v>
      </c>
      <c r="AH226" s="113">
        <v>0</v>
      </c>
      <c r="AI226" s="113">
        <v>0</v>
      </c>
      <c r="AJ226" s="113">
        <v>0</v>
      </c>
      <c r="AK226" s="113">
        <v>0</v>
      </c>
      <c r="AL226" s="113">
        <v>0</v>
      </c>
      <c r="AM226" s="113">
        <f t="shared" si="3"/>
        <v>7570236.1299999999</v>
      </c>
      <c r="AP226" s="70"/>
    </row>
    <row r="227" spans="1:42" ht="33" customHeight="1">
      <c r="A227" s="87">
        <v>680</v>
      </c>
      <c r="B227" s="88" t="s">
        <v>866</v>
      </c>
      <c r="C227" s="89" t="s">
        <v>1333</v>
      </c>
      <c r="D227" s="113">
        <v>0</v>
      </c>
      <c r="E227" s="113">
        <v>0</v>
      </c>
      <c r="F227" s="113">
        <v>0</v>
      </c>
      <c r="G227" s="113">
        <v>91573.74</v>
      </c>
      <c r="H227" s="113">
        <v>0</v>
      </c>
      <c r="I227" s="113">
        <v>0</v>
      </c>
      <c r="J227" s="113">
        <v>0</v>
      </c>
      <c r="K227" s="113">
        <v>0</v>
      </c>
      <c r="L227" s="113">
        <v>0</v>
      </c>
      <c r="M227" s="113">
        <v>0</v>
      </c>
      <c r="N227" s="113">
        <v>0</v>
      </c>
      <c r="O227" s="113">
        <v>0</v>
      </c>
      <c r="P227" s="113">
        <v>0</v>
      </c>
      <c r="Q227" s="113">
        <v>0</v>
      </c>
      <c r="R227" s="113">
        <v>0</v>
      </c>
      <c r="S227" s="113">
        <v>0</v>
      </c>
      <c r="T227" s="113">
        <v>0</v>
      </c>
      <c r="U227" s="113">
        <v>0</v>
      </c>
      <c r="V227" s="113">
        <v>0</v>
      </c>
      <c r="W227" s="113">
        <v>0</v>
      </c>
      <c r="X227" s="113">
        <v>0</v>
      </c>
      <c r="Y227" s="113">
        <v>0</v>
      </c>
      <c r="Z227" s="113">
        <v>0</v>
      </c>
      <c r="AA227" s="113">
        <v>0</v>
      </c>
      <c r="AB227" s="113">
        <v>0</v>
      </c>
      <c r="AC227" s="113">
        <v>0</v>
      </c>
      <c r="AD227" s="113">
        <v>0</v>
      </c>
      <c r="AE227" s="113">
        <v>0</v>
      </c>
      <c r="AF227" s="113">
        <v>0</v>
      </c>
      <c r="AG227" s="113">
        <v>0</v>
      </c>
      <c r="AH227" s="113">
        <v>0</v>
      </c>
      <c r="AI227" s="113">
        <v>0</v>
      </c>
      <c r="AJ227" s="113">
        <v>0</v>
      </c>
      <c r="AK227" s="113">
        <v>0</v>
      </c>
      <c r="AL227" s="113">
        <v>0</v>
      </c>
      <c r="AM227" s="113">
        <f t="shared" si="3"/>
        <v>91573.74</v>
      </c>
      <c r="AP227" s="70"/>
    </row>
    <row r="228" spans="1:42" ht="33" customHeight="1">
      <c r="A228" s="87">
        <v>681</v>
      </c>
      <c r="B228" s="88" t="s">
        <v>237</v>
      </c>
      <c r="C228" s="89" t="s">
        <v>1404</v>
      </c>
      <c r="D228" s="113">
        <v>0</v>
      </c>
      <c r="E228" s="113">
        <v>0</v>
      </c>
      <c r="F228" s="113">
        <v>0</v>
      </c>
      <c r="G228" s="113">
        <v>85526.24000000002</v>
      </c>
      <c r="H228" s="113">
        <v>0</v>
      </c>
      <c r="I228" s="113">
        <v>0</v>
      </c>
      <c r="J228" s="113">
        <v>0</v>
      </c>
      <c r="K228" s="113">
        <v>0</v>
      </c>
      <c r="L228" s="113">
        <v>0</v>
      </c>
      <c r="M228" s="113">
        <v>0</v>
      </c>
      <c r="N228" s="113">
        <v>0</v>
      </c>
      <c r="O228" s="113">
        <v>0</v>
      </c>
      <c r="P228" s="113">
        <v>0</v>
      </c>
      <c r="Q228" s="113">
        <v>0</v>
      </c>
      <c r="R228" s="113">
        <v>0</v>
      </c>
      <c r="S228" s="113">
        <v>0</v>
      </c>
      <c r="T228" s="113">
        <v>0</v>
      </c>
      <c r="U228" s="113">
        <v>0</v>
      </c>
      <c r="V228" s="113">
        <v>0</v>
      </c>
      <c r="W228" s="113">
        <v>0</v>
      </c>
      <c r="X228" s="113">
        <v>0</v>
      </c>
      <c r="Y228" s="113">
        <v>0</v>
      </c>
      <c r="Z228" s="113">
        <v>0</v>
      </c>
      <c r="AA228" s="113">
        <v>0</v>
      </c>
      <c r="AB228" s="113">
        <v>0</v>
      </c>
      <c r="AC228" s="113">
        <v>0</v>
      </c>
      <c r="AD228" s="113">
        <v>0</v>
      </c>
      <c r="AE228" s="113">
        <v>0</v>
      </c>
      <c r="AF228" s="113">
        <v>0</v>
      </c>
      <c r="AG228" s="113">
        <v>0</v>
      </c>
      <c r="AH228" s="113">
        <v>0</v>
      </c>
      <c r="AI228" s="113">
        <v>0</v>
      </c>
      <c r="AJ228" s="113">
        <v>0</v>
      </c>
      <c r="AK228" s="113">
        <v>0</v>
      </c>
      <c r="AL228" s="113">
        <v>0</v>
      </c>
      <c r="AM228" s="113">
        <f t="shared" si="3"/>
        <v>85526.24000000002</v>
      </c>
      <c r="AP228" s="70"/>
    </row>
    <row r="229" spans="1:42" ht="33" customHeight="1">
      <c r="A229" s="87">
        <v>682</v>
      </c>
      <c r="B229" s="88" t="s">
        <v>867</v>
      </c>
      <c r="C229" s="89" t="s">
        <v>1336</v>
      </c>
      <c r="D229" s="113">
        <v>0</v>
      </c>
      <c r="E229" s="113">
        <v>0</v>
      </c>
      <c r="F229" s="113">
        <v>0</v>
      </c>
      <c r="G229" s="113">
        <v>3577.14</v>
      </c>
      <c r="H229" s="113">
        <v>0</v>
      </c>
      <c r="I229" s="113">
        <v>0</v>
      </c>
      <c r="J229" s="113">
        <v>0</v>
      </c>
      <c r="K229" s="113">
        <v>0</v>
      </c>
      <c r="L229" s="113">
        <v>0</v>
      </c>
      <c r="M229" s="113">
        <v>0</v>
      </c>
      <c r="N229" s="113">
        <v>0</v>
      </c>
      <c r="O229" s="113">
        <v>0</v>
      </c>
      <c r="P229" s="113">
        <v>0</v>
      </c>
      <c r="Q229" s="113">
        <v>0.12</v>
      </c>
      <c r="R229" s="113">
        <v>0</v>
      </c>
      <c r="S229" s="113">
        <v>0</v>
      </c>
      <c r="T229" s="113">
        <v>0</v>
      </c>
      <c r="U229" s="113">
        <v>0</v>
      </c>
      <c r="V229" s="113">
        <v>0</v>
      </c>
      <c r="W229" s="113">
        <v>0</v>
      </c>
      <c r="X229" s="113">
        <v>0</v>
      </c>
      <c r="Y229" s="113">
        <v>0</v>
      </c>
      <c r="Z229" s="113">
        <v>0</v>
      </c>
      <c r="AA229" s="113">
        <v>0</v>
      </c>
      <c r="AB229" s="113">
        <v>0</v>
      </c>
      <c r="AC229" s="113">
        <v>0</v>
      </c>
      <c r="AD229" s="113">
        <v>0</v>
      </c>
      <c r="AE229" s="113">
        <v>0</v>
      </c>
      <c r="AF229" s="113">
        <v>0</v>
      </c>
      <c r="AG229" s="113">
        <v>0</v>
      </c>
      <c r="AH229" s="113">
        <v>0</v>
      </c>
      <c r="AI229" s="113">
        <v>0</v>
      </c>
      <c r="AJ229" s="113">
        <v>0</v>
      </c>
      <c r="AK229" s="113">
        <v>0</v>
      </c>
      <c r="AL229" s="113">
        <v>0</v>
      </c>
      <c r="AM229" s="113">
        <f t="shared" si="3"/>
        <v>3577.2599999999998</v>
      </c>
      <c r="AP229" s="70"/>
    </row>
    <row r="230" spans="1:42" ht="33" customHeight="1">
      <c r="A230" s="87">
        <v>683</v>
      </c>
      <c r="B230" s="88" t="s">
        <v>868</v>
      </c>
      <c r="C230" s="89" t="s">
        <v>1333</v>
      </c>
      <c r="D230" s="113">
        <v>0</v>
      </c>
      <c r="E230" s="113">
        <v>0</v>
      </c>
      <c r="F230" s="113">
        <v>0</v>
      </c>
      <c r="G230" s="113">
        <v>3724.7</v>
      </c>
      <c r="H230" s="113">
        <v>0</v>
      </c>
      <c r="I230" s="113">
        <v>0</v>
      </c>
      <c r="J230" s="113">
        <v>0</v>
      </c>
      <c r="K230" s="113">
        <v>0</v>
      </c>
      <c r="L230" s="113">
        <v>0</v>
      </c>
      <c r="M230" s="113">
        <v>0</v>
      </c>
      <c r="N230" s="113">
        <v>0</v>
      </c>
      <c r="O230" s="113">
        <v>0</v>
      </c>
      <c r="P230" s="113">
        <v>0</v>
      </c>
      <c r="Q230" s="113">
        <v>0</v>
      </c>
      <c r="R230" s="113">
        <v>0</v>
      </c>
      <c r="S230" s="113">
        <v>0</v>
      </c>
      <c r="T230" s="113">
        <v>0</v>
      </c>
      <c r="U230" s="113">
        <v>0</v>
      </c>
      <c r="V230" s="113">
        <v>0</v>
      </c>
      <c r="W230" s="113">
        <v>0</v>
      </c>
      <c r="X230" s="113">
        <v>0</v>
      </c>
      <c r="Y230" s="113">
        <v>0</v>
      </c>
      <c r="Z230" s="113">
        <v>0</v>
      </c>
      <c r="AA230" s="113">
        <v>0</v>
      </c>
      <c r="AB230" s="113">
        <v>0</v>
      </c>
      <c r="AC230" s="113">
        <v>0</v>
      </c>
      <c r="AD230" s="113">
        <v>0</v>
      </c>
      <c r="AE230" s="113">
        <v>0</v>
      </c>
      <c r="AF230" s="113">
        <v>0</v>
      </c>
      <c r="AG230" s="113">
        <v>0</v>
      </c>
      <c r="AH230" s="113">
        <v>0</v>
      </c>
      <c r="AI230" s="113">
        <v>0</v>
      </c>
      <c r="AJ230" s="113">
        <v>0</v>
      </c>
      <c r="AK230" s="113">
        <v>0</v>
      </c>
      <c r="AL230" s="113">
        <v>0</v>
      </c>
      <c r="AM230" s="113">
        <f t="shared" si="3"/>
        <v>3724.7</v>
      </c>
      <c r="AP230" s="70"/>
    </row>
    <row r="231" spans="1:42" ht="33" customHeight="1">
      <c r="A231" s="87">
        <v>716</v>
      </c>
      <c r="B231" s="88" t="s">
        <v>869</v>
      </c>
      <c r="C231" s="115" t="s">
        <v>1298</v>
      </c>
      <c r="D231" s="113">
        <v>0</v>
      </c>
      <c r="E231" s="113">
        <v>0</v>
      </c>
      <c r="F231" s="113">
        <v>0</v>
      </c>
      <c r="G231" s="113">
        <v>0</v>
      </c>
      <c r="H231" s="113">
        <v>0</v>
      </c>
      <c r="I231" s="113">
        <v>0</v>
      </c>
      <c r="J231" s="113">
        <v>0</v>
      </c>
      <c r="K231" s="113">
        <v>0</v>
      </c>
      <c r="L231" s="113">
        <v>0</v>
      </c>
      <c r="M231" s="113">
        <v>0</v>
      </c>
      <c r="N231" s="113">
        <v>0</v>
      </c>
      <c r="O231" s="113">
        <v>0</v>
      </c>
      <c r="P231" s="113">
        <v>0</v>
      </c>
      <c r="Q231" s="113">
        <v>0</v>
      </c>
      <c r="R231" s="113">
        <v>0</v>
      </c>
      <c r="S231" s="113">
        <v>0</v>
      </c>
      <c r="T231" s="113">
        <v>0</v>
      </c>
      <c r="U231" s="113">
        <v>0</v>
      </c>
      <c r="V231" s="113">
        <v>0</v>
      </c>
      <c r="W231" s="113">
        <v>0</v>
      </c>
      <c r="X231" s="113">
        <v>0</v>
      </c>
      <c r="Y231" s="113">
        <v>0</v>
      </c>
      <c r="Z231" s="113">
        <v>0</v>
      </c>
      <c r="AA231" s="113">
        <v>0</v>
      </c>
      <c r="AB231" s="113">
        <v>0</v>
      </c>
      <c r="AC231" s="113">
        <v>0</v>
      </c>
      <c r="AD231" s="113">
        <v>0</v>
      </c>
      <c r="AE231" s="113">
        <v>0</v>
      </c>
      <c r="AF231" s="113">
        <v>0</v>
      </c>
      <c r="AG231" s="113">
        <v>0</v>
      </c>
      <c r="AH231" s="113">
        <v>0</v>
      </c>
      <c r="AI231" s="113">
        <v>0</v>
      </c>
      <c r="AJ231" s="113">
        <v>0</v>
      </c>
      <c r="AK231" s="113">
        <v>0</v>
      </c>
      <c r="AL231" s="113">
        <v>0</v>
      </c>
      <c r="AM231" s="113">
        <f t="shared" si="3"/>
        <v>0</v>
      </c>
      <c r="AP231" s="70"/>
    </row>
    <row r="232" spans="1:42" ht="33" customHeight="1">
      <c r="A232" s="87">
        <v>718</v>
      </c>
      <c r="B232" s="88" t="s">
        <v>241</v>
      </c>
      <c r="C232" s="115" t="s">
        <v>1298</v>
      </c>
      <c r="D232" s="113">
        <v>0</v>
      </c>
      <c r="E232" s="113">
        <v>0</v>
      </c>
      <c r="F232" s="113">
        <v>0</v>
      </c>
      <c r="G232" s="113">
        <v>0</v>
      </c>
      <c r="H232" s="113">
        <v>0</v>
      </c>
      <c r="I232" s="113">
        <v>0</v>
      </c>
      <c r="J232" s="113">
        <v>0</v>
      </c>
      <c r="K232" s="113">
        <v>0</v>
      </c>
      <c r="L232" s="113">
        <v>0</v>
      </c>
      <c r="M232" s="113">
        <v>0</v>
      </c>
      <c r="N232" s="113">
        <v>0</v>
      </c>
      <c r="O232" s="113">
        <v>0</v>
      </c>
      <c r="P232" s="113">
        <v>0</v>
      </c>
      <c r="Q232" s="113">
        <v>0</v>
      </c>
      <c r="R232" s="113">
        <v>0</v>
      </c>
      <c r="S232" s="113">
        <v>0</v>
      </c>
      <c r="T232" s="113">
        <v>0</v>
      </c>
      <c r="U232" s="113">
        <v>0</v>
      </c>
      <c r="V232" s="113">
        <v>0</v>
      </c>
      <c r="W232" s="113">
        <v>0</v>
      </c>
      <c r="X232" s="113">
        <v>0</v>
      </c>
      <c r="Y232" s="113">
        <v>0</v>
      </c>
      <c r="Z232" s="113">
        <v>0</v>
      </c>
      <c r="AA232" s="113">
        <v>0</v>
      </c>
      <c r="AB232" s="113">
        <v>0</v>
      </c>
      <c r="AC232" s="113">
        <v>0</v>
      </c>
      <c r="AD232" s="113">
        <v>0</v>
      </c>
      <c r="AE232" s="113">
        <v>0</v>
      </c>
      <c r="AF232" s="113">
        <v>0</v>
      </c>
      <c r="AG232" s="113">
        <v>0</v>
      </c>
      <c r="AH232" s="113">
        <v>0</v>
      </c>
      <c r="AI232" s="113">
        <v>0</v>
      </c>
      <c r="AJ232" s="113">
        <v>0</v>
      </c>
      <c r="AK232" s="113">
        <v>0</v>
      </c>
      <c r="AL232" s="113">
        <v>0</v>
      </c>
      <c r="AM232" s="113">
        <f t="shared" si="3"/>
        <v>0</v>
      </c>
      <c r="AP232" s="70"/>
    </row>
    <row r="233" spans="1:42" ht="33" customHeight="1">
      <c r="A233" s="87">
        <v>761</v>
      </c>
      <c r="B233" s="88" t="s">
        <v>870</v>
      </c>
      <c r="C233" s="115" t="s">
        <v>1298</v>
      </c>
      <c r="D233" s="113">
        <v>0</v>
      </c>
      <c r="E233" s="113">
        <v>0</v>
      </c>
      <c r="F233" s="113">
        <v>0</v>
      </c>
      <c r="G233" s="113">
        <v>0</v>
      </c>
      <c r="H233" s="113">
        <v>0</v>
      </c>
      <c r="I233" s="113">
        <v>0</v>
      </c>
      <c r="J233" s="113">
        <v>0</v>
      </c>
      <c r="K233" s="113">
        <v>0</v>
      </c>
      <c r="L233" s="113">
        <v>0</v>
      </c>
      <c r="M233" s="113">
        <v>0</v>
      </c>
      <c r="N233" s="113">
        <v>0</v>
      </c>
      <c r="O233" s="113">
        <v>0</v>
      </c>
      <c r="P233" s="113">
        <v>0</v>
      </c>
      <c r="Q233" s="113">
        <v>0</v>
      </c>
      <c r="R233" s="113">
        <v>0</v>
      </c>
      <c r="S233" s="113">
        <v>0</v>
      </c>
      <c r="T233" s="113">
        <v>0</v>
      </c>
      <c r="U233" s="113">
        <v>0</v>
      </c>
      <c r="V233" s="113">
        <v>0</v>
      </c>
      <c r="W233" s="113">
        <v>0</v>
      </c>
      <c r="X233" s="113">
        <v>0</v>
      </c>
      <c r="Y233" s="113">
        <v>0</v>
      </c>
      <c r="Z233" s="113">
        <v>0</v>
      </c>
      <c r="AA233" s="113">
        <v>0</v>
      </c>
      <c r="AB233" s="113">
        <v>0</v>
      </c>
      <c r="AC233" s="113">
        <v>0</v>
      </c>
      <c r="AD233" s="113">
        <v>0</v>
      </c>
      <c r="AE233" s="113">
        <v>0</v>
      </c>
      <c r="AF233" s="113">
        <v>0</v>
      </c>
      <c r="AG233" s="113">
        <v>0</v>
      </c>
      <c r="AH233" s="113">
        <v>0</v>
      </c>
      <c r="AI233" s="113">
        <v>0</v>
      </c>
      <c r="AJ233" s="113">
        <v>0</v>
      </c>
      <c r="AK233" s="113">
        <v>0</v>
      </c>
      <c r="AL233" s="113">
        <v>0</v>
      </c>
      <c r="AM233" s="113">
        <f t="shared" si="3"/>
        <v>0</v>
      </c>
      <c r="AP233" s="70"/>
    </row>
    <row r="234" spans="1:42" ht="33" customHeight="1">
      <c r="A234" s="87">
        <v>781</v>
      </c>
      <c r="B234" s="88" t="s">
        <v>871</v>
      </c>
      <c r="C234" s="115" t="s">
        <v>1298</v>
      </c>
      <c r="D234" s="113">
        <v>0</v>
      </c>
      <c r="E234" s="113">
        <v>0</v>
      </c>
      <c r="F234" s="113">
        <v>0</v>
      </c>
      <c r="G234" s="113">
        <v>0</v>
      </c>
      <c r="H234" s="113">
        <v>0</v>
      </c>
      <c r="I234" s="113">
        <v>0</v>
      </c>
      <c r="J234" s="113">
        <v>0</v>
      </c>
      <c r="K234" s="113">
        <v>0</v>
      </c>
      <c r="L234" s="113">
        <v>0</v>
      </c>
      <c r="M234" s="113">
        <v>0</v>
      </c>
      <c r="N234" s="113">
        <v>0</v>
      </c>
      <c r="O234" s="113">
        <v>0</v>
      </c>
      <c r="P234" s="113">
        <v>0</v>
      </c>
      <c r="Q234" s="113">
        <v>0</v>
      </c>
      <c r="R234" s="113">
        <v>0</v>
      </c>
      <c r="S234" s="113">
        <v>0</v>
      </c>
      <c r="T234" s="113">
        <v>0</v>
      </c>
      <c r="U234" s="113">
        <v>0</v>
      </c>
      <c r="V234" s="113">
        <v>0</v>
      </c>
      <c r="W234" s="113">
        <v>0</v>
      </c>
      <c r="X234" s="113">
        <v>0</v>
      </c>
      <c r="Y234" s="113">
        <v>0</v>
      </c>
      <c r="Z234" s="113">
        <v>0</v>
      </c>
      <c r="AA234" s="113">
        <v>0</v>
      </c>
      <c r="AB234" s="113">
        <v>0</v>
      </c>
      <c r="AC234" s="113">
        <v>0</v>
      </c>
      <c r="AD234" s="113">
        <v>0</v>
      </c>
      <c r="AE234" s="113">
        <v>0</v>
      </c>
      <c r="AF234" s="113">
        <v>0</v>
      </c>
      <c r="AG234" s="113">
        <v>0</v>
      </c>
      <c r="AH234" s="113">
        <v>0</v>
      </c>
      <c r="AI234" s="113">
        <v>0</v>
      </c>
      <c r="AJ234" s="113">
        <v>0</v>
      </c>
      <c r="AK234" s="113">
        <v>0</v>
      </c>
      <c r="AL234" s="113">
        <v>0</v>
      </c>
      <c r="AM234" s="113">
        <f t="shared" si="3"/>
        <v>0</v>
      </c>
      <c r="AP234" s="70"/>
    </row>
    <row r="235" spans="1:42" ht="33" customHeight="1">
      <c r="A235" s="87">
        <v>802</v>
      </c>
      <c r="B235" s="88" t="s">
        <v>872</v>
      </c>
      <c r="C235" s="115" t="s">
        <v>1298</v>
      </c>
      <c r="D235" s="113">
        <v>0</v>
      </c>
      <c r="E235" s="113">
        <v>0</v>
      </c>
      <c r="F235" s="113">
        <v>0</v>
      </c>
      <c r="G235" s="113">
        <v>0</v>
      </c>
      <c r="H235" s="113">
        <v>0</v>
      </c>
      <c r="I235" s="113">
        <v>0</v>
      </c>
      <c r="J235" s="113">
        <v>0</v>
      </c>
      <c r="K235" s="113">
        <v>0</v>
      </c>
      <c r="L235" s="113">
        <v>0</v>
      </c>
      <c r="M235" s="113">
        <v>0</v>
      </c>
      <c r="N235" s="113">
        <v>0</v>
      </c>
      <c r="O235" s="113">
        <v>0</v>
      </c>
      <c r="P235" s="113">
        <v>0</v>
      </c>
      <c r="Q235" s="113">
        <v>0</v>
      </c>
      <c r="R235" s="113">
        <v>0</v>
      </c>
      <c r="S235" s="113">
        <v>0</v>
      </c>
      <c r="T235" s="113">
        <v>0</v>
      </c>
      <c r="U235" s="113">
        <v>0</v>
      </c>
      <c r="V235" s="113">
        <v>0</v>
      </c>
      <c r="W235" s="113">
        <v>0</v>
      </c>
      <c r="X235" s="113">
        <v>0</v>
      </c>
      <c r="Y235" s="113">
        <v>0</v>
      </c>
      <c r="Z235" s="113">
        <v>0</v>
      </c>
      <c r="AA235" s="113">
        <v>0</v>
      </c>
      <c r="AB235" s="113">
        <v>0</v>
      </c>
      <c r="AC235" s="113">
        <v>0</v>
      </c>
      <c r="AD235" s="113">
        <v>0</v>
      </c>
      <c r="AE235" s="113">
        <v>0</v>
      </c>
      <c r="AF235" s="113">
        <v>0</v>
      </c>
      <c r="AG235" s="113">
        <v>0</v>
      </c>
      <c r="AH235" s="113">
        <v>0</v>
      </c>
      <c r="AI235" s="113">
        <v>0</v>
      </c>
      <c r="AJ235" s="113">
        <v>0</v>
      </c>
      <c r="AK235" s="113">
        <v>0</v>
      </c>
      <c r="AL235" s="113">
        <v>0</v>
      </c>
      <c r="AM235" s="113">
        <f t="shared" si="3"/>
        <v>0</v>
      </c>
      <c r="AP235" s="70"/>
    </row>
    <row r="236" spans="1:42" ht="33" customHeight="1">
      <c r="A236" s="87">
        <v>821</v>
      </c>
      <c r="B236" s="88" t="s">
        <v>873</v>
      </c>
      <c r="C236" s="115" t="s">
        <v>1298</v>
      </c>
      <c r="D236" s="113">
        <v>0</v>
      </c>
      <c r="E236" s="113">
        <v>0</v>
      </c>
      <c r="F236" s="113">
        <v>0</v>
      </c>
      <c r="G236" s="113">
        <v>0</v>
      </c>
      <c r="H236" s="113">
        <v>0</v>
      </c>
      <c r="I236" s="113">
        <v>0</v>
      </c>
      <c r="J236" s="113">
        <v>0</v>
      </c>
      <c r="K236" s="113">
        <v>0</v>
      </c>
      <c r="L236" s="113">
        <v>0</v>
      </c>
      <c r="M236" s="113">
        <v>0</v>
      </c>
      <c r="N236" s="113">
        <v>0</v>
      </c>
      <c r="O236" s="113">
        <v>0</v>
      </c>
      <c r="P236" s="113">
        <v>0</v>
      </c>
      <c r="Q236" s="113">
        <v>0</v>
      </c>
      <c r="R236" s="113">
        <v>0</v>
      </c>
      <c r="S236" s="113">
        <v>0</v>
      </c>
      <c r="T236" s="113">
        <v>0</v>
      </c>
      <c r="U236" s="113">
        <v>0</v>
      </c>
      <c r="V236" s="113">
        <v>0</v>
      </c>
      <c r="W236" s="113">
        <v>0</v>
      </c>
      <c r="X236" s="113">
        <v>0</v>
      </c>
      <c r="Y236" s="113">
        <v>0</v>
      </c>
      <c r="Z236" s="113">
        <v>0</v>
      </c>
      <c r="AA236" s="113">
        <v>0</v>
      </c>
      <c r="AB236" s="113">
        <v>0</v>
      </c>
      <c r="AC236" s="113">
        <v>0</v>
      </c>
      <c r="AD236" s="113">
        <v>0</v>
      </c>
      <c r="AE236" s="113">
        <v>0</v>
      </c>
      <c r="AF236" s="113">
        <v>0</v>
      </c>
      <c r="AG236" s="113">
        <v>0</v>
      </c>
      <c r="AH236" s="113">
        <v>0</v>
      </c>
      <c r="AI236" s="113">
        <v>0</v>
      </c>
      <c r="AJ236" s="113">
        <v>0</v>
      </c>
      <c r="AK236" s="113">
        <v>0</v>
      </c>
      <c r="AL236" s="113">
        <v>0</v>
      </c>
      <c r="AM236" s="113">
        <f t="shared" si="3"/>
        <v>0</v>
      </c>
      <c r="AP236" s="70"/>
    </row>
    <row r="237" spans="1:42" ht="33" customHeight="1">
      <c r="A237" s="87">
        <v>831</v>
      </c>
      <c r="B237" s="88" t="s">
        <v>874</v>
      </c>
      <c r="C237" s="115" t="s">
        <v>1298</v>
      </c>
      <c r="D237" s="113">
        <v>0</v>
      </c>
      <c r="E237" s="113">
        <v>0</v>
      </c>
      <c r="F237" s="113">
        <v>0</v>
      </c>
      <c r="G237" s="113">
        <v>0</v>
      </c>
      <c r="H237" s="113">
        <v>0</v>
      </c>
      <c r="I237" s="113">
        <v>0</v>
      </c>
      <c r="J237" s="113">
        <v>0</v>
      </c>
      <c r="K237" s="113">
        <v>0</v>
      </c>
      <c r="L237" s="113">
        <v>0</v>
      </c>
      <c r="M237" s="113">
        <v>0</v>
      </c>
      <c r="N237" s="113">
        <v>0</v>
      </c>
      <c r="O237" s="113">
        <v>0</v>
      </c>
      <c r="P237" s="113">
        <v>0</v>
      </c>
      <c r="Q237" s="113">
        <v>0</v>
      </c>
      <c r="R237" s="113">
        <v>0</v>
      </c>
      <c r="S237" s="113">
        <v>0</v>
      </c>
      <c r="T237" s="113">
        <v>0</v>
      </c>
      <c r="U237" s="113">
        <v>0</v>
      </c>
      <c r="V237" s="113">
        <v>0</v>
      </c>
      <c r="W237" s="113">
        <v>0</v>
      </c>
      <c r="X237" s="113">
        <v>0</v>
      </c>
      <c r="Y237" s="113">
        <v>0</v>
      </c>
      <c r="Z237" s="113">
        <v>0</v>
      </c>
      <c r="AA237" s="113">
        <v>0</v>
      </c>
      <c r="AB237" s="113">
        <v>0</v>
      </c>
      <c r="AC237" s="113">
        <v>0</v>
      </c>
      <c r="AD237" s="113">
        <v>0</v>
      </c>
      <c r="AE237" s="113">
        <v>0</v>
      </c>
      <c r="AF237" s="113">
        <v>0</v>
      </c>
      <c r="AG237" s="113">
        <v>0</v>
      </c>
      <c r="AH237" s="113">
        <v>0</v>
      </c>
      <c r="AI237" s="113">
        <v>0</v>
      </c>
      <c r="AJ237" s="113">
        <v>0</v>
      </c>
      <c r="AK237" s="113">
        <v>0</v>
      </c>
      <c r="AL237" s="113">
        <v>0</v>
      </c>
      <c r="AM237" s="113">
        <f t="shared" si="3"/>
        <v>0</v>
      </c>
      <c r="AP237" s="70"/>
    </row>
    <row r="238" spans="1:42" ht="33" customHeight="1">
      <c r="A238" s="87">
        <v>862</v>
      </c>
      <c r="B238" s="88" t="s">
        <v>875</v>
      </c>
      <c r="C238" s="89" t="s">
        <v>1333</v>
      </c>
      <c r="D238" s="113">
        <v>0</v>
      </c>
      <c r="E238" s="113">
        <v>0</v>
      </c>
      <c r="F238" s="113">
        <v>0</v>
      </c>
      <c r="G238" s="113">
        <v>14893.550000000001</v>
      </c>
      <c r="H238" s="113">
        <v>0</v>
      </c>
      <c r="I238" s="113">
        <v>0</v>
      </c>
      <c r="J238" s="113">
        <v>7164214.3400000008</v>
      </c>
      <c r="K238" s="113">
        <v>0</v>
      </c>
      <c r="L238" s="113">
        <v>0</v>
      </c>
      <c r="M238" s="113">
        <v>0</v>
      </c>
      <c r="N238" s="113">
        <v>0</v>
      </c>
      <c r="O238" s="113">
        <v>0</v>
      </c>
      <c r="P238" s="113">
        <v>0</v>
      </c>
      <c r="Q238" s="113">
        <v>1049704.27</v>
      </c>
      <c r="R238" s="113">
        <v>0</v>
      </c>
      <c r="S238" s="113">
        <v>0</v>
      </c>
      <c r="T238" s="113">
        <v>0</v>
      </c>
      <c r="U238" s="113">
        <v>0</v>
      </c>
      <c r="V238" s="113">
        <v>0</v>
      </c>
      <c r="W238" s="113">
        <v>0</v>
      </c>
      <c r="X238" s="113">
        <v>0</v>
      </c>
      <c r="Y238" s="113">
        <v>0</v>
      </c>
      <c r="Z238" s="113">
        <v>0</v>
      </c>
      <c r="AA238" s="113">
        <v>0</v>
      </c>
      <c r="AB238" s="113">
        <v>0</v>
      </c>
      <c r="AC238" s="113">
        <v>0</v>
      </c>
      <c r="AD238" s="113">
        <v>0</v>
      </c>
      <c r="AE238" s="113">
        <v>0</v>
      </c>
      <c r="AF238" s="113">
        <v>0</v>
      </c>
      <c r="AG238" s="113">
        <v>0</v>
      </c>
      <c r="AH238" s="113">
        <v>0</v>
      </c>
      <c r="AI238" s="113">
        <v>0</v>
      </c>
      <c r="AJ238" s="113">
        <v>0</v>
      </c>
      <c r="AK238" s="113">
        <v>0</v>
      </c>
      <c r="AL238" s="113">
        <v>0</v>
      </c>
      <c r="AM238" s="113">
        <f t="shared" si="3"/>
        <v>8228812.1600000001</v>
      </c>
      <c r="AP238" s="70"/>
    </row>
    <row r="239" spans="1:42" ht="33" customHeight="1">
      <c r="A239" s="87">
        <v>865</v>
      </c>
      <c r="B239" s="88" t="s">
        <v>876</v>
      </c>
      <c r="C239" s="89" t="s">
        <v>1336</v>
      </c>
      <c r="D239" s="113">
        <v>0</v>
      </c>
      <c r="E239" s="113">
        <v>0</v>
      </c>
      <c r="F239" s="113">
        <v>0</v>
      </c>
      <c r="G239" s="113">
        <v>0</v>
      </c>
      <c r="H239" s="113">
        <v>0</v>
      </c>
      <c r="I239" s="113">
        <v>0</v>
      </c>
      <c r="J239" s="113">
        <v>4559.6400000000003</v>
      </c>
      <c r="K239" s="113">
        <v>0</v>
      </c>
      <c r="L239" s="113">
        <v>0</v>
      </c>
      <c r="M239" s="113">
        <v>0</v>
      </c>
      <c r="N239" s="113">
        <v>0</v>
      </c>
      <c r="O239" s="113">
        <v>0</v>
      </c>
      <c r="P239" s="113">
        <v>0</v>
      </c>
      <c r="Q239" s="113">
        <v>0</v>
      </c>
      <c r="R239" s="113">
        <v>0</v>
      </c>
      <c r="S239" s="113">
        <v>0</v>
      </c>
      <c r="T239" s="113">
        <v>0</v>
      </c>
      <c r="U239" s="113">
        <v>0</v>
      </c>
      <c r="V239" s="113">
        <v>0</v>
      </c>
      <c r="W239" s="113">
        <v>0</v>
      </c>
      <c r="X239" s="113">
        <v>0</v>
      </c>
      <c r="Y239" s="113">
        <v>0</v>
      </c>
      <c r="Z239" s="113">
        <v>0</v>
      </c>
      <c r="AA239" s="113">
        <v>0</v>
      </c>
      <c r="AB239" s="113">
        <v>0</v>
      </c>
      <c r="AC239" s="113">
        <v>0</v>
      </c>
      <c r="AD239" s="113">
        <v>0</v>
      </c>
      <c r="AE239" s="113">
        <v>0</v>
      </c>
      <c r="AF239" s="113">
        <v>0</v>
      </c>
      <c r="AG239" s="113">
        <v>0</v>
      </c>
      <c r="AH239" s="113">
        <v>0</v>
      </c>
      <c r="AI239" s="113">
        <v>0</v>
      </c>
      <c r="AJ239" s="113">
        <v>0</v>
      </c>
      <c r="AK239" s="113">
        <v>0</v>
      </c>
      <c r="AL239" s="113">
        <v>0</v>
      </c>
      <c r="AM239" s="113">
        <f t="shared" si="3"/>
        <v>4559.6400000000003</v>
      </c>
      <c r="AP239" s="70"/>
    </row>
    <row r="240" spans="1:42" ht="33" customHeight="1">
      <c r="A240" s="87">
        <v>866</v>
      </c>
      <c r="B240" s="88" t="s">
        <v>877</v>
      </c>
      <c r="C240" s="115" t="s">
        <v>1298</v>
      </c>
      <c r="D240" s="113">
        <v>0</v>
      </c>
      <c r="E240" s="113">
        <v>0</v>
      </c>
      <c r="F240" s="113">
        <v>0</v>
      </c>
      <c r="G240" s="113">
        <v>0</v>
      </c>
      <c r="H240" s="113">
        <v>0</v>
      </c>
      <c r="I240" s="113">
        <v>0</v>
      </c>
      <c r="J240" s="113">
        <v>0</v>
      </c>
      <c r="K240" s="113">
        <v>0</v>
      </c>
      <c r="L240" s="113">
        <v>0</v>
      </c>
      <c r="M240" s="113">
        <v>0</v>
      </c>
      <c r="N240" s="113">
        <v>0</v>
      </c>
      <c r="O240" s="113">
        <v>0</v>
      </c>
      <c r="P240" s="113">
        <v>0</v>
      </c>
      <c r="Q240" s="113">
        <v>0</v>
      </c>
      <c r="R240" s="113">
        <v>0</v>
      </c>
      <c r="S240" s="113">
        <v>0</v>
      </c>
      <c r="T240" s="113">
        <v>0</v>
      </c>
      <c r="U240" s="113">
        <v>0</v>
      </c>
      <c r="V240" s="113">
        <v>0</v>
      </c>
      <c r="W240" s="113">
        <v>0</v>
      </c>
      <c r="X240" s="113">
        <v>0</v>
      </c>
      <c r="Y240" s="113">
        <v>0</v>
      </c>
      <c r="Z240" s="113">
        <v>0</v>
      </c>
      <c r="AA240" s="113">
        <v>0</v>
      </c>
      <c r="AB240" s="113">
        <v>0</v>
      </c>
      <c r="AC240" s="113">
        <v>0</v>
      </c>
      <c r="AD240" s="113">
        <v>0</v>
      </c>
      <c r="AE240" s="113">
        <v>0</v>
      </c>
      <c r="AF240" s="113">
        <v>0</v>
      </c>
      <c r="AG240" s="113">
        <v>0</v>
      </c>
      <c r="AH240" s="113">
        <v>0</v>
      </c>
      <c r="AI240" s="113">
        <v>0</v>
      </c>
      <c r="AJ240" s="113">
        <v>0</v>
      </c>
      <c r="AK240" s="113">
        <v>0</v>
      </c>
      <c r="AL240" s="113">
        <v>0</v>
      </c>
      <c r="AM240" s="113">
        <f t="shared" si="3"/>
        <v>0</v>
      </c>
      <c r="AP240" s="70"/>
    </row>
    <row r="241" spans="1:42" ht="33" customHeight="1">
      <c r="A241" s="257">
        <v>867</v>
      </c>
      <c r="B241" s="88" t="s">
        <v>878</v>
      </c>
      <c r="C241" s="89" t="s">
        <v>1336</v>
      </c>
      <c r="D241" s="113">
        <v>0</v>
      </c>
      <c r="E241" s="113">
        <v>0</v>
      </c>
      <c r="F241" s="113">
        <v>0</v>
      </c>
      <c r="G241" s="113">
        <v>0</v>
      </c>
      <c r="H241" s="113">
        <v>0</v>
      </c>
      <c r="I241" s="113">
        <v>0</v>
      </c>
      <c r="J241" s="113">
        <v>0</v>
      </c>
      <c r="K241" s="113">
        <v>0</v>
      </c>
      <c r="L241" s="113">
        <v>0</v>
      </c>
      <c r="M241" s="113">
        <v>0</v>
      </c>
      <c r="N241" s="113">
        <v>0</v>
      </c>
      <c r="O241" s="113">
        <v>0</v>
      </c>
      <c r="P241" s="113">
        <v>0</v>
      </c>
      <c r="Q241" s="113">
        <v>0</v>
      </c>
      <c r="R241" s="113">
        <v>0</v>
      </c>
      <c r="S241" s="113">
        <v>0</v>
      </c>
      <c r="T241" s="113">
        <v>0</v>
      </c>
      <c r="U241" s="113">
        <v>0</v>
      </c>
      <c r="V241" s="113">
        <v>0</v>
      </c>
      <c r="W241" s="113">
        <v>0</v>
      </c>
      <c r="X241" s="113">
        <v>0</v>
      </c>
      <c r="Y241" s="113">
        <v>0</v>
      </c>
      <c r="Z241" s="113">
        <v>0</v>
      </c>
      <c r="AA241" s="113">
        <v>0</v>
      </c>
      <c r="AB241" s="113">
        <v>0</v>
      </c>
      <c r="AC241" s="113">
        <v>0</v>
      </c>
      <c r="AD241" s="113">
        <v>0</v>
      </c>
      <c r="AE241" s="113">
        <v>0</v>
      </c>
      <c r="AF241" s="113">
        <v>0</v>
      </c>
      <c r="AG241" s="113">
        <v>0</v>
      </c>
      <c r="AH241" s="113">
        <v>0</v>
      </c>
      <c r="AI241" s="113">
        <v>0</v>
      </c>
      <c r="AJ241" s="113">
        <v>0</v>
      </c>
      <c r="AK241" s="113">
        <v>0</v>
      </c>
      <c r="AL241" s="113">
        <v>0</v>
      </c>
      <c r="AM241" s="113">
        <f t="shared" si="3"/>
        <v>0</v>
      </c>
      <c r="AP241" s="70"/>
    </row>
    <row r="242" spans="1:42" ht="33" customHeight="1">
      <c r="A242" s="87">
        <v>901</v>
      </c>
      <c r="B242" s="88" t="s">
        <v>879</v>
      </c>
      <c r="C242" s="115" t="s">
        <v>1404</v>
      </c>
      <c r="D242" s="113">
        <v>0</v>
      </c>
      <c r="E242" s="113">
        <v>0</v>
      </c>
      <c r="F242" s="113">
        <v>0</v>
      </c>
      <c r="G242" s="113">
        <v>0</v>
      </c>
      <c r="H242" s="113">
        <v>0</v>
      </c>
      <c r="I242" s="113">
        <v>0</v>
      </c>
      <c r="J242" s="113">
        <v>0</v>
      </c>
      <c r="K242" s="113">
        <v>0</v>
      </c>
      <c r="L242" s="113">
        <v>0</v>
      </c>
      <c r="M242" s="113">
        <v>0</v>
      </c>
      <c r="N242" s="113">
        <v>0</v>
      </c>
      <c r="O242" s="113">
        <v>0</v>
      </c>
      <c r="P242" s="113">
        <v>0</v>
      </c>
      <c r="Q242" s="113">
        <v>0</v>
      </c>
      <c r="R242" s="113">
        <v>0</v>
      </c>
      <c r="S242" s="113">
        <v>0</v>
      </c>
      <c r="T242" s="113">
        <v>0</v>
      </c>
      <c r="U242" s="113">
        <v>0</v>
      </c>
      <c r="V242" s="113">
        <v>0</v>
      </c>
      <c r="W242" s="113">
        <v>0</v>
      </c>
      <c r="X242" s="113">
        <v>0</v>
      </c>
      <c r="Y242" s="113">
        <v>0</v>
      </c>
      <c r="Z242" s="113">
        <v>0</v>
      </c>
      <c r="AA242" s="113">
        <v>0</v>
      </c>
      <c r="AB242" s="113">
        <v>0</v>
      </c>
      <c r="AC242" s="113">
        <v>0</v>
      </c>
      <c r="AD242" s="113">
        <v>0</v>
      </c>
      <c r="AE242" s="113">
        <v>0</v>
      </c>
      <c r="AF242" s="113">
        <v>0</v>
      </c>
      <c r="AG242" s="113">
        <v>0</v>
      </c>
      <c r="AH242" s="113">
        <v>0</v>
      </c>
      <c r="AI242" s="113">
        <v>0</v>
      </c>
      <c r="AJ242" s="113">
        <v>0</v>
      </c>
      <c r="AK242" s="113">
        <v>0</v>
      </c>
      <c r="AL242" s="113">
        <v>0</v>
      </c>
      <c r="AM242" s="113">
        <f t="shared" si="3"/>
        <v>0</v>
      </c>
      <c r="AP242" s="70"/>
    </row>
    <row r="243" spans="1:42" ht="33" customHeight="1">
      <c r="A243" s="87">
        <v>902</v>
      </c>
      <c r="B243" s="88" t="s">
        <v>880</v>
      </c>
      <c r="C243" s="115" t="s">
        <v>1404</v>
      </c>
      <c r="D243" s="113">
        <v>0</v>
      </c>
      <c r="E243" s="113">
        <v>0</v>
      </c>
      <c r="F243" s="113">
        <v>0</v>
      </c>
      <c r="G243" s="113">
        <v>0</v>
      </c>
      <c r="H243" s="113">
        <v>0</v>
      </c>
      <c r="I243" s="113">
        <v>0</v>
      </c>
      <c r="J243" s="113">
        <v>0</v>
      </c>
      <c r="K243" s="113">
        <v>0</v>
      </c>
      <c r="L243" s="113">
        <v>0</v>
      </c>
      <c r="M243" s="113">
        <v>0</v>
      </c>
      <c r="N243" s="113">
        <v>0</v>
      </c>
      <c r="O243" s="113">
        <v>0</v>
      </c>
      <c r="P243" s="113">
        <v>0</v>
      </c>
      <c r="Q243" s="113">
        <v>0</v>
      </c>
      <c r="R243" s="113">
        <v>0</v>
      </c>
      <c r="S243" s="113">
        <v>0</v>
      </c>
      <c r="T243" s="113">
        <v>0</v>
      </c>
      <c r="U243" s="113">
        <v>0</v>
      </c>
      <c r="V243" s="113">
        <v>0</v>
      </c>
      <c r="W243" s="113">
        <v>0</v>
      </c>
      <c r="X243" s="113">
        <v>0</v>
      </c>
      <c r="Y243" s="113">
        <v>0</v>
      </c>
      <c r="Z243" s="113">
        <v>0</v>
      </c>
      <c r="AA243" s="113">
        <v>0</v>
      </c>
      <c r="AB243" s="113">
        <v>0</v>
      </c>
      <c r="AC243" s="113">
        <v>0</v>
      </c>
      <c r="AD243" s="113">
        <v>0</v>
      </c>
      <c r="AE243" s="113">
        <v>0</v>
      </c>
      <c r="AF243" s="113">
        <v>0</v>
      </c>
      <c r="AG243" s="113">
        <v>0</v>
      </c>
      <c r="AH243" s="113">
        <v>0</v>
      </c>
      <c r="AI243" s="113">
        <v>0</v>
      </c>
      <c r="AJ243" s="113">
        <v>0</v>
      </c>
      <c r="AK243" s="113">
        <v>0</v>
      </c>
      <c r="AL243" s="113">
        <v>0</v>
      </c>
      <c r="AM243" s="113">
        <f t="shared" si="3"/>
        <v>0</v>
      </c>
      <c r="AP243" s="70"/>
    </row>
    <row r="244" spans="1:42" ht="33" customHeight="1">
      <c r="A244" s="87">
        <v>903</v>
      </c>
      <c r="B244" s="88" t="s">
        <v>881</v>
      </c>
      <c r="C244" s="115" t="s">
        <v>1404</v>
      </c>
      <c r="D244" s="113">
        <v>0</v>
      </c>
      <c r="E244" s="113">
        <v>0</v>
      </c>
      <c r="F244" s="113">
        <v>0</v>
      </c>
      <c r="G244" s="113">
        <v>0</v>
      </c>
      <c r="H244" s="113">
        <v>0</v>
      </c>
      <c r="I244" s="113">
        <v>0</v>
      </c>
      <c r="J244" s="113">
        <v>0</v>
      </c>
      <c r="K244" s="113">
        <v>0</v>
      </c>
      <c r="L244" s="113">
        <v>0</v>
      </c>
      <c r="M244" s="113">
        <v>0</v>
      </c>
      <c r="N244" s="113">
        <v>0</v>
      </c>
      <c r="O244" s="113">
        <v>0</v>
      </c>
      <c r="P244" s="113">
        <v>0</v>
      </c>
      <c r="Q244" s="113">
        <v>0</v>
      </c>
      <c r="R244" s="113">
        <v>0</v>
      </c>
      <c r="S244" s="113">
        <v>0</v>
      </c>
      <c r="T244" s="113">
        <v>0</v>
      </c>
      <c r="U244" s="113">
        <v>0</v>
      </c>
      <c r="V244" s="113">
        <v>0</v>
      </c>
      <c r="W244" s="113">
        <v>0</v>
      </c>
      <c r="X244" s="113">
        <v>0</v>
      </c>
      <c r="Y244" s="113">
        <v>0</v>
      </c>
      <c r="Z244" s="113">
        <v>0</v>
      </c>
      <c r="AA244" s="113">
        <v>0</v>
      </c>
      <c r="AB244" s="113">
        <v>0</v>
      </c>
      <c r="AC244" s="113">
        <v>0</v>
      </c>
      <c r="AD244" s="113">
        <v>0</v>
      </c>
      <c r="AE244" s="113">
        <v>0</v>
      </c>
      <c r="AF244" s="113">
        <v>0</v>
      </c>
      <c r="AG244" s="113">
        <v>0</v>
      </c>
      <c r="AH244" s="113">
        <v>0</v>
      </c>
      <c r="AI244" s="113">
        <v>0</v>
      </c>
      <c r="AJ244" s="113">
        <v>0</v>
      </c>
      <c r="AK244" s="113">
        <v>0</v>
      </c>
      <c r="AL244" s="113">
        <v>0</v>
      </c>
      <c r="AM244" s="113">
        <f t="shared" si="3"/>
        <v>0</v>
      </c>
      <c r="AP244" s="70"/>
    </row>
    <row r="245" spans="1:42" ht="33" customHeight="1">
      <c r="A245" s="87">
        <v>904</v>
      </c>
      <c r="B245" s="88" t="s">
        <v>882</v>
      </c>
      <c r="C245" s="115" t="s">
        <v>1404</v>
      </c>
      <c r="D245" s="113">
        <v>0</v>
      </c>
      <c r="E245" s="113">
        <v>0</v>
      </c>
      <c r="F245" s="113">
        <v>0</v>
      </c>
      <c r="G245" s="113">
        <v>0</v>
      </c>
      <c r="H245" s="113">
        <v>0</v>
      </c>
      <c r="I245" s="113">
        <v>0</v>
      </c>
      <c r="J245" s="113">
        <v>0</v>
      </c>
      <c r="K245" s="113">
        <v>0</v>
      </c>
      <c r="L245" s="113">
        <v>0</v>
      </c>
      <c r="M245" s="113">
        <v>0</v>
      </c>
      <c r="N245" s="113">
        <v>0</v>
      </c>
      <c r="O245" s="113">
        <v>0</v>
      </c>
      <c r="P245" s="113">
        <v>0</v>
      </c>
      <c r="Q245" s="113">
        <v>0</v>
      </c>
      <c r="R245" s="113">
        <v>0</v>
      </c>
      <c r="S245" s="113">
        <v>0</v>
      </c>
      <c r="T245" s="113">
        <v>0</v>
      </c>
      <c r="U245" s="113">
        <v>0</v>
      </c>
      <c r="V245" s="113">
        <v>0</v>
      </c>
      <c r="W245" s="113">
        <v>0</v>
      </c>
      <c r="X245" s="113">
        <v>0</v>
      </c>
      <c r="Y245" s="113">
        <v>0</v>
      </c>
      <c r="Z245" s="113">
        <v>0</v>
      </c>
      <c r="AA245" s="113">
        <v>0</v>
      </c>
      <c r="AB245" s="113">
        <v>0</v>
      </c>
      <c r="AC245" s="113">
        <v>0</v>
      </c>
      <c r="AD245" s="113">
        <v>0</v>
      </c>
      <c r="AE245" s="113">
        <v>0</v>
      </c>
      <c r="AF245" s="113">
        <v>0</v>
      </c>
      <c r="AG245" s="113">
        <v>0</v>
      </c>
      <c r="AH245" s="113">
        <v>0</v>
      </c>
      <c r="AI245" s="113">
        <v>0</v>
      </c>
      <c r="AJ245" s="113">
        <v>0</v>
      </c>
      <c r="AK245" s="113">
        <v>0</v>
      </c>
      <c r="AL245" s="113">
        <v>0</v>
      </c>
      <c r="AM245" s="113">
        <f t="shared" si="3"/>
        <v>0</v>
      </c>
      <c r="AP245" s="70"/>
    </row>
    <row r="246" spans="1:42" ht="33" customHeight="1">
      <c r="A246" s="87">
        <v>905</v>
      </c>
      <c r="B246" s="88" t="s">
        <v>883</v>
      </c>
      <c r="C246" s="115" t="s">
        <v>1404</v>
      </c>
      <c r="D246" s="113">
        <v>0</v>
      </c>
      <c r="E246" s="113">
        <v>0</v>
      </c>
      <c r="F246" s="113">
        <v>0</v>
      </c>
      <c r="G246" s="113">
        <v>0</v>
      </c>
      <c r="H246" s="113">
        <v>0</v>
      </c>
      <c r="I246" s="113">
        <v>0</v>
      </c>
      <c r="J246" s="113">
        <v>0</v>
      </c>
      <c r="K246" s="113">
        <v>0</v>
      </c>
      <c r="L246" s="113">
        <v>0</v>
      </c>
      <c r="M246" s="113">
        <v>0</v>
      </c>
      <c r="N246" s="113">
        <v>0</v>
      </c>
      <c r="O246" s="113">
        <v>0</v>
      </c>
      <c r="P246" s="113">
        <v>0</v>
      </c>
      <c r="Q246" s="113">
        <v>0</v>
      </c>
      <c r="R246" s="113">
        <v>0</v>
      </c>
      <c r="S246" s="113">
        <v>0</v>
      </c>
      <c r="T246" s="113">
        <v>0</v>
      </c>
      <c r="U246" s="113">
        <v>0</v>
      </c>
      <c r="V246" s="113">
        <v>0</v>
      </c>
      <c r="W246" s="113">
        <v>0</v>
      </c>
      <c r="X246" s="113">
        <v>0</v>
      </c>
      <c r="Y246" s="113">
        <v>0</v>
      </c>
      <c r="Z246" s="113">
        <v>0</v>
      </c>
      <c r="AA246" s="113">
        <v>0</v>
      </c>
      <c r="AB246" s="113">
        <v>0</v>
      </c>
      <c r="AC246" s="113">
        <v>0</v>
      </c>
      <c r="AD246" s="113">
        <v>0</v>
      </c>
      <c r="AE246" s="113">
        <v>0</v>
      </c>
      <c r="AF246" s="113">
        <v>0</v>
      </c>
      <c r="AG246" s="113">
        <v>0</v>
      </c>
      <c r="AH246" s="113">
        <v>0</v>
      </c>
      <c r="AI246" s="113">
        <v>0</v>
      </c>
      <c r="AJ246" s="113">
        <v>0</v>
      </c>
      <c r="AK246" s="113">
        <v>0</v>
      </c>
      <c r="AL246" s="113">
        <v>0</v>
      </c>
      <c r="AM246" s="113">
        <f t="shared" si="3"/>
        <v>0</v>
      </c>
      <c r="AP246" s="70"/>
    </row>
    <row r="247" spans="1:42" ht="33" customHeight="1">
      <c r="A247" s="87">
        <v>906</v>
      </c>
      <c r="B247" s="88" t="s">
        <v>884</v>
      </c>
      <c r="C247" s="115" t="s">
        <v>1404</v>
      </c>
      <c r="D247" s="113">
        <v>0</v>
      </c>
      <c r="E247" s="113">
        <v>0</v>
      </c>
      <c r="F247" s="113">
        <v>0</v>
      </c>
      <c r="G247" s="113">
        <v>0</v>
      </c>
      <c r="H247" s="113">
        <v>0</v>
      </c>
      <c r="I247" s="113">
        <v>0</v>
      </c>
      <c r="J247" s="113">
        <v>0</v>
      </c>
      <c r="K247" s="113">
        <v>0</v>
      </c>
      <c r="L247" s="113">
        <v>0</v>
      </c>
      <c r="M247" s="113">
        <v>0</v>
      </c>
      <c r="N247" s="113">
        <v>0</v>
      </c>
      <c r="O247" s="113">
        <v>0</v>
      </c>
      <c r="P247" s="113">
        <v>0</v>
      </c>
      <c r="Q247" s="113">
        <v>0</v>
      </c>
      <c r="R247" s="113">
        <v>0</v>
      </c>
      <c r="S247" s="113">
        <v>0</v>
      </c>
      <c r="T247" s="113">
        <v>0</v>
      </c>
      <c r="U247" s="113">
        <v>0</v>
      </c>
      <c r="V247" s="113">
        <v>0</v>
      </c>
      <c r="W247" s="113">
        <v>0</v>
      </c>
      <c r="X247" s="113">
        <v>0</v>
      </c>
      <c r="Y247" s="113">
        <v>0</v>
      </c>
      <c r="Z247" s="113">
        <v>0</v>
      </c>
      <c r="AA247" s="113">
        <v>0</v>
      </c>
      <c r="AB247" s="113">
        <v>0</v>
      </c>
      <c r="AC247" s="113">
        <v>0</v>
      </c>
      <c r="AD247" s="113">
        <v>0</v>
      </c>
      <c r="AE247" s="113">
        <v>0</v>
      </c>
      <c r="AF247" s="113">
        <v>0</v>
      </c>
      <c r="AG247" s="113">
        <v>0</v>
      </c>
      <c r="AH247" s="113">
        <v>0</v>
      </c>
      <c r="AI247" s="113">
        <v>0</v>
      </c>
      <c r="AJ247" s="113">
        <v>0</v>
      </c>
      <c r="AK247" s="113">
        <v>0</v>
      </c>
      <c r="AL247" s="113">
        <v>0</v>
      </c>
      <c r="AM247" s="113">
        <f t="shared" si="3"/>
        <v>0</v>
      </c>
      <c r="AP247" s="70"/>
    </row>
    <row r="248" spans="1:42" ht="33" customHeight="1">
      <c r="A248" s="87">
        <v>907</v>
      </c>
      <c r="B248" s="88" t="s">
        <v>885</v>
      </c>
      <c r="C248" s="115" t="s">
        <v>1404</v>
      </c>
      <c r="D248" s="113">
        <v>0</v>
      </c>
      <c r="E248" s="113">
        <v>0</v>
      </c>
      <c r="F248" s="113">
        <v>0</v>
      </c>
      <c r="G248" s="113">
        <v>0</v>
      </c>
      <c r="H248" s="113">
        <v>0</v>
      </c>
      <c r="I248" s="113">
        <v>0</v>
      </c>
      <c r="J248" s="113">
        <v>0</v>
      </c>
      <c r="K248" s="113">
        <v>0</v>
      </c>
      <c r="L248" s="113">
        <v>0</v>
      </c>
      <c r="M248" s="113">
        <v>0</v>
      </c>
      <c r="N248" s="113">
        <v>0</v>
      </c>
      <c r="O248" s="113">
        <v>0</v>
      </c>
      <c r="P248" s="113">
        <v>0</v>
      </c>
      <c r="Q248" s="113">
        <v>0</v>
      </c>
      <c r="R248" s="113">
        <v>0</v>
      </c>
      <c r="S248" s="113">
        <v>0</v>
      </c>
      <c r="T248" s="113">
        <v>0</v>
      </c>
      <c r="U248" s="113">
        <v>0</v>
      </c>
      <c r="V248" s="113">
        <v>0</v>
      </c>
      <c r="W248" s="113">
        <v>0</v>
      </c>
      <c r="X248" s="113">
        <v>0</v>
      </c>
      <c r="Y248" s="113">
        <v>0</v>
      </c>
      <c r="Z248" s="113">
        <v>0</v>
      </c>
      <c r="AA248" s="113">
        <v>0</v>
      </c>
      <c r="AB248" s="113">
        <v>0</v>
      </c>
      <c r="AC248" s="113">
        <v>0</v>
      </c>
      <c r="AD248" s="113">
        <v>0</v>
      </c>
      <c r="AE248" s="113">
        <v>0</v>
      </c>
      <c r="AF248" s="113">
        <v>0</v>
      </c>
      <c r="AG248" s="113">
        <v>0</v>
      </c>
      <c r="AH248" s="113">
        <v>0</v>
      </c>
      <c r="AI248" s="113">
        <v>0</v>
      </c>
      <c r="AJ248" s="113">
        <v>0</v>
      </c>
      <c r="AK248" s="113">
        <v>0</v>
      </c>
      <c r="AL248" s="113">
        <v>0</v>
      </c>
      <c r="AM248" s="113">
        <f t="shared" si="3"/>
        <v>0</v>
      </c>
      <c r="AP248" s="70"/>
    </row>
    <row r="249" spans="1:42" ht="33" customHeight="1">
      <c r="A249" s="87">
        <v>908</v>
      </c>
      <c r="B249" s="88" t="s">
        <v>886</v>
      </c>
      <c r="C249" s="115" t="s">
        <v>1404</v>
      </c>
      <c r="D249" s="113">
        <v>0</v>
      </c>
      <c r="E249" s="113">
        <v>0</v>
      </c>
      <c r="F249" s="113">
        <v>0</v>
      </c>
      <c r="G249" s="113">
        <v>0</v>
      </c>
      <c r="H249" s="113">
        <v>0</v>
      </c>
      <c r="I249" s="113">
        <v>0</v>
      </c>
      <c r="J249" s="113">
        <v>0</v>
      </c>
      <c r="K249" s="113">
        <v>0</v>
      </c>
      <c r="L249" s="113">
        <v>0</v>
      </c>
      <c r="M249" s="113">
        <v>0</v>
      </c>
      <c r="N249" s="113">
        <v>0</v>
      </c>
      <c r="O249" s="113">
        <v>0</v>
      </c>
      <c r="P249" s="113">
        <v>0</v>
      </c>
      <c r="Q249" s="113">
        <v>0</v>
      </c>
      <c r="R249" s="113">
        <v>0</v>
      </c>
      <c r="S249" s="113">
        <v>0</v>
      </c>
      <c r="T249" s="113">
        <v>0</v>
      </c>
      <c r="U249" s="113">
        <v>0</v>
      </c>
      <c r="V249" s="113">
        <v>0</v>
      </c>
      <c r="W249" s="113">
        <v>0</v>
      </c>
      <c r="X249" s="113">
        <v>0</v>
      </c>
      <c r="Y249" s="113">
        <v>0</v>
      </c>
      <c r="Z249" s="113">
        <v>0</v>
      </c>
      <c r="AA249" s="113">
        <v>0</v>
      </c>
      <c r="AB249" s="113">
        <v>0</v>
      </c>
      <c r="AC249" s="113">
        <v>0</v>
      </c>
      <c r="AD249" s="113">
        <v>0</v>
      </c>
      <c r="AE249" s="113">
        <v>0</v>
      </c>
      <c r="AF249" s="113">
        <v>0</v>
      </c>
      <c r="AG249" s="113">
        <v>0</v>
      </c>
      <c r="AH249" s="113">
        <v>0</v>
      </c>
      <c r="AI249" s="113">
        <v>0</v>
      </c>
      <c r="AJ249" s="113">
        <v>0</v>
      </c>
      <c r="AK249" s="113">
        <v>0</v>
      </c>
      <c r="AL249" s="113">
        <v>0</v>
      </c>
      <c r="AM249" s="113">
        <f t="shared" si="3"/>
        <v>0</v>
      </c>
      <c r="AP249" s="70"/>
    </row>
    <row r="250" spans="1:42" ht="33" customHeight="1">
      <c r="A250" s="87">
        <v>909</v>
      </c>
      <c r="B250" s="88" t="s">
        <v>887</v>
      </c>
      <c r="C250" s="115" t="s">
        <v>1404</v>
      </c>
      <c r="D250" s="113">
        <v>0</v>
      </c>
      <c r="E250" s="113">
        <v>0</v>
      </c>
      <c r="F250" s="113">
        <v>0</v>
      </c>
      <c r="G250" s="113">
        <v>0</v>
      </c>
      <c r="H250" s="113">
        <v>0</v>
      </c>
      <c r="I250" s="113">
        <v>0</v>
      </c>
      <c r="J250" s="113">
        <v>0</v>
      </c>
      <c r="K250" s="113">
        <v>0</v>
      </c>
      <c r="L250" s="113">
        <v>0</v>
      </c>
      <c r="M250" s="113">
        <v>0</v>
      </c>
      <c r="N250" s="113">
        <v>0</v>
      </c>
      <c r="O250" s="113">
        <v>0</v>
      </c>
      <c r="P250" s="113">
        <v>0</v>
      </c>
      <c r="Q250" s="113">
        <v>0</v>
      </c>
      <c r="R250" s="113">
        <v>0</v>
      </c>
      <c r="S250" s="113">
        <v>0</v>
      </c>
      <c r="T250" s="113">
        <v>0</v>
      </c>
      <c r="U250" s="113">
        <v>0</v>
      </c>
      <c r="V250" s="113">
        <v>0</v>
      </c>
      <c r="W250" s="113">
        <v>0</v>
      </c>
      <c r="X250" s="113">
        <v>0</v>
      </c>
      <c r="Y250" s="113">
        <v>0</v>
      </c>
      <c r="Z250" s="113">
        <v>0</v>
      </c>
      <c r="AA250" s="113">
        <v>0</v>
      </c>
      <c r="AB250" s="113">
        <v>0</v>
      </c>
      <c r="AC250" s="113">
        <v>0</v>
      </c>
      <c r="AD250" s="113">
        <v>0</v>
      </c>
      <c r="AE250" s="113">
        <v>0</v>
      </c>
      <c r="AF250" s="113">
        <v>0</v>
      </c>
      <c r="AG250" s="113">
        <v>0</v>
      </c>
      <c r="AH250" s="113">
        <v>0</v>
      </c>
      <c r="AI250" s="113">
        <v>0</v>
      </c>
      <c r="AJ250" s="113">
        <v>0</v>
      </c>
      <c r="AK250" s="113">
        <v>0</v>
      </c>
      <c r="AL250" s="113">
        <v>0</v>
      </c>
      <c r="AM250" s="113">
        <f t="shared" si="3"/>
        <v>0</v>
      </c>
      <c r="AP250" s="70"/>
    </row>
    <row r="251" spans="1:42" ht="33" customHeight="1">
      <c r="A251" s="87">
        <v>950</v>
      </c>
      <c r="B251" s="88" t="s">
        <v>260</v>
      </c>
      <c r="C251" s="115" t="s">
        <v>1298</v>
      </c>
      <c r="D251" s="113">
        <v>0</v>
      </c>
      <c r="E251" s="113">
        <v>0</v>
      </c>
      <c r="F251" s="113">
        <v>0</v>
      </c>
      <c r="G251" s="113">
        <v>0</v>
      </c>
      <c r="H251" s="113">
        <v>0</v>
      </c>
      <c r="I251" s="113">
        <v>0</v>
      </c>
      <c r="J251" s="113">
        <v>0</v>
      </c>
      <c r="K251" s="113">
        <v>0</v>
      </c>
      <c r="L251" s="113">
        <v>0</v>
      </c>
      <c r="M251" s="113">
        <v>0</v>
      </c>
      <c r="N251" s="113">
        <v>0</v>
      </c>
      <c r="O251" s="113">
        <v>0</v>
      </c>
      <c r="P251" s="113">
        <v>0</v>
      </c>
      <c r="Q251" s="113">
        <v>0</v>
      </c>
      <c r="R251" s="113">
        <v>0</v>
      </c>
      <c r="S251" s="113">
        <v>0</v>
      </c>
      <c r="T251" s="113">
        <v>0</v>
      </c>
      <c r="U251" s="113">
        <v>0</v>
      </c>
      <c r="V251" s="113">
        <v>0</v>
      </c>
      <c r="W251" s="113">
        <v>0</v>
      </c>
      <c r="X251" s="113">
        <v>0</v>
      </c>
      <c r="Y251" s="113">
        <v>0</v>
      </c>
      <c r="Z251" s="113">
        <v>0</v>
      </c>
      <c r="AA251" s="113">
        <v>0</v>
      </c>
      <c r="AB251" s="113">
        <v>0</v>
      </c>
      <c r="AC251" s="113">
        <v>0</v>
      </c>
      <c r="AD251" s="113">
        <v>0</v>
      </c>
      <c r="AE251" s="113">
        <v>0</v>
      </c>
      <c r="AF251" s="113">
        <v>0</v>
      </c>
      <c r="AG251" s="113">
        <v>0</v>
      </c>
      <c r="AH251" s="113">
        <v>0</v>
      </c>
      <c r="AI251" s="113">
        <v>0</v>
      </c>
      <c r="AJ251" s="113">
        <v>0</v>
      </c>
      <c r="AK251" s="113">
        <v>0</v>
      </c>
      <c r="AL251" s="113">
        <v>0</v>
      </c>
      <c r="AM251" s="113">
        <f t="shared" si="3"/>
        <v>0</v>
      </c>
      <c r="AP251" s="70"/>
    </row>
    <row r="252" spans="1:42" ht="33" customHeight="1">
      <c r="A252" s="87">
        <v>951</v>
      </c>
      <c r="B252" s="88" t="s">
        <v>888</v>
      </c>
      <c r="C252" s="115" t="s">
        <v>1298</v>
      </c>
      <c r="D252" s="113">
        <v>0</v>
      </c>
      <c r="E252" s="113">
        <v>0</v>
      </c>
      <c r="F252" s="113">
        <v>0</v>
      </c>
      <c r="G252" s="113">
        <v>0</v>
      </c>
      <c r="H252" s="113">
        <v>0</v>
      </c>
      <c r="I252" s="113">
        <v>0</v>
      </c>
      <c r="J252" s="113">
        <v>0</v>
      </c>
      <c r="K252" s="113">
        <v>0</v>
      </c>
      <c r="L252" s="113">
        <v>0</v>
      </c>
      <c r="M252" s="113">
        <v>0</v>
      </c>
      <c r="N252" s="113">
        <v>0</v>
      </c>
      <c r="O252" s="113">
        <v>0</v>
      </c>
      <c r="P252" s="113">
        <v>0</v>
      </c>
      <c r="Q252" s="113">
        <v>0</v>
      </c>
      <c r="R252" s="113">
        <v>0</v>
      </c>
      <c r="S252" s="113">
        <v>0</v>
      </c>
      <c r="T252" s="113">
        <v>0</v>
      </c>
      <c r="U252" s="113">
        <v>0</v>
      </c>
      <c r="V252" s="113">
        <v>0</v>
      </c>
      <c r="W252" s="113">
        <v>0</v>
      </c>
      <c r="X252" s="113">
        <v>0</v>
      </c>
      <c r="Y252" s="113">
        <v>0</v>
      </c>
      <c r="Z252" s="113">
        <v>0</v>
      </c>
      <c r="AA252" s="113">
        <v>0</v>
      </c>
      <c r="AB252" s="113">
        <v>0</v>
      </c>
      <c r="AC252" s="113">
        <v>0</v>
      </c>
      <c r="AD252" s="113">
        <v>0</v>
      </c>
      <c r="AE252" s="113">
        <v>0</v>
      </c>
      <c r="AF252" s="113">
        <v>0</v>
      </c>
      <c r="AG252" s="113">
        <v>0</v>
      </c>
      <c r="AH252" s="113">
        <v>0</v>
      </c>
      <c r="AI252" s="113">
        <v>0</v>
      </c>
      <c r="AJ252" s="113">
        <v>0</v>
      </c>
      <c r="AK252" s="113">
        <v>0</v>
      </c>
      <c r="AL252" s="113">
        <v>0</v>
      </c>
      <c r="AM252" s="113">
        <f t="shared" si="3"/>
        <v>0</v>
      </c>
      <c r="AP252" s="70"/>
    </row>
    <row r="253" spans="1:42" ht="33" customHeight="1">
      <c r="A253" s="87">
        <v>999</v>
      </c>
      <c r="B253" s="88" t="s">
        <v>262</v>
      </c>
      <c r="C253" s="115" t="s">
        <v>1298</v>
      </c>
      <c r="D253" s="113">
        <v>0</v>
      </c>
      <c r="E253" s="113">
        <v>0</v>
      </c>
      <c r="F253" s="113">
        <v>0</v>
      </c>
      <c r="G253" s="113">
        <v>0</v>
      </c>
      <c r="H253" s="113">
        <v>0</v>
      </c>
      <c r="I253" s="113">
        <v>0</v>
      </c>
      <c r="J253" s="113">
        <v>0</v>
      </c>
      <c r="K253" s="113">
        <v>0</v>
      </c>
      <c r="L253" s="113">
        <v>0</v>
      </c>
      <c r="M253" s="113">
        <v>0</v>
      </c>
      <c r="N253" s="113">
        <v>0</v>
      </c>
      <c r="O253" s="113">
        <v>0</v>
      </c>
      <c r="P253" s="113">
        <v>0</v>
      </c>
      <c r="Q253" s="113">
        <v>0</v>
      </c>
      <c r="R253" s="113">
        <v>0</v>
      </c>
      <c r="S253" s="113">
        <v>0</v>
      </c>
      <c r="T253" s="113">
        <v>0</v>
      </c>
      <c r="U253" s="113">
        <v>0</v>
      </c>
      <c r="V253" s="113">
        <v>0</v>
      </c>
      <c r="W253" s="113">
        <v>0</v>
      </c>
      <c r="X253" s="113">
        <v>0</v>
      </c>
      <c r="Y253" s="113">
        <v>0</v>
      </c>
      <c r="Z253" s="113">
        <v>0</v>
      </c>
      <c r="AA253" s="113">
        <v>0</v>
      </c>
      <c r="AB253" s="113">
        <v>0</v>
      </c>
      <c r="AC253" s="113">
        <v>0</v>
      </c>
      <c r="AD253" s="113">
        <v>0</v>
      </c>
      <c r="AE253" s="113">
        <v>0</v>
      </c>
      <c r="AF253" s="113">
        <v>0</v>
      </c>
      <c r="AG253" s="113">
        <v>0</v>
      </c>
      <c r="AH253" s="113">
        <v>0</v>
      </c>
      <c r="AI253" s="113">
        <v>0</v>
      </c>
      <c r="AJ253" s="113">
        <v>0</v>
      </c>
      <c r="AK253" s="113">
        <v>0</v>
      </c>
      <c r="AL253" s="113">
        <v>0</v>
      </c>
      <c r="AM253" s="113">
        <f t="shared" si="3"/>
        <v>0</v>
      </c>
      <c r="AP253" s="70"/>
    </row>
    <row r="254" spans="1:42" ht="33" customHeight="1">
      <c r="A254" s="87">
        <v>1101</v>
      </c>
      <c r="B254" s="88" t="s">
        <v>889</v>
      </c>
      <c r="C254" s="115" t="s">
        <v>1404</v>
      </c>
      <c r="D254" s="113">
        <v>0</v>
      </c>
      <c r="E254" s="113">
        <v>0</v>
      </c>
      <c r="F254" s="113">
        <v>0</v>
      </c>
      <c r="G254" s="113">
        <v>0</v>
      </c>
      <c r="H254" s="113">
        <v>0</v>
      </c>
      <c r="I254" s="113">
        <v>0</v>
      </c>
      <c r="J254" s="113">
        <v>0</v>
      </c>
      <c r="K254" s="113">
        <v>0</v>
      </c>
      <c r="L254" s="113">
        <v>0</v>
      </c>
      <c r="M254" s="113">
        <v>0</v>
      </c>
      <c r="N254" s="113">
        <v>0</v>
      </c>
      <c r="O254" s="113">
        <v>0</v>
      </c>
      <c r="P254" s="113">
        <v>0</v>
      </c>
      <c r="Q254" s="113">
        <v>0</v>
      </c>
      <c r="R254" s="113">
        <v>0</v>
      </c>
      <c r="S254" s="113">
        <v>0</v>
      </c>
      <c r="T254" s="113">
        <v>0</v>
      </c>
      <c r="U254" s="113">
        <v>0</v>
      </c>
      <c r="V254" s="113">
        <v>0</v>
      </c>
      <c r="W254" s="113">
        <v>0</v>
      </c>
      <c r="X254" s="113">
        <v>0</v>
      </c>
      <c r="Y254" s="113">
        <v>0</v>
      </c>
      <c r="Z254" s="113">
        <v>0</v>
      </c>
      <c r="AA254" s="113">
        <v>0</v>
      </c>
      <c r="AB254" s="113">
        <v>0</v>
      </c>
      <c r="AC254" s="113">
        <v>0</v>
      </c>
      <c r="AD254" s="113">
        <v>0</v>
      </c>
      <c r="AE254" s="113">
        <v>0</v>
      </c>
      <c r="AF254" s="113">
        <v>0</v>
      </c>
      <c r="AG254" s="113">
        <v>0</v>
      </c>
      <c r="AH254" s="113">
        <v>0</v>
      </c>
      <c r="AI254" s="113">
        <v>0</v>
      </c>
      <c r="AJ254" s="113">
        <v>0</v>
      </c>
      <c r="AK254" s="113">
        <v>0</v>
      </c>
      <c r="AL254" s="113">
        <v>0</v>
      </c>
      <c r="AM254" s="113">
        <f t="shared" si="3"/>
        <v>0</v>
      </c>
      <c r="AP254" s="70"/>
    </row>
    <row r="255" spans="1:42" ht="33" customHeight="1">
      <c r="A255" s="87">
        <v>1102</v>
      </c>
      <c r="B255" s="88" t="s">
        <v>890</v>
      </c>
      <c r="C255" s="115" t="s">
        <v>1404</v>
      </c>
      <c r="D255" s="113">
        <v>0</v>
      </c>
      <c r="E255" s="113">
        <v>0</v>
      </c>
      <c r="F255" s="113">
        <v>0</v>
      </c>
      <c r="G255" s="113">
        <v>0</v>
      </c>
      <c r="H255" s="113">
        <v>0</v>
      </c>
      <c r="I255" s="113">
        <v>0</v>
      </c>
      <c r="J255" s="113">
        <v>0</v>
      </c>
      <c r="K255" s="113">
        <v>0</v>
      </c>
      <c r="L255" s="113">
        <v>0</v>
      </c>
      <c r="M255" s="113">
        <v>0</v>
      </c>
      <c r="N255" s="113">
        <v>0</v>
      </c>
      <c r="O255" s="113">
        <v>0</v>
      </c>
      <c r="P255" s="113">
        <v>0</v>
      </c>
      <c r="Q255" s="113">
        <v>0</v>
      </c>
      <c r="R255" s="113">
        <v>0</v>
      </c>
      <c r="S255" s="113">
        <v>0</v>
      </c>
      <c r="T255" s="113">
        <v>0</v>
      </c>
      <c r="U255" s="113">
        <v>0</v>
      </c>
      <c r="V255" s="113">
        <v>0</v>
      </c>
      <c r="W255" s="113">
        <v>0</v>
      </c>
      <c r="X255" s="113">
        <v>0</v>
      </c>
      <c r="Y255" s="113">
        <v>0</v>
      </c>
      <c r="Z255" s="113">
        <v>0</v>
      </c>
      <c r="AA255" s="113">
        <v>0</v>
      </c>
      <c r="AB255" s="113">
        <v>0</v>
      </c>
      <c r="AC255" s="113">
        <v>0</v>
      </c>
      <c r="AD255" s="113">
        <v>0</v>
      </c>
      <c r="AE255" s="113">
        <v>0</v>
      </c>
      <c r="AF255" s="113">
        <v>0</v>
      </c>
      <c r="AG255" s="113">
        <v>0</v>
      </c>
      <c r="AH255" s="113">
        <v>0</v>
      </c>
      <c r="AI255" s="113">
        <v>0</v>
      </c>
      <c r="AJ255" s="113">
        <v>0</v>
      </c>
      <c r="AK255" s="113">
        <v>0</v>
      </c>
      <c r="AL255" s="113">
        <v>0</v>
      </c>
      <c r="AM255" s="113">
        <f t="shared" si="3"/>
        <v>0</v>
      </c>
      <c r="AP255" s="70"/>
    </row>
    <row r="256" spans="1:42" ht="33" customHeight="1">
      <c r="A256" s="87">
        <v>1103</v>
      </c>
      <c r="B256" s="88" t="s">
        <v>891</v>
      </c>
      <c r="C256" s="115" t="s">
        <v>1404</v>
      </c>
      <c r="D256" s="113">
        <v>0</v>
      </c>
      <c r="E256" s="113">
        <v>0</v>
      </c>
      <c r="F256" s="113">
        <v>0</v>
      </c>
      <c r="G256" s="113">
        <v>0</v>
      </c>
      <c r="H256" s="113">
        <v>0</v>
      </c>
      <c r="I256" s="113">
        <v>0</v>
      </c>
      <c r="J256" s="113">
        <v>0</v>
      </c>
      <c r="K256" s="113">
        <v>0</v>
      </c>
      <c r="L256" s="113">
        <v>0</v>
      </c>
      <c r="M256" s="113">
        <v>0</v>
      </c>
      <c r="N256" s="113">
        <v>0</v>
      </c>
      <c r="O256" s="113">
        <v>0</v>
      </c>
      <c r="P256" s="113">
        <v>0</v>
      </c>
      <c r="Q256" s="113">
        <v>0</v>
      </c>
      <c r="R256" s="113">
        <v>0</v>
      </c>
      <c r="S256" s="113">
        <v>0</v>
      </c>
      <c r="T256" s="113">
        <v>0</v>
      </c>
      <c r="U256" s="113">
        <v>0</v>
      </c>
      <c r="V256" s="113">
        <v>0</v>
      </c>
      <c r="W256" s="113">
        <v>0</v>
      </c>
      <c r="X256" s="113">
        <v>0</v>
      </c>
      <c r="Y256" s="113">
        <v>0</v>
      </c>
      <c r="Z256" s="113">
        <v>0</v>
      </c>
      <c r="AA256" s="113">
        <v>0</v>
      </c>
      <c r="AB256" s="113">
        <v>0</v>
      </c>
      <c r="AC256" s="113">
        <v>0</v>
      </c>
      <c r="AD256" s="113">
        <v>0</v>
      </c>
      <c r="AE256" s="113">
        <v>0</v>
      </c>
      <c r="AF256" s="113">
        <v>0</v>
      </c>
      <c r="AG256" s="113">
        <v>0</v>
      </c>
      <c r="AH256" s="113">
        <v>0</v>
      </c>
      <c r="AI256" s="113">
        <v>0</v>
      </c>
      <c r="AJ256" s="113">
        <v>0</v>
      </c>
      <c r="AK256" s="113">
        <v>0</v>
      </c>
      <c r="AL256" s="113">
        <v>0</v>
      </c>
      <c r="AM256" s="113">
        <f t="shared" si="3"/>
        <v>0</v>
      </c>
      <c r="AP256" s="70"/>
    </row>
    <row r="257" spans="1:42" ht="33" customHeight="1">
      <c r="A257" s="87">
        <v>1104</v>
      </c>
      <c r="B257" s="88" t="s">
        <v>892</v>
      </c>
      <c r="C257" s="115" t="s">
        <v>1404</v>
      </c>
      <c r="D257" s="113">
        <v>0</v>
      </c>
      <c r="E257" s="113">
        <v>0</v>
      </c>
      <c r="F257" s="113">
        <v>0</v>
      </c>
      <c r="G257" s="113">
        <v>0</v>
      </c>
      <c r="H257" s="113">
        <v>0</v>
      </c>
      <c r="I257" s="113">
        <v>0</v>
      </c>
      <c r="J257" s="113">
        <v>0</v>
      </c>
      <c r="K257" s="113">
        <v>0</v>
      </c>
      <c r="L257" s="113">
        <v>0</v>
      </c>
      <c r="M257" s="113">
        <v>0</v>
      </c>
      <c r="N257" s="113">
        <v>0</v>
      </c>
      <c r="O257" s="113">
        <v>0</v>
      </c>
      <c r="P257" s="113">
        <v>0</v>
      </c>
      <c r="Q257" s="113">
        <v>0</v>
      </c>
      <c r="R257" s="113">
        <v>0</v>
      </c>
      <c r="S257" s="113">
        <v>0</v>
      </c>
      <c r="T257" s="113">
        <v>0</v>
      </c>
      <c r="U257" s="113">
        <v>0</v>
      </c>
      <c r="V257" s="113">
        <v>0</v>
      </c>
      <c r="W257" s="113">
        <v>0</v>
      </c>
      <c r="X257" s="113">
        <v>0</v>
      </c>
      <c r="Y257" s="113">
        <v>0</v>
      </c>
      <c r="Z257" s="113">
        <v>0</v>
      </c>
      <c r="AA257" s="113">
        <v>0</v>
      </c>
      <c r="AB257" s="113">
        <v>0</v>
      </c>
      <c r="AC257" s="113">
        <v>0</v>
      </c>
      <c r="AD257" s="113">
        <v>0</v>
      </c>
      <c r="AE257" s="113">
        <v>0</v>
      </c>
      <c r="AF257" s="113">
        <v>0</v>
      </c>
      <c r="AG257" s="113">
        <v>0</v>
      </c>
      <c r="AH257" s="113">
        <v>0</v>
      </c>
      <c r="AI257" s="113">
        <v>0</v>
      </c>
      <c r="AJ257" s="113">
        <v>0</v>
      </c>
      <c r="AK257" s="113">
        <v>0</v>
      </c>
      <c r="AL257" s="113">
        <v>0</v>
      </c>
      <c r="AM257" s="113">
        <f t="shared" si="3"/>
        <v>0</v>
      </c>
      <c r="AP257" s="70"/>
    </row>
    <row r="258" spans="1:42" ht="33" customHeight="1">
      <c r="A258" s="87">
        <v>1105</v>
      </c>
      <c r="B258" s="88" t="s">
        <v>893</v>
      </c>
      <c r="C258" s="115" t="s">
        <v>1404</v>
      </c>
      <c r="D258" s="113">
        <v>0</v>
      </c>
      <c r="E258" s="113">
        <v>0</v>
      </c>
      <c r="F258" s="113">
        <v>0</v>
      </c>
      <c r="G258" s="113">
        <v>0</v>
      </c>
      <c r="H258" s="113">
        <v>0</v>
      </c>
      <c r="I258" s="113">
        <v>0</v>
      </c>
      <c r="J258" s="113">
        <v>0</v>
      </c>
      <c r="K258" s="113">
        <v>0</v>
      </c>
      <c r="L258" s="113">
        <v>0</v>
      </c>
      <c r="M258" s="113">
        <v>0</v>
      </c>
      <c r="N258" s="113">
        <v>0</v>
      </c>
      <c r="O258" s="113">
        <v>0</v>
      </c>
      <c r="P258" s="113">
        <v>0</v>
      </c>
      <c r="Q258" s="113">
        <v>0</v>
      </c>
      <c r="R258" s="113">
        <v>0</v>
      </c>
      <c r="S258" s="113">
        <v>0</v>
      </c>
      <c r="T258" s="113">
        <v>0</v>
      </c>
      <c r="U258" s="113">
        <v>0</v>
      </c>
      <c r="V258" s="113">
        <v>0</v>
      </c>
      <c r="W258" s="113">
        <v>0</v>
      </c>
      <c r="X258" s="113">
        <v>0</v>
      </c>
      <c r="Y258" s="113">
        <v>0</v>
      </c>
      <c r="Z258" s="113">
        <v>0</v>
      </c>
      <c r="AA258" s="113">
        <v>0</v>
      </c>
      <c r="AB258" s="113">
        <v>0</v>
      </c>
      <c r="AC258" s="113">
        <v>0</v>
      </c>
      <c r="AD258" s="113">
        <v>0</v>
      </c>
      <c r="AE258" s="113">
        <v>0</v>
      </c>
      <c r="AF258" s="113">
        <v>0</v>
      </c>
      <c r="AG258" s="113">
        <v>0</v>
      </c>
      <c r="AH258" s="113">
        <v>0</v>
      </c>
      <c r="AI258" s="113">
        <v>0</v>
      </c>
      <c r="AJ258" s="113">
        <v>0</v>
      </c>
      <c r="AK258" s="113">
        <v>0</v>
      </c>
      <c r="AL258" s="113">
        <v>0</v>
      </c>
      <c r="AM258" s="113">
        <f t="shared" si="3"/>
        <v>0</v>
      </c>
      <c r="AP258" s="70"/>
    </row>
    <row r="259" spans="1:42" ht="33" customHeight="1">
      <c r="A259" s="87">
        <v>1106</v>
      </c>
      <c r="B259" s="88" t="s">
        <v>894</v>
      </c>
      <c r="C259" s="115" t="s">
        <v>1404</v>
      </c>
      <c r="D259" s="113">
        <v>0</v>
      </c>
      <c r="E259" s="113">
        <v>0</v>
      </c>
      <c r="F259" s="113">
        <v>0</v>
      </c>
      <c r="G259" s="113">
        <v>0</v>
      </c>
      <c r="H259" s="113">
        <v>0</v>
      </c>
      <c r="I259" s="113">
        <v>0</v>
      </c>
      <c r="J259" s="113">
        <v>0</v>
      </c>
      <c r="K259" s="113">
        <v>0</v>
      </c>
      <c r="L259" s="113">
        <v>0</v>
      </c>
      <c r="M259" s="113">
        <v>0</v>
      </c>
      <c r="N259" s="113">
        <v>0</v>
      </c>
      <c r="O259" s="113">
        <v>0</v>
      </c>
      <c r="P259" s="113">
        <v>0</v>
      </c>
      <c r="Q259" s="113">
        <v>0</v>
      </c>
      <c r="R259" s="113">
        <v>0</v>
      </c>
      <c r="S259" s="113">
        <v>0</v>
      </c>
      <c r="T259" s="113">
        <v>0</v>
      </c>
      <c r="U259" s="113">
        <v>0</v>
      </c>
      <c r="V259" s="113">
        <v>0</v>
      </c>
      <c r="W259" s="113">
        <v>0</v>
      </c>
      <c r="X259" s="113">
        <v>0</v>
      </c>
      <c r="Y259" s="113">
        <v>0</v>
      </c>
      <c r="Z259" s="113">
        <v>0</v>
      </c>
      <c r="AA259" s="113">
        <v>0</v>
      </c>
      <c r="AB259" s="113">
        <v>0</v>
      </c>
      <c r="AC259" s="113">
        <v>0</v>
      </c>
      <c r="AD259" s="113">
        <v>0</v>
      </c>
      <c r="AE259" s="113">
        <v>0</v>
      </c>
      <c r="AF259" s="113">
        <v>0</v>
      </c>
      <c r="AG259" s="113">
        <v>0</v>
      </c>
      <c r="AH259" s="113">
        <v>0</v>
      </c>
      <c r="AI259" s="113">
        <v>0</v>
      </c>
      <c r="AJ259" s="113">
        <v>0</v>
      </c>
      <c r="AK259" s="113">
        <v>0</v>
      </c>
      <c r="AL259" s="113">
        <v>0</v>
      </c>
      <c r="AM259" s="113">
        <f t="shared" si="3"/>
        <v>0</v>
      </c>
      <c r="AP259" s="70"/>
    </row>
    <row r="260" spans="1:42" ht="33" customHeight="1">
      <c r="A260" s="87">
        <v>1107</v>
      </c>
      <c r="B260" s="88" t="s">
        <v>895</v>
      </c>
      <c r="C260" s="115" t="s">
        <v>1404</v>
      </c>
      <c r="D260" s="113">
        <v>0</v>
      </c>
      <c r="E260" s="113">
        <v>0</v>
      </c>
      <c r="F260" s="113">
        <v>0</v>
      </c>
      <c r="G260" s="113">
        <v>0</v>
      </c>
      <c r="H260" s="113">
        <v>0</v>
      </c>
      <c r="I260" s="113">
        <v>0</v>
      </c>
      <c r="J260" s="113">
        <v>0</v>
      </c>
      <c r="K260" s="113">
        <v>0</v>
      </c>
      <c r="L260" s="113">
        <v>0</v>
      </c>
      <c r="M260" s="113">
        <v>0</v>
      </c>
      <c r="N260" s="113">
        <v>0</v>
      </c>
      <c r="O260" s="113">
        <v>0</v>
      </c>
      <c r="P260" s="113">
        <v>0</v>
      </c>
      <c r="Q260" s="113">
        <v>0</v>
      </c>
      <c r="R260" s="113">
        <v>0</v>
      </c>
      <c r="S260" s="113">
        <v>0</v>
      </c>
      <c r="T260" s="113">
        <v>0</v>
      </c>
      <c r="U260" s="113">
        <v>0</v>
      </c>
      <c r="V260" s="113">
        <v>0</v>
      </c>
      <c r="W260" s="113">
        <v>0</v>
      </c>
      <c r="X260" s="113">
        <v>0</v>
      </c>
      <c r="Y260" s="113">
        <v>0</v>
      </c>
      <c r="Z260" s="113">
        <v>0</v>
      </c>
      <c r="AA260" s="113">
        <v>0</v>
      </c>
      <c r="AB260" s="113">
        <v>0</v>
      </c>
      <c r="AC260" s="113">
        <v>0</v>
      </c>
      <c r="AD260" s="113">
        <v>0</v>
      </c>
      <c r="AE260" s="113">
        <v>0</v>
      </c>
      <c r="AF260" s="113">
        <v>0</v>
      </c>
      <c r="AG260" s="113">
        <v>0</v>
      </c>
      <c r="AH260" s="113">
        <v>0</v>
      </c>
      <c r="AI260" s="113">
        <v>0</v>
      </c>
      <c r="AJ260" s="113">
        <v>0</v>
      </c>
      <c r="AK260" s="113">
        <v>0</v>
      </c>
      <c r="AL260" s="113">
        <v>0</v>
      </c>
      <c r="AM260" s="113">
        <f t="shared" si="3"/>
        <v>0</v>
      </c>
      <c r="AP260" s="70"/>
    </row>
    <row r="261" spans="1:42" ht="33" customHeight="1">
      <c r="A261" s="87">
        <v>1108</v>
      </c>
      <c r="B261" s="88" t="s">
        <v>896</v>
      </c>
      <c r="C261" s="115" t="s">
        <v>1404</v>
      </c>
      <c r="D261" s="113">
        <v>0</v>
      </c>
      <c r="E261" s="113">
        <v>0</v>
      </c>
      <c r="F261" s="113">
        <v>0</v>
      </c>
      <c r="G261" s="113">
        <v>0</v>
      </c>
      <c r="H261" s="113">
        <v>0</v>
      </c>
      <c r="I261" s="113">
        <v>0</v>
      </c>
      <c r="J261" s="113">
        <v>0</v>
      </c>
      <c r="K261" s="113">
        <v>0</v>
      </c>
      <c r="L261" s="113">
        <v>0</v>
      </c>
      <c r="M261" s="113">
        <v>0</v>
      </c>
      <c r="N261" s="113">
        <v>0</v>
      </c>
      <c r="O261" s="113">
        <v>0</v>
      </c>
      <c r="P261" s="113">
        <v>0</v>
      </c>
      <c r="Q261" s="113">
        <v>0</v>
      </c>
      <c r="R261" s="113">
        <v>0</v>
      </c>
      <c r="S261" s="113">
        <v>0</v>
      </c>
      <c r="T261" s="113">
        <v>0</v>
      </c>
      <c r="U261" s="113">
        <v>0</v>
      </c>
      <c r="V261" s="113">
        <v>0</v>
      </c>
      <c r="W261" s="113">
        <v>0</v>
      </c>
      <c r="X261" s="113">
        <v>0</v>
      </c>
      <c r="Y261" s="113">
        <v>0</v>
      </c>
      <c r="Z261" s="113">
        <v>0</v>
      </c>
      <c r="AA261" s="113">
        <v>0</v>
      </c>
      <c r="AB261" s="113">
        <v>0</v>
      </c>
      <c r="AC261" s="113">
        <v>0</v>
      </c>
      <c r="AD261" s="113">
        <v>0</v>
      </c>
      <c r="AE261" s="113">
        <v>0</v>
      </c>
      <c r="AF261" s="113">
        <v>0</v>
      </c>
      <c r="AG261" s="113">
        <v>0</v>
      </c>
      <c r="AH261" s="113">
        <v>0</v>
      </c>
      <c r="AI261" s="113">
        <v>0</v>
      </c>
      <c r="AJ261" s="113">
        <v>0</v>
      </c>
      <c r="AK261" s="113">
        <v>0</v>
      </c>
      <c r="AL261" s="113">
        <v>0</v>
      </c>
      <c r="AM261" s="113">
        <f t="shared" si="3"/>
        <v>0</v>
      </c>
      <c r="AP261" s="70"/>
    </row>
    <row r="262" spans="1:42" ht="33" customHeight="1">
      <c r="A262" s="87">
        <v>1109</v>
      </c>
      <c r="B262" s="88" t="s">
        <v>897</v>
      </c>
      <c r="C262" s="115" t="s">
        <v>1404</v>
      </c>
      <c r="D262" s="113">
        <v>0</v>
      </c>
      <c r="E262" s="113">
        <v>0</v>
      </c>
      <c r="F262" s="113">
        <v>0</v>
      </c>
      <c r="G262" s="113">
        <v>0</v>
      </c>
      <c r="H262" s="113">
        <v>0</v>
      </c>
      <c r="I262" s="113">
        <v>0</v>
      </c>
      <c r="J262" s="113">
        <v>0</v>
      </c>
      <c r="K262" s="113">
        <v>0</v>
      </c>
      <c r="L262" s="113">
        <v>0</v>
      </c>
      <c r="M262" s="113">
        <v>0</v>
      </c>
      <c r="N262" s="113">
        <v>0</v>
      </c>
      <c r="O262" s="113">
        <v>0</v>
      </c>
      <c r="P262" s="113">
        <v>0</v>
      </c>
      <c r="Q262" s="113">
        <v>0</v>
      </c>
      <c r="R262" s="113">
        <v>0</v>
      </c>
      <c r="S262" s="113">
        <v>0</v>
      </c>
      <c r="T262" s="113">
        <v>0</v>
      </c>
      <c r="U262" s="113">
        <v>0</v>
      </c>
      <c r="V262" s="113">
        <v>0</v>
      </c>
      <c r="W262" s="113">
        <v>0</v>
      </c>
      <c r="X262" s="113">
        <v>0</v>
      </c>
      <c r="Y262" s="113">
        <v>0</v>
      </c>
      <c r="Z262" s="113">
        <v>0</v>
      </c>
      <c r="AA262" s="113">
        <v>0</v>
      </c>
      <c r="AB262" s="113">
        <v>0</v>
      </c>
      <c r="AC262" s="113">
        <v>0</v>
      </c>
      <c r="AD262" s="113">
        <v>0</v>
      </c>
      <c r="AE262" s="113">
        <v>0</v>
      </c>
      <c r="AF262" s="113">
        <v>0</v>
      </c>
      <c r="AG262" s="113">
        <v>0</v>
      </c>
      <c r="AH262" s="113">
        <v>0</v>
      </c>
      <c r="AI262" s="113">
        <v>0</v>
      </c>
      <c r="AJ262" s="113">
        <v>0</v>
      </c>
      <c r="AK262" s="113">
        <v>0</v>
      </c>
      <c r="AL262" s="113">
        <v>0</v>
      </c>
      <c r="AM262" s="113">
        <f t="shared" si="3"/>
        <v>0</v>
      </c>
      <c r="AP262" s="70"/>
    </row>
    <row r="263" spans="1:42" ht="33" customHeight="1">
      <c r="A263" s="87">
        <v>1110</v>
      </c>
      <c r="B263" s="88" t="s">
        <v>898</v>
      </c>
      <c r="C263" s="115" t="s">
        <v>1404</v>
      </c>
      <c r="D263" s="113">
        <v>0</v>
      </c>
      <c r="E263" s="113">
        <v>0</v>
      </c>
      <c r="F263" s="113">
        <v>0</v>
      </c>
      <c r="G263" s="113">
        <v>0</v>
      </c>
      <c r="H263" s="113">
        <v>0</v>
      </c>
      <c r="I263" s="113">
        <v>0</v>
      </c>
      <c r="J263" s="113">
        <v>0</v>
      </c>
      <c r="K263" s="113">
        <v>0</v>
      </c>
      <c r="L263" s="113">
        <v>0</v>
      </c>
      <c r="M263" s="113">
        <v>0</v>
      </c>
      <c r="N263" s="113">
        <v>0</v>
      </c>
      <c r="O263" s="113">
        <v>0</v>
      </c>
      <c r="P263" s="113">
        <v>0</v>
      </c>
      <c r="Q263" s="113">
        <v>0</v>
      </c>
      <c r="R263" s="113">
        <v>0</v>
      </c>
      <c r="S263" s="113">
        <v>0</v>
      </c>
      <c r="T263" s="113">
        <v>0</v>
      </c>
      <c r="U263" s="113">
        <v>0</v>
      </c>
      <c r="V263" s="113">
        <v>0</v>
      </c>
      <c r="W263" s="113">
        <v>0</v>
      </c>
      <c r="X263" s="113">
        <v>0</v>
      </c>
      <c r="Y263" s="113">
        <v>0</v>
      </c>
      <c r="Z263" s="113">
        <v>0</v>
      </c>
      <c r="AA263" s="113">
        <v>0</v>
      </c>
      <c r="AB263" s="113">
        <v>0</v>
      </c>
      <c r="AC263" s="113">
        <v>0</v>
      </c>
      <c r="AD263" s="113">
        <v>0</v>
      </c>
      <c r="AE263" s="113">
        <v>0</v>
      </c>
      <c r="AF263" s="113">
        <v>0</v>
      </c>
      <c r="AG263" s="113">
        <v>0</v>
      </c>
      <c r="AH263" s="113">
        <v>0</v>
      </c>
      <c r="AI263" s="113">
        <v>0</v>
      </c>
      <c r="AJ263" s="113">
        <v>0</v>
      </c>
      <c r="AK263" s="113">
        <v>0</v>
      </c>
      <c r="AL263" s="113">
        <v>0</v>
      </c>
      <c r="AM263" s="113">
        <f t="shared" si="3"/>
        <v>0</v>
      </c>
      <c r="AP263" s="70"/>
    </row>
    <row r="264" spans="1:42" ht="33" customHeight="1">
      <c r="A264" s="87">
        <v>1111</v>
      </c>
      <c r="B264" s="88" t="s">
        <v>899</v>
      </c>
      <c r="C264" s="115" t="s">
        <v>1404</v>
      </c>
      <c r="D264" s="113">
        <v>0</v>
      </c>
      <c r="E264" s="113">
        <v>0</v>
      </c>
      <c r="F264" s="113">
        <v>0</v>
      </c>
      <c r="G264" s="113">
        <v>0</v>
      </c>
      <c r="H264" s="113">
        <v>0</v>
      </c>
      <c r="I264" s="113">
        <v>0</v>
      </c>
      <c r="J264" s="113">
        <v>0</v>
      </c>
      <c r="K264" s="113">
        <v>0</v>
      </c>
      <c r="L264" s="113">
        <v>0</v>
      </c>
      <c r="M264" s="113">
        <v>0</v>
      </c>
      <c r="N264" s="113">
        <v>0</v>
      </c>
      <c r="O264" s="113">
        <v>0</v>
      </c>
      <c r="P264" s="113">
        <v>0</v>
      </c>
      <c r="Q264" s="113">
        <v>0</v>
      </c>
      <c r="R264" s="113">
        <v>0</v>
      </c>
      <c r="S264" s="113">
        <v>0</v>
      </c>
      <c r="T264" s="113">
        <v>0</v>
      </c>
      <c r="U264" s="113">
        <v>0</v>
      </c>
      <c r="V264" s="113">
        <v>0</v>
      </c>
      <c r="W264" s="113">
        <v>0</v>
      </c>
      <c r="X264" s="113">
        <v>0</v>
      </c>
      <c r="Y264" s="113">
        <v>0</v>
      </c>
      <c r="Z264" s="113">
        <v>0</v>
      </c>
      <c r="AA264" s="113">
        <v>0</v>
      </c>
      <c r="AB264" s="113">
        <v>0</v>
      </c>
      <c r="AC264" s="113">
        <v>0</v>
      </c>
      <c r="AD264" s="113">
        <v>0</v>
      </c>
      <c r="AE264" s="113">
        <v>0</v>
      </c>
      <c r="AF264" s="113">
        <v>0</v>
      </c>
      <c r="AG264" s="113">
        <v>0</v>
      </c>
      <c r="AH264" s="113">
        <v>0</v>
      </c>
      <c r="AI264" s="113">
        <v>0</v>
      </c>
      <c r="AJ264" s="113">
        <v>0</v>
      </c>
      <c r="AK264" s="113">
        <v>0</v>
      </c>
      <c r="AL264" s="113">
        <v>0</v>
      </c>
      <c r="AM264" s="113">
        <f t="shared" si="3"/>
        <v>0</v>
      </c>
      <c r="AP264" s="70"/>
    </row>
    <row r="265" spans="1:42" ht="33" customHeight="1">
      <c r="A265" s="87">
        <v>1112</v>
      </c>
      <c r="B265" s="88" t="s">
        <v>900</v>
      </c>
      <c r="C265" s="115" t="s">
        <v>1404</v>
      </c>
      <c r="D265" s="113">
        <v>0</v>
      </c>
      <c r="E265" s="113">
        <v>0</v>
      </c>
      <c r="F265" s="113">
        <v>0</v>
      </c>
      <c r="G265" s="113">
        <v>0</v>
      </c>
      <c r="H265" s="113">
        <v>0</v>
      </c>
      <c r="I265" s="113">
        <v>0</v>
      </c>
      <c r="J265" s="113">
        <v>0</v>
      </c>
      <c r="K265" s="113">
        <v>0</v>
      </c>
      <c r="L265" s="113">
        <v>0</v>
      </c>
      <c r="M265" s="113">
        <v>0</v>
      </c>
      <c r="N265" s="113">
        <v>0</v>
      </c>
      <c r="O265" s="113">
        <v>0</v>
      </c>
      <c r="P265" s="113">
        <v>0</v>
      </c>
      <c r="Q265" s="113">
        <v>0</v>
      </c>
      <c r="R265" s="113">
        <v>0</v>
      </c>
      <c r="S265" s="113">
        <v>0</v>
      </c>
      <c r="T265" s="113">
        <v>0</v>
      </c>
      <c r="U265" s="113">
        <v>0</v>
      </c>
      <c r="V265" s="113">
        <v>0</v>
      </c>
      <c r="W265" s="113">
        <v>0</v>
      </c>
      <c r="X265" s="113">
        <v>0</v>
      </c>
      <c r="Y265" s="113">
        <v>0</v>
      </c>
      <c r="Z265" s="113">
        <v>0</v>
      </c>
      <c r="AA265" s="113">
        <v>0</v>
      </c>
      <c r="AB265" s="113">
        <v>0</v>
      </c>
      <c r="AC265" s="113">
        <v>0</v>
      </c>
      <c r="AD265" s="113">
        <v>0</v>
      </c>
      <c r="AE265" s="113">
        <v>0</v>
      </c>
      <c r="AF265" s="113">
        <v>0</v>
      </c>
      <c r="AG265" s="113">
        <v>0</v>
      </c>
      <c r="AH265" s="113">
        <v>0</v>
      </c>
      <c r="AI265" s="113">
        <v>0</v>
      </c>
      <c r="AJ265" s="113">
        <v>0</v>
      </c>
      <c r="AK265" s="113">
        <v>0</v>
      </c>
      <c r="AL265" s="113">
        <v>0</v>
      </c>
      <c r="AM265" s="113">
        <f t="shared" si="3"/>
        <v>0</v>
      </c>
      <c r="AP265" s="70"/>
    </row>
    <row r="266" spans="1:42" ht="33" customHeight="1">
      <c r="A266" s="87">
        <v>1113</v>
      </c>
      <c r="B266" s="88" t="s">
        <v>901</v>
      </c>
      <c r="C266" s="115" t="s">
        <v>1404</v>
      </c>
      <c r="D266" s="113">
        <v>0</v>
      </c>
      <c r="E266" s="113">
        <v>0</v>
      </c>
      <c r="F266" s="113">
        <v>0</v>
      </c>
      <c r="G266" s="113">
        <v>0</v>
      </c>
      <c r="H266" s="113">
        <v>0</v>
      </c>
      <c r="I266" s="113">
        <v>0</v>
      </c>
      <c r="J266" s="113">
        <v>0</v>
      </c>
      <c r="K266" s="113">
        <v>0</v>
      </c>
      <c r="L266" s="113">
        <v>0</v>
      </c>
      <c r="M266" s="113">
        <v>0</v>
      </c>
      <c r="N266" s="113">
        <v>0</v>
      </c>
      <c r="O266" s="113">
        <v>0</v>
      </c>
      <c r="P266" s="113">
        <v>0</v>
      </c>
      <c r="Q266" s="113">
        <v>0</v>
      </c>
      <c r="R266" s="113">
        <v>0</v>
      </c>
      <c r="S266" s="113">
        <v>0</v>
      </c>
      <c r="T266" s="113">
        <v>0</v>
      </c>
      <c r="U266" s="113">
        <v>0</v>
      </c>
      <c r="V266" s="113">
        <v>0</v>
      </c>
      <c r="W266" s="113">
        <v>0</v>
      </c>
      <c r="X266" s="113">
        <v>0</v>
      </c>
      <c r="Y266" s="113">
        <v>0</v>
      </c>
      <c r="Z266" s="113">
        <v>0</v>
      </c>
      <c r="AA266" s="113">
        <v>0</v>
      </c>
      <c r="AB266" s="113">
        <v>0</v>
      </c>
      <c r="AC266" s="113">
        <v>0</v>
      </c>
      <c r="AD266" s="113">
        <v>0</v>
      </c>
      <c r="AE266" s="113">
        <v>0</v>
      </c>
      <c r="AF266" s="113">
        <v>0</v>
      </c>
      <c r="AG266" s="113">
        <v>0</v>
      </c>
      <c r="AH266" s="113">
        <v>0</v>
      </c>
      <c r="AI266" s="113">
        <v>0</v>
      </c>
      <c r="AJ266" s="113">
        <v>0</v>
      </c>
      <c r="AK266" s="113">
        <v>0</v>
      </c>
      <c r="AL266" s="113">
        <v>0</v>
      </c>
      <c r="AM266" s="113">
        <f t="shared" si="3"/>
        <v>0</v>
      </c>
      <c r="AP266" s="70"/>
    </row>
    <row r="267" spans="1:42" ht="33" customHeight="1">
      <c r="A267" s="87">
        <v>1114</v>
      </c>
      <c r="B267" s="88" t="s">
        <v>902</v>
      </c>
      <c r="C267" s="115" t="s">
        <v>1404</v>
      </c>
      <c r="D267" s="113">
        <v>0</v>
      </c>
      <c r="E267" s="113">
        <v>0</v>
      </c>
      <c r="F267" s="113">
        <v>0</v>
      </c>
      <c r="G267" s="113">
        <v>0</v>
      </c>
      <c r="H267" s="113">
        <v>0</v>
      </c>
      <c r="I267" s="113">
        <v>0</v>
      </c>
      <c r="J267" s="113">
        <v>0</v>
      </c>
      <c r="K267" s="113">
        <v>0</v>
      </c>
      <c r="L267" s="113">
        <v>0</v>
      </c>
      <c r="M267" s="113">
        <v>0</v>
      </c>
      <c r="N267" s="113">
        <v>0</v>
      </c>
      <c r="O267" s="113">
        <v>0</v>
      </c>
      <c r="P267" s="113">
        <v>0</v>
      </c>
      <c r="Q267" s="113">
        <v>0</v>
      </c>
      <c r="R267" s="113">
        <v>0</v>
      </c>
      <c r="S267" s="113">
        <v>0</v>
      </c>
      <c r="T267" s="113">
        <v>0</v>
      </c>
      <c r="U267" s="113">
        <v>0</v>
      </c>
      <c r="V267" s="113">
        <v>0</v>
      </c>
      <c r="W267" s="113">
        <v>0</v>
      </c>
      <c r="X267" s="113">
        <v>0</v>
      </c>
      <c r="Y267" s="113">
        <v>0</v>
      </c>
      <c r="Z267" s="113">
        <v>0</v>
      </c>
      <c r="AA267" s="113">
        <v>0</v>
      </c>
      <c r="AB267" s="113">
        <v>0</v>
      </c>
      <c r="AC267" s="113">
        <v>0</v>
      </c>
      <c r="AD267" s="113">
        <v>0</v>
      </c>
      <c r="AE267" s="113">
        <v>0</v>
      </c>
      <c r="AF267" s="113">
        <v>0</v>
      </c>
      <c r="AG267" s="113">
        <v>0</v>
      </c>
      <c r="AH267" s="113">
        <v>0</v>
      </c>
      <c r="AI267" s="113">
        <v>0</v>
      </c>
      <c r="AJ267" s="113">
        <v>0</v>
      </c>
      <c r="AK267" s="113">
        <v>0</v>
      </c>
      <c r="AL267" s="113">
        <v>0</v>
      </c>
      <c r="AM267" s="113">
        <f t="shared" ref="AM267:AM330" si="4">SUM(D267:AL267)</f>
        <v>0</v>
      </c>
      <c r="AP267" s="70"/>
    </row>
    <row r="268" spans="1:42" ht="33" customHeight="1">
      <c r="A268" s="87">
        <v>1115</v>
      </c>
      <c r="B268" s="88" t="s">
        <v>903</v>
      </c>
      <c r="C268" s="115" t="s">
        <v>1404</v>
      </c>
      <c r="D268" s="113">
        <v>0</v>
      </c>
      <c r="E268" s="113">
        <v>0</v>
      </c>
      <c r="F268" s="113">
        <v>0</v>
      </c>
      <c r="G268" s="113">
        <v>0</v>
      </c>
      <c r="H268" s="113">
        <v>0</v>
      </c>
      <c r="I268" s="113">
        <v>0</v>
      </c>
      <c r="J268" s="113">
        <v>0</v>
      </c>
      <c r="K268" s="113">
        <v>0</v>
      </c>
      <c r="L268" s="113">
        <v>0</v>
      </c>
      <c r="M268" s="113">
        <v>0</v>
      </c>
      <c r="N268" s="113">
        <v>0</v>
      </c>
      <c r="O268" s="113">
        <v>0</v>
      </c>
      <c r="P268" s="113">
        <v>0</v>
      </c>
      <c r="Q268" s="113">
        <v>0</v>
      </c>
      <c r="R268" s="113">
        <v>0</v>
      </c>
      <c r="S268" s="113">
        <v>0</v>
      </c>
      <c r="T268" s="113">
        <v>0</v>
      </c>
      <c r="U268" s="113">
        <v>0</v>
      </c>
      <c r="V268" s="113">
        <v>0</v>
      </c>
      <c r="W268" s="113">
        <v>0</v>
      </c>
      <c r="X268" s="113">
        <v>0</v>
      </c>
      <c r="Y268" s="113">
        <v>0</v>
      </c>
      <c r="Z268" s="113">
        <v>0</v>
      </c>
      <c r="AA268" s="113">
        <v>0</v>
      </c>
      <c r="AB268" s="113">
        <v>0</v>
      </c>
      <c r="AC268" s="113">
        <v>0</v>
      </c>
      <c r="AD268" s="113">
        <v>0</v>
      </c>
      <c r="AE268" s="113">
        <v>0</v>
      </c>
      <c r="AF268" s="113">
        <v>0</v>
      </c>
      <c r="AG268" s="113">
        <v>0</v>
      </c>
      <c r="AH268" s="113">
        <v>0</v>
      </c>
      <c r="AI268" s="113">
        <v>0</v>
      </c>
      <c r="AJ268" s="113">
        <v>0</v>
      </c>
      <c r="AK268" s="113">
        <v>0</v>
      </c>
      <c r="AL268" s="113">
        <v>0</v>
      </c>
      <c r="AM268" s="113">
        <f t="shared" si="4"/>
        <v>0</v>
      </c>
      <c r="AP268" s="70"/>
    </row>
    <row r="269" spans="1:42" ht="33" customHeight="1">
      <c r="A269" s="87">
        <v>1116</v>
      </c>
      <c r="B269" s="88" t="s">
        <v>904</v>
      </c>
      <c r="C269" s="115" t="s">
        <v>1404</v>
      </c>
      <c r="D269" s="113">
        <v>0</v>
      </c>
      <c r="E269" s="113">
        <v>0</v>
      </c>
      <c r="F269" s="113">
        <v>0</v>
      </c>
      <c r="G269" s="113">
        <v>0</v>
      </c>
      <c r="H269" s="113">
        <v>0</v>
      </c>
      <c r="I269" s="113">
        <v>0</v>
      </c>
      <c r="J269" s="113">
        <v>0</v>
      </c>
      <c r="K269" s="113">
        <v>0</v>
      </c>
      <c r="L269" s="113">
        <v>0</v>
      </c>
      <c r="M269" s="113">
        <v>0</v>
      </c>
      <c r="N269" s="113">
        <v>0</v>
      </c>
      <c r="O269" s="113">
        <v>0</v>
      </c>
      <c r="P269" s="113">
        <v>0</v>
      </c>
      <c r="Q269" s="113">
        <v>0</v>
      </c>
      <c r="R269" s="113">
        <v>0</v>
      </c>
      <c r="S269" s="113">
        <v>0</v>
      </c>
      <c r="T269" s="113">
        <v>0</v>
      </c>
      <c r="U269" s="113">
        <v>0</v>
      </c>
      <c r="V269" s="113">
        <v>0</v>
      </c>
      <c r="W269" s="113">
        <v>0</v>
      </c>
      <c r="X269" s="113">
        <v>0</v>
      </c>
      <c r="Y269" s="113">
        <v>0</v>
      </c>
      <c r="Z269" s="113">
        <v>0</v>
      </c>
      <c r="AA269" s="113">
        <v>0</v>
      </c>
      <c r="AB269" s="113">
        <v>0</v>
      </c>
      <c r="AC269" s="113">
        <v>0</v>
      </c>
      <c r="AD269" s="113">
        <v>0</v>
      </c>
      <c r="AE269" s="113">
        <v>0</v>
      </c>
      <c r="AF269" s="113">
        <v>0</v>
      </c>
      <c r="AG269" s="113">
        <v>0</v>
      </c>
      <c r="AH269" s="113">
        <v>0</v>
      </c>
      <c r="AI269" s="113">
        <v>0</v>
      </c>
      <c r="AJ269" s="113">
        <v>0</v>
      </c>
      <c r="AK269" s="113">
        <v>0</v>
      </c>
      <c r="AL269" s="113">
        <v>0</v>
      </c>
      <c r="AM269" s="113">
        <f t="shared" si="4"/>
        <v>0</v>
      </c>
      <c r="AP269" s="70"/>
    </row>
    <row r="270" spans="1:42" ht="33" customHeight="1">
      <c r="A270" s="87">
        <v>1117</v>
      </c>
      <c r="B270" s="88" t="s">
        <v>905</v>
      </c>
      <c r="C270" s="115" t="s">
        <v>1404</v>
      </c>
      <c r="D270" s="113">
        <v>0</v>
      </c>
      <c r="E270" s="113">
        <v>0</v>
      </c>
      <c r="F270" s="113">
        <v>0</v>
      </c>
      <c r="G270" s="113">
        <v>0</v>
      </c>
      <c r="H270" s="113">
        <v>0</v>
      </c>
      <c r="I270" s="113">
        <v>0</v>
      </c>
      <c r="J270" s="113">
        <v>0</v>
      </c>
      <c r="K270" s="113">
        <v>0</v>
      </c>
      <c r="L270" s="113">
        <v>0</v>
      </c>
      <c r="M270" s="113">
        <v>0</v>
      </c>
      <c r="N270" s="113">
        <v>0</v>
      </c>
      <c r="O270" s="113">
        <v>0</v>
      </c>
      <c r="P270" s="113">
        <v>0</v>
      </c>
      <c r="Q270" s="113">
        <v>0</v>
      </c>
      <c r="R270" s="113">
        <v>0</v>
      </c>
      <c r="S270" s="113">
        <v>0</v>
      </c>
      <c r="T270" s="113">
        <v>0</v>
      </c>
      <c r="U270" s="113">
        <v>0</v>
      </c>
      <c r="V270" s="113">
        <v>0</v>
      </c>
      <c r="W270" s="113">
        <v>0</v>
      </c>
      <c r="X270" s="113">
        <v>0</v>
      </c>
      <c r="Y270" s="113">
        <v>0</v>
      </c>
      <c r="Z270" s="113">
        <v>0</v>
      </c>
      <c r="AA270" s="113">
        <v>0</v>
      </c>
      <c r="AB270" s="113">
        <v>0</v>
      </c>
      <c r="AC270" s="113">
        <v>0</v>
      </c>
      <c r="AD270" s="113">
        <v>0</v>
      </c>
      <c r="AE270" s="113">
        <v>0</v>
      </c>
      <c r="AF270" s="113">
        <v>0</v>
      </c>
      <c r="AG270" s="113">
        <v>0</v>
      </c>
      <c r="AH270" s="113">
        <v>0</v>
      </c>
      <c r="AI270" s="113">
        <v>0</v>
      </c>
      <c r="AJ270" s="113">
        <v>0</v>
      </c>
      <c r="AK270" s="113">
        <v>0</v>
      </c>
      <c r="AL270" s="113">
        <v>0</v>
      </c>
      <c r="AM270" s="113">
        <f t="shared" si="4"/>
        <v>0</v>
      </c>
      <c r="AP270" s="70"/>
    </row>
    <row r="271" spans="1:42" ht="33" customHeight="1">
      <c r="A271" s="87">
        <v>1118</v>
      </c>
      <c r="B271" s="88" t="s">
        <v>906</v>
      </c>
      <c r="C271" s="115" t="s">
        <v>1404</v>
      </c>
      <c r="D271" s="113">
        <v>0</v>
      </c>
      <c r="E271" s="113">
        <v>0</v>
      </c>
      <c r="F271" s="113">
        <v>0</v>
      </c>
      <c r="G271" s="113">
        <v>0</v>
      </c>
      <c r="H271" s="113">
        <v>0</v>
      </c>
      <c r="I271" s="113">
        <v>0</v>
      </c>
      <c r="J271" s="113">
        <v>0</v>
      </c>
      <c r="K271" s="113">
        <v>0</v>
      </c>
      <c r="L271" s="113">
        <v>0</v>
      </c>
      <c r="M271" s="113">
        <v>0</v>
      </c>
      <c r="N271" s="113">
        <v>0</v>
      </c>
      <c r="O271" s="113">
        <v>0</v>
      </c>
      <c r="P271" s="113">
        <v>0</v>
      </c>
      <c r="Q271" s="113">
        <v>0</v>
      </c>
      <c r="R271" s="113">
        <v>0</v>
      </c>
      <c r="S271" s="113">
        <v>0</v>
      </c>
      <c r="T271" s="113">
        <v>0</v>
      </c>
      <c r="U271" s="113">
        <v>0</v>
      </c>
      <c r="V271" s="113">
        <v>0</v>
      </c>
      <c r="W271" s="113">
        <v>0</v>
      </c>
      <c r="X271" s="113">
        <v>0</v>
      </c>
      <c r="Y271" s="113">
        <v>0</v>
      </c>
      <c r="Z271" s="113">
        <v>0</v>
      </c>
      <c r="AA271" s="113">
        <v>0</v>
      </c>
      <c r="AB271" s="113">
        <v>0</v>
      </c>
      <c r="AC271" s="113">
        <v>0</v>
      </c>
      <c r="AD271" s="113">
        <v>0</v>
      </c>
      <c r="AE271" s="113">
        <v>0</v>
      </c>
      <c r="AF271" s="113">
        <v>0</v>
      </c>
      <c r="AG271" s="113">
        <v>0</v>
      </c>
      <c r="AH271" s="113">
        <v>0</v>
      </c>
      <c r="AI271" s="113">
        <v>0</v>
      </c>
      <c r="AJ271" s="113">
        <v>0</v>
      </c>
      <c r="AK271" s="113">
        <v>0</v>
      </c>
      <c r="AL271" s="113">
        <v>0</v>
      </c>
      <c r="AM271" s="113">
        <f t="shared" si="4"/>
        <v>0</v>
      </c>
      <c r="AP271" s="70"/>
    </row>
    <row r="272" spans="1:42" ht="33" customHeight="1">
      <c r="A272" s="87">
        <v>1119</v>
      </c>
      <c r="B272" s="88" t="s">
        <v>907</v>
      </c>
      <c r="C272" s="115" t="s">
        <v>1404</v>
      </c>
      <c r="D272" s="113">
        <v>0</v>
      </c>
      <c r="E272" s="113">
        <v>0</v>
      </c>
      <c r="F272" s="113">
        <v>0</v>
      </c>
      <c r="G272" s="113">
        <v>0</v>
      </c>
      <c r="H272" s="113">
        <v>0</v>
      </c>
      <c r="I272" s="113">
        <v>0</v>
      </c>
      <c r="J272" s="113">
        <v>0</v>
      </c>
      <c r="K272" s="113">
        <v>0</v>
      </c>
      <c r="L272" s="113">
        <v>0</v>
      </c>
      <c r="M272" s="113">
        <v>0</v>
      </c>
      <c r="N272" s="113">
        <v>0</v>
      </c>
      <c r="O272" s="113">
        <v>0</v>
      </c>
      <c r="P272" s="113">
        <v>0</v>
      </c>
      <c r="Q272" s="113">
        <v>0</v>
      </c>
      <c r="R272" s="113">
        <v>0</v>
      </c>
      <c r="S272" s="113">
        <v>0</v>
      </c>
      <c r="T272" s="113">
        <v>0</v>
      </c>
      <c r="U272" s="113">
        <v>0</v>
      </c>
      <c r="V272" s="113">
        <v>0</v>
      </c>
      <c r="W272" s="113">
        <v>0</v>
      </c>
      <c r="X272" s="113">
        <v>0</v>
      </c>
      <c r="Y272" s="113">
        <v>0</v>
      </c>
      <c r="Z272" s="113">
        <v>0</v>
      </c>
      <c r="AA272" s="113">
        <v>0</v>
      </c>
      <c r="AB272" s="113">
        <v>0</v>
      </c>
      <c r="AC272" s="113">
        <v>0</v>
      </c>
      <c r="AD272" s="113">
        <v>0</v>
      </c>
      <c r="AE272" s="113">
        <v>0</v>
      </c>
      <c r="AF272" s="113">
        <v>0</v>
      </c>
      <c r="AG272" s="113">
        <v>0</v>
      </c>
      <c r="AH272" s="113">
        <v>0</v>
      </c>
      <c r="AI272" s="113">
        <v>0</v>
      </c>
      <c r="AJ272" s="113">
        <v>0</v>
      </c>
      <c r="AK272" s="113">
        <v>0</v>
      </c>
      <c r="AL272" s="113">
        <v>0</v>
      </c>
      <c r="AM272" s="113">
        <f t="shared" si="4"/>
        <v>0</v>
      </c>
      <c r="AP272" s="70"/>
    </row>
    <row r="273" spans="1:42" ht="33" customHeight="1">
      <c r="A273" s="87">
        <v>1120</v>
      </c>
      <c r="B273" s="88" t="s">
        <v>908</v>
      </c>
      <c r="C273" s="115" t="s">
        <v>1404</v>
      </c>
      <c r="D273" s="113">
        <v>0</v>
      </c>
      <c r="E273" s="113">
        <v>0</v>
      </c>
      <c r="F273" s="113">
        <v>0</v>
      </c>
      <c r="G273" s="113">
        <v>0</v>
      </c>
      <c r="H273" s="113">
        <v>0</v>
      </c>
      <c r="I273" s="113">
        <v>0</v>
      </c>
      <c r="J273" s="113">
        <v>0</v>
      </c>
      <c r="K273" s="113">
        <v>0</v>
      </c>
      <c r="L273" s="113">
        <v>0</v>
      </c>
      <c r="M273" s="113">
        <v>0</v>
      </c>
      <c r="N273" s="113">
        <v>0</v>
      </c>
      <c r="O273" s="113">
        <v>0</v>
      </c>
      <c r="P273" s="113">
        <v>0</v>
      </c>
      <c r="Q273" s="113">
        <v>0</v>
      </c>
      <c r="R273" s="113">
        <v>0</v>
      </c>
      <c r="S273" s="113">
        <v>0</v>
      </c>
      <c r="T273" s="113">
        <v>0</v>
      </c>
      <c r="U273" s="113">
        <v>0</v>
      </c>
      <c r="V273" s="113">
        <v>0</v>
      </c>
      <c r="W273" s="113">
        <v>0</v>
      </c>
      <c r="X273" s="113">
        <v>0</v>
      </c>
      <c r="Y273" s="113">
        <v>0</v>
      </c>
      <c r="Z273" s="113">
        <v>0</v>
      </c>
      <c r="AA273" s="113">
        <v>0</v>
      </c>
      <c r="AB273" s="113">
        <v>0</v>
      </c>
      <c r="AC273" s="113">
        <v>0</v>
      </c>
      <c r="AD273" s="113">
        <v>0</v>
      </c>
      <c r="AE273" s="113">
        <v>0</v>
      </c>
      <c r="AF273" s="113">
        <v>0</v>
      </c>
      <c r="AG273" s="113">
        <v>0</v>
      </c>
      <c r="AH273" s="113">
        <v>0</v>
      </c>
      <c r="AI273" s="113">
        <v>0</v>
      </c>
      <c r="AJ273" s="113">
        <v>0</v>
      </c>
      <c r="AK273" s="113">
        <v>0</v>
      </c>
      <c r="AL273" s="113">
        <v>0</v>
      </c>
      <c r="AM273" s="113">
        <f t="shared" si="4"/>
        <v>0</v>
      </c>
      <c r="AP273" s="70"/>
    </row>
    <row r="274" spans="1:42" ht="33" customHeight="1">
      <c r="A274" s="87">
        <v>1121</v>
      </c>
      <c r="B274" s="88" t="s">
        <v>909</v>
      </c>
      <c r="C274" s="115" t="s">
        <v>1404</v>
      </c>
      <c r="D274" s="113">
        <v>0</v>
      </c>
      <c r="E274" s="113">
        <v>0</v>
      </c>
      <c r="F274" s="113">
        <v>0</v>
      </c>
      <c r="G274" s="113">
        <v>0</v>
      </c>
      <c r="H274" s="113">
        <v>0</v>
      </c>
      <c r="I274" s="113">
        <v>0</v>
      </c>
      <c r="J274" s="113">
        <v>0</v>
      </c>
      <c r="K274" s="113">
        <v>0</v>
      </c>
      <c r="L274" s="113">
        <v>0</v>
      </c>
      <c r="M274" s="113">
        <v>0</v>
      </c>
      <c r="N274" s="113">
        <v>0</v>
      </c>
      <c r="O274" s="113">
        <v>0</v>
      </c>
      <c r="P274" s="113">
        <v>0</v>
      </c>
      <c r="Q274" s="113">
        <v>0</v>
      </c>
      <c r="R274" s="113">
        <v>0</v>
      </c>
      <c r="S274" s="113">
        <v>0</v>
      </c>
      <c r="T274" s="113">
        <v>0</v>
      </c>
      <c r="U274" s="113">
        <v>0</v>
      </c>
      <c r="V274" s="113">
        <v>0</v>
      </c>
      <c r="W274" s="113">
        <v>0</v>
      </c>
      <c r="X274" s="113">
        <v>0</v>
      </c>
      <c r="Y274" s="113">
        <v>0</v>
      </c>
      <c r="Z274" s="113">
        <v>0</v>
      </c>
      <c r="AA274" s="113">
        <v>0</v>
      </c>
      <c r="AB274" s="113">
        <v>0</v>
      </c>
      <c r="AC274" s="113">
        <v>0</v>
      </c>
      <c r="AD274" s="113">
        <v>0</v>
      </c>
      <c r="AE274" s="113">
        <v>0</v>
      </c>
      <c r="AF274" s="113">
        <v>0</v>
      </c>
      <c r="AG274" s="113">
        <v>0</v>
      </c>
      <c r="AH274" s="113">
        <v>0</v>
      </c>
      <c r="AI274" s="113">
        <v>0</v>
      </c>
      <c r="AJ274" s="113">
        <v>0</v>
      </c>
      <c r="AK274" s="113">
        <v>0</v>
      </c>
      <c r="AL274" s="113">
        <v>0</v>
      </c>
      <c r="AM274" s="113">
        <f t="shared" si="4"/>
        <v>0</v>
      </c>
      <c r="AP274" s="70"/>
    </row>
    <row r="275" spans="1:42" ht="33" customHeight="1">
      <c r="A275" s="87">
        <v>1122</v>
      </c>
      <c r="B275" s="88" t="s">
        <v>910</v>
      </c>
      <c r="C275" s="115" t="s">
        <v>1404</v>
      </c>
      <c r="D275" s="113">
        <v>0</v>
      </c>
      <c r="E275" s="113">
        <v>0</v>
      </c>
      <c r="F275" s="113">
        <v>0</v>
      </c>
      <c r="G275" s="113">
        <v>0</v>
      </c>
      <c r="H275" s="113">
        <v>0</v>
      </c>
      <c r="I275" s="113">
        <v>0</v>
      </c>
      <c r="J275" s="113">
        <v>0</v>
      </c>
      <c r="K275" s="113">
        <v>0</v>
      </c>
      <c r="L275" s="113">
        <v>0</v>
      </c>
      <c r="M275" s="113">
        <v>0</v>
      </c>
      <c r="N275" s="113">
        <v>0</v>
      </c>
      <c r="O275" s="113">
        <v>0</v>
      </c>
      <c r="P275" s="113">
        <v>0</v>
      </c>
      <c r="Q275" s="113">
        <v>0</v>
      </c>
      <c r="R275" s="113">
        <v>0</v>
      </c>
      <c r="S275" s="113">
        <v>0</v>
      </c>
      <c r="T275" s="113">
        <v>0</v>
      </c>
      <c r="U275" s="113">
        <v>0</v>
      </c>
      <c r="V275" s="113">
        <v>0</v>
      </c>
      <c r="W275" s="113">
        <v>0</v>
      </c>
      <c r="X275" s="113">
        <v>0</v>
      </c>
      <c r="Y275" s="113">
        <v>0</v>
      </c>
      <c r="Z275" s="113">
        <v>0</v>
      </c>
      <c r="AA275" s="113">
        <v>0</v>
      </c>
      <c r="AB275" s="113">
        <v>0</v>
      </c>
      <c r="AC275" s="113">
        <v>0</v>
      </c>
      <c r="AD275" s="113">
        <v>0</v>
      </c>
      <c r="AE275" s="113">
        <v>0</v>
      </c>
      <c r="AF275" s="113">
        <v>0</v>
      </c>
      <c r="AG275" s="113">
        <v>0</v>
      </c>
      <c r="AH275" s="113">
        <v>0</v>
      </c>
      <c r="AI275" s="113">
        <v>0</v>
      </c>
      <c r="AJ275" s="113">
        <v>0</v>
      </c>
      <c r="AK275" s="113">
        <v>0</v>
      </c>
      <c r="AL275" s="113">
        <v>0</v>
      </c>
      <c r="AM275" s="113">
        <f t="shared" si="4"/>
        <v>0</v>
      </c>
      <c r="AP275" s="70"/>
    </row>
    <row r="276" spans="1:42" ht="33" customHeight="1">
      <c r="A276" s="87">
        <v>1123</v>
      </c>
      <c r="B276" s="88" t="s">
        <v>911</v>
      </c>
      <c r="C276" s="115" t="s">
        <v>1404</v>
      </c>
      <c r="D276" s="113">
        <v>0</v>
      </c>
      <c r="E276" s="113">
        <v>0</v>
      </c>
      <c r="F276" s="113">
        <v>0</v>
      </c>
      <c r="G276" s="113">
        <v>0</v>
      </c>
      <c r="H276" s="113">
        <v>0</v>
      </c>
      <c r="I276" s="113">
        <v>0</v>
      </c>
      <c r="J276" s="113">
        <v>0</v>
      </c>
      <c r="K276" s="113">
        <v>0</v>
      </c>
      <c r="L276" s="113">
        <v>0</v>
      </c>
      <c r="M276" s="113">
        <v>0</v>
      </c>
      <c r="N276" s="113">
        <v>0</v>
      </c>
      <c r="O276" s="113">
        <v>0</v>
      </c>
      <c r="P276" s="113">
        <v>0</v>
      </c>
      <c r="Q276" s="113">
        <v>0</v>
      </c>
      <c r="R276" s="113">
        <v>0</v>
      </c>
      <c r="S276" s="113">
        <v>0</v>
      </c>
      <c r="T276" s="113">
        <v>0</v>
      </c>
      <c r="U276" s="113">
        <v>0</v>
      </c>
      <c r="V276" s="113">
        <v>0</v>
      </c>
      <c r="W276" s="113">
        <v>0</v>
      </c>
      <c r="X276" s="113">
        <v>0</v>
      </c>
      <c r="Y276" s="113">
        <v>0</v>
      </c>
      <c r="Z276" s="113">
        <v>0</v>
      </c>
      <c r="AA276" s="113">
        <v>0</v>
      </c>
      <c r="AB276" s="113">
        <v>0</v>
      </c>
      <c r="AC276" s="113">
        <v>0</v>
      </c>
      <c r="AD276" s="113">
        <v>0</v>
      </c>
      <c r="AE276" s="113">
        <v>0</v>
      </c>
      <c r="AF276" s="113">
        <v>0</v>
      </c>
      <c r="AG276" s="113">
        <v>0</v>
      </c>
      <c r="AH276" s="113">
        <v>0</v>
      </c>
      <c r="AI276" s="113">
        <v>0</v>
      </c>
      <c r="AJ276" s="113">
        <v>0</v>
      </c>
      <c r="AK276" s="113">
        <v>0</v>
      </c>
      <c r="AL276" s="113">
        <v>0</v>
      </c>
      <c r="AM276" s="113">
        <f t="shared" si="4"/>
        <v>0</v>
      </c>
      <c r="AP276" s="70"/>
    </row>
    <row r="277" spans="1:42" ht="33" customHeight="1">
      <c r="A277" s="87">
        <v>1124</v>
      </c>
      <c r="B277" s="88" t="s">
        <v>912</v>
      </c>
      <c r="C277" s="115" t="s">
        <v>1404</v>
      </c>
      <c r="D277" s="113">
        <v>0</v>
      </c>
      <c r="E277" s="113">
        <v>0</v>
      </c>
      <c r="F277" s="113">
        <v>0</v>
      </c>
      <c r="G277" s="113">
        <v>0</v>
      </c>
      <c r="H277" s="113">
        <v>0</v>
      </c>
      <c r="I277" s="113">
        <v>0</v>
      </c>
      <c r="J277" s="113">
        <v>0</v>
      </c>
      <c r="K277" s="113">
        <v>0</v>
      </c>
      <c r="L277" s="113">
        <v>0</v>
      </c>
      <c r="M277" s="113">
        <v>0</v>
      </c>
      <c r="N277" s="113">
        <v>0</v>
      </c>
      <c r="O277" s="113">
        <v>0</v>
      </c>
      <c r="P277" s="113">
        <v>0</v>
      </c>
      <c r="Q277" s="113">
        <v>0</v>
      </c>
      <c r="R277" s="113">
        <v>0</v>
      </c>
      <c r="S277" s="113">
        <v>0</v>
      </c>
      <c r="T277" s="113">
        <v>0</v>
      </c>
      <c r="U277" s="113">
        <v>0</v>
      </c>
      <c r="V277" s="113">
        <v>0</v>
      </c>
      <c r="W277" s="113">
        <v>0</v>
      </c>
      <c r="X277" s="113">
        <v>0</v>
      </c>
      <c r="Y277" s="113">
        <v>0</v>
      </c>
      <c r="Z277" s="113">
        <v>0</v>
      </c>
      <c r="AA277" s="113">
        <v>0</v>
      </c>
      <c r="AB277" s="113">
        <v>0</v>
      </c>
      <c r="AC277" s="113">
        <v>0</v>
      </c>
      <c r="AD277" s="113">
        <v>0</v>
      </c>
      <c r="AE277" s="113">
        <v>0</v>
      </c>
      <c r="AF277" s="113">
        <v>0</v>
      </c>
      <c r="AG277" s="113">
        <v>0</v>
      </c>
      <c r="AH277" s="113">
        <v>0</v>
      </c>
      <c r="AI277" s="113">
        <v>0</v>
      </c>
      <c r="AJ277" s="113">
        <v>0</v>
      </c>
      <c r="AK277" s="113">
        <v>0</v>
      </c>
      <c r="AL277" s="113">
        <v>0</v>
      </c>
      <c r="AM277" s="113">
        <f t="shared" si="4"/>
        <v>0</v>
      </c>
      <c r="AP277" s="70"/>
    </row>
    <row r="278" spans="1:42" ht="33" customHeight="1">
      <c r="A278" s="87">
        <v>1125</v>
      </c>
      <c r="B278" s="88" t="s">
        <v>913</v>
      </c>
      <c r="C278" s="115" t="s">
        <v>1404</v>
      </c>
      <c r="D278" s="113">
        <v>0</v>
      </c>
      <c r="E278" s="113">
        <v>0</v>
      </c>
      <c r="F278" s="113">
        <v>0</v>
      </c>
      <c r="G278" s="113">
        <v>0</v>
      </c>
      <c r="H278" s="113">
        <v>0</v>
      </c>
      <c r="I278" s="113">
        <v>0</v>
      </c>
      <c r="J278" s="113">
        <v>0</v>
      </c>
      <c r="K278" s="113">
        <v>0</v>
      </c>
      <c r="L278" s="113">
        <v>0</v>
      </c>
      <c r="M278" s="113">
        <v>0</v>
      </c>
      <c r="N278" s="113">
        <v>0</v>
      </c>
      <c r="O278" s="113">
        <v>0</v>
      </c>
      <c r="P278" s="113">
        <v>0</v>
      </c>
      <c r="Q278" s="113">
        <v>0</v>
      </c>
      <c r="R278" s="113">
        <v>0</v>
      </c>
      <c r="S278" s="113">
        <v>0</v>
      </c>
      <c r="T278" s="113">
        <v>0</v>
      </c>
      <c r="U278" s="113">
        <v>0</v>
      </c>
      <c r="V278" s="113">
        <v>0</v>
      </c>
      <c r="W278" s="113">
        <v>0</v>
      </c>
      <c r="X278" s="113">
        <v>0</v>
      </c>
      <c r="Y278" s="113">
        <v>0</v>
      </c>
      <c r="Z278" s="113">
        <v>0</v>
      </c>
      <c r="AA278" s="113">
        <v>0</v>
      </c>
      <c r="AB278" s="113">
        <v>0</v>
      </c>
      <c r="AC278" s="113">
        <v>0</v>
      </c>
      <c r="AD278" s="113">
        <v>0</v>
      </c>
      <c r="AE278" s="113">
        <v>0</v>
      </c>
      <c r="AF278" s="113">
        <v>0</v>
      </c>
      <c r="AG278" s="113">
        <v>0</v>
      </c>
      <c r="AH278" s="113">
        <v>0</v>
      </c>
      <c r="AI278" s="113">
        <v>0</v>
      </c>
      <c r="AJ278" s="113">
        <v>0</v>
      </c>
      <c r="AK278" s="113">
        <v>0</v>
      </c>
      <c r="AL278" s="113">
        <v>0</v>
      </c>
      <c r="AM278" s="113">
        <f t="shared" si="4"/>
        <v>0</v>
      </c>
      <c r="AP278" s="70"/>
    </row>
    <row r="279" spans="1:42" ht="33" customHeight="1">
      <c r="A279" s="87">
        <v>1126</v>
      </c>
      <c r="B279" s="88" t="s">
        <v>914</v>
      </c>
      <c r="C279" s="115" t="s">
        <v>1404</v>
      </c>
      <c r="D279" s="113">
        <v>0</v>
      </c>
      <c r="E279" s="113">
        <v>0</v>
      </c>
      <c r="F279" s="113">
        <v>0</v>
      </c>
      <c r="G279" s="113">
        <v>0</v>
      </c>
      <c r="H279" s="113">
        <v>0</v>
      </c>
      <c r="I279" s="113">
        <v>0</v>
      </c>
      <c r="J279" s="113">
        <v>0</v>
      </c>
      <c r="K279" s="113">
        <v>0</v>
      </c>
      <c r="L279" s="113">
        <v>0</v>
      </c>
      <c r="M279" s="113">
        <v>0</v>
      </c>
      <c r="N279" s="113">
        <v>0</v>
      </c>
      <c r="O279" s="113">
        <v>0</v>
      </c>
      <c r="P279" s="113">
        <v>0</v>
      </c>
      <c r="Q279" s="113">
        <v>0</v>
      </c>
      <c r="R279" s="113">
        <v>0</v>
      </c>
      <c r="S279" s="113">
        <v>0</v>
      </c>
      <c r="T279" s="113">
        <v>0</v>
      </c>
      <c r="U279" s="113">
        <v>0</v>
      </c>
      <c r="V279" s="113">
        <v>0</v>
      </c>
      <c r="W279" s="113">
        <v>0</v>
      </c>
      <c r="X279" s="113">
        <v>0</v>
      </c>
      <c r="Y279" s="113">
        <v>0</v>
      </c>
      <c r="Z279" s="113">
        <v>0</v>
      </c>
      <c r="AA279" s="113">
        <v>0</v>
      </c>
      <c r="AB279" s="113">
        <v>0</v>
      </c>
      <c r="AC279" s="113">
        <v>0</v>
      </c>
      <c r="AD279" s="113">
        <v>0</v>
      </c>
      <c r="AE279" s="113">
        <v>0</v>
      </c>
      <c r="AF279" s="113">
        <v>0</v>
      </c>
      <c r="AG279" s="113">
        <v>0</v>
      </c>
      <c r="AH279" s="113">
        <v>0</v>
      </c>
      <c r="AI279" s="113">
        <v>0</v>
      </c>
      <c r="AJ279" s="113">
        <v>0</v>
      </c>
      <c r="AK279" s="113">
        <v>0</v>
      </c>
      <c r="AL279" s="113">
        <v>0</v>
      </c>
      <c r="AM279" s="113">
        <f t="shared" si="4"/>
        <v>0</v>
      </c>
      <c r="AP279" s="70"/>
    </row>
    <row r="280" spans="1:42" ht="33" customHeight="1">
      <c r="A280" s="87">
        <v>1127</v>
      </c>
      <c r="B280" s="88" t="s">
        <v>915</v>
      </c>
      <c r="C280" s="115" t="s">
        <v>1404</v>
      </c>
      <c r="D280" s="113">
        <v>0</v>
      </c>
      <c r="E280" s="113">
        <v>0</v>
      </c>
      <c r="F280" s="113">
        <v>0</v>
      </c>
      <c r="G280" s="113">
        <v>0</v>
      </c>
      <c r="H280" s="113">
        <v>0</v>
      </c>
      <c r="I280" s="113">
        <v>0</v>
      </c>
      <c r="J280" s="113">
        <v>0</v>
      </c>
      <c r="K280" s="113">
        <v>0</v>
      </c>
      <c r="L280" s="113">
        <v>0</v>
      </c>
      <c r="M280" s="113">
        <v>0</v>
      </c>
      <c r="N280" s="113">
        <v>0</v>
      </c>
      <c r="O280" s="113">
        <v>0</v>
      </c>
      <c r="P280" s="113">
        <v>0</v>
      </c>
      <c r="Q280" s="113">
        <v>0</v>
      </c>
      <c r="R280" s="113">
        <v>0</v>
      </c>
      <c r="S280" s="113">
        <v>0</v>
      </c>
      <c r="T280" s="113">
        <v>0</v>
      </c>
      <c r="U280" s="113">
        <v>0</v>
      </c>
      <c r="V280" s="113">
        <v>0</v>
      </c>
      <c r="W280" s="113">
        <v>0</v>
      </c>
      <c r="X280" s="113">
        <v>0</v>
      </c>
      <c r="Y280" s="113">
        <v>0</v>
      </c>
      <c r="Z280" s="113">
        <v>0</v>
      </c>
      <c r="AA280" s="113">
        <v>0</v>
      </c>
      <c r="AB280" s="113">
        <v>0</v>
      </c>
      <c r="AC280" s="113">
        <v>0</v>
      </c>
      <c r="AD280" s="113">
        <v>0</v>
      </c>
      <c r="AE280" s="113">
        <v>0</v>
      </c>
      <c r="AF280" s="113">
        <v>0</v>
      </c>
      <c r="AG280" s="113">
        <v>0</v>
      </c>
      <c r="AH280" s="113">
        <v>0</v>
      </c>
      <c r="AI280" s="113">
        <v>0</v>
      </c>
      <c r="AJ280" s="113">
        <v>0</v>
      </c>
      <c r="AK280" s="113">
        <v>0</v>
      </c>
      <c r="AL280" s="113">
        <v>0</v>
      </c>
      <c r="AM280" s="113">
        <f t="shared" si="4"/>
        <v>0</v>
      </c>
      <c r="AP280" s="70"/>
    </row>
    <row r="281" spans="1:42" ht="33" customHeight="1">
      <c r="A281" s="87">
        <v>1128</v>
      </c>
      <c r="B281" s="88" t="s">
        <v>916</v>
      </c>
      <c r="C281" s="115" t="s">
        <v>1404</v>
      </c>
      <c r="D281" s="113">
        <v>0</v>
      </c>
      <c r="E281" s="113">
        <v>0</v>
      </c>
      <c r="F281" s="113">
        <v>0</v>
      </c>
      <c r="G281" s="113">
        <v>0</v>
      </c>
      <c r="H281" s="113">
        <v>0</v>
      </c>
      <c r="I281" s="113">
        <v>0</v>
      </c>
      <c r="J281" s="113">
        <v>0</v>
      </c>
      <c r="K281" s="113">
        <v>0</v>
      </c>
      <c r="L281" s="113">
        <v>0</v>
      </c>
      <c r="M281" s="113">
        <v>0</v>
      </c>
      <c r="N281" s="113">
        <v>0</v>
      </c>
      <c r="O281" s="113">
        <v>0</v>
      </c>
      <c r="P281" s="113">
        <v>0</v>
      </c>
      <c r="Q281" s="113">
        <v>0</v>
      </c>
      <c r="R281" s="113">
        <v>0</v>
      </c>
      <c r="S281" s="113">
        <v>0</v>
      </c>
      <c r="T281" s="113">
        <v>0</v>
      </c>
      <c r="U281" s="113">
        <v>0</v>
      </c>
      <c r="V281" s="113">
        <v>0</v>
      </c>
      <c r="W281" s="113">
        <v>0</v>
      </c>
      <c r="X281" s="113">
        <v>0</v>
      </c>
      <c r="Y281" s="113">
        <v>0</v>
      </c>
      <c r="Z281" s="113">
        <v>0</v>
      </c>
      <c r="AA281" s="113">
        <v>0</v>
      </c>
      <c r="AB281" s="113">
        <v>0</v>
      </c>
      <c r="AC281" s="113">
        <v>0</v>
      </c>
      <c r="AD281" s="113">
        <v>0</v>
      </c>
      <c r="AE281" s="113">
        <v>0</v>
      </c>
      <c r="AF281" s="113">
        <v>0</v>
      </c>
      <c r="AG281" s="113">
        <v>0</v>
      </c>
      <c r="AH281" s="113">
        <v>0</v>
      </c>
      <c r="AI281" s="113">
        <v>0</v>
      </c>
      <c r="AJ281" s="113">
        <v>0</v>
      </c>
      <c r="AK281" s="113">
        <v>0</v>
      </c>
      <c r="AL281" s="113">
        <v>0</v>
      </c>
      <c r="AM281" s="113">
        <f t="shared" si="4"/>
        <v>0</v>
      </c>
      <c r="AP281" s="70"/>
    </row>
    <row r="282" spans="1:42" ht="33" customHeight="1">
      <c r="A282" s="87">
        <v>1129</v>
      </c>
      <c r="B282" s="88" t="s">
        <v>917</v>
      </c>
      <c r="C282" s="115" t="s">
        <v>1404</v>
      </c>
      <c r="D282" s="113">
        <v>0</v>
      </c>
      <c r="E282" s="113">
        <v>0</v>
      </c>
      <c r="F282" s="113">
        <v>0</v>
      </c>
      <c r="G282" s="113">
        <v>0</v>
      </c>
      <c r="H282" s="113">
        <v>0</v>
      </c>
      <c r="I282" s="113">
        <v>0</v>
      </c>
      <c r="J282" s="113">
        <v>0</v>
      </c>
      <c r="K282" s="113">
        <v>0</v>
      </c>
      <c r="L282" s="113">
        <v>0</v>
      </c>
      <c r="M282" s="113">
        <v>0</v>
      </c>
      <c r="N282" s="113">
        <v>0</v>
      </c>
      <c r="O282" s="113">
        <v>0</v>
      </c>
      <c r="P282" s="113">
        <v>0</v>
      </c>
      <c r="Q282" s="113">
        <v>0</v>
      </c>
      <c r="R282" s="113">
        <v>0</v>
      </c>
      <c r="S282" s="113">
        <v>0</v>
      </c>
      <c r="T282" s="113">
        <v>0</v>
      </c>
      <c r="U282" s="113">
        <v>0</v>
      </c>
      <c r="V282" s="113">
        <v>0</v>
      </c>
      <c r="W282" s="113">
        <v>0</v>
      </c>
      <c r="X282" s="113">
        <v>0</v>
      </c>
      <c r="Y282" s="113">
        <v>0</v>
      </c>
      <c r="Z282" s="113">
        <v>0</v>
      </c>
      <c r="AA282" s="113">
        <v>0</v>
      </c>
      <c r="AB282" s="113">
        <v>0</v>
      </c>
      <c r="AC282" s="113">
        <v>0</v>
      </c>
      <c r="AD282" s="113">
        <v>0</v>
      </c>
      <c r="AE282" s="113">
        <v>0</v>
      </c>
      <c r="AF282" s="113">
        <v>0</v>
      </c>
      <c r="AG282" s="113">
        <v>0</v>
      </c>
      <c r="AH282" s="113">
        <v>0</v>
      </c>
      <c r="AI282" s="113">
        <v>0</v>
      </c>
      <c r="AJ282" s="113">
        <v>0</v>
      </c>
      <c r="AK282" s="113">
        <v>0</v>
      </c>
      <c r="AL282" s="113">
        <v>0</v>
      </c>
      <c r="AM282" s="113">
        <f t="shared" si="4"/>
        <v>0</v>
      </c>
      <c r="AP282" s="70"/>
    </row>
    <row r="283" spans="1:42" ht="33" customHeight="1">
      <c r="A283" s="87">
        <v>1201</v>
      </c>
      <c r="B283" s="88" t="s">
        <v>918</v>
      </c>
      <c r="C283" s="115" t="s">
        <v>1404</v>
      </c>
      <c r="D283" s="113">
        <v>0</v>
      </c>
      <c r="E283" s="113">
        <v>0</v>
      </c>
      <c r="F283" s="113">
        <v>0</v>
      </c>
      <c r="G283" s="113">
        <v>0</v>
      </c>
      <c r="H283" s="113">
        <v>0</v>
      </c>
      <c r="I283" s="113">
        <v>0</v>
      </c>
      <c r="J283" s="113">
        <v>0</v>
      </c>
      <c r="K283" s="113">
        <v>0</v>
      </c>
      <c r="L283" s="113">
        <v>0</v>
      </c>
      <c r="M283" s="113">
        <v>0</v>
      </c>
      <c r="N283" s="113">
        <v>0</v>
      </c>
      <c r="O283" s="113">
        <v>0</v>
      </c>
      <c r="P283" s="113">
        <v>0</v>
      </c>
      <c r="Q283" s="113">
        <v>0</v>
      </c>
      <c r="R283" s="113">
        <v>0</v>
      </c>
      <c r="S283" s="113">
        <v>0</v>
      </c>
      <c r="T283" s="113">
        <v>0</v>
      </c>
      <c r="U283" s="113">
        <v>0</v>
      </c>
      <c r="V283" s="113">
        <v>0</v>
      </c>
      <c r="W283" s="113">
        <v>0</v>
      </c>
      <c r="X283" s="113">
        <v>0</v>
      </c>
      <c r="Y283" s="113">
        <v>0</v>
      </c>
      <c r="Z283" s="113">
        <v>0</v>
      </c>
      <c r="AA283" s="113">
        <v>0</v>
      </c>
      <c r="AB283" s="113">
        <v>0</v>
      </c>
      <c r="AC283" s="113">
        <v>0</v>
      </c>
      <c r="AD283" s="113">
        <v>0</v>
      </c>
      <c r="AE283" s="113">
        <v>0</v>
      </c>
      <c r="AF283" s="113">
        <v>0</v>
      </c>
      <c r="AG283" s="113">
        <v>0</v>
      </c>
      <c r="AH283" s="113">
        <v>0</v>
      </c>
      <c r="AI283" s="113">
        <v>0</v>
      </c>
      <c r="AJ283" s="113">
        <v>0</v>
      </c>
      <c r="AK283" s="113">
        <v>0</v>
      </c>
      <c r="AL283" s="113">
        <v>0</v>
      </c>
      <c r="AM283" s="113">
        <f t="shared" si="4"/>
        <v>0</v>
      </c>
      <c r="AP283" s="70"/>
    </row>
    <row r="284" spans="1:42" ht="33" customHeight="1">
      <c r="A284" s="87">
        <v>1202</v>
      </c>
      <c r="B284" s="88" t="s">
        <v>919</v>
      </c>
      <c r="C284" s="115" t="s">
        <v>1404</v>
      </c>
      <c r="D284" s="113">
        <v>0</v>
      </c>
      <c r="E284" s="113">
        <v>0</v>
      </c>
      <c r="F284" s="113">
        <v>0</v>
      </c>
      <c r="G284" s="113">
        <v>0</v>
      </c>
      <c r="H284" s="113">
        <v>0</v>
      </c>
      <c r="I284" s="113">
        <v>0</v>
      </c>
      <c r="J284" s="113">
        <v>0</v>
      </c>
      <c r="K284" s="113">
        <v>0</v>
      </c>
      <c r="L284" s="113">
        <v>0</v>
      </c>
      <c r="M284" s="113">
        <v>0</v>
      </c>
      <c r="N284" s="113">
        <v>0</v>
      </c>
      <c r="O284" s="113">
        <v>0</v>
      </c>
      <c r="P284" s="113">
        <v>0</v>
      </c>
      <c r="Q284" s="113">
        <v>0</v>
      </c>
      <c r="R284" s="113">
        <v>0</v>
      </c>
      <c r="S284" s="113">
        <v>0</v>
      </c>
      <c r="T284" s="113">
        <v>0</v>
      </c>
      <c r="U284" s="113">
        <v>0</v>
      </c>
      <c r="V284" s="113">
        <v>0</v>
      </c>
      <c r="W284" s="113">
        <v>0</v>
      </c>
      <c r="X284" s="113">
        <v>0</v>
      </c>
      <c r="Y284" s="113">
        <v>0</v>
      </c>
      <c r="Z284" s="113">
        <v>0</v>
      </c>
      <c r="AA284" s="113">
        <v>0</v>
      </c>
      <c r="AB284" s="113">
        <v>0</v>
      </c>
      <c r="AC284" s="113">
        <v>0</v>
      </c>
      <c r="AD284" s="113">
        <v>0</v>
      </c>
      <c r="AE284" s="113">
        <v>0</v>
      </c>
      <c r="AF284" s="113">
        <v>0</v>
      </c>
      <c r="AG284" s="113">
        <v>0</v>
      </c>
      <c r="AH284" s="113">
        <v>0</v>
      </c>
      <c r="AI284" s="113">
        <v>0</v>
      </c>
      <c r="AJ284" s="113">
        <v>0</v>
      </c>
      <c r="AK284" s="113">
        <v>0</v>
      </c>
      <c r="AL284" s="113">
        <v>0</v>
      </c>
      <c r="AM284" s="113">
        <f t="shared" si="4"/>
        <v>0</v>
      </c>
      <c r="AP284" s="70"/>
    </row>
    <row r="285" spans="1:42" ht="33" customHeight="1">
      <c r="A285" s="87">
        <v>1203</v>
      </c>
      <c r="B285" s="88" t="s">
        <v>920</v>
      </c>
      <c r="C285" s="115" t="s">
        <v>1404</v>
      </c>
      <c r="D285" s="113">
        <v>0</v>
      </c>
      <c r="E285" s="113">
        <v>0</v>
      </c>
      <c r="F285" s="113">
        <v>0</v>
      </c>
      <c r="G285" s="113">
        <v>0</v>
      </c>
      <c r="H285" s="113">
        <v>0</v>
      </c>
      <c r="I285" s="113">
        <v>0</v>
      </c>
      <c r="J285" s="113">
        <v>0</v>
      </c>
      <c r="K285" s="113">
        <v>0</v>
      </c>
      <c r="L285" s="113">
        <v>0</v>
      </c>
      <c r="M285" s="113">
        <v>0</v>
      </c>
      <c r="N285" s="113">
        <v>0</v>
      </c>
      <c r="O285" s="113">
        <v>0</v>
      </c>
      <c r="P285" s="113">
        <v>0</v>
      </c>
      <c r="Q285" s="113">
        <v>0</v>
      </c>
      <c r="R285" s="113">
        <v>0</v>
      </c>
      <c r="S285" s="113">
        <v>0</v>
      </c>
      <c r="T285" s="113">
        <v>0</v>
      </c>
      <c r="U285" s="113">
        <v>0</v>
      </c>
      <c r="V285" s="113">
        <v>0</v>
      </c>
      <c r="W285" s="113">
        <v>0</v>
      </c>
      <c r="X285" s="113">
        <v>0</v>
      </c>
      <c r="Y285" s="113">
        <v>0</v>
      </c>
      <c r="Z285" s="113">
        <v>0</v>
      </c>
      <c r="AA285" s="113">
        <v>0</v>
      </c>
      <c r="AB285" s="113">
        <v>0</v>
      </c>
      <c r="AC285" s="113">
        <v>0</v>
      </c>
      <c r="AD285" s="113">
        <v>0</v>
      </c>
      <c r="AE285" s="113">
        <v>0</v>
      </c>
      <c r="AF285" s="113">
        <v>0</v>
      </c>
      <c r="AG285" s="113">
        <v>0</v>
      </c>
      <c r="AH285" s="113">
        <v>0</v>
      </c>
      <c r="AI285" s="113">
        <v>0</v>
      </c>
      <c r="AJ285" s="113">
        <v>0</v>
      </c>
      <c r="AK285" s="113">
        <v>0</v>
      </c>
      <c r="AL285" s="113">
        <v>0</v>
      </c>
      <c r="AM285" s="113">
        <f t="shared" si="4"/>
        <v>0</v>
      </c>
      <c r="AP285" s="70"/>
    </row>
    <row r="286" spans="1:42" ht="33" customHeight="1">
      <c r="A286" s="87">
        <v>1204</v>
      </c>
      <c r="B286" s="88" t="s">
        <v>921</v>
      </c>
      <c r="C286" s="115" t="s">
        <v>1404</v>
      </c>
      <c r="D286" s="113">
        <v>0</v>
      </c>
      <c r="E286" s="113">
        <v>0</v>
      </c>
      <c r="F286" s="113">
        <v>0</v>
      </c>
      <c r="G286" s="113">
        <v>0</v>
      </c>
      <c r="H286" s="113">
        <v>0</v>
      </c>
      <c r="I286" s="113">
        <v>0</v>
      </c>
      <c r="J286" s="113">
        <v>0</v>
      </c>
      <c r="K286" s="113">
        <v>0</v>
      </c>
      <c r="L286" s="113">
        <v>0</v>
      </c>
      <c r="M286" s="113">
        <v>0</v>
      </c>
      <c r="N286" s="113">
        <v>0</v>
      </c>
      <c r="O286" s="113">
        <v>0</v>
      </c>
      <c r="P286" s="113">
        <v>0</v>
      </c>
      <c r="Q286" s="113">
        <v>0</v>
      </c>
      <c r="R286" s="113">
        <v>0</v>
      </c>
      <c r="S286" s="113">
        <v>0</v>
      </c>
      <c r="T286" s="113">
        <v>0</v>
      </c>
      <c r="U286" s="113">
        <v>0</v>
      </c>
      <c r="V286" s="113">
        <v>0</v>
      </c>
      <c r="W286" s="113">
        <v>0</v>
      </c>
      <c r="X286" s="113">
        <v>0</v>
      </c>
      <c r="Y286" s="113">
        <v>0</v>
      </c>
      <c r="Z286" s="113">
        <v>0</v>
      </c>
      <c r="AA286" s="113">
        <v>0</v>
      </c>
      <c r="AB286" s="113">
        <v>0</v>
      </c>
      <c r="AC286" s="113">
        <v>0</v>
      </c>
      <c r="AD286" s="113">
        <v>0</v>
      </c>
      <c r="AE286" s="113">
        <v>0</v>
      </c>
      <c r="AF286" s="113">
        <v>0</v>
      </c>
      <c r="AG286" s="113">
        <v>0</v>
      </c>
      <c r="AH286" s="113">
        <v>0</v>
      </c>
      <c r="AI286" s="113">
        <v>0</v>
      </c>
      <c r="AJ286" s="113">
        <v>0</v>
      </c>
      <c r="AK286" s="113">
        <v>0</v>
      </c>
      <c r="AL286" s="113">
        <v>0</v>
      </c>
      <c r="AM286" s="113">
        <f t="shared" si="4"/>
        <v>0</v>
      </c>
      <c r="AP286" s="70"/>
    </row>
    <row r="287" spans="1:42" ht="33" customHeight="1">
      <c r="A287" s="87">
        <v>1205</v>
      </c>
      <c r="B287" s="88" t="s">
        <v>922</v>
      </c>
      <c r="C287" s="115" t="s">
        <v>1404</v>
      </c>
      <c r="D287" s="113">
        <v>0</v>
      </c>
      <c r="E287" s="113">
        <v>0</v>
      </c>
      <c r="F287" s="113">
        <v>0</v>
      </c>
      <c r="G287" s="113">
        <v>0</v>
      </c>
      <c r="H287" s="113">
        <v>0</v>
      </c>
      <c r="I287" s="113">
        <v>0</v>
      </c>
      <c r="J287" s="113">
        <v>0</v>
      </c>
      <c r="K287" s="113">
        <v>0</v>
      </c>
      <c r="L287" s="113">
        <v>0</v>
      </c>
      <c r="M287" s="113">
        <v>0</v>
      </c>
      <c r="N287" s="113">
        <v>0</v>
      </c>
      <c r="O287" s="113">
        <v>0</v>
      </c>
      <c r="P287" s="113">
        <v>0</v>
      </c>
      <c r="Q287" s="113">
        <v>0</v>
      </c>
      <c r="R287" s="113">
        <v>0</v>
      </c>
      <c r="S287" s="113">
        <v>0</v>
      </c>
      <c r="T287" s="113">
        <v>0</v>
      </c>
      <c r="U287" s="113">
        <v>0</v>
      </c>
      <c r="V287" s="113">
        <v>0</v>
      </c>
      <c r="W287" s="113">
        <v>0</v>
      </c>
      <c r="X287" s="113">
        <v>0</v>
      </c>
      <c r="Y287" s="113">
        <v>0</v>
      </c>
      <c r="Z287" s="113">
        <v>0</v>
      </c>
      <c r="AA287" s="113">
        <v>0</v>
      </c>
      <c r="AB287" s="113">
        <v>0</v>
      </c>
      <c r="AC287" s="113">
        <v>0</v>
      </c>
      <c r="AD287" s="113">
        <v>0</v>
      </c>
      <c r="AE287" s="113">
        <v>0</v>
      </c>
      <c r="AF287" s="113">
        <v>0</v>
      </c>
      <c r="AG287" s="113">
        <v>0</v>
      </c>
      <c r="AH287" s="113">
        <v>0</v>
      </c>
      <c r="AI287" s="113">
        <v>0</v>
      </c>
      <c r="AJ287" s="113">
        <v>0</v>
      </c>
      <c r="AK287" s="113">
        <v>0</v>
      </c>
      <c r="AL287" s="113">
        <v>0</v>
      </c>
      <c r="AM287" s="113">
        <f t="shared" si="4"/>
        <v>0</v>
      </c>
      <c r="AP287" s="70"/>
    </row>
    <row r="288" spans="1:42" ht="33" customHeight="1">
      <c r="A288" s="87">
        <v>1206</v>
      </c>
      <c r="B288" s="88" t="s">
        <v>923</v>
      </c>
      <c r="C288" s="115" t="s">
        <v>1404</v>
      </c>
      <c r="D288" s="113">
        <v>0</v>
      </c>
      <c r="E288" s="113">
        <v>0</v>
      </c>
      <c r="F288" s="113">
        <v>0</v>
      </c>
      <c r="G288" s="113">
        <v>0</v>
      </c>
      <c r="H288" s="113">
        <v>0</v>
      </c>
      <c r="I288" s="113">
        <v>0</v>
      </c>
      <c r="J288" s="113">
        <v>0</v>
      </c>
      <c r="K288" s="113">
        <v>0</v>
      </c>
      <c r="L288" s="113">
        <v>0</v>
      </c>
      <c r="M288" s="113">
        <v>0</v>
      </c>
      <c r="N288" s="113">
        <v>0</v>
      </c>
      <c r="O288" s="113">
        <v>0</v>
      </c>
      <c r="P288" s="113">
        <v>0</v>
      </c>
      <c r="Q288" s="113">
        <v>0</v>
      </c>
      <c r="R288" s="113">
        <v>0</v>
      </c>
      <c r="S288" s="113">
        <v>0</v>
      </c>
      <c r="T288" s="113">
        <v>0</v>
      </c>
      <c r="U288" s="113">
        <v>0</v>
      </c>
      <c r="V288" s="113">
        <v>0</v>
      </c>
      <c r="W288" s="113">
        <v>0</v>
      </c>
      <c r="X288" s="113">
        <v>0</v>
      </c>
      <c r="Y288" s="113">
        <v>0</v>
      </c>
      <c r="Z288" s="113">
        <v>0</v>
      </c>
      <c r="AA288" s="113">
        <v>0</v>
      </c>
      <c r="AB288" s="113">
        <v>0</v>
      </c>
      <c r="AC288" s="113">
        <v>0</v>
      </c>
      <c r="AD288" s="113">
        <v>0</v>
      </c>
      <c r="AE288" s="113">
        <v>0</v>
      </c>
      <c r="AF288" s="113">
        <v>0</v>
      </c>
      <c r="AG288" s="113">
        <v>0</v>
      </c>
      <c r="AH288" s="113">
        <v>0</v>
      </c>
      <c r="AI288" s="113">
        <v>0</v>
      </c>
      <c r="AJ288" s="113">
        <v>0</v>
      </c>
      <c r="AK288" s="113">
        <v>0</v>
      </c>
      <c r="AL288" s="113">
        <v>0</v>
      </c>
      <c r="AM288" s="113">
        <f t="shared" si="4"/>
        <v>0</v>
      </c>
      <c r="AP288" s="70"/>
    </row>
    <row r="289" spans="1:42" ht="33" customHeight="1">
      <c r="A289" s="87">
        <v>1207</v>
      </c>
      <c r="B289" s="88" t="s">
        <v>924</v>
      </c>
      <c r="C289" s="115" t="s">
        <v>1404</v>
      </c>
      <c r="D289" s="113">
        <v>0</v>
      </c>
      <c r="E289" s="113">
        <v>0</v>
      </c>
      <c r="F289" s="113">
        <v>0</v>
      </c>
      <c r="G289" s="113">
        <v>0</v>
      </c>
      <c r="H289" s="113">
        <v>0</v>
      </c>
      <c r="I289" s="113">
        <v>0</v>
      </c>
      <c r="J289" s="113">
        <v>0</v>
      </c>
      <c r="K289" s="113">
        <v>0</v>
      </c>
      <c r="L289" s="113">
        <v>0</v>
      </c>
      <c r="M289" s="113">
        <v>0</v>
      </c>
      <c r="N289" s="113">
        <v>0</v>
      </c>
      <c r="O289" s="113">
        <v>0</v>
      </c>
      <c r="P289" s="113">
        <v>0</v>
      </c>
      <c r="Q289" s="113">
        <v>0</v>
      </c>
      <c r="R289" s="113">
        <v>0</v>
      </c>
      <c r="S289" s="113">
        <v>0</v>
      </c>
      <c r="T289" s="113">
        <v>0</v>
      </c>
      <c r="U289" s="113">
        <v>0</v>
      </c>
      <c r="V289" s="113">
        <v>0</v>
      </c>
      <c r="W289" s="113">
        <v>0</v>
      </c>
      <c r="X289" s="113">
        <v>0</v>
      </c>
      <c r="Y289" s="113">
        <v>0</v>
      </c>
      <c r="Z289" s="113">
        <v>0</v>
      </c>
      <c r="AA289" s="113">
        <v>0</v>
      </c>
      <c r="AB289" s="113">
        <v>0</v>
      </c>
      <c r="AC289" s="113">
        <v>0</v>
      </c>
      <c r="AD289" s="113">
        <v>0</v>
      </c>
      <c r="AE289" s="113">
        <v>0</v>
      </c>
      <c r="AF289" s="113">
        <v>0</v>
      </c>
      <c r="AG289" s="113">
        <v>0</v>
      </c>
      <c r="AH289" s="113">
        <v>0</v>
      </c>
      <c r="AI289" s="113">
        <v>0</v>
      </c>
      <c r="AJ289" s="113">
        <v>0</v>
      </c>
      <c r="AK289" s="113">
        <v>0</v>
      </c>
      <c r="AL289" s="113">
        <v>0</v>
      </c>
      <c r="AM289" s="113">
        <f t="shared" si="4"/>
        <v>0</v>
      </c>
      <c r="AP289" s="70"/>
    </row>
    <row r="290" spans="1:42" ht="33" customHeight="1">
      <c r="A290" s="87">
        <v>1208</v>
      </c>
      <c r="B290" s="88" t="s">
        <v>925</v>
      </c>
      <c r="C290" s="115" t="s">
        <v>1404</v>
      </c>
      <c r="D290" s="113">
        <v>0</v>
      </c>
      <c r="E290" s="113">
        <v>0</v>
      </c>
      <c r="F290" s="113">
        <v>0</v>
      </c>
      <c r="G290" s="113">
        <v>0</v>
      </c>
      <c r="H290" s="113">
        <v>0</v>
      </c>
      <c r="I290" s="113">
        <v>0</v>
      </c>
      <c r="J290" s="113">
        <v>0</v>
      </c>
      <c r="K290" s="113">
        <v>0</v>
      </c>
      <c r="L290" s="113">
        <v>0</v>
      </c>
      <c r="M290" s="113">
        <v>0</v>
      </c>
      <c r="N290" s="113">
        <v>0</v>
      </c>
      <c r="O290" s="113">
        <v>0</v>
      </c>
      <c r="P290" s="113">
        <v>0</v>
      </c>
      <c r="Q290" s="113">
        <v>0</v>
      </c>
      <c r="R290" s="113">
        <v>0</v>
      </c>
      <c r="S290" s="113">
        <v>0</v>
      </c>
      <c r="T290" s="113">
        <v>0</v>
      </c>
      <c r="U290" s="113">
        <v>0</v>
      </c>
      <c r="V290" s="113">
        <v>0</v>
      </c>
      <c r="W290" s="113">
        <v>0</v>
      </c>
      <c r="X290" s="113">
        <v>0</v>
      </c>
      <c r="Y290" s="113">
        <v>0</v>
      </c>
      <c r="Z290" s="113">
        <v>0</v>
      </c>
      <c r="AA290" s="113">
        <v>0</v>
      </c>
      <c r="AB290" s="113">
        <v>0</v>
      </c>
      <c r="AC290" s="113">
        <v>0</v>
      </c>
      <c r="AD290" s="113">
        <v>0</v>
      </c>
      <c r="AE290" s="113">
        <v>0</v>
      </c>
      <c r="AF290" s="113">
        <v>0</v>
      </c>
      <c r="AG290" s="113">
        <v>0</v>
      </c>
      <c r="AH290" s="113">
        <v>0</v>
      </c>
      <c r="AI290" s="113">
        <v>0</v>
      </c>
      <c r="AJ290" s="113">
        <v>0</v>
      </c>
      <c r="AK290" s="113">
        <v>0</v>
      </c>
      <c r="AL290" s="113">
        <v>0</v>
      </c>
      <c r="AM290" s="113">
        <f t="shared" si="4"/>
        <v>0</v>
      </c>
      <c r="AP290" s="70"/>
    </row>
    <row r="291" spans="1:42" ht="33" customHeight="1">
      <c r="A291" s="87">
        <v>1209</v>
      </c>
      <c r="B291" s="88" t="s">
        <v>926</v>
      </c>
      <c r="C291" s="115" t="s">
        <v>1404</v>
      </c>
      <c r="D291" s="113">
        <v>0</v>
      </c>
      <c r="E291" s="113">
        <v>0</v>
      </c>
      <c r="F291" s="113">
        <v>0</v>
      </c>
      <c r="G291" s="113">
        <v>0</v>
      </c>
      <c r="H291" s="113">
        <v>0</v>
      </c>
      <c r="I291" s="113">
        <v>0</v>
      </c>
      <c r="J291" s="113">
        <v>0</v>
      </c>
      <c r="K291" s="113">
        <v>0</v>
      </c>
      <c r="L291" s="113">
        <v>0</v>
      </c>
      <c r="M291" s="113">
        <v>0</v>
      </c>
      <c r="N291" s="113">
        <v>0</v>
      </c>
      <c r="O291" s="113">
        <v>0</v>
      </c>
      <c r="P291" s="113">
        <v>0</v>
      </c>
      <c r="Q291" s="113">
        <v>0</v>
      </c>
      <c r="R291" s="113">
        <v>0</v>
      </c>
      <c r="S291" s="113">
        <v>0</v>
      </c>
      <c r="T291" s="113">
        <v>0</v>
      </c>
      <c r="U291" s="113">
        <v>0</v>
      </c>
      <c r="V291" s="113">
        <v>0</v>
      </c>
      <c r="W291" s="113">
        <v>0</v>
      </c>
      <c r="X291" s="113">
        <v>0</v>
      </c>
      <c r="Y291" s="113">
        <v>0</v>
      </c>
      <c r="Z291" s="113">
        <v>0</v>
      </c>
      <c r="AA291" s="113">
        <v>0</v>
      </c>
      <c r="AB291" s="113">
        <v>0</v>
      </c>
      <c r="AC291" s="113">
        <v>0</v>
      </c>
      <c r="AD291" s="113">
        <v>0</v>
      </c>
      <c r="AE291" s="113">
        <v>0</v>
      </c>
      <c r="AF291" s="113">
        <v>0</v>
      </c>
      <c r="AG291" s="113">
        <v>0</v>
      </c>
      <c r="AH291" s="113">
        <v>0</v>
      </c>
      <c r="AI291" s="113">
        <v>0</v>
      </c>
      <c r="AJ291" s="113">
        <v>0</v>
      </c>
      <c r="AK291" s="113">
        <v>0</v>
      </c>
      <c r="AL291" s="113">
        <v>0</v>
      </c>
      <c r="AM291" s="113">
        <f t="shared" si="4"/>
        <v>0</v>
      </c>
      <c r="AP291" s="70"/>
    </row>
    <row r="292" spans="1:42" ht="33" customHeight="1">
      <c r="A292" s="87">
        <v>1210</v>
      </c>
      <c r="B292" s="88" t="s">
        <v>927</v>
      </c>
      <c r="C292" s="115" t="s">
        <v>1404</v>
      </c>
      <c r="D292" s="113">
        <v>0</v>
      </c>
      <c r="E292" s="113">
        <v>0</v>
      </c>
      <c r="F292" s="113">
        <v>0</v>
      </c>
      <c r="G292" s="113">
        <v>0</v>
      </c>
      <c r="H292" s="113">
        <v>0</v>
      </c>
      <c r="I292" s="113">
        <v>0</v>
      </c>
      <c r="J292" s="113">
        <v>0</v>
      </c>
      <c r="K292" s="113">
        <v>0</v>
      </c>
      <c r="L292" s="113">
        <v>0</v>
      </c>
      <c r="M292" s="113">
        <v>0</v>
      </c>
      <c r="N292" s="113">
        <v>0</v>
      </c>
      <c r="O292" s="113">
        <v>0</v>
      </c>
      <c r="P292" s="113">
        <v>0</v>
      </c>
      <c r="Q292" s="113">
        <v>0</v>
      </c>
      <c r="R292" s="113">
        <v>0</v>
      </c>
      <c r="S292" s="113">
        <v>0</v>
      </c>
      <c r="T292" s="113">
        <v>0</v>
      </c>
      <c r="U292" s="113">
        <v>0</v>
      </c>
      <c r="V292" s="113">
        <v>0</v>
      </c>
      <c r="W292" s="113">
        <v>0</v>
      </c>
      <c r="X292" s="113">
        <v>0</v>
      </c>
      <c r="Y292" s="113">
        <v>0</v>
      </c>
      <c r="Z292" s="113">
        <v>0</v>
      </c>
      <c r="AA292" s="113">
        <v>0</v>
      </c>
      <c r="AB292" s="113">
        <v>0</v>
      </c>
      <c r="AC292" s="113">
        <v>0</v>
      </c>
      <c r="AD292" s="113">
        <v>0</v>
      </c>
      <c r="AE292" s="113">
        <v>0</v>
      </c>
      <c r="AF292" s="113">
        <v>0</v>
      </c>
      <c r="AG292" s="113">
        <v>0</v>
      </c>
      <c r="AH292" s="113">
        <v>0</v>
      </c>
      <c r="AI292" s="113">
        <v>0</v>
      </c>
      <c r="AJ292" s="113">
        <v>0</v>
      </c>
      <c r="AK292" s="113">
        <v>0</v>
      </c>
      <c r="AL292" s="113">
        <v>0</v>
      </c>
      <c r="AM292" s="113">
        <f t="shared" si="4"/>
        <v>0</v>
      </c>
      <c r="AP292" s="70"/>
    </row>
    <row r="293" spans="1:42" ht="33" customHeight="1">
      <c r="A293" s="87">
        <v>1211</v>
      </c>
      <c r="B293" s="88" t="s">
        <v>928</v>
      </c>
      <c r="C293" s="115" t="s">
        <v>1404</v>
      </c>
      <c r="D293" s="113">
        <v>0</v>
      </c>
      <c r="E293" s="113">
        <v>0</v>
      </c>
      <c r="F293" s="113">
        <v>0</v>
      </c>
      <c r="G293" s="113">
        <v>0</v>
      </c>
      <c r="H293" s="113">
        <v>0</v>
      </c>
      <c r="I293" s="113">
        <v>0</v>
      </c>
      <c r="J293" s="113">
        <v>0</v>
      </c>
      <c r="K293" s="113">
        <v>0</v>
      </c>
      <c r="L293" s="113">
        <v>0</v>
      </c>
      <c r="M293" s="113">
        <v>0</v>
      </c>
      <c r="N293" s="113">
        <v>0</v>
      </c>
      <c r="O293" s="113">
        <v>0</v>
      </c>
      <c r="P293" s="113">
        <v>0</v>
      </c>
      <c r="Q293" s="113">
        <v>0</v>
      </c>
      <c r="R293" s="113">
        <v>0</v>
      </c>
      <c r="S293" s="113">
        <v>0</v>
      </c>
      <c r="T293" s="113">
        <v>0</v>
      </c>
      <c r="U293" s="113">
        <v>0</v>
      </c>
      <c r="V293" s="113">
        <v>0</v>
      </c>
      <c r="W293" s="113">
        <v>0</v>
      </c>
      <c r="X293" s="113">
        <v>0</v>
      </c>
      <c r="Y293" s="113">
        <v>0</v>
      </c>
      <c r="Z293" s="113">
        <v>0</v>
      </c>
      <c r="AA293" s="113">
        <v>0</v>
      </c>
      <c r="AB293" s="113">
        <v>0</v>
      </c>
      <c r="AC293" s="113">
        <v>0</v>
      </c>
      <c r="AD293" s="113">
        <v>0</v>
      </c>
      <c r="AE293" s="113">
        <v>0</v>
      </c>
      <c r="AF293" s="113">
        <v>0</v>
      </c>
      <c r="AG293" s="113">
        <v>0</v>
      </c>
      <c r="AH293" s="113">
        <v>0</v>
      </c>
      <c r="AI293" s="113">
        <v>0</v>
      </c>
      <c r="AJ293" s="113">
        <v>0</v>
      </c>
      <c r="AK293" s="113">
        <v>0</v>
      </c>
      <c r="AL293" s="113">
        <v>0</v>
      </c>
      <c r="AM293" s="113">
        <f t="shared" si="4"/>
        <v>0</v>
      </c>
      <c r="AP293" s="70"/>
    </row>
    <row r="294" spans="1:42" ht="33" customHeight="1">
      <c r="A294" s="87">
        <v>1212</v>
      </c>
      <c r="B294" s="88" t="s">
        <v>929</v>
      </c>
      <c r="C294" s="115" t="s">
        <v>1404</v>
      </c>
      <c r="D294" s="113">
        <v>0</v>
      </c>
      <c r="E294" s="113">
        <v>0</v>
      </c>
      <c r="F294" s="113">
        <v>0</v>
      </c>
      <c r="G294" s="113">
        <v>0</v>
      </c>
      <c r="H294" s="113">
        <v>0</v>
      </c>
      <c r="I294" s="113">
        <v>0</v>
      </c>
      <c r="J294" s="113">
        <v>0</v>
      </c>
      <c r="K294" s="113">
        <v>0</v>
      </c>
      <c r="L294" s="113">
        <v>0</v>
      </c>
      <c r="M294" s="113">
        <v>0</v>
      </c>
      <c r="N294" s="113">
        <v>0</v>
      </c>
      <c r="O294" s="113">
        <v>0</v>
      </c>
      <c r="P294" s="113">
        <v>0</v>
      </c>
      <c r="Q294" s="113">
        <v>0</v>
      </c>
      <c r="R294" s="113">
        <v>0</v>
      </c>
      <c r="S294" s="113">
        <v>0</v>
      </c>
      <c r="T294" s="113">
        <v>0</v>
      </c>
      <c r="U294" s="113">
        <v>0</v>
      </c>
      <c r="V294" s="113">
        <v>0</v>
      </c>
      <c r="W294" s="113">
        <v>0</v>
      </c>
      <c r="X294" s="113">
        <v>0</v>
      </c>
      <c r="Y294" s="113">
        <v>0</v>
      </c>
      <c r="Z294" s="113">
        <v>0</v>
      </c>
      <c r="AA294" s="113">
        <v>0</v>
      </c>
      <c r="AB294" s="113">
        <v>0</v>
      </c>
      <c r="AC294" s="113">
        <v>0</v>
      </c>
      <c r="AD294" s="113">
        <v>0</v>
      </c>
      <c r="AE294" s="113">
        <v>0</v>
      </c>
      <c r="AF294" s="113">
        <v>0</v>
      </c>
      <c r="AG294" s="113">
        <v>0</v>
      </c>
      <c r="AH294" s="113">
        <v>0</v>
      </c>
      <c r="AI294" s="113">
        <v>0</v>
      </c>
      <c r="AJ294" s="113">
        <v>0</v>
      </c>
      <c r="AK294" s="113">
        <v>0</v>
      </c>
      <c r="AL294" s="113">
        <v>0</v>
      </c>
      <c r="AM294" s="113">
        <f t="shared" si="4"/>
        <v>0</v>
      </c>
      <c r="AP294" s="70"/>
    </row>
    <row r="295" spans="1:42" ht="33" customHeight="1">
      <c r="A295" s="87">
        <v>1213</v>
      </c>
      <c r="B295" s="88" t="s">
        <v>930</v>
      </c>
      <c r="C295" s="115" t="s">
        <v>1404</v>
      </c>
      <c r="D295" s="113">
        <v>0</v>
      </c>
      <c r="E295" s="113">
        <v>0</v>
      </c>
      <c r="F295" s="113">
        <v>0</v>
      </c>
      <c r="G295" s="113">
        <v>0</v>
      </c>
      <c r="H295" s="113">
        <v>0</v>
      </c>
      <c r="I295" s="113">
        <v>0</v>
      </c>
      <c r="J295" s="113">
        <v>0</v>
      </c>
      <c r="K295" s="113">
        <v>0</v>
      </c>
      <c r="L295" s="113">
        <v>0</v>
      </c>
      <c r="M295" s="113">
        <v>0</v>
      </c>
      <c r="N295" s="113">
        <v>0</v>
      </c>
      <c r="O295" s="113">
        <v>0</v>
      </c>
      <c r="P295" s="113">
        <v>0</v>
      </c>
      <c r="Q295" s="113">
        <v>0</v>
      </c>
      <c r="R295" s="113">
        <v>0</v>
      </c>
      <c r="S295" s="113">
        <v>0</v>
      </c>
      <c r="T295" s="113">
        <v>0</v>
      </c>
      <c r="U295" s="113">
        <v>0</v>
      </c>
      <c r="V295" s="113">
        <v>0</v>
      </c>
      <c r="W295" s="113">
        <v>0</v>
      </c>
      <c r="X295" s="113">
        <v>0</v>
      </c>
      <c r="Y295" s="113">
        <v>0</v>
      </c>
      <c r="Z295" s="113">
        <v>0</v>
      </c>
      <c r="AA295" s="113">
        <v>0</v>
      </c>
      <c r="AB295" s="113">
        <v>0</v>
      </c>
      <c r="AC295" s="113">
        <v>0</v>
      </c>
      <c r="AD295" s="113">
        <v>0</v>
      </c>
      <c r="AE295" s="113">
        <v>0</v>
      </c>
      <c r="AF295" s="113">
        <v>0</v>
      </c>
      <c r="AG295" s="113">
        <v>0</v>
      </c>
      <c r="AH295" s="113">
        <v>0</v>
      </c>
      <c r="AI295" s="113">
        <v>0</v>
      </c>
      <c r="AJ295" s="113">
        <v>0</v>
      </c>
      <c r="AK295" s="113">
        <v>0</v>
      </c>
      <c r="AL295" s="113">
        <v>0</v>
      </c>
      <c r="AM295" s="113">
        <f t="shared" si="4"/>
        <v>0</v>
      </c>
      <c r="AP295" s="70"/>
    </row>
    <row r="296" spans="1:42" ht="33" customHeight="1">
      <c r="A296" s="87">
        <v>1214</v>
      </c>
      <c r="B296" s="88" t="s">
        <v>931</v>
      </c>
      <c r="C296" s="115" t="s">
        <v>1404</v>
      </c>
      <c r="D296" s="113">
        <v>0</v>
      </c>
      <c r="E296" s="113">
        <v>0</v>
      </c>
      <c r="F296" s="113">
        <v>0</v>
      </c>
      <c r="G296" s="113">
        <v>0</v>
      </c>
      <c r="H296" s="113">
        <v>0</v>
      </c>
      <c r="I296" s="113">
        <v>0</v>
      </c>
      <c r="J296" s="113">
        <v>0</v>
      </c>
      <c r="K296" s="113">
        <v>0</v>
      </c>
      <c r="L296" s="113">
        <v>0</v>
      </c>
      <c r="M296" s="113">
        <v>0</v>
      </c>
      <c r="N296" s="113">
        <v>0</v>
      </c>
      <c r="O296" s="113">
        <v>0</v>
      </c>
      <c r="P296" s="113">
        <v>0</v>
      </c>
      <c r="Q296" s="113">
        <v>0</v>
      </c>
      <c r="R296" s="113">
        <v>0</v>
      </c>
      <c r="S296" s="113">
        <v>0</v>
      </c>
      <c r="T296" s="113">
        <v>0</v>
      </c>
      <c r="U296" s="113">
        <v>0</v>
      </c>
      <c r="V296" s="113">
        <v>0</v>
      </c>
      <c r="W296" s="113">
        <v>0</v>
      </c>
      <c r="X296" s="113">
        <v>0</v>
      </c>
      <c r="Y296" s="113">
        <v>0</v>
      </c>
      <c r="Z296" s="113">
        <v>0</v>
      </c>
      <c r="AA296" s="113">
        <v>0</v>
      </c>
      <c r="AB296" s="113">
        <v>0</v>
      </c>
      <c r="AC296" s="113">
        <v>0</v>
      </c>
      <c r="AD296" s="113">
        <v>0</v>
      </c>
      <c r="AE296" s="113">
        <v>0</v>
      </c>
      <c r="AF296" s="113">
        <v>0</v>
      </c>
      <c r="AG296" s="113">
        <v>0</v>
      </c>
      <c r="AH296" s="113">
        <v>0</v>
      </c>
      <c r="AI296" s="113">
        <v>0</v>
      </c>
      <c r="AJ296" s="113">
        <v>0</v>
      </c>
      <c r="AK296" s="113">
        <v>0</v>
      </c>
      <c r="AL296" s="113">
        <v>0</v>
      </c>
      <c r="AM296" s="113">
        <f t="shared" si="4"/>
        <v>0</v>
      </c>
      <c r="AP296" s="70"/>
    </row>
    <row r="297" spans="1:42" ht="33" customHeight="1">
      <c r="A297" s="87">
        <v>1215</v>
      </c>
      <c r="B297" s="88" t="s">
        <v>932</v>
      </c>
      <c r="C297" s="115" t="s">
        <v>1404</v>
      </c>
      <c r="D297" s="113">
        <v>0</v>
      </c>
      <c r="E297" s="113">
        <v>0</v>
      </c>
      <c r="F297" s="113">
        <v>0</v>
      </c>
      <c r="G297" s="113">
        <v>0</v>
      </c>
      <c r="H297" s="113">
        <v>0</v>
      </c>
      <c r="I297" s="113">
        <v>0</v>
      </c>
      <c r="J297" s="113">
        <v>0</v>
      </c>
      <c r="K297" s="113">
        <v>0</v>
      </c>
      <c r="L297" s="113">
        <v>0</v>
      </c>
      <c r="M297" s="113">
        <v>0</v>
      </c>
      <c r="N297" s="113">
        <v>0</v>
      </c>
      <c r="O297" s="113">
        <v>0</v>
      </c>
      <c r="P297" s="113">
        <v>0</v>
      </c>
      <c r="Q297" s="113">
        <v>0</v>
      </c>
      <c r="R297" s="113">
        <v>0</v>
      </c>
      <c r="S297" s="113">
        <v>0</v>
      </c>
      <c r="T297" s="113">
        <v>0</v>
      </c>
      <c r="U297" s="113">
        <v>0</v>
      </c>
      <c r="V297" s="113">
        <v>0</v>
      </c>
      <c r="W297" s="113">
        <v>0</v>
      </c>
      <c r="X297" s="113">
        <v>0</v>
      </c>
      <c r="Y297" s="113">
        <v>0</v>
      </c>
      <c r="Z297" s="113">
        <v>0</v>
      </c>
      <c r="AA297" s="113">
        <v>0</v>
      </c>
      <c r="AB297" s="113">
        <v>0</v>
      </c>
      <c r="AC297" s="113">
        <v>0</v>
      </c>
      <c r="AD297" s="113">
        <v>0</v>
      </c>
      <c r="AE297" s="113">
        <v>0</v>
      </c>
      <c r="AF297" s="113">
        <v>0</v>
      </c>
      <c r="AG297" s="113">
        <v>0</v>
      </c>
      <c r="AH297" s="113">
        <v>0</v>
      </c>
      <c r="AI297" s="113">
        <v>0</v>
      </c>
      <c r="AJ297" s="113">
        <v>0</v>
      </c>
      <c r="AK297" s="113">
        <v>0</v>
      </c>
      <c r="AL297" s="113">
        <v>0</v>
      </c>
      <c r="AM297" s="113">
        <f t="shared" si="4"/>
        <v>0</v>
      </c>
      <c r="AP297" s="70"/>
    </row>
    <row r="298" spans="1:42" ht="33" customHeight="1">
      <c r="A298" s="87">
        <v>1216</v>
      </c>
      <c r="B298" s="88" t="s">
        <v>933</v>
      </c>
      <c r="C298" s="115" t="s">
        <v>1404</v>
      </c>
      <c r="D298" s="113">
        <v>0</v>
      </c>
      <c r="E298" s="113">
        <v>0</v>
      </c>
      <c r="F298" s="113">
        <v>0</v>
      </c>
      <c r="G298" s="113">
        <v>0</v>
      </c>
      <c r="H298" s="113">
        <v>0</v>
      </c>
      <c r="I298" s="113">
        <v>0</v>
      </c>
      <c r="J298" s="113">
        <v>0</v>
      </c>
      <c r="K298" s="113">
        <v>0</v>
      </c>
      <c r="L298" s="113">
        <v>0</v>
      </c>
      <c r="M298" s="113">
        <v>0</v>
      </c>
      <c r="N298" s="113">
        <v>0</v>
      </c>
      <c r="O298" s="113">
        <v>0</v>
      </c>
      <c r="P298" s="113">
        <v>0</v>
      </c>
      <c r="Q298" s="113">
        <v>0</v>
      </c>
      <c r="R298" s="113">
        <v>0</v>
      </c>
      <c r="S298" s="113">
        <v>0</v>
      </c>
      <c r="T298" s="113">
        <v>0</v>
      </c>
      <c r="U298" s="113">
        <v>0</v>
      </c>
      <c r="V298" s="113">
        <v>0</v>
      </c>
      <c r="W298" s="113">
        <v>0</v>
      </c>
      <c r="X298" s="113">
        <v>0</v>
      </c>
      <c r="Y298" s="113">
        <v>0</v>
      </c>
      <c r="Z298" s="113">
        <v>0</v>
      </c>
      <c r="AA298" s="113">
        <v>0</v>
      </c>
      <c r="AB298" s="113">
        <v>0</v>
      </c>
      <c r="AC298" s="113">
        <v>0</v>
      </c>
      <c r="AD298" s="113">
        <v>0</v>
      </c>
      <c r="AE298" s="113">
        <v>0</v>
      </c>
      <c r="AF298" s="113">
        <v>0</v>
      </c>
      <c r="AG298" s="113">
        <v>0</v>
      </c>
      <c r="AH298" s="113">
        <v>0</v>
      </c>
      <c r="AI298" s="113">
        <v>0</v>
      </c>
      <c r="AJ298" s="113">
        <v>0</v>
      </c>
      <c r="AK298" s="113">
        <v>0</v>
      </c>
      <c r="AL298" s="113">
        <v>0</v>
      </c>
      <c r="AM298" s="113">
        <f t="shared" si="4"/>
        <v>0</v>
      </c>
      <c r="AP298" s="70"/>
    </row>
    <row r="299" spans="1:42" ht="33" customHeight="1">
      <c r="A299" s="87">
        <v>1217</v>
      </c>
      <c r="B299" s="88" t="s">
        <v>934</v>
      </c>
      <c r="C299" s="115" t="s">
        <v>1404</v>
      </c>
      <c r="D299" s="113">
        <v>0</v>
      </c>
      <c r="E299" s="113">
        <v>0</v>
      </c>
      <c r="F299" s="113">
        <v>0</v>
      </c>
      <c r="G299" s="113">
        <v>0</v>
      </c>
      <c r="H299" s="113">
        <v>0</v>
      </c>
      <c r="I299" s="113">
        <v>0</v>
      </c>
      <c r="J299" s="113">
        <v>0</v>
      </c>
      <c r="K299" s="113">
        <v>0</v>
      </c>
      <c r="L299" s="113">
        <v>0</v>
      </c>
      <c r="M299" s="113">
        <v>0</v>
      </c>
      <c r="N299" s="113">
        <v>0</v>
      </c>
      <c r="O299" s="113">
        <v>0</v>
      </c>
      <c r="P299" s="113">
        <v>0</v>
      </c>
      <c r="Q299" s="113">
        <v>0</v>
      </c>
      <c r="R299" s="113">
        <v>0</v>
      </c>
      <c r="S299" s="113">
        <v>0</v>
      </c>
      <c r="T299" s="113">
        <v>0</v>
      </c>
      <c r="U299" s="113">
        <v>0</v>
      </c>
      <c r="V299" s="113">
        <v>0</v>
      </c>
      <c r="W299" s="113">
        <v>0</v>
      </c>
      <c r="X299" s="113">
        <v>0</v>
      </c>
      <c r="Y299" s="113">
        <v>0</v>
      </c>
      <c r="Z299" s="113">
        <v>0</v>
      </c>
      <c r="AA299" s="113">
        <v>0</v>
      </c>
      <c r="AB299" s="113">
        <v>0</v>
      </c>
      <c r="AC299" s="113">
        <v>0</v>
      </c>
      <c r="AD299" s="113">
        <v>0</v>
      </c>
      <c r="AE299" s="113">
        <v>0</v>
      </c>
      <c r="AF299" s="113">
        <v>0</v>
      </c>
      <c r="AG299" s="113">
        <v>0</v>
      </c>
      <c r="AH299" s="113">
        <v>0</v>
      </c>
      <c r="AI299" s="113">
        <v>0</v>
      </c>
      <c r="AJ299" s="113">
        <v>0</v>
      </c>
      <c r="AK299" s="113">
        <v>0</v>
      </c>
      <c r="AL299" s="113">
        <v>0</v>
      </c>
      <c r="AM299" s="113">
        <f t="shared" si="4"/>
        <v>0</v>
      </c>
      <c r="AP299" s="70"/>
    </row>
    <row r="300" spans="1:42" ht="33" customHeight="1">
      <c r="A300" s="87">
        <v>1218</v>
      </c>
      <c r="B300" s="88" t="s">
        <v>935</v>
      </c>
      <c r="C300" s="115" t="s">
        <v>1404</v>
      </c>
      <c r="D300" s="113">
        <v>0</v>
      </c>
      <c r="E300" s="113">
        <v>0</v>
      </c>
      <c r="F300" s="113">
        <v>0</v>
      </c>
      <c r="G300" s="113">
        <v>0</v>
      </c>
      <c r="H300" s="113">
        <v>0</v>
      </c>
      <c r="I300" s="113">
        <v>0</v>
      </c>
      <c r="J300" s="113">
        <v>0</v>
      </c>
      <c r="K300" s="113">
        <v>0</v>
      </c>
      <c r="L300" s="113">
        <v>0</v>
      </c>
      <c r="M300" s="113">
        <v>0</v>
      </c>
      <c r="N300" s="113">
        <v>0</v>
      </c>
      <c r="O300" s="113">
        <v>0</v>
      </c>
      <c r="P300" s="113">
        <v>0</v>
      </c>
      <c r="Q300" s="113">
        <v>0</v>
      </c>
      <c r="R300" s="113">
        <v>0</v>
      </c>
      <c r="S300" s="113">
        <v>0</v>
      </c>
      <c r="T300" s="113">
        <v>0</v>
      </c>
      <c r="U300" s="113">
        <v>0</v>
      </c>
      <c r="V300" s="113">
        <v>0</v>
      </c>
      <c r="W300" s="113">
        <v>0</v>
      </c>
      <c r="X300" s="113">
        <v>0</v>
      </c>
      <c r="Y300" s="113">
        <v>0</v>
      </c>
      <c r="Z300" s="113">
        <v>0</v>
      </c>
      <c r="AA300" s="113">
        <v>0</v>
      </c>
      <c r="AB300" s="113">
        <v>0</v>
      </c>
      <c r="AC300" s="113">
        <v>0</v>
      </c>
      <c r="AD300" s="113">
        <v>0</v>
      </c>
      <c r="AE300" s="113">
        <v>0</v>
      </c>
      <c r="AF300" s="113">
        <v>0</v>
      </c>
      <c r="AG300" s="113">
        <v>0</v>
      </c>
      <c r="AH300" s="113">
        <v>0</v>
      </c>
      <c r="AI300" s="113">
        <v>0</v>
      </c>
      <c r="AJ300" s="113">
        <v>0</v>
      </c>
      <c r="AK300" s="113">
        <v>0</v>
      </c>
      <c r="AL300" s="113">
        <v>0</v>
      </c>
      <c r="AM300" s="113">
        <f t="shared" si="4"/>
        <v>0</v>
      </c>
      <c r="AP300" s="70"/>
    </row>
    <row r="301" spans="1:42" ht="33" customHeight="1">
      <c r="A301" s="87">
        <v>1219</v>
      </c>
      <c r="B301" s="88" t="s">
        <v>936</v>
      </c>
      <c r="C301" s="115" t="s">
        <v>1404</v>
      </c>
      <c r="D301" s="113">
        <v>0</v>
      </c>
      <c r="E301" s="113">
        <v>0</v>
      </c>
      <c r="F301" s="113">
        <v>0</v>
      </c>
      <c r="G301" s="113">
        <v>0</v>
      </c>
      <c r="H301" s="113">
        <v>0</v>
      </c>
      <c r="I301" s="113">
        <v>0</v>
      </c>
      <c r="J301" s="113">
        <v>0</v>
      </c>
      <c r="K301" s="113">
        <v>0</v>
      </c>
      <c r="L301" s="113">
        <v>0</v>
      </c>
      <c r="M301" s="113">
        <v>0</v>
      </c>
      <c r="N301" s="113">
        <v>0</v>
      </c>
      <c r="O301" s="113">
        <v>0</v>
      </c>
      <c r="P301" s="113">
        <v>0</v>
      </c>
      <c r="Q301" s="113">
        <v>0</v>
      </c>
      <c r="R301" s="113">
        <v>0</v>
      </c>
      <c r="S301" s="113">
        <v>0</v>
      </c>
      <c r="T301" s="113">
        <v>0</v>
      </c>
      <c r="U301" s="113">
        <v>0</v>
      </c>
      <c r="V301" s="113">
        <v>0</v>
      </c>
      <c r="W301" s="113">
        <v>0</v>
      </c>
      <c r="X301" s="113">
        <v>0</v>
      </c>
      <c r="Y301" s="113">
        <v>0</v>
      </c>
      <c r="Z301" s="113">
        <v>0</v>
      </c>
      <c r="AA301" s="113">
        <v>0</v>
      </c>
      <c r="AB301" s="113">
        <v>0</v>
      </c>
      <c r="AC301" s="113">
        <v>0</v>
      </c>
      <c r="AD301" s="113">
        <v>0</v>
      </c>
      <c r="AE301" s="113">
        <v>0</v>
      </c>
      <c r="AF301" s="113">
        <v>0</v>
      </c>
      <c r="AG301" s="113">
        <v>0</v>
      </c>
      <c r="AH301" s="113">
        <v>0</v>
      </c>
      <c r="AI301" s="113">
        <v>0</v>
      </c>
      <c r="AJ301" s="113">
        <v>0</v>
      </c>
      <c r="AK301" s="113">
        <v>0</v>
      </c>
      <c r="AL301" s="113">
        <v>0</v>
      </c>
      <c r="AM301" s="113">
        <f t="shared" si="4"/>
        <v>0</v>
      </c>
      <c r="AP301" s="70"/>
    </row>
    <row r="302" spans="1:42" ht="33" customHeight="1">
      <c r="A302" s="87">
        <v>1220</v>
      </c>
      <c r="B302" s="88" t="s">
        <v>937</v>
      </c>
      <c r="C302" s="115" t="s">
        <v>1404</v>
      </c>
      <c r="D302" s="113">
        <v>0</v>
      </c>
      <c r="E302" s="113">
        <v>0</v>
      </c>
      <c r="F302" s="113">
        <v>0</v>
      </c>
      <c r="G302" s="113">
        <v>0</v>
      </c>
      <c r="H302" s="113">
        <v>0</v>
      </c>
      <c r="I302" s="113">
        <v>0</v>
      </c>
      <c r="J302" s="113">
        <v>0</v>
      </c>
      <c r="K302" s="113">
        <v>0</v>
      </c>
      <c r="L302" s="113">
        <v>0</v>
      </c>
      <c r="M302" s="113">
        <v>0</v>
      </c>
      <c r="N302" s="113">
        <v>0</v>
      </c>
      <c r="O302" s="113">
        <v>0</v>
      </c>
      <c r="P302" s="113">
        <v>0</v>
      </c>
      <c r="Q302" s="113">
        <v>0</v>
      </c>
      <c r="R302" s="113">
        <v>0</v>
      </c>
      <c r="S302" s="113">
        <v>0</v>
      </c>
      <c r="T302" s="113">
        <v>0</v>
      </c>
      <c r="U302" s="113">
        <v>0</v>
      </c>
      <c r="V302" s="113">
        <v>0</v>
      </c>
      <c r="W302" s="113">
        <v>0</v>
      </c>
      <c r="X302" s="113">
        <v>0</v>
      </c>
      <c r="Y302" s="113">
        <v>0</v>
      </c>
      <c r="Z302" s="113">
        <v>0</v>
      </c>
      <c r="AA302" s="113">
        <v>0</v>
      </c>
      <c r="AB302" s="113">
        <v>0</v>
      </c>
      <c r="AC302" s="113">
        <v>0</v>
      </c>
      <c r="AD302" s="113">
        <v>0</v>
      </c>
      <c r="AE302" s="113">
        <v>0</v>
      </c>
      <c r="AF302" s="113">
        <v>0</v>
      </c>
      <c r="AG302" s="113">
        <v>0</v>
      </c>
      <c r="AH302" s="113">
        <v>0</v>
      </c>
      <c r="AI302" s="113">
        <v>0</v>
      </c>
      <c r="AJ302" s="113">
        <v>0</v>
      </c>
      <c r="AK302" s="113">
        <v>0</v>
      </c>
      <c r="AL302" s="113">
        <v>0</v>
      </c>
      <c r="AM302" s="113">
        <f t="shared" si="4"/>
        <v>0</v>
      </c>
      <c r="AP302" s="70"/>
    </row>
    <row r="303" spans="1:42" ht="33" customHeight="1">
      <c r="A303" s="87">
        <v>1221</v>
      </c>
      <c r="B303" s="88" t="s">
        <v>938</v>
      </c>
      <c r="C303" s="115" t="s">
        <v>1404</v>
      </c>
      <c r="D303" s="113">
        <v>0</v>
      </c>
      <c r="E303" s="113">
        <v>0</v>
      </c>
      <c r="F303" s="113">
        <v>0</v>
      </c>
      <c r="G303" s="113">
        <v>0</v>
      </c>
      <c r="H303" s="113">
        <v>0</v>
      </c>
      <c r="I303" s="113">
        <v>0</v>
      </c>
      <c r="J303" s="113">
        <v>0</v>
      </c>
      <c r="K303" s="113">
        <v>0</v>
      </c>
      <c r="L303" s="113">
        <v>0</v>
      </c>
      <c r="M303" s="113">
        <v>0</v>
      </c>
      <c r="N303" s="113">
        <v>0</v>
      </c>
      <c r="O303" s="113">
        <v>0</v>
      </c>
      <c r="P303" s="113">
        <v>0</v>
      </c>
      <c r="Q303" s="113">
        <v>0</v>
      </c>
      <c r="R303" s="113">
        <v>0</v>
      </c>
      <c r="S303" s="113">
        <v>0</v>
      </c>
      <c r="T303" s="113">
        <v>0</v>
      </c>
      <c r="U303" s="113">
        <v>0</v>
      </c>
      <c r="V303" s="113">
        <v>0</v>
      </c>
      <c r="W303" s="113">
        <v>0</v>
      </c>
      <c r="X303" s="113">
        <v>0</v>
      </c>
      <c r="Y303" s="113">
        <v>0</v>
      </c>
      <c r="Z303" s="113">
        <v>0</v>
      </c>
      <c r="AA303" s="113">
        <v>0</v>
      </c>
      <c r="AB303" s="113">
        <v>0</v>
      </c>
      <c r="AC303" s="113">
        <v>0</v>
      </c>
      <c r="AD303" s="113">
        <v>0</v>
      </c>
      <c r="AE303" s="113">
        <v>0</v>
      </c>
      <c r="AF303" s="113">
        <v>0</v>
      </c>
      <c r="AG303" s="113">
        <v>0</v>
      </c>
      <c r="AH303" s="113">
        <v>0</v>
      </c>
      <c r="AI303" s="113">
        <v>0</v>
      </c>
      <c r="AJ303" s="113">
        <v>0</v>
      </c>
      <c r="AK303" s="113">
        <v>0</v>
      </c>
      <c r="AL303" s="113">
        <v>0</v>
      </c>
      <c r="AM303" s="113">
        <f t="shared" si="4"/>
        <v>0</v>
      </c>
      <c r="AP303" s="70"/>
    </row>
    <row r="304" spans="1:42" ht="33" customHeight="1">
      <c r="A304" s="87">
        <v>1222</v>
      </c>
      <c r="B304" s="88" t="s">
        <v>939</v>
      </c>
      <c r="C304" s="115" t="s">
        <v>1404</v>
      </c>
      <c r="D304" s="113">
        <v>0</v>
      </c>
      <c r="E304" s="113">
        <v>0</v>
      </c>
      <c r="F304" s="113">
        <v>0</v>
      </c>
      <c r="G304" s="113">
        <v>0</v>
      </c>
      <c r="H304" s="113">
        <v>0</v>
      </c>
      <c r="I304" s="113">
        <v>0</v>
      </c>
      <c r="J304" s="113">
        <v>0</v>
      </c>
      <c r="K304" s="113">
        <v>0</v>
      </c>
      <c r="L304" s="113">
        <v>0</v>
      </c>
      <c r="M304" s="113">
        <v>0</v>
      </c>
      <c r="N304" s="113">
        <v>0</v>
      </c>
      <c r="O304" s="113">
        <v>0</v>
      </c>
      <c r="P304" s="113">
        <v>0</v>
      </c>
      <c r="Q304" s="113">
        <v>0</v>
      </c>
      <c r="R304" s="113">
        <v>0</v>
      </c>
      <c r="S304" s="113">
        <v>0</v>
      </c>
      <c r="T304" s="113">
        <v>0</v>
      </c>
      <c r="U304" s="113">
        <v>0</v>
      </c>
      <c r="V304" s="113">
        <v>0</v>
      </c>
      <c r="W304" s="113">
        <v>0</v>
      </c>
      <c r="X304" s="113">
        <v>0</v>
      </c>
      <c r="Y304" s="113">
        <v>0</v>
      </c>
      <c r="Z304" s="113">
        <v>0</v>
      </c>
      <c r="AA304" s="113">
        <v>0</v>
      </c>
      <c r="AB304" s="113">
        <v>0</v>
      </c>
      <c r="AC304" s="113">
        <v>0</v>
      </c>
      <c r="AD304" s="113">
        <v>0</v>
      </c>
      <c r="AE304" s="113">
        <v>0</v>
      </c>
      <c r="AF304" s="113">
        <v>0</v>
      </c>
      <c r="AG304" s="113">
        <v>0</v>
      </c>
      <c r="AH304" s="113">
        <v>0</v>
      </c>
      <c r="AI304" s="113">
        <v>0</v>
      </c>
      <c r="AJ304" s="113">
        <v>0</v>
      </c>
      <c r="AK304" s="113">
        <v>0</v>
      </c>
      <c r="AL304" s="113">
        <v>0</v>
      </c>
      <c r="AM304" s="113">
        <f t="shared" si="4"/>
        <v>0</v>
      </c>
      <c r="AP304" s="70"/>
    </row>
    <row r="305" spans="1:42" ht="33" customHeight="1">
      <c r="A305" s="87">
        <v>1223</v>
      </c>
      <c r="B305" s="88" t="s">
        <v>940</v>
      </c>
      <c r="C305" s="115" t="s">
        <v>1404</v>
      </c>
      <c r="D305" s="113">
        <v>0</v>
      </c>
      <c r="E305" s="113">
        <v>0</v>
      </c>
      <c r="F305" s="113">
        <v>0</v>
      </c>
      <c r="G305" s="113">
        <v>0</v>
      </c>
      <c r="H305" s="113">
        <v>0</v>
      </c>
      <c r="I305" s="113">
        <v>0</v>
      </c>
      <c r="J305" s="113">
        <v>0</v>
      </c>
      <c r="K305" s="113">
        <v>0</v>
      </c>
      <c r="L305" s="113">
        <v>0</v>
      </c>
      <c r="M305" s="113">
        <v>0</v>
      </c>
      <c r="N305" s="113">
        <v>0</v>
      </c>
      <c r="O305" s="113">
        <v>0</v>
      </c>
      <c r="P305" s="113">
        <v>0</v>
      </c>
      <c r="Q305" s="113">
        <v>0</v>
      </c>
      <c r="R305" s="113">
        <v>0</v>
      </c>
      <c r="S305" s="113">
        <v>0</v>
      </c>
      <c r="T305" s="113">
        <v>0</v>
      </c>
      <c r="U305" s="113">
        <v>0</v>
      </c>
      <c r="V305" s="113">
        <v>0</v>
      </c>
      <c r="W305" s="113">
        <v>0</v>
      </c>
      <c r="X305" s="113">
        <v>0</v>
      </c>
      <c r="Y305" s="113">
        <v>0</v>
      </c>
      <c r="Z305" s="113">
        <v>0</v>
      </c>
      <c r="AA305" s="113">
        <v>0</v>
      </c>
      <c r="AB305" s="113">
        <v>0</v>
      </c>
      <c r="AC305" s="113">
        <v>0</v>
      </c>
      <c r="AD305" s="113">
        <v>0</v>
      </c>
      <c r="AE305" s="113">
        <v>0</v>
      </c>
      <c r="AF305" s="113">
        <v>0</v>
      </c>
      <c r="AG305" s="113">
        <v>0</v>
      </c>
      <c r="AH305" s="113">
        <v>0</v>
      </c>
      <c r="AI305" s="113">
        <v>0</v>
      </c>
      <c r="AJ305" s="113">
        <v>0</v>
      </c>
      <c r="AK305" s="113">
        <v>0</v>
      </c>
      <c r="AL305" s="113">
        <v>0</v>
      </c>
      <c r="AM305" s="113">
        <f t="shared" si="4"/>
        <v>0</v>
      </c>
      <c r="AP305" s="70"/>
    </row>
    <row r="306" spans="1:42" ht="33" customHeight="1">
      <c r="A306" s="87">
        <v>1224</v>
      </c>
      <c r="B306" s="88" t="s">
        <v>941</v>
      </c>
      <c r="C306" s="115" t="s">
        <v>1404</v>
      </c>
      <c r="D306" s="113">
        <v>0</v>
      </c>
      <c r="E306" s="113">
        <v>0</v>
      </c>
      <c r="F306" s="113">
        <v>0</v>
      </c>
      <c r="G306" s="113">
        <v>0</v>
      </c>
      <c r="H306" s="113">
        <v>0</v>
      </c>
      <c r="I306" s="113">
        <v>0</v>
      </c>
      <c r="J306" s="113">
        <v>0</v>
      </c>
      <c r="K306" s="113">
        <v>0</v>
      </c>
      <c r="L306" s="113">
        <v>0</v>
      </c>
      <c r="M306" s="113">
        <v>0</v>
      </c>
      <c r="N306" s="113">
        <v>0</v>
      </c>
      <c r="O306" s="113">
        <v>0</v>
      </c>
      <c r="P306" s="113">
        <v>0</v>
      </c>
      <c r="Q306" s="113">
        <v>0</v>
      </c>
      <c r="R306" s="113">
        <v>0</v>
      </c>
      <c r="S306" s="113">
        <v>0</v>
      </c>
      <c r="T306" s="113">
        <v>0</v>
      </c>
      <c r="U306" s="113">
        <v>0</v>
      </c>
      <c r="V306" s="113">
        <v>0</v>
      </c>
      <c r="W306" s="113">
        <v>0</v>
      </c>
      <c r="X306" s="113">
        <v>0</v>
      </c>
      <c r="Y306" s="113">
        <v>0</v>
      </c>
      <c r="Z306" s="113">
        <v>0</v>
      </c>
      <c r="AA306" s="113">
        <v>0</v>
      </c>
      <c r="AB306" s="113">
        <v>0</v>
      </c>
      <c r="AC306" s="113">
        <v>0</v>
      </c>
      <c r="AD306" s="113">
        <v>0</v>
      </c>
      <c r="AE306" s="113">
        <v>0</v>
      </c>
      <c r="AF306" s="113">
        <v>0</v>
      </c>
      <c r="AG306" s="113">
        <v>0</v>
      </c>
      <c r="AH306" s="113">
        <v>0</v>
      </c>
      <c r="AI306" s="113">
        <v>0</v>
      </c>
      <c r="AJ306" s="113">
        <v>0</v>
      </c>
      <c r="AK306" s="113">
        <v>0</v>
      </c>
      <c r="AL306" s="113">
        <v>0</v>
      </c>
      <c r="AM306" s="113">
        <f t="shared" si="4"/>
        <v>0</v>
      </c>
      <c r="AP306" s="70"/>
    </row>
    <row r="307" spans="1:42" ht="33" customHeight="1">
      <c r="A307" s="87">
        <v>1225</v>
      </c>
      <c r="B307" s="88" t="s">
        <v>942</v>
      </c>
      <c r="C307" s="115" t="s">
        <v>1404</v>
      </c>
      <c r="D307" s="113">
        <v>0</v>
      </c>
      <c r="E307" s="113">
        <v>0</v>
      </c>
      <c r="F307" s="113">
        <v>0</v>
      </c>
      <c r="G307" s="113">
        <v>0</v>
      </c>
      <c r="H307" s="113">
        <v>0</v>
      </c>
      <c r="I307" s="113">
        <v>0</v>
      </c>
      <c r="J307" s="113">
        <v>0</v>
      </c>
      <c r="K307" s="113">
        <v>0</v>
      </c>
      <c r="L307" s="113">
        <v>0</v>
      </c>
      <c r="M307" s="113">
        <v>0</v>
      </c>
      <c r="N307" s="113">
        <v>0</v>
      </c>
      <c r="O307" s="113">
        <v>0</v>
      </c>
      <c r="P307" s="113">
        <v>0</v>
      </c>
      <c r="Q307" s="113">
        <v>0</v>
      </c>
      <c r="R307" s="113">
        <v>0</v>
      </c>
      <c r="S307" s="113">
        <v>0</v>
      </c>
      <c r="T307" s="113">
        <v>0</v>
      </c>
      <c r="U307" s="113">
        <v>0</v>
      </c>
      <c r="V307" s="113">
        <v>0</v>
      </c>
      <c r="W307" s="113">
        <v>0</v>
      </c>
      <c r="X307" s="113">
        <v>0</v>
      </c>
      <c r="Y307" s="113">
        <v>0</v>
      </c>
      <c r="Z307" s="113">
        <v>0</v>
      </c>
      <c r="AA307" s="113">
        <v>0</v>
      </c>
      <c r="AB307" s="113">
        <v>0</v>
      </c>
      <c r="AC307" s="113">
        <v>0</v>
      </c>
      <c r="AD307" s="113">
        <v>0</v>
      </c>
      <c r="AE307" s="113">
        <v>0</v>
      </c>
      <c r="AF307" s="113">
        <v>0</v>
      </c>
      <c r="AG307" s="113">
        <v>0</v>
      </c>
      <c r="AH307" s="113">
        <v>0</v>
      </c>
      <c r="AI307" s="113">
        <v>0</v>
      </c>
      <c r="AJ307" s="113">
        <v>0</v>
      </c>
      <c r="AK307" s="113">
        <v>0</v>
      </c>
      <c r="AL307" s="113">
        <v>0</v>
      </c>
      <c r="AM307" s="113">
        <f t="shared" si="4"/>
        <v>0</v>
      </c>
      <c r="AP307" s="70"/>
    </row>
    <row r="308" spans="1:42" ht="33" customHeight="1">
      <c r="A308" s="87">
        <v>1226</v>
      </c>
      <c r="B308" s="88" t="s">
        <v>943</v>
      </c>
      <c r="C308" s="115" t="s">
        <v>1404</v>
      </c>
      <c r="D308" s="113">
        <v>0</v>
      </c>
      <c r="E308" s="113">
        <v>0</v>
      </c>
      <c r="F308" s="113">
        <v>0</v>
      </c>
      <c r="G308" s="113">
        <v>0</v>
      </c>
      <c r="H308" s="113">
        <v>0</v>
      </c>
      <c r="I308" s="113">
        <v>0</v>
      </c>
      <c r="J308" s="113">
        <v>0</v>
      </c>
      <c r="K308" s="113">
        <v>0</v>
      </c>
      <c r="L308" s="113">
        <v>0</v>
      </c>
      <c r="M308" s="113">
        <v>0</v>
      </c>
      <c r="N308" s="113">
        <v>0</v>
      </c>
      <c r="O308" s="113">
        <v>0</v>
      </c>
      <c r="P308" s="113">
        <v>0</v>
      </c>
      <c r="Q308" s="113">
        <v>0</v>
      </c>
      <c r="R308" s="113">
        <v>0</v>
      </c>
      <c r="S308" s="113">
        <v>0</v>
      </c>
      <c r="T308" s="113">
        <v>0</v>
      </c>
      <c r="U308" s="113">
        <v>0</v>
      </c>
      <c r="V308" s="113">
        <v>0</v>
      </c>
      <c r="W308" s="113">
        <v>0</v>
      </c>
      <c r="X308" s="113">
        <v>0</v>
      </c>
      <c r="Y308" s="113">
        <v>0</v>
      </c>
      <c r="Z308" s="113">
        <v>0</v>
      </c>
      <c r="AA308" s="113">
        <v>0</v>
      </c>
      <c r="AB308" s="113">
        <v>0</v>
      </c>
      <c r="AC308" s="113">
        <v>0</v>
      </c>
      <c r="AD308" s="113">
        <v>0</v>
      </c>
      <c r="AE308" s="113">
        <v>0</v>
      </c>
      <c r="AF308" s="113">
        <v>0</v>
      </c>
      <c r="AG308" s="113">
        <v>0</v>
      </c>
      <c r="AH308" s="113">
        <v>0</v>
      </c>
      <c r="AI308" s="113">
        <v>0</v>
      </c>
      <c r="AJ308" s="113">
        <v>0</v>
      </c>
      <c r="AK308" s="113">
        <v>0</v>
      </c>
      <c r="AL308" s="113">
        <v>0</v>
      </c>
      <c r="AM308" s="113">
        <f t="shared" si="4"/>
        <v>0</v>
      </c>
      <c r="AP308" s="70"/>
    </row>
    <row r="309" spans="1:42" ht="33" customHeight="1">
      <c r="A309" s="87">
        <v>1227</v>
      </c>
      <c r="B309" s="88" t="s">
        <v>944</v>
      </c>
      <c r="C309" s="115" t="s">
        <v>1404</v>
      </c>
      <c r="D309" s="113">
        <v>0</v>
      </c>
      <c r="E309" s="113">
        <v>0</v>
      </c>
      <c r="F309" s="113">
        <v>0</v>
      </c>
      <c r="G309" s="113">
        <v>0</v>
      </c>
      <c r="H309" s="113">
        <v>0</v>
      </c>
      <c r="I309" s="113">
        <v>0</v>
      </c>
      <c r="J309" s="113">
        <v>0</v>
      </c>
      <c r="K309" s="113">
        <v>0</v>
      </c>
      <c r="L309" s="113">
        <v>0</v>
      </c>
      <c r="M309" s="113">
        <v>0</v>
      </c>
      <c r="N309" s="113">
        <v>0</v>
      </c>
      <c r="O309" s="113">
        <v>0</v>
      </c>
      <c r="P309" s="113">
        <v>0</v>
      </c>
      <c r="Q309" s="113">
        <v>0</v>
      </c>
      <c r="R309" s="113">
        <v>0</v>
      </c>
      <c r="S309" s="113">
        <v>0</v>
      </c>
      <c r="T309" s="113">
        <v>0</v>
      </c>
      <c r="U309" s="113">
        <v>0</v>
      </c>
      <c r="V309" s="113">
        <v>0</v>
      </c>
      <c r="W309" s="113">
        <v>0</v>
      </c>
      <c r="X309" s="113">
        <v>0</v>
      </c>
      <c r="Y309" s="113">
        <v>0</v>
      </c>
      <c r="Z309" s="113">
        <v>0</v>
      </c>
      <c r="AA309" s="113">
        <v>0</v>
      </c>
      <c r="AB309" s="113">
        <v>0</v>
      </c>
      <c r="AC309" s="113">
        <v>0</v>
      </c>
      <c r="AD309" s="113">
        <v>0</v>
      </c>
      <c r="AE309" s="113">
        <v>0</v>
      </c>
      <c r="AF309" s="113">
        <v>0</v>
      </c>
      <c r="AG309" s="113">
        <v>0</v>
      </c>
      <c r="AH309" s="113">
        <v>0</v>
      </c>
      <c r="AI309" s="113">
        <v>0</v>
      </c>
      <c r="AJ309" s="113">
        <v>0</v>
      </c>
      <c r="AK309" s="113">
        <v>0</v>
      </c>
      <c r="AL309" s="113">
        <v>0</v>
      </c>
      <c r="AM309" s="113">
        <f t="shared" si="4"/>
        <v>0</v>
      </c>
      <c r="AP309" s="70"/>
    </row>
    <row r="310" spans="1:42" ht="33" customHeight="1">
      <c r="A310" s="87">
        <v>1228</v>
      </c>
      <c r="B310" s="88" t="s">
        <v>945</v>
      </c>
      <c r="C310" s="115" t="s">
        <v>1404</v>
      </c>
      <c r="D310" s="113">
        <v>0</v>
      </c>
      <c r="E310" s="113">
        <v>0</v>
      </c>
      <c r="F310" s="113">
        <v>0</v>
      </c>
      <c r="G310" s="113">
        <v>0</v>
      </c>
      <c r="H310" s="113">
        <v>0</v>
      </c>
      <c r="I310" s="113">
        <v>0</v>
      </c>
      <c r="J310" s="113">
        <v>0</v>
      </c>
      <c r="K310" s="113">
        <v>0</v>
      </c>
      <c r="L310" s="113">
        <v>0</v>
      </c>
      <c r="M310" s="113">
        <v>0</v>
      </c>
      <c r="N310" s="113">
        <v>0</v>
      </c>
      <c r="O310" s="113">
        <v>0</v>
      </c>
      <c r="P310" s="113">
        <v>0</v>
      </c>
      <c r="Q310" s="113">
        <v>0</v>
      </c>
      <c r="R310" s="113">
        <v>0</v>
      </c>
      <c r="S310" s="113">
        <v>0</v>
      </c>
      <c r="T310" s="113">
        <v>0</v>
      </c>
      <c r="U310" s="113">
        <v>0</v>
      </c>
      <c r="V310" s="113">
        <v>0</v>
      </c>
      <c r="W310" s="113">
        <v>0</v>
      </c>
      <c r="X310" s="113">
        <v>0</v>
      </c>
      <c r="Y310" s="113">
        <v>0</v>
      </c>
      <c r="Z310" s="113">
        <v>0</v>
      </c>
      <c r="AA310" s="113">
        <v>0</v>
      </c>
      <c r="AB310" s="113">
        <v>0</v>
      </c>
      <c r="AC310" s="113">
        <v>0</v>
      </c>
      <c r="AD310" s="113">
        <v>0</v>
      </c>
      <c r="AE310" s="113">
        <v>0</v>
      </c>
      <c r="AF310" s="113">
        <v>0</v>
      </c>
      <c r="AG310" s="113">
        <v>0</v>
      </c>
      <c r="AH310" s="113">
        <v>0</v>
      </c>
      <c r="AI310" s="113">
        <v>0</v>
      </c>
      <c r="AJ310" s="113">
        <v>0</v>
      </c>
      <c r="AK310" s="113">
        <v>0</v>
      </c>
      <c r="AL310" s="113">
        <v>0</v>
      </c>
      <c r="AM310" s="113">
        <f t="shared" si="4"/>
        <v>0</v>
      </c>
      <c r="AP310" s="70"/>
    </row>
    <row r="311" spans="1:42" ht="33" customHeight="1">
      <c r="A311" s="87">
        <v>1229</v>
      </c>
      <c r="B311" s="88" t="s">
        <v>946</v>
      </c>
      <c r="C311" s="115" t="s">
        <v>1404</v>
      </c>
      <c r="D311" s="113">
        <v>0</v>
      </c>
      <c r="E311" s="113">
        <v>0</v>
      </c>
      <c r="F311" s="113">
        <v>0</v>
      </c>
      <c r="G311" s="113">
        <v>0</v>
      </c>
      <c r="H311" s="113">
        <v>0</v>
      </c>
      <c r="I311" s="113">
        <v>0</v>
      </c>
      <c r="J311" s="113">
        <v>0</v>
      </c>
      <c r="K311" s="113">
        <v>0</v>
      </c>
      <c r="L311" s="113">
        <v>0</v>
      </c>
      <c r="M311" s="113">
        <v>0</v>
      </c>
      <c r="N311" s="113">
        <v>0</v>
      </c>
      <c r="O311" s="113">
        <v>0</v>
      </c>
      <c r="P311" s="113">
        <v>0</v>
      </c>
      <c r="Q311" s="113">
        <v>0</v>
      </c>
      <c r="R311" s="113">
        <v>0</v>
      </c>
      <c r="S311" s="113">
        <v>0</v>
      </c>
      <c r="T311" s="113">
        <v>0</v>
      </c>
      <c r="U311" s="113">
        <v>0</v>
      </c>
      <c r="V311" s="113">
        <v>0</v>
      </c>
      <c r="W311" s="113">
        <v>0</v>
      </c>
      <c r="X311" s="113">
        <v>0</v>
      </c>
      <c r="Y311" s="113">
        <v>0</v>
      </c>
      <c r="Z311" s="113">
        <v>0</v>
      </c>
      <c r="AA311" s="113">
        <v>0</v>
      </c>
      <c r="AB311" s="113">
        <v>0</v>
      </c>
      <c r="AC311" s="113">
        <v>0</v>
      </c>
      <c r="AD311" s="113">
        <v>0</v>
      </c>
      <c r="AE311" s="113">
        <v>0</v>
      </c>
      <c r="AF311" s="113">
        <v>0</v>
      </c>
      <c r="AG311" s="113">
        <v>0</v>
      </c>
      <c r="AH311" s="113">
        <v>0</v>
      </c>
      <c r="AI311" s="113">
        <v>0</v>
      </c>
      <c r="AJ311" s="113">
        <v>0</v>
      </c>
      <c r="AK311" s="113">
        <v>0</v>
      </c>
      <c r="AL311" s="113">
        <v>0</v>
      </c>
      <c r="AM311" s="113">
        <f t="shared" si="4"/>
        <v>0</v>
      </c>
      <c r="AP311" s="70"/>
    </row>
    <row r="312" spans="1:42" ht="33" customHeight="1">
      <c r="A312" s="87">
        <v>1230</v>
      </c>
      <c r="B312" s="88" t="s">
        <v>947</v>
      </c>
      <c r="C312" s="115" t="s">
        <v>1404</v>
      </c>
      <c r="D312" s="113">
        <v>0</v>
      </c>
      <c r="E312" s="113">
        <v>0</v>
      </c>
      <c r="F312" s="113">
        <v>0</v>
      </c>
      <c r="G312" s="113">
        <v>0</v>
      </c>
      <c r="H312" s="113">
        <v>0</v>
      </c>
      <c r="I312" s="113">
        <v>0</v>
      </c>
      <c r="J312" s="113">
        <v>0</v>
      </c>
      <c r="K312" s="113">
        <v>0</v>
      </c>
      <c r="L312" s="113">
        <v>0</v>
      </c>
      <c r="M312" s="113">
        <v>0</v>
      </c>
      <c r="N312" s="113">
        <v>0</v>
      </c>
      <c r="O312" s="113">
        <v>0</v>
      </c>
      <c r="P312" s="113">
        <v>0</v>
      </c>
      <c r="Q312" s="113">
        <v>0</v>
      </c>
      <c r="R312" s="113">
        <v>0</v>
      </c>
      <c r="S312" s="113">
        <v>0</v>
      </c>
      <c r="T312" s="113">
        <v>0</v>
      </c>
      <c r="U312" s="113">
        <v>0</v>
      </c>
      <c r="V312" s="113">
        <v>0</v>
      </c>
      <c r="W312" s="113">
        <v>0</v>
      </c>
      <c r="X312" s="113">
        <v>0</v>
      </c>
      <c r="Y312" s="113">
        <v>0</v>
      </c>
      <c r="Z312" s="113">
        <v>0</v>
      </c>
      <c r="AA312" s="113">
        <v>0</v>
      </c>
      <c r="AB312" s="113">
        <v>0</v>
      </c>
      <c r="AC312" s="113">
        <v>0</v>
      </c>
      <c r="AD312" s="113">
        <v>0</v>
      </c>
      <c r="AE312" s="113">
        <v>0</v>
      </c>
      <c r="AF312" s="113">
        <v>0</v>
      </c>
      <c r="AG312" s="113">
        <v>0</v>
      </c>
      <c r="AH312" s="113">
        <v>0</v>
      </c>
      <c r="AI312" s="113">
        <v>0</v>
      </c>
      <c r="AJ312" s="113">
        <v>0</v>
      </c>
      <c r="AK312" s="113">
        <v>0</v>
      </c>
      <c r="AL312" s="113">
        <v>0</v>
      </c>
      <c r="AM312" s="113">
        <f t="shared" si="4"/>
        <v>0</v>
      </c>
      <c r="AP312" s="70"/>
    </row>
    <row r="313" spans="1:42" ht="33" customHeight="1">
      <c r="A313" s="87">
        <v>1231</v>
      </c>
      <c r="B313" s="88" t="s">
        <v>948</v>
      </c>
      <c r="C313" s="115" t="s">
        <v>1404</v>
      </c>
      <c r="D313" s="113">
        <v>0</v>
      </c>
      <c r="E313" s="113">
        <v>0</v>
      </c>
      <c r="F313" s="113">
        <v>0</v>
      </c>
      <c r="G313" s="113">
        <v>0</v>
      </c>
      <c r="H313" s="113">
        <v>0</v>
      </c>
      <c r="I313" s="113">
        <v>0</v>
      </c>
      <c r="J313" s="113">
        <v>0</v>
      </c>
      <c r="K313" s="113">
        <v>0</v>
      </c>
      <c r="L313" s="113">
        <v>0</v>
      </c>
      <c r="M313" s="113">
        <v>0</v>
      </c>
      <c r="N313" s="113">
        <v>0</v>
      </c>
      <c r="O313" s="113">
        <v>0</v>
      </c>
      <c r="P313" s="113">
        <v>0</v>
      </c>
      <c r="Q313" s="113">
        <v>0</v>
      </c>
      <c r="R313" s="113">
        <v>0</v>
      </c>
      <c r="S313" s="113">
        <v>0</v>
      </c>
      <c r="T313" s="113">
        <v>0</v>
      </c>
      <c r="U313" s="113">
        <v>0</v>
      </c>
      <c r="V313" s="113">
        <v>0</v>
      </c>
      <c r="W313" s="113">
        <v>0</v>
      </c>
      <c r="X313" s="113">
        <v>0</v>
      </c>
      <c r="Y313" s="113">
        <v>0</v>
      </c>
      <c r="Z313" s="113">
        <v>0</v>
      </c>
      <c r="AA313" s="113">
        <v>0</v>
      </c>
      <c r="AB313" s="113">
        <v>0</v>
      </c>
      <c r="AC313" s="113">
        <v>0</v>
      </c>
      <c r="AD313" s="113">
        <v>0</v>
      </c>
      <c r="AE313" s="113">
        <v>0</v>
      </c>
      <c r="AF313" s="113">
        <v>0</v>
      </c>
      <c r="AG313" s="113">
        <v>0</v>
      </c>
      <c r="AH313" s="113">
        <v>0</v>
      </c>
      <c r="AI313" s="113">
        <v>0</v>
      </c>
      <c r="AJ313" s="113">
        <v>0</v>
      </c>
      <c r="AK313" s="113">
        <v>0</v>
      </c>
      <c r="AL313" s="113">
        <v>0</v>
      </c>
      <c r="AM313" s="113">
        <f t="shared" si="4"/>
        <v>0</v>
      </c>
      <c r="AP313" s="70"/>
    </row>
    <row r="314" spans="1:42" ht="33" customHeight="1">
      <c r="A314" s="87">
        <v>1232</v>
      </c>
      <c r="B314" s="88" t="s">
        <v>949</v>
      </c>
      <c r="C314" s="115" t="s">
        <v>1404</v>
      </c>
      <c r="D314" s="113">
        <v>0</v>
      </c>
      <c r="E314" s="113">
        <v>0</v>
      </c>
      <c r="F314" s="113">
        <v>0</v>
      </c>
      <c r="G314" s="113">
        <v>0</v>
      </c>
      <c r="H314" s="113">
        <v>0</v>
      </c>
      <c r="I314" s="113">
        <v>0</v>
      </c>
      <c r="J314" s="113">
        <v>0</v>
      </c>
      <c r="K314" s="113">
        <v>0</v>
      </c>
      <c r="L314" s="113">
        <v>0</v>
      </c>
      <c r="M314" s="113">
        <v>0</v>
      </c>
      <c r="N314" s="113">
        <v>0</v>
      </c>
      <c r="O314" s="113">
        <v>0</v>
      </c>
      <c r="P314" s="113">
        <v>0</v>
      </c>
      <c r="Q314" s="113">
        <v>0</v>
      </c>
      <c r="R314" s="113">
        <v>0</v>
      </c>
      <c r="S314" s="113">
        <v>0</v>
      </c>
      <c r="T314" s="113">
        <v>0</v>
      </c>
      <c r="U314" s="113">
        <v>0</v>
      </c>
      <c r="V314" s="113">
        <v>0</v>
      </c>
      <c r="W314" s="113">
        <v>0</v>
      </c>
      <c r="X314" s="113">
        <v>0</v>
      </c>
      <c r="Y314" s="113">
        <v>0</v>
      </c>
      <c r="Z314" s="113">
        <v>0</v>
      </c>
      <c r="AA314" s="113">
        <v>0</v>
      </c>
      <c r="AB314" s="113">
        <v>0</v>
      </c>
      <c r="AC314" s="113">
        <v>0</v>
      </c>
      <c r="AD314" s="113">
        <v>0</v>
      </c>
      <c r="AE314" s="113">
        <v>0</v>
      </c>
      <c r="AF314" s="113">
        <v>0</v>
      </c>
      <c r="AG314" s="113">
        <v>0</v>
      </c>
      <c r="AH314" s="113">
        <v>0</v>
      </c>
      <c r="AI314" s="113">
        <v>0</v>
      </c>
      <c r="AJ314" s="113">
        <v>0</v>
      </c>
      <c r="AK314" s="113">
        <v>0</v>
      </c>
      <c r="AL314" s="113">
        <v>0</v>
      </c>
      <c r="AM314" s="113">
        <f t="shared" si="4"/>
        <v>0</v>
      </c>
      <c r="AP314" s="70"/>
    </row>
    <row r="315" spans="1:42" ht="33" customHeight="1">
      <c r="A315" s="87">
        <v>1233</v>
      </c>
      <c r="B315" s="88" t="s">
        <v>950</v>
      </c>
      <c r="C315" s="115" t="s">
        <v>1404</v>
      </c>
      <c r="D315" s="113">
        <v>0</v>
      </c>
      <c r="E315" s="113">
        <v>0</v>
      </c>
      <c r="F315" s="113">
        <v>0</v>
      </c>
      <c r="G315" s="113">
        <v>0</v>
      </c>
      <c r="H315" s="113">
        <v>0</v>
      </c>
      <c r="I315" s="113">
        <v>0</v>
      </c>
      <c r="J315" s="113">
        <v>0</v>
      </c>
      <c r="K315" s="113">
        <v>0</v>
      </c>
      <c r="L315" s="113">
        <v>0</v>
      </c>
      <c r="M315" s="113">
        <v>0</v>
      </c>
      <c r="N315" s="113">
        <v>0</v>
      </c>
      <c r="O315" s="113">
        <v>0</v>
      </c>
      <c r="P315" s="113">
        <v>0</v>
      </c>
      <c r="Q315" s="113">
        <v>0</v>
      </c>
      <c r="R315" s="113">
        <v>0</v>
      </c>
      <c r="S315" s="113">
        <v>0</v>
      </c>
      <c r="T315" s="113">
        <v>0</v>
      </c>
      <c r="U315" s="113">
        <v>0</v>
      </c>
      <c r="V315" s="113">
        <v>0</v>
      </c>
      <c r="W315" s="113">
        <v>0</v>
      </c>
      <c r="X315" s="113">
        <v>0</v>
      </c>
      <c r="Y315" s="113">
        <v>0</v>
      </c>
      <c r="Z315" s="113">
        <v>0</v>
      </c>
      <c r="AA315" s="113">
        <v>0</v>
      </c>
      <c r="AB315" s="113">
        <v>0</v>
      </c>
      <c r="AC315" s="113">
        <v>0</v>
      </c>
      <c r="AD315" s="113">
        <v>0</v>
      </c>
      <c r="AE315" s="113">
        <v>0</v>
      </c>
      <c r="AF315" s="113">
        <v>0</v>
      </c>
      <c r="AG315" s="113">
        <v>0</v>
      </c>
      <c r="AH315" s="113">
        <v>0</v>
      </c>
      <c r="AI315" s="113">
        <v>0</v>
      </c>
      <c r="AJ315" s="113">
        <v>0</v>
      </c>
      <c r="AK315" s="113">
        <v>0</v>
      </c>
      <c r="AL315" s="113">
        <v>0</v>
      </c>
      <c r="AM315" s="113">
        <f t="shared" si="4"/>
        <v>0</v>
      </c>
      <c r="AP315" s="70"/>
    </row>
    <row r="316" spans="1:42" ht="33" customHeight="1">
      <c r="A316" s="87">
        <v>1234</v>
      </c>
      <c r="B316" s="88" t="s">
        <v>951</v>
      </c>
      <c r="C316" s="115" t="s">
        <v>1404</v>
      </c>
      <c r="D316" s="113">
        <v>0</v>
      </c>
      <c r="E316" s="113">
        <v>0</v>
      </c>
      <c r="F316" s="113">
        <v>0</v>
      </c>
      <c r="G316" s="113">
        <v>0</v>
      </c>
      <c r="H316" s="113">
        <v>0</v>
      </c>
      <c r="I316" s="113">
        <v>0</v>
      </c>
      <c r="J316" s="113">
        <v>0</v>
      </c>
      <c r="K316" s="113">
        <v>0</v>
      </c>
      <c r="L316" s="113">
        <v>0</v>
      </c>
      <c r="M316" s="113">
        <v>0</v>
      </c>
      <c r="N316" s="113">
        <v>0</v>
      </c>
      <c r="O316" s="113">
        <v>0</v>
      </c>
      <c r="P316" s="113">
        <v>0</v>
      </c>
      <c r="Q316" s="113">
        <v>0</v>
      </c>
      <c r="R316" s="113">
        <v>0</v>
      </c>
      <c r="S316" s="113">
        <v>0</v>
      </c>
      <c r="T316" s="113">
        <v>0</v>
      </c>
      <c r="U316" s="113">
        <v>0</v>
      </c>
      <c r="V316" s="113">
        <v>0</v>
      </c>
      <c r="W316" s="113">
        <v>0</v>
      </c>
      <c r="X316" s="113">
        <v>0</v>
      </c>
      <c r="Y316" s="113">
        <v>0</v>
      </c>
      <c r="Z316" s="113">
        <v>0</v>
      </c>
      <c r="AA316" s="113">
        <v>0</v>
      </c>
      <c r="AB316" s="113">
        <v>0</v>
      </c>
      <c r="AC316" s="113">
        <v>0</v>
      </c>
      <c r="AD316" s="113">
        <v>0</v>
      </c>
      <c r="AE316" s="113">
        <v>0</v>
      </c>
      <c r="AF316" s="113">
        <v>0</v>
      </c>
      <c r="AG316" s="113">
        <v>0</v>
      </c>
      <c r="AH316" s="113">
        <v>0</v>
      </c>
      <c r="AI316" s="113">
        <v>0</v>
      </c>
      <c r="AJ316" s="113">
        <v>0</v>
      </c>
      <c r="AK316" s="113">
        <v>0</v>
      </c>
      <c r="AL316" s="113">
        <v>0</v>
      </c>
      <c r="AM316" s="113">
        <f t="shared" si="4"/>
        <v>0</v>
      </c>
      <c r="AP316" s="70"/>
    </row>
    <row r="317" spans="1:42" ht="33" customHeight="1">
      <c r="A317" s="87">
        <v>1235</v>
      </c>
      <c r="B317" s="88" t="s">
        <v>952</v>
      </c>
      <c r="C317" s="115" t="s">
        <v>1404</v>
      </c>
      <c r="D317" s="113">
        <v>0</v>
      </c>
      <c r="E317" s="113">
        <v>0</v>
      </c>
      <c r="F317" s="113">
        <v>0</v>
      </c>
      <c r="G317" s="113">
        <v>0</v>
      </c>
      <c r="H317" s="113">
        <v>0</v>
      </c>
      <c r="I317" s="113">
        <v>0</v>
      </c>
      <c r="J317" s="113">
        <v>0</v>
      </c>
      <c r="K317" s="113">
        <v>0</v>
      </c>
      <c r="L317" s="113">
        <v>0</v>
      </c>
      <c r="M317" s="113">
        <v>0</v>
      </c>
      <c r="N317" s="113">
        <v>0</v>
      </c>
      <c r="O317" s="113">
        <v>0</v>
      </c>
      <c r="P317" s="113">
        <v>0</v>
      </c>
      <c r="Q317" s="113">
        <v>0</v>
      </c>
      <c r="R317" s="113">
        <v>0</v>
      </c>
      <c r="S317" s="113">
        <v>0</v>
      </c>
      <c r="T317" s="113">
        <v>0</v>
      </c>
      <c r="U317" s="113">
        <v>0</v>
      </c>
      <c r="V317" s="113">
        <v>0</v>
      </c>
      <c r="W317" s="113">
        <v>0</v>
      </c>
      <c r="X317" s="113">
        <v>0</v>
      </c>
      <c r="Y317" s="113">
        <v>0</v>
      </c>
      <c r="Z317" s="113">
        <v>0</v>
      </c>
      <c r="AA317" s="113">
        <v>0</v>
      </c>
      <c r="AB317" s="113">
        <v>0</v>
      </c>
      <c r="AC317" s="113">
        <v>0</v>
      </c>
      <c r="AD317" s="113">
        <v>0</v>
      </c>
      <c r="AE317" s="113">
        <v>0</v>
      </c>
      <c r="AF317" s="113">
        <v>0</v>
      </c>
      <c r="AG317" s="113">
        <v>0</v>
      </c>
      <c r="AH317" s="113">
        <v>0</v>
      </c>
      <c r="AI317" s="113">
        <v>0</v>
      </c>
      <c r="AJ317" s="113">
        <v>0</v>
      </c>
      <c r="AK317" s="113">
        <v>0</v>
      </c>
      <c r="AL317" s="113">
        <v>0</v>
      </c>
      <c r="AM317" s="113">
        <f t="shared" si="4"/>
        <v>0</v>
      </c>
      <c r="AP317" s="70"/>
    </row>
    <row r="318" spans="1:42" ht="33" customHeight="1">
      <c r="A318" s="87">
        <v>1236</v>
      </c>
      <c r="B318" s="88" t="s">
        <v>953</v>
      </c>
      <c r="C318" s="115" t="s">
        <v>1404</v>
      </c>
      <c r="D318" s="113">
        <v>0</v>
      </c>
      <c r="E318" s="113">
        <v>0</v>
      </c>
      <c r="F318" s="113">
        <v>0</v>
      </c>
      <c r="G318" s="113">
        <v>0</v>
      </c>
      <c r="H318" s="113">
        <v>0</v>
      </c>
      <c r="I318" s="113">
        <v>0</v>
      </c>
      <c r="J318" s="113">
        <v>0</v>
      </c>
      <c r="K318" s="113">
        <v>0</v>
      </c>
      <c r="L318" s="113">
        <v>0</v>
      </c>
      <c r="M318" s="113">
        <v>0</v>
      </c>
      <c r="N318" s="113">
        <v>0</v>
      </c>
      <c r="O318" s="113">
        <v>0</v>
      </c>
      <c r="P318" s="113">
        <v>0</v>
      </c>
      <c r="Q318" s="113">
        <v>0</v>
      </c>
      <c r="R318" s="113">
        <v>0</v>
      </c>
      <c r="S318" s="113">
        <v>0</v>
      </c>
      <c r="T318" s="113">
        <v>0</v>
      </c>
      <c r="U318" s="113">
        <v>0</v>
      </c>
      <c r="V318" s="113">
        <v>0</v>
      </c>
      <c r="W318" s="113">
        <v>0</v>
      </c>
      <c r="X318" s="113">
        <v>0</v>
      </c>
      <c r="Y318" s="113">
        <v>0</v>
      </c>
      <c r="Z318" s="113">
        <v>0</v>
      </c>
      <c r="AA318" s="113">
        <v>0</v>
      </c>
      <c r="AB318" s="113">
        <v>0</v>
      </c>
      <c r="AC318" s="113">
        <v>0</v>
      </c>
      <c r="AD318" s="113">
        <v>0</v>
      </c>
      <c r="AE318" s="113">
        <v>0</v>
      </c>
      <c r="AF318" s="113">
        <v>0</v>
      </c>
      <c r="AG318" s="113">
        <v>0</v>
      </c>
      <c r="AH318" s="113">
        <v>0</v>
      </c>
      <c r="AI318" s="113">
        <v>0</v>
      </c>
      <c r="AJ318" s="113">
        <v>0</v>
      </c>
      <c r="AK318" s="113">
        <v>0</v>
      </c>
      <c r="AL318" s="113">
        <v>0</v>
      </c>
      <c r="AM318" s="113">
        <f t="shared" si="4"/>
        <v>0</v>
      </c>
      <c r="AP318" s="70"/>
    </row>
    <row r="319" spans="1:42" ht="33" customHeight="1">
      <c r="A319" s="87">
        <v>1237</v>
      </c>
      <c r="B319" s="88" t="s">
        <v>954</v>
      </c>
      <c r="C319" s="115" t="s">
        <v>1404</v>
      </c>
      <c r="D319" s="113">
        <v>0</v>
      </c>
      <c r="E319" s="113">
        <v>0</v>
      </c>
      <c r="F319" s="113">
        <v>0</v>
      </c>
      <c r="G319" s="113">
        <v>0</v>
      </c>
      <c r="H319" s="113">
        <v>0</v>
      </c>
      <c r="I319" s="113">
        <v>0</v>
      </c>
      <c r="J319" s="113">
        <v>0</v>
      </c>
      <c r="K319" s="113">
        <v>0</v>
      </c>
      <c r="L319" s="113">
        <v>0</v>
      </c>
      <c r="M319" s="113">
        <v>0</v>
      </c>
      <c r="N319" s="113">
        <v>0</v>
      </c>
      <c r="O319" s="113">
        <v>0</v>
      </c>
      <c r="P319" s="113">
        <v>0</v>
      </c>
      <c r="Q319" s="113">
        <v>0</v>
      </c>
      <c r="R319" s="113">
        <v>0</v>
      </c>
      <c r="S319" s="113">
        <v>0</v>
      </c>
      <c r="T319" s="113">
        <v>0</v>
      </c>
      <c r="U319" s="113">
        <v>0</v>
      </c>
      <c r="V319" s="113">
        <v>0</v>
      </c>
      <c r="W319" s="113">
        <v>0</v>
      </c>
      <c r="X319" s="113">
        <v>0</v>
      </c>
      <c r="Y319" s="113">
        <v>0</v>
      </c>
      <c r="Z319" s="113">
        <v>0</v>
      </c>
      <c r="AA319" s="113">
        <v>0</v>
      </c>
      <c r="AB319" s="113">
        <v>0</v>
      </c>
      <c r="AC319" s="113">
        <v>0</v>
      </c>
      <c r="AD319" s="113">
        <v>0</v>
      </c>
      <c r="AE319" s="113">
        <v>0</v>
      </c>
      <c r="AF319" s="113">
        <v>0</v>
      </c>
      <c r="AG319" s="113">
        <v>0</v>
      </c>
      <c r="AH319" s="113">
        <v>0</v>
      </c>
      <c r="AI319" s="113">
        <v>0</v>
      </c>
      <c r="AJ319" s="113">
        <v>0</v>
      </c>
      <c r="AK319" s="113">
        <v>0</v>
      </c>
      <c r="AL319" s="113">
        <v>0</v>
      </c>
      <c r="AM319" s="113">
        <f t="shared" si="4"/>
        <v>0</v>
      </c>
      <c r="AP319" s="70"/>
    </row>
    <row r="320" spans="1:42" ht="33" customHeight="1">
      <c r="A320" s="87">
        <v>1238</v>
      </c>
      <c r="B320" s="88" t="s">
        <v>955</v>
      </c>
      <c r="C320" s="115" t="s">
        <v>1404</v>
      </c>
      <c r="D320" s="113">
        <v>0</v>
      </c>
      <c r="E320" s="113">
        <v>0</v>
      </c>
      <c r="F320" s="113">
        <v>0</v>
      </c>
      <c r="G320" s="113">
        <v>0</v>
      </c>
      <c r="H320" s="113">
        <v>0</v>
      </c>
      <c r="I320" s="113">
        <v>0</v>
      </c>
      <c r="J320" s="113">
        <v>0</v>
      </c>
      <c r="K320" s="113">
        <v>0</v>
      </c>
      <c r="L320" s="113">
        <v>0</v>
      </c>
      <c r="M320" s="113">
        <v>0</v>
      </c>
      <c r="N320" s="113">
        <v>0</v>
      </c>
      <c r="O320" s="113">
        <v>0</v>
      </c>
      <c r="P320" s="113">
        <v>0</v>
      </c>
      <c r="Q320" s="113">
        <v>0</v>
      </c>
      <c r="R320" s="113">
        <v>0</v>
      </c>
      <c r="S320" s="113">
        <v>0</v>
      </c>
      <c r="T320" s="113">
        <v>0</v>
      </c>
      <c r="U320" s="113">
        <v>0</v>
      </c>
      <c r="V320" s="113">
        <v>0</v>
      </c>
      <c r="W320" s="113">
        <v>0</v>
      </c>
      <c r="X320" s="113">
        <v>0</v>
      </c>
      <c r="Y320" s="113">
        <v>0</v>
      </c>
      <c r="Z320" s="113">
        <v>0</v>
      </c>
      <c r="AA320" s="113">
        <v>0</v>
      </c>
      <c r="AB320" s="113">
        <v>0</v>
      </c>
      <c r="AC320" s="113">
        <v>0</v>
      </c>
      <c r="AD320" s="113">
        <v>0</v>
      </c>
      <c r="AE320" s="113">
        <v>0</v>
      </c>
      <c r="AF320" s="113">
        <v>0</v>
      </c>
      <c r="AG320" s="113">
        <v>0</v>
      </c>
      <c r="AH320" s="113">
        <v>0</v>
      </c>
      <c r="AI320" s="113">
        <v>0</v>
      </c>
      <c r="AJ320" s="113">
        <v>0</v>
      </c>
      <c r="AK320" s="113">
        <v>0</v>
      </c>
      <c r="AL320" s="113">
        <v>0</v>
      </c>
      <c r="AM320" s="113">
        <f t="shared" si="4"/>
        <v>0</v>
      </c>
      <c r="AP320" s="70"/>
    </row>
    <row r="321" spans="1:42" ht="33" customHeight="1">
      <c r="A321" s="87">
        <v>1239</v>
      </c>
      <c r="B321" s="88" t="s">
        <v>956</v>
      </c>
      <c r="C321" s="115" t="s">
        <v>1404</v>
      </c>
      <c r="D321" s="113">
        <v>0</v>
      </c>
      <c r="E321" s="113">
        <v>0</v>
      </c>
      <c r="F321" s="113">
        <v>0</v>
      </c>
      <c r="G321" s="113">
        <v>0</v>
      </c>
      <c r="H321" s="113">
        <v>0</v>
      </c>
      <c r="I321" s="113">
        <v>0</v>
      </c>
      <c r="J321" s="113">
        <v>0</v>
      </c>
      <c r="K321" s="113">
        <v>0</v>
      </c>
      <c r="L321" s="113">
        <v>0</v>
      </c>
      <c r="M321" s="113">
        <v>0</v>
      </c>
      <c r="N321" s="113">
        <v>0</v>
      </c>
      <c r="O321" s="113">
        <v>0</v>
      </c>
      <c r="P321" s="113">
        <v>0</v>
      </c>
      <c r="Q321" s="113">
        <v>0</v>
      </c>
      <c r="R321" s="113">
        <v>0</v>
      </c>
      <c r="S321" s="113">
        <v>0</v>
      </c>
      <c r="T321" s="113">
        <v>0</v>
      </c>
      <c r="U321" s="113">
        <v>0</v>
      </c>
      <c r="V321" s="113">
        <v>0</v>
      </c>
      <c r="W321" s="113">
        <v>0</v>
      </c>
      <c r="X321" s="113">
        <v>0</v>
      </c>
      <c r="Y321" s="113">
        <v>0</v>
      </c>
      <c r="Z321" s="113">
        <v>0</v>
      </c>
      <c r="AA321" s="113">
        <v>0</v>
      </c>
      <c r="AB321" s="113">
        <v>0</v>
      </c>
      <c r="AC321" s="113">
        <v>0</v>
      </c>
      <c r="AD321" s="113">
        <v>0</v>
      </c>
      <c r="AE321" s="113">
        <v>0</v>
      </c>
      <c r="AF321" s="113">
        <v>0</v>
      </c>
      <c r="AG321" s="113">
        <v>0</v>
      </c>
      <c r="AH321" s="113">
        <v>0</v>
      </c>
      <c r="AI321" s="113">
        <v>0</v>
      </c>
      <c r="AJ321" s="113">
        <v>0</v>
      </c>
      <c r="AK321" s="113">
        <v>0</v>
      </c>
      <c r="AL321" s="113">
        <v>0</v>
      </c>
      <c r="AM321" s="113">
        <f t="shared" si="4"/>
        <v>0</v>
      </c>
      <c r="AP321" s="70"/>
    </row>
    <row r="322" spans="1:42" ht="33" customHeight="1">
      <c r="A322" s="87">
        <v>1240</v>
      </c>
      <c r="B322" s="88" t="s">
        <v>957</v>
      </c>
      <c r="C322" s="115" t="s">
        <v>1404</v>
      </c>
      <c r="D322" s="113">
        <v>0</v>
      </c>
      <c r="E322" s="113">
        <v>0</v>
      </c>
      <c r="F322" s="113">
        <v>0</v>
      </c>
      <c r="G322" s="113">
        <v>0</v>
      </c>
      <c r="H322" s="113">
        <v>0</v>
      </c>
      <c r="I322" s="113">
        <v>0</v>
      </c>
      <c r="J322" s="113">
        <v>0</v>
      </c>
      <c r="K322" s="113">
        <v>0</v>
      </c>
      <c r="L322" s="113">
        <v>0</v>
      </c>
      <c r="M322" s="113">
        <v>0</v>
      </c>
      <c r="N322" s="113">
        <v>0</v>
      </c>
      <c r="O322" s="113">
        <v>0</v>
      </c>
      <c r="P322" s="113">
        <v>0</v>
      </c>
      <c r="Q322" s="113">
        <v>0</v>
      </c>
      <c r="R322" s="113">
        <v>0</v>
      </c>
      <c r="S322" s="113">
        <v>0</v>
      </c>
      <c r="T322" s="113">
        <v>0</v>
      </c>
      <c r="U322" s="113">
        <v>0</v>
      </c>
      <c r="V322" s="113">
        <v>0</v>
      </c>
      <c r="W322" s="113">
        <v>0</v>
      </c>
      <c r="X322" s="113">
        <v>0</v>
      </c>
      <c r="Y322" s="113">
        <v>0</v>
      </c>
      <c r="Z322" s="113">
        <v>0</v>
      </c>
      <c r="AA322" s="113">
        <v>0</v>
      </c>
      <c r="AB322" s="113">
        <v>0</v>
      </c>
      <c r="AC322" s="113">
        <v>0</v>
      </c>
      <c r="AD322" s="113">
        <v>0</v>
      </c>
      <c r="AE322" s="113">
        <v>0</v>
      </c>
      <c r="AF322" s="113">
        <v>0</v>
      </c>
      <c r="AG322" s="113">
        <v>0</v>
      </c>
      <c r="AH322" s="113">
        <v>0</v>
      </c>
      <c r="AI322" s="113">
        <v>0</v>
      </c>
      <c r="AJ322" s="113">
        <v>0</v>
      </c>
      <c r="AK322" s="113">
        <v>0</v>
      </c>
      <c r="AL322" s="113">
        <v>0</v>
      </c>
      <c r="AM322" s="113">
        <f t="shared" si="4"/>
        <v>0</v>
      </c>
      <c r="AP322" s="70"/>
    </row>
    <row r="323" spans="1:42" ht="33" customHeight="1">
      <c r="A323" s="87">
        <v>1241</v>
      </c>
      <c r="B323" s="88" t="s">
        <v>958</v>
      </c>
      <c r="C323" s="115" t="s">
        <v>1404</v>
      </c>
      <c r="D323" s="113">
        <v>0</v>
      </c>
      <c r="E323" s="113">
        <v>0</v>
      </c>
      <c r="F323" s="113">
        <v>0</v>
      </c>
      <c r="G323" s="113">
        <v>0</v>
      </c>
      <c r="H323" s="113">
        <v>0</v>
      </c>
      <c r="I323" s="113">
        <v>0</v>
      </c>
      <c r="J323" s="113">
        <v>0</v>
      </c>
      <c r="K323" s="113">
        <v>0</v>
      </c>
      <c r="L323" s="113">
        <v>0</v>
      </c>
      <c r="M323" s="113">
        <v>0</v>
      </c>
      <c r="N323" s="113">
        <v>0</v>
      </c>
      <c r="O323" s="113">
        <v>0</v>
      </c>
      <c r="P323" s="113">
        <v>0</v>
      </c>
      <c r="Q323" s="113">
        <v>0</v>
      </c>
      <c r="R323" s="113">
        <v>0</v>
      </c>
      <c r="S323" s="113">
        <v>0</v>
      </c>
      <c r="T323" s="113">
        <v>0</v>
      </c>
      <c r="U323" s="113">
        <v>0</v>
      </c>
      <c r="V323" s="113">
        <v>0</v>
      </c>
      <c r="W323" s="113">
        <v>0</v>
      </c>
      <c r="X323" s="113">
        <v>0</v>
      </c>
      <c r="Y323" s="113">
        <v>0</v>
      </c>
      <c r="Z323" s="113">
        <v>0</v>
      </c>
      <c r="AA323" s="113">
        <v>0</v>
      </c>
      <c r="AB323" s="113">
        <v>0</v>
      </c>
      <c r="AC323" s="113">
        <v>0</v>
      </c>
      <c r="AD323" s="113">
        <v>0</v>
      </c>
      <c r="AE323" s="113">
        <v>0</v>
      </c>
      <c r="AF323" s="113">
        <v>0</v>
      </c>
      <c r="AG323" s="113">
        <v>0</v>
      </c>
      <c r="AH323" s="113">
        <v>0</v>
      </c>
      <c r="AI323" s="113">
        <v>0</v>
      </c>
      <c r="AJ323" s="113">
        <v>0</v>
      </c>
      <c r="AK323" s="113">
        <v>0</v>
      </c>
      <c r="AL323" s="113">
        <v>0</v>
      </c>
      <c r="AM323" s="113">
        <f t="shared" si="4"/>
        <v>0</v>
      </c>
      <c r="AP323" s="70"/>
    </row>
    <row r="324" spans="1:42" ht="33" customHeight="1">
      <c r="A324" s="87">
        <v>1242</v>
      </c>
      <c r="B324" s="88" t="s">
        <v>959</v>
      </c>
      <c r="C324" s="115" t="s">
        <v>1404</v>
      </c>
      <c r="D324" s="113">
        <v>0</v>
      </c>
      <c r="E324" s="113">
        <v>0</v>
      </c>
      <c r="F324" s="113">
        <v>0</v>
      </c>
      <c r="G324" s="113">
        <v>0</v>
      </c>
      <c r="H324" s="113">
        <v>0</v>
      </c>
      <c r="I324" s="113">
        <v>0</v>
      </c>
      <c r="J324" s="113">
        <v>0</v>
      </c>
      <c r="K324" s="113">
        <v>0</v>
      </c>
      <c r="L324" s="113">
        <v>0</v>
      </c>
      <c r="M324" s="113">
        <v>0</v>
      </c>
      <c r="N324" s="113">
        <v>0</v>
      </c>
      <c r="O324" s="113">
        <v>0</v>
      </c>
      <c r="P324" s="113">
        <v>0</v>
      </c>
      <c r="Q324" s="113">
        <v>0</v>
      </c>
      <c r="R324" s="113">
        <v>0</v>
      </c>
      <c r="S324" s="113">
        <v>0</v>
      </c>
      <c r="T324" s="113">
        <v>0</v>
      </c>
      <c r="U324" s="113">
        <v>0</v>
      </c>
      <c r="V324" s="113">
        <v>0</v>
      </c>
      <c r="W324" s="113">
        <v>0</v>
      </c>
      <c r="X324" s="113">
        <v>0</v>
      </c>
      <c r="Y324" s="113">
        <v>0</v>
      </c>
      <c r="Z324" s="113">
        <v>0</v>
      </c>
      <c r="AA324" s="113">
        <v>0</v>
      </c>
      <c r="AB324" s="113">
        <v>0</v>
      </c>
      <c r="AC324" s="113">
        <v>0</v>
      </c>
      <c r="AD324" s="113">
        <v>0</v>
      </c>
      <c r="AE324" s="113">
        <v>0</v>
      </c>
      <c r="AF324" s="113">
        <v>0</v>
      </c>
      <c r="AG324" s="113">
        <v>0</v>
      </c>
      <c r="AH324" s="113">
        <v>0</v>
      </c>
      <c r="AI324" s="113">
        <v>0</v>
      </c>
      <c r="AJ324" s="113">
        <v>0</v>
      </c>
      <c r="AK324" s="113">
        <v>0</v>
      </c>
      <c r="AL324" s="113">
        <v>0</v>
      </c>
      <c r="AM324" s="113">
        <f t="shared" si="4"/>
        <v>0</v>
      </c>
      <c r="AP324" s="70"/>
    </row>
    <row r="325" spans="1:42" ht="33" customHeight="1">
      <c r="A325" s="87">
        <v>1243</v>
      </c>
      <c r="B325" s="88" t="s">
        <v>960</v>
      </c>
      <c r="C325" s="115" t="s">
        <v>1404</v>
      </c>
      <c r="D325" s="113">
        <v>0</v>
      </c>
      <c r="E325" s="113">
        <v>0</v>
      </c>
      <c r="F325" s="113">
        <v>0</v>
      </c>
      <c r="G325" s="113">
        <v>0</v>
      </c>
      <c r="H325" s="113">
        <v>0</v>
      </c>
      <c r="I325" s="113">
        <v>0</v>
      </c>
      <c r="J325" s="113">
        <v>0</v>
      </c>
      <c r="K325" s="113">
        <v>0</v>
      </c>
      <c r="L325" s="113">
        <v>0</v>
      </c>
      <c r="M325" s="113">
        <v>0</v>
      </c>
      <c r="N325" s="113">
        <v>0</v>
      </c>
      <c r="O325" s="113">
        <v>0</v>
      </c>
      <c r="P325" s="113">
        <v>0</v>
      </c>
      <c r="Q325" s="113">
        <v>0</v>
      </c>
      <c r="R325" s="113">
        <v>0</v>
      </c>
      <c r="S325" s="113">
        <v>0</v>
      </c>
      <c r="T325" s="113">
        <v>0</v>
      </c>
      <c r="U325" s="113">
        <v>0</v>
      </c>
      <c r="V325" s="113">
        <v>0</v>
      </c>
      <c r="W325" s="113">
        <v>0</v>
      </c>
      <c r="X325" s="113">
        <v>0</v>
      </c>
      <c r="Y325" s="113">
        <v>0</v>
      </c>
      <c r="Z325" s="113">
        <v>0</v>
      </c>
      <c r="AA325" s="113">
        <v>0</v>
      </c>
      <c r="AB325" s="113">
        <v>0</v>
      </c>
      <c r="AC325" s="113">
        <v>0</v>
      </c>
      <c r="AD325" s="113">
        <v>0</v>
      </c>
      <c r="AE325" s="113">
        <v>0</v>
      </c>
      <c r="AF325" s="113">
        <v>0</v>
      </c>
      <c r="AG325" s="113">
        <v>0</v>
      </c>
      <c r="AH325" s="113">
        <v>0</v>
      </c>
      <c r="AI325" s="113">
        <v>0</v>
      </c>
      <c r="AJ325" s="113">
        <v>0</v>
      </c>
      <c r="AK325" s="113">
        <v>0</v>
      </c>
      <c r="AL325" s="113">
        <v>0</v>
      </c>
      <c r="AM325" s="113">
        <f t="shared" si="4"/>
        <v>0</v>
      </c>
      <c r="AP325" s="70"/>
    </row>
    <row r="326" spans="1:42" ht="33" customHeight="1">
      <c r="A326" s="87">
        <v>1244</v>
      </c>
      <c r="B326" s="88" t="s">
        <v>961</v>
      </c>
      <c r="C326" s="115" t="s">
        <v>1404</v>
      </c>
      <c r="D326" s="113">
        <v>0</v>
      </c>
      <c r="E326" s="113">
        <v>0</v>
      </c>
      <c r="F326" s="113">
        <v>0</v>
      </c>
      <c r="G326" s="113">
        <v>0</v>
      </c>
      <c r="H326" s="113">
        <v>0</v>
      </c>
      <c r="I326" s="113">
        <v>0</v>
      </c>
      <c r="J326" s="113">
        <v>0</v>
      </c>
      <c r="K326" s="113">
        <v>0</v>
      </c>
      <c r="L326" s="113">
        <v>0</v>
      </c>
      <c r="M326" s="113">
        <v>0</v>
      </c>
      <c r="N326" s="113">
        <v>0</v>
      </c>
      <c r="O326" s="113">
        <v>0</v>
      </c>
      <c r="P326" s="113">
        <v>0</v>
      </c>
      <c r="Q326" s="113">
        <v>0</v>
      </c>
      <c r="R326" s="113">
        <v>0</v>
      </c>
      <c r="S326" s="113">
        <v>0</v>
      </c>
      <c r="T326" s="113">
        <v>0</v>
      </c>
      <c r="U326" s="113">
        <v>0</v>
      </c>
      <c r="V326" s="113">
        <v>0</v>
      </c>
      <c r="W326" s="113">
        <v>0</v>
      </c>
      <c r="X326" s="113">
        <v>0</v>
      </c>
      <c r="Y326" s="113">
        <v>0</v>
      </c>
      <c r="Z326" s="113">
        <v>0</v>
      </c>
      <c r="AA326" s="113">
        <v>0</v>
      </c>
      <c r="AB326" s="113">
        <v>0</v>
      </c>
      <c r="AC326" s="113">
        <v>0</v>
      </c>
      <c r="AD326" s="113">
        <v>0</v>
      </c>
      <c r="AE326" s="113">
        <v>0</v>
      </c>
      <c r="AF326" s="113">
        <v>0</v>
      </c>
      <c r="AG326" s="113">
        <v>0</v>
      </c>
      <c r="AH326" s="113">
        <v>0</v>
      </c>
      <c r="AI326" s="113">
        <v>0</v>
      </c>
      <c r="AJ326" s="113">
        <v>0</v>
      </c>
      <c r="AK326" s="113">
        <v>0</v>
      </c>
      <c r="AL326" s="113">
        <v>0</v>
      </c>
      <c r="AM326" s="113">
        <f t="shared" si="4"/>
        <v>0</v>
      </c>
      <c r="AP326" s="70"/>
    </row>
    <row r="327" spans="1:42" ht="33" customHeight="1">
      <c r="A327" s="87">
        <v>1245</v>
      </c>
      <c r="B327" s="88" t="s">
        <v>962</v>
      </c>
      <c r="C327" s="115" t="s">
        <v>1404</v>
      </c>
      <c r="D327" s="113">
        <v>0</v>
      </c>
      <c r="E327" s="113">
        <v>0</v>
      </c>
      <c r="F327" s="113">
        <v>0</v>
      </c>
      <c r="G327" s="113">
        <v>0</v>
      </c>
      <c r="H327" s="113">
        <v>0</v>
      </c>
      <c r="I327" s="113">
        <v>0</v>
      </c>
      <c r="J327" s="113">
        <v>0</v>
      </c>
      <c r="K327" s="113">
        <v>0</v>
      </c>
      <c r="L327" s="113">
        <v>0</v>
      </c>
      <c r="M327" s="113">
        <v>0</v>
      </c>
      <c r="N327" s="113">
        <v>0</v>
      </c>
      <c r="O327" s="113">
        <v>0</v>
      </c>
      <c r="P327" s="113">
        <v>0</v>
      </c>
      <c r="Q327" s="113">
        <v>0</v>
      </c>
      <c r="R327" s="113">
        <v>0</v>
      </c>
      <c r="S327" s="113">
        <v>0</v>
      </c>
      <c r="T327" s="113">
        <v>0</v>
      </c>
      <c r="U327" s="113">
        <v>0</v>
      </c>
      <c r="V327" s="113">
        <v>0</v>
      </c>
      <c r="W327" s="113">
        <v>0</v>
      </c>
      <c r="X327" s="113">
        <v>0</v>
      </c>
      <c r="Y327" s="113">
        <v>0</v>
      </c>
      <c r="Z327" s="113">
        <v>0</v>
      </c>
      <c r="AA327" s="113">
        <v>0</v>
      </c>
      <c r="AB327" s="113">
        <v>0</v>
      </c>
      <c r="AC327" s="113">
        <v>0</v>
      </c>
      <c r="AD327" s="113">
        <v>0</v>
      </c>
      <c r="AE327" s="113">
        <v>0</v>
      </c>
      <c r="AF327" s="113">
        <v>0</v>
      </c>
      <c r="AG327" s="113">
        <v>0</v>
      </c>
      <c r="AH327" s="113">
        <v>0</v>
      </c>
      <c r="AI327" s="113">
        <v>0</v>
      </c>
      <c r="AJ327" s="113">
        <v>0</v>
      </c>
      <c r="AK327" s="113">
        <v>0</v>
      </c>
      <c r="AL327" s="113">
        <v>0</v>
      </c>
      <c r="AM327" s="113">
        <f t="shared" si="4"/>
        <v>0</v>
      </c>
      <c r="AP327" s="70"/>
    </row>
    <row r="328" spans="1:42" ht="33" customHeight="1">
      <c r="A328" s="87">
        <v>1246</v>
      </c>
      <c r="B328" s="88" t="s">
        <v>963</v>
      </c>
      <c r="C328" s="115" t="s">
        <v>1404</v>
      </c>
      <c r="D328" s="113">
        <v>0</v>
      </c>
      <c r="E328" s="113">
        <v>0</v>
      </c>
      <c r="F328" s="113">
        <v>0</v>
      </c>
      <c r="G328" s="113">
        <v>0</v>
      </c>
      <c r="H328" s="113">
        <v>0</v>
      </c>
      <c r="I328" s="113">
        <v>0</v>
      </c>
      <c r="J328" s="113">
        <v>0</v>
      </c>
      <c r="K328" s="113">
        <v>0</v>
      </c>
      <c r="L328" s="113">
        <v>0</v>
      </c>
      <c r="M328" s="113">
        <v>0</v>
      </c>
      <c r="N328" s="113">
        <v>0</v>
      </c>
      <c r="O328" s="113">
        <v>0</v>
      </c>
      <c r="P328" s="113">
        <v>0</v>
      </c>
      <c r="Q328" s="113">
        <v>0</v>
      </c>
      <c r="R328" s="113">
        <v>0</v>
      </c>
      <c r="S328" s="113">
        <v>0</v>
      </c>
      <c r="T328" s="113">
        <v>0</v>
      </c>
      <c r="U328" s="113">
        <v>0</v>
      </c>
      <c r="V328" s="113">
        <v>0</v>
      </c>
      <c r="W328" s="113">
        <v>0</v>
      </c>
      <c r="X328" s="113">
        <v>0</v>
      </c>
      <c r="Y328" s="113">
        <v>0</v>
      </c>
      <c r="Z328" s="113">
        <v>0</v>
      </c>
      <c r="AA328" s="113">
        <v>0</v>
      </c>
      <c r="AB328" s="113">
        <v>0</v>
      </c>
      <c r="AC328" s="113">
        <v>0</v>
      </c>
      <c r="AD328" s="113">
        <v>0</v>
      </c>
      <c r="AE328" s="113">
        <v>0</v>
      </c>
      <c r="AF328" s="113">
        <v>0</v>
      </c>
      <c r="AG328" s="113">
        <v>0</v>
      </c>
      <c r="AH328" s="113">
        <v>0</v>
      </c>
      <c r="AI328" s="113">
        <v>0</v>
      </c>
      <c r="AJ328" s="113">
        <v>0</v>
      </c>
      <c r="AK328" s="113">
        <v>0</v>
      </c>
      <c r="AL328" s="113">
        <v>0</v>
      </c>
      <c r="AM328" s="113">
        <f t="shared" si="4"/>
        <v>0</v>
      </c>
      <c r="AP328" s="70"/>
    </row>
    <row r="329" spans="1:42" ht="33" customHeight="1">
      <c r="A329" s="87">
        <v>1247</v>
      </c>
      <c r="B329" s="88" t="s">
        <v>964</v>
      </c>
      <c r="C329" s="115" t="s">
        <v>1404</v>
      </c>
      <c r="D329" s="113">
        <v>0</v>
      </c>
      <c r="E329" s="113">
        <v>0</v>
      </c>
      <c r="F329" s="113">
        <v>0</v>
      </c>
      <c r="G329" s="113">
        <v>0</v>
      </c>
      <c r="H329" s="113">
        <v>0</v>
      </c>
      <c r="I329" s="113">
        <v>0</v>
      </c>
      <c r="J329" s="113">
        <v>0</v>
      </c>
      <c r="K329" s="113">
        <v>0</v>
      </c>
      <c r="L329" s="113">
        <v>0</v>
      </c>
      <c r="M329" s="113">
        <v>0</v>
      </c>
      <c r="N329" s="113">
        <v>0</v>
      </c>
      <c r="O329" s="113">
        <v>0</v>
      </c>
      <c r="P329" s="113">
        <v>0</v>
      </c>
      <c r="Q329" s="113">
        <v>0</v>
      </c>
      <c r="R329" s="113">
        <v>0</v>
      </c>
      <c r="S329" s="113">
        <v>0</v>
      </c>
      <c r="T329" s="113">
        <v>0</v>
      </c>
      <c r="U329" s="113">
        <v>0</v>
      </c>
      <c r="V329" s="113">
        <v>0</v>
      </c>
      <c r="W329" s="113">
        <v>0</v>
      </c>
      <c r="X329" s="113">
        <v>0</v>
      </c>
      <c r="Y329" s="113">
        <v>0</v>
      </c>
      <c r="Z329" s="113">
        <v>0</v>
      </c>
      <c r="AA329" s="113">
        <v>0</v>
      </c>
      <c r="AB329" s="113">
        <v>0</v>
      </c>
      <c r="AC329" s="113">
        <v>0</v>
      </c>
      <c r="AD329" s="113">
        <v>0</v>
      </c>
      <c r="AE329" s="113">
        <v>0</v>
      </c>
      <c r="AF329" s="113">
        <v>0</v>
      </c>
      <c r="AG329" s="113">
        <v>0</v>
      </c>
      <c r="AH329" s="113">
        <v>0</v>
      </c>
      <c r="AI329" s="113">
        <v>0</v>
      </c>
      <c r="AJ329" s="113">
        <v>0</v>
      </c>
      <c r="AK329" s="113">
        <v>0</v>
      </c>
      <c r="AL329" s="113">
        <v>0</v>
      </c>
      <c r="AM329" s="113">
        <f t="shared" si="4"/>
        <v>0</v>
      </c>
      <c r="AP329" s="70"/>
    </row>
    <row r="330" spans="1:42" ht="33" customHeight="1">
      <c r="A330" s="87">
        <v>1248</v>
      </c>
      <c r="B330" s="88" t="s">
        <v>965</v>
      </c>
      <c r="C330" s="115" t="s">
        <v>1404</v>
      </c>
      <c r="D330" s="113">
        <v>0</v>
      </c>
      <c r="E330" s="113">
        <v>0</v>
      </c>
      <c r="F330" s="113">
        <v>0</v>
      </c>
      <c r="G330" s="113">
        <v>0</v>
      </c>
      <c r="H330" s="113">
        <v>0</v>
      </c>
      <c r="I330" s="113">
        <v>0</v>
      </c>
      <c r="J330" s="113">
        <v>0</v>
      </c>
      <c r="K330" s="113">
        <v>0</v>
      </c>
      <c r="L330" s="113">
        <v>0</v>
      </c>
      <c r="M330" s="113">
        <v>0</v>
      </c>
      <c r="N330" s="113">
        <v>0</v>
      </c>
      <c r="O330" s="113">
        <v>0</v>
      </c>
      <c r="P330" s="113">
        <v>0</v>
      </c>
      <c r="Q330" s="113">
        <v>0</v>
      </c>
      <c r="R330" s="113">
        <v>0</v>
      </c>
      <c r="S330" s="113">
        <v>0</v>
      </c>
      <c r="T330" s="113">
        <v>0</v>
      </c>
      <c r="U330" s="113">
        <v>0</v>
      </c>
      <c r="V330" s="113">
        <v>0</v>
      </c>
      <c r="W330" s="113">
        <v>0</v>
      </c>
      <c r="X330" s="113">
        <v>0</v>
      </c>
      <c r="Y330" s="113">
        <v>0</v>
      </c>
      <c r="Z330" s="113">
        <v>0</v>
      </c>
      <c r="AA330" s="113">
        <v>0</v>
      </c>
      <c r="AB330" s="113">
        <v>0</v>
      </c>
      <c r="AC330" s="113">
        <v>0</v>
      </c>
      <c r="AD330" s="113">
        <v>0</v>
      </c>
      <c r="AE330" s="113">
        <v>0</v>
      </c>
      <c r="AF330" s="113">
        <v>0</v>
      </c>
      <c r="AG330" s="113">
        <v>0</v>
      </c>
      <c r="AH330" s="113">
        <v>0</v>
      </c>
      <c r="AI330" s="113">
        <v>0</v>
      </c>
      <c r="AJ330" s="113">
        <v>0</v>
      </c>
      <c r="AK330" s="113">
        <v>0</v>
      </c>
      <c r="AL330" s="113">
        <v>0</v>
      </c>
      <c r="AM330" s="113">
        <f t="shared" si="4"/>
        <v>0</v>
      </c>
      <c r="AP330" s="70"/>
    </row>
    <row r="331" spans="1:42" ht="33" customHeight="1">
      <c r="A331" s="87">
        <v>1249</v>
      </c>
      <c r="B331" s="88" t="s">
        <v>966</v>
      </c>
      <c r="C331" s="115" t="s">
        <v>1404</v>
      </c>
      <c r="D331" s="113">
        <v>0</v>
      </c>
      <c r="E331" s="113">
        <v>0</v>
      </c>
      <c r="F331" s="113">
        <v>0</v>
      </c>
      <c r="G331" s="113">
        <v>0</v>
      </c>
      <c r="H331" s="113">
        <v>0</v>
      </c>
      <c r="I331" s="113">
        <v>0</v>
      </c>
      <c r="J331" s="113">
        <v>0</v>
      </c>
      <c r="K331" s="113">
        <v>0</v>
      </c>
      <c r="L331" s="113">
        <v>0</v>
      </c>
      <c r="M331" s="113">
        <v>0</v>
      </c>
      <c r="N331" s="113">
        <v>0</v>
      </c>
      <c r="O331" s="113">
        <v>0</v>
      </c>
      <c r="P331" s="113">
        <v>0</v>
      </c>
      <c r="Q331" s="113">
        <v>0</v>
      </c>
      <c r="R331" s="113">
        <v>0</v>
      </c>
      <c r="S331" s="113">
        <v>0</v>
      </c>
      <c r="T331" s="113">
        <v>0</v>
      </c>
      <c r="U331" s="113">
        <v>0</v>
      </c>
      <c r="V331" s="113">
        <v>0</v>
      </c>
      <c r="W331" s="113">
        <v>0</v>
      </c>
      <c r="X331" s="113">
        <v>0</v>
      </c>
      <c r="Y331" s="113">
        <v>0</v>
      </c>
      <c r="Z331" s="113">
        <v>0</v>
      </c>
      <c r="AA331" s="113">
        <v>0</v>
      </c>
      <c r="AB331" s="113">
        <v>0</v>
      </c>
      <c r="AC331" s="113">
        <v>0</v>
      </c>
      <c r="AD331" s="113">
        <v>0</v>
      </c>
      <c r="AE331" s="113">
        <v>0</v>
      </c>
      <c r="AF331" s="113">
        <v>0</v>
      </c>
      <c r="AG331" s="113">
        <v>0</v>
      </c>
      <c r="AH331" s="113">
        <v>0</v>
      </c>
      <c r="AI331" s="113">
        <v>0</v>
      </c>
      <c r="AJ331" s="113">
        <v>0</v>
      </c>
      <c r="AK331" s="113">
        <v>0</v>
      </c>
      <c r="AL331" s="113">
        <v>0</v>
      </c>
      <c r="AM331" s="113">
        <f t="shared" ref="AM331:AM394" si="5">SUM(D331:AL331)</f>
        <v>0</v>
      </c>
      <c r="AP331" s="70"/>
    </row>
    <row r="332" spans="1:42" ht="33" customHeight="1">
      <c r="A332" s="87">
        <v>1250</v>
      </c>
      <c r="B332" s="88" t="s">
        <v>967</v>
      </c>
      <c r="C332" s="115" t="s">
        <v>1404</v>
      </c>
      <c r="D332" s="113">
        <v>0</v>
      </c>
      <c r="E332" s="113">
        <v>0</v>
      </c>
      <c r="F332" s="113">
        <v>0</v>
      </c>
      <c r="G332" s="113">
        <v>0</v>
      </c>
      <c r="H332" s="113">
        <v>0</v>
      </c>
      <c r="I332" s="113">
        <v>0</v>
      </c>
      <c r="J332" s="113">
        <v>0</v>
      </c>
      <c r="K332" s="113">
        <v>0</v>
      </c>
      <c r="L332" s="113">
        <v>0</v>
      </c>
      <c r="M332" s="113">
        <v>0</v>
      </c>
      <c r="N332" s="113">
        <v>0</v>
      </c>
      <c r="O332" s="113">
        <v>0</v>
      </c>
      <c r="P332" s="113">
        <v>0</v>
      </c>
      <c r="Q332" s="113">
        <v>0</v>
      </c>
      <c r="R332" s="113">
        <v>0</v>
      </c>
      <c r="S332" s="113">
        <v>0</v>
      </c>
      <c r="T332" s="113">
        <v>0</v>
      </c>
      <c r="U332" s="113">
        <v>0</v>
      </c>
      <c r="V332" s="113">
        <v>0</v>
      </c>
      <c r="W332" s="113">
        <v>0</v>
      </c>
      <c r="X332" s="113">
        <v>0</v>
      </c>
      <c r="Y332" s="113">
        <v>0</v>
      </c>
      <c r="Z332" s="113">
        <v>0</v>
      </c>
      <c r="AA332" s="113">
        <v>0</v>
      </c>
      <c r="AB332" s="113">
        <v>0</v>
      </c>
      <c r="AC332" s="113">
        <v>0</v>
      </c>
      <c r="AD332" s="113">
        <v>0</v>
      </c>
      <c r="AE332" s="113">
        <v>0</v>
      </c>
      <c r="AF332" s="113">
        <v>0</v>
      </c>
      <c r="AG332" s="113">
        <v>0</v>
      </c>
      <c r="AH332" s="113">
        <v>0</v>
      </c>
      <c r="AI332" s="113">
        <v>0</v>
      </c>
      <c r="AJ332" s="113">
        <v>0</v>
      </c>
      <c r="AK332" s="113">
        <v>0</v>
      </c>
      <c r="AL332" s="113">
        <v>0</v>
      </c>
      <c r="AM332" s="113">
        <f t="shared" si="5"/>
        <v>0</v>
      </c>
      <c r="AP332" s="70"/>
    </row>
    <row r="333" spans="1:42" ht="33" customHeight="1">
      <c r="A333" s="87">
        <v>1251</v>
      </c>
      <c r="B333" s="88" t="s">
        <v>968</v>
      </c>
      <c r="C333" s="115" t="s">
        <v>1404</v>
      </c>
      <c r="D333" s="113">
        <v>0</v>
      </c>
      <c r="E333" s="113">
        <v>0</v>
      </c>
      <c r="F333" s="113">
        <v>0</v>
      </c>
      <c r="G333" s="113">
        <v>0</v>
      </c>
      <c r="H333" s="113">
        <v>0</v>
      </c>
      <c r="I333" s="113">
        <v>0</v>
      </c>
      <c r="J333" s="113">
        <v>0</v>
      </c>
      <c r="K333" s="113">
        <v>0</v>
      </c>
      <c r="L333" s="113">
        <v>0</v>
      </c>
      <c r="M333" s="113">
        <v>0</v>
      </c>
      <c r="N333" s="113">
        <v>0</v>
      </c>
      <c r="O333" s="113">
        <v>0</v>
      </c>
      <c r="P333" s="113">
        <v>0</v>
      </c>
      <c r="Q333" s="113">
        <v>0</v>
      </c>
      <c r="R333" s="113">
        <v>0</v>
      </c>
      <c r="S333" s="113">
        <v>0</v>
      </c>
      <c r="T333" s="113">
        <v>0</v>
      </c>
      <c r="U333" s="113">
        <v>0</v>
      </c>
      <c r="V333" s="113">
        <v>0</v>
      </c>
      <c r="W333" s="113">
        <v>0</v>
      </c>
      <c r="X333" s="113">
        <v>0</v>
      </c>
      <c r="Y333" s="113">
        <v>0</v>
      </c>
      <c r="Z333" s="113">
        <v>0</v>
      </c>
      <c r="AA333" s="113">
        <v>0</v>
      </c>
      <c r="AB333" s="113">
        <v>0</v>
      </c>
      <c r="AC333" s="113">
        <v>0</v>
      </c>
      <c r="AD333" s="113">
        <v>0</v>
      </c>
      <c r="AE333" s="113">
        <v>0</v>
      </c>
      <c r="AF333" s="113">
        <v>0</v>
      </c>
      <c r="AG333" s="113">
        <v>0</v>
      </c>
      <c r="AH333" s="113">
        <v>0</v>
      </c>
      <c r="AI333" s="113">
        <v>0</v>
      </c>
      <c r="AJ333" s="113">
        <v>0</v>
      </c>
      <c r="AK333" s="113">
        <v>0</v>
      </c>
      <c r="AL333" s="113">
        <v>0</v>
      </c>
      <c r="AM333" s="113">
        <f t="shared" si="5"/>
        <v>0</v>
      </c>
      <c r="AP333" s="70"/>
    </row>
    <row r="334" spans="1:42" ht="33" customHeight="1">
      <c r="A334" s="87">
        <v>1252</v>
      </c>
      <c r="B334" s="88" t="s">
        <v>969</v>
      </c>
      <c r="C334" s="115" t="s">
        <v>1404</v>
      </c>
      <c r="D334" s="113">
        <v>0</v>
      </c>
      <c r="E334" s="113">
        <v>0</v>
      </c>
      <c r="F334" s="113">
        <v>0</v>
      </c>
      <c r="G334" s="113">
        <v>0</v>
      </c>
      <c r="H334" s="113">
        <v>0</v>
      </c>
      <c r="I334" s="113">
        <v>0</v>
      </c>
      <c r="J334" s="113">
        <v>0</v>
      </c>
      <c r="K334" s="113">
        <v>0</v>
      </c>
      <c r="L334" s="113">
        <v>0</v>
      </c>
      <c r="M334" s="113">
        <v>0</v>
      </c>
      <c r="N334" s="113">
        <v>0</v>
      </c>
      <c r="O334" s="113">
        <v>0</v>
      </c>
      <c r="P334" s="113">
        <v>0</v>
      </c>
      <c r="Q334" s="113">
        <v>0</v>
      </c>
      <c r="R334" s="113">
        <v>0</v>
      </c>
      <c r="S334" s="113">
        <v>0</v>
      </c>
      <c r="T334" s="113">
        <v>0</v>
      </c>
      <c r="U334" s="113">
        <v>0</v>
      </c>
      <c r="V334" s="113">
        <v>0</v>
      </c>
      <c r="W334" s="113">
        <v>0</v>
      </c>
      <c r="X334" s="113">
        <v>0</v>
      </c>
      <c r="Y334" s="113">
        <v>0</v>
      </c>
      <c r="Z334" s="113">
        <v>0</v>
      </c>
      <c r="AA334" s="113">
        <v>0</v>
      </c>
      <c r="AB334" s="113">
        <v>0</v>
      </c>
      <c r="AC334" s="113">
        <v>0</v>
      </c>
      <c r="AD334" s="113">
        <v>0</v>
      </c>
      <c r="AE334" s="113">
        <v>0</v>
      </c>
      <c r="AF334" s="113">
        <v>0</v>
      </c>
      <c r="AG334" s="113">
        <v>0</v>
      </c>
      <c r="AH334" s="113">
        <v>0</v>
      </c>
      <c r="AI334" s="113">
        <v>0</v>
      </c>
      <c r="AJ334" s="113">
        <v>0</v>
      </c>
      <c r="AK334" s="113">
        <v>0</v>
      </c>
      <c r="AL334" s="113">
        <v>0</v>
      </c>
      <c r="AM334" s="113">
        <f t="shared" si="5"/>
        <v>0</v>
      </c>
      <c r="AP334" s="70"/>
    </row>
    <row r="335" spans="1:42" ht="33" customHeight="1">
      <c r="A335" s="87">
        <v>1253</v>
      </c>
      <c r="B335" s="88" t="s">
        <v>970</v>
      </c>
      <c r="C335" s="115" t="s">
        <v>1404</v>
      </c>
      <c r="D335" s="113">
        <v>0</v>
      </c>
      <c r="E335" s="113">
        <v>0</v>
      </c>
      <c r="F335" s="113">
        <v>0</v>
      </c>
      <c r="G335" s="113">
        <v>0</v>
      </c>
      <c r="H335" s="113">
        <v>0</v>
      </c>
      <c r="I335" s="113">
        <v>0</v>
      </c>
      <c r="J335" s="113">
        <v>0</v>
      </c>
      <c r="K335" s="113">
        <v>0</v>
      </c>
      <c r="L335" s="113">
        <v>0</v>
      </c>
      <c r="M335" s="113">
        <v>0</v>
      </c>
      <c r="N335" s="113">
        <v>0</v>
      </c>
      <c r="O335" s="113">
        <v>0</v>
      </c>
      <c r="P335" s="113">
        <v>0</v>
      </c>
      <c r="Q335" s="113">
        <v>0</v>
      </c>
      <c r="R335" s="113">
        <v>0</v>
      </c>
      <c r="S335" s="113">
        <v>0</v>
      </c>
      <c r="T335" s="113">
        <v>0</v>
      </c>
      <c r="U335" s="113">
        <v>0</v>
      </c>
      <c r="V335" s="113">
        <v>0</v>
      </c>
      <c r="W335" s="113">
        <v>0</v>
      </c>
      <c r="X335" s="113">
        <v>0</v>
      </c>
      <c r="Y335" s="113">
        <v>0</v>
      </c>
      <c r="Z335" s="113">
        <v>0</v>
      </c>
      <c r="AA335" s="113">
        <v>0</v>
      </c>
      <c r="AB335" s="113">
        <v>0</v>
      </c>
      <c r="AC335" s="113">
        <v>0</v>
      </c>
      <c r="AD335" s="113">
        <v>0</v>
      </c>
      <c r="AE335" s="113">
        <v>0</v>
      </c>
      <c r="AF335" s="113">
        <v>0</v>
      </c>
      <c r="AG335" s="113">
        <v>0</v>
      </c>
      <c r="AH335" s="113">
        <v>0</v>
      </c>
      <c r="AI335" s="113">
        <v>0</v>
      </c>
      <c r="AJ335" s="113">
        <v>0</v>
      </c>
      <c r="AK335" s="113">
        <v>0</v>
      </c>
      <c r="AL335" s="113">
        <v>0</v>
      </c>
      <c r="AM335" s="113">
        <f t="shared" si="5"/>
        <v>0</v>
      </c>
      <c r="AP335" s="70"/>
    </row>
    <row r="336" spans="1:42" ht="33" customHeight="1">
      <c r="A336" s="87">
        <v>1254</v>
      </c>
      <c r="B336" s="88" t="s">
        <v>971</v>
      </c>
      <c r="C336" s="115" t="s">
        <v>1404</v>
      </c>
      <c r="D336" s="113">
        <v>0</v>
      </c>
      <c r="E336" s="113">
        <v>0</v>
      </c>
      <c r="F336" s="113">
        <v>0</v>
      </c>
      <c r="G336" s="113">
        <v>0</v>
      </c>
      <c r="H336" s="113">
        <v>0</v>
      </c>
      <c r="I336" s="113">
        <v>0</v>
      </c>
      <c r="J336" s="113">
        <v>0</v>
      </c>
      <c r="K336" s="113">
        <v>0</v>
      </c>
      <c r="L336" s="113">
        <v>0</v>
      </c>
      <c r="M336" s="113">
        <v>0</v>
      </c>
      <c r="N336" s="113">
        <v>0</v>
      </c>
      <c r="O336" s="113">
        <v>0</v>
      </c>
      <c r="P336" s="113">
        <v>0</v>
      </c>
      <c r="Q336" s="113">
        <v>0</v>
      </c>
      <c r="R336" s="113">
        <v>0</v>
      </c>
      <c r="S336" s="113">
        <v>0</v>
      </c>
      <c r="T336" s="113">
        <v>0</v>
      </c>
      <c r="U336" s="113">
        <v>0</v>
      </c>
      <c r="V336" s="113">
        <v>0</v>
      </c>
      <c r="W336" s="113">
        <v>0</v>
      </c>
      <c r="X336" s="113">
        <v>0</v>
      </c>
      <c r="Y336" s="113">
        <v>0</v>
      </c>
      <c r="Z336" s="113">
        <v>0</v>
      </c>
      <c r="AA336" s="113">
        <v>0</v>
      </c>
      <c r="AB336" s="113">
        <v>0</v>
      </c>
      <c r="AC336" s="113">
        <v>0</v>
      </c>
      <c r="AD336" s="113">
        <v>0</v>
      </c>
      <c r="AE336" s="113">
        <v>0</v>
      </c>
      <c r="AF336" s="113">
        <v>0</v>
      </c>
      <c r="AG336" s="113">
        <v>0</v>
      </c>
      <c r="AH336" s="113">
        <v>0</v>
      </c>
      <c r="AI336" s="113">
        <v>0</v>
      </c>
      <c r="AJ336" s="113">
        <v>0</v>
      </c>
      <c r="AK336" s="113">
        <v>0</v>
      </c>
      <c r="AL336" s="113">
        <v>0</v>
      </c>
      <c r="AM336" s="113">
        <f t="shared" si="5"/>
        <v>0</v>
      </c>
      <c r="AP336" s="70"/>
    </row>
    <row r="337" spans="1:42" ht="33" customHeight="1">
      <c r="A337" s="87">
        <v>1255</v>
      </c>
      <c r="B337" s="88" t="s">
        <v>972</v>
      </c>
      <c r="C337" s="115" t="s">
        <v>1404</v>
      </c>
      <c r="D337" s="113">
        <v>0</v>
      </c>
      <c r="E337" s="113">
        <v>0</v>
      </c>
      <c r="F337" s="113">
        <v>0</v>
      </c>
      <c r="G337" s="113">
        <v>0</v>
      </c>
      <c r="H337" s="113">
        <v>0</v>
      </c>
      <c r="I337" s="113">
        <v>0</v>
      </c>
      <c r="J337" s="113">
        <v>0</v>
      </c>
      <c r="K337" s="113">
        <v>0</v>
      </c>
      <c r="L337" s="113">
        <v>0</v>
      </c>
      <c r="M337" s="113">
        <v>0</v>
      </c>
      <c r="N337" s="113">
        <v>0</v>
      </c>
      <c r="O337" s="113">
        <v>0</v>
      </c>
      <c r="P337" s="113">
        <v>0</v>
      </c>
      <c r="Q337" s="113">
        <v>0</v>
      </c>
      <c r="R337" s="113">
        <v>0</v>
      </c>
      <c r="S337" s="113">
        <v>0</v>
      </c>
      <c r="T337" s="113">
        <v>0</v>
      </c>
      <c r="U337" s="113">
        <v>0</v>
      </c>
      <c r="V337" s="113">
        <v>0</v>
      </c>
      <c r="W337" s="113">
        <v>0</v>
      </c>
      <c r="X337" s="113">
        <v>0</v>
      </c>
      <c r="Y337" s="113">
        <v>0</v>
      </c>
      <c r="Z337" s="113">
        <v>0</v>
      </c>
      <c r="AA337" s="113">
        <v>0</v>
      </c>
      <c r="AB337" s="113">
        <v>0</v>
      </c>
      <c r="AC337" s="113">
        <v>0</v>
      </c>
      <c r="AD337" s="113">
        <v>0</v>
      </c>
      <c r="AE337" s="113">
        <v>0</v>
      </c>
      <c r="AF337" s="113">
        <v>0</v>
      </c>
      <c r="AG337" s="113">
        <v>0</v>
      </c>
      <c r="AH337" s="113">
        <v>0</v>
      </c>
      <c r="AI337" s="113">
        <v>0</v>
      </c>
      <c r="AJ337" s="113">
        <v>0</v>
      </c>
      <c r="AK337" s="113">
        <v>0</v>
      </c>
      <c r="AL337" s="113">
        <v>0</v>
      </c>
      <c r="AM337" s="113">
        <f t="shared" si="5"/>
        <v>0</v>
      </c>
      <c r="AP337" s="70"/>
    </row>
    <row r="338" spans="1:42" ht="33" customHeight="1">
      <c r="A338" s="87">
        <v>1256</v>
      </c>
      <c r="B338" s="88" t="s">
        <v>973</v>
      </c>
      <c r="C338" s="115" t="s">
        <v>1404</v>
      </c>
      <c r="D338" s="113">
        <v>0</v>
      </c>
      <c r="E338" s="113">
        <v>0</v>
      </c>
      <c r="F338" s="113">
        <v>0</v>
      </c>
      <c r="G338" s="113">
        <v>0</v>
      </c>
      <c r="H338" s="113">
        <v>0</v>
      </c>
      <c r="I338" s="113">
        <v>0</v>
      </c>
      <c r="J338" s="113">
        <v>0</v>
      </c>
      <c r="K338" s="113">
        <v>0</v>
      </c>
      <c r="L338" s="113">
        <v>0</v>
      </c>
      <c r="M338" s="113">
        <v>0</v>
      </c>
      <c r="N338" s="113">
        <v>0</v>
      </c>
      <c r="O338" s="113">
        <v>0</v>
      </c>
      <c r="P338" s="113">
        <v>0</v>
      </c>
      <c r="Q338" s="113">
        <v>0</v>
      </c>
      <c r="R338" s="113">
        <v>0</v>
      </c>
      <c r="S338" s="113">
        <v>0</v>
      </c>
      <c r="T338" s="113">
        <v>0</v>
      </c>
      <c r="U338" s="113">
        <v>0</v>
      </c>
      <c r="V338" s="113">
        <v>0</v>
      </c>
      <c r="W338" s="113">
        <v>0</v>
      </c>
      <c r="X338" s="113">
        <v>0</v>
      </c>
      <c r="Y338" s="113">
        <v>0</v>
      </c>
      <c r="Z338" s="113">
        <v>0</v>
      </c>
      <c r="AA338" s="113">
        <v>0</v>
      </c>
      <c r="AB338" s="113">
        <v>0</v>
      </c>
      <c r="AC338" s="113">
        <v>0</v>
      </c>
      <c r="AD338" s="113">
        <v>0</v>
      </c>
      <c r="AE338" s="113">
        <v>0</v>
      </c>
      <c r="AF338" s="113">
        <v>0</v>
      </c>
      <c r="AG338" s="113">
        <v>0</v>
      </c>
      <c r="AH338" s="113">
        <v>0</v>
      </c>
      <c r="AI338" s="113">
        <v>0</v>
      </c>
      <c r="AJ338" s="113">
        <v>0</v>
      </c>
      <c r="AK338" s="113">
        <v>0</v>
      </c>
      <c r="AL338" s="113">
        <v>0</v>
      </c>
      <c r="AM338" s="113">
        <f t="shared" si="5"/>
        <v>0</v>
      </c>
      <c r="AP338" s="70"/>
    </row>
    <row r="339" spans="1:42" ht="33" customHeight="1">
      <c r="A339" s="87">
        <v>1257</v>
      </c>
      <c r="B339" s="88" t="s">
        <v>974</v>
      </c>
      <c r="C339" s="115" t="s">
        <v>1404</v>
      </c>
      <c r="D339" s="113">
        <v>0</v>
      </c>
      <c r="E339" s="113">
        <v>0</v>
      </c>
      <c r="F339" s="113">
        <v>0</v>
      </c>
      <c r="G339" s="113">
        <v>0</v>
      </c>
      <c r="H339" s="113">
        <v>0</v>
      </c>
      <c r="I339" s="113">
        <v>0</v>
      </c>
      <c r="J339" s="113">
        <v>0</v>
      </c>
      <c r="K339" s="113">
        <v>0</v>
      </c>
      <c r="L339" s="113">
        <v>0</v>
      </c>
      <c r="M339" s="113">
        <v>0</v>
      </c>
      <c r="N339" s="113">
        <v>0</v>
      </c>
      <c r="O339" s="113">
        <v>0</v>
      </c>
      <c r="P339" s="113">
        <v>0</v>
      </c>
      <c r="Q339" s="113">
        <v>0</v>
      </c>
      <c r="R339" s="113">
        <v>0</v>
      </c>
      <c r="S339" s="113">
        <v>0</v>
      </c>
      <c r="T339" s="113">
        <v>0</v>
      </c>
      <c r="U339" s="113">
        <v>0</v>
      </c>
      <c r="V339" s="113">
        <v>0</v>
      </c>
      <c r="W339" s="113">
        <v>0</v>
      </c>
      <c r="X339" s="113">
        <v>0</v>
      </c>
      <c r="Y339" s="113">
        <v>0</v>
      </c>
      <c r="Z339" s="113">
        <v>0</v>
      </c>
      <c r="AA339" s="113">
        <v>0</v>
      </c>
      <c r="AB339" s="113">
        <v>0</v>
      </c>
      <c r="AC339" s="113">
        <v>0</v>
      </c>
      <c r="AD339" s="113">
        <v>0</v>
      </c>
      <c r="AE339" s="113">
        <v>0</v>
      </c>
      <c r="AF339" s="113">
        <v>0</v>
      </c>
      <c r="AG339" s="113">
        <v>0</v>
      </c>
      <c r="AH339" s="113">
        <v>0</v>
      </c>
      <c r="AI339" s="113">
        <v>0</v>
      </c>
      <c r="AJ339" s="113">
        <v>0</v>
      </c>
      <c r="AK339" s="113">
        <v>0</v>
      </c>
      <c r="AL339" s="113">
        <v>0</v>
      </c>
      <c r="AM339" s="113">
        <f t="shared" si="5"/>
        <v>0</v>
      </c>
      <c r="AP339" s="70"/>
    </row>
    <row r="340" spans="1:42" ht="33" customHeight="1">
      <c r="A340" s="87">
        <v>1258</v>
      </c>
      <c r="B340" s="88" t="s">
        <v>975</v>
      </c>
      <c r="C340" s="115" t="s">
        <v>1404</v>
      </c>
      <c r="D340" s="113">
        <v>0</v>
      </c>
      <c r="E340" s="113">
        <v>0</v>
      </c>
      <c r="F340" s="113">
        <v>0</v>
      </c>
      <c r="G340" s="113">
        <v>0</v>
      </c>
      <c r="H340" s="113">
        <v>0</v>
      </c>
      <c r="I340" s="113">
        <v>0</v>
      </c>
      <c r="J340" s="113">
        <v>0</v>
      </c>
      <c r="K340" s="113">
        <v>0</v>
      </c>
      <c r="L340" s="113">
        <v>0</v>
      </c>
      <c r="M340" s="113">
        <v>0</v>
      </c>
      <c r="N340" s="113">
        <v>0</v>
      </c>
      <c r="O340" s="113">
        <v>0</v>
      </c>
      <c r="P340" s="113">
        <v>0</v>
      </c>
      <c r="Q340" s="113">
        <v>0</v>
      </c>
      <c r="R340" s="113">
        <v>0</v>
      </c>
      <c r="S340" s="113">
        <v>0</v>
      </c>
      <c r="T340" s="113">
        <v>0</v>
      </c>
      <c r="U340" s="113">
        <v>0</v>
      </c>
      <c r="V340" s="113">
        <v>0</v>
      </c>
      <c r="W340" s="113">
        <v>0</v>
      </c>
      <c r="X340" s="113">
        <v>0</v>
      </c>
      <c r="Y340" s="113">
        <v>0</v>
      </c>
      <c r="Z340" s="113">
        <v>0</v>
      </c>
      <c r="AA340" s="113">
        <v>0</v>
      </c>
      <c r="AB340" s="113">
        <v>0</v>
      </c>
      <c r="AC340" s="113">
        <v>0</v>
      </c>
      <c r="AD340" s="113">
        <v>0</v>
      </c>
      <c r="AE340" s="113">
        <v>0</v>
      </c>
      <c r="AF340" s="113">
        <v>0</v>
      </c>
      <c r="AG340" s="113">
        <v>0</v>
      </c>
      <c r="AH340" s="113">
        <v>0</v>
      </c>
      <c r="AI340" s="113">
        <v>0</v>
      </c>
      <c r="AJ340" s="113">
        <v>0</v>
      </c>
      <c r="AK340" s="113">
        <v>0</v>
      </c>
      <c r="AL340" s="113">
        <v>0</v>
      </c>
      <c r="AM340" s="113">
        <f t="shared" si="5"/>
        <v>0</v>
      </c>
      <c r="AP340" s="70"/>
    </row>
    <row r="341" spans="1:42" ht="33" customHeight="1">
      <c r="A341" s="87">
        <v>1259</v>
      </c>
      <c r="B341" s="88" t="s">
        <v>976</v>
      </c>
      <c r="C341" s="115" t="s">
        <v>1404</v>
      </c>
      <c r="D341" s="113">
        <v>0</v>
      </c>
      <c r="E341" s="113">
        <v>0</v>
      </c>
      <c r="F341" s="113">
        <v>0</v>
      </c>
      <c r="G341" s="113">
        <v>0</v>
      </c>
      <c r="H341" s="113">
        <v>0</v>
      </c>
      <c r="I341" s="113">
        <v>0</v>
      </c>
      <c r="J341" s="113">
        <v>0</v>
      </c>
      <c r="K341" s="113">
        <v>0</v>
      </c>
      <c r="L341" s="113">
        <v>0</v>
      </c>
      <c r="M341" s="113">
        <v>0</v>
      </c>
      <c r="N341" s="113">
        <v>0</v>
      </c>
      <c r="O341" s="113">
        <v>0</v>
      </c>
      <c r="P341" s="113">
        <v>0</v>
      </c>
      <c r="Q341" s="113">
        <v>0</v>
      </c>
      <c r="R341" s="113">
        <v>0</v>
      </c>
      <c r="S341" s="113">
        <v>0</v>
      </c>
      <c r="T341" s="113">
        <v>0</v>
      </c>
      <c r="U341" s="113">
        <v>0</v>
      </c>
      <c r="V341" s="113">
        <v>0</v>
      </c>
      <c r="W341" s="113">
        <v>0</v>
      </c>
      <c r="X341" s="113">
        <v>0</v>
      </c>
      <c r="Y341" s="113">
        <v>0</v>
      </c>
      <c r="Z341" s="113">
        <v>0</v>
      </c>
      <c r="AA341" s="113">
        <v>0</v>
      </c>
      <c r="AB341" s="113">
        <v>0</v>
      </c>
      <c r="AC341" s="113">
        <v>0</v>
      </c>
      <c r="AD341" s="113">
        <v>0</v>
      </c>
      <c r="AE341" s="113">
        <v>0</v>
      </c>
      <c r="AF341" s="113">
        <v>0</v>
      </c>
      <c r="AG341" s="113">
        <v>0</v>
      </c>
      <c r="AH341" s="113">
        <v>0</v>
      </c>
      <c r="AI341" s="113">
        <v>0</v>
      </c>
      <c r="AJ341" s="113">
        <v>0</v>
      </c>
      <c r="AK341" s="113">
        <v>0</v>
      </c>
      <c r="AL341" s="113">
        <v>0</v>
      </c>
      <c r="AM341" s="113">
        <f t="shared" si="5"/>
        <v>0</v>
      </c>
      <c r="AP341" s="70"/>
    </row>
    <row r="342" spans="1:42" ht="33" customHeight="1">
      <c r="A342" s="87">
        <v>1260</v>
      </c>
      <c r="B342" s="88" t="s">
        <v>977</v>
      </c>
      <c r="C342" s="115" t="s">
        <v>1404</v>
      </c>
      <c r="D342" s="113">
        <v>0</v>
      </c>
      <c r="E342" s="113">
        <v>0</v>
      </c>
      <c r="F342" s="113">
        <v>0</v>
      </c>
      <c r="G342" s="113">
        <v>0</v>
      </c>
      <c r="H342" s="113">
        <v>0</v>
      </c>
      <c r="I342" s="113">
        <v>0</v>
      </c>
      <c r="J342" s="113">
        <v>0</v>
      </c>
      <c r="K342" s="113">
        <v>0</v>
      </c>
      <c r="L342" s="113">
        <v>0</v>
      </c>
      <c r="M342" s="113">
        <v>0</v>
      </c>
      <c r="N342" s="113">
        <v>0</v>
      </c>
      <c r="O342" s="113">
        <v>0</v>
      </c>
      <c r="P342" s="113">
        <v>0</v>
      </c>
      <c r="Q342" s="113">
        <v>0</v>
      </c>
      <c r="R342" s="113">
        <v>0</v>
      </c>
      <c r="S342" s="113">
        <v>0</v>
      </c>
      <c r="T342" s="113">
        <v>0</v>
      </c>
      <c r="U342" s="113">
        <v>0</v>
      </c>
      <c r="V342" s="113">
        <v>0</v>
      </c>
      <c r="W342" s="113">
        <v>0</v>
      </c>
      <c r="X342" s="113">
        <v>0</v>
      </c>
      <c r="Y342" s="113">
        <v>0</v>
      </c>
      <c r="Z342" s="113">
        <v>0</v>
      </c>
      <c r="AA342" s="113">
        <v>0</v>
      </c>
      <c r="AB342" s="113">
        <v>0</v>
      </c>
      <c r="AC342" s="113">
        <v>0</v>
      </c>
      <c r="AD342" s="113">
        <v>0</v>
      </c>
      <c r="AE342" s="113">
        <v>0</v>
      </c>
      <c r="AF342" s="113">
        <v>0</v>
      </c>
      <c r="AG342" s="113">
        <v>0</v>
      </c>
      <c r="AH342" s="113">
        <v>0</v>
      </c>
      <c r="AI342" s="113">
        <v>0</v>
      </c>
      <c r="AJ342" s="113">
        <v>0</v>
      </c>
      <c r="AK342" s="113">
        <v>0</v>
      </c>
      <c r="AL342" s="113">
        <v>0</v>
      </c>
      <c r="AM342" s="113">
        <f t="shared" si="5"/>
        <v>0</v>
      </c>
      <c r="AP342" s="70"/>
    </row>
    <row r="343" spans="1:42" ht="33" customHeight="1">
      <c r="A343" s="87">
        <v>1261</v>
      </c>
      <c r="B343" s="88" t="s">
        <v>978</v>
      </c>
      <c r="C343" s="115" t="s">
        <v>1404</v>
      </c>
      <c r="D343" s="113">
        <v>0</v>
      </c>
      <c r="E343" s="113">
        <v>0</v>
      </c>
      <c r="F343" s="113">
        <v>0</v>
      </c>
      <c r="G343" s="113">
        <v>0</v>
      </c>
      <c r="H343" s="113">
        <v>0</v>
      </c>
      <c r="I343" s="113">
        <v>0</v>
      </c>
      <c r="J343" s="113">
        <v>0</v>
      </c>
      <c r="K343" s="113">
        <v>0</v>
      </c>
      <c r="L343" s="113">
        <v>0</v>
      </c>
      <c r="M343" s="113">
        <v>0</v>
      </c>
      <c r="N343" s="113">
        <v>0</v>
      </c>
      <c r="O343" s="113">
        <v>0</v>
      </c>
      <c r="P343" s="113">
        <v>0</v>
      </c>
      <c r="Q343" s="113">
        <v>0</v>
      </c>
      <c r="R343" s="113">
        <v>0</v>
      </c>
      <c r="S343" s="113">
        <v>0</v>
      </c>
      <c r="T343" s="113">
        <v>0</v>
      </c>
      <c r="U343" s="113">
        <v>0</v>
      </c>
      <c r="V343" s="113">
        <v>0</v>
      </c>
      <c r="W343" s="113">
        <v>0</v>
      </c>
      <c r="X343" s="113">
        <v>0</v>
      </c>
      <c r="Y343" s="113">
        <v>0</v>
      </c>
      <c r="Z343" s="113">
        <v>0</v>
      </c>
      <c r="AA343" s="113">
        <v>0</v>
      </c>
      <c r="AB343" s="113">
        <v>0</v>
      </c>
      <c r="AC343" s="113">
        <v>0</v>
      </c>
      <c r="AD343" s="113">
        <v>0</v>
      </c>
      <c r="AE343" s="113">
        <v>0</v>
      </c>
      <c r="AF343" s="113">
        <v>0</v>
      </c>
      <c r="AG343" s="113">
        <v>0</v>
      </c>
      <c r="AH343" s="113">
        <v>0</v>
      </c>
      <c r="AI343" s="113">
        <v>0</v>
      </c>
      <c r="AJ343" s="113">
        <v>0</v>
      </c>
      <c r="AK343" s="113">
        <v>0</v>
      </c>
      <c r="AL343" s="113">
        <v>0</v>
      </c>
      <c r="AM343" s="113">
        <f t="shared" si="5"/>
        <v>0</v>
      </c>
      <c r="AP343" s="70"/>
    </row>
    <row r="344" spans="1:42" ht="33" customHeight="1">
      <c r="A344" s="87">
        <v>1262</v>
      </c>
      <c r="B344" s="88" t="s">
        <v>979</v>
      </c>
      <c r="C344" s="115" t="s">
        <v>1404</v>
      </c>
      <c r="D344" s="113">
        <v>0</v>
      </c>
      <c r="E344" s="113">
        <v>0</v>
      </c>
      <c r="F344" s="113">
        <v>0</v>
      </c>
      <c r="G344" s="113">
        <v>0</v>
      </c>
      <c r="H344" s="113">
        <v>0</v>
      </c>
      <c r="I344" s="113">
        <v>0</v>
      </c>
      <c r="J344" s="113">
        <v>0</v>
      </c>
      <c r="K344" s="113">
        <v>0</v>
      </c>
      <c r="L344" s="113">
        <v>0</v>
      </c>
      <c r="M344" s="113">
        <v>0</v>
      </c>
      <c r="N344" s="113">
        <v>0</v>
      </c>
      <c r="O344" s="113">
        <v>0</v>
      </c>
      <c r="P344" s="113">
        <v>0</v>
      </c>
      <c r="Q344" s="113">
        <v>0</v>
      </c>
      <c r="R344" s="113">
        <v>0</v>
      </c>
      <c r="S344" s="113">
        <v>0</v>
      </c>
      <c r="T344" s="113">
        <v>0</v>
      </c>
      <c r="U344" s="113">
        <v>0</v>
      </c>
      <c r="V344" s="113">
        <v>0</v>
      </c>
      <c r="W344" s="113">
        <v>0</v>
      </c>
      <c r="X344" s="113">
        <v>0</v>
      </c>
      <c r="Y344" s="113">
        <v>0</v>
      </c>
      <c r="Z344" s="113">
        <v>0</v>
      </c>
      <c r="AA344" s="113">
        <v>0</v>
      </c>
      <c r="AB344" s="113">
        <v>0</v>
      </c>
      <c r="AC344" s="113">
        <v>0</v>
      </c>
      <c r="AD344" s="113">
        <v>0</v>
      </c>
      <c r="AE344" s="113">
        <v>0</v>
      </c>
      <c r="AF344" s="113">
        <v>0</v>
      </c>
      <c r="AG344" s="113">
        <v>0</v>
      </c>
      <c r="AH344" s="113">
        <v>0</v>
      </c>
      <c r="AI344" s="113">
        <v>0</v>
      </c>
      <c r="AJ344" s="113">
        <v>0</v>
      </c>
      <c r="AK344" s="113">
        <v>0</v>
      </c>
      <c r="AL344" s="113">
        <v>0</v>
      </c>
      <c r="AM344" s="113">
        <f t="shared" si="5"/>
        <v>0</v>
      </c>
      <c r="AP344" s="70"/>
    </row>
    <row r="345" spans="1:42" ht="33" customHeight="1">
      <c r="A345" s="87">
        <v>1263</v>
      </c>
      <c r="B345" s="88" t="s">
        <v>980</v>
      </c>
      <c r="C345" s="115" t="s">
        <v>1404</v>
      </c>
      <c r="D345" s="113">
        <v>0</v>
      </c>
      <c r="E345" s="113">
        <v>0</v>
      </c>
      <c r="F345" s="113">
        <v>0</v>
      </c>
      <c r="G345" s="113">
        <v>0</v>
      </c>
      <c r="H345" s="113">
        <v>0</v>
      </c>
      <c r="I345" s="113">
        <v>0</v>
      </c>
      <c r="J345" s="113">
        <v>0</v>
      </c>
      <c r="K345" s="113">
        <v>0</v>
      </c>
      <c r="L345" s="113">
        <v>0</v>
      </c>
      <c r="M345" s="113">
        <v>0</v>
      </c>
      <c r="N345" s="113">
        <v>0</v>
      </c>
      <c r="O345" s="113">
        <v>0</v>
      </c>
      <c r="P345" s="113">
        <v>0</v>
      </c>
      <c r="Q345" s="113">
        <v>0</v>
      </c>
      <c r="R345" s="113">
        <v>0</v>
      </c>
      <c r="S345" s="113">
        <v>0</v>
      </c>
      <c r="T345" s="113">
        <v>0</v>
      </c>
      <c r="U345" s="113">
        <v>0</v>
      </c>
      <c r="V345" s="113">
        <v>0</v>
      </c>
      <c r="W345" s="113">
        <v>0</v>
      </c>
      <c r="X345" s="113">
        <v>0</v>
      </c>
      <c r="Y345" s="113">
        <v>0</v>
      </c>
      <c r="Z345" s="113">
        <v>0</v>
      </c>
      <c r="AA345" s="113">
        <v>0</v>
      </c>
      <c r="AB345" s="113">
        <v>0</v>
      </c>
      <c r="AC345" s="113">
        <v>0</v>
      </c>
      <c r="AD345" s="113">
        <v>0</v>
      </c>
      <c r="AE345" s="113">
        <v>0</v>
      </c>
      <c r="AF345" s="113">
        <v>0</v>
      </c>
      <c r="AG345" s="113">
        <v>0</v>
      </c>
      <c r="AH345" s="113">
        <v>0</v>
      </c>
      <c r="AI345" s="113">
        <v>0</v>
      </c>
      <c r="AJ345" s="113">
        <v>0</v>
      </c>
      <c r="AK345" s="113">
        <v>0</v>
      </c>
      <c r="AL345" s="113">
        <v>0</v>
      </c>
      <c r="AM345" s="113">
        <f t="shared" si="5"/>
        <v>0</v>
      </c>
      <c r="AP345" s="70"/>
    </row>
    <row r="346" spans="1:42" ht="33" customHeight="1">
      <c r="A346" s="87">
        <v>1264</v>
      </c>
      <c r="B346" s="88" t="s">
        <v>981</v>
      </c>
      <c r="C346" s="115" t="s">
        <v>1404</v>
      </c>
      <c r="D346" s="113">
        <v>0</v>
      </c>
      <c r="E346" s="113">
        <v>0</v>
      </c>
      <c r="F346" s="113">
        <v>0</v>
      </c>
      <c r="G346" s="113">
        <v>0</v>
      </c>
      <c r="H346" s="113">
        <v>0</v>
      </c>
      <c r="I346" s="113">
        <v>0</v>
      </c>
      <c r="J346" s="113">
        <v>0</v>
      </c>
      <c r="K346" s="113">
        <v>0</v>
      </c>
      <c r="L346" s="113">
        <v>0</v>
      </c>
      <c r="M346" s="113">
        <v>0</v>
      </c>
      <c r="N346" s="113">
        <v>0</v>
      </c>
      <c r="O346" s="113">
        <v>0</v>
      </c>
      <c r="P346" s="113">
        <v>0</v>
      </c>
      <c r="Q346" s="113">
        <v>0</v>
      </c>
      <c r="R346" s="113">
        <v>0</v>
      </c>
      <c r="S346" s="113">
        <v>0</v>
      </c>
      <c r="T346" s="113">
        <v>0</v>
      </c>
      <c r="U346" s="113">
        <v>0</v>
      </c>
      <c r="V346" s="113">
        <v>0</v>
      </c>
      <c r="W346" s="113">
        <v>0</v>
      </c>
      <c r="X346" s="113">
        <v>0</v>
      </c>
      <c r="Y346" s="113">
        <v>0</v>
      </c>
      <c r="Z346" s="113">
        <v>0</v>
      </c>
      <c r="AA346" s="113">
        <v>0</v>
      </c>
      <c r="AB346" s="113">
        <v>0</v>
      </c>
      <c r="AC346" s="113">
        <v>0</v>
      </c>
      <c r="AD346" s="113">
        <v>0</v>
      </c>
      <c r="AE346" s="113">
        <v>0</v>
      </c>
      <c r="AF346" s="113">
        <v>0</v>
      </c>
      <c r="AG346" s="113">
        <v>0</v>
      </c>
      <c r="AH346" s="113">
        <v>0</v>
      </c>
      <c r="AI346" s="113">
        <v>0</v>
      </c>
      <c r="AJ346" s="113">
        <v>0</v>
      </c>
      <c r="AK346" s="113">
        <v>0</v>
      </c>
      <c r="AL346" s="113">
        <v>0</v>
      </c>
      <c r="AM346" s="113">
        <f t="shared" si="5"/>
        <v>0</v>
      </c>
      <c r="AP346" s="70"/>
    </row>
    <row r="347" spans="1:42" ht="33" customHeight="1">
      <c r="A347" s="87">
        <v>1265</v>
      </c>
      <c r="B347" s="88" t="s">
        <v>982</v>
      </c>
      <c r="C347" s="115" t="s">
        <v>1404</v>
      </c>
      <c r="D347" s="113">
        <v>0</v>
      </c>
      <c r="E347" s="113">
        <v>0</v>
      </c>
      <c r="F347" s="113">
        <v>0</v>
      </c>
      <c r="G347" s="113">
        <v>0</v>
      </c>
      <c r="H347" s="113">
        <v>0</v>
      </c>
      <c r="I347" s="113">
        <v>0</v>
      </c>
      <c r="J347" s="113">
        <v>0</v>
      </c>
      <c r="K347" s="113">
        <v>0</v>
      </c>
      <c r="L347" s="113">
        <v>0</v>
      </c>
      <c r="M347" s="113">
        <v>0</v>
      </c>
      <c r="N347" s="113">
        <v>0</v>
      </c>
      <c r="O347" s="113">
        <v>0</v>
      </c>
      <c r="P347" s="113">
        <v>0</v>
      </c>
      <c r="Q347" s="113">
        <v>0</v>
      </c>
      <c r="R347" s="113">
        <v>0</v>
      </c>
      <c r="S347" s="113">
        <v>0</v>
      </c>
      <c r="T347" s="113">
        <v>0</v>
      </c>
      <c r="U347" s="113">
        <v>0</v>
      </c>
      <c r="V347" s="113">
        <v>0</v>
      </c>
      <c r="W347" s="113">
        <v>0</v>
      </c>
      <c r="X347" s="113">
        <v>0</v>
      </c>
      <c r="Y347" s="113">
        <v>0</v>
      </c>
      <c r="Z347" s="113">
        <v>0</v>
      </c>
      <c r="AA347" s="113">
        <v>0</v>
      </c>
      <c r="AB347" s="113">
        <v>0</v>
      </c>
      <c r="AC347" s="113">
        <v>0</v>
      </c>
      <c r="AD347" s="113">
        <v>0</v>
      </c>
      <c r="AE347" s="113">
        <v>0</v>
      </c>
      <c r="AF347" s="113">
        <v>0</v>
      </c>
      <c r="AG347" s="113">
        <v>0</v>
      </c>
      <c r="AH347" s="113">
        <v>0</v>
      </c>
      <c r="AI347" s="113">
        <v>0</v>
      </c>
      <c r="AJ347" s="113">
        <v>0</v>
      </c>
      <c r="AK347" s="113">
        <v>0</v>
      </c>
      <c r="AL347" s="113">
        <v>0</v>
      </c>
      <c r="AM347" s="113">
        <f t="shared" si="5"/>
        <v>0</v>
      </c>
      <c r="AP347" s="70"/>
    </row>
    <row r="348" spans="1:42" ht="33" customHeight="1">
      <c r="A348" s="87">
        <v>1266</v>
      </c>
      <c r="B348" s="88" t="s">
        <v>983</v>
      </c>
      <c r="C348" s="115" t="s">
        <v>1404</v>
      </c>
      <c r="D348" s="113">
        <v>0</v>
      </c>
      <c r="E348" s="113">
        <v>0</v>
      </c>
      <c r="F348" s="113">
        <v>0</v>
      </c>
      <c r="G348" s="113">
        <v>0</v>
      </c>
      <c r="H348" s="113">
        <v>0</v>
      </c>
      <c r="I348" s="113">
        <v>0</v>
      </c>
      <c r="J348" s="113">
        <v>0</v>
      </c>
      <c r="K348" s="113">
        <v>0</v>
      </c>
      <c r="L348" s="113">
        <v>0</v>
      </c>
      <c r="M348" s="113">
        <v>0</v>
      </c>
      <c r="N348" s="113">
        <v>0</v>
      </c>
      <c r="O348" s="113">
        <v>0</v>
      </c>
      <c r="P348" s="113">
        <v>0</v>
      </c>
      <c r="Q348" s="113">
        <v>0</v>
      </c>
      <c r="R348" s="113">
        <v>0</v>
      </c>
      <c r="S348" s="113">
        <v>0</v>
      </c>
      <c r="T348" s="113">
        <v>0</v>
      </c>
      <c r="U348" s="113">
        <v>0</v>
      </c>
      <c r="V348" s="113">
        <v>0</v>
      </c>
      <c r="W348" s="113">
        <v>0</v>
      </c>
      <c r="X348" s="113">
        <v>0</v>
      </c>
      <c r="Y348" s="113">
        <v>0</v>
      </c>
      <c r="Z348" s="113">
        <v>0</v>
      </c>
      <c r="AA348" s="113">
        <v>0</v>
      </c>
      <c r="AB348" s="113">
        <v>0</v>
      </c>
      <c r="AC348" s="113">
        <v>0</v>
      </c>
      <c r="AD348" s="113">
        <v>0</v>
      </c>
      <c r="AE348" s="113">
        <v>0</v>
      </c>
      <c r="AF348" s="113">
        <v>0</v>
      </c>
      <c r="AG348" s="113">
        <v>0</v>
      </c>
      <c r="AH348" s="113">
        <v>0</v>
      </c>
      <c r="AI348" s="113">
        <v>0</v>
      </c>
      <c r="AJ348" s="113">
        <v>0</v>
      </c>
      <c r="AK348" s="113">
        <v>0</v>
      </c>
      <c r="AL348" s="113">
        <v>0</v>
      </c>
      <c r="AM348" s="113">
        <f t="shared" si="5"/>
        <v>0</v>
      </c>
      <c r="AP348" s="70"/>
    </row>
    <row r="349" spans="1:42" ht="33" customHeight="1">
      <c r="A349" s="87">
        <v>1267</v>
      </c>
      <c r="B349" s="88" t="s">
        <v>984</v>
      </c>
      <c r="C349" s="115" t="s">
        <v>1404</v>
      </c>
      <c r="D349" s="113">
        <v>0</v>
      </c>
      <c r="E349" s="113">
        <v>0</v>
      </c>
      <c r="F349" s="113">
        <v>0</v>
      </c>
      <c r="G349" s="113">
        <v>0</v>
      </c>
      <c r="H349" s="113">
        <v>0</v>
      </c>
      <c r="I349" s="113">
        <v>0</v>
      </c>
      <c r="J349" s="113">
        <v>0</v>
      </c>
      <c r="K349" s="113">
        <v>0</v>
      </c>
      <c r="L349" s="113">
        <v>0</v>
      </c>
      <c r="M349" s="113">
        <v>0</v>
      </c>
      <c r="N349" s="113">
        <v>0</v>
      </c>
      <c r="O349" s="113">
        <v>0</v>
      </c>
      <c r="P349" s="113">
        <v>0</v>
      </c>
      <c r="Q349" s="113">
        <v>0</v>
      </c>
      <c r="R349" s="113">
        <v>0</v>
      </c>
      <c r="S349" s="113">
        <v>0</v>
      </c>
      <c r="T349" s="113">
        <v>0</v>
      </c>
      <c r="U349" s="113">
        <v>0</v>
      </c>
      <c r="V349" s="113">
        <v>0</v>
      </c>
      <c r="W349" s="113">
        <v>0</v>
      </c>
      <c r="X349" s="113">
        <v>0</v>
      </c>
      <c r="Y349" s="113">
        <v>0</v>
      </c>
      <c r="Z349" s="113">
        <v>0</v>
      </c>
      <c r="AA349" s="113">
        <v>0</v>
      </c>
      <c r="AB349" s="113">
        <v>0</v>
      </c>
      <c r="AC349" s="113">
        <v>0</v>
      </c>
      <c r="AD349" s="113">
        <v>0</v>
      </c>
      <c r="AE349" s="113">
        <v>0</v>
      </c>
      <c r="AF349" s="113">
        <v>0</v>
      </c>
      <c r="AG349" s="113">
        <v>0</v>
      </c>
      <c r="AH349" s="113">
        <v>0</v>
      </c>
      <c r="AI349" s="113">
        <v>0</v>
      </c>
      <c r="AJ349" s="113">
        <v>0</v>
      </c>
      <c r="AK349" s="113">
        <v>0</v>
      </c>
      <c r="AL349" s="113">
        <v>0</v>
      </c>
      <c r="AM349" s="113">
        <f t="shared" si="5"/>
        <v>0</v>
      </c>
      <c r="AP349" s="70"/>
    </row>
    <row r="350" spans="1:42" ht="33" customHeight="1">
      <c r="A350" s="87">
        <v>1268</v>
      </c>
      <c r="B350" s="88" t="s">
        <v>985</v>
      </c>
      <c r="C350" s="115" t="s">
        <v>1404</v>
      </c>
      <c r="D350" s="113">
        <v>0</v>
      </c>
      <c r="E350" s="113">
        <v>0</v>
      </c>
      <c r="F350" s="113">
        <v>0</v>
      </c>
      <c r="G350" s="113">
        <v>0</v>
      </c>
      <c r="H350" s="113">
        <v>0</v>
      </c>
      <c r="I350" s="113">
        <v>0</v>
      </c>
      <c r="J350" s="113">
        <v>0</v>
      </c>
      <c r="K350" s="113">
        <v>0</v>
      </c>
      <c r="L350" s="113">
        <v>0</v>
      </c>
      <c r="M350" s="113">
        <v>0</v>
      </c>
      <c r="N350" s="113">
        <v>0</v>
      </c>
      <c r="O350" s="113">
        <v>0</v>
      </c>
      <c r="P350" s="113">
        <v>0</v>
      </c>
      <c r="Q350" s="113">
        <v>0</v>
      </c>
      <c r="R350" s="113">
        <v>0</v>
      </c>
      <c r="S350" s="113">
        <v>0</v>
      </c>
      <c r="T350" s="113">
        <v>0</v>
      </c>
      <c r="U350" s="113">
        <v>0</v>
      </c>
      <c r="V350" s="113">
        <v>0</v>
      </c>
      <c r="W350" s="113">
        <v>0</v>
      </c>
      <c r="X350" s="113">
        <v>0</v>
      </c>
      <c r="Y350" s="113">
        <v>0</v>
      </c>
      <c r="Z350" s="113">
        <v>0</v>
      </c>
      <c r="AA350" s="113">
        <v>0</v>
      </c>
      <c r="AB350" s="113">
        <v>0</v>
      </c>
      <c r="AC350" s="113">
        <v>0</v>
      </c>
      <c r="AD350" s="113">
        <v>0</v>
      </c>
      <c r="AE350" s="113">
        <v>0</v>
      </c>
      <c r="AF350" s="113">
        <v>0</v>
      </c>
      <c r="AG350" s="113">
        <v>0</v>
      </c>
      <c r="AH350" s="113">
        <v>0</v>
      </c>
      <c r="AI350" s="113">
        <v>0</v>
      </c>
      <c r="AJ350" s="113">
        <v>0</v>
      </c>
      <c r="AK350" s="113">
        <v>0</v>
      </c>
      <c r="AL350" s="113">
        <v>0</v>
      </c>
      <c r="AM350" s="113">
        <f t="shared" si="5"/>
        <v>0</v>
      </c>
      <c r="AP350" s="70"/>
    </row>
    <row r="351" spans="1:42" ht="33" customHeight="1">
      <c r="A351" s="87">
        <v>1269</v>
      </c>
      <c r="B351" s="88" t="s">
        <v>986</v>
      </c>
      <c r="C351" s="115" t="s">
        <v>1404</v>
      </c>
      <c r="D351" s="113">
        <v>0</v>
      </c>
      <c r="E351" s="113">
        <v>0</v>
      </c>
      <c r="F351" s="113">
        <v>0</v>
      </c>
      <c r="G351" s="113">
        <v>0</v>
      </c>
      <c r="H351" s="113">
        <v>0</v>
      </c>
      <c r="I351" s="113">
        <v>0</v>
      </c>
      <c r="J351" s="113">
        <v>0</v>
      </c>
      <c r="K351" s="113">
        <v>0</v>
      </c>
      <c r="L351" s="113">
        <v>0</v>
      </c>
      <c r="M351" s="113">
        <v>0</v>
      </c>
      <c r="N351" s="113">
        <v>0</v>
      </c>
      <c r="O351" s="113">
        <v>0</v>
      </c>
      <c r="P351" s="113">
        <v>0</v>
      </c>
      <c r="Q351" s="113">
        <v>0</v>
      </c>
      <c r="R351" s="113">
        <v>0</v>
      </c>
      <c r="S351" s="113">
        <v>0</v>
      </c>
      <c r="T351" s="113">
        <v>0</v>
      </c>
      <c r="U351" s="113">
        <v>0</v>
      </c>
      <c r="V351" s="113">
        <v>0</v>
      </c>
      <c r="W351" s="113">
        <v>0</v>
      </c>
      <c r="X351" s="113">
        <v>0</v>
      </c>
      <c r="Y351" s="113">
        <v>0</v>
      </c>
      <c r="Z351" s="113">
        <v>0</v>
      </c>
      <c r="AA351" s="113">
        <v>0</v>
      </c>
      <c r="AB351" s="113">
        <v>0</v>
      </c>
      <c r="AC351" s="113">
        <v>0</v>
      </c>
      <c r="AD351" s="113">
        <v>0</v>
      </c>
      <c r="AE351" s="113">
        <v>0</v>
      </c>
      <c r="AF351" s="113">
        <v>0</v>
      </c>
      <c r="AG351" s="113">
        <v>0</v>
      </c>
      <c r="AH351" s="113">
        <v>0</v>
      </c>
      <c r="AI351" s="113">
        <v>0</v>
      </c>
      <c r="AJ351" s="113">
        <v>0</v>
      </c>
      <c r="AK351" s="113">
        <v>0</v>
      </c>
      <c r="AL351" s="113">
        <v>0</v>
      </c>
      <c r="AM351" s="113">
        <f t="shared" si="5"/>
        <v>0</v>
      </c>
      <c r="AP351" s="70"/>
    </row>
    <row r="352" spans="1:42" ht="33" customHeight="1">
      <c r="A352" s="87">
        <v>1270</v>
      </c>
      <c r="B352" s="88" t="s">
        <v>987</v>
      </c>
      <c r="C352" s="115" t="s">
        <v>1404</v>
      </c>
      <c r="D352" s="113">
        <v>0</v>
      </c>
      <c r="E352" s="113">
        <v>0</v>
      </c>
      <c r="F352" s="113">
        <v>0</v>
      </c>
      <c r="G352" s="113">
        <v>0</v>
      </c>
      <c r="H352" s="113">
        <v>0</v>
      </c>
      <c r="I352" s="113">
        <v>0</v>
      </c>
      <c r="J352" s="113">
        <v>0</v>
      </c>
      <c r="K352" s="113">
        <v>0</v>
      </c>
      <c r="L352" s="113">
        <v>0</v>
      </c>
      <c r="M352" s="113">
        <v>0</v>
      </c>
      <c r="N352" s="113">
        <v>0</v>
      </c>
      <c r="O352" s="113">
        <v>0</v>
      </c>
      <c r="P352" s="113">
        <v>0</v>
      </c>
      <c r="Q352" s="113">
        <v>0</v>
      </c>
      <c r="R352" s="113">
        <v>0</v>
      </c>
      <c r="S352" s="113">
        <v>0</v>
      </c>
      <c r="T352" s="113">
        <v>0</v>
      </c>
      <c r="U352" s="113">
        <v>0</v>
      </c>
      <c r="V352" s="113">
        <v>0</v>
      </c>
      <c r="W352" s="113">
        <v>0</v>
      </c>
      <c r="X352" s="113">
        <v>0</v>
      </c>
      <c r="Y352" s="113">
        <v>0</v>
      </c>
      <c r="Z352" s="113">
        <v>0</v>
      </c>
      <c r="AA352" s="113">
        <v>0</v>
      </c>
      <c r="AB352" s="113">
        <v>0</v>
      </c>
      <c r="AC352" s="113">
        <v>0</v>
      </c>
      <c r="AD352" s="113">
        <v>0</v>
      </c>
      <c r="AE352" s="113">
        <v>0</v>
      </c>
      <c r="AF352" s="113">
        <v>0</v>
      </c>
      <c r="AG352" s="113">
        <v>0</v>
      </c>
      <c r="AH352" s="113">
        <v>0</v>
      </c>
      <c r="AI352" s="113">
        <v>0</v>
      </c>
      <c r="AJ352" s="113">
        <v>0</v>
      </c>
      <c r="AK352" s="113">
        <v>0</v>
      </c>
      <c r="AL352" s="113">
        <v>0</v>
      </c>
      <c r="AM352" s="113">
        <f t="shared" si="5"/>
        <v>0</v>
      </c>
      <c r="AP352" s="70"/>
    </row>
    <row r="353" spans="1:42" ht="33" customHeight="1">
      <c r="A353" s="87">
        <v>1271</v>
      </c>
      <c r="B353" s="88" t="s">
        <v>988</v>
      </c>
      <c r="C353" s="115" t="s">
        <v>1404</v>
      </c>
      <c r="D353" s="113">
        <v>0</v>
      </c>
      <c r="E353" s="113">
        <v>0</v>
      </c>
      <c r="F353" s="113">
        <v>0</v>
      </c>
      <c r="G353" s="113">
        <v>0</v>
      </c>
      <c r="H353" s="113">
        <v>0</v>
      </c>
      <c r="I353" s="113">
        <v>0</v>
      </c>
      <c r="J353" s="113">
        <v>0</v>
      </c>
      <c r="K353" s="113">
        <v>0</v>
      </c>
      <c r="L353" s="113">
        <v>0</v>
      </c>
      <c r="M353" s="113">
        <v>0</v>
      </c>
      <c r="N353" s="113">
        <v>0</v>
      </c>
      <c r="O353" s="113">
        <v>0</v>
      </c>
      <c r="P353" s="113">
        <v>0</v>
      </c>
      <c r="Q353" s="113">
        <v>0</v>
      </c>
      <c r="R353" s="113">
        <v>0</v>
      </c>
      <c r="S353" s="113">
        <v>0</v>
      </c>
      <c r="T353" s="113">
        <v>0</v>
      </c>
      <c r="U353" s="113">
        <v>0</v>
      </c>
      <c r="V353" s="113">
        <v>0</v>
      </c>
      <c r="W353" s="113">
        <v>0</v>
      </c>
      <c r="X353" s="113">
        <v>0</v>
      </c>
      <c r="Y353" s="113">
        <v>0</v>
      </c>
      <c r="Z353" s="113">
        <v>0</v>
      </c>
      <c r="AA353" s="113">
        <v>0</v>
      </c>
      <c r="AB353" s="113">
        <v>0</v>
      </c>
      <c r="AC353" s="113">
        <v>0</v>
      </c>
      <c r="AD353" s="113">
        <v>0</v>
      </c>
      <c r="AE353" s="113">
        <v>0</v>
      </c>
      <c r="AF353" s="113">
        <v>0</v>
      </c>
      <c r="AG353" s="113">
        <v>0</v>
      </c>
      <c r="AH353" s="113">
        <v>0</v>
      </c>
      <c r="AI353" s="113">
        <v>0</v>
      </c>
      <c r="AJ353" s="113">
        <v>0</v>
      </c>
      <c r="AK353" s="113">
        <v>0</v>
      </c>
      <c r="AL353" s="113">
        <v>0</v>
      </c>
      <c r="AM353" s="113">
        <f t="shared" si="5"/>
        <v>0</v>
      </c>
      <c r="AP353" s="70"/>
    </row>
    <row r="354" spans="1:42" ht="33" customHeight="1">
      <c r="A354" s="87">
        <v>1272</v>
      </c>
      <c r="B354" s="88" t="s">
        <v>989</v>
      </c>
      <c r="C354" s="115" t="s">
        <v>1404</v>
      </c>
      <c r="D354" s="113">
        <v>0</v>
      </c>
      <c r="E354" s="113">
        <v>0</v>
      </c>
      <c r="F354" s="113">
        <v>0</v>
      </c>
      <c r="G354" s="113">
        <v>0</v>
      </c>
      <c r="H354" s="113">
        <v>0</v>
      </c>
      <c r="I354" s="113">
        <v>0</v>
      </c>
      <c r="J354" s="113">
        <v>0</v>
      </c>
      <c r="K354" s="113">
        <v>0</v>
      </c>
      <c r="L354" s="113">
        <v>0</v>
      </c>
      <c r="M354" s="113">
        <v>0</v>
      </c>
      <c r="N354" s="113">
        <v>0</v>
      </c>
      <c r="O354" s="113">
        <v>0</v>
      </c>
      <c r="P354" s="113">
        <v>0</v>
      </c>
      <c r="Q354" s="113">
        <v>0</v>
      </c>
      <c r="R354" s="113">
        <v>0</v>
      </c>
      <c r="S354" s="113">
        <v>0</v>
      </c>
      <c r="T354" s="113">
        <v>0</v>
      </c>
      <c r="U354" s="113">
        <v>0</v>
      </c>
      <c r="V354" s="113">
        <v>0</v>
      </c>
      <c r="W354" s="113">
        <v>0</v>
      </c>
      <c r="X354" s="113">
        <v>0</v>
      </c>
      <c r="Y354" s="113">
        <v>0</v>
      </c>
      <c r="Z354" s="113">
        <v>0</v>
      </c>
      <c r="AA354" s="113">
        <v>0</v>
      </c>
      <c r="AB354" s="113">
        <v>0</v>
      </c>
      <c r="AC354" s="113">
        <v>0</v>
      </c>
      <c r="AD354" s="113">
        <v>0</v>
      </c>
      <c r="AE354" s="113">
        <v>0</v>
      </c>
      <c r="AF354" s="113">
        <v>0</v>
      </c>
      <c r="AG354" s="113">
        <v>0</v>
      </c>
      <c r="AH354" s="113">
        <v>0</v>
      </c>
      <c r="AI354" s="113">
        <v>0</v>
      </c>
      <c r="AJ354" s="113">
        <v>0</v>
      </c>
      <c r="AK354" s="113">
        <v>0</v>
      </c>
      <c r="AL354" s="113">
        <v>0</v>
      </c>
      <c r="AM354" s="113">
        <f t="shared" si="5"/>
        <v>0</v>
      </c>
      <c r="AP354" s="70"/>
    </row>
    <row r="355" spans="1:42" ht="33" customHeight="1">
      <c r="A355" s="87">
        <v>1273</v>
      </c>
      <c r="B355" s="88" t="s">
        <v>990</v>
      </c>
      <c r="C355" s="115" t="s">
        <v>1404</v>
      </c>
      <c r="D355" s="113">
        <v>0</v>
      </c>
      <c r="E355" s="113">
        <v>0</v>
      </c>
      <c r="F355" s="113">
        <v>0</v>
      </c>
      <c r="G355" s="113">
        <v>0</v>
      </c>
      <c r="H355" s="113">
        <v>0</v>
      </c>
      <c r="I355" s="113">
        <v>0</v>
      </c>
      <c r="J355" s="113">
        <v>0</v>
      </c>
      <c r="K355" s="113">
        <v>0</v>
      </c>
      <c r="L355" s="113">
        <v>0</v>
      </c>
      <c r="M355" s="113">
        <v>0</v>
      </c>
      <c r="N355" s="113">
        <v>0</v>
      </c>
      <c r="O355" s="113">
        <v>0</v>
      </c>
      <c r="P355" s="113">
        <v>0</v>
      </c>
      <c r="Q355" s="113">
        <v>0</v>
      </c>
      <c r="R355" s="113">
        <v>0</v>
      </c>
      <c r="S355" s="113">
        <v>0</v>
      </c>
      <c r="T355" s="113">
        <v>0</v>
      </c>
      <c r="U355" s="113">
        <v>0</v>
      </c>
      <c r="V355" s="113">
        <v>0</v>
      </c>
      <c r="W355" s="113">
        <v>0</v>
      </c>
      <c r="X355" s="113">
        <v>0</v>
      </c>
      <c r="Y355" s="113">
        <v>0</v>
      </c>
      <c r="Z355" s="113">
        <v>0</v>
      </c>
      <c r="AA355" s="113">
        <v>0</v>
      </c>
      <c r="AB355" s="113">
        <v>0</v>
      </c>
      <c r="AC355" s="113">
        <v>0</v>
      </c>
      <c r="AD355" s="113">
        <v>0</v>
      </c>
      <c r="AE355" s="113">
        <v>0</v>
      </c>
      <c r="AF355" s="113">
        <v>0</v>
      </c>
      <c r="AG355" s="113">
        <v>0</v>
      </c>
      <c r="AH355" s="113">
        <v>0</v>
      </c>
      <c r="AI355" s="113">
        <v>0</v>
      </c>
      <c r="AJ355" s="113">
        <v>0</v>
      </c>
      <c r="AK355" s="113">
        <v>0</v>
      </c>
      <c r="AL355" s="113">
        <v>0</v>
      </c>
      <c r="AM355" s="113">
        <f t="shared" si="5"/>
        <v>0</v>
      </c>
      <c r="AP355" s="70"/>
    </row>
    <row r="356" spans="1:42" ht="33" customHeight="1">
      <c r="A356" s="87">
        <v>1274</v>
      </c>
      <c r="B356" s="88" t="s">
        <v>991</v>
      </c>
      <c r="C356" s="115" t="s">
        <v>1404</v>
      </c>
      <c r="D356" s="113">
        <v>0</v>
      </c>
      <c r="E356" s="113">
        <v>0</v>
      </c>
      <c r="F356" s="113">
        <v>0</v>
      </c>
      <c r="G356" s="113">
        <v>0</v>
      </c>
      <c r="H356" s="113">
        <v>0</v>
      </c>
      <c r="I356" s="113">
        <v>0</v>
      </c>
      <c r="J356" s="113">
        <v>0</v>
      </c>
      <c r="K356" s="113">
        <v>0</v>
      </c>
      <c r="L356" s="113">
        <v>0</v>
      </c>
      <c r="M356" s="113">
        <v>0</v>
      </c>
      <c r="N356" s="113">
        <v>0</v>
      </c>
      <c r="O356" s="113">
        <v>0</v>
      </c>
      <c r="P356" s="113">
        <v>0</v>
      </c>
      <c r="Q356" s="113">
        <v>0</v>
      </c>
      <c r="R356" s="113">
        <v>0</v>
      </c>
      <c r="S356" s="113">
        <v>0</v>
      </c>
      <c r="T356" s="113">
        <v>0</v>
      </c>
      <c r="U356" s="113">
        <v>0</v>
      </c>
      <c r="V356" s="113">
        <v>0</v>
      </c>
      <c r="W356" s="113">
        <v>0</v>
      </c>
      <c r="X356" s="113">
        <v>0</v>
      </c>
      <c r="Y356" s="113">
        <v>0</v>
      </c>
      <c r="Z356" s="113">
        <v>0</v>
      </c>
      <c r="AA356" s="113">
        <v>0</v>
      </c>
      <c r="AB356" s="113">
        <v>0</v>
      </c>
      <c r="AC356" s="113">
        <v>0</v>
      </c>
      <c r="AD356" s="113">
        <v>0</v>
      </c>
      <c r="AE356" s="113">
        <v>0</v>
      </c>
      <c r="AF356" s="113">
        <v>0</v>
      </c>
      <c r="AG356" s="113">
        <v>0</v>
      </c>
      <c r="AH356" s="113">
        <v>0</v>
      </c>
      <c r="AI356" s="113">
        <v>0</v>
      </c>
      <c r="AJ356" s="113">
        <v>0</v>
      </c>
      <c r="AK356" s="113">
        <v>0</v>
      </c>
      <c r="AL356" s="113">
        <v>0</v>
      </c>
      <c r="AM356" s="113">
        <f t="shared" si="5"/>
        <v>0</v>
      </c>
      <c r="AP356" s="70"/>
    </row>
    <row r="357" spans="1:42" ht="33" customHeight="1">
      <c r="A357" s="87">
        <v>1275</v>
      </c>
      <c r="B357" s="88" t="s">
        <v>992</v>
      </c>
      <c r="C357" s="115" t="s">
        <v>1404</v>
      </c>
      <c r="D357" s="113">
        <v>0</v>
      </c>
      <c r="E357" s="113">
        <v>0</v>
      </c>
      <c r="F357" s="113">
        <v>0</v>
      </c>
      <c r="G357" s="113">
        <v>0</v>
      </c>
      <c r="H357" s="113">
        <v>0</v>
      </c>
      <c r="I357" s="113">
        <v>0</v>
      </c>
      <c r="J357" s="113">
        <v>0</v>
      </c>
      <c r="K357" s="113">
        <v>0</v>
      </c>
      <c r="L357" s="113">
        <v>0</v>
      </c>
      <c r="M357" s="113">
        <v>0</v>
      </c>
      <c r="N357" s="113">
        <v>0</v>
      </c>
      <c r="O357" s="113">
        <v>0</v>
      </c>
      <c r="P357" s="113">
        <v>0</v>
      </c>
      <c r="Q357" s="113">
        <v>0</v>
      </c>
      <c r="R357" s="113">
        <v>0</v>
      </c>
      <c r="S357" s="113">
        <v>0</v>
      </c>
      <c r="T357" s="113">
        <v>0</v>
      </c>
      <c r="U357" s="113">
        <v>0</v>
      </c>
      <c r="V357" s="113">
        <v>0</v>
      </c>
      <c r="W357" s="113">
        <v>0</v>
      </c>
      <c r="X357" s="113">
        <v>0</v>
      </c>
      <c r="Y357" s="113">
        <v>0</v>
      </c>
      <c r="Z357" s="113">
        <v>0</v>
      </c>
      <c r="AA357" s="113">
        <v>0</v>
      </c>
      <c r="AB357" s="113">
        <v>0</v>
      </c>
      <c r="AC357" s="113">
        <v>0</v>
      </c>
      <c r="AD357" s="113">
        <v>0</v>
      </c>
      <c r="AE357" s="113">
        <v>0</v>
      </c>
      <c r="AF357" s="113">
        <v>0</v>
      </c>
      <c r="AG357" s="113">
        <v>0</v>
      </c>
      <c r="AH357" s="113">
        <v>0</v>
      </c>
      <c r="AI357" s="113">
        <v>0</v>
      </c>
      <c r="AJ357" s="113">
        <v>0</v>
      </c>
      <c r="AK357" s="113">
        <v>0</v>
      </c>
      <c r="AL357" s="113">
        <v>0</v>
      </c>
      <c r="AM357" s="113">
        <f t="shared" si="5"/>
        <v>0</v>
      </c>
      <c r="AP357" s="70"/>
    </row>
    <row r="358" spans="1:42" ht="33" customHeight="1">
      <c r="A358" s="87">
        <v>1276</v>
      </c>
      <c r="B358" s="88" t="s">
        <v>993</v>
      </c>
      <c r="C358" s="115" t="s">
        <v>1404</v>
      </c>
      <c r="D358" s="113">
        <v>0</v>
      </c>
      <c r="E358" s="113">
        <v>0</v>
      </c>
      <c r="F358" s="113">
        <v>0</v>
      </c>
      <c r="G358" s="113">
        <v>0</v>
      </c>
      <c r="H358" s="113">
        <v>0</v>
      </c>
      <c r="I358" s="113">
        <v>0</v>
      </c>
      <c r="J358" s="113">
        <v>0</v>
      </c>
      <c r="K358" s="113">
        <v>0</v>
      </c>
      <c r="L358" s="113">
        <v>0</v>
      </c>
      <c r="M358" s="113">
        <v>0</v>
      </c>
      <c r="N358" s="113">
        <v>0</v>
      </c>
      <c r="O358" s="113">
        <v>0</v>
      </c>
      <c r="P358" s="113">
        <v>0</v>
      </c>
      <c r="Q358" s="113">
        <v>0</v>
      </c>
      <c r="R358" s="113">
        <v>0</v>
      </c>
      <c r="S358" s="113">
        <v>0</v>
      </c>
      <c r="T358" s="113">
        <v>0</v>
      </c>
      <c r="U358" s="113">
        <v>0</v>
      </c>
      <c r="V358" s="113">
        <v>0</v>
      </c>
      <c r="W358" s="113">
        <v>0</v>
      </c>
      <c r="X358" s="113">
        <v>0</v>
      </c>
      <c r="Y358" s="113">
        <v>0</v>
      </c>
      <c r="Z358" s="113">
        <v>0</v>
      </c>
      <c r="AA358" s="113">
        <v>0</v>
      </c>
      <c r="AB358" s="113">
        <v>0</v>
      </c>
      <c r="AC358" s="113">
        <v>0</v>
      </c>
      <c r="AD358" s="113">
        <v>0</v>
      </c>
      <c r="AE358" s="113">
        <v>0</v>
      </c>
      <c r="AF358" s="113">
        <v>0</v>
      </c>
      <c r="AG358" s="113">
        <v>0</v>
      </c>
      <c r="AH358" s="113">
        <v>0</v>
      </c>
      <c r="AI358" s="113">
        <v>0</v>
      </c>
      <c r="AJ358" s="113">
        <v>0</v>
      </c>
      <c r="AK358" s="113">
        <v>0</v>
      </c>
      <c r="AL358" s="113">
        <v>0</v>
      </c>
      <c r="AM358" s="113">
        <f t="shared" si="5"/>
        <v>0</v>
      </c>
      <c r="AP358" s="70"/>
    </row>
    <row r="359" spans="1:42" ht="33" customHeight="1">
      <c r="A359" s="87">
        <v>1277</v>
      </c>
      <c r="B359" s="88" t="s">
        <v>994</v>
      </c>
      <c r="C359" s="115" t="s">
        <v>1404</v>
      </c>
      <c r="D359" s="113">
        <v>0</v>
      </c>
      <c r="E359" s="113">
        <v>0</v>
      </c>
      <c r="F359" s="113">
        <v>0</v>
      </c>
      <c r="G359" s="113">
        <v>0</v>
      </c>
      <c r="H359" s="113">
        <v>0</v>
      </c>
      <c r="I359" s="113">
        <v>0</v>
      </c>
      <c r="J359" s="113">
        <v>0</v>
      </c>
      <c r="K359" s="113">
        <v>0</v>
      </c>
      <c r="L359" s="113">
        <v>0</v>
      </c>
      <c r="M359" s="113">
        <v>0</v>
      </c>
      <c r="N359" s="113">
        <v>0</v>
      </c>
      <c r="O359" s="113">
        <v>0</v>
      </c>
      <c r="P359" s="113">
        <v>0</v>
      </c>
      <c r="Q359" s="113">
        <v>0</v>
      </c>
      <c r="R359" s="113">
        <v>0</v>
      </c>
      <c r="S359" s="113">
        <v>0</v>
      </c>
      <c r="T359" s="113">
        <v>0</v>
      </c>
      <c r="U359" s="113">
        <v>0</v>
      </c>
      <c r="V359" s="113">
        <v>0</v>
      </c>
      <c r="W359" s="113">
        <v>0</v>
      </c>
      <c r="X359" s="113">
        <v>0</v>
      </c>
      <c r="Y359" s="113">
        <v>0</v>
      </c>
      <c r="Z359" s="113">
        <v>0</v>
      </c>
      <c r="AA359" s="113">
        <v>0</v>
      </c>
      <c r="AB359" s="113">
        <v>0</v>
      </c>
      <c r="AC359" s="113">
        <v>0</v>
      </c>
      <c r="AD359" s="113">
        <v>0</v>
      </c>
      <c r="AE359" s="113">
        <v>0</v>
      </c>
      <c r="AF359" s="113">
        <v>0</v>
      </c>
      <c r="AG359" s="113">
        <v>0</v>
      </c>
      <c r="AH359" s="113">
        <v>0</v>
      </c>
      <c r="AI359" s="113">
        <v>0</v>
      </c>
      <c r="AJ359" s="113">
        <v>0</v>
      </c>
      <c r="AK359" s="113">
        <v>0</v>
      </c>
      <c r="AL359" s="113">
        <v>0</v>
      </c>
      <c r="AM359" s="113">
        <f t="shared" si="5"/>
        <v>0</v>
      </c>
      <c r="AP359" s="70"/>
    </row>
    <row r="360" spans="1:42" ht="33" customHeight="1">
      <c r="A360" s="87">
        <v>1278</v>
      </c>
      <c r="B360" s="88" t="s">
        <v>995</v>
      </c>
      <c r="C360" s="115" t="s">
        <v>1404</v>
      </c>
      <c r="D360" s="113">
        <v>0</v>
      </c>
      <c r="E360" s="113">
        <v>0</v>
      </c>
      <c r="F360" s="113">
        <v>0</v>
      </c>
      <c r="G360" s="113">
        <v>0</v>
      </c>
      <c r="H360" s="113">
        <v>0</v>
      </c>
      <c r="I360" s="113">
        <v>0</v>
      </c>
      <c r="J360" s="113">
        <v>0</v>
      </c>
      <c r="K360" s="113">
        <v>0</v>
      </c>
      <c r="L360" s="113">
        <v>0</v>
      </c>
      <c r="M360" s="113">
        <v>0</v>
      </c>
      <c r="N360" s="113">
        <v>0</v>
      </c>
      <c r="O360" s="113">
        <v>0</v>
      </c>
      <c r="P360" s="113">
        <v>0</v>
      </c>
      <c r="Q360" s="113">
        <v>0</v>
      </c>
      <c r="R360" s="113">
        <v>0</v>
      </c>
      <c r="S360" s="113">
        <v>0</v>
      </c>
      <c r="T360" s="113">
        <v>0</v>
      </c>
      <c r="U360" s="113">
        <v>0</v>
      </c>
      <c r="V360" s="113">
        <v>0</v>
      </c>
      <c r="W360" s="113">
        <v>0</v>
      </c>
      <c r="X360" s="113">
        <v>0</v>
      </c>
      <c r="Y360" s="113">
        <v>0</v>
      </c>
      <c r="Z360" s="113">
        <v>0</v>
      </c>
      <c r="AA360" s="113">
        <v>0</v>
      </c>
      <c r="AB360" s="113">
        <v>0</v>
      </c>
      <c r="AC360" s="113">
        <v>0</v>
      </c>
      <c r="AD360" s="113">
        <v>0</v>
      </c>
      <c r="AE360" s="113">
        <v>0</v>
      </c>
      <c r="AF360" s="113">
        <v>0</v>
      </c>
      <c r="AG360" s="113">
        <v>0</v>
      </c>
      <c r="AH360" s="113">
        <v>0</v>
      </c>
      <c r="AI360" s="113">
        <v>0</v>
      </c>
      <c r="AJ360" s="113">
        <v>0</v>
      </c>
      <c r="AK360" s="113">
        <v>0</v>
      </c>
      <c r="AL360" s="113">
        <v>0</v>
      </c>
      <c r="AM360" s="113">
        <f t="shared" si="5"/>
        <v>0</v>
      </c>
      <c r="AP360" s="70"/>
    </row>
    <row r="361" spans="1:42" ht="33" customHeight="1">
      <c r="A361" s="87">
        <v>1279</v>
      </c>
      <c r="B361" s="88" t="s">
        <v>996</v>
      </c>
      <c r="C361" s="115" t="s">
        <v>1404</v>
      </c>
      <c r="D361" s="113">
        <v>0</v>
      </c>
      <c r="E361" s="113">
        <v>0</v>
      </c>
      <c r="F361" s="113">
        <v>0</v>
      </c>
      <c r="G361" s="113">
        <v>0</v>
      </c>
      <c r="H361" s="113">
        <v>0</v>
      </c>
      <c r="I361" s="113">
        <v>0</v>
      </c>
      <c r="J361" s="113">
        <v>0</v>
      </c>
      <c r="K361" s="113">
        <v>0</v>
      </c>
      <c r="L361" s="113">
        <v>0</v>
      </c>
      <c r="M361" s="113">
        <v>0</v>
      </c>
      <c r="N361" s="113">
        <v>0</v>
      </c>
      <c r="O361" s="113">
        <v>0</v>
      </c>
      <c r="P361" s="113">
        <v>0</v>
      </c>
      <c r="Q361" s="113">
        <v>0</v>
      </c>
      <c r="R361" s="113">
        <v>0</v>
      </c>
      <c r="S361" s="113">
        <v>0</v>
      </c>
      <c r="T361" s="113">
        <v>0</v>
      </c>
      <c r="U361" s="113">
        <v>0</v>
      </c>
      <c r="V361" s="113">
        <v>0</v>
      </c>
      <c r="W361" s="113">
        <v>0</v>
      </c>
      <c r="X361" s="113">
        <v>0</v>
      </c>
      <c r="Y361" s="113">
        <v>0</v>
      </c>
      <c r="Z361" s="113">
        <v>0</v>
      </c>
      <c r="AA361" s="113">
        <v>0</v>
      </c>
      <c r="AB361" s="113">
        <v>0</v>
      </c>
      <c r="AC361" s="113">
        <v>0</v>
      </c>
      <c r="AD361" s="113">
        <v>0</v>
      </c>
      <c r="AE361" s="113">
        <v>0</v>
      </c>
      <c r="AF361" s="113">
        <v>0</v>
      </c>
      <c r="AG361" s="113">
        <v>0</v>
      </c>
      <c r="AH361" s="113">
        <v>0</v>
      </c>
      <c r="AI361" s="113">
        <v>0</v>
      </c>
      <c r="AJ361" s="113">
        <v>0</v>
      </c>
      <c r="AK361" s="113">
        <v>0</v>
      </c>
      <c r="AL361" s="113">
        <v>0</v>
      </c>
      <c r="AM361" s="113">
        <f t="shared" si="5"/>
        <v>0</v>
      </c>
      <c r="AP361" s="70"/>
    </row>
    <row r="362" spans="1:42" ht="33" customHeight="1">
      <c r="A362" s="87">
        <v>1280</v>
      </c>
      <c r="B362" s="88" t="s">
        <v>997</v>
      </c>
      <c r="C362" s="115" t="s">
        <v>1404</v>
      </c>
      <c r="D362" s="113">
        <v>0</v>
      </c>
      <c r="E362" s="113">
        <v>0</v>
      </c>
      <c r="F362" s="113">
        <v>0</v>
      </c>
      <c r="G362" s="113">
        <v>0</v>
      </c>
      <c r="H362" s="113">
        <v>0</v>
      </c>
      <c r="I362" s="113">
        <v>0</v>
      </c>
      <c r="J362" s="113">
        <v>0</v>
      </c>
      <c r="K362" s="113">
        <v>0</v>
      </c>
      <c r="L362" s="113">
        <v>0</v>
      </c>
      <c r="M362" s="113">
        <v>0</v>
      </c>
      <c r="N362" s="113">
        <v>0</v>
      </c>
      <c r="O362" s="113">
        <v>0</v>
      </c>
      <c r="P362" s="113">
        <v>0</v>
      </c>
      <c r="Q362" s="113">
        <v>0</v>
      </c>
      <c r="R362" s="113">
        <v>0</v>
      </c>
      <c r="S362" s="113">
        <v>0</v>
      </c>
      <c r="T362" s="113">
        <v>0</v>
      </c>
      <c r="U362" s="113">
        <v>0</v>
      </c>
      <c r="V362" s="113">
        <v>0</v>
      </c>
      <c r="W362" s="113">
        <v>0</v>
      </c>
      <c r="X362" s="113">
        <v>0</v>
      </c>
      <c r="Y362" s="113">
        <v>0</v>
      </c>
      <c r="Z362" s="113">
        <v>0</v>
      </c>
      <c r="AA362" s="113">
        <v>0</v>
      </c>
      <c r="AB362" s="113">
        <v>0</v>
      </c>
      <c r="AC362" s="113">
        <v>0</v>
      </c>
      <c r="AD362" s="113">
        <v>0</v>
      </c>
      <c r="AE362" s="113">
        <v>0</v>
      </c>
      <c r="AF362" s="113">
        <v>0</v>
      </c>
      <c r="AG362" s="113">
        <v>0</v>
      </c>
      <c r="AH362" s="113">
        <v>0</v>
      </c>
      <c r="AI362" s="113">
        <v>0</v>
      </c>
      <c r="AJ362" s="113">
        <v>0</v>
      </c>
      <c r="AK362" s="113">
        <v>0</v>
      </c>
      <c r="AL362" s="113">
        <v>0</v>
      </c>
      <c r="AM362" s="113">
        <f t="shared" si="5"/>
        <v>0</v>
      </c>
      <c r="AP362" s="70"/>
    </row>
    <row r="363" spans="1:42" ht="33" customHeight="1">
      <c r="A363" s="87">
        <v>1281</v>
      </c>
      <c r="B363" s="88" t="s">
        <v>998</v>
      </c>
      <c r="C363" s="115" t="s">
        <v>1404</v>
      </c>
      <c r="D363" s="113">
        <v>0</v>
      </c>
      <c r="E363" s="113">
        <v>0</v>
      </c>
      <c r="F363" s="113">
        <v>0</v>
      </c>
      <c r="G363" s="113">
        <v>0</v>
      </c>
      <c r="H363" s="113">
        <v>0</v>
      </c>
      <c r="I363" s="113">
        <v>0</v>
      </c>
      <c r="J363" s="113">
        <v>0</v>
      </c>
      <c r="K363" s="113">
        <v>0</v>
      </c>
      <c r="L363" s="113">
        <v>0</v>
      </c>
      <c r="M363" s="113">
        <v>0</v>
      </c>
      <c r="N363" s="113">
        <v>0</v>
      </c>
      <c r="O363" s="113">
        <v>0</v>
      </c>
      <c r="P363" s="113">
        <v>0</v>
      </c>
      <c r="Q363" s="113">
        <v>0</v>
      </c>
      <c r="R363" s="113">
        <v>0</v>
      </c>
      <c r="S363" s="113">
        <v>0</v>
      </c>
      <c r="T363" s="113">
        <v>0</v>
      </c>
      <c r="U363" s="113">
        <v>0</v>
      </c>
      <c r="V363" s="113">
        <v>0</v>
      </c>
      <c r="W363" s="113">
        <v>0</v>
      </c>
      <c r="X363" s="113">
        <v>0</v>
      </c>
      <c r="Y363" s="113">
        <v>0</v>
      </c>
      <c r="Z363" s="113">
        <v>0</v>
      </c>
      <c r="AA363" s="113">
        <v>0</v>
      </c>
      <c r="AB363" s="113">
        <v>0</v>
      </c>
      <c r="AC363" s="113">
        <v>0</v>
      </c>
      <c r="AD363" s="113">
        <v>0</v>
      </c>
      <c r="AE363" s="113">
        <v>0</v>
      </c>
      <c r="AF363" s="113">
        <v>0</v>
      </c>
      <c r="AG363" s="113">
        <v>0</v>
      </c>
      <c r="AH363" s="113">
        <v>0</v>
      </c>
      <c r="AI363" s="113">
        <v>0</v>
      </c>
      <c r="AJ363" s="113">
        <v>0</v>
      </c>
      <c r="AK363" s="113">
        <v>0</v>
      </c>
      <c r="AL363" s="113">
        <v>0</v>
      </c>
      <c r="AM363" s="113">
        <f t="shared" si="5"/>
        <v>0</v>
      </c>
      <c r="AP363" s="70"/>
    </row>
    <row r="364" spans="1:42" ht="33" customHeight="1">
      <c r="A364" s="87">
        <v>1282</v>
      </c>
      <c r="B364" s="88" t="s">
        <v>999</v>
      </c>
      <c r="C364" s="115" t="s">
        <v>1404</v>
      </c>
      <c r="D364" s="113">
        <v>0</v>
      </c>
      <c r="E364" s="113">
        <v>0</v>
      </c>
      <c r="F364" s="113">
        <v>0</v>
      </c>
      <c r="G364" s="113">
        <v>0</v>
      </c>
      <c r="H364" s="113">
        <v>0</v>
      </c>
      <c r="I364" s="113">
        <v>0</v>
      </c>
      <c r="J364" s="113">
        <v>0</v>
      </c>
      <c r="K364" s="113">
        <v>0</v>
      </c>
      <c r="L364" s="113">
        <v>0</v>
      </c>
      <c r="M364" s="113">
        <v>0</v>
      </c>
      <c r="N364" s="113">
        <v>0</v>
      </c>
      <c r="O364" s="113">
        <v>0</v>
      </c>
      <c r="P364" s="113">
        <v>0</v>
      </c>
      <c r="Q364" s="113">
        <v>0</v>
      </c>
      <c r="R364" s="113">
        <v>0</v>
      </c>
      <c r="S364" s="113">
        <v>0</v>
      </c>
      <c r="T364" s="113">
        <v>0</v>
      </c>
      <c r="U364" s="113">
        <v>0</v>
      </c>
      <c r="V364" s="113">
        <v>0</v>
      </c>
      <c r="W364" s="113">
        <v>0</v>
      </c>
      <c r="X364" s="113">
        <v>0</v>
      </c>
      <c r="Y364" s="113">
        <v>0</v>
      </c>
      <c r="Z364" s="113">
        <v>0</v>
      </c>
      <c r="AA364" s="113">
        <v>0</v>
      </c>
      <c r="AB364" s="113">
        <v>0</v>
      </c>
      <c r="AC364" s="113">
        <v>0</v>
      </c>
      <c r="AD364" s="113">
        <v>0</v>
      </c>
      <c r="AE364" s="113">
        <v>0</v>
      </c>
      <c r="AF364" s="113">
        <v>0</v>
      </c>
      <c r="AG364" s="113">
        <v>0</v>
      </c>
      <c r="AH364" s="113">
        <v>0</v>
      </c>
      <c r="AI364" s="113">
        <v>0</v>
      </c>
      <c r="AJ364" s="113">
        <v>0</v>
      </c>
      <c r="AK364" s="113">
        <v>0</v>
      </c>
      <c r="AL364" s="113">
        <v>0</v>
      </c>
      <c r="AM364" s="113">
        <f t="shared" si="5"/>
        <v>0</v>
      </c>
      <c r="AP364" s="70"/>
    </row>
    <row r="365" spans="1:42" ht="33" customHeight="1">
      <c r="A365" s="87">
        <v>1283</v>
      </c>
      <c r="B365" s="88" t="s">
        <v>1000</v>
      </c>
      <c r="C365" s="115" t="s">
        <v>1404</v>
      </c>
      <c r="D365" s="113">
        <v>0</v>
      </c>
      <c r="E365" s="113">
        <v>0</v>
      </c>
      <c r="F365" s="113">
        <v>0</v>
      </c>
      <c r="G365" s="113">
        <v>0</v>
      </c>
      <c r="H365" s="113">
        <v>0</v>
      </c>
      <c r="I365" s="113">
        <v>0</v>
      </c>
      <c r="J365" s="113">
        <v>0</v>
      </c>
      <c r="K365" s="113">
        <v>0</v>
      </c>
      <c r="L365" s="113">
        <v>0</v>
      </c>
      <c r="M365" s="113">
        <v>0</v>
      </c>
      <c r="N365" s="113">
        <v>0</v>
      </c>
      <c r="O365" s="113">
        <v>0</v>
      </c>
      <c r="P365" s="113">
        <v>0</v>
      </c>
      <c r="Q365" s="113">
        <v>0</v>
      </c>
      <c r="R365" s="113">
        <v>0</v>
      </c>
      <c r="S365" s="113">
        <v>0</v>
      </c>
      <c r="T365" s="113">
        <v>0</v>
      </c>
      <c r="U365" s="113">
        <v>0</v>
      </c>
      <c r="V365" s="113">
        <v>0</v>
      </c>
      <c r="W365" s="113">
        <v>0</v>
      </c>
      <c r="X365" s="113">
        <v>0</v>
      </c>
      <c r="Y365" s="113">
        <v>0</v>
      </c>
      <c r="Z365" s="113">
        <v>0</v>
      </c>
      <c r="AA365" s="113">
        <v>0</v>
      </c>
      <c r="AB365" s="113">
        <v>0</v>
      </c>
      <c r="AC365" s="113">
        <v>0</v>
      </c>
      <c r="AD365" s="113">
        <v>0</v>
      </c>
      <c r="AE365" s="113">
        <v>0</v>
      </c>
      <c r="AF365" s="113">
        <v>0</v>
      </c>
      <c r="AG365" s="113">
        <v>0</v>
      </c>
      <c r="AH365" s="113">
        <v>0</v>
      </c>
      <c r="AI365" s="113">
        <v>0</v>
      </c>
      <c r="AJ365" s="113">
        <v>0</v>
      </c>
      <c r="AK365" s="113">
        <v>0</v>
      </c>
      <c r="AL365" s="113">
        <v>0</v>
      </c>
      <c r="AM365" s="113">
        <f t="shared" si="5"/>
        <v>0</v>
      </c>
      <c r="AP365" s="70"/>
    </row>
    <row r="366" spans="1:42" ht="33" customHeight="1">
      <c r="A366" s="87">
        <v>1284</v>
      </c>
      <c r="B366" s="88" t="s">
        <v>1001</v>
      </c>
      <c r="C366" s="115" t="s">
        <v>1404</v>
      </c>
      <c r="D366" s="113">
        <v>0</v>
      </c>
      <c r="E366" s="113">
        <v>0</v>
      </c>
      <c r="F366" s="113">
        <v>0</v>
      </c>
      <c r="G366" s="113">
        <v>0</v>
      </c>
      <c r="H366" s="113">
        <v>0</v>
      </c>
      <c r="I366" s="113">
        <v>0</v>
      </c>
      <c r="J366" s="113">
        <v>0</v>
      </c>
      <c r="K366" s="113">
        <v>0</v>
      </c>
      <c r="L366" s="113">
        <v>0</v>
      </c>
      <c r="M366" s="113">
        <v>0</v>
      </c>
      <c r="N366" s="113">
        <v>0</v>
      </c>
      <c r="O366" s="113">
        <v>0</v>
      </c>
      <c r="P366" s="113">
        <v>0</v>
      </c>
      <c r="Q366" s="113">
        <v>0</v>
      </c>
      <c r="R366" s="113">
        <v>0</v>
      </c>
      <c r="S366" s="113">
        <v>0</v>
      </c>
      <c r="T366" s="113">
        <v>0</v>
      </c>
      <c r="U366" s="113">
        <v>0</v>
      </c>
      <c r="V366" s="113">
        <v>0</v>
      </c>
      <c r="W366" s="113">
        <v>0</v>
      </c>
      <c r="X366" s="113">
        <v>0</v>
      </c>
      <c r="Y366" s="113">
        <v>0</v>
      </c>
      <c r="Z366" s="113">
        <v>0</v>
      </c>
      <c r="AA366" s="113">
        <v>0</v>
      </c>
      <c r="AB366" s="113">
        <v>0</v>
      </c>
      <c r="AC366" s="113">
        <v>0</v>
      </c>
      <c r="AD366" s="113">
        <v>0</v>
      </c>
      <c r="AE366" s="113">
        <v>0</v>
      </c>
      <c r="AF366" s="113">
        <v>0</v>
      </c>
      <c r="AG366" s="113">
        <v>0</v>
      </c>
      <c r="AH366" s="113">
        <v>0</v>
      </c>
      <c r="AI366" s="113">
        <v>0</v>
      </c>
      <c r="AJ366" s="113">
        <v>0</v>
      </c>
      <c r="AK366" s="113">
        <v>0</v>
      </c>
      <c r="AL366" s="113">
        <v>0</v>
      </c>
      <c r="AM366" s="113">
        <f t="shared" si="5"/>
        <v>0</v>
      </c>
      <c r="AP366" s="70"/>
    </row>
    <row r="367" spans="1:42" ht="33" customHeight="1">
      <c r="A367" s="87">
        <v>1285</v>
      </c>
      <c r="B367" s="88" t="s">
        <v>1002</v>
      </c>
      <c r="C367" s="115" t="s">
        <v>1404</v>
      </c>
      <c r="D367" s="113">
        <v>0</v>
      </c>
      <c r="E367" s="113">
        <v>0</v>
      </c>
      <c r="F367" s="113">
        <v>0</v>
      </c>
      <c r="G367" s="113">
        <v>0</v>
      </c>
      <c r="H367" s="113">
        <v>0</v>
      </c>
      <c r="I367" s="113">
        <v>0</v>
      </c>
      <c r="J367" s="113">
        <v>0</v>
      </c>
      <c r="K367" s="113">
        <v>0</v>
      </c>
      <c r="L367" s="113">
        <v>0</v>
      </c>
      <c r="M367" s="113">
        <v>0</v>
      </c>
      <c r="N367" s="113">
        <v>0</v>
      </c>
      <c r="O367" s="113">
        <v>0</v>
      </c>
      <c r="P367" s="113">
        <v>0</v>
      </c>
      <c r="Q367" s="113">
        <v>0</v>
      </c>
      <c r="R367" s="113">
        <v>0</v>
      </c>
      <c r="S367" s="113">
        <v>0</v>
      </c>
      <c r="T367" s="113">
        <v>0</v>
      </c>
      <c r="U367" s="113">
        <v>0</v>
      </c>
      <c r="V367" s="113">
        <v>0</v>
      </c>
      <c r="W367" s="113">
        <v>0</v>
      </c>
      <c r="X367" s="113">
        <v>0</v>
      </c>
      <c r="Y367" s="113">
        <v>0</v>
      </c>
      <c r="Z367" s="113">
        <v>0</v>
      </c>
      <c r="AA367" s="113">
        <v>0</v>
      </c>
      <c r="AB367" s="113">
        <v>0</v>
      </c>
      <c r="AC367" s="113">
        <v>0</v>
      </c>
      <c r="AD367" s="113">
        <v>0</v>
      </c>
      <c r="AE367" s="113">
        <v>0</v>
      </c>
      <c r="AF367" s="113">
        <v>0</v>
      </c>
      <c r="AG367" s="113">
        <v>0</v>
      </c>
      <c r="AH367" s="113">
        <v>0</v>
      </c>
      <c r="AI367" s="113">
        <v>0</v>
      </c>
      <c r="AJ367" s="113">
        <v>0</v>
      </c>
      <c r="AK367" s="113">
        <v>0</v>
      </c>
      <c r="AL367" s="113">
        <v>0</v>
      </c>
      <c r="AM367" s="113">
        <f t="shared" si="5"/>
        <v>0</v>
      </c>
      <c r="AP367" s="70"/>
    </row>
    <row r="368" spans="1:42" ht="33" customHeight="1">
      <c r="A368" s="87">
        <v>1286</v>
      </c>
      <c r="B368" s="88" t="s">
        <v>1003</v>
      </c>
      <c r="C368" s="115" t="s">
        <v>1404</v>
      </c>
      <c r="D368" s="113">
        <v>0</v>
      </c>
      <c r="E368" s="113">
        <v>0</v>
      </c>
      <c r="F368" s="113">
        <v>0</v>
      </c>
      <c r="G368" s="113">
        <v>0</v>
      </c>
      <c r="H368" s="113">
        <v>0</v>
      </c>
      <c r="I368" s="113">
        <v>0</v>
      </c>
      <c r="J368" s="113">
        <v>0</v>
      </c>
      <c r="K368" s="113">
        <v>0</v>
      </c>
      <c r="L368" s="113">
        <v>0</v>
      </c>
      <c r="M368" s="113">
        <v>0</v>
      </c>
      <c r="N368" s="113">
        <v>0</v>
      </c>
      <c r="O368" s="113">
        <v>0</v>
      </c>
      <c r="P368" s="113">
        <v>0</v>
      </c>
      <c r="Q368" s="113">
        <v>0</v>
      </c>
      <c r="R368" s="113">
        <v>0</v>
      </c>
      <c r="S368" s="113">
        <v>0</v>
      </c>
      <c r="T368" s="113">
        <v>0</v>
      </c>
      <c r="U368" s="113">
        <v>0</v>
      </c>
      <c r="V368" s="113">
        <v>0</v>
      </c>
      <c r="W368" s="113">
        <v>0</v>
      </c>
      <c r="X368" s="113">
        <v>0</v>
      </c>
      <c r="Y368" s="113">
        <v>0</v>
      </c>
      <c r="Z368" s="113">
        <v>0</v>
      </c>
      <c r="AA368" s="113">
        <v>0</v>
      </c>
      <c r="AB368" s="113">
        <v>0</v>
      </c>
      <c r="AC368" s="113">
        <v>0</v>
      </c>
      <c r="AD368" s="113">
        <v>0</v>
      </c>
      <c r="AE368" s="113">
        <v>0</v>
      </c>
      <c r="AF368" s="113">
        <v>0</v>
      </c>
      <c r="AG368" s="113">
        <v>0</v>
      </c>
      <c r="AH368" s="113">
        <v>0</v>
      </c>
      <c r="AI368" s="113">
        <v>0</v>
      </c>
      <c r="AJ368" s="113">
        <v>0</v>
      </c>
      <c r="AK368" s="113">
        <v>0</v>
      </c>
      <c r="AL368" s="113">
        <v>0</v>
      </c>
      <c r="AM368" s="113">
        <f t="shared" si="5"/>
        <v>0</v>
      </c>
      <c r="AP368" s="70"/>
    </row>
    <row r="369" spans="1:42" ht="33" customHeight="1">
      <c r="A369" s="87">
        <v>1287</v>
      </c>
      <c r="B369" s="88" t="s">
        <v>1004</v>
      </c>
      <c r="C369" s="115" t="s">
        <v>1404</v>
      </c>
      <c r="D369" s="113">
        <v>0</v>
      </c>
      <c r="E369" s="113">
        <v>0</v>
      </c>
      <c r="F369" s="113">
        <v>0</v>
      </c>
      <c r="G369" s="113">
        <v>0</v>
      </c>
      <c r="H369" s="113">
        <v>0</v>
      </c>
      <c r="I369" s="113">
        <v>0</v>
      </c>
      <c r="J369" s="113">
        <v>0</v>
      </c>
      <c r="K369" s="113">
        <v>0</v>
      </c>
      <c r="L369" s="113">
        <v>0</v>
      </c>
      <c r="M369" s="113">
        <v>0</v>
      </c>
      <c r="N369" s="113">
        <v>0</v>
      </c>
      <c r="O369" s="113">
        <v>0</v>
      </c>
      <c r="P369" s="113">
        <v>0</v>
      </c>
      <c r="Q369" s="113">
        <v>0</v>
      </c>
      <c r="R369" s="113">
        <v>0</v>
      </c>
      <c r="S369" s="113">
        <v>0</v>
      </c>
      <c r="T369" s="113">
        <v>0</v>
      </c>
      <c r="U369" s="113">
        <v>0</v>
      </c>
      <c r="V369" s="113">
        <v>0</v>
      </c>
      <c r="W369" s="113">
        <v>0</v>
      </c>
      <c r="X369" s="113">
        <v>0</v>
      </c>
      <c r="Y369" s="113">
        <v>0</v>
      </c>
      <c r="Z369" s="113">
        <v>0</v>
      </c>
      <c r="AA369" s="113">
        <v>0</v>
      </c>
      <c r="AB369" s="113">
        <v>0</v>
      </c>
      <c r="AC369" s="113">
        <v>0</v>
      </c>
      <c r="AD369" s="113">
        <v>0</v>
      </c>
      <c r="AE369" s="113">
        <v>0</v>
      </c>
      <c r="AF369" s="113">
        <v>0</v>
      </c>
      <c r="AG369" s="113">
        <v>0</v>
      </c>
      <c r="AH369" s="113">
        <v>0</v>
      </c>
      <c r="AI369" s="113">
        <v>0</v>
      </c>
      <c r="AJ369" s="113">
        <v>0</v>
      </c>
      <c r="AK369" s="113">
        <v>0</v>
      </c>
      <c r="AL369" s="113">
        <v>0</v>
      </c>
      <c r="AM369" s="113">
        <f t="shared" si="5"/>
        <v>0</v>
      </c>
      <c r="AP369" s="70"/>
    </row>
    <row r="370" spans="1:42" ht="33" customHeight="1">
      <c r="A370" s="87">
        <v>1301</v>
      </c>
      <c r="B370" s="88" t="s">
        <v>1005</v>
      </c>
      <c r="C370" s="115" t="s">
        <v>1404</v>
      </c>
      <c r="D370" s="113">
        <v>0</v>
      </c>
      <c r="E370" s="113">
        <v>0</v>
      </c>
      <c r="F370" s="113">
        <v>0</v>
      </c>
      <c r="G370" s="113">
        <v>0</v>
      </c>
      <c r="H370" s="113">
        <v>0</v>
      </c>
      <c r="I370" s="113">
        <v>0</v>
      </c>
      <c r="J370" s="113">
        <v>0</v>
      </c>
      <c r="K370" s="113">
        <v>0</v>
      </c>
      <c r="L370" s="113">
        <v>0</v>
      </c>
      <c r="M370" s="113">
        <v>0</v>
      </c>
      <c r="N370" s="113">
        <v>0</v>
      </c>
      <c r="O370" s="113">
        <v>0</v>
      </c>
      <c r="P370" s="113">
        <v>0</v>
      </c>
      <c r="Q370" s="113">
        <v>0</v>
      </c>
      <c r="R370" s="113">
        <v>0</v>
      </c>
      <c r="S370" s="113">
        <v>0</v>
      </c>
      <c r="T370" s="113">
        <v>0</v>
      </c>
      <c r="U370" s="113">
        <v>0</v>
      </c>
      <c r="V370" s="113">
        <v>0</v>
      </c>
      <c r="W370" s="113">
        <v>0</v>
      </c>
      <c r="X370" s="113">
        <v>0</v>
      </c>
      <c r="Y370" s="113">
        <v>0</v>
      </c>
      <c r="Z370" s="113">
        <v>0</v>
      </c>
      <c r="AA370" s="113">
        <v>0</v>
      </c>
      <c r="AB370" s="113">
        <v>0</v>
      </c>
      <c r="AC370" s="113">
        <v>0</v>
      </c>
      <c r="AD370" s="113">
        <v>0</v>
      </c>
      <c r="AE370" s="113">
        <v>0</v>
      </c>
      <c r="AF370" s="113">
        <v>0</v>
      </c>
      <c r="AG370" s="113">
        <v>0</v>
      </c>
      <c r="AH370" s="113">
        <v>0</v>
      </c>
      <c r="AI370" s="113">
        <v>0</v>
      </c>
      <c r="AJ370" s="113">
        <v>0</v>
      </c>
      <c r="AK370" s="113">
        <v>0</v>
      </c>
      <c r="AL370" s="113">
        <v>0</v>
      </c>
      <c r="AM370" s="113">
        <f t="shared" si="5"/>
        <v>0</v>
      </c>
      <c r="AP370" s="70"/>
    </row>
    <row r="371" spans="1:42" ht="33" customHeight="1">
      <c r="A371" s="87">
        <v>1302</v>
      </c>
      <c r="B371" s="88" t="s">
        <v>1006</v>
      </c>
      <c r="C371" s="115" t="s">
        <v>1404</v>
      </c>
      <c r="D371" s="113">
        <v>0</v>
      </c>
      <c r="E371" s="113">
        <v>0</v>
      </c>
      <c r="F371" s="113">
        <v>0</v>
      </c>
      <c r="G371" s="113">
        <v>0</v>
      </c>
      <c r="H371" s="113">
        <v>0</v>
      </c>
      <c r="I371" s="113">
        <v>0</v>
      </c>
      <c r="J371" s="113">
        <v>0</v>
      </c>
      <c r="K371" s="113">
        <v>0</v>
      </c>
      <c r="L371" s="113">
        <v>0</v>
      </c>
      <c r="M371" s="113">
        <v>0</v>
      </c>
      <c r="N371" s="113">
        <v>0</v>
      </c>
      <c r="O371" s="113">
        <v>0</v>
      </c>
      <c r="P371" s="113">
        <v>0</v>
      </c>
      <c r="Q371" s="113">
        <v>0</v>
      </c>
      <c r="R371" s="113">
        <v>0</v>
      </c>
      <c r="S371" s="113">
        <v>0</v>
      </c>
      <c r="T371" s="113">
        <v>0</v>
      </c>
      <c r="U371" s="113">
        <v>0</v>
      </c>
      <c r="V371" s="113">
        <v>0</v>
      </c>
      <c r="W371" s="113">
        <v>0</v>
      </c>
      <c r="X371" s="113">
        <v>0</v>
      </c>
      <c r="Y371" s="113">
        <v>0</v>
      </c>
      <c r="Z371" s="113">
        <v>0</v>
      </c>
      <c r="AA371" s="113">
        <v>0</v>
      </c>
      <c r="AB371" s="113">
        <v>0</v>
      </c>
      <c r="AC371" s="113">
        <v>0</v>
      </c>
      <c r="AD371" s="113">
        <v>0</v>
      </c>
      <c r="AE371" s="113">
        <v>0</v>
      </c>
      <c r="AF371" s="113">
        <v>0</v>
      </c>
      <c r="AG371" s="113">
        <v>0</v>
      </c>
      <c r="AH371" s="113">
        <v>0</v>
      </c>
      <c r="AI371" s="113">
        <v>0</v>
      </c>
      <c r="AJ371" s="113">
        <v>0</v>
      </c>
      <c r="AK371" s="113">
        <v>0</v>
      </c>
      <c r="AL371" s="113">
        <v>0</v>
      </c>
      <c r="AM371" s="113">
        <f t="shared" si="5"/>
        <v>0</v>
      </c>
      <c r="AP371" s="70"/>
    </row>
    <row r="372" spans="1:42" ht="33" customHeight="1">
      <c r="A372" s="87">
        <v>1303</v>
      </c>
      <c r="B372" s="88" t="s">
        <v>1007</v>
      </c>
      <c r="C372" s="115" t="s">
        <v>1404</v>
      </c>
      <c r="D372" s="113">
        <v>0</v>
      </c>
      <c r="E372" s="113">
        <v>0</v>
      </c>
      <c r="F372" s="113">
        <v>0</v>
      </c>
      <c r="G372" s="113">
        <v>0</v>
      </c>
      <c r="H372" s="113">
        <v>0</v>
      </c>
      <c r="I372" s="113">
        <v>0</v>
      </c>
      <c r="J372" s="113">
        <v>0</v>
      </c>
      <c r="K372" s="113">
        <v>0</v>
      </c>
      <c r="L372" s="113">
        <v>0</v>
      </c>
      <c r="M372" s="113">
        <v>0</v>
      </c>
      <c r="N372" s="113">
        <v>0</v>
      </c>
      <c r="O372" s="113">
        <v>0</v>
      </c>
      <c r="P372" s="113">
        <v>0</v>
      </c>
      <c r="Q372" s="113">
        <v>0</v>
      </c>
      <c r="R372" s="113">
        <v>0</v>
      </c>
      <c r="S372" s="113">
        <v>0</v>
      </c>
      <c r="T372" s="113">
        <v>0</v>
      </c>
      <c r="U372" s="113">
        <v>0</v>
      </c>
      <c r="V372" s="113">
        <v>0</v>
      </c>
      <c r="W372" s="113">
        <v>0</v>
      </c>
      <c r="X372" s="113">
        <v>0</v>
      </c>
      <c r="Y372" s="113">
        <v>0</v>
      </c>
      <c r="Z372" s="113">
        <v>0</v>
      </c>
      <c r="AA372" s="113">
        <v>0</v>
      </c>
      <c r="AB372" s="113">
        <v>0</v>
      </c>
      <c r="AC372" s="113">
        <v>0</v>
      </c>
      <c r="AD372" s="113">
        <v>0</v>
      </c>
      <c r="AE372" s="113">
        <v>0</v>
      </c>
      <c r="AF372" s="113">
        <v>0</v>
      </c>
      <c r="AG372" s="113">
        <v>0</v>
      </c>
      <c r="AH372" s="113">
        <v>0</v>
      </c>
      <c r="AI372" s="113">
        <v>0</v>
      </c>
      <c r="AJ372" s="113">
        <v>0</v>
      </c>
      <c r="AK372" s="113">
        <v>0</v>
      </c>
      <c r="AL372" s="113">
        <v>0</v>
      </c>
      <c r="AM372" s="113">
        <f t="shared" si="5"/>
        <v>0</v>
      </c>
      <c r="AP372" s="70"/>
    </row>
    <row r="373" spans="1:42" ht="33" customHeight="1">
      <c r="A373" s="87">
        <v>1304</v>
      </c>
      <c r="B373" s="88" t="s">
        <v>1008</v>
      </c>
      <c r="C373" s="115" t="s">
        <v>1404</v>
      </c>
      <c r="D373" s="113">
        <v>0</v>
      </c>
      <c r="E373" s="113">
        <v>0</v>
      </c>
      <c r="F373" s="113">
        <v>0</v>
      </c>
      <c r="G373" s="113">
        <v>0</v>
      </c>
      <c r="H373" s="113">
        <v>0</v>
      </c>
      <c r="I373" s="113">
        <v>0</v>
      </c>
      <c r="J373" s="113">
        <v>0</v>
      </c>
      <c r="K373" s="113">
        <v>0</v>
      </c>
      <c r="L373" s="113">
        <v>0</v>
      </c>
      <c r="M373" s="113">
        <v>0</v>
      </c>
      <c r="N373" s="113">
        <v>0</v>
      </c>
      <c r="O373" s="113">
        <v>0</v>
      </c>
      <c r="P373" s="113">
        <v>0</v>
      </c>
      <c r="Q373" s="113">
        <v>0</v>
      </c>
      <c r="R373" s="113">
        <v>0</v>
      </c>
      <c r="S373" s="113">
        <v>0</v>
      </c>
      <c r="T373" s="113">
        <v>0</v>
      </c>
      <c r="U373" s="113">
        <v>0</v>
      </c>
      <c r="V373" s="113">
        <v>0</v>
      </c>
      <c r="W373" s="113">
        <v>0</v>
      </c>
      <c r="X373" s="113">
        <v>0</v>
      </c>
      <c r="Y373" s="113">
        <v>0</v>
      </c>
      <c r="Z373" s="113">
        <v>0</v>
      </c>
      <c r="AA373" s="113">
        <v>0</v>
      </c>
      <c r="AB373" s="113">
        <v>0</v>
      </c>
      <c r="AC373" s="113">
        <v>0</v>
      </c>
      <c r="AD373" s="113">
        <v>0</v>
      </c>
      <c r="AE373" s="113">
        <v>0</v>
      </c>
      <c r="AF373" s="113">
        <v>0</v>
      </c>
      <c r="AG373" s="113">
        <v>0</v>
      </c>
      <c r="AH373" s="113">
        <v>0</v>
      </c>
      <c r="AI373" s="113">
        <v>0</v>
      </c>
      <c r="AJ373" s="113">
        <v>0</v>
      </c>
      <c r="AK373" s="113">
        <v>0</v>
      </c>
      <c r="AL373" s="113">
        <v>0</v>
      </c>
      <c r="AM373" s="113">
        <f t="shared" si="5"/>
        <v>0</v>
      </c>
      <c r="AP373" s="70"/>
    </row>
    <row r="374" spans="1:42" ht="33" customHeight="1">
      <c r="A374" s="87">
        <v>1305</v>
      </c>
      <c r="B374" s="88" t="s">
        <v>1009</v>
      </c>
      <c r="C374" s="115" t="s">
        <v>1404</v>
      </c>
      <c r="D374" s="113">
        <v>0</v>
      </c>
      <c r="E374" s="113">
        <v>0</v>
      </c>
      <c r="F374" s="113">
        <v>0</v>
      </c>
      <c r="G374" s="113">
        <v>0</v>
      </c>
      <c r="H374" s="113">
        <v>0</v>
      </c>
      <c r="I374" s="113">
        <v>0</v>
      </c>
      <c r="J374" s="113">
        <v>0</v>
      </c>
      <c r="K374" s="113">
        <v>0</v>
      </c>
      <c r="L374" s="113">
        <v>0</v>
      </c>
      <c r="M374" s="113">
        <v>0</v>
      </c>
      <c r="N374" s="113">
        <v>0</v>
      </c>
      <c r="O374" s="113">
        <v>0</v>
      </c>
      <c r="P374" s="113">
        <v>0</v>
      </c>
      <c r="Q374" s="113">
        <v>0</v>
      </c>
      <c r="R374" s="113">
        <v>0</v>
      </c>
      <c r="S374" s="113">
        <v>0</v>
      </c>
      <c r="T374" s="113">
        <v>0</v>
      </c>
      <c r="U374" s="113">
        <v>0</v>
      </c>
      <c r="V374" s="113">
        <v>0</v>
      </c>
      <c r="W374" s="113">
        <v>0</v>
      </c>
      <c r="X374" s="113">
        <v>0</v>
      </c>
      <c r="Y374" s="113">
        <v>0</v>
      </c>
      <c r="Z374" s="113">
        <v>0</v>
      </c>
      <c r="AA374" s="113">
        <v>0</v>
      </c>
      <c r="AB374" s="113">
        <v>0</v>
      </c>
      <c r="AC374" s="113">
        <v>0</v>
      </c>
      <c r="AD374" s="113">
        <v>0</v>
      </c>
      <c r="AE374" s="113">
        <v>0</v>
      </c>
      <c r="AF374" s="113">
        <v>0</v>
      </c>
      <c r="AG374" s="113">
        <v>0</v>
      </c>
      <c r="AH374" s="113">
        <v>0</v>
      </c>
      <c r="AI374" s="113">
        <v>0</v>
      </c>
      <c r="AJ374" s="113">
        <v>0</v>
      </c>
      <c r="AK374" s="113">
        <v>0</v>
      </c>
      <c r="AL374" s="113">
        <v>0</v>
      </c>
      <c r="AM374" s="113">
        <f t="shared" si="5"/>
        <v>0</v>
      </c>
      <c r="AP374" s="70"/>
    </row>
    <row r="375" spans="1:42" ht="33" customHeight="1">
      <c r="A375" s="87">
        <v>1306</v>
      </c>
      <c r="B375" s="88" t="s">
        <v>1010</v>
      </c>
      <c r="C375" s="115" t="s">
        <v>1404</v>
      </c>
      <c r="D375" s="113">
        <v>0</v>
      </c>
      <c r="E375" s="113">
        <v>0</v>
      </c>
      <c r="F375" s="113">
        <v>0</v>
      </c>
      <c r="G375" s="113">
        <v>0</v>
      </c>
      <c r="H375" s="113">
        <v>0</v>
      </c>
      <c r="I375" s="113">
        <v>0</v>
      </c>
      <c r="J375" s="113">
        <v>0</v>
      </c>
      <c r="K375" s="113">
        <v>0</v>
      </c>
      <c r="L375" s="113">
        <v>0</v>
      </c>
      <c r="M375" s="113">
        <v>0</v>
      </c>
      <c r="N375" s="113">
        <v>0</v>
      </c>
      <c r="O375" s="113">
        <v>0</v>
      </c>
      <c r="P375" s="113">
        <v>0</v>
      </c>
      <c r="Q375" s="113">
        <v>0</v>
      </c>
      <c r="R375" s="113">
        <v>0</v>
      </c>
      <c r="S375" s="113">
        <v>0</v>
      </c>
      <c r="T375" s="113">
        <v>0</v>
      </c>
      <c r="U375" s="113">
        <v>0</v>
      </c>
      <c r="V375" s="113">
        <v>0</v>
      </c>
      <c r="W375" s="113">
        <v>0</v>
      </c>
      <c r="X375" s="113">
        <v>0</v>
      </c>
      <c r="Y375" s="113">
        <v>0</v>
      </c>
      <c r="Z375" s="113">
        <v>0</v>
      </c>
      <c r="AA375" s="113">
        <v>0</v>
      </c>
      <c r="AB375" s="113">
        <v>0</v>
      </c>
      <c r="AC375" s="113">
        <v>0</v>
      </c>
      <c r="AD375" s="113">
        <v>0</v>
      </c>
      <c r="AE375" s="113">
        <v>0</v>
      </c>
      <c r="AF375" s="113">
        <v>0</v>
      </c>
      <c r="AG375" s="113">
        <v>0</v>
      </c>
      <c r="AH375" s="113">
        <v>0</v>
      </c>
      <c r="AI375" s="113">
        <v>0</v>
      </c>
      <c r="AJ375" s="113">
        <v>0</v>
      </c>
      <c r="AK375" s="113">
        <v>0</v>
      </c>
      <c r="AL375" s="113">
        <v>0</v>
      </c>
      <c r="AM375" s="113">
        <f t="shared" si="5"/>
        <v>0</v>
      </c>
      <c r="AP375" s="70"/>
    </row>
    <row r="376" spans="1:42" ht="33" customHeight="1">
      <c r="A376" s="87">
        <v>1307</v>
      </c>
      <c r="B376" s="88" t="s">
        <v>1011</v>
      </c>
      <c r="C376" s="115" t="s">
        <v>1404</v>
      </c>
      <c r="D376" s="113">
        <v>0</v>
      </c>
      <c r="E376" s="113">
        <v>0</v>
      </c>
      <c r="F376" s="113">
        <v>0</v>
      </c>
      <c r="G376" s="113">
        <v>0</v>
      </c>
      <c r="H376" s="113">
        <v>0</v>
      </c>
      <c r="I376" s="113">
        <v>0</v>
      </c>
      <c r="J376" s="113">
        <v>0</v>
      </c>
      <c r="K376" s="113">
        <v>0</v>
      </c>
      <c r="L376" s="113">
        <v>0</v>
      </c>
      <c r="M376" s="113">
        <v>0</v>
      </c>
      <c r="N376" s="113">
        <v>0</v>
      </c>
      <c r="O376" s="113">
        <v>0</v>
      </c>
      <c r="P376" s="113">
        <v>0</v>
      </c>
      <c r="Q376" s="113">
        <v>0</v>
      </c>
      <c r="R376" s="113">
        <v>0</v>
      </c>
      <c r="S376" s="113">
        <v>0</v>
      </c>
      <c r="T376" s="113">
        <v>0</v>
      </c>
      <c r="U376" s="113">
        <v>0</v>
      </c>
      <c r="V376" s="113">
        <v>0</v>
      </c>
      <c r="W376" s="113">
        <v>0</v>
      </c>
      <c r="X376" s="113">
        <v>0</v>
      </c>
      <c r="Y376" s="113">
        <v>0</v>
      </c>
      <c r="Z376" s="113">
        <v>0</v>
      </c>
      <c r="AA376" s="113">
        <v>0</v>
      </c>
      <c r="AB376" s="113">
        <v>0</v>
      </c>
      <c r="AC376" s="113">
        <v>0</v>
      </c>
      <c r="AD376" s="113">
        <v>0</v>
      </c>
      <c r="AE376" s="113">
        <v>0</v>
      </c>
      <c r="AF376" s="113">
        <v>0</v>
      </c>
      <c r="AG376" s="113">
        <v>0</v>
      </c>
      <c r="AH376" s="113">
        <v>0</v>
      </c>
      <c r="AI376" s="113">
        <v>0</v>
      </c>
      <c r="AJ376" s="113">
        <v>0</v>
      </c>
      <c r="AK376" s="113">
        <v>0</v>
      </c>
      <c r="AL376" s="113">
        <v>0</v>
      </c>
      <c r="AM376" s="113">
        <f t="shared" si="5"/>
        <v>0</v>
      </c>
      <c r="AP376" s="70"/>
    </row>
    <row r="377" spans="1:42" ht="33" customHeight="1">
      <c r="A377" s="87">
        <v>1308</v>
      </c>
      <c r="B377" s="88" t="s">
        <v>1012</v>
      </c>
      <c r="C377" s="115" t="s">
        <v>1404</v>
      </c>
      <c r="D377" s="113">
        <v>0</v>
      </c>
      <c r="E377" s="113">
        <v>0</v>
      </c>
      <c r="F377" s="113">
        <v>0</v>
      </c>
      <c r="G377" s="113">
        <v>0</v>
      </c>
      <c r="H377" s="113">
        <v>0</v>
      </c>
      <c r="I377" s="113">
        <v>0</v>
      </c>
      <c r="J377" s="113">
        <v>0</v>
      </c>
      <c r="K377" s="113">
        <v>0</v>
      </c>
      <c r="L377" s="113">
        <v>0</v>
      </c>
      <c r="M377" s="113">
        <v>0</v>
      </c>
      <c r="N377" s="113">
        <v>0</v>
      </c>
      <c r="O377" s="113">
        <v>0</v>
      </c>
      <c r="P377" s="113">
        <v>0</v>
      </c>
      <c r="Q377" s="113">
        <v>0</v>
      </c>
      <c r="R377" s="113">
        <v>0</v>
      </c>
      <c r="S377" s="113">
        <v>0</v>
      </c>
      <c r="T377" s="113">
        <v>0</v>
      </c>
      <c r="U377" s="113">
        <v>0</v>
      </c>
      <c r="V377" s="113">
        <v>0</v>
      </c>
      <c r="W377" s="113">
        <v>0</v>
      </c>
      <c r="X377" s="113">
        <v>0</v>
      </c>
      <c r="Y377" s="113">
        <v>0</v>
      </c>
      <c r="Z377" s="113">
        <v>0</v>
      </c>
      <c r="AA377" s="113">
        <v>0</v>
      </c>
      <c r="AB377" s="113">
        <v>0</v>
      </c>
      <c r="AC377" s="113">
        <v>0</v>
      </c>
      <c r="AD377" s="113">
        <v>0</v>
      </c>
      <c r="AE377" s="113">
        <v>0</v>
      </c>
      <c r="AF377" s="113">
        <v>0</v>
      </c>
      <c r="AG377" s="113">
        <v>0</v>
      </c>
      <c r="AH377" s="113">
        <v>0</v>
      </c>
      <c r="AI377" s="113">
        <v>0</v>
      </c>
      <c r="AJ377" s="113">
        <v>0</v>
      </c>
      <c r="AK377" s="113">
        <v>0</v>
      </c>
      <c r="AL377" s="113">
        <v>0</v>
      </c>
      <c r="AM377" s="113">
        <f t="shared" si="5"/>
        <v>0</v>
      </c>
      <c r="AP377" s="70"/>
    </row>
    <row r="378" spans="1:42" ht="33" customHeight="1">
      <c r="A378" s="87">
        <v>1309</v>
      </c>
      <c r="B378" s="88" t="s">
        <v>1013</v>
      </c>
      <c r="C378" s="115" t="s">
        <v>1404</v>
      </c>
      <c r="D378" s="113">
        <v>0</v>
      </c>
      <c r="E378" s="113">
        <v>0</v>
      </c>
      <c r="F378" s="113">
        <v>0</v>
      </c>
      <c r="G378" s="113">
        <v>0</v>
      </c>
      <c r="H378" s="113">
        <v>0</v>
      </c>
      <c r="I378" s="113">
        <v>0</v>
      </c>
      <c r="J378" s="113">
        <v>0</v>
      </c>
      <c r="K378" s="113">
        <v>0</v>
      </c>
      <c r="L378" s="113">
        <v>0</v>
      </c>
      <c r="M378" s="113">
        <v>0</v>
      </c>
      <c r="N378" s="113">
        <v>0</v>
      </c>
      <c r="O378" s="113">
        <v>0</v>
      </c>
      <c r="P378" s="113">
        <v>0</v>
      </c>
      <c r="Q378" s="113">
        <v>0</v>
      </c>
      <c r="R378" s="113">
        <v>0</v>
      </c>
      <c r="S378" s="113">
        <v>0</v>
      </c>
      <c r="T378" s="113">
        <v>0</v>
      </c>
      <c r="U378" s="113">
        <v>0</v>
      </c>
      <c r="V378" s="113">
        <v>0</v>
      </c>
      <c r="W378" s="113">
        <v>0</v>
      </c>
      <c r="X378" s="113">
        <v>0</v>
      </c>
      <c r="Y378" s="113">
        <v>0</v>
      </c>
      <c r="Z378" s="113">
        <v>0</v>
      </c>
      <c r="AA378" s="113">
        <v>0</v>
      </c>
      <c r="AB378" s="113">
        <v>0</v>
      </c>
      <c r="AC378" s="113">
        <v>0</v>
      </c>
      <c r="AD378" s="113">
        <v>0</v>
      </c>
      <c r="AE378" s="113">
        <v>0</v>
      </c>
      <c r="AF378" s="113">
        <v>0</v>
      </c>
      <c r="AG378" s="113">
        <v>0</v>
      </c>
      <c r="AH378" s="113">
        <v>0</v>
      </c>
      <c r="AI378" s="113">
        <v>0</v>
      </c>
      <c r="AJ378" s="113">
        <v>0</v>
      </c>
      <c r="AK378" s="113">
        <v>0</v>
      </c>
      <c r="AL378" s="113">
        <v>0</v>
      </c>
      <c r="AM378" s="113">
        <f t="shared" si="5"/>
        <v>0</v>
      </c>
      <c r="AP378" s="70"/>
    </row>
    <row r="379" spans="1:42" ht="33" customHeight="1">
      <c r="A379" s="87">
        <v>1310</v>
      </c>
      <c r="B379" s="88" t="s">
        <v>1014</v>
      </c>
      <c r="C379" s="115" t="s">
        <v>1404</v>
      </c>
      <c r="D379" s="113">
        <v>0</v>
      </c>
      <c r="E379" s="113">
        <v>0</v>
      </c>
      <c r="F379" s="113">
        <v>0</v>
      </c>
      <c r="G379" s="113">
        <v>0</v>
      </c>
      <c r="H379" s="113">
        <v>0</v>
      </c>
      <c r="I379" s="113">
        <v>0</v>
      </c>
      <c r="J379" s="113">
        <v>0</v>
      </c>
      <c r="K379" s="113">
        <v>0</v>
      </c>
      <c r="L379" s="113">
        <v>0</v>
      </c>
      <c r="M379" s="113">
        <v>0</v>
      </c>
      <c r="N379" s="113">
        <v>0</v>
      </c>
      <c r="O379" s="113">
        <v>0</v>
      </c>
      <c r="P379" s="113">
        <v>0</v>
      </c>
      <c r="Q379" s="113">
        <v>0</v>
      </c>
      <c r="R379" s="113">
        <v>0</v>
      </c>
      <c r="S379" s="113">
        <v>0</v>
      </c>
      <c r="T379" s="113">
        <v>0</v>
      </c>
      <c r="U379" s="113">
        <v>0</v>
      </c>
      <c r="V379" s="113">
        <v>0</v>
      </c>
      <c r="W379" s="113">
        <v>0</v>
      </c>
      <c r="X379" s="113">
        <v>0</v>
      </c>
      <c r="Y379" s="113">
        <v>0</v>
      </c>
      <c r="Z379" s="113">
        <v>0</v>
      </c>
      <c r="AA379" s="113">
        <v>0</v>
      </c>
      <c r="AB379" s="113">
        <v>0</v>
      </c>
      <c r="AC379" s="113">
        <v>0</v>
      </c>
      <c r="AD379" s="113">
        <v>0</v>
      </c>
      <c r="AE379" s="113">
        <v>0</v>
      </c>
      <c r="AF379" s="113">
        <v>0</v>
      </c>
      <c r="AG379" s="113">
        <v>0</v>
      </c>
      <c r="AH379" s="113">
        <v>0</v>
      </c>
      <c r="AI379" s="113">
        <v>0</v>
      </c>
      <c r="AJ379" s="113">
        <v>0</v>
      </c>
      <c r="AK379" s="113">
        <v>0</v>
      </c>
      <c r="AL379" s="113">
        <v>0</v>
      </c>
      <c r="AM379" s="113">
        <f t="shared" si="5"/>
        <v>0</v>
      </c>
      <c r="AP379" s="70"/>
    </row>
    <row r="380" spans="1:42" ht="33" customHeight="1">
      <c r="A380" s="87">
        <v>1311</v>
      </c>
      <c r="B380" s="88" t="s">
        <v>1015</v>
      </c>
      <c r="C380" s="115" t="s">
        <v>1404</v>
      </c>
      <c r="D380" s="113">
        <v>0</v>
      </c>
      <c r="E380" s="113">
        <v>0</v>
      </c>
      <c r="F380" s="113">
        <v>0</v>
      </c>
      <c r="G380" s="113">
        <v>0</v>
      </c>
      <c r="H380" s="113">
        <v>0</v>
      </c>
      <c r="I380" s="113">
        <v>0</v>
      </c>
      <c r="J380" s="113">
        <v>0</v>
      </c>
      <c r="K380" s="113">
        <v>0</v>
      </c>
      <c r="L380" s="113">
        <v>0</v>
      </c>
      <c r="M380" s="113">
        <v>0</v>
      </c>
      <c r="N380" s="113">
        <v>0</v>
      </c>
      <c r="O380" s="113">
        <v>0</v>
      </c>
      <c r="P380" s="113">
        <v>0</v>
      </c>
      <c r="Q380" s="113">
        <v>0</v>
      </c>
      <c r="R380" s="113">
        <v>0</v>
      </c>
      <c r="S380" s="113">
        <v>0</v>
      </c>
      <c r="T380" s="113">
        <v>0</v>
      </c>
      <c r="U380" s="113">
        <v>0</v>
      </c>
      <c r="V380" s="113">
        <v>0</v>
      </c>
      <c r="W380" s="113">
        <v>0</v>
      </c>
      <c r="X380" s="113">
        <v>0</v>
      </c>
      <c r="Y380" s="113">
        <v>0</v>
      </c>
      <c r="Z380" s="113">
        <v>0</v>
      </c>
      <c r="AA380" s="113">
        <v>0</v>
      </c>
      <c r="AB380" s="113">
        <v>0</v>
      </c>
      <c r="AC380" s="113">
        <v>0</v>
      </c>
      <c r="AD380" s="113">
        <v>0</v>
      </c>
      <c r="AE380" s="113">
        <v>0</v>
      </c>
      <c r="AF380" s="113">
        <v>0</v>
      </c>
      <c r="AG380" s="113">
        <v>0</v>
      </c>
      <c r="AH380" s="113">
        <v>0</v>
      </c>
      <c r="AI380" s="113">
        <v>0</v>
      </c>
      <c r="AJ380" s="113">
        <v>0</v>
      </c>
      <c r="AK380" s="113">
        <v>0</v>
      </c>
      <c r="AL380" s="113">
        <v>0</v>
      </c>
      <c r="AM380" s="113">
        <f t="shared" si="5"/>
        <v>0</v>
      </c>
      <c r="AP380" s="70"/>
    </row>
    <row r="381" spans="1:42" ht="33" customHeight="1">
      <c r="A381" s="87">
        <v>1312</v>
      </c>
      <c r="B381" s="88" t="s">
        <v>1016</v>
      </c>
      <c r="C381" s="115" t="s">
        <v>1404</v>
      </c>
      <c r="D381" s="113">
        <v>0</v>
      </c>
      <c r="E381" s="113">
        <v>0</v>
      </c>
      <c r="F381" s="113">
        <v>0</v>
      </c>
      <c r="G381" s="113">
        <v>0</v>
      </c>
      <c r="H381" s="113">
        <v>0</v>
      </c>
      <c r="I381" s="113">
        <v>0</v>
      </c>
      <c r="J381" s="113">
        <v>0</v>
      </c>
      <c r="K381" s="113">
        <v>0</v>
      </c>
      <c r="L381" s="113">
        <v>0</v>
      </c>
      <c r="M381" s="113">
        <v>0</v>
      </c>
      <c r="N381" s="113">
        <v>0</v>
      </c>
      <c r="O381" s="113">
        <v>0</v>
      </c>
      <c r="P381" s="113">
        <v>0</v>
      </c>
      <c r="Q381" s="113">
        <v>0</v>
      </c>
      <c r="R381" s="113">
        <v>0</v>
      </c>
      <c r="S381" s="113">
        <v>0</v>
      </c>
      <c r="T381" s="113">
        <v>0</v>
      </c>
      <c r="U381" s="113">
        <v>0</v>
      </c>
      <c r="V381" s="113">
        <v>0</v>
      </c>
      <c r="W381" s="113">
        <v>0</v>
      </c>
      <c r="X381" s="113">
        <v>0</v>
      </c>
      <c r="Y381" s="113">
        <v>0</v>
      </c>
      <c r="Z381" s="113">
        <v>0</v>
      </c>
      <c r="AA381" s="113">
        <v>0</v>
      </c>
      <c r="AB381" s="113">
        <v>0</v>
      </c>
      <c r="AC381" s="113">
        <v>0</v>
      </c>
      <c r="AD381" s="113">
        <v>0</v>
      </c>
      <c r="AE381" s="113">
        <v>0</v>
      </c>
      <c r="AF381" s="113">
        <v>0</v>
      </c>
      <c r="AG381" s="113">
        <v>0</v>
      </c>
      <c r="AH381" s="113">
        <v>0</v>
      </c>
      <c r="AI381" s="113">
        <v>0</v>
      </c>
      <c r="AJ381" s="113">
        <v>0</v>
      </c>
      <c r="AK381" s="113">
        <v>0</v>
      </c>
      <c r="AL381" s="113">
        <v>0</v>
      </c>
      <c r="AM381" s="113">
        <f t="shared" si="5"/>
        <v>0</v>
      </c>
      <c r="AP381" s="70"/>
    </row>
    <row r="382" spans="1:42" ht="33" customHeight="1">
      <c r="A382" s="87">
        <v>1313</v>
      </c>
      <c r="B382" s="88" t="s">
        <v>1017</v>
      </c>
      <c r="C382" s="115" t="s">
        <v>1404</v>
      </c>
      <c r="D382" s="113">
        <v>0</v>
      </c>
      <c r="E382" s="113">
        <v>0</v>
      </c>
      <c r="F382" s="113">
        <v>0</v>
      </c>
      <c r="G382" s="113">
        <v>0</v>
      </c>
      <c r="H382" s="113">
        <v>0</v>
      </c>
      <c r="I382" s="113">
        <v>0</v>
      </c>
      <c r="J382" s="113">
        <v>0</v>
      </c>
      <c r="K382" s="113">
        <v>0</v>
      </c>
      <c r="L382" s="113">
        <v>0</v>
      </c>
      <c r="M382" s="113">
        <v>0</v>
      </c>
      <c r="N382" s="113">
        <v>0</v>
      </c>
      <c r="O382" s="113">
        <v>0</v>
      </c>
      <c r="P382" s="113">
        <v>0</v>
      </c>
      <c r="Q382" s="113">
        <v>0</v>
      </c>
      <c r="R382" s="113">
        <v>0</v>
      </c>
      <c r="S382" s="113">
        <v>0</v>
      </c>
      <c r="T382" s="113">
        <v>0</v>
      </c>
      <c r="U382" s="113">
        <v>0</v>
      </c>
      <c r="V382" s="113">
        <v>0</v>
      </c>
      <c r="W382" s="113">
        <v>0</v>
      </c>
      <c r="X382" s="113">
        <v>0</v>
      </c>
      <c r="Y382" s="113">
        <v>0</v>
      </c>
      <c r="Z382" s="113">
        <v>0</v>
      </c>
      <c r="AA382" s="113">
        <v>0</v>
      </c>
      <c r="AB382" s="113">
        <v>0</v>
      </c>
      <c r="AC382" s="113">
        <v>0</v>
      </c>
      <c r="AD382" s="113">
        <v>0</v>
      </c>
      <c r="AE382" s="113">
        <v>0</v>
      </c>
      <c r="AF382" s="113">
        <v>0</v>
      </c>
      <c r="AG382" s="113">
        <v>0</v>
      </c>
      <c r="AH382" s="113">
        <v>0</v>
      </c>
      <c r="AI382" s="113">
        <v>0</v>
      </c>
      <c r="AJ382" s="113">
        <v>0</v>
      </c>
      <c r="AK382" s="113">
        <v>0</v>
      </c>
      <c r="AL382" s="113">
        <v>0</v>
      </c>
      <c r="AM382" s="113">
        <f t="shared" si="5"/>
        <v>0</v>
      </c>
      <c r="AP382" s="70"/>
    </row>
    <row r="383" spans="1:42" ht="33" customHeight="1">
      <c r="A383" s="87">
        <v>1314</v>
      </c>
      <c r="B383" s="88" t="s">
        <v>1018</v>
      </c>
      <c r="C383" s="115" t="s">
        <v>1404</v>
      </c>
      <c r="D383" s="113">
        <v>0</v>
      </c>
      <c r="E383" s="113">
        <v>0</v>
      </c>
      <c r="F383" s="113">
        <v>0</v>
      </c>
      <c r="G383" s="113">
        <v>0</v>
      </c>
      <c r="H383" s="113">
        <v>0</v>
      </c>
      <c r="I383" s="113">
        <v>0</v>
      </c>
      <c r="J383" s="113">
        <v>0</v>
      </c>
      <c r="K383" s="113">
        <v>0</v>
      </c>
      <c r="L383" s="113">
        <v>0</v>
      </c>
      <c r="M383" s="113">
        <v>0</v>
      </c>
      <c r="N383" s="113">
        <v>0</v>
      </c>
      <c r="O383" s="113">
        <v>0</v>
      </c>
      <c r="P383" s="113">
        <v>0</v>
      </c>
      <c r="Q383" s="113">
        <v>0</v>
      </c>
      <c r="R383" s="113">
        <v>0</v>
      </c>
      <c r="S383" s="113">
        <v>0</v>
      </c>
      <c r="T383" s="113">
        <v>0</v>
      </c>
      <c r="U383" s="113">
        <v>0</v>
      </c>
      <c r="V383" s="113">
        <v>0</v>
      </c>
      <c r="W383" s="113">
        <v>0</v>
      </c>
      <c r="X383" s="113">
        <v>0</v>
      </c>
      <c r="Y383" s="113">
        <v>0</v>
      </c>
      <c r="Z383" s="113">
        <v>0</v>
      </c>
      <c r="AA383" s="113">
        <v>0</v>
      </c>
      <c r="AB383" s="113">
        <v>0</v>
      </c>
      <c r="AC383" s="113">
        <v>0</v>
      </c>
      <c r="AD383" s="113">
        <v>0</v>
      </c>
      <c r="AE383" s="113">
        <v>0</v>
      </c>
      <c r="AF383" s="113">
        <v>0</v>
      </c>
      <c r="AG383" s="113">
        <v>0</v>
      </c>
      <c r="AH383" s="113">
        <v>0</v>
      </c>
      <c r="AI383" s="113">
        <v>0</v>
      </c>
      <c r="AJ383" s="113">
        <v>0</v>
      </c>
      <c r="AK383" s="113">
        <v>0</v>
      </c>
      <c r="AL383" s="113">
        <v>0</v>
      </c>
      <c r="AM383" s="113">
        <f t="shared" si="5"/>
        <v>0</v>
      </c>
      <c r="AP383" s="70"/>
    </row>
    <row r="384" spans="1:42" ht="33" customHeight="1">
      <c r="A384" s="87">
        <v>1315</v>
      </c>
      <c r="B384" s="88" t="s">
        <v>1019</v>
      </c>
      <c r="C384" s="115" t="s">
        <v>1404</v>
      </c>
      <c r="D384" s="113">
        <v>0</v>
      </c>
      <c r="E384" s="113">
        <v>0</v>
      </c>
      <c r="F384" s="113">
        <v>0</v>
      </c>
      <c r="G384" s="113">
        <v>0</v>
      </c>
      <c r="H384" s="113">
        <v>0</v>
      </c>
      <c r="I384" s="113">
        <v>0</v>
      </c>
      <c r="J384" s="113">
        <v>0</v>
      </c>
      <c r="K384" s="113">
        <v>0</v>
      </c>
      <c r="L384" s="113">
        <v>0</v>
      </c>
      <c r="M384" s="113">
        <v>0</v>
      </c>
      <c r="N384" s="113">
        <v>0</v>
      </c>
      <c r="O384" s="113">
        <v>0</v>
      </c>
      <c r="P384" s="113">
        <v>0</v>
      </c>
      <c r="Q384" s="113">
        <v>0</v>
      </c>
      <c r="R384" s="113">
        <v>0</v>
      </c>
      <c r="S384" s="113">
        <v>0</v>
      </c>
      <c r="T384" s="113">
        <v>0</v>
      </c>
      <c r="U384" s="113">
        <v>0</v>
      </c>
      <c r="V384" s="113">
        <v>0</v>
      </c>
      <c r="W384" s="113">
        <v>0</v>
      </c>
      <c r="X384" s="113">
        <v>0</v>
      </c>
      <c r="Y384" s="113">
        <v>0</v>
      </c>
      <c r="Z384" s="113">
        <v>0</v>
      </c>
      <c r="AA384" s="113">
        <v>0</v>
      </c>
      <c r="AB384" s="113">
        <v>0</v>
      </c>
      <c r="AC384" s="113">
        <v>0</v>
      </c>
      <c r="AD384" s="113">
        <v>0</v>
      </c>
      <c r="AE384" s="113">
        <v>0</v>
      </c>
      <c r="AF384" s="113">
        <v>0</v>
      </c>
      <c r="AG384" s="113">
        <v>0</v>
      </c>
      <c r="AH384" s="113">
        <v>0</v>
      </c>
      <c r="AI384" s="113">
        <v>0</v>
      </c>
      <c r="AJ384" s="113">
        <v>0</v>
      </c>
      <c r="AK384" s="113">
        <v>0</v>
      </c>
      <c r="AL384" s="113">
        <v>0</v>
      </c>
      <c r="AM384" s="113">
        <f t="shared" si="5"/>
        <v>0</v>
      </c>
      <c r="AP384" s="70"/>
    </row>
    <row r="385" spans="1:42" ht="33" customHeight="1">
      <c r="A385" s="87">
        <v>1316</v>
      </c>
      <c r="B385" s="88" t="s">
        <v>1020</v>
      </c>
      <c r="C385" s="115" t="s">
        <v>1404</v>
      </c>
      <c r="D385" s="113">
        <v>0</v>
      </c>
      <c r="E385" s="113">
        <v>0</v>
      </c>
      <c r="F385" s="113">
        <v>0</v>
      </c>
      <c r="G385" s="113">
        <v>0</v>
      </c>
      <c r="H385" s="113">
        <v>0</v>
      </c>
      <c r="I385" s="113">
        <v>0</v>
      </c>
      <c r="J385" s="113">
        <v>0</v>
      </c>
      <c r="K385" s="113">
        <v>0</v>
      </c>
      <c r="L385" s="113">
        <v>0</v>
      </c>
      <c r="M385" s="113">
        <v>0</v>
      </c>
      <c r="N385" s="113">
        <v>0</v>
      </c>
      <c r="O385" s="113">
        <v>0</v>
      </c>
      <c r="P385" s="113">
        <v>0</v>
      </c>
      <c r="Q385" s="113">
        <v>0</v>
      </c>
      <c r="R385" s="113">
        <v>0</v>
      </c>
      <c r="S385" s="113">
        <v>0</v>
      </c>
      <c r="T385" s="113">
        <v>0</v>
      </c>
      <c r="U385" s="113">
        <v>0</v>
      </c>
      <c r="V385" s="113">
        <v>0</v>
      </c>
      <c r="W385" s="113">
        <v>0</v>
      </c>
      <c r="X385" s="113">
        <v>0</v>
      </c>
      <c r="Y385" s="113">
        <v>0</v>
      </c>
      <c r="Z385" s="113">
        <v>0</v>
      </c>
      <c r="AA385" s="113">
        <v>0</v>
      </c>
      <c r="AB385" s="113">
        <v>0</v>
      </c>
      <c r="AC385" s="113">
        <v>0</v>
      </c>
      <c r="AD385" s="113">
        <v>0</v>
      </c>
      <c r="AE385" s="113">
        <v>0</v>
      </c>
      <c r="AF385" s="113">
        <v>0</v>
      </c>
      <c r="AG385" s="113">
        <v>0</v>
      </c>
      <c r="AH385" s="113">
        <v>0</v>
      </c>
      <c r="AI385" s="113">
        <v>0</v>
      </c>
      <c r="AJ385" s="113">
        <v>0</v>
      </c>
      <c r="AK385" s="113">
        <v>0</v>
      </c>
      <c r="AL385" s="113">
        <v>0</v>
      </c>
      <c r="AM385" s="113">
        <f t="shared" si="5"/>
        <v>0</v>
      </c>
      <c r="AP385" s="70"/>
    </row>
    <row r="386" spans="1:42" ht="33" customHeight="1">
      <c r="A386" s="87">
        <v>1317</v>
      </c>
      <c r="B386" s="88" t="s">
        <v>1021</v>
      </c>
      <c r="C386" s="115" t="s">
        <v>1404</v>
      </c>
      <c r="D386" s="113">
        <v>0</v>
      </c>
      <c r="E386" s="113">
        <v>0</v>
      </c>
      <c r="F386" s="113">
        <v>0</v>
      </c>
      <c r="G386" s="113">
        <v>0</v>
      </c>
      <c r="H386" s="113">
        <v>0</v>
      </c>
      <c r="I386" s="113">
        <v>0</v>
      </c>
      <c r="J386" s="113">
        <v>0</v>
      </c>
      <c r="K386" s="113">
        <v>0</v>
      </c>
      <c r="L386" s="113">
        <v>0</v>
      </c>
      <c r="M386" s="113">
        <v>0</v>
      </c>
      <c r="N386" s="113">
        <v>0</v>
      </c>
      <c r="O386" s="113">
        <v>0</v>
      </c>
      <c r="P386" s="113">
        <v>0</v>
      </c>
      <c r="Q386" s="113">
        <v>0</v>
      </c>
      <c r="R386" s="113">
        <v>0</v>
      </c>
      <c r="S386" s="113">
        <v>0</v>
      </c>
      <c r="T386" s="113">
        <v>0</v>
      </c>
      <c r="U386" s="113">
        <v>0</v>
      </c>
      <c r="V386" s="113">
        <v>0</v>
      </c>
      <c r="W386" s="113">
        <v>0</v>
      </c>
      <c r="X386" s="113">
        <v>0</v>
      </c>
      <c r="Y386" s="113">
        <v>0</v>
      </c>
      <c r="Z386" s="113">
        <v>0</v>
      </c>
      <c r="AA386" s="113">
        <v>0</v>
      </c>
      <c r="AB386" s="113">
        <v>0</v>
      </c>
      <c r="AC386" s="113">
        <v>0</v>
      </c>
      <c r="AD386" s="113">
        <v>0</v>
      </c>
      <c r="AE386" s="113">
        <v>0</v>
      </c>
      <c r="AF386" s="113">
        <v>0</v>
      </c>
      <c r="AG386" s="113">
        <v>0</v>
      </c>
      <c r="AH386" s="113">
        <v>0</v>
      </c>
      <c r="AI386" s="113">
        <v>0</v>
      </c>
      <c r="AJ386" s="113">
        <v>0</v>
      </c>
      <c r="AK386" s="113">
        <v>0</v>
      </c>
      <c r="AL386" s="113">
        <v>0</v>
      </c>
      <c r="AM386" s="113">
        <f t="shared" si="5"/>
        <v>0</v>
      </c>
      <c r="AP386" s="70"/>
    </row>
    <row r="387" spans="1:42" ht="33" customHeight="1">
      <c r="A387" s="87">
        <v>1318</v>
      </c>
      <c r="B387" s="88" t="s">
        <v>1022</v>
      </c>
      <c r="C387" s="115" t="s">
        <v>1404</v>
      </c>
      <c r="D387" s="113">
        <v>0</v>
      </c>
      <c r="E387" s="113">
        <v>0</v>
      </c>
      <c r="F387" s="113">
        <v>0</v>
      </c>
      <c r="G387" s="113">
        <v>0</v>
      </c>
      <c r="H387" s="113">
        <v>0</v>
      </c>
      <c r="I387" s="113">
        <v>0</v>
      </c>
      <c r="J387" s="113">
        <v>0</v>
      </c>
      <c r="K387" s="113">
        <v>0</v>
      </c>
      <c r="L387" s="113">
        <v>0</v>
      </c>
      <c r="M387" s="113">
        <v>0</v>
      </c>
      <c r="N387" s="113">
        <v>0</v>
      </c>
      <c r="O387" s="113">
        <v>0</v>
      </c>
      <c r="P387" s="113">
        <v>0</v>
      </c>
      <c r="Q387" s="113">
        <v>0</v>
      </c>
      <c r="R387" s="113">
        <v>0</v>
      </c>
      <c r="S387" s="113">
        <v>0</v>
      </c>
      <c r="T387" s="113">
        <v>0</v>
      </c>
      <c r="U387" s="113">
        <v>0</v>
      </c>
      <c r="V387" s="113">
        <v>0</v>
      </c>
      <c r="W387" s="113">
        <v>0</v>
      </c>
      <c r="X387" s="113">
        <v>0</v>
      </c>
      <c r="Y387" s="113">
        <v>0</v>
      </c>
      <c r="Z387" s="113">
        <v>0</v>
      </c>
      <c r="AA387" s="113">
        <v>0</v>
      </c>
      <c r="AB387" s="113">
        <v>0</v>
      </c>
      <c r="AC387" s="113">
        <v>0</v>
      </c>
      <c r="AD387" s="113">
        <v>0</v>
      </c>
      <c r="AE387" s="113">
        <v>0</v>
      </c>
      <c r="AF387" s="113">
        <v>0</v>
      </c>
      <c r="AG387" s="113">
        <v>0</v>
      </c>
      <c r="AH387" s="113">
        <v>0</v>
      </c>
      <c r="AI387" s="113">
        <v>0</v>
      </c>
      <c r="AJ387" s="113">
        <v>0</v>
      </c>
      <c r="AK387" s="113">
        <v>0</v>
      </c>
      <c r="AL387" s="113">
        <v>0</v>
      </c>
      <c r="AM387" s="113">
        <f t="shared" si="5"/>
        <v>0</v>
      </c>
      <c r="AP387" s="70"/>
    </row>
    <row r="388" spans="1:42" ht="33" customHeight="1">
      <c r="A388" s="87">
        <v>1319</v>
      </c>
      <c r="B388" s="88" t="s">
        <v>397</v>
      </c>
      <c r="C388" s="115" t="s">
        <v>1404</v>
      </c>
      <c r="D388" s="113">
        <v>0</v>
      </c>
      <c r="E388" s="113">
        <v>0</v>
      </c>
      <c r="F388" s="113">
        <v>0</v>
      </c>
      <c r="G388" s="113">
        <v>0</v>
      </c>
      <c r="H388" s="113">
        <v>0</v>
      </c>
      <c r="I388" s="113">
        <v>0</v>
      </c>
      <c r="J388" s="113">
        <v>0</v>
      </c>
      <c r="K388" s="113">
        <v>0</v>
      </c>
      <c r="L388" s="113">
        <v>0</v>
      </c>
      <c r="M388" s="113">
        <v>0</v>
      </c>
      <c r="N388" s="113">
        <v>0</v>
      </c>
      <c r="O388" s="113">
        <v>0</v>
      </c>
      <c r="P388" s="113">
        <v>0</v>
      </c>
      <c r="Q388" s="113">
        <v>0</v>
      </c>
      <c r="R388" s="113">
        <v>0</v>
      </c>
      <c r="S388" s="113">
        <v>0</v>
      </c>
      <c r="T388" s="113">
        <v>0</v>
      </c>
      <c r="U388" s="113">
        <v>0</v>
      </c>
      <c r="V388" s="113">
        <v>0</v>
      </c>
      <c r="W388" s="113">
        <v>0</v>
      </c>
      <c r="X388" s="113">
        <v>0</v>
      </c>
      <c r="Y388" s="113">
        <v>0</v>
      </c>
      <c r="Z388" s="113">
        <v>0</v>
      </c>
      <c r="AA388" s="113">
        <v>0</v>
      </c>
      <c r="AB388" s="113">
        <v>0</v>
      </c>
      <c r="AC388" s="113">
        <v>0</v>
      </c>
      <c r="AD388" s="113">
        <v>0</v>
      </c>
      <c r="AE388" s="113">
        <v>0</v>
      </c>
      <c r="AF388" s="113">
        <v>0</v>
      </c>
      <c r="AG388" s="113">
        <v>0</v>
      </c>
      <c r="AH388" s="113">
        <v>0</v>
      </c>
      <c r="AI388" s="113">
        <v>0</v>
      </c>
      <c r="AJ388" s="113">
        <v>0</v>
      </c>
      <c r="AK388" s="113">
        <v>0</v>
      </c>
      <c r="AL388" s="113">
        <v>0</v>
      </c>
      <c r="AM388" s="113">
        <f t="shared" si="5"/>
        <v>0</v>
      </c>
      <c r="AP388" s="70"/>
    </row>
    <row r="389" spans="1:42" ht="33" customHeight="1">
      <c r="A389" s="87">
        <v>1320</v>
      </c>
      <c r="B389" s="88" t="s">
        <v>1023</v>
      </c>
      <c r="C389" s="115" t="s">
        <v>1404</v>
      </c>
      <c r="D389" s="113">
        <v>0</v>
      </c>
      <c r="E389" s="113">
        <v>0</v>
      </c>
      <c r="F389" s="113">
        <v>0</v>
      </c>
      <c r="G389" s="113">
        <v>0</v>
      </c>
      <c r="H389" s="113">
        <v>0</v>
      </c>
      <c r="I389" s="113">
        <v>0</v>
      </c>
      <c r="J389" s="113">
        <v>0</v>
      </c>
      <c r="K389" s="113">
        <v>0</v>
      </c>
      <c r="L389" s="113">
        <v>0</v>
      </c>
      <c r="M389" s="113">
        <v>0</v>
      </c>
      <c r="N389" s="113">
        <v>0</v>
      </c>
      <c r="O389" s="113">
        <v>0</v>
      </c>
      <c r="P389" s="113">
        <v>0</v>
      </c>
      <c r="Q389" s="113">
        <v>0</v>
      </c>
      <c r="R389" s="113">
        <v>0</v>
      </c>
      <c r="S389" s="113">
        <v>0</v>
      </c>
      <c r="T389" s="113">
        <v>0</v>
      </c>
      <c r="U389" s="113">
        <v>0</v>
      </c>
      <c r="V389" s="113">
        <v>0</v>
      </c>
      <c r="W389" s="113">
        <v>0</v>
      </c>
      <c r="X389" s="113">
        <v>0</v>
      </c>
      <c r="Y389" s="113">
        <v>0</v>
      </c>
      <c r="Z389" s="113">
        <v>0</v>
      </c>
      <c r="AA389" s="113">
        <v>0</v>
      </c>
      <c r="AB389" s="113">
        <v>0</v>
      </c>
      <c r="AC389" s="113">
        <v>0</v>
      </c>
      <c r="AD389" s="113">
        <v>0</v>
      </c>
      <c r="AE389" s="113">
        <v>0</v>
      </c>
      <c r="AF389" s="113">
        <v>0</v>
      </c>
      <c r="AG389" s="113">
        <v>0</v>
      </c>
      <c r="AH389" s="113">
        <v>0</v>
      </c>
      <c r="AI389" s="113">
        <v>0</v>
      </c>
      <c r="AJ389" s="113">
        <v>0</v>
      </c>
      <c r="AK389" s="113">
        <v>0</v>
      </c>
      <c r="AL389" s="113">
        <v>0</v>
      </c>
      <c r="AM389" s="113">
        <f t="shared" si="5"/>
        <v>0</v>
      </c>
      <c r="AP389" s="70"/>
    </row>
    <row r="390" spans="1:42" ht="33" customHeight="1">
      <c r="A390" s="87">
        <v>1321</v>
      </c>
      <c r="B390" s="88" t="s">
        <v>1024</v>
      </c>
      <c r="C390" s="115" t="s">
        <v>1404</v>
      </c>
      <c r="D390" s="113">
        <v>0</v>
      </c>
      <c r="E390" s="113">
        <v>0</v>
      </c>
      <c r="F390" s="113">
        <v>0</v>
      </c>
      <c r="G390" s="113">
        <v>0</v>
      </c>
      <c r="H390" s="113">
        <v>0</v>
      </c>
      <c r="I390" s="113">
        <v>0</v>
      </c>
      <c r="J390" s="113">
        <v>0</v>
      </c>
      <c r="K390" s="113">
        <v>0</v>
      </c>
      <c r="L390" s="113">
        <v>0</v>
      </c>
      <c r="M390" s="113">
        <v>0</v>
      </c>
      <c r="N390" s="113">
        <v>0</v>
      </c>
      <c r="O390" s="113">
        <v>0</v>
      </c>
      <c r="P390" s="113">
        <v>0</v>
      </c>
      <c r="Q390" s="113">
        <v>0</v>
      </c>
      <c r="R390" s="113">
        <v>0</v>
      </c>
      <c r="S390" s="113">
        <v>0</v>
      </c>
      <c r="T390" s="113">
        <v>0</v>
      </c>
      <c r="U390" s="113">
        <v>0</v>
      </c>
      <c r="V390" s="113">
        <v>0</v>
      </c>
      <c r="W390" s="113">
        <v>0</v>
      </c>
      <c r="X390" s="113">
        <v>0</v>
      </c>
      <c r="Y390" s="113">
        <v>0</v>
      </c>
      <c r="Z390" s="113">
        <v>0</v>
      </c>
      <c r="AA390" s="113">
        <v>0</v>
      </c>
      <c r="AB390" s="113">
        <v>0</v>
      </c>
      <c r="AC390" s="113">
        <v>0</v>
      </c>
      <c r="AD390" s="113">
        <v>0</v>
      </c>
      <c r="AE390" s="113">
        <v>0</v>
      </c>
      <c r="AF390" s="113">
        <v>0</v>
      </c>
      <c r="AG390" s="113">
        <v>0</v>
      </c>
      <c r="AH390" s="113">
        <v>0</v>
      </c>
      <c r="AI390" s="113">
        <v>0</v>
      </c>
      <c r="AJ390" s="113">
        <v>0</v>
      </c>
      <c r="AK390" s="113">
        <v>0</v>
      </c>
      <c r="AL390" s="113">
        <v>0</v>
      </c>
      <c r="AM390" s="113">
        <f t="shared" si="5"/>
        <v>0</v>
      </c>
      <c r="AP390" s="70"/>
    </row>
    <row r="391" spans="1:42" ht="33" customHeight="1">
      <c r="A391" s="87">
        <v>1322</v>
      </c>
      <c r="B391" s="88" t="s">
        <v>1025</v>
      </c>
      <c r="C391" s="115" t="s">
        <v>1404</v>
      </c>
      <c r="D391" s="113">
        <v>0</v>
      </c>
      <c r="E391" s="113">
        <v>0</v>
      </c>
      <c r="F391" s="113">
        <v>0</v>
      </c>
      <c r="G391" s="113">
        <v>0</v>
      </c>
      <c r="H391" s="113">
        <v>0</v>
      </c>
      <c r="I391" s="113">
        <v>0</v>
      </c>
      <c r="J391" s="113">
        <v>0</v>
      </c>
      <c r="K391" s="113">
        <v>0</v>
      </c>
      <c r="L391" s="113">
        <v>0</v>
      </c>
      <c r="M391" s="113">
        <v>0</v>
      </c>
      <c r="N391" s="113">
        <v>0</v>
      </c>
      <c r="O391" s="113">
        <v>0</v>
      </c>
      <c r="P391" s="113">
        <v>0</v>
      </c>
      <c r="Q391" s="113">
        <v>0</v>
      </c>
      <c r="R391" s="113">
        <v>0</v>
      </c>
      <c r="S391" s="113">
        <v>0</v>
      </c>
      <c r="T391" s="113">
        <v>0</v>
      </c>
      <c r="U391" s="113">
        <v>0</v>
      </c>
      <c r="V391" s="113">
        <v>0</v>
      </c>
      <c r="W391" s="113">
        <v>0</v>
      </c>
      <c r="X391" s="113">
        <v>0</v>
      </c>
      <c r="Y391" s="113">
        <v>0</v>
      </c>
      <c r="Z391" s="113">
        <v>0</v>
      </c>
      <c r="AA391" s="113">
        <v>0</v>
      </c>
      <c r="AB391" s="113">
        <v>0</v>
      </c>
      <c r="AC391" s="113">
        <v>0</v>
      </c>
      <c r="AD391" s="113">
        <v>0</v>
      </c>
      <c r="AE391" s="113">
        <v>0</v>
      </c>
      <c r="AF391" s="113">
        <v>0</v>
      </c>
      <c r="AG391" s="113">
        <v>0</v>
      </c>
      <c r="AH391" s="113">
        <v>0</v>
      </c>
      <c r="AI391" s="113">
        <v>0</v>
      </c>
      <c r="AJ391" s="113">
        <v>0</v>
      </c>
      <c r="AK391" s="113">
        <v>0</v>
      </c>
      <c r="AL391" s="113">
        <v>0</v>
      </c>
      <c r="AM391" s="113">
        <f t="shared" si="5"/>
        <v>0</v>
      </c>
      <c r="AP391" s="70"/>
    </row>
    <row r="392" spans="1:42" ht="33" customHeight="1">
      <c r="A392" s="87">
        <v>1323</v>
      </c>
      <c r="B392" s="88" t="s">
        <v>1026</v>
      </c>
      <c r="C392" s="115" t="s">
        <v>1404</v>
      </c>
      <c r="D392" s="113">
        <v>0</v>
      </c>
      <c r="E392" s="113">
        <v>0</v>
      </c>
      <c r="F392" s="113">
        <v>0</v>
      </c>
      <c r="G392" s="113">
        <v>0</v>
      </c>
      <c r="H392" s="113">
        <v>0</v>
      </c>
      <c r="I392" s="113">
        <v>0</v>
      </c>
      <c r="J392" s="113">
        <v>0</v>
      </c>
      <c r="K392" s="113">
        <v>0</v>
      </c>
      <c r="L392" s="113">
        <v>0</v>
      </c>
      <c r="M392" s="113">
        <v>0</v>
      </c>
      <c r="N392" s="113">
        <v>0</v>
      </c>
      <c r="O392" s="113">
        <v>0</v>
      </c>
      <c r="P392" s="113">
        <v>0</v>
      </c>
      <c r="Q392" s="113">
        <v>0</v>
      </c>
      <c r="R392" s="113">
        <v>0</v>
      </c>
      <c r="S392" s="113">
        <v>0</v>
      </c>
      <c r="T392" s="113">
        <v>0</v>
      </c>
      <c r="U392" s="113">
        <v>0</v>
      </c>
      <c r="V392" s="113">
        <v>0</v>
      </c>
      <c r="W392" s="113">
        <v>0</v>
      </c>
      <c r="X392" s="113">
        <v>0</v>
      </c>
      <c r="Y392" s="113">
        <v>0</v>
      </c>
      <c r="Z392" s="113">
        <v>0</v>
      </c>
      <c r="AA392" s="113">
        <v>0</v>
      </c>
      <c r="AB392" s="113">
        <v>0</v>
      </c>
      <c r="AC392" s="113">
        <v>0</v>
      </c>
      <c r="AD392" s="113">
        <v>0</v>
      </c>
      <c r="AE392" s="113">
        <v>0</v>
      </c>
      <c r="AF392" s="113">
        <v>0</v>
      </c>
      <c r="AG392" s="113">
        <v>0</v>
      </c>
      <c r="AH392" s="113">
        <v>0</v>
      </c>
      <c r="AI392" s="113">
        <v>0</v>
      </c>
      <c r="AJ392" s="113">
        <v>0</v>
      </c>
      <c r="AK392" s="113">
        <v>0</v>
      </c>
      <c r="AL392" s="113">
        <v>0</v>
      </c>
      <c r="AM392" s="113">
        <f t="shared" si="5"/>
        <v>0</v>
      </c>
      <c r="AP392" s="70"/>
    </row>
    <row r="393" spans="1:42" ht="33" customHeight="1">
      <c r="A393" s="87">
        <v>1324</v>
      </c>
      <c r="B393" s="88" t="s">
        <v>1027</v>
      </c>
      <c r="C393" s="115" t="s">
        <v>1404</v>
      </c>
      <c r="D393" s="113">
        <v>0</v>
      </c>
      <c r="E393" s="113">
        <v>0</v>
      </c>
      <c r="F393" s="113">
        <v>0</v>
      </c>
      <c r="G393" s="113">
        <v>0</v>
      </c>
      <c r="H393" s="113">
        <v>0</v>
      </c>
      <c r="I393" s="113">
        <v>0</v>
      </c>
      <c r="J393" s="113">
        <v>0</v>
      </c>
      <c r="K393" s="113">
        <v>0</v>
      </c>
      <c r="L393" s="113">
        <v>0</v>
      </c>
      <c r="M393" s="113">
        <v>0</v>
      </c>
      <c r="N393" s="113">
        <v>0</v>
      </c>
      <c r="O393" s="113">
        <v>0</v>
      </c>
      <c r="P393" s="113">
        <v>0</v>
      </c>
      <c r="Q393" s="113">
        <v>0</v>
      </c>
      <c r="R393" s="113">
        <v>0</v>
      </c>
      <c r="S393" s="113">
        <v>0</v>
      </c>
      <c r="T393" s="113">
        <v>0</v>
      </c>
      <c r="U393" s="113">
        <v>0</v>
      </c>
      <c r="V393" s="113">
        <v>0</v>
      </c>
      <c r="W393" s="113">
        <v>0</v>
      </c>
      <c r="X393" s="113">
        <v>0</v>
      </c>
      <c r="Y393" s="113">
        <v>0</v>
      </c>
      <c r="Z393" s="113">
        <v>0</v>
      </c>
      <c r="AA393" s="113">
        <v>0</v>
      </c>
      <c r="AB393" s="113">
        <v>0</v>
      </c>
      <c r="AC393" s="113">
        <v>0</v>
      </c>
      <c r="AD393" s="113">
        <v>0</v>
      </c>
      <c r="AE393" s="113">
        <v>0</v>
      </c>
      <c r="AF393" s="113">
        <v>0</v>
      </c>
      <c r="AG393" s="113">
        <v>0</v>
      </c>
      <c r="AH393" s="113">
        <v>0</v>
      </c>
      <c r="AI393" s="113">
        <v>0</v>
      </c>
      <c r="AJ393" s="113">
        <v>0</v>
      </c>
      <c r="AK393" s="113">
        <v>0</v>
      </c>
      <c r="AL393" s="113">
        <v>0</v>
      </c>
      <c r="AM393" s="113">
        <f t="shared" si="5"/>
        <v>0</v>
      </c>
      <c r="AP393" s="70"/>
    </row>
    <row r="394" spans="1:42" ht="33" customHeight="1">
      <c r="A394" s="87">
        <v>1325</v>
      </c>
      <c r="B394" s="88" t="s">
        <v>1028</v>
      </c>
      <c r="C394" s="115" t="s">
        <v>1404</v>
      </c>
      <c r="D394" s="113">
        <v>0</v>
      </c>
      <c r="E394" s="113">
        <v>0</v>
      </c>
      <c r="F394" s="113">
        <v>0</v>
      </c>
      <c r="G394" s="113">
        <v>0</v>
      </c>
      <c r="H394" s="113">
        <v>0</v>
      </c>
      <c r="I394" s="113">
        <v>0</v>
      </c>
      <c r="J394" s="113">
        <v>0</v>
      </c>
      <c r="K394" s="113">
        <v>0</v>
      </c>
      <c r="L394" s="113">
        <v>0</v>
      </c>
      <c r="M394" s="113">
        <v>0</v>
      </c>
      <c r="N394" s="113">
        <v>0</v>
      </c>
      <c r="O394" s="113">
        <v>0</v>
      </c>
      <c r="P394" s="113">
        <v>0</v>
      </c>
      <c r="Q394" s="113">
        <v>0</v>
      </c>
      <c r="R394" s="113">
        <v>0</v>
      </c>
      <c r="S394" s="113">
        <v>0</v>
      </c>
      <c r="T394" s="113">
        <v>0</v>
      </c>
      <c r="U394" s="113">
        <v>0</v>
      </c>
      <c r="V394" s="113">
        <v>0</v>
      </c>
      <c r="W394" s="113">
        <v>0</v>
      </c>
      <c r="X394" s="113">
        <v>0</v>
      </c>
      <c r="Y394" s="113">
        <v>0</v>
      </c>
      <c r="Z394" s="113">
        <v>0</v>
      </c>
      <c r="AA394" s="113">
        <v>0</v>
      </c>
      <c r="AB394" s="113">
        <v>0</v>
      </c>
      <c r="AC394" s="113">
        <v>0</v>
      </c>
      <c r="AD394" s="113">
        <v>0</v>
      </c>
      <c r="AE394" s="113">
        <v>0</v>
      </c>
      <c r="AF394" s="113">
        <v>0</v>
      </c>
      <c r="AG394" s="113">
        <v>0</v>
      </c>
      <c r="AH394" s="113">
        <v>0</v>
      </c>
      <c r="AI394" s="113">
        <v>0</v>
      </c>
      <c r="AJ394" s="113">
        <v>0</v>
      </c>
      <c r="AK394" s="113">
        <v>0</v>
      </c>
      <c r="AL394" s="113">
        <v>0</v>
      </c>
      <c r="AM394" s="113">
        <f t="shared" si="5"/>
        <v>0</v>
      </c>
      <c r="AP394" s="70"/>
    </row>
    <row r="395" spans="1:42" ht="33" customHeight="1">
      <c r="A395" s="87">
        <v>1326</v>
      </c>
      <c r="B395" s="88" t="s">
        <v>1029</v>
      </c>
      <c r="C395" s="115" t="s">
        <v>1404</v>
      </c>
      <c r="D395" s="113">
        <v>0</v>
      </c>
      <c r="E395" s="113">
        <v>0</v>
      </c>
      <c r="F395" s="113">
        <v>0</v>
      </c>
      <c r="G395" s="113">
        <v>0</v>
      </c>
      <c r="H395" s="113">
        <v>0</v>
      </c>
      <c r="I395" s="113">
        <v>0</v>
      </c>
      <c r="J395" s="113">
        <v>0</v>
      </c>
      <c r="K395" s="113">
        <v>0</v>
      </c>
      <c r="L395" s="113">
        <v>0</v>
      </c>
      <c r="M395" s="113">
        <v>0</v>
      </c>
      <c r="N395" s="113">
        <v>0</v>
      </c>
      <c r="O395" s="113">
        <v>0</v>
      </c>
      <c r="P395" s="113">
        <v>0</v>
      </c>
      <c r="Q395" s="113">
        <v>0</v>
      </c>
      <c r="R395" s="113">
        <v>0</v>
      </c>
      <c r="S395" s="113">
        <v>0</v>
      </c>
      <c r="T395" s="113">
        <v>0</v>
      </c>
      <c r="U395" s="113">
        <v>0</v>
      </c>
      <c r="V395" s="113">
        <v>0</v>
      </c>
      <c r="W395" s="113">
        <v>0</v>
      </c>
      <c r="X395" s="113">
        <v>0</v>
      </c>
      <c r="Y395" s="113">
        <v>0</v>
      </c>
      <c r="Z395" s="113">
        <v>0</v>
      </c>
      <c r="AA395" s="113">
        <v>0</v>
      </c>
      <c r="AB395" s="113">
        <v>0</v>
      </c>
      <c r="AC395" s="113">
        <v>0</v>
      </c>
      <c r="AD395" s="113">
        <v>0</v>
      </c>
      <c r="AE395" s="113">
        <v>0</v>
      </c>
      <c r="AF395" s="113">
        <v>0</v>
      </c>
      <c r="AG395" s="113">
        <v>0</v>
      </c>
      <c r="AH395" s="113">
        <v>0</v>
      </c>
      <c r="AI395" s="113">
        <v>0</v>
      </c>
      <c r="AJ395" s="113">
        <v>0</v>
      </c>
      <c r="AK395" s="113">
        <v>0</v>
      </c>
      <c r="AL395" s="113">
        <v>0</v>
      </c>
      <c r="AM395" s="113">
        <f t="shared" ref="AM395:AM458" si="6">SUM(D395:AL395)</f>
        <v>0</v>
      </c>
      <c r="AP395" s="70"/>
    </row>
    <row r="396" spans="1:42" ht="33" customHeight="1">
      <c r="A396" s="87">
        <v>1327</v>
      </c>
      <c r="B396" s="88" t="s">
        <v>1030</v>
      </c>
      <c r="C396" s="115" t="s">
        <v>1404</v>
      </c>
      <c r="D396" s="113">
        <v>0</v>
      </c>
      <c r="E396" s="113">
        <v>0</v>
      </c>
      <c r="F396" s="113">
        <v>0</v>
      </c>
      <c r="G396" s="113">
        <v>0</v>
      </c>
      <c r="H396" s="113">
        <v>0</v>
      </c>
      <c r="I396" s="113">
        <v>0</v>
      </c>
      <c r="J396" s="113">
        <v>0</v>
      </c>
      <c r="K396" s="113">
        <v>0</v>
      </c>
      <c r="L396" s="113">
        <v>0</v>
      </c>
      <c r="M396" s="113">
        <v>0</v>
      </c>
      <c r="N396" s="113">
        <v>0</v>
      </c>
      <c r="O396" s="113">
        <v>0</v>
      </c>
      <c r="P396" s="113">
        <v>0</v>
      </c>
      <c r="Q396" s="113">
        <v>0</v>
      </c>
      <c r="R396" s="113">
        <v>0</v>
      </c>
      <c r="S396" s="113">
        <v>0</v>
      </c>
      <c r="T396" s="113">
        <v>0</v>
      </c>
      <c r="U396" s="113">
        <v>0</v>
      </c>
      <c r="V396" s="113">
        <v>0</v>
      </c>
      <c r="W396" s="113">
        <v>0</v>
      </c>
      <c r="X396" s="113">
        <v>0</v>
      </c>
      <c r="Y396" s="113">
        <v>0</v>
      </c>
      <c r="Z396" s="113">
        <v>0</v>
      </c>
      <c r="AA396" s="113">
        <v>0</v>
      </c>
      <c r="AB396" s="113">
        <v>0</v>
      </c>
      <c r="AC396" s="113">
        <v>0</v>
      </c>
      <c r="AD396" s="113">
        <v>0</v>
      </c>
      <c r="AE396" s="113">
        <v>0</v>
      </c>
      <c r="AF396" s="113">
        <v>0</v>
      </c>
      <c r="AG396" s="113">
        <v>0</v>
      </c>
      <c r="AH396" s="113">
        <v>0</v>
      </c>
      <c r="AI396" s="113">
        <v>0</v>
      </c>
      <c r="AJ396" s="113">
        <v>0</v>
      </c>
      <c r="AK396" s="113">
        <v>0</v>
      </c>
      <c r="AL396" s="113">
        <v>0</v>
      </c>
      <c r="AM396" s="113">
        <f t="shared" si="6"/>
        <v>0</v>
      </c>
      <c r="AP396" s="70"/>
    </row>
    <row r="397" spans="1:42" ht="33" customHeight="1">
      <c r="A397" s="87">
        <v>1328</v>
      </c>
      <c r="B397" s="88" t="s">
        <v>1031</v>
      </c>
      <c r="C397" s="115" t="s">
        <v>1404</v>
      </c>
      <c r="D397" s="113">
        <v>0</v>
      </c>
      <c r="E397" s="113">
        <v>0</v>
      </c>
      <c r="F397" s="113">
        <v>0</v>
      </c>
      <c r="G397" s="113">
        <v>0</v>
      </c>
      <c r="H397" s="113">
        <v>0</v>
      </c>
      <c r="I397" s="113">
        <v>0</v>
      </c>
      <c r="J397" s="113">
        <v>0</v>
      </c>
      <c r="K397" s="113">
        <v>0</v>
      </c>
      <c r="L397" s="113">
        <v>0</v>
      </c>
      <c r="M397" s="113">
        <v>0</v>
      </c>
      <c r="N397" s="113">
        <v>0</v>
      </c>
      <c r="O397" s="113">
        <v>0</v>
      </c>
      <c r="P397" s="113">
        <v>0</v>
      </c>
      <c r="Q397" s="113">
        <v>0</v>
      </c>
      <c r="R397" s="113">
        <v>0</v>
      </c>
      <c r="S397" s="113">
        <v>0</v>
      </c>
      <c r="T397" s="113">
        <v>0</v>
      </c>
      <c r="U397" s="113">
        <v>0</v>
      </c>
      <c r="V397" s="113">
        <v>0</v>
      </c>
      <c r="W397" s="113">
        <v>0</v>
      </c>
      <c r="X397" s="113">
        <v>0</v>
      </c>
      <c r="Y397" s="113">
        <v>0</v>
      </c>
      <c r="Z397" s="113">
        <v>0</v>
      </c>
      <c r="AA397" s="113">
        <v>0</v>
      </c>
      <c r="AB397" s="113">
        <v>0</v>
      </c>
      <c r="AC397" s="113">
        <v>0</v>
      </c>
      <c r="AD397" s="113">
        <v>0</v>
      </c>
      <c r="AE397" s="113">
        <v>0</v>
      </c>
      <c r="AF397" s="113">
        <v>0</v>
      </c>
      <c r="AG397" s="113">
        <v>0</v>
      </c>
      <c r="AH397" s="113">
        <v>0</v>
      </c>
      <c r="AI397" s="113">
        <v>0</v>
      </c>
      <c r="AJ397" s="113">
        <v>0</v>
      </c>
      <c r="AK397" s="113">
        <v>0</v>
      </c>
      <c r="AL397" s="113">
        <v>0</v>
      </c>
      <c r="AM397" s="113">
        <f t="shared" si="6"/>
        <v>0</v>
      </c>
      <c r="AP397" s="70"/>
    </row>
    <row r="398" spans="1:42" ht="33" customHeight="1">
      <c r="A398" s="87">
        <v>1329</v>
      </c>
      <c r="B398" s="88" t="s">
        <v>1032</v>
      </c>
      <c r="C398" s="115" t="s">
        <v>1404</v>
      </c>
      <c r="D398" s="113">
        <v>0</v>
      </c>
      <c r="E398" s="113">
        <v>0</v>
      </c>
      <c r="F398" s="113">
        <v>0</v>
      </c>
      <c r="G398" s="113">
        <v>0</v>
      </c>
      <c r="H398" s="113">
        <v>0</v>
      </c>
      <c r="I398" s="113">
        <v>0</v>
      </c>
      <c r="J398" s="113">
        <v>0</v>
      </c>
      <c r="K398" s="113">
        <v>0</v>
      </c>
      <c r="L398" s="113">
        <v>0</v>
      </c>
      <c r="M398" s="113">
        <v>0</v>
      </c>
      <c r="N398" s="113">
        <v>0</v>
      </c>
      <c r="O398" s="113">
        <v>0</v>
      </c>
      <c r="P398" s="113">
        <v>0</v>
      </c>
      <c r="Q398" s="113">
        <v>0</v>
      </c>
      <c r="R398" s="113">
        <v>0</v>
      </c>
      <c r="S398" s="113">
        <v>0</v>
      </c>
      <c r="T398" s="113">
        <v>0</v>
      </c>
      <c r="U398" s="113">
        <v>0</v>
      </c>
      <c r="V398" s="113">
        <v>0</v>
      </c>
      <c r="W398" s="113">
        <v>0</v>
      </c>
      <c r="X398" s="113">
        <v>0</v>
      </c>
      <c r="Y398" s="113">
        <v>0</v>
      </c>
      <c r="Z398" s="113">
        <v>0</v>
      </c>
      <c r="AA398" s="113">
        <v>0</v>
      </c>
      <c r="AB398" s="113">
        <v>0</v>
      </c>
      <c r="AC398" s="113">
        <v>0</v>
      </c>
      <c r="AD398" s="113">
        <v>0</v>
      </c>
      <c r="AE398" s="113">
        <v>0</v>
      </c>
      <c r="AF398" s="113">
        <v>0</v>
      </c>
      <c r="AG398" s="113">
        <v>0</v>
      </c>
      <c r="AH398" s="113">
        <v>0</v>
      </c>
      <c r="AI398" s="113">
        <v>0</v>
      </c>
      <c r="AJ398" s="113">
        <v>0</v>
      </c>
      <c r="AK398" s="113">
        <v>0</v>
      </c>
      <c r="AL398" s="113">
        <v>0</v>
      </c>
      <c r="AM398" s="113">
        <f t="shared" si="6"/>
        <v>0</v>
      </c>
      <c r="AP398" s="70"/>
    </row>
    <row r="399" spans="1:42" ht="33" customHeight="1">
      <c r="A399" s="87">
        <v>1330</v>
      </c>
      <c r="B399" s="88" t="s">
        <v>1033</v>
      </c>
      <c r="C399" s="115" t="s">
        <v>1404</v>
      </c>
      <c r="D399" s="113">
        <v>0</v>
      </c>
      <c r="E399" s="113">
        <v>0</v>
      </c>
      <c r="F399" s="113">
        <v>0</v>
      </c>
      <c r="G399" s="113">
        <v>0</v>
      </c>
      <c r="H399" s="113">
        <v>0</v>
      </c>
      <c r="I399" s="113">
        <v>0</v>
      </c>
      <c r="J399" s="113">
        <v>0</v>
      </c>
      <c r="K399" s="113">
        <v>0</v>
      </c>
      <c r="L399" s="113">
        <v>0</v>
      </c>
      <c r="M399" s="113">
        <v>0</v>
      </c>
      <c r="N399" s="113">
        <v>0</v>
      </c>
      <c r="O399" s="113">
        <v>0</v>
      </c>
      <c r="P399" s="113">
        <v>0</v>
      </c>
      <c r="Q399" s="113">
        <v>0</v>
      </c>
      <c r="R399" s="113">
        <v>0</v>
      </c>
      <c r="S399" s="113">
        <v>0</v>
      </c>
      <c r="T399" s="113">
        <v>0</v>
      </c>
      <c r="U399" s="113">
        <v>0</v>
      </c>
      <c r="V399" s="113">
        <v>0</v>
      </c>
      <c r="W399" s="113">
        <v>0</v>
      </c>
      <c r="X399" s="113">
        <v>0</v>
      </c>
      <c r="Y399" s="113">
        <v>0</v>
      </c>
      <c r="Z399" s="113">
        <v>0</v>
      </c>
      <c r="AA399" s="113">
        <v>0</v>
      </c>
      <c r="AB399" s="113">
        <v>0</v>
      </c>
      <c r="AC399" s="113">
        <v>0</v>
      </c>
      <c r="AD399" s="113">
        <v>0</v>
      </c>
      <c r="AE399" s="113">
        <v>0</v>
      </c>
      <c r="AF399" s="113">
        <v>0</v>
      </c>
      <c r="AG399" s="113">
        <v>0</v>
      </c>
      <c r="AH399" s="113">
        <v>0</v>
      </c>
      <c r="AI399" s="113">
        <v>0</v>
      </c>
      <c r="AJ399" s="113">
        <v>0</v>
      </c>
      <c r="AK399" s="113">
        <v>0</v>
      </c>
      <c r="AL399" s="113">
        <v>0</v>
      </c>
      <c r="AM399" s="113">
        <f t="shared" si="6"/>
        <v>0</v>
      </c>
      <c r="AP399" s="70"/>
    </row>
    <row r="400" spans="1:42" ht="33" customHeight="1">
      <c r="A400" s="87">
        <v>1331</v>
      </c>
      <c r="B400" s="88" t="s">
        <v>1034</v>
      </c>
      <c r="C400" s="115" t="s">
        <v>1404</v>
      </c>
      <c r="D400" s="113">
        <v>0</v>
      </c>
      <c r="E400" s="113">
        <v>0</v>
      </c>
      <c r="F400" s="113">
        <v>0</v>
      </c>
      <c r="G400" s="113">
        <v>0</v>
      </c>
      <c r="H400" s="113">
        <v>0</v>
      </c>
      <c r="I400" s="113">
        <v>0</v>
      </c>
      <c r="J400" s="113">
        <v>0</v>
      </c>
      <c r="K400" s="113">
        <v>0</v>
      </c>
      <c r="L400" s="113">
        <v>0</v>
      </c>
      <c r="M400" s="113">
        <v>0</v>
      </c>
      <c r="N400" s="113">
        <v>0</v>
      </c>
      <c r="O400" s="113">
        <v>0</v>
      </c>
      <c r="P400" s="113">
        <v>0</v>
      </c>
      <c r="Q400" s="113">
        <v>0</v>
      </c>
      <c r="R400" s="113">
        <v>0</v>
      </c>
      <c r="S400" s="113">
        <v>0</v>
      </c>
      <c r="T400" s="113">
        <v>0</v>
      </c>
      <c r="U400" s="113">
        <v>0</v>
      </c>
      <c r="V400" s="113">
        <v>0</v>
      </c>
      <c r="W400" s="113">
        <v>0</v>
      </c>
      <c r="X400" s="113">
        <v>0</v>
      </c>
      <c r="Y400" s="113">
        <v>0</v>
      </c>
      <c r="Z400" s="113">
        <v>0</v>
      </c>
      <c r="AA400" s="113">
        <v>0</v>
      </c>
      <c r="AB400" s="113">
        <v>0</v>
      </c>
      <c r="AC400" s="113">
        <v>0</v>
      </c>
      <c r="AD400" s="113">
        <v>0</v>
      </c>
      <c r="AE400" s="113">
        <v>0</v>
      </c>
      <c r="AF400" s="113">
        <v>0</v>
      </c>
      <c r="AG400" s="113">
        <v>0</v>
      </c>
      <c r="AH400" s="113">
        <v>0</v>
      </c>
      <c r="AI400" s="113">
        <v>0</v>
      </c>
      <c r="AJ400" s="113">
        <v>0</v>
      </c>
      <c r="AK400" s="113">
        <v>0</v>
      </c>
      <c r="AL400" s="113">
        <v>0</v>
      </c>
      <c r="AM400" s="113">
        <f t="shared" si="6"/>
        <v>0</v>
      </c>
      <c r="AP400" s="70"/>
    </row>
    <row r="401" spans="1:42" ht="33" customHeight="1">
      <c r="A401" s="87">
        <v>1332</v>
      </c>
      <c r="B401" s="88" t="s">
        <v>1035</v>
      </c>
      <c r="C401" s="115" t="s">
        <v>1404</v>
      </c>
      <c r="D401" s="113">
        <v>0</v>
      </c>
      <c r="E401" s="113">
        <v>0</v>
      </c>
      <c r="F401" s="113">
        <v>0</v>
      </c>
      <c r="G401" s="113">
        <v>0</v>
      </c>
      <c r="H401" s="113">
        <v>0</v>
      </c>
      <c r="I401" s="113">
        <v>0</v>
      </c>
      <c r="J401" s="113">
        <v>0</v>
      </c>
      <c r="K401" s="113">
        <v>0</v>
      </c>
      <c r="L401" s="113">
        <v>0</v>
      </c>
      <c r="M401" s="113">
        <v>0</v>
      </c>
      <c r="N401" s="113">
        <v>0</v>
      </c>
      <c r="O401" s="113">
        <v>0</v>
      </c>
      <c r="P401" s="113">
        <v>0</v>
      </c>
      <c r="Q401" s="113">
        <v>0</v>
      </c>
      <c r="R401" s="113">
        <v>0</v>
      </c>
      <c r="S401" s="113">
        <v>0</v>
      </c>
      <c r="T401" s="113">
        <v>0</v>
      </c>
      <c r="U401" s="113">
        <v>0</v>
      </c>
      <c r="V401" s="113">
        <v>0</v>
      </c>
      <c r="W401" s="113">
        <v>0</v>
      </c>
      <c r="X401" s="113">
        <v>0</v>
      </c>
      <c r="Y401" s="113">
        <v>0</v>
      </c>
      <c r="Z401" s="113">
        <v>0</v>
      </c>
      <c r="AA401" s="113">
        <v>0</v>
      </c>
      <c r="AB401" s="113">
        <v>0</v>
      </c>
      <c r="AC401" s="113">
        <v>0</v>
      </c>
      <c r="AD401" s="113">
        <v>0</v>
      </c>
      <c r="AE401" s="113">
        <v>0</v>
      </c>
      <c r="AF401" s="113">
        <v>0</v>
      </c>
      <c r="AG401" s="113">
        <v>0</v>
      </c>
      <c r="AH401" s="113">
        <v>0</v>
      </c>
      <c r="AI401" s="113">
        <v>0</v>
      </c>
      <c r="AJ401" s="113">
        <v>0</v>
      </c>
      <c r="AK401" s="113">
        <v>0</v>
      </c>
      <c r="AL401" s="113">
        <v>0</v>
      </c>
      <c r="AM401" s="113">
        <f t="shared" si="6"/>
        <v>0</v>
      </c>
      <c r="AP401" s="70"/>
    </row>
    <row r="402" spans="1:42" ht="33" customHeight="1">
      <c r="A402" s="87">
        <v>1333</v>
      </c>
      <c r="B402" s="88" t="s">
        <v>1036</v>
      </c>
      <c r="C402" s="115" t="s">
        <v>1404</v>
      </c>
      <c r="D402" s="113">
        <v>0</v>
      </c>
      <c r="E402" s="113">
        <v>0</v>
      </c>
      <c r="F402" s="113">
        <v>0</v>
      </c>
      <c r="G402" s="113">
        <v>0</v>
      </c>
      <c r="H402" s="113">
        <v>0</v>
      </c>
      <c r="I402" s="113">
        <v>0</v>
      </c>
      <c r="J402" s="113">
        <v>0</v>
      </c>
      <c r="K402" s="113">
        <v>0</v>
      </c>
      <c r="L402" s="113">
        <v>0</v>
      </c>
      <c r="M402" s="113">
        <v>0</v>
      </c>
      <c r="N402" s="113">
        <v>0</v>
      </c>
      <c r="O402" s="113">
        <v>0</v>
      </c>
      <c r="P402" s="113">
        <v>0</v>
      </c>
      <c r="Q402" s="113">
        <v>0</v>
      </c>
      <c r="R402" s="113">
        <v>0</v>
      </c>
      <c r="S402" s="113">
        <v>0</v>
      </c>
      <c r="T402" s="113">
        <v>0</v>
      </c>
      <c r="U402" s="113">
        <v>0</v>
      </c>
      <c r="V402" s="113">
        <v>0</v>
      </c>
      <c r="W402" s="113">
        <v>0</v>
      </c>
      <c r="X402" s="113">
        <v>0</v>
      </c>
      <c r="Y402" s="113">
        <v>0</v>
      </c>
      <c r="Z402" s="113">
        <v>0</v>
      </c>
      <c r="AA402" s="113">
        <v>0</v>
      </c>
      <c r="AB402" s="113">
        <v>0</v>
      </c>
      <c r="AC402" s="113">
        <v>0</v>
      </c>
      <c r="AD402" s="113">
        <v>0</v>
      </c>
      <c r="AE402" s="113">
        <v>0</v>
      </c>
      <c r="AF402" s="113">
        <v>0</v>
      </c>
      <c r="AG402" s="113">
        <v>0</v>
      </c>
      <c r="AH402" s="113">
        <v>0</v>
      </c>
      <c r="AI402" s="113">
        <v>0</v>
      </c>
      <c r="AJ402" s="113">
        <v>0</v>
      </c>
      <c r="AK402" s="113">
        <v>0</v>
      </c>
      <c r="AL402" s="113">
        <v>0</v>
      </c>
      <c r="AM402" s="113">
        <f t="shared" si="6"/>
        <v>0</v>
      </c>
      <c r="AP402" s="70"/>
    </row>
    <row r="403" spans="1:42" ht="33" customHeight="1">
      <c r="A403" s="87">
        <v>1334</v>
      </c>
      <c r="B403" s="88" t="s">
        <v>1037</v>
      </c>
      <c r="C403" s="115" t="s">
        <v>1404</v>
      </c>
      <c r="D403" s="113">
        <v>0</v>
      </c>
      <c r="E403" s="113">
        <v>0</v>
      </c>
      <c r="F403" s="113">
        <v>0</v>
      </c>
      <c r="G403" s="113">
        <v>0</v>
      </c>
      <c r="H403" s="113">
        <v>0</v>
      </c>
      <c r="I403" s="113">
        <v>0</v>
      </c>
      <c r="J403" s="113">
        <v>0</v>
      </c>
      <c r="K403" s="113">
        <v>0</v>
      </c>
      <c r="L403" s="113">
        <v>0</v>
      </c>
      <c r="M403" s="113">
        <v>0</v>
      </c>
      <c r="N403" s="113">
        <v>0</v>
      </c>
      <c r="O403" s="113">
        <v>0</v>
      </c>
      <c r="P403" s="113">
        <v>0</v>
      </c>
      <c r="Q403" s="113">
        <v>0</v>
      </c>
      <c r="R403" s="113">
        <v>0</v>
      </c>
      <c r="S403" s="113">
        <v>0</v>
      </c>
      <c r="T403" s="113">
        <v>0</v>
      </c>
      <c r="U403" s="113">
        <v>0</v>
      </c>
      <c r="V403" s="113">
        <v>0</v>
      </c>
      <c r="W403" s="113">
        <v>0</v>
      </c>
      <c r="X403" s="113">
        <v>0</v>
      </c>
      <c r="Y403" s="113">
        <v>0</v>
      </c>
      <c r="Z403" s="113">
        <v>0</v>
      </c>
      <c r="AA403" s="113">
        <v>0</v>
      </c>
      <c r="AB403" s="113">
        <v>0</v>
      </c>
      <c r="AC403" s="113">
        <v>0</v>
      </c>
      <c r="AD403" s="113">
        <v>0</v>
      </c>
      <c r="AE403" s="113">
        <v>0</v>
      </c>
      <c r="AF403" s="113">
        <v>0</v>
      </c>
      <c r="AG403" s="113">
        <v>0</v>
      </c>
      <c r="AH403" s="113">
        <v>0</v>
      </c>
      <c r="AI403" s="113">
        <v>0</v>
      </c>
      <c r="AJ403" s="113">
        <v>0</v>
      </c>
      <c r="AK403" s="113">
        <v>0</v>
      </c>
      <c r="AL403" s="113">
        <v>0</v>
      </c>
      <c r="AM403" s="113">
        <f t="shared" si="6"/>
        <v>0</v>
      </c>
      <c r="AP403" s="70"/>
    </row>
    <row r="404" spans="1:42" ht="33" customHeight="1">
      <c r="A404" s="87">
        <v>1335</v>
      </c>
      <c r="B404" s="88" t="s">
        <v>1038</v>
      </c>
      <c r="C404" s="115" t="s">
        <v>1404</v>
      </c>
      <c r="D404" s="113">
        <v>0</v>
      </c>
      <c r="E404" s="113">
        <v>0</v>
      </c>
      <c r="F404" s="113">
        <v>0</v>
      </c>
      <c r="G404" s="113">
        <v>0</v>
      </c>
      <c r="H404" s="113">
        <v>0</v>
      </c>
      <c r="I404" s="113">
        <v>0</v>
      </c>
      <c r="J404" s="113">
        <v>0</v>
      </c>
      <c r="K404" s="113">
        <v>0</v>
      </c>
      <c r="L404" s="113">
        <v>0</v>
      </c>
      <c r="M404" s="113">
        <v>0</v>
      </c>
      <c r="N404" s="113">
        <v>0</v>
      </c>
      <c r="O404" s="113">
        <v>0</v>
      </c>
      <c r="P404" s="113">
        <v>0</v>
      </c>
      <c r="Q404" s="113">
        <v>0</v>
      </c>
      <c r="R404" s="113">
        <v>0</v>
      </c>
      <c r="S404" s="113">
        <v>0</v>
      </c>
      <c r="T404" s="113">
        <v>0</v>
      </c>
      <c r="U404" s="113">
        <v>0</v>
      </c>
      <c r="V404" s="113">
        <v>0</v>
      </c>
      <c r="W404" s="113">
        <v>0</v>
      </c>
      <c r="X404" s="113">
        <v>0</v>
      </c>
      <c r="Y404" s="113">
        <v>0</v>
      </c>
      <c r="Z404" s="113">
        <v>0</v>
      </c>
      <c r="AA404" s="113">
        <v>0</v>
      </c>
      <c r="AB404" s="113">
        <v>0</v>
      </c>
      <c r="AC404" s="113">
        <v>0</v>
      </c>
      <c r="AD404" s="113">
        <v>0</v>
      </c>
      <c r="AE404" s="113">
        <v>0</v>
      </c>
      <c r="AF404" s="113">
        <v>0</v>
      </c>
      <c r="AG404" s="113">
        <v>0</v>
      </c>
      <c r="AH404" s="113">
        <v>0</v>
      </c>
      <c r="AI404" s="113">
        <v>0</v>
      </c>
      <c r="AJ404" s="113">
        <v>0</v>
      </c>
      <c r="AK404" s="113">
        <v>0</v>
      </c>
      <c r="AL404" s="113">
        <v>0</v>
      </c>
      <c r="AM404" s="113">
        <f t="shared" si="6"/>
        <v>0</v>
      </c>
      <c r="AP404" s="70"/>
    </row>
    <row r="405" spans="1:42" ht="33" customHeight="1">
      <c r="A405" s="87">
        <v>1336</v>
      </c>
      <c r="B405" s="88" t="s">
        <v>1039</v>
      </c>
      <c r="C405" s="115" t="s">
        <v>1404</v>
      </c>
      <c r="D405" s="113">
        <v>0</v>
      </c>
      <c r="E405" s="113">
        <v>0</v>
      </c>
      <c r="F405" s="113">
        <v>0</v>
      </c>
      <c r="G405" s="113">
        <v>0</v>
      </c>
      <c r="H405" s="113">
        <v>0</v>
      </c>
      <c r="I405" s="113">
        <v>0</v>
      </c>
      <c r="J405" s="113">
        <v>0</v>
      </c>
      <c r="K405" s="113">
        <v>0</v>
      </c>
      <c r="L405" s="113">
        <v>0</v>
      </c>
      <c r="M405" s="113">
        <v>0</v>
      </c>
      <c r="N405" s="113">
        <v>0</v>
      </c>
      <c r="O405" s="113">
        <v>0</v>
      </c>
      <c r="P405" s="113">
        <v>0</v>
      </c>
      <c r="Q405" s="113">
        <v>0</v>
      </c>
      <c r="R405" s="113">
        <v>0</v>
      </c>
      <c r="S405" s="113">
        <v>0</v>
      </c>
      <c r="T405" s="113">
        <v>0</v>
      </c>
      <c r="U405" s="113">
        <v>0</v>
      </c>
      <c r="V405" s="113">
        <v>0</v>
      </c>
      <c r="W405" s="113">
        <v>0</v>
      </c>
      <c r="X405" s="113">
        <v>0</v>
      </c>
      <c r="Y405" s="113">
        <v>0</v>
      </c>
      <c r="Z405" s="113">
        <v>0</v>
      </c>
      <c r="AA405" s="113">
        <v>0</v>
      </c>
      <c r="AB405" s="113">
        <v>0</v>
      </c>
      <c r="AC405" s="113">
        <v>0</v>
      </c>
      <c r="AD405" s="113">
        <v>0</v>
      </c>
      <c r="AE405" s="113">
        <v>0</v>
      </c>
      <c r="AF405" s="113">
        <v>0</v>
      </c>
      <c r="AG405" s="113">
        <v>0</v>
      </c>
      <c r="AH405" s="113">
        <v>0</v>
      </c>
      <c r="AI405" s="113">
        <v>0</v>
      </c>
      <c r="AJ405" s="113">
        <v>0</v>
      </c>
      <c r="AK405" s="113">
        <v>0</v>
      </c>
      <c r="AL405" s="113">
        <v>0</v>
      </c>
      <c r="AM405" s="113">
        <f t="shared" si="6"/>
        <v>0</v>
      </c>
      <c r="AP405" s="70"/>
    </row>
    <row r="406" spans="1:42" ht="33" customHeight="1">
      <c r="A406" s="87">
        <v>1337</v>
      </c>
      <c r="B406" s="88" t="s">
        <v>1040</v>
      </c>
      <c r="C406" s="115" t="s">
        <v>1404</v>
      </c>
      <c r="D406" s="113">
        <v>0</v>
      </c>
      <c r="E406" s="113">
        <v>0</v>
      </c>
      <c r="F406" s="113">
        <v>0</v>
      </c>
      <c r="G406" s="113">
        <v>0</v>
      </c>
      <c r="H406" s="113">
        <v>0</v>
      </c>
      <c r="I406" s="113">
        <v>0</v>
      </c>
      <c r="J406" s="113">
        <v>0</v>
      </c>
      <c r="K406" s="113">
        <v>0</v>
      </c>
      <c r="L406" s="113">
        <v>0</v>
      </c>
      <c r="M406" s="113">
        <v>0</v>
      </c>
      <c r="N406" s="113">
        <v>0</v>
      </c>
      <c r="O406" s="113">
        <v>0</v>
      </c>
      <c r="P406" s="113">
        <v>0</v>
      </c>
      <c r="Q406" s="113">
        <v>0</v>
      </c>
      <c r="R406" s="113">
        <v>0</v>
      </c>
      <c r="S406" s="113">
        <v>0</v>
      </c>
      <c r="T406" s="113">
        <v>0</v>
      </c>
      <c r="U406" s="113">
        <v>0</v>
      </c>
      <c r="V406" s="113">
        <v>0</v>
      </c>
      <c r="W406" s="113">
        <v>0</v>
      </c>
      <c r="X406" s="113">
        <v>0</v>
      </c>
      <c r="Y406" s="113">
        <v>0</v>
      </c>
      <c r="Z406" s="113">
        <v>0</v>
      </c>
      <c r="AA406" s="113">
        <v>0</v>
      </c>
      <c r="AB406" s="113">
        <v>0</v>
      </c>
      <c r="AC406" s="113">
        <v>0</v>
      </c>
      <c r="AD406" s="113">
        <v>0</v>
      </c>
      <c r="AE406" s="113">
        <v>0</v>
      </c>
      <c r="AF406" s="113">
        <v>0</v>
      </c>
      <c r="AG406" s="113">
        <v>0</v>
      </c>
      <c r="AH406" s="113">
        <v>0</v>
      </c>
      <c r="AI406" s="113">
        <v>0</v>
      </c>
      <c r="AJ406" s="113">
        <v>0</v>
      </c>
      <c r="AK406" s="113">
        <v>0</v>
      </c>
      <c r="AL406" s="113">
        <v>0</v>
      </c>
      <c r="AM406" s="113">
        <f t="shared" si="6"/>
        <v>0</v>
      </c>
      <c r="AP406" s="70"/>
    </row>
    <row r="407" spans="1:42" ht="33" customHeight="1">
      <c r="A407" s="87">
        <v>1338</v>
      </c>
      <c r="B407" s="88" t="s">
        <v>1041</v>
      </c>
      <c r="C407" s="115" t="s">
        <v>1404</v>
      </c>
      <c r="D407" s="113">
        <v>0</v>
      </c>
      <c r="E407" s="113">
        <v>0</v>
      </c>
      <c r="F407" s="113">
        <v>0</v>
      </c>
      <c r="G407" s="113">
        <v>0</v>
      </c>
      <c r="H407" s="113">
        <v>0</v>
      </c>
      <c r="I407" s="113">
        <v>0</v>
      </c>
      <c r="J407" s="113">
        <v>0</v>
      </c>
      <c r="K407" s="113">
        <v>0</v>
      </c>
      <c r="L407" s="113">
        <v>0</v>
      </c>
      <c r="M407" s="113">
        <v>0</v>
      </c>
      <c r="N407" s="113">
        <v>0</v>
      </c>
      <c r="O407" s="113">
        <v>0</v>
      </c>
      <c r="P407" s="113">
        <v>0</v>
      </c>
      <c r="Q407" s="113">
        <v>0</v>
      </c>
      <c r="R407" s="113">
        <v>0</v>
      </c>
      <c r="S407" s="113">
        <v>0</v>
      </c>
      <c r="T407" s="113">
        <v>0</v>
      </c>
      <c r="U407" s="113">
        <v>0</v>
      </c>
      <c r="V407" s="113">
        <v>0</v>
      </c>
      <c r="W407" s="113">
        <v>0</v>
      </c>
      <c r="X407" s="113">
        <v>0</v>
      </c>
      <c r="Y407" s="113">
        <v>0</v>
      </c>
      <c r="Z407" s="113">
        <v>0</v>
      </c>
      <c r="AA407" s="113">
        <v>0</v>
      </c>
      <c r="AB407" s="113">
        <v>0</v>
      </c>
      <c r="AC407" s="113">
        <v>0</v>
      </c>
      <c r="AD407" s="113">
        <v>0</v>
      </c>
      <c r="AE407" s="113">
        <v>0</v>
      </c>
      <c r="AF407" s="113">
        <v>0</v>
      </c>
      <c r="AG407" s="113">
        <v>0</v>
      </c>
      <c r="AH407" s="113">
        <v>0</v>
      </c>
      <c r="AI407" s="113">
        <v>0</v>
      </c>
      <c r="AJ407" s="113">
        <v>0</v>
      </c>
      <c r="AK407" s="113">
        <v>0</v>
      </c>
      <c r="AL407" s="113">
        <v>0</v>
      </c>
      <c r="AM407" s="113">
        <f t="shared" si="6"/>
        <v>0</v>
      </c>
      <c r="AP407" s="70"/>
    </row>
    <row r="408" spans="1:42" ht="33" customHeight="1">
      <c r="A408" s="87">
        <v>1339</v>
      </c>
      <c r="B408" s="88" t="s">
        <v>1042</v>
      </c>
      <c r="C408" s="115" t="s">
        <v>1404</v>
      </c>
      <c r="D408" s="113">
        <v>0</v>
      </c>
      <c r="E408" s="113">
        <v>0</v>
      </c>
      <c r="F408" s="113">
        <v>0</v>
      </c>
      <c r="G408" s="113">
        <v>0</v>
      </c>
      <c r="H408" s="113">
        <v>0</v>
      </c>
      <c r="I408" s="113">
        <v>0</v>
      </c>
      <c r="J408" s="113">
        <v>0</v>
      </c>
      <c r="K408" s="113">
        <v>0</v>
      </c>
      <c r="L408" s="113">
        <v>0</v>
      </c>
      <c r="M408" s="113">
        <v>0</v>
      </c>
      <c r="N408" s="113">
        <v>0</v>
      </c>
      <c r="O408" s="113">
        <v>0</v>
      </c>
      <c r="P408" s="113">
        <v>0</v>
      </c>
      <c r="Q408" s="113">
        <v>0</v>
      </c>
      <c r="R408" s="113">
        <v>0</v>
      </c>
      <c r="S408" s="113">
        <v>0</v>
      </c>
      <c r="T408" s="113">
        <v>0</v>
      </c>
      <c r="U408" s="113">
        <v>0</v>
      </c>
      <c r="V408" s="113">
        <v>0</v>
      </c>
      <c r="W408" s="113">
        <v>0</v>
      </c>
      <c r="X408" s="113">
        <v>0</v>
      </c>
      <c r="Y408" s="113">
        <v>0</v>
      </c>
      <c r="Z408" s="113">
        <v>0</v>
      </c>
      <c r="AA408" s="113">
        <v>0</v>
      </c>
      <c r="AB408" s="113">
        <v>0</v>
      </c>
      <c r="AC408" s="113">
        <v>0</v>
      </c>
      <c r="AD408" s="113">
        <v>0</v>
      </c>
      <c r="AE408" s="113">
        <v>0</v>
      </c>
      <c r="AF408" s="113">
        <v>0</v>
      </c>
      <c r="AG408" s="113">
        <v>0</v>
      </c>
      <c r="AH408" s="113">
        <v>0</v>
      </c>
      <c r="AI408" s="113">
        <v>0</v>
      </c>
      <c r="AJ408" s="113">
        <v>0</v>
      </c>
      <c r="AK408" s="113">
        <v>0</v>
      </c>
      <c r="AL408" s="113">
        <v>0</v>
      </c>
      <c r="AM408" s="113">
        <f t="shared" si="6"/>
        <v>0</v>
      </c>
      <c r="AP408" s="70"/>
    </row>
    <row r="409" spans="1:42" ht="33" customHeight="1">
      <c r="A409" s="87">
        <v>1340</v>
      </c>
      <c r="B409" s="88" t="s">
        <v>1043</v>
      </c>
      <c r="C409" s="115" t="s">
        <v>1404</v>
      </c>
      <c r="D409" s="113">
        <v>0</v>
      </c>
      <c r="E409" s="113">
        <v>0</v>
      </c>
      <c r="F409" s="113">
        <v>0</v>
      </c>
      <c r="G409" s="113">
        <v>0</v>
      </c>
      <c r="H409" s="113">
        <v>0</v>
      </c>
      <c r="I409" s="113">
        <v>0</v>
      </c>
      <c r="J409" s="113">
        <v>0</v>
      </c>
      <c r="K409" s="113">
        <v>0</v>
      </c>
      <c r="L409" s="113">
        <v>0</v>
      </c>
      <c r="M409" s="113">
        <v>0</v>
      </c>
      <c r="N409" s="113">
        <v>0</v>
      </c>
      <c r="O409" s="113">
        <v>0</v>
      </c>
      <c r="P409" s="113">
        <v>0</v>
      </c>
      <c r="Q409" s="113">
        <v>0</v>
      </c>
      <c r="R409" s="113">
        <v>0</v>
      </c>
      <c r="S409" s="113">
        <v>0</v>
      </c>
      <c r="T409" s="113">
        <v>0</v>
      </c>
      <c r="U409" s="113">
        <v>0</v>
      </c>
      <c r="V409" s="113">
        <v>0</v>
      </c>
      <c r="W409" s="113">
        <v>0</v>
      </c>
      <c r="X409" s="113">
        <v>0</v>
      </c>
      <c r="Y409" s="113">
        <v>0</v>
      </c>
      <c r="Z409" s="113">
        <v>0</v>
      </c>
      <c r="AA409" s="113">
        <v>0</v>
      </c>
      <c r="AB409" s="113">
        <v>0</v>
      </c>
      <c r="AC409" s="113">
        <v>0</v>
      </c>
      <c r="AD409" s="113">
        <v>0</v>
      </c>
      <c r="AE409" s="113">
        <v>0</v>
      </c>
      <c r="AF409" s="113">
        <v>0</v>
      </c>
      <c r="AG409" s="113">
        <v>0</v>
      </c>
      <c r="AH409" s="113">
        <v>0</v>
      </c>
      <c r="AI409" s="113">
        <v>0</v>
      </c>
      <c r="AJ409" s="113">
        <v>0</v>
      </c>
      <c r="AK409" s="113">
        <v>0</v>
      </c>
      <c r="AL409" s="113">
        <v>0</v>
      </c>
      <c r="AM409" s="113">
        <f t="shared" si="6"/>
        <v>0</v>
      </c>
      <c r="AP409" s="70"/>
    </row>
    <row r="410" spans="1:42" ht="33" customHeight="1">
      <c r="A410" s="87">
        <v>1341</v>
      </c>
      <c r="B410" s="88" t="s">
        <v>1044</v>
      </c>
      <c r="C410" s="115" t="s">
        <v>1404</v>
      </c>
      <c r="D410" s="113">
        <v>0</v>
      </c>
      <c r="E410" s="113">
        <v>0</v>
      </c>
      <c r="F410" s="113">
        <v>0</v>
      </c>
      <c r="G410" s="113">
        <v>0</v>
      </c>
      <c r="H410" s="113">
        <v>0</v>
      </c>
      <c r="I410" s="113">
        <v>0</v>
      </c>
      <c r="J410" s="113">
        <v>0</v>
      </c>
      <c r="K410" s="113">
        <v>0</v>
      </c>
      <c r="L410" s="113">
        <v>0</v>
      </c>
      <c r="M410" s="113">
        <v>0</v>
      </c>
      <c r="N410" s="113">
        <v>0</v>
      </c>
      <c r="O410" s="113">
        <v>0</v>
      </c>
      <c r="P410" s="113">
        <v>0</v>
      </c>
      <c r="Q410" s="113">
        <v>0</v>
      </c>
      <c r="R410" s="113">
        <v>0</v>
      </c>
      <c r="S410" s="113">
        <v>0</v>
      </c>
      <c r="T410" s="113">
        <v>0</v>
      </c>
      <c r="U410" s="113">
        <v>0</v>
      </c>
      <c r="V410" s="113">
        <v>0</v>
      </c>
      <c r="W410" s="113">
        <v>0</v>
      </c>
      <c r="X410" s="113">
        <v>0</v>
      </c>
      <c r="Y410" s="113">
        <v>0</v>
      </c>
      <c r="Z410" s="113">
        <v>0</v>
      </c>
      <c r="AA410" s="113">
        <v>0</v>
      </c>
      <c r="AB410" s="113">
        <v>0</v>
      </c>
      <c r="AC410" s="113">
        <v>0</v>
      </c>
      <c r="AD410" s="113">
        <v>0</v>
      </c>
      <c r="AE410" s="113">
        <v>0</v>
      </c>
      <c r="AF410" s="113">
        <v>0</v>
      </c>
      <c r="AG410" s="113">
        <v>0</v>
      </c>
      <c r="AH410" s="113">
        <v>0</v>
      </c>
      <c r="AI410" s="113">
        <v>0</v>
      </c>
      <c r="AJ410" s="113">
        <v>0</v>
      </c>
      <c r="AK410" s="113">
        <v>0</v>
      </c>
      <c r="AL410" s="113">
        <v>0</v>
      </c>
      <c r="AM410" s="113">
        <f t="shared" si="6"/>
        <v>0</v>
      </c>
      <c r="AP410" s="70"/>
    </row>
    <row r="411" spans="1:42" ht="33" customHeight="1">
      <c r="A411" s="87">
        <v>1342</v>
      </c>
      <c r="B411" s="88" t="s">
        <v>1045</v>
      </c>
      <c r="C411" s="115" t="s">
        <v>1404</v>
      </c>
      <c r="D411" s="113">
        <v>0</v>
      </c>
      <c r="E411" s="113">
        <v>0</v>
      </c>
      <c r="F411" s="113">
        <v>0</v>
      </c>
      <c r="G411" s="113">
        <v>0</v>
      </c>
      <c r="H411" s="113">
        <v>0</v>
      </c>
      <c r="I411" s="113">
        <v>0</v>
      </c>
      <c r="J411" s="113">
        <v>0</v>
      </c>
      <c r="K411" s="113">
        <v>0</v>
      </c>
      <c r="L411" s="113">
        <v>0</v>
      </c>
      <c r="M411" s="113">
        <v>0</v>
      </c>
      <c r="N411" s="113">
        <v>0</v>
      </c>
      <c r="O411" s="113">
        <v>0</v>
      </c>
      <c r="P411" s="113">
        <v>0</v>
      </c>
      <c r="Q411" s="113">
        <v>0</v>
      </c>
      <c r="R411" s="113">
        <v>0</v>
      </c>
      <c r="S411" s="113">
        <v>0</v>
      </c>
      <c r="T411" s="113">
        <v>0</v>
      </c>
      <c r="U411" s="113">
        <v>0</v>
      </c>
      <c r="V411" s="113">
        <v>0</v>
      </c>
      <c r="W411" s="113">
        <v>0</v>
      </c>
      <c r="X411" s="113">
        <v>0</v>
      </c>
      <c r="Y411" s="113">
        <v>0</v>
      </c>
      <c r="Z411" s="113">
        <v>0</v>
      </c>
      <c r="AA411" s="113">
        <v>0</v>
      </c>
      <c r="AB411" s="113">
        <v>0</v>
      </c>
      <c r="AC411" s="113">
        <v>0</v>
      </c>
      <c r="AD411" s="113">
        <v>0</v>
      </c>
      <c r="AE411" s="113">
        <v>0</v>
      </c>
      <c r="AF411" s="113">
        <v>0</v>
      </c>
      <c r="AG411" s="113">
        <v>0</v>
      </c>
      <c r="AH411" s="113">
        <v>0</v>
      </c>
      <c r="AI411" s="113">
        <v>0</v>
      </c>
      <c r="AJ411" s="113">
        <v>0</v>
      </c>
      <c r="AK411" s="113">
        <v>0</v>
      </c>
      <c r="AL411" s="113">
        <v>0</v>
      </c>
      <c r="AM411" s="113">
        <f t="shared" si="6"/>
        <v>0</v>
      </c>
      <c r="AP411" s="70"/>
    </row>
    <row r="412" spans="1:42" ht="33" customHeight="1">
      <c r="A412" s="87">
        <v>1343</v>
      </c>
      <c r="B412" s="88" t="s">
        <v>1046</v>
      </c>
      <c r="C412" s="115" t="s">
        <v>1404</v>
      </c>
      <c r="D412" s="113">
        <v>0</v>
      </c>
      <c r="E412" s="113">
        <v>0</v>
      </c>
      <c r="F412" s="113">
        <v>0</v>
      </c>
      <c r="G412" s="113">
        <v>0</v>
      </c>
      <c r="H412" s="113">
        <v>0</v>
      </c>
      <c r="I412" s="113">
        <v>0</v>
      </c>
      <c r="J412" s="113">
        <v>0</v>
      </c>
      <c r="K412" s="113">
        <v>0</v>
      </c>
      <c r="L412" s="113">
        <v>0</v>
      </c>
      <c r="M412" s="113">
        <v>0</v>
      </c>
      <c r="N412" s="113">
        <v>0</v>
      </c>
      <c r="O412" s="113">
        <v>0</v>
      </c>
      <c r="P412" s="113">
        <v>0</v>
      </c>
      <c r="Q412" s="113">
        <v>0</v>
      </c>
      <c r="R412" s="113">
        <v>0</v>
      </c>
      <c r="S412" s="113">
        <v>0</v>
      </c>
      <c r="T412" s="113">
        <v>0</v>
      </c>
      <c r="U412" s="113">
        <v>0</v>
      </c>
      <c r="V412" s="113">
        <v>0</v>
      </c>
      <c r="W412" s="113">
        <v>0</v>
      </c>
      <c r="X412" s="113">
        <v>0</v>
      </c>
      <c r="Y412" s="113">
        <v>0</v>
      </c>
      <c r="Z412" s="113">
        <v>0</v>
      </c>
      <c r="AA412" s="113">
        <v>0</v>
      </c>
      <c r="AB412" s="113">
        <v>0</v>
      </c>
      <c r="AC412" s="113">
        <v>0</v>
      </c>
      <c r="AD412" s="113">
        <v>0</v>
      </c>
      <c r="AE412" s="113">
        <v>0</v>
      </c>
      <c r="AF412" s="113">
        <v>0</v>
      </c>
      <c r="AG412" s="113">
        <v>0</v>
      </c>
      <c r="AH412" s="113">
        <v>0</v>
      </c>
      <c r="AI412" s="113">
        <v>0</v>
      </c>
      <c r="AJ412" s="113">
        <v>0</v>
      </c>
      <c r="AK412" s="113">
        <v>0</v>
      </c>
      <c r="AL412" s="113">
        <v>0</v>
      </c>
      <c r="AM412" s="113">
        <f t="shared" si="6"/>
        <v>0</v>
      </c>
      <c r="AP412" s="70"/>
    </row>
    <row r="413" spans="1:42" ht="33" customHeight="1">
      <c r="A413" s="87">
        <v>1344</v>
      </c>
      <c r="B413" s="88" t="s">
        <v>1047</v>
      </c>
      <c r="C413" s="115" t="s">
        <v>1404</v>
      </c>
      <c r="D413" s="113">
        <v>0</v>
      </c>
      <c r="E413" s="113">
        <v>0</v>
      </c>
      <c r="F413" s="113">
        <v>0</v>
      </c>
      <c r="G413" s="113">
        <v>0</v>
      </c>
      <c r="H413" s="113">
        <v>0</v>
      </c>
      <c r="I413" s="113">
        <v>0</v>
      </c>
      <c r="J413" s="113">
        <v>0</v>
      </c>
      <c r="K413" s="113">
        <v>0</v>
      </c>
      <c r="L413" s="113">
        <v>0</v>
      </c>
      <c r="M413" s="113">
        <v>0</v>
      </c>
      <c r="N413" s="113">
        <v>0</v>
      </c>
      <c r="O413" s="113">
        <v>0</v>
      </c>
      <c r="P413" s="113">
        <v>0</v>
      </c>
      <c r="Q413" s="113">
        <v>0</v>
      </c>
      <c r="R413" s="113">
        <v>0</v>
      </c>
      <c r="S413" s="113">
        <v>0</v>
      </c>
      <c r="T413" s="113">
        <v>0</v>
      </c>
      <c r="U413" s="113">
        <v>0</v>
      </c>
      <c r="V413" s="113">
        <v>0</v>
      </c>
      <c r="W413" s="113">
        <v>0</v>
      </c>
      <c r="X413" s="113">
        <v>0</v>
      </c>
      <c r="Y413" s="113">
        <v>0</v>
      </c>
      <c r="Z413" s="113">
        <v>0</v>
      </c>
      <c r="AA413" s="113">
        <v>0</v>
      </c>
      <c r="AB413" s="113">
        <v>0</v>
      </c>
      <c r="AC413" s="113">
        <v>0</v>
      </c>
      <c r="AD413" s="113">
        <v>0</v>
      </c>
      <c r="AE413" s="113">
        <v>0</v>
      </c>
      <c r="AF413" s="113">
        <v>0</v>
      </c>
      <c r="AG413" s="113">
        <v>0</v>
      </c>
      <c r="AH413" s="113">
        <v>0</v>
      </c>
      <c r="AI413" s="113">
        <v>0</v>
      </c>
      <c r="AJ413" s="113">
        <v>0</v>
      </c>
      <c r="AK413" s="113">
        <v>0</v>
      </c>
      <c r="AL413" s="113">
        <v>0</v>
      </c>
      <c r="AM413" s="113">
        <f t="shared" si="6"/>
        <v>0</v>
      </c>
      <c r="AP413" s="70"/>
    </row>
    <row r="414" spans="1:42" ht="33" customHeight="1">
      <c r="A414" s="87">
        <v>1345</v>
      </c>
      <c r="B414" s="88" t="s">
        <v>1048</v>
      </c>
      <c r="C414" s="115" t="s">
        <v>1404</v>
      </c>
      <c r="D414" s="113">
        <v>0</v>
      </c>
      <c r="E414" s="113">
        <v>0</v>
      </c>
      <c r="F414" s="113">
        <v>0</v>
      </c>
      <c r="G414" s="113">
        <v>0</v>
      </c>
      <c r="H414" s="113">
        <v>0</v>
      </c>
      <c r="I414" s="113">
        <v>0</v>
      </c>
      <c r="J414" s="113">
        <v>0</v>
      </c>
      <c r="K414" s="113">
        <v>0</v>
      </c>
      <c r="L414" s="113">
        <v>0</v>
      </c>
      <c r="M414" s="113">
        <v>0</v>
      </c>
      <c r="N414" s="113">
        <v>0</v>
      </c>
      <c r="O414" s="113">
        <v>0</v>
      </c>
      <c r="P414" s="113">
        <v>0</v>
      </c>
      <c r="Q414" s="113">
        <v>0</v>
      </c>
      <c r="R414" s="113">
        <v>0</v>
      </c>
      <c r="S414" s="113">
        <v>0</v>
      </c>
      <c r="T414" s="113">
        <v>0</v>
      </c>
      <c r="U414" s="113">
        <v>0</v>
      </c>
      <c r="V414" s="113">
        <v>0</v>
      </c>
      <c r="W414" s="113">
        <v>0</v>
      </c>
      <c r="X414" s="113">
        <v>0</v>
      </c>
      <c r="Y414" s="113">
        <v>0</v>
      </c>
      <c r="Z414" s="113">
        <v>0</v>
      </c>
      <c r="AA414" s="113">
        <v>0</v>
      </c>
      <c r="AB414" s="113">
        <v>0</v>
      </c>
      <c r="AC414" s="113">
        <v>0</v>
      </c>
      <c r="AD414" s="113">
        <v>0</v>
      </c>
      <c r="AE414" s="113">
        <v>0</v>
      </c>
      <c r="AF414" s="113">
        <v>0</v>
      </c>
      <c r="AG414" s="113">
        <v>0</v>
      </c>
      <c r="AH414" s="113">
        <v>0</v>
      </c>
      <c r="AI414" s="113">
        <v>0</v>
      </c>
      <c r="AJ414" s="113">
        <v>0</v>
      </c>
      <c r="AK414" s="113">
        <v>0</v>
      </c>
      <c r="AL414" s="113">
        <v>0</v>
      </c>
      <c r="AM414" s="113">
        <f t="shared" si="6"/>
        <v>0</v>
      </c>
      <c r="AP414" s="70"/>
    </row>
    <row r="415" spans="1:42" ht="33" customHeight="1">
      <c r="A415" s="87">
        <v>1346</v>
      </c>
      <c r="B415" s="88" t="s">
        <v>1049</v>
      </c>
      <c r="C415" s="115" t="s">
        <v>1404</v>
      </c>
      <c r="D415" s="113">
        <v>0</v>
      </c>
      <c r="E415" s="113">
        <v>0</v>
      </c>
      <c r="F415" s="113">
        <v>0</v>
      </c>
      <c r="G415" s="113">
        <v>0</v>
      </c>
      <c r="H415" s="113">
        <v>0</v>
      </c>
      <c r="I415" s="113">
        <v>0</v>
      </c>
      <c r="J415" s="113">
        <v>0</v>
      </c>
      <c r="K415" s="113">
        <v>0</v>
      </c>
      <c r="L415" s="113">
        <v>0</v>
      </c>
      <c r="M415" s="113">
        <v>0</v>
      </c>
      <c r="N415" s="113">
        <v>0</v>
      </c>
      <c r="O415" s="113">
        <v>0</v>
      </c>
      <c r="P415" s="113">
        <v>0</v>
      </c>
      <c r="Q415" s="113">
        <v>0</v>
      </c>
      <c r="R415" s="113">
        <v>0</v>
      </c>
      <c r="S415" s="113">
        <v>0</v>
      </c>
      <c r="T415" s="113">
        <v>0</v>
      </c>
      <c r="U415" s="113">
        <v>0</v>
      </c>
      <c r="V415" s="113">
        <v>0</v>
      </c>
      <c r="W415" s="113">
        <v>0</v>
      </c>
      <c r="X415" s="113">
        <v>0</v>
      </c>
      <c r="Y415" s="113">
        <v>0</v>
      </c>
      <c r="Z415" s="113">
        <v>0</v>
      </c>
      <c r="AA415" s="113">
        <v>0</v>
      </c>
      <c r="AB415" s="113">
        <v>0</v>
      </c>
      <c r="AC415" s="113">
        <v>0</v>
      </c>
      <c r="AD415" s="113">
        <v>0</v>
      </c>
      <c r="AE415" s="113">
        <v>0</v>
      </c>
      <c r="AF415" s="113">
        <v>0</v>
      </c>
      <c r="AG415" s="113">
        <v>0</v>
      </c>
      <c r="AH415" s="113">
        <v>0</v>
      </c>
      <c r="AI415" s="113">
        <v>0</v>
      </c>
      <c r="AJ415" s="113">
        <v>0</v>
      </c>
      <c r="AK415" s="113">
        <v>0</v>
      </c>
      <c r="AL415" s="113">
        <v>0</v>
      </c>
      <c r="AM415" s="113">
        <f t="shared" si="6"/>
        <v>0</v>
      </c>
      <c r="AP415" s="70"/>
    </row>
    <row r="416" spans="1:42" ht="33" customHeight="1">
      <c r="A416" s="87">
        <v>1347</v>
      </c>
      <c r="B416" s="88" t="s">
        <v>1050</v>
      </c>
      <c r="C416" s="115" t="s">
        <v>1404</v>
      </c>
      <c r="D416" s="113">
        <v>0</v>
      </c>
      <c r="E416" s="113">
        <v>0</v>
      </c>
      <c r="F416" s="113">
        <v>0</v>
      </c>
      <c r="G416" s="113">
        <v>0</v>
      </c>
      <c r="H416" s="113">
        <v>0</v>
      </c>
      <c r="I416" s="113">
        <v>0</v>
      </c>
      <c r="J416" s="113">
        <v>0</v>
      </c>
      <c r="K416" s="113">
        <v>0</v>
      </c>
      <c r="L416" s="113">
        <v>0</v>
      </c>
      <c r="M416" s="113">
        <v>0</v>
      </c>
      <c r="N416" s="113">
        <v>0</v>
      </c>
      <c r="O416" s="113">
        <v>0</v>
      </c>
      <c r="P416" s="113">
        <v>0</v>
      </c>
      <c r="Q416" s="113">
        <v>0</v>
      </c>
      <c r="R416" s="113">
        <v>0</v>
      </c>
      <c r="S416" s="113">
        <v>0</v>
      </c>
      <c r="T416" s="113">
        <v>0</v>
      </c>
      <c r="U416" s="113">
        <v>0</v>
      </c>
      <c r="V416" s="113">
        <v>0</v>
      </c>
      <c r="W416" s="113">
        <v>0</v>
      </c>
      <c r="X416" s="113">
        <v>0</v>
      </c>
      <c r="Y416" s="113">
        <v>0</v>
      </c>
      <c r="Z416" s="113">
        <v>0</v>
      </c>
      <c r="AA416" s="113">
        <v>0</v>
      </c>
      <c r="AB416" s="113">
        <v>0</v>
      </c>
      <c r="AC416" s="113">
        <v>0</v>
      </c>
      <c r="AD416" s="113">
        <v>0</v>
      </c>
      <c r="AE416" s="113">
        <v>0</v>
      </c>
      <c r="AF416" s="113">
        <v>0</v>
      </c>
      <c r="AG416" s="113">
        <v>0</v>
      </c>
      <c r="AH416" s="113">
        <v>0</v>
      </c>
      <c r="AI416" s="113">
        <v>0</v>
      </c>
      <c r="AJ416" s="113">
        <v>0</v>
      </c>
      <c r="AK416" s="113">
        <v>0</v>
      </c>
      <c r="AL416" s="113">
        <v>0</v>
      </c>
      <c r="AM416" s="113">
        <f t="shared" si="6"/>
        <v>0</v>
      </c>
      <c r="AP416" s="70"/>
    </row>
    <row r="417" spans="1:42" ht="33" customHeight="1">
      <c r="A417" s="87">
        <v>1401</v>
      </c>
      <c r="B417" s="88" t="s">
        <v>1051</v>
      </c>
      <c r="C417" s="115" t="s">
        <v>1404</v>
      </c>
      <c r="D417" s="113">
        <v>0</v>
      </c>
      <c r="E417" s="113">
        <v>0</v>
      </c>
      <c r="F417" s="113">
        <v>0</v>
      </c>
      <c r="G417" s="113">
        <v>0</v>
      </c>
      <c r="H417" s="113">
        <v>0</v>
      </c>
      <c r="I417" s="113">
        <v>0</v>
      </c>
      <c r="J417" s="113">
        <v>0</v>
      </c>
      <c r="K417" s="113">
        <v>0</v>
      </c>
      <c r="L417" s="113">
        <v>0</v>
      </c>
      <c r="M417" s="113">
        <v>0</v>
      </c>
      <c r="N417" s="113">
        <v>0</v>
      </c>
      <c r="O417" s="113">
        <v>0</v>
      </c>
      <c r="P417" s="113">
        <v>0</v>
      </c>
      <c r="Q417" s="113">
        <v>0</v>
      </c>
      <c r="R417" s="113">
        <v>0</v>
      </c>
      <c r="S417" s="113">
        <v>0</v>
      </c>
      <c r="T417" s="113">
        <v>0</v>
      </c>
      <c r="U417" s="113">
        <v>0</v>
      </c>
      <c r="V417" s="113">
        <v>0</v>
      </c>
      <c r="W417" s="113">
        <v>0</v>
      </c>
      <c r="X417" s="113">
        <v>0</v>
      </c>
      <c r="Y417" s="113">
        <v>0</v>
      </c>
      <c r="Z417" s="113">
        <v>0</v>
      </c>
      <c r="AA417" s="113">
        <v>0</v>
      </c>
      <c r="AB417" s="113">
        <v>0</v>
      </c>
      <c r="AC417" s="113">
        <v>0</v>
      </c>
      <c r="AD417" s="113">
        <v>0</v>
      </c>
      <c r="AE417" s="113">
        <v>0</v>
      </c>
      <c r="AF417" s="113">
        <v>0</v>
      </c>
      <c r="AG417" s="113">
        <v>0</v>
      </c>
      <c r="AH417" s="113">
        <v>0</v>
      </c>
      <c r="AI417" s="113">
        <v>0</v>
      </c>
      <c r="AJ417" s="113">
        <v>0</v>
      </c>
      <c r="AK417" s="113">
        <v>0</v>
      </c>
      <c r="AL417" s="113">
        <v>0</v>
      </c>
      <c r="AM417" s="113">
        <f t="shared" si="6"/>
        <v>0</v>
      </c>
      <c r="AP417" s="70"/>
    </row>
    <row r="418" spans="1:42" ht="33" customHeight="1">
      <c r="A418" s="87">
        <v>1402</v>
      </c>
      <c r="B418" s="88" t="s">
        <v>1052</v>
      </c>
      <c r="C418" s="115" t="s">
        <v>1404</v>
      </c>
      <c r="D418" s="113">
        <v>0</v>
      </c>
      <c r="E418" s="113">
        <v>0</v>
      </c>
      <c r="F418" s="113">
        <v>0</v>
      </c>
      <c r="G418" s="113">
        <v>0</v>
      </c>
      <c r="H418" s="113">
        <v>0</v>
      </c>
      <c r="I418" s="113">
        <v>0</v>
      </c>
      <c r="J418" s="113">
        <v>0</v>
      </c>
      <c r="K418" s="113">
        <v>0</v>
      </c>
      <c r="L418" s="113">
        <v>0</v>
      </c>
      <c r="M418" s="113">
        <v>0</v>
      </c>
      <c r="N418" s="113">
        <v>0</v>
      </c>
      <c r="O418" s="113">
        <v>0</v>
      </c>
      <c r="P418" s="113">
        <v>0</v>
      </c>
      <c r="Q418" s="113">
        <v>0</v>
      </c>
      <c r="R418" s="113">
        <v>0</v>
      </c>
      <c r="S418" s="113">
        <v>0</v>
      </c>
      <c r="T418" s="113">
        <v>0</v>
      </c>
      <c r="U418" s="113">
        <v>0</v>
      </c>
      <c r="V418" s="113">
        <v>0</v>
      </c>
      <c r="W418" s="113">
        <v>0</v>
      </c>
      <c r="X418" s="113">
        <v>0</v>
      </c>
      <c r="Y418" s="113">
        <v>0</v>
      </c>
      <c r="Z418" s="113">
        <v>0</v>
      </c>
      <c r="AA418" s="113">
        <v>0</v>
      </c>
      <c r="AB418" s="113">
        <v>0</v>
      </c>
      <c r="AC418" s="113">
        <v>0</v>
      </c>
      <c r="AD418" s="113">
        <v>0</v>
      </c>
      <c r="AE418" s="113">
        <v>0</v>
      </c>
      <c r="AF418" s="113">
        <v>0</v>
      </c>
      <c r="AG418" s="113">
        <v>0</v>
      </c>
      <c r="AH418" s="113">
        <v>0</v>
      </c>
      <c r="AI418" s="113">
        <v>0</v>
      </c>
      <c r="AJ418" s="113">
        <v>0</v>
      </c>
      <c r="AK418" s="113">
        <v>0</v>
      </c>
      <c r="AL418" s="113">
        <v>0</v>
      </c>
      <c r="AM418" s="113">
        <f t="shared" si="6"/>
        <v>0</v>
      </c>
      <c r="AP418" s="70"/>
    </row>
    <row r="419" spans="1:42" ht="33" customHeight="1">
      <c r="A419" s="87">
        <v>1403</v>
      </c>
      <c r="B419" s="88" t="s">
        <v>1053</v>
      </c>
      <c r="C419" s="115" t="s">
        <v>1404</v>
      </c>
      <c r="D419" s="113">
        <v>0</v>
      </c>
      <c r="E419" s="113">
        <v>0</v>
      </c>
      <c r="F419" s="113">
        <v>0</v>
      </c>
      <c r="G419" s="113">
        <v>0</v>
      </c>
      <c r="H419" s="113">
        <v>0</v>
      </c>
      <c r="I419" s="113">
        <v>0</v>
      </c>
      <c r="J419" s="113">
        <v>0</v>
      </c>
      <c r="K419" s="113">
        <v>0</v>
      </c>
      <c r="L419" s="113">
        <v>0</v>
      </c>
      <c r="M419" s="113">
        <v>0</v>
      </c>
      <c r="N419" s="113">
        <v>0</v>
      </c>
      <c r="O419" s="113">
        <v>0</v>
      </c>
      <c r="P419" s="113">
        <v>0</v>
      </c>
      <c r="Q419" s="113">
        <v>0</v>
      </c>
      <c r="R419" s="113">
        <v>0</v>
      </c>
      <c r="S419" s="113">
        <v>0</v>
      </c>
      <c r="T419" s="113">
        <v>0</v>
      </c>
      <c r="U419" s="113">
        <v>0</v>
      </c>
      <c r="V419" s="113">
        <v>0</v>
      </c>
      <c r="W419" s="113">
        <v>0</v>
      </c>
      <c r="X419" s="113">
        <v>0</v>
      </c>
      <c r="Y419" s="113">
        <v>0</v>
      </c>
      <c r="Z419" s="113">
        <v>0</v>
      </c>
      <c r="AA419" s="113">
        <v>0</v>
      </c>
      <c r="AB419" s="113">
        <v>0</v>
      </c>
      <c r="AC419" s="113">
        <v>0</v>
      </c>
      <c r="AD419" s="113">
        <v>0</v>
      </c>
      <c r="AE419" s="113">
        <v>0</v>
      </c>
      <c r="AF419" s="113">
        <v>0</v>
      </c>
      <c r="AG419" s="113">
        <v>0</v>
      </c>
      <c r="AH419" s="113">
        <v>0</v>
      </c>
      <c r="AI419" s="113">
        <v>0</v>
      </c>
      <c r="AJ419" s="113">
        <v>0</v>
      </c>
      <c r="AK419" s="113">
        <v>0</v>
      </c>
      <c r="AL419" s="113">
        <v>0</v>
      </c>
      <c r="AM419" s="113">
        <f t="shared" si="6"/>
        <v>0</v>
      </c>
      <c r="AP419" s="70"/>
    </row>
    <row r="420" spans="1:42" ht="33" customHeight="1">
      <c r="A420" s="87">
        <v>1404</v>
      </c>
      <c r="B420" s="88" t="s">
        <v>1054</v>
      </c>
      <c r="C420" s="115" t="s">
        <v>1404</v>
      </c>
      <c r="D420" s="113">
        <v>0</v>
      </c>
      <c r="E420" s="113">
        <v>0</v>
      </c>
      <c r="F420" s="113">
        <v>0</v>
      </c>
      <c r="G420" s="113">
        <v>0</v>
      </c>
      <c r="H420" s="113">
        <v>0</v>
      </c>
      <c r="I420" s="113">
        <v>0</v>
      </c>
      <c r="J420" s="113">
        <v>0</v>
      </c>
      <c r="K420" s="113">
        <v>0</v>
      </c>
      <c r="L420" s="113">
        <v>0</v>
      </c>
      <c r="M420" s="113">
        <v>0</v>
      </c>
      <c r="N420" s="113">
        <v>0</v>
      </c>
      <c r="O420" s="113">
        <v>0</v>
      </c>
      <c r="P420" s="113">
        <v>0</v>
      </c>
      <c r="Q420" s="113">
        <v>0</v>
      </c>
      <c r="R420" s="113">
        <v>0</v>
      </c>
      <c r="S420" s="113">
        <v>0</v>
      </c>
      <c r="T420" s="113">
        <v>0</v>
      </c>
      <c r="U420" s="113">
        <v>0</v>
      </c>
      <c r="V420" s="113">
        <v>0</v>
      </c>
      <c r="W420" s="113">
        <v>0</v>
      </c>
      <c r="X420" s="113">
        <v>0</v>
      </c>
      <c r="Y420" s="113">
        <v>0</v>
      </c>
      <c r="Z420" s="113">
        <v>0</v>
      </c>
      <c r="AA420" s="113">
        <v>0</v>
      </c>
      <c r="AB420" s="113">
        <v>0</v>
      </c>
      <c r="AC420" s="113">
        <v>0</v>
      </c>
      <c r="AD420" s="113">
        <v>0</v>
      </c>
      <c r="AE420" s="113">
        <v>0</v>
      </c>
      <c r="AF420" s="113">
        <v>0</v>
      </c>
      <c r="AG420" s="113">
        <v>0</v>
      </c>
      <c r="AH420" s="113">
        <v>0</v>
      </c>
      <c r="AI420" s="113">
        <v>0</v>
      </c>
      <c r="AJ420" s="113">
        <v>0</v>
      </c>
      <c r="AK420" s="113">
        <v>0</v>
      </c>
      <c r="AL420" s="113">
        <v>0</v>
      </c>
      <c r="AM420" s="113">
        <f t="shared" si="6"/>
        <v>0</v>
      </c>
      <c r="AP420" s="70"/>
    </row>
    <row r="421" spans="1:42" ht="33" customHeight="1">
      <c r="A421" s="87">
        <v>1405</v>
      </c>
      <c r="B421" s="88" t="s">
        <v>1055</v>
      </c>
      <c r="C421" s="115" t="s">
        <v>1404</v>
      </c>
      <c r="D421" s="113">
        <v>0</v>
      </c>
      <c r="E421" s="113">
        <v>0</v>
      </c>
      <c r="F421" s="113">
        <v>0</v>
      </c>
      <c r="G421" s="113">
        <v>0</v>
      </c>
      <c r="H421" s="113">
        <v>0</v>
      </c>
      <c r="I421" s="113">
        <v>0</v>
      </c>
      <c r="J421" s="113">
        <v>0</v>
      </c>
      <c r="K421" s="113">
        <v>0</v>
      </c>
      <c r="L421" s="113">
        <v>0</v>
      </c>
      <c r="M421" s="113">
        <v>0</v>
      </c>
      <c r="N421" s="113">
        <v>0</v>
      </c>
      <c r="O421" s="113">
        <v>0</v>
      </c>
      <c r="P421" s="113">
        <v>0</v>
      </c>
      <c r="Q421" s="113">
        <v>0</v>
      </c>
      <c r="R421" s="113">
        <v>0</v>
      </c>
      <c r="S421" s="113">
        <v>0</v>
      </c>
      <c r="T421" s="113">
        <v>0</v>
      </c>
      <c r="U421" s="113">
        <v>0</v>
      </c>
      <c r="V421" s="113">
        <v>0</v>
      </c>
      <c r="W421" s="113">
        <v>0</v>
      </c>
      <c r="X421" s="113">
        <v>0</v>
      </c>
      <c r="Y421" s="113">
        <v>0</v>
      </c>
      <c r="Z421" s="113">
        <v>0</v>
      </c>
      <c r="AA421" s="113">
        <v>0</v>
      </c>
      <c r="AB421" s="113">
        <v>0</v>
      </c>
      <c r="AC421" s="113">
        <v>0</v>
      </c>
      <c r="AD421" s="113">
        <v>0</v>
      </c>
      <c r="AE421" s="113">
        <v>0</v>
      </c>
      <c r="AF421" s="113">
        <v>0</v>
      </c>
      <c r="AG421" s="113">
        <v>0</v>
      </c>
      <c r="AH421" s="113">
        <v>0</v>
      </c>
      <c r="AI421" s="113">
        <v>0</v>
      </c>
      <c r="AJ421" s="113">
        <v>0</v>
      </c>
      <c r="AK421" s="113">
        <v>0</v>
      </c>
      <c r="AL421" s="113">
        <v>0</v>
      </c>
      <c r="AM421" s="113">
        <f t="shared" si="6"/>
        <v>0</v>
      </c>
      <c r="AP421" s="70"/>
    </row>
    <row r="422" spans="1:42" ht="33" customHeight="1">
      <c r="A422" s="87">
        <v>1406</v>
      </c>
      <c r="B422" s="88" t="s">
        <v>1056</v>
      </c>
      <c r="C422" s="115" t="s">
        <v>1404</v>
      </c>
      <c r="D422" s="113">
        <v>0</v>
      </c>
      <c r="E422" s="113">
        <v>0</v>
      </c>
      <c r="F422" s="113">
        <v>0</v>
      </c>
      <c r="G422" s="113">
        <v>0</v>
      </c>
      <c r="H422" s="113">
        <v>0</v>
      </c>
      <c r="I422" s="113">
        <v>0</v>
      </c>
      <c r="J422" s="113">
        <v>0</v>
      </c>
      <c r="K422" s="113">
        <v>0</v>
      </c>
      <c r="L422" s="113">
        <v>0</v>
      </c>
      <c r="M422" s="113">
        <v>0</v>
      </c>
      <c r="N422" s="113">
        <v>0</v>
      </c>
      <c r="O422" s="113">
        <v>0</v>
      </c>
      <c r="P422" s="113">
        <v>0</v>
      </c>
      <c r="Q422" s="113">
        <v>0</v>
      </c>
      <c r="R422" s="113">
        <v>0</v>
      </c>
      <c r="S422" s="113">
        <v>0</v>
      </c>
      <c r="T422" s="113">
        <v>0</v>
      </c>
      <c r="U422" s="113">
        <v>0</v>
      </c>
      <c r="V422" s="113">
        <v>0</v>
      </c>
      <c r="W422" s="113">
        <v>0</v>
      </c>
      <c r="X422" s="113">
        <v>0</v>
      </c>
      <c r="Y422" s="113">
        <v>0</v>
      </c>
      <c r="Z422" s="113">
        <v>0</v>
      </c>
      <c r="AA422" s="113">
        <v>0</v>
      </c>
      <c r="AB422" s="113">
        <v>0</v>
      </c>
      <c r="AC422" s="113">
        <v>0</v>
      </c>
      <c r="AD422" s="113">
        <v>0</v>
      </c>
      <c r="AE422" s="113">
        <v>0</v>
      </c>
      <c r="AF422" s="113">
        <v>0</v>
      </c>
      <c r="AG422" s="113">
        <v>0</v>
      </c>
      <c r="AH422" s="113">
        <v>0</v>
      </c>
      <c r="AI422" s="113">
        <v>0</v>
      </c>
      <c r="AJ422" s="113">
        <v>0</v>
      </c>
      <c r="AK422" s="113">
        <v>0</v>
      </c>
      <c r="AL422" s="113">
        <v>0</v>
      </c>
      <c r="AM422" s="113">
        <f t="shared" si="6"/>
        <v>0</v>
      </c>
      <c r="AP422" s="70"/>
    </row>
    <row r="423" spans="1:42" ht="33" customHeight="1">
      <c r="A423" s="87">
        <v>1407</v>
      </c>
      <c r="B423" s="88" t="s">
        <v>1057</v>
      </c>
      <c r="C423" s="115" t="s">
        <v>1404</v>
      </c>
      <c r="D423" s="113">
        <v>0</v>
      </c>
      <c r="E423" s="113">
        <v>0</v>
      </c>
      <c r="F423" s="113">
        <v>0</v>
      </c>
      <c r="G423" s="113">
        <v>0</v>
      </c>
      <c r="H423" s="113">
        <v>0</v>
      </c>
      <c r="I423" s="113">
        <v>0</v>
      </c>
      <c r="J423" s="113">
        <v>0</v>
      </c>
      <c r="K423" s="113">
        <v>0</v>
      </c>
      <c r="L423" s="113">
        <v>0</v>
      </c>
      <c r="M423" s="113">
        <v>0</v>
      </c>
      <c r="N423" s="113">
        <v>0</v>
      </c>
      <c r="O423" s="113">
        <v>0</v>
      </c>
      <c r="P423" s="113">
        <v>0</v>
      </c>
      <c r="Q423" s="113">
        <v>0</v>
      </c>
      <c r="R423" s="113">
        <v>0</v>
      </c>
      <c r="S423" s="113">
        <v>0</v>
      </c>
      <c r="T423" s="113">
        <v>0</v>
      </c>
      <c r="U423" s="113">
        <v>0</v>
      </c>
      <c r="V423" s="113">
        <v>0</v>
      </c>
      <c r="W423" s="113">
        <v>0</v>
      </c>
      <c r="X423" s="113">
        <v>0</v>
      </c>
      <c r="Y423" s="113">
        <v>0</v>
      </c>
      <c r="Z423" s="113">
        <v>0</v>
      </c>
      <c r="AA423" s="113">
        <v>0</v>
      </c>
      <c r="AB423" s="113">
        <v>0</v>
      </c>
      <c r="AC423" s="113">
        <v>0</v>
      </c>
      <c r="AD423" s="113">
        <v>0</v>
      </c>
      <c r="AE423" s="113">
        <v>0</v>
      </c>
      <c r="AF423" s="113">
        <v>0</v>
      </c>
      <c r="AG423" s="113">
        <v>0</v>
      </c>
      <c r="AH423" s="113">
        <v>0</v>
      </c>
      <c r="AI423" s="113">
        <v>0</v>
      </c>
      <c r="AJ423" s="113">
        <v>0</v>
      </c>
      <c r="AK423" s="113">
        <v>0</v>
      </c>
      <c r="AL423" s="113">
        <v>0</v>
      </c>
      <c r="AM423" s="113">
        <f t="shared" si="6"/>
        <v>0</v>
      </c>
      <c r="AP423" s="70"/>
    </row>
    <row r="424" spans="1:42" ht="33" customHeight="1">
      <c r="A424" s="87">
        <v>1408</v>
      </c>
      <c r="B424" s="88" t="s">
        <v>1058</v>
      </c>
      <c r="C424" s="115" t="s">
        <v>1404</v>
      </c>
      <c r="D424" s="113">
        <v>0</v>
      </c>
      <c r="E424" s="113">
        <v>0</v>
      </c>
      <c r="F424" s="113">
        <v>0</v>
      </c>
      <c r="G424" s="113">
        <v>0</v>
      </c>
      <c r="H424" s="113">
        <v>0</v>
      </c>
      <c r="I424" s="113">
        <v>0</v>
      </c>
      <c r="J424" s="113">
        <v>0</v>
      </c>
      <c r="K424" s="113">
        <v>0</v>
      </c>
      <c r="L424" s="113">
        <v>0</v>
      </c>
      <c r="M424" s="113">
        <v>0</v>
      </c>
      <c r="N424" s="113">
        <v>0</v>
      </c>
      <c r="O424" s="113">
        <v>0</v>
      </c>
      <c r="P424" s="113">
        <v>0</v>
      </c>
      <c r="Q424" s="113">
        <v>0</v>
      </c>
      <c r="R424" s="113">
        <v>0</v>
      </c>
      <c r="S424" s="113">
        <v>0</v>
      </c>
      <c r="T424" s="113">
        <v>0</v>
      </c>
      <c r="U424" s="113">
        <v>0</v>
      </c>
      <c r="V424" s="113">
        <v>0</v>
      </c>
      <c r="W424" s="113">
        <v>0</v>
      </c>
      <c r="X424" s="113">
        <v>0</v>
      </c>
      <c r="Y424" s="113">
        <v>0</v>
      </c>
      <c r="Z424" s="113">
        <v>0</v>
      </c>
      <c r="AA424" s="113">
        <v>0</v>
      </c>
      <c r="AB424" s="113">
        <v>0</v>
      </c>
      <c r="AC424" s="113">
        <v>0</v>
      </c>
      <c r="AD424" s="113">
        <v>0</v>
      </c>
      <c r="AE424" s="113">
        <v>0</v>
      </c>
      <c r="AF424" s="113">
        <v>0</v>
      </c>
      <c r="AG424" s="113">
        <v>0</v>
      </c>
      <c r="AH424" s="113">
        <v>0</v>
      </c>
      <c r="AI424" s="113">
        <v>0</v>
      </c>
      <c r="AJ424" s="113">
        <v>0</v>
      </c>
      <c r="AK424" s="113">
        <v>0</v>
      </c>
      <c r="AL424" s="113">
        <v>0</v>
      </c>
      <c r="AM424" s="113">
        <f t="shared" si="6"/>
        <v>0</v>
      </c>
      <c r="AP424" s="70"/>
    </row>
    <row r="425" spans="1:42" ht="33" customHeight="1">
      <c r="A425" s="87">
        <v>1409</v>
      </c>
      <c r="B425" s="88" t="s">
        <v>1059</v>
      </c>
      <c r="C425" s="115" t="s">
        <v>1404</v>
      </c>
      <c r="D425" s="113">
        <v>0</v>
      </c>
      <c r="E425" s="113">
        <v>0</v>
      </c>
      <c r="F425" s="113">
        <v>0</v>
      </c>
      <c r="G425" s="113">
        <v>0</v>
      </c>
      <c r="H425" s="113">
        <v>0</v>
      </c>
      <c r="I425" s="113">
        <v>0</v>
      </c>
      <c r="J425" s="113">
        <v>0</v>
      </c>
      <c r="K425" s="113">
        <v>0</v>
      </c>
      <c r="L425" s="113">
        <v>0</v>
      </c>
      <c r="M425" s="113">
        <v>0</v>
      </c>
      <c r="N425" s="113">
        <v>0</v>
      </c>
      <c r="O425" s="113">
        <v>0</v>
      </c>
      <c r="P425" s="113">
        <v>0</v>
      </c>
      <c r="Q425" s="113">
        <v>0</v>
      </c>
      <c r="R425" s="113">
        <v>0</v>
      </c>
      <c r="S425" s="113">
        <v>0</v>
      </c>
      <c r="T425" s="113">
        <v>0</v>
      </c>
      <c r="U425" s="113">
        <v>0</v>
      </c>
      <c r="V425" s="113">
        <v>0</v>
      </c>
      <c r="W425" s="113">
        <v>0</v>
      </c>
      <c r="X425" s="113">
        <v>0</v>
      </c>
      <c r="Y425" s="113">
        <v>0</v>
      </c>
      <c r="Z425" s="113">
        <v>0</v>
      </c>
      <c r="AA425" s="113">
        <v>0</v>
      </c>
      <c r="AB425" s="113">
        <v>0</v>
      </c>
      <c r="AC425" s="113">
        <v>0</v>
      </c>
      <c r="AD425" s="113">
        <v>0</v>
      </c>
      <c r="AE425" s="113">
        <v>0</v>
      </c>
      <c r="AF425" s="113">
        <v>0</v>
      </c>
      <c r="AG425" s="113">
        <v>0</v>
      </c>
      <c r="AH425" s="113">
        <v>0</v>
      </c>
      <c r="AI425" s="113">
        <v>0</v>
      </c>
      <c r="AJ425" s="113">
        <v>0</v>
      </c>
      <c r="AK425" s="113">
        <v>0</v>
      </c>
      <c r="AL425" s="113">
        <v>0</v>
      </c>
      <c r="AM425" s="113">
        <f t="shared" si="6"/>
        <v>0</v>
      </c>
      <c r="AP425" s="70"/>
    </row>
    <row r="426" spans="1:42" ht="33" customHeight="1">
      <c r="A426" s="87">
        <v>1410</v>
      </c>
      <c r="B426" s="88" t="s">
        <v>1060</v>
      </c>
      <c r="C426" s="115" t="s">
        <v>1404</v>
      </c>
      <c r="D426" s="113">
        <v>0</v>
      </c>
      <c r="E426" s="113">
        <v>0</v>
      </c>
      <c r="F426" s="113">
        <v>0</v>
      </c>
      <c r="G426" s="113">
        <v>0</v>
      </c>
      <c r="H426" s="113">
        <v>0</v>
      </c>
      <c r="I426" s="113">
        <v>0</v>
      </c>
      <c r="J426" s="113">
        <v>0</v>
      </c>
      <c r="K426" s="113">
        <v>0</v>
      </c>
      <c r="L426" s="113">
        <v>0</v>
      </c>
      <c r="M426" s="113">
        <v>0</v>
      </c>
      <c r="N426" s="113">
        <v>0</v>
      </c>
      <c r="O426" s="113">
        <v>0</v>
      </c>
      <c r="P426" s="113">
        <v>0</v>
      </c>
      <c r="Q426" s="113">
        <v>0</v>
      </c>
      <c r="R426" s="113">
        <v>0</v>
      </c>
      <c r="S426" s="113">
        <v>0</v>
      </c>
      <c r="T426" s="113">
        <v>0</v>
      </c>
      <c r="U426" s="113">
        <v>0</v>
      </c>
      <c r="V426" s="113">
        <v>0</v>
      </c>
      <c r="W426" s="113">
        <v>0</v>
      </c>
      <c r="X426" s="113">
        <v>0</v>
      </c>
      <c r="Y426" s="113">
        <v>0</v>
      </c>
      <c r="Z426" s="113">
        <v>0</v>
      </c>
      <c r="AA426" s="113">
        <v>0</v>
      </c>
      <c r="AB426" s="113">
        <v>0</v>
      </c>
      <c r="AC426" s="113">
        <v>0</v>
      </c>
      <c r="AD426" s="113">
        <v>0</v>
      </c>
      <c r="AE426" s="113">
        <v>0</v>
      </c>
      <c r="AF426" s="113">
        <v>0</v>
      </c>
      <c r="AG426" s="113">
        <v>0</v>
      </c>
      <c r="AH426" s="113">
        <v>0</v>
      </c>
      <c r="AI426" s="113">
        <v>0</v>
      </c>
      <c r="AJ426" s="113">
        <v>0</v>
      </c>
      <c r="AK426" s="113">
        <v>0</v>
      </c>
      <c r="AL426" s="113">
        <v>0</v>
      </c>
      <c r="AM426" s="113">
        <f t="shared" si="6"/>
        <v>0</v>
      </c>
      <c r="AP426" s="70"/>
    </row>
    <row r="427" spans="1:42" ht="33" customHeight="1">
      <c r="A427" s="87">
        <v>1411</v>
      </c>
      <c r="B427" s="88" t="s">
        <v>1061</v>
      </c>
      <c r="C427" s="115" t="s">
        <v>1404</v>
      </c>
      <c r="D427" s="113">
        <v>0</v>
      </c>
      <c r="E427" s="113">
        <v>0</v>
      </c>
      <c r="F427" s="113">
        <v>0</v>
      </c>
      <c r="G427" s="113">
        <v>0</v>
      </c>
      <c r="H427" s="113">
        <v>0</v>
      </c>
      <c r="I427" s="113">
        <v>0</v>
      </c>
      <c r="J427" s="113">
        <v>0</v>
      </c>
      <c r="K427" s="113">
        <v>0</v>
      </c>
      <c r="L427" s="113">
        <v>0</v>
      </c>
      <c r="M427" s="113">
        <v>0</v>
      </c>
      <c r="N427" s="113">
        <v>0</v>
      </c>
      <c r="O427" s="113">
        <v>0</v>
      </c>
      <c r="P427" s="113">
        <v>0</v>
      </c>
      <c r="Q427" s="113">
        <v>0</v>
      </c>
      <c r="R427" s="113">
        <v>0</v>
      </c>
      <c r="S427" s="113">
        <v>0</v>
      </c>
      <c r="T427" s="113">
        <v>0</v>
      </c>
      <c r="U427" s="113">
        <v>0</v>
      </c>
      <c r="V427" s="113">
        <v>0</v>
      </c>
      <c r="W427" s="113">
        <v>0</v>
      </c>
      <c r="X427" s="113">
        <v>0</v>
      </c>
      <c r="Y427" s="113">
        <v>0</v>
      </c>
      <c r="Z427" s="113">
        <v>0</v>
      </c>
      <c r="AA427" s="113">
        <v>0</v>
      </c>
      <c r="AB427" s="113">
        <v>0</v>
      </c>
      <c r="AC427" s="113">
        <v>0</v>
      </c>
      <c r="AD427" s="113">
        <v>0</v>
      </c>
      <c r="AE427" s="113">
        <v>0</v>
      </c>
      <c r="AF427" s="113">
        <v>0</v>
      </c>
      <c r="AG427" s="113">
        <v>0</v>
      </c>
      <c r="AH427" s="113">
        <v>0</v>
      </c>
      <c r="AI427" s="113">
        <v>0</v>
      </c>
      <c r="AJ427" s="113">
        <v>0</v>
      </c>
      <c r="AK427" s="113">
        <v>0</v>
      </c>
      <c r="AL427" s="113">
        <v>0</v>
      </c>
      <c r="AM427" s="113">
        <f t="shared" si="6"/>
        <v>0</v>
      </c>
      <c r="AP427" s="70"/>
    </row>
    <row r="428" spans="1:42" ht="33" customHeight="1">
      <c r="A428" s="87">
        <v>1412</v>
      </c>
      <c r="B428" s="88" t="s">
        <v>1062</v>
      </c>
      <c r="C428" s="115" t="s">
        <v>1404</v>
      </c>
      <c r="D428" s="113">
        <v>0</v>
      </c>
      <c r="E428" s="113">
        <v>0</v>
      </c>
      <c r="F428" s="113">
        <v>0</v>
      </c>
      <c r="G428" s="113">
        <v>0</v>
      </c>
      <c r="H428" s="113">
        <v>0</v>
      </c>
      <c r="I428" s="113">
        <v>0</v>
      </c>
      <c r="J428" s="113">
        <v>0</v>
      </c>
      <c r="K428" s="113">
        <v>0</v>
      </c>
      <c r="L428" s="113">
        <v>0</v>
      </c>
      <c r="M428" s="113">
        <v>0</v>
      </c>
      <c r="N428" s="113">
        <v>0</v>
      </c>
      <c r="O428" s="113">
        <v>0</v>
      </c>
      <c r="P428" s="113">
        <v>0</v>
      </c>
      <c r="Q428" s="113">
        <v>0</v>
      </c>
      <c r="R428" s="113">
        <v>0</v>
      </c>
      <c r="S428" s="113">
        <v>0</v>
      </c>
      <c r="T428" s="113">
        <v>0</v>
      </c>
      <c r="U428" s="113">
        <v>0</v>
      </c>
      <c r="V428" s="113">
        <v>0</v>
      </c>
      <c r="W428" s="113">
        <v>0</v>
      </c>
      <c r="X428" s="113">
        <v>0</v>
      </c>
      <c r="Y428" s="113">
        <v>0</v>
      </c>
      <c r="Z428" s="113">
        <v>0</v>
      </c>
      <c r="AA428" s="113">
        <v>0</v>
      </c>
      <c r="AB428" s="113">
        <v>0</v>
      </c>
      <c r="AC428" s="113">
        <v>0</v>
      </c>
      <c r="AD428" s="113">
        <v>0</v>
      </c>
      <c r="AE428" s="113">
        <v>0</v>
      </c>
      <c r="AF428" s="113">
        <v>0</v>
      </c>
      <c r="AG428" s="113">
        <v>0</v>
      </c>
      <c r="AH428" s="113">
        <v>0</v>
      </c>
      <c r="AI428" s="113">
        <v>0</v>
      </c>
      <c r="AJ428" s="113">
        <v>0</v>
      </c>
      <c r="AK428" s="113">
        <v>0</v>
      </c>
      <c r="AL428" s="113">
        <v>0</v>
      </c>
      <c r="AM428" s="113">
        <f t="shared" si="6"/>
        <v>0</v>
      </c>
      <c r="AP428" s="70"/>
    </row>
    <row r="429" spans="1:42" ht="33" customHeight="1">
      <c r="A429" s="87">
        <v>1413</v>
      </c>
      <c r="B429" s="88" t="s">
        <v>1034</v>
      </c>
      <c r="C429" s="115" t="s">
        <v>1404</v>
      </c>
      <c r="D429" s="113">
        <v>0</v>
      </c>
      <c r="E429" s="113">
        <v>0</v>
      </c>
      <c r="F429" s="113">
        <v>0</v>
      </c>
      <c r="G429" s="113">
        <v>0</v>
      </c>
      <c r="H429" s="113">
        <v>0</v>
      </c>
      <c r="I429" s="113">
        <v>0</v>
      </c>
      <c r="J429" s="113">
        <v>0</v>
      </c>
      <c r="K429" s="113">
        <v>0</v>
      </c>
      <c r="L429" s="113">
        <v>0</v>
      </c>
      <c r="M429" s="113">
        <v>0</v>
      </c>
      <c r="N429" s="113">
        <v>0</v>
      </c>
      <c r="O429" s="113">
        <v>0</v>
      </c>
      <c r="P429" s="113">
        <v>0</v>
      </c>
      <c r="Q429" s="113">
        <v>0</v>
      </c>
      <c r="R429" s="113">
        <v>0</v>
      </c>
      <c r="S429" s="113">
        <v>0</v>
      </c>
      <c r="T429" s="113">
        <v>0</v>
      </c>
      <c r="U429" s="113">
        <v>0</v>
      </c>
      <c r="V429" s="113">
        <v>0</v>
      </c>
      <c r="W429" s="113">
        <v>0</v>
      </c>
      <c r="X429" s="113">
        <v>0</v>
      </c>
      <c r="Y429" s="113">
        <v>0</v>
      </c>
      <c r="Z429" s="113">
        <v>0</v>
      </c>
      <c r="AA429" s="113">
        <v>0</v>
      </c>
      <c r="AB429" s="113">
        <v>0</v>
      </c>
      <c r="AC429" s="113">
        <v>0</v>
      </c>
      <c r="AD429" s="113">
        <v>0</v>
      </c>
      <c r="AE429" s="113">
        <v>0</v>
      </c>
      <c r="AF429" s="113">
        <v>0</v>
      </c>
      <c r="AG429" s="113">
        <v>0</v>
      </c>
      <c r="AH429" s="113">
        <v>0</v>
      </c>
      <c r="AI429" s="113">
        <v>0</v>
      </c>
      <c r="AJ429" s="113">
        <v>0</v>
      </c>
      <c r="AK429" s="113">
        <v>0</v>
      </c>
      <c r="AL429" s="113">
        <v>0</v>
      </c>
      <c r="AM429" s="113">
        <f t="shared" si="6"/>
        <v>0</v>
      </c>
      <c r="AP429" s="70"/>
    </row>
    <row r="430" spans="1:42" ht="33" customHeight="1">
      <c r="A430" s="87">
        <v>1414</v>
      </c>
      <c r="B430" s="88" t="s">
        <v>1063</v>
      </c>
      <c r="C430" s="115" t="s">
        <v>1404</v>
      </c>
      <c r="D430" s="113">
        <v>0</v>
      </c>
      <c r="E430" s="113">
        <v>0</v>
      </c>
      <c r="F430" s="113">
        <v>0</v>
      </c>
      <c r="G430" s="113">
        <v>0</v>
      </c>
      <c r="H430" s="113">
        <v>0</v>
      </c>
      <c r="I430" s="113">
        <v>0</v>
      </c>
      <c r="J430" s="113">
        <v>0</v>
      </c>
      <c r="K430" s="113">
        <v>0</v>
      </c>
      <c r="L430" s="113">
        <v>0</v>
      </c>
      <c r="M430" s="113">
        <v>0</v>
      </c>
      <c r="N430" s="113">
        <v>0</v>
      </c>
      <c r="O430" s="113">
        <v>0</v>
      </c>
      <c r="P430" s="113">
        <v>0</v>
      </c>
      <c r="Q430" s="113">
        <v>0</v>
      </c>
      <c r="R430" s="113">
        <v>0</v>
      </c>
      <c r="S430" s="113">
        <v>0</v>
      </c>
      <c r="T430" s="113">
        <v>0</v>
      </c>
      <c r="U430" s="113">
        <v>0</v>
      </c>
      <c r="V430" s="113">
        <v>0</v>
      </c>
      <c r="W430" s="113">
        <v>0</v>
      </c>
      <c r="X430" s="113">
        <v>0</v>
      </c>
      <c r="Y430" s="113">
        <v>0</v>
      </c>
      <c r="Z430" s="113">
        <v>0</v>
      </c>
      <c r="AA430" s="113">
        <v>0</v>
      </c>
      <c r="AB430" s="113">
        <v>0</v>
      </c>
      <c r="AC430" s="113">
        <v>0</v>
      </c>
      <c r="AD430" s="113">
        <v>0</v>
      </c>
      <c r="AE430" s="113">
        <v>0</v>
      </c>
      <c r="AF430" s="113">
        <v>0</v>
      </c>
      <c r="AG430" s="113">
        <v>0</v>
      </c>
      <c r="AH430" s="113">
        <v>0</v>
      </c>
      <c r="AI430" s="113">
        <v>0</v>
      </c>
      <c r="AJ430" s="113">
        <v>0</v>
      </c>
      <c r="AK430" s="113">
        <v>0</v>
      </c>
      <c r="AL430" s="113">
        <v>0</v>
      </c>
      <c r="AM430" s="113">
        <f t="shared" si="6"/>
        <v>0</v>
      </c>
      <c r="AP430" s="70"/>
    </row>
    <row r="431" spans="1:42" ht="33" customHeight="1">
      <c r="A431" s="87">
        <v>1415</v>
      </c>
      <c r="B431" s="88" t="s">
        <v>1064</v>
      </c>
      <c r="C431" s="115" t="s">
        <v>1404</v>
      </c>
      <c r="D431" s="113">
        <v>0</v>
      </c>
      <c r="E431" s="113">
        <v>0</v>
      </c>
      <c r="F431" s="113">
        <v>0</v>
      </c>
      <c r="G431" s="113">
        <v>0</v>
      </c>
      <c r="H431" s="113">
        <v>0</v>
      </c>
      <c r="I431" s="113">
        <v>0</v>
      </c>
      <c r="J431" s="113">
        <v>0</v>
      </c>
      <c r="K431" s="113">
        <v>0</v>
      </c>
      <c r="L431" s="113">
        <v>0</v>
      </c>
      <c r="M431" s="113">
        <v>0</v>
      </c>
      <c r="N431" s="113">
        <v>0</v>
      </c>
      <c r="O431" s="113">
        <v>0</v>
      </c>
      <c r="P431" s="113">
        <v>0</v>
      </c>
      <c r="Q431" s="113">
        <v>0</v>
      </c>
      <c r="R431" s="113">
        <v>0</v>
      </c>
      <c r="S431" s="113">
        <v>0</v>
      </c>
      <c r="T431" s="113">
        <v>0</v>
      </c>
      <c r="U431" s="113">
        <v>0</v>
      </c>
      <c r="V431" s="113">
        <v>0</v>
      </c>
      <c r="W431" s="113">
        <v>0</v>
      </c>
      <c r="X431" s="113">
        <v>0</v>
      </c>
      <c r="Y431" s="113">
        <v>0</v>
      </c>
      <c r="Z431" s="113">
        <v>0</v>
      </c>
      <c r="AA431" s="113">
        <v>0</v>
      </c>
      <c r="AB431" s="113">
        <v>0</v>
      </c>
      <c r="AC431" s="113">
        <v>0</v>
      </c>
      <c r="AD431" s="113">
        <v>0</v>
      </c>
      <c r="AE431" s="113">
        <v>0</v>
      </c>
      <c r="AF431" s="113">
        <v>0</v>
      </c>
      <c r="AG431" s="113">
        <v>0</v>
      </c>
      <c r="AH431" s="113">
        <v>0</v>
      </c>
      <c r="AI431" s="113">
        <v>0</v>
      </c>
      <c r="AJ431" s="113">
        <v>0</v>
      </c>
      <c r="AK431" s="113">
        <v>0</v>
      </c>
      <c r="AL431" s="113">
        <v>0</v>
      </c>
      <c r="AM431" s="113">
        <f t="shared" si="6"/>
        <v>0</v>
      </c>
      <c r="AP431" s="70"/>
    </row>
    <row r="432" spans="1:42" ht="33" customHeight="1">
      <c r="A432" s="87">
        <v>1416</v>
      </c>
      <c r="B432" s="88" t="s">
        <v>1065</v>
      </c>
      <c r="C432" s="115" t="s">
        <v>1404</v>
      </c>
      <c r="D432" s="113">
        <v>0</v>
      </c>
      <c r="E432" s="113">
        <v>0</v>
      </c>
      <c r="F432" s="113">
        <v>0</v>
      </c>
      <c r="G432" s="113">
        <v>0</v>
      </c>
      <c r="H432" s="113">
        <v>0</v>
      </c>
      <c r="I432" s="113">
        <v>0</v>
      </c>
      <c r="J432" s="113">
        <v>0</v>
      </c>
      <c r="K432" s="113">
        <v>0</v>
      </c>
      <c r="L432" s="113">
        <v>0</v>
      </c>
      <c r="M432" s="113">
        <v>0</v>
      </c>
      <c r="N432" s="113">
        <v>0</v>
      </c>
      <c r="O432" s="113">
        <v>0</v>
      </c>
      <c r="P432" s="113">
        <v>0</v>
      </c>
      <c r="Q432" s="113">
        <v>0</v>
      </c>
      <c r="R432" s="113">
        <v>0</v>
      </c>
      <c r="S432" s="113">
        <v>0</v>
      </c>
      <c r="T432" s="113">
        <v>0</v>
      </c>
      <c r="U432" s="113">
        <v>0</v>
      </c>
      <c r="V432" s="113">
        <v>0</v>
      </c>
      <c r="W432" s="113">
        <v>0</v>
      </c>
      <c r="X432" s="113">
        <v>0</v>
      </c>
      <c r="Y432" s="113">
        <v>0</v>
      </c>
      <c r="Z432" s="113">
        <v>0</v>
      </c>
      <c r="AA432" s="113">
        <v>0</v>
      </c>
      <c r="AB432" s="113">
        <v>0</v>
      </c>
      <c r="AC432" s="113">
        <v>0</v>
      </c>
      <c r="AD432" s="113">
        <v>0</v>
      </c>
      <c r="AE432" s="113">
        <v>0</v>
      </c>
      <c r="AF432" s="113">
        <v>0</v>
      </c>
      <c r="AG432" s="113">
        <v>0</v>
      </c>
      <c r="AH432" s="113">
        <v>0</v>
      </c>
      <c r="AI432" s="113">
        <v>0</v>
      </c>
      <c r="AJ432" s="113">
        <v>0</v>
      </c>
      <c r="AK432" s="113">
        <v>0</v>
      </c>
      <c r="AL432" s="113">
        <v>0</v>
      </c>
      <c r="AM432" s="113">
        <f t="shared" si="6"/>
        <v>0</v>
      </c>
      <c r="AP432" s="70"/>
    </row>
    <row r="433" spans="1:42" ht="33" customHeight="1">
      <c r="A433" s="87">
        <v>1417</v>
      </c>
      <c r="B433" s="88" t="s">
        <v>1066</v>
      </c>
      <c r="C433" s="115" t="s">
        <v>1404</v>
      </c>
      <c r="D433" s="113">
        <v>0</v>
      </c>
      <c r="E433" s="113">
        <v>0</v>
      </c>
      <c r="F433" s="113">
        <v>0</v>
      </c>
      <c r="G433" s="113">
        <v>0</v>
      </c>
      <c r="H433" s="113">
        <v>0</v>
      </c>
      <c r="I433" s="113">
        <v>0</v>
      </c>
      <c r="J433" s="113">
        <v>0</v>
      </c>
      <c r="K433" s="113">
        <v>0</v>
      </c>
      <c r="L433" s="113">
        <v>0</v>
      </c>
      <c r="M433" s="113">
        <v>0</v>
      </c>
      <c r="N433" s="113">
        <v>0</v>
      </c>
      <c r="O433" s="113">
        <v>0</v>
      </c>
      <c r="P433" s="113">
        <v>0</v>
      </c>
      <c r="Q433" s="113">
        <v>0</v>
      </c>
      <c r="R433" s="113">
        <v>0</v>
      </c>
      <c r="S433" s="113">
        <v>0</v>
      </c>
      <c r="T433" s="113">
        <v>0</v>
      </c>
      <c r="U433" s="113">
        <v>0</v>
      </c>
      <c r="V433" s="113">
        <v>0</v>
      </c>
      <c r="W433" s="113">
        <v>0</v>
      </c>
      <c r="X433" s="113">
        <v>0</v>
      </c>
      <c r="Y433" s="113">
        <v>0</v>
      </c>
      <c r="Z433" s="113">
        <v>0</v>
      </c>
      <c r="AA433" s="113">
        <v>0</v>
      </c>
      <c r="AB433" s="113">
        <v>0</v>
      </c>
      <c r="AC433" s="113">
        <v>0</v>
      </c>
      <c r="AD433" s="113">
        <v>0</v>
      </c>
      <c r="AE433" s="113">
        <v>0</v>
      </c>
      <c r="AF433" s="113">
        <v>0</v>
      </c>
      <c r="AG433" s="113">
        <v>0</v>
      </c>
      <c r="AH433" s="113">
        <v>0</v>
      </c>
      <c r="AI433" s="113">
        <v>0</v>
      </c>
      <c r="AJ433" s="113">
        <v>0</v>
      </c>
      <c r="AK433" s="113">
        <v>0</v>
      </c>
      <c r="AL433" s="113">
        <v>0</v>
      </c>
      <c r="AM433" s="113">
        <f t="shared" si="6"/>
        <v>0</v>
      </c>
      <c r="AP433" s="70"/>
    </row>
    <row r="434" spans="1:42" ht="33" customHeight="1">
      <c r="A434" s="87">
        <v>1418</v>
      </c>
      <c r="B434" s="88" t="s">
        <v>1067</v>
      </c>
      <c r="C434" s="115" t="s">
        <v>1404</v>
      </c>
      <c r="D434" s="113">
        <v>0</v>
      </c>
      <c r="E434" s="113">
        <v>0</v>
      </c>
      <c r="F434" s="113">
        <v>0</v>
      </c>
      <c r="G434" s="113">
        <v>0</v>
      </c>
      <c r="H434" s="113">
        <v>0</v>
      </c>
      <c r="I434" s="113">
        <v>0</v>
      </c>
      <c r="J434" s="113">
        <v>0</v>
      </c>
      <c r="K434" s="113">
        <v>0</v>
      </c>
      <c r="L434" s="113">
        <v>0</v>
      </c>
      <c r="M434" s="113">
        <v>0</v>
      </c>
      <c r="N434" s="113">
        <v>0</v>
      </c>
      <c r="O434" s="113">
        <v>0</v>
      </c>
      <c r="P434" s="113">
        <v>0</v>
      </c>
      <c r="Q434" s="113">
        <v>0</v>
      </c>
      <c r="R434" s="113">
        <v>0</v>
      </c>
      <c r="S434" s="113">
        <v>0</v>
      </c>
      <c r="T434" s="113">
        <v>0</v>
      </c>
      <c r="U434" s="113">
        <v>0</v>
      </c>
      <c r="V434" s="113">
        <v>0</v>
      </c>
      <c r="W434" s="113">
        <v>0</v>
      </c>
      <c r="X434" s="113">
        <v>0</v>
      </c>
      <c r="Y434" s="113">
        <v>0</v>
      </c>
      <c r="Z434" s="113">
        <v>0</v>
      </c>
      <c r="AA434" s="113">
        <v>0</v>
      </c>
      <c r="AB434" s="113">
        <v>0</v>
      </c>
      <c r="AC434" s="113">
        <v>0</v>
      </c>
      <c r="AD434" s="113">
        <v>0</v>
      </c>
      <c r="AE434" s="113">
        <v>0</v>
      </c>
      <c r="AF434" s="113">
        <v>0</v>
      </c>
      <c r="AG434" s="113">
        <v>0</v>
      </c>
      <c r="AH434" s="113">
        <v>0</v>
      </c>
      <c r="AI434" s="113">
        <v>0</v>
      </c>
      <c r="AJ434" s="113">
        <v>0</v>
      </c>
      <c r="AK434" s="113">
        <v>0</v>
      </c>
      <c r="AL434" s="113">
        <v>0</v>
      </c>
      <c r="AM434" s="113">
        <f t="shared" si="6"/>
        <v>0</v>
      </c>
      <c r="AP434" s="70"/>
    </row>
    <row r="435" spans="1:42" ht="33" customHeight="1">
      <c r="A435" s="87">
        <v>1419</v>
      </c>
      <c r="B435" s="88" t="s">
        <v>1068</v>
      </c>
      <c r="C435" s="115" t="s">
        <v>1404</v>
      </c>
      <c r="D435" s="113">
        <v>0</v>
      </c>
      <c r="E435" s="113">
        <v>0</v>
      </c>
      <c r="F435" s="113">
        <v>0</v>
      </c>
      <c r="G435" s="113">
        <v>0</v>
      </c>
      <c r="H435" s="113">
        <v>0</v>
      </c>
      <c r="I435" s="113">
        <v>0</v>
      </c>
      <c r="J435" s="113">
        <v>0</v>
      </c>
      <c r="K435" s="113">
        <v>0</v>
      </c>
      <c r="L435" s="113">
        <v>0</v>
      </c>
      <c r="M435" s="113">
        <v>0</v>
      </c>
      <c r="N435" s="113">
        <v>0</v>
      </c>
      <c r="O435" s="113">
        <v>0</v>
      </c>
      <c r="P435" s="113">
        <v>0</v>
      </c>
      <c r="Q435" s="113">
        <v>0</v>
      </c>
      <c r="R435" s="113">
        <v>0</v>
      </c>
      <c r="S435" s="113">
        <v>0</v>
      </c>
      <c r="T435" s="113">
        <v>0</v>
      </c>
      <c r="U435" s="113">
        <v>0</v>
      </c>
      <c r="V435" s="113">
        <v>0</v>
      </c>
      <c r="W435" s="113">
        <v>0</v>
      </c>
      <c r="X435" s="113">
        <v>0</v>
      </c>
      <c r="Y435" s="113">
        <v>0</v>
      </c>
      <c r="Z435" s="113">
        <v>0</v>
      </c>
      <c r="AA435" s="113">
        <v>0</v>
      </c>
      <c r="AB435" s="113">
        <v>0</v>
      </c>
      <c r="AC435" s="113">
        <v>0</v>
      </c>
      <c r="AD435" s="113">
        <v>0</v>
      </c>
      <c r="AE435" s="113">
        <v>0</v>
      </c>
      <c r="AF435" s="113">
        <v>0</v>
      </c>
      <c r="AG435" s="113">
        <v>0</v>
      </c>
      <c r="AH435" s="113">
        <v>0</v>
      </c>
      <c r="AI435" s="113">
        <v>0</v>
      </c>
      <c r="AJ435" s="113">
        <v>0</v>
      </c>
      <c r="AK435" s="113">
        <v>0</v>
      </c>
      <c r="AL435" s="113">
        <v>0</v>
      </c>
      <c r="AM435" s="113">
        <f t="shared" si="6"/>
        <v>0</v>
      </c>
      <c r="AP435" s="70"/>
    </row>
    <row r="436" spans="1:42" ht="33" customHeight="1">
      <c r="A436" s="87">
        <v>1420</v>
      </c>
      <c r="B436" s="88" t="s">
        <v>1069</v>
      </c>
      <c r="C436" s="115" t="s">
        <v>1404</v>
      </c>
      <c r="D436" s="113">
        <v>0</v>
      </c>
      <c r="E436" s="113">
        <v>0</v>
      </c>
      <c r="F436" s="113">
        <v>0</v>
      </c>
      <c r="G436" s="113">
        <v>0</v>
      </c>
      <c r="H436" s="113">
        <v>0</v>
      </c>
      <c r="I436" s="113">
        <v>0</v>
      </c>
      <c r="J436" s="113">
        <v>0</v>
      </c>
      <c r="K436" s="113">
        <v>0</v>
      </c>
      <c r="L436" s="113">
        <v>0</v>
      </c>
      <c r="M436" s="113">
        <v>0</v>
      </c>
      <c r="N436" s="113">
        <v>0</v>
      </c>
      <c r="O436" s="113">
        <v>0</v>
      </c>
      <c r="P436" s="113">
        <v>0</v>
      </c>
      <c r="Q436" s="113">
        <v>0</v>
      </c>
      <c r="R436" s="113">
        <v>0</v>
      </c>
      <c r="S436" s="113">
        <v>0</v>
      </c>
      <c r="T436" s="113">
        <v>0</v>
      </c>
      <c r="U436" s="113">
        <v>0</v>
      </c>
      <c r="V436" s="113">
        <v>0</v>
      </c>
      <c r="W436" s="113">
        <v>0</v>
      </c>
      <c r="X436" s="113">
        <v>0</v>
      </c>
      <c r="Y436" s="113">
        <v>0</v>
      </c>
      <c r="Z436" s="113">
        <v>0</v>
      </c>
      <c r="AA436" s="113">
        <v>0</v>
      </c>
      <c r="AB436" s="113">
        <v>0</v>
      </c>
      <c r="AC436" s="113">
        <v>0</v>
      </c>
      <c r="AD436" s="113">
        <v>0</v>
      </c>
      <c r="AE436" s="113">
        <v>0</v>
      </c>
      <c r="AF436" s="113">
        <v>0</v>
      </c>
      <c r="AG436" s="113">
        <v>0</v>
      </c>
      <c r="AH436" s="113">
        <v>0</v>
      </c>
      <c r="AI436" s="113">
        <v>0</v>
      </c>
      <c r="AJ436" s="113">
        <v>0</v>
      </c>
      <c r="AK436" s="113">
        <v>0</v>
      </c>
      <c r="AL436" s="113">
        <v>0</v>
      </c>
      <c r="AM436" s="113">
        <f t="shared" si="6"/>
        <v>0</v>
      </c>
      <c r="AP436" s="70"/>
    </row>
    <row r="437" spans="1:42" ht="33" customHeight="1">
      <c r="A437" s="87">
        <v>1421</v>
      </c>
      <c r="B437" s="88" t="s">
        <v>1070</v>
      </c>
      <c r="C437" s="115" t="s">
        <v>1404</v>
      </c>
      <c r="D437" s="113">
        <v>0</v>
      </c>
      <c r="E437" s="113">
        <v>0</v>
      </c>
      <c r="F437" s="113">
        <v>0</v>
      </c>
      <c r="G437" s="113">
        <v>0</v>
      </c>
      <c r="H437" s="113">
        <v>0</v>
      </c>
      <c r="I437" s="113">
        <v>0</v>
      </c>
      <c r="J437" s="113">
        <v>0</v>
      </c>
      <c r="K437" s="113">
        <v>0</v>
      </c>
      <c r="L437" s="113">
        <v>0</v>
      </c>
      <c r="M437" s="113">
        <v>0</v>
      </c>
      <c r="N437" s="113">
        <v>0</v>
      </c>
      <c r="O437" s="113">
        <v>0</v>
      </c>
      <c r="P437" s="113">
        <v>0</v>
      </c>
      <c r="Q437" s="113">
        <v>0</v>
      </c>
      <c r="R437" s="113">
        <v>0</v>
      </c>
      <c r="S437" s="113">
        <v>0</v>
      </c>
      <c r="T437" s="113">
        <v>0</v>
      </c>
      <c r="U437" s="113">
        <v>0</v>
      </c>
      <c r="V437" s="113">
        <v>0</v>
      </c>
      <c r="W437" s="113">
        <v>0</v>
      </c>
      <c r="X437" s="113">
        <v>0</v>
      </c>
      <c r="Y437" s="113">
        <v>0</v>
      </c>
      <c r="Z437" s="113">
        <v>0</v>
      </c>
      <c r="AA437" s="113">
        <v>0</v>
      </c>
      <c r="AB437" s="113">
        <v>0</v>
      </c>
      <c r="AC437" s="113">
        <v>0</v>
      </c>
      <c r="AD437" s="113">
        <v>0</v>
      </c>
      <c r="AE437" s="113">
        <v>0</v>
      </c>
      <c r="AF437" s="113">
        <v>0</v>
      </c>
      <c r="AG437" s="113">
        <v>0</v>
      </c>
      <c r="AH437" s="113">
        <v>0</v>
      </c>
      <c r="AI437" s="113">
        <v>0</v>
      </c>
      <c r="AJ437" s="113">
        <v>0</v>
      </c>
      <c r="AK437" s="113">
        <v>0</v>
      </c>
      <c r="AL437" s="113">
        <v>0</v>
      </c>
      <c r="AM437" s="113">
        <f t="shared" si="6"/>
        <v>0</v>
      </c>
      <c r="AP437" s="70"/>
    </row>
    <row r="438" spans="1:42" ht="33" customHeight="1">
      <c r="A438" s="87">
        <v>1422</v>
      </c>
      <c r="B438" s="88" t="s">
        <v>1071</v>
      </c>
      <c r="C438" s="115" t="s">
        <v>1404</v>
      </c>
      <c r="D438" s="113">
        <v>0</v>
      </c>
      <c r="E438" s="113">
        <v>0</v>
      </c>
      <c r="F438" s="113">
        <v>0</v>
      </c>
      <c r="G438" s="113">
        <v>0</v>
      </c>
      <c r="H438" s="113">
        <v>0</v>
      </c>
      <c r="I438" s="113">
        <v>0</v>
      </c>
      <c r="J438" s="113">
        <v>0</v>
      </c>
      <c r="K438" s="113">
        <v>0</v>
      </c>
      <c r="L438" s="113">
        <v>0</v>
      </c>
      <c r="M438" s="113">
        <v>0</v>
      </c>
      <c r="N438" s="113">
        <v>0</v>
      </c>
      <c r="O438" s="113">
        <v>0</v>
      </c>
      <c r="P438" s="113">
        <v>0</v>
      </c>
      <c r="Q438" s="113">
        <v>0</v>
      </c>
      <c r="R438" s="113">
        <v>0</v>
      </c>
      <c r="S438" s="113">
        <v>0</v>
      </c>
      <c r="T438" s="113">
        <v>0</v>
      </c>
      <c r="U438" s="113">
        <v>0</v>
      </c>
      <c r="V438" s="113">
        <v>0</v>
      </c>
      <c r="W438" s="113">
        <v>0</v>
      </c>
      <c r="X438" s="113">
        <v>0</v>
      </c>
      <c r="Y438" s="113">
        <v>0</v>
      </c>
      <c r="Z438" s="113">
        <v>0</v>
      </c>
      <c r="AA438" s="113">
        <v>0</v>
      </c>
      <c r="AB438" s="113">
        <v>0</v>
      </c>
      <c r="AC438" s="113">
        <v>0</v>
      </c>
      <c r="AD438" s="113">
        <v>0</v>
      </c>
      <c r="AE438" s="113">
        <v>0</v>
      </c>
      <c r="AF438" s="113">
        <v>0</v>
      </c>
      <c r="AG438" s="113">
        <v>0</v>
      </c>
      <c r="AH438" s="113">
        <v>0</v>
      </c>
      <c r="AI438" s="113">
        <v>0</v>
      </c>
      <c r="AJ438" s="113">
        <v>0</v>
      </c>
      <c r="AK438" s="113">
        <v>0</v>
      </c>
      <c r="AL438" s="113">
        <v>0</v>
      </c>
      <c r="AM438" s="113">
        <f t="shared" si="6"/>
        <v>0</v>
      </c>
      <c r="AP438" s="70"/>
    </row>
    <row r="439" spans="1:42" ht="33" customHeight="1">
      <c r="A439" s="87">
        <v>1423</v>
      </c>
      <c r="B439" s="88" t="s">
        <v>1072</v>
      </c>
      <c r="C439" s="115" t="s">
        <v>1404</v>
      </c>
      <c r="D439" s="113">
        <v>0</v>
      </c>
      <c r="E439" s="113">
        <v>0</v>
      </c>
      <c r="F439" s="113">
        <v>0</v>
      </c>
      <c r="G439" s="113">
        <v>0</v>
      </c>
      <c r="H439" s="113">
        <v>0</v>
      </c>
      <c r="I439" s="113">
        <v>0</v>
      </c>
      <c r="J439" s="113">
        <v>0</v>
      </c>
      <c r="K439" s="113">
        <v>0</v>
      </c>
      <c r="L439" s="113">
        <v>0</v>
      </c>
      <c r="M439" s="113">
        <v>0</v>
      </c>
      <c r="N439" s="113">
        <v>0</v>
      </c>
      <c r="O439" s="113">
        <v>0</v>
      </c>
      <c r="P439" s="113">
        <v>0</v>
      </c>
      <c r="Q439" s="113">
        <v>0</v>
      </c>
      <c r="R439" s="113">
        <v>0</v>
      </c>
      <c r="S439" s="113">
        <v>0</v>
      </c>
      <c r="T439" s="113">
        <v>0</v>
      </c>
      <c r="U439" s="113">
        <v>0</v>
      </c>
      <c r="V439" s="113">
        <v>0</v>
      </c>
      <c r="W439" s="113">
        <v>0</v>
      </c>
      <c r="X439" s="113">
        <v>0</v>
      </c>
      <c r="Y439" s="113">
        <v>0</v>
      </c>
      <c r="Z439" s="113">
        <v>0</v>
      </c>
      <c r="AA439" s="113">
        <v>0</v>
      </c>
      <c r="AB439" s="113">
        <v>0</v>
      </c>
      <c r="AC439" s="113">
        <v>0</v>
      </c>
      <c r="AD439" s="113">
        <v>0</v>
      </c>
      <c r="AE439" s="113">
        <v>0</v>
      </c>
      <c r="AF439" s="113">
        <v>0</v>
      </c>
      <c r="AG439" s="113">
        <v>0</v>
      </c>
      <c r="AH439" s="113">
        <v>0</v>
      </c>
      <c r="AI439" s="113">
        <v>0</v>
      </c>
      <c r="AJ439" s="113">
        <v>0</v>
      </c>
      <c r="AK439" s="113">
        <v>0</v>
      </c>
      <c r="AL439" s="113">
        <v>0</v>
      </c>
      <c r="AM439" s="113">
        <f t="shared" si="6"/>
        <v>0</v>
      </c>
      <c r="AP439" s="70"/>
    </row>
    <row r="440" spans="1:42" ht="33" customHeight="1">
      <c r="A440" s="87">
        <v>1424</v>
      </c>
      <c r="B440" s="88" t="s">
        <v>1073</v>
      </c>
      <c r="C440" s="115" t="s">
        <v>1404</v>
      </c>
      <c r="D440" s="113">
        <v>0</v>
      </c>
      <c r="E440" s="113">
        <v>0</v>
      </c>
      <c r="F440" s="113">
        <v>0</v>
      </c>
      <c r="G440" s="113">
        <v>0</v>
      </c>
      <c r="H440" s="113">
        <v>0</v>
      </c>
      <c r="I440" s="113">
        <v>0</v>
      </c>
      <c r="J440" s="113">
        <v>0</v>
      </c>
      <c r="K440" s="113">
        <v>0</v>
      </c>
      <c r="L440" s="113">
        <v>0</v>
      </c>
      <c r="M440" s="113">
        <v>0</v>
      </c>
      <c r="N440" s="113">
        <v>0</v>
      </c>
      <c r="O440" s="113">
        <v>0</v>
      </c>
      <c r="P440" s="113">
        <v>0</v>
      </c>
      <c r="Q440" s="113">
        <v>0</v>
      </c>
      <c r="R440" s="113">
        <v>0</v>
      </c>
      <c r="S440" s="113">
        <v>0</v>
      </c>
      <c r="T440" s="113">
        <v>0</v>
      </c>
      <c r="U440" s="113">
        <v>0</v>
      </c>
      <c r="V440" s="113">
        <v>0</v>
      </c>
      <c r="W440" s="113">
        <v>0</v>
      </c>
      <c r="X440" s="113">
        <v>0</v>
      </c>
      <c r="Y440" s="113">
        <v>0</v>
      </c>
      <c r="Z440" s="113">
        <v>0</v>
      </c>
      <c r="AA440" s="113">
        <v>0</v>
      </c>
      <c r="AB440" s="113">
        <v>0</v>
      </c>
      <c r="AC440" s="113">
        <v>0</v>
      </c>
      <c r="AD440" s="113">
        <v>0</v>
      </c>
      <c r="AE440" s="113">
        <v>0</v>
      </c>
      <c r="AF440" s="113">
        <v>0</v>
      </c>
      <c r="AG440" s="113">
        <v>0</v>
      </c>
      <c r="AH440" s="113">
        <v>0</v>
      </c>
      <c r="AI440" s="113">
        <v>0</v>
      </c>
      <c r="AJ440" s="113">
        <v>0</v>
      </c>
      <c r="AK440" s="113">
        <v>0</v>
      </c>
      <c r="AL440" s="113">
        <v>0</v>
      </c>
      <c r="AM440" s="113">
        <f t="shared" si="6"/>
        <v>0</v>
      </c>
      <c r="AP440" s="70"/>
    </row>
    <row r="441" spans="1:42" ht="33" customHeight="1">
      <c r="A441" s="87">
        <v>1425</v>
      </c>
      <c r="B441" s="88" t="s">
        <v>1074</v>
      </c>
      <c r="C441" s="115" t="s">
        <v>1404</v>
      </c>
      <c r="D441" s="113">
        <v>0</v>
      </c>
      <c r="E441" s="113">
        <v>0</v>
      </c>
      <c r="F441" s="113">
        <v>0</v>
      </c>
      <c r="G441" s="113">
        <v>0</v>
      </c>
      <c r="H441" s="113">
        <v>0</v>
      </c>
      <c r="I441" s="113">
        <v>0</v>
      </c>
      <c r="J441" s="113">
        <v>0</v>
      </c>
      <c r="K441" s="113">
        <v>0</v>
      </c>
      <c r="L441" s="113">
        <v>0</v>
      </c>
      <c r="M441" s="113">
        <v>0</v>
      </c>
      <c r="N441" s="113">
        <v>0</v>
      </c>
      <c r="O441" s="113">
        <v>0</v>
      </c>
      <c r="P441" s="113">
        <v>0</v>
      </c>
      <c r="Q441" s="113">
        <v>0</v>
      </c>
      <c r="R441" s="113">
        <v>0</v>
      </c>
      <c r="S441" s="113">
        <v>0</v>
      </c>
      <c r="T441" s="113">
        <v>0</v>
      </c>
      <c r="U441" s="113">
        <v>0</v>
      </c>
      <c r="V441" s="113">
        <v>0</v>
      </c>
      <c r="W441" s="113">
        <v>0</v>
      </c>
      <c r="X441" s="113">
        <v>0</v>
      </c>
      <c r="Y441" s="113">
        <v>0</v>
      </c>
      <c r="Z441" s="113">
        <v>0</v>
      </c>
      <c r="AA441" s="113">
        <v>0</v>
      </c>
      <c r="AB441" s="113">
        <v>0</v>
      </c>
      <c r="AC441" s="113">
        <v>0</v>
      </c>
      <c r="AD441" s="113">
        <v>0</v>
      </c>
      <c r="AE441" s="113">
        <v>0</v>
      </c>
      <c r="AF441" s="113">
        <v>0</v>
      </c>
      <c r="AG441" s="113">
        <v>0</v>
      </c>
      <c r="AH441" s="113">
        <v>0</v>
      </c>
      <c r="AI441" s="113">
        <v>0</v>
      </c>
      <c r="AJ441" s="113">
        <v>0</v>
      </c>
      <c r="AK441" s="113">
        <v>0</v>
      </c>
      <c r="AL441" s="113">
        <v>0</v>
      </c>
      <c r="AM441" s="113">
        <f t="shared" si="6"/>
        <v>0</v>
      </c>
      <c r="AP441" s="70"/>
    </row>
    <row r="442" spans="1:42" ht="33" customHeight="1">
      <c r="A442" s="87">
        <v>1426</v>
      </c>
      <c r="B442" s="88" t="s">
        <v>1075</v>
      </c>
      <c r="C442" s="115" t="s">
        <v>1404</v>
      </c>
      <c r="D442" s="113">
        <v>0</v>
      </c>
      <c r="E442" s="113">
        <v>0</v>
      </c>
      <c r="F442" s="113">
        <v>0</v>
      </c>
      <c r="G442" s="113">
        <v>0</v>
      </c>
      <c r="H442" s="113">
        <v>0</v>
      </c>
      <c r="I442" s="113">
        <v>0</v>
      </c>
      <c r="J442" s="113">
        <v>0</v>
      </c>
      <c r="K442" s="113">
        <v>0</v>
      </c>
      <c r="L442" s="113">
        <v>0</v>
      </c>
      <c r="M442" s="113">
        <v>0</v>
      </c>
      <c r="N442" s="113">
        <v>0</v>
      </c>
      <c r="O442" s="113">
        <v>0</v>
      </c>
      <c r="P442" s="113">
        <v>0</v>
      </c>
      <c r="Q442" s="113">
        <v>0</v>
      </c>
      <c r="R442" s="113">
        <v>0</v>
      </c>
      <c r="S442" s="113">
        <v>0</v>
      </c>
      <c r="T442" s="113">
        <v>0</v>
      </c>
      <c r="U442" s="113">
        <v>0</v>
      </c>
      <c r="V442" s="113">
        <v>0</v>
      </c>
      <c r="W442" s="113">
        <v>0</v>
      </c>
      <c r="X442" s="113">
        <v>0</v>
      </c>
      <c r="Y442" s="113">
        <v>0</v>
      </c>
      <c r="Z442" s="113">
        <v>0</v>
      </c>
      <c r="AA442" s="113">
        <v>0</v>
      </c>
      <c r="AB442" s="113">
        <v>0</v>
      </c>
      <c r="AC442" s="113">
        <v>0</v>
      </c>
      <c r="AD442" s="113">
        <v>0</v>
      </c>
      <c r="AE442" s="113">
        <v>0</v>
      </c>
      <c r="AF442" s="113">
        <v>0</v>
      </c>
      <c r="AG442" s="113">
        <v>0</v>
      </c>
      <c r="AH442" s="113">
        <v>0</v>
      </c>
      <c r="AI442" s="113">
        <v>0</v>
      </c>
      <c r="AJ442" s="113">
        <v>0</v>
      </c>
      <c r="AK442" s="113">
        <v>0</v>
      </c>
      <c r="AL442" s="113">
        <v>0</v>
      </c>
      <c r="AM442" s="113">
        <f t="shared" si="6"/>
        <v>0</v>
      </c>
      <c r="AP442" s="70"/>
    </row>
    <row r="443" spans="1:42" ht="33" customHeight="1">
      <c r="A443" s="87">
        <v>1427</v>
      </c>
      <c r="B443" s="88" t="s">
        <v>1076</v>
      </c>
      <c r="C443" s="115" t="s">
        <v>1404</v>
      </c>
      <c r="D443" s="113">
        <v>0</v>
      </c>
      <c r="E443" s="113">
        <v>0</v>
      </c>
      <c r="F443" s="113">
        <v>0</v>
      </c>
      <c r="G443" s="113">
        <v>0</v>
      </c>
      <c r="H443" s="113">
        <v>0</v>
      </c>
      <c r="I443" s="113">
        <v>0</v>
      </c>
      <c r="J443" s="113">
        <v>0</v>
      </c>
      <c r="K443" s="113">
        <v>0</v>
      </c>
      <c r="L443" s="113">
        <v>0</v>
      </c>
      <c r="M443" s="113">
        <v>0</v>
      </c>
      <c r="N443" s="113">
        <v>0</v>
      </c>
      <c r="O443" s="113">
        <v>0</v>
      </c>
      <c r="P443" s="113">
        <v>0</v>
      </c>
      <c r="Q443" s="113">
        <v>0</v>
      </c>
      <c r="R443" s="113">
        <v>0</v>
      </c>
      <c r="S443" s="113">
        <v>0</v>
      </c>
      <c r="T443" s="113">
        <v>0</v>
      </c>
      <c r="U443" s="113">
        <v>0</v>
      </c>
      <c r="V443" s="113">
        <v>0</v>
      </c>
      <c r="W443" s="113">
        <v>0</v>
      </c>
      <c r="X443" s="113">
        <v>0</v>
      </c>
      <c r="Y443" s="113">
        <v>0</v>
      </c>
      <c r="Z443" s="113">
        <v>0</v>
      </c>
      <c r="AA443" s="113">
        <v>0</v>
      </c>
      <c r="AB443" s="113">
        <v>0</v>
      </c>
      <c r="AC443" s="113">
        <v>0</v>
      </c>
      <c r="AD443" s="113">
        <v>0</v>
      </c>
      <c r="AE443" s="113">
        <v>0</v>
      </c>
      <c r="AF443" s="113">
        <v>0</v>
      </c>
      <c r="AG443" s="113">
        <v>0</v>
      </c>
      <c r="AH443" s="113">
        <v>0</v>
      </c>
      <c r="AI443" s="113">
        <v>0</v>
      </c>
      <c r="AJ443" s="113">
        <v>0</v>
      </c>
      <c r="AK443" s="113">
        <v>0</v>
      </c>
      <c r="AL443" s="113">
        <v>0</v>
      </c>
      <c r="AM443" s="113">
        <f t="shared" si="6"/>
        <v>0</v>
      </c>
      <c r="AP443" s="70"/>
    </row>
    <row r="444" spans="1:42" ht="33" customHeight="1">
      <c r="A444" s="87">
        <v>1428</v>
      </c>
      <c r="B444" s="88" t="s">
        <v>1077</v>
      </c>
      <c r="C444" s="115" t="s">
        <v>1404</v>
      </c>
      <c r="D444" s="113">
        <v>0</v>
      </c>
      <c r="E444" s="113">
        <v>0</v>
      </c>
      <c r="F444" s="113">
        <v>0</v>
      </c>
      <c r="G444" s="113">
        <v>0</v>
      </c>
      <c r="H444" s="113">
        <v>0</v>
      </c>
      <c r="I444" s="113">
        <v>0</v>
      </c>
      <c r="J444" s="113">
        <v>0</v>
      </c>
      <c r="K444" s="113">
        <v>0</v>
      </c>
      <c r="L444" s="113">
        <v>0</v>
      </c>
      <c r="M444" s="113">
        <v>0</v>
      </c>
      <c r="N444" s="113">
        <v>0</v>
      </c>
      <c r="O444" s="113">
        <v>0</v>
      </c>
      <c r="P444" s="113">
        <v>0</v>
      </c>
      <c r="Q444" s="113">
        <v>0</v>
      </c>
      <c r="R444" s="113">
        <v>0</v>
      </c>
      <c r="S444" s="113">
        <v>0</v>
      </c>
      <c r="T444" s="113">
        <v>0</v>
      </c>
      <c r="U444" s="113">
        <v>0</v>
      </c>
      <c r="V444" s="113">
        <v>0</v>
      </c>
      <c r="W444" s="113">
        <v>0</v>
      </c>
      <c r="X444" s="113">
        <v>0</v>
      </c>
      <c r="Y444" s="113">
        <v>0</v>
      </c>
      <c r="Z444" s="113">
        <v>0</v>
      </c>
      <c r="AA444" s="113">
        <v>0</v>
      </c>
      <c r="AB444" s="113">
        <v>0</v>
      </c>
      <c r="AC444" s="113">
        <v>0</v>
      </c>
      <c r="AD444" s="113">
        <v>0</v>
      </c>
      <c r="AE444" s="113">
        <v>0</v>
      </c>
      <c r="AF444" s="113">
        <v>0</v>
      </c>
      <c r="AG444" s="113">
        <v>0</v>
      </c>
      <c r="AH444" s="113">
        <v>0</v>
      </c>
      <c r="AI444" s="113">
        <v>0</v>
      </c>
      <c r="AJ444" s="113">
        <v>0</v>
      </c>
      <c r="AK444" s="113">
        <v>0</v>
      </c>
      <c r="AL444" s="113">
        <v>0</v>
      </c>
      <c r="AM444" s="113">
        <f t="shared" si="6"/>
        <v>0</v>
      </c>
      <c r="AP444" s="70"/>
    </row>
    <row r="445" spans="1:42" ht="33" customHeight="1">
      <c r="A445" s="87">
        <v>1429</v>
      </c>
      <c r="B445" s="88" t="s">
        <v>1078</v>
      </c>
      <c r="C445" s="115" t="s">
        <v>1404</v>
      </c>
      <c r="D445" s="113">
        <v>0</v>
      </c>
      <c r="E445" s="113">
        <v>0</v>
      </c>
      <c r="F445" s="113">
        <v>0</v>
      </c>
      <c r="G445" s="113">
        <v>0</v>
      </c>
      <c r="H445" s="113">
        <v>0</v>
      </c>
      <c r="I445" s="113">
        <v>0</v>
      </c>
      <c r="J445" s="113">
        <v>0</v>
      </c>
      <c r="K445" s="113">
        <v>0</v>
      </c>
      <c r="L445" s="113">
        <v>0</v>
      </c>
      <c r="M445" s="113">
        <v>0</v>
      </c>
      <c r="N445" s="113">
        <v>0</v>
      </c>
      <c r="O445" s="113">
        <v>0</v>
      </c>
      <c r="P445" s="113">
        <v>0</v>
      </c>
      <c r="Q445" s="113">
        <v>0</v>
      </c>
      <c r="R445" s="113">
        <v>0</v>
      </c>
      <c r="S445" s="113">
        <v>0</v>
      </c>
      <c r="T445" s="113">
        <v>0</v>
      </c>
      <c r="U445" s="113">
        <v>0</v>
      </c>
      <c r="V445" s="113">
        <v>0</v>
      </c>
      <c r="W445" s="113">
        <v>0</v>
      </c>
      <c r="X445" s="113">
        <v>0</v>
      </c>
      <c r="Y445" s="113">
        <v>0</v>
      </c>
      <c r="Z445" s="113">
        <v>0</v>
      </c>
      <c r="AA445" s="113">
        <v>0</v>
      </c>
      <c r="AB445" s="113">
        <v>0</v>
      </c>
      <c r="AC445" s="113">
        <v>0</v>
      </c>
      <c r="AD445" s="113">
        <v>0</v>
      </c>
      <c r="AE445" s="113">
        <v>0</v>
      </c>
      <c r="AF445" s="113">
        <v>0</v>
      </c>
      <c r="AG445" s="113">
        <v>0</v>
      </c>
      <c r="AH445" s="113">
        <v>0</v>
      </c>
      <c r="AI445" s="113">
        <v>0</v>
      </c>
      <c r="AJ445" s="113">
        <v>0</v>
      </c>
      <c r="AK445" s="113">
        <v>0</v>
      </c>
      <c r="AL445" s="113">
        <v>0</v>
      </c>
      <c r="AM445" s="113">
        <f t="shared" si="6"/>
        <v>0</v>
      </c>
      <c r="AP445" s="70"/>
    </row>
    <row r="446" spans="1:42" ht="33" customHeight="1">
      <c r="A446" s="87">
        <v>1430</v>
      </c>
      <c r="B446" s="88" t="s">
        <v>1079</v>
      </c>
      <c r="C446" s="115" t="s">
        <v>1404</v>
      </c>
      <c r="D446" s="113">
        <v>0</v>
      </c>
      <c r="E446" s="113">
        <v>0</v>
      </c>
      <c r="F446" s="113">
        <v>0</v>
      </c>
      <c r="G446" s="113">
        <v>0</v>
      </c>
      <c r="H446" s="113">
        <v>0</v>
      </c>
      <c r="I446" s="113">
        <v>0</v>
      </c>
      <c r="J446" s="113">
        <v>0</v>
      </c>
      <c r="K446" s="113">
        <v>0</v>
      </c>
      <c r="L446" s="113">
        <v>0</v>
      </c>
      <c r="M446" s="113">
        <v>0</v>
      </c>
      <c r="N446" s="113">
        <v>0</v>
      </c>
      <c r="O446" s="113">
        <v>0</v>
      </c>
      <c r="P446" s="113">
        <v>0</v>
      </c>
      <c r="Q446" s="113">
        <v>0</v>
      </c>
      <c r="R446" s="113">
        <v>0</v>
      </c>
      <c r="S446" s="113">
        <v>0</v>
      </c>
      <c r="T446" s="113">
        <v>0</v>
      </c>
      <c r="U446" s="113">
        <v>0</v>
      </c>
      <c r="V446" s="113">
        <v>0</v>
      </c>
      <c r="W446" s="113">
        <v>0</v>
      </c>
      <c r="X446" s="113">
        <v>0</v>
      </c>
      <c r="Y446" s="113">
        <v>0</v>
      </c>
      <c r="Z446" s="113">
        <v>0</v>
      </c>
      <c r="AA446" s="113">
        <v>0</v>
      </c>
      <c r="AB446" s="113">
        <v>0</v>
      </c>
      <c r="AC446" s="113">
        <v>0</v>
      </c>
      <c r="AD446" s="113">
        <v>0</v>
      </c>
      <c r="AE446" s="113">
        <v>0</v>
      </c>
      <c r="AF446" s="113">
        <v>0</v>
      </c>
      <c r="AG446" s="113">
        <v>0</v>
      </c>
      <c r="AH446" s="113">
        <v>0</v>
      </c>
      <c r="AI446" s="113">
        <v>0</v>
      </c>
      <c r="AJ446" s="113">
        <v>0</v>
      </c>
      <c r="AK446" s="113">
        <v>0</v>
      </c>
      <c r="AL446" s="113">
        <v>0</v>
      </c>
      <c r="AM446" s="113">
        <f t="shared" si="6"/>
        <v>0</v>
      </c>
      <c r="AP446" s="70"/>
    </row>
    <row r="447" spans="1:42" ht="33" customHeight="1">
      <c r="A447" s="87">
        <v>1431</v>
      </c>
      <c r="B447" s="88" t="s">
        <v>1080</v>
      </c>
      <c r="C447" s="115" t="s">
        <v>1404</v>
      </c>
      <c r="D447" s="113">
        <v>0</v>
      </c>
      <c r="E447" s="113">
        <v>0</v>
      </c>
      <c r="F447" s="113">
        <v>0</v>
      </c>
      <c r="G447" s="113">
        <v>0</v>
      </c>
      <c r="H447" s="113">
        <v>0</v>
      </c>
      <c r="I447" s="113">
        <v>0</v>
      </c>
      <c r="J447" s="113">
        <v>0</v>
      </c>
      <c r="K447" s="113">
        <v>0</v>
      </c>
      <c r="L447" s="113">
        <v>0</v>
      </c>
      <c r="M447" s="113">
        <v>0</v>
      </c>
      <c r="N447" s="113">
        <v>0</v>
      </c>
      <c r="O447" s="113">
        <v>0</v>
      </c>
      <c r="P447" s="113">
        <v>0</v>
      </c>
      <c r="Q447" s="113">
        <v>0</v>
      </c>
      <c r="R447" s="113">
        <v>0</v>
      </c>
      <c r="S447" s="113">
        <v>0</v>
      </c>
      <c r="T447" s="113">
        <v>0</v>
      </c>
      <c r="U447" s="113">
        <v>0</v>
      </c>
      <c r="V447" s="113">
        <v>0</v>
      </c>
      <c r="W447" s="113">
        <v>0</v>
      </c>
      <c r="X447" s="113">
        <v>0</v>
      </c>
      <c r="Y447" s="113">
        <v>0</v>
      </c>
      <c r="Z447" s="113">
        <v>0</v>
      </c>
      <c r="AA447" s="113">
        <v>0</v>
      </c>
      <c r="AB447" s="113">
        <v>0</v>
      </c>
      <c r="AC447" s="113">
        <v>0</v>
      </c>
      <c r="AD447" s="113">
        <v>0</v>
      </c>
      <c r="AE447" s="113">
        <v>0</v>
      </c>
      <c r="AF447" s="113">
        <v>0</v>
      </c>
      <c r="AG447" s="113">
        <v>0</v>
      </c>
      <c r="AH447" s="113">
        <v>0</v>
      </c>
      <c r="AI447" s="113">
        <v>0</v>
      </c>
      <c r="AJ447" s="113">
        <v>0</v>
      </c>
      <c r="AK447" s="113">
        <v>0</v>
      </c>
      <c r="AL447" s="113">
        <v>0</v>
      </c>
      <c r="AM447" s="113">
        <f t="shared" si="6"/>
        <v>0</v>
      </c>
      <c r="AP447" s="70"/>
    </row>
    <row r="448" spans="1:42" ht="33" customHeight="1">
      <c r="A448" s="87">
        <v>1432</v>
      </c>
      <c r="B448" s="88" t="s">
        <v>1081</v>
      </c>
      <c r="C448" s="115" t="s">
        <v>1404</v>
      </c>
      <c r="D448" s="113">
        <v>0</v>
      </c>
      <c r="E448" s="113">
        <v>0</v>
      </c>
      <c r="F448" s="113">
        <v>0</v>
      </c>
      <c r="G448" s="113">
        <v>0</v>
      </c>
      <c r="H448" s="113">
        <v>0</v>
      </c>
      <c r="I448" s="113">
        <v>0</v>
      </c>
      <c r="J448" s="113">
        <v>0</v>
      </c>
      <c r="K448" s="113">
        <v>0</v>
      </c>
      <c r="L448" s="113">
        <v>0</v>
      </c>
      <c r="M448" s="113">
        <v>0</v>
      </c>
      <c r="N448" s="113">
        <v>0</v>
      </c>
      <c r="O448" s="113">
        <v>0</v>
      </c>
      <c r="P448" s="113">
        <v>0</v>
      </c>
      <c r="Q448" s="113">
        <v>0</v>
      </c>
      <c r="R448" s="113">
        <v>0</v>
      </c>
      <c r="S448" s="113">
        <v>0</v>
      </c>
      <c r="T448" s="113">
        <v>0</v>
      </c>
      <c r="U448" s="113">
        <v>0</v>
      </c>
      <c r="V448" s="113">
        <v>0</v>
      </c>
      <c r="W448" s="113">
        <v>0</v>
      </c>
      <c r="X448" s="113">
        <v>0</v>
      </c>
      <c r="Y448" s="113">
        <v>0</v>
      </c>
      <c r="Z448" s="113">
        <v>0</v>
      </c>
      <c r="AA448" s="113">
        <v>0</v>
      </c>
      <c r="AB448" s="113">
        <v>0</v>
      </c>
      <c r="AC448" s="113">
        <v>0</v>
      </c>
      <c r="AD448" s="113">
        <v>0</v>
      </c>
      <c r="AE448" s="113">
        <v>0</v>
      </c>
      <c r="AF448" s="113">
        <v>0</v>
      </c>
      <c r="AG448" s="113">
        <v>0</v>
      </c>
      <c r="AH448" s="113">
        <v>0</v>
      </c>
      <c r="AI448" s="113">
        <v>0</v>
      </c>
      <c r="AJ448" s="113">
        <v>0</v>
      </c>
      <c r="AK448" s="113">
        <v>0</v>
      </c>
      <c r="AL448" s="113">
        <v>0</v>
      </c>
      <c r="AM448" s="113">
        <f t="shared" si="6"/>
        <v>0</v>
      </c>
      <c r="AP448" s="70"/>
    </row>
    <row r="449" spans="1:42" ht="33" customHeight="1">
      <c r="A449" s="87">
        <v>1433</v>
      </c>
      <c r="B449" s="88" t="s">
        <v>1082</v>
      </c>
      <c r="C449" s="115" t="s">
        <v>1404</v>
      </c>
      <c r="D449" s="113">
        <v>0</v>
      </c>
      <c r="E449" s="113">
        <v>0</v>
      </c>
      <c r="F449" s="113">
        <v>0</v>
      </c>
      <c r="G449" s="113">
        <v>0</v>
      </c>
      <c r="H449" s="113">
        <v>0</v>
      </c>
      <c r="I449" s="113">
        <v>0</v>
      </c>
      <c r="J449" s="113">
        <v>0</v>
      </c>
      <c r="K449" s="113">
        <v>0</v>
      </c>
      <c r="L449" s="113">
        <v>0</v>
      </c>
      <c r="M449" s="113">
        <v>0</v>
      </c>
      <c r="N449" s="113">
        <v>0</v>
      </c>
      <c r="O449" s="113">
        <v>0</v>
      </c>
      <c r="P449" s="113">
        <v>0</v>
      </c>
      <c r="Q449" s="113">
        <v>0</v>
      </c>
      <c r="R449" s="113">
        <v>0</v>
      </c>
      <c r="S449" s="113">
        <v>0</v>
      </c>
      <c r="T449" s="113">
        <v>0</v>
      </c>
      <c r="U449" s="113">
        <v>0</v>
      </c>
      <c r="V449" s="113">
        <v>0</v>
      </c>
      <c r="W449" s="113">
        <v>0</v>
      </c>
      <c r="X449" s="113">
        <v>0</v>
      </c>
      <c r="Y449" s="113">
        <v>0</v>
      </c>
      <c r="Z449" s="113">
        <v>0</v>
      </c>
      <c r="AA449" s="113">
        <v>0</v>
      </c>
      <c r="AB449" s="113">
        <v>0</v>
      </c>
      <c r="AC449" s="113">
        <v>0</v>
      </c>
      <c r="AD449" s="113">
        <v>0</v>
      </c>
      <c r="AE449" s="113">
        <v>0</v>
      </c>
      <c r="AF449" s="113">
        <v>0</v>
      </c>
      <c r="AG449" s="113">
        <v>0</v>
      </c>
      <c r="AH449" s="113">
        <v>0</v>
      </c>
      <c r="AI449" s="113">
        <v>0</v>
      </c>
      <c r="AJ449" s="113">
        <v>0</v>
      </c>
      <c r="AK449" s="113">
        <v>0</v>
      </c>
      <c r="AL449" s="113">
        <v>0</v>
      </c>
      <c r="AM449" s="113">
        <f t="shared" si="6"/>
        <v>0</v>
      </c>
      <c r="AP449" s="70"/>
    </row>
    <row r="450" spans="1:42" ht="33" customHeight="1">
      <c r="A450" s="87">
        <v>1434</v>
      </c>
      <c r="B450" s="88" t="s">
        <v>1083</v>
      </c>
      <c r="C450" s="115" t="s">
        <v>1404</v>
      </c>
      <c r="D450" s="113">
        <v>0</v>
      </c>
      <c r="E450" s="113">
        <v>0</v>
      </c>
      <c r="F450" s="113">
        <v>0</v>
      </c>
      <c r="G450" s="113">
        <v>0</v>
      </c>
      <c r="H450" s="113">
        <v>0</v>
      </c>
      <c r="I450" s="113">
        <v>0</v>
      </c>
      <c r="J450" s="113">
        <v>0</v>
      </c>
      <c r="K450" s="113">
        <v>0</v>
      </c>
      <c r="L450" s="113">
        <v>0</v>
      </c>
      <c r="M450" s="113">
        <v>0</v>
      </c>
      <c r="N450" s="113">
        <v>0</v>
      </c>
      <c r="O450" s="113">
        <v>0</v>
      </c>
      <c r="P450" s="113">
        <v>0</v>
      </c>
      <c r="Q450" s="113">
        <v>0</v>
      </c>
      <c r="R450" s="113">
        <v>0</v>
      </c>
      <c r="S450" s="113">
        <v>0</v>
      </c>
      <c r="T450" s="113">
        <v>0</v>
      </c>
      <c r="U450" s="113">
        <v>0</v>
      </c>
      <c r="V450" s="113">
        <v>0</v>
      </c>
      <c r="W450" s="113">
        <v>0</v>
      </c>
      <c r="X450" s="113">
        <v>0</v>
      </c>
      <c r="Y450" s="113">
        <v>0</v>
      </c>
      <c r="Z450" s="113">
        <v>0</v>
      </c>
      <c r="AA450" s="113">
        <v>0</v>
      </c>
      <c r="AB450" s="113">
        <v>0</v>
      </c>
      <c r="AC450" s="113">
        <v>0</v>
      </c>
      <c r="AD450" s="113">
        <v>0</v>
      </c>
      <c r="AE450" s="113">
        <v>0</v>
      </c>
      <c r="AF450" s="113">
        <v>0</v>
      </c>
      <c r="AG450" s="113">
        <v>0</v>
      </c>
      <c r="AH450" s="113">
        <v>0</v>
      </c>
      <c r="AI450" s="113">
        <v>0</v>
      </c>
      <c r="AJ450" s="113">
        <v>0</v>
      </c>
      <c r="AK450" s="113">
        <v>0</v>
      </c>
      <c r="AL450" s="113">
        <v>0</v>
      </c>
      <c r="AM450" s="113">
        <f t="shared" si="6"/>
        <v>0</v>
      </c>
      <c r="AP450" s="70"/>
    </row>
    <row r="451" spans="1:42" ht="33" customHeight="1">
      <c r="A451" s="87">
        <v>1435</v>
      </c>
      <c r="B451" s="88" t="s">
        <v>1084</v>
      </c>
      <c r="C451" s="115" t="s">
        <v>1404</v>
      </c>
      <c r="D451" s="113">
        <v>0</v>
      </c>
      <c r="E451" s="113">
        <v>0</v>
      </c>
      <c r="F451" s="113">
        <v>0</v>
      </c>
      <c r="G451" s="113">
        <v>0</v>
      </c>
      <c r="H451" s="113">
        <v>0</v>
      </c>
      <c r="I451" s="113">
        <v>0</v>
      </c>
      <c r="J451" s="113">
        <v>0</v>
      </c>
      <c r="K451" s="113">
        <v>0</v>
      </c>
      <c r="L451" s="113">
        <v>0</v>
      </c>
      <c r="M451" s="113">
        <v>0</v>
      </c>
      <c r="N451" s="113">
        <v>0</v>
      </c>
      <c r="O451" s="113">
        <v>0</v>
      </c>
      <c r="P451" s="113">
        <v>0</v>
      </c>
      <c r="Q451" s="113">
        <v>0</v>
      </c>
      <c r="R451" s="113">
        <v>0</v>
      </c>
      <c r="S451" s="113">
        <v>0</v>
      </c>
      <c r="T451" s="113">
        <v>0</v>
      </c>
      <c r="U451" s="113">
        <v>0</v>
      </c>
      <c r="V451" s="113">
        <v>0</v>
      </c>
      <c r="W451" s="113">
        <v>0</v>
      </c>
      <c r="X451" s="113">
        <v>0</v>
      </c>
      <c r="Y451" s="113">
        <v>0</v>
      </c>
      <c r="Z451" s="113">
        <v>0</v>
      </c>
      <c r="AA451" s="113">
        <v>0</v>
      </c>
      <c r="AB451" s="113">
        <v>0</v>
      </c>
      <c r="AC451" s="113">
        <v>0</v>
      </c>
      <c r="AD451" s="113">
        <v>0</v>
      </c>
      <c r="AE451" s="113">
        <v>0</v>
      </c>
      <c r="AF451" s="113">
        <v>0</v>
      </c>
      <c r="AG451" s="113">
        <v>0</v>
      </c>
      <c r="AH451" s="113">
        <v>0</v>
      </c>
      <c r="AI451" s="113">
        <v>0</v>
      </c>
      <c r="AJ451" s="113">
        <v>0</v>
      </c>
      <c r="AK451" s="113">
        <v>0</v>
      </c>
      <c r="AL451" s="113">
        <v>0</v>
      </c>
      <c r="AM451" s="113">
        <f t="shared" si="6"/>
        <v>0</v>
      </c>
      <c r="AP451" s="70"/>
    </row>
    <row r="452" spans="1:42" ht="33" customHeight="1">
      <c r="A452" s="87">
        <v>1501</v>
      </c>
      <c r="B452" s="88" t="s">
        <v>1085</v>
      </c>
      <c r="C452" s="115" t="s">
        <v>1404</v>
      </c>
      <c r="D452" s="113">
        <v>0</v>
      </c>
      <c r="E452" s="113">
        <v>0</v>
      </c>
      <c r="F452" s="113">
        <v>0</v>
      </c>
      <c r="G452" s="113">
        <v>0</v>
      </c>
      <c r="H452" s="113">
        <v>0</v>
      </c>
      <c r="I452" s="113">
        <v>0</v>
      </c>
      <c r="J452" s="113">
        <v>0</v>
      </c>
      <c r="K452" s="113">
        <v>0</v>
      </c>
      <c r="L452" s="113">
        <v>0</v>
      </c>
      <c r="M452" s="113">
        <v>0</v>
      </c>
      <c r="N452" s="113">
        <v>0</v>
      </c>
      <c r="O452" s="113">
        <v>0</v>
      </c>
      <c r="P452" s="113">
        <v>0</v>
      </c>
      <c r="Q452" s="113">
        <v>0</v>
      </c>
      <c r="R452" s="113">
        <v>0</v>
      </c>
      <c r="S452" s="113">
        <v>0</v>
      </c>
      <c r="T452" s="113">
        <v>0</v>
      </c>
      <c r="U452" s="113">
        <v>0</v>
      </c>
      <c r="V452" s="113">
        <v>0</v>
      </c>
      <c r="W452" s="113">
        <v>0</v>
      </c>
      <c r="X452" s="113">
        <v>0</v>
      </c>
      <c r="Y452" s="113">
        <v>0</v>
      </c>
      <c r="Z452" s="113">
        <v>0</v>
      </c>
      <c r="AA452" s="113">
        <v>0</v>
      </c>
      <c r="AB452" s="113">
        <v>0</v>
      </c>
      <c r="AC452" s="113">
        <v>0</v>
      </c>
      <c r="AD452" s="113">
        <v>0</v>
      </c>
      <c r="AE452" s="113">
        <v>0</v>
      </c>
      <c r="AF452" s="113">
        <v>0</v>
      </c>
      <c r="AG452" s="113">
        <v>0</v>
      </c>
      <c r="AH452" s="113">
        <v>0</v>
      </c>
      <c r="AI452" s="113">
        <v>0</v>
      </c>
      <c r="AJ452" s="113">
        <v>0</v>
      </c>
      <c r="AK452" s="113">
        <v>0</v>
      </c>
      <c r="AL452" s="113">
        <v>0</v>
      </c>
      <c r="AM452" s="113">
        <f t="shared" si="6"/>
        <v>0</v>
      </c>
      <c r="AP452" s="70"/>
    </row>
    <row r="453" spans="1:42" ht="33" customHeight="1">
      <c r="A453" s="87">
        <v>1502</v>
      </c>
      <c r="B453" s="88" t="s">
        <v>1086</v>
      </c>
      <c r="C453" s="115" t="s">
        <v>1404</v>
      </c>
      <c r="D453" s="113">
        <v>0</v>
      </c>
      <c r="E453" s="113">
        <v>0</v>
      </c>
      <c r="F453" s="113">
        <v>0</v>
      </c>
      <c r="G453" s="113">
        <v>0</v>
      </c>
      <c r="H453" s="113">
        <v>0</v>
      </c>
      <c r="I453" s="113">
        <v>0</v>
      </c>
      <c r="J453" s="113">
        <v>0</v>
      </c>
      <c r="K453" s="113">
        <v>0</v>
      </c>
      <c r="L453" s="113">
        <v>0</v>
      </c>
      <c r="M453" s="113">
        <v>0</v>
      </c>
      <c r="N453" s="113">
        <v>0</v>
      </c>
      <c r="O453" s="113">
        <v>0</v>
      </c>
      <c r="P453" s="113">
        <v>0</v>
      </c>
      <c r="Q453" s="113">
        <v>0</v>
      </c>
      <c r="R453" s="113">
        <v>0</v>
      </c>
      <c r="S453" s="113">
        <v>0</v>
      </c>
      <c r="T453" s="113">
        <v>0</v>
      </c>
      <c r="U453" s="113">
        <v>0</v>
      </c>
      <c r="V453" s="113">
        <v>0</v>
      </c>
      <c r="W453" s="113">
        <v>0</v>
      </c>
      <c r="X453" s="113">
        <v>0</v>
      </c>
      <c r="Y453" s="113">
        <v>0</v>
      </c>
      <c r="Z453" s="113">
        <v>0</v>
      </c>
      <c r="AA453" s="113">
        <v>0</v>
      </c>
      <c r="AB453" s="113">
        <v>0</v>
      </c>
      <c r="AC453" s="113">
        <v>0</v>
      </c>
      <c r="AD453" s="113">
        <v>0</v>
      </c>
      <c r="AE453" s="113">
        <v>0</v>
      </c>
      <c r="AF453" s="113">
        <v>0</v>
      </c>
      <c r="AG453" s="113">
        <v>0</v>
      </c>
      <c r="AH453" s="113">
        <v>0</v>
      </c>
      <c r="AI453" s="113">
        <v>0</v>
      </c>
      <c r="AJ453" s="113">
        <v>0</v>
      </c>
      <c r="AK453" s="113">
        <v>0</v>
      </c>
      <c r="AL453" s="113">
        <v>0</v>
      </c>
      <c r="AM453" s="113">
        <f t="shared" si="6"/>
        <v>0</v>
      </c>
      <c r="AP453" s="70"/>
    </row>
    <row r="454" spans="1:42" ht="33" customHeight="1">
      <c r="A454" s="87">
        <v>1503</v>
      </c>
      <c r="B454" s="88" t="s">
        <v>1087</v>
      </c>
      <c r="C454" s="115" t="s">
        <v>1404</v>
      </c>
      <c r="D454" s="113">
        <v>0</v>
      </c>
      <c r="E454" s="113">
        <v>0</v>
      </c>
      <c r="F454" s="113">
        <v>0</v>
      </c>
      <c r="G454" s="113">
        <v>0</v>
      </c>
      <c r="H454" s="113">
        <v>0</v>
      </c>
      <c r="I454" s="113">
        <v>0</v>
      </c>
      <c r="J454" s="113">
        <v>0</v>
      </c>
      <c r="K454" s="113">
        <v>0</v>
      </c>
      <c r="L454" s="113">
        <v>0</v>
      </c>
      <c r="M454" s="113">
        <v>0</v>
      </c>
      <c r="N454" s="113">
        <v>0</v>
      </c>
      <c r="O454" s="113">
        <v>0</v>
      </c>
      <c r="P454" s="113">
        <v>0</v>
      </c>
      <c r="Q454" s="113">
        <v>0</v>
      </c>
      <c r="R454" s="113">
        <v>0</v>
      </c>
      <c r="S454" s="113">
        <v>0</v>
      </c>
      <c r="T454" s="113">
        <v>0</v>
      </c>
      <c r="U454" s="113">
        <v>0</v>
      </c>
      <c r="V454" s="113">
        <v>0</v>
      </c>
      <c r="W454" s="113">
        <v>0</v>
      </c>
      <c r="X454" s="113">
        <v>0</v>
      </c>
      <c r="Y454" s="113">
        <v>0</v>
      </c>
      <c r="Z454" s="113">
        <v>0</v>
      </c>
      <c r="AA454" s="113">
        <v>0</v>
      </c>
      <c r="AB454" s="113">
        <v>0</v>
      </c>
      <c r="AC454" s="113">
        <v>0</v>
      </c>
      <c r="AD454" s="113">
        <v>0</v>
      </c>
      <c r="AE454" s="113">
        <v>0</v>
      </c>
      <c r="AF454" s="113">
        <v>0</v>
      </c>
      <c r="AG454" s="113">
        <v>0</v>
      </c>
      <c r="AH454" s="113">
        <v>0</v>
      </c>
      <c r="AI454" s="113">
        <v>0</v>
      </c>
      <c r="AJ454" s="113">
        <v>0</v>
      </c>
      <c r="AK454" s="113">
        <v>0</v>
      </c>
      <c r="AL454" s="113">
        <v>0</v>
      </c>
      <c r="AM454" s="113">
        <f t="shared" si="6"/>
        <v>0</v>
      </c>
      <c r="AP454" s="70"/>
    </row>
    <row r="455" spans="1:42" ht="33" customHeight="1">
      <c r="A455" s="87">
        <v>1504</v>
      </c>
      <c r="B455" s="88" t="s">
        <v>1088</v>
      </c>
      <c r="C455" s="115" t="s">
        <v>1404</v>
      </c>
      <c r="D455" s="113">
        <v>0</v>
      </c>
      <c r="E455" s="113">
        <v>0</v>
      </c>
      <c r="F455" s="113">
        <v>0</v>
      </c>
      <c r="G455" s="113">
        <v>0</v>
      </c>
      <c r="H455" s="113">
        <v>0</v>
      </c>
      <c r="I455" s="113">
        <v>0</v>
      </c>
      <c r="J455" s="113">
        <v>0</v>
      </c>
      <c r="K455" s="113">
        <v>0</v>
      </c>
      <c r="L455" s="113">
        <v>0</v>
      </c>
      <c r="M455" s="113">
        <v>0</v>
      </c>
      <c r="N455" s="113">
        <v>0</v>
      </c>
      <c r="O455" s="113">
        <v>0</v>
      </c>
      <c r="P455" s="113">
        <v>0</v>
      </c>
      <c r="Q455" s="113">
        <v>0</v>
      </c>
      <c r="R455" s="113">
        <v>0</v>
      </c>
      <c r="S455" s="113">
        <v>0</v>
      </c>
      <c r="T455" s="113">
        <v>0</v>
      </c>
      <c r="U455" s="113">
        <v>0</v>
      </c>
      <c r="V455" s="113">
        <v>0</v>
      </c>
      <c r="W455" s="113">
        <v>0</v>
      </c>
      <c r="X455" s="113">
        <v>0</v>
      </c>
      <c r="Y455" s="113">
        <v>0</v>
      </c>
      <c r="Z455" s="113">
        <v>0</v>
      </c>
      <c r="AA455" s="113">
        <v>0</v>
      </c>
      <c r="AB455" s="113">
        <v>0</v>
      </c>
      <c r="AC455" s="113">
        <v>0</v>
      </c>
      <c r="AD455" s="113">
        <v>0</v>
      </c>
      <c r="AE455" s="113">
        <v>0</v>
      </c>
      <c r="AF455" s="113">
        <v>0</v>
      </c>
      <c r="AG455" s="113">
        <v>0</v>
      </c>
      <c r="AH455" s="113">
        <v>0</v>
      </c>
      <c r="AI455" s="113">
        <v>0</v>
      </c>
      <c r="AJ455" s="113">
        <v>0</v>
      </c>
      <c r="AK455" s="113">
        <v>0</v>
      </c>
      <c r="AL455" s="113">
        <v>0</v>
      </c>
      <c r="AM455" s="113">
        <f t="shared" si="6"/>
        <v>0</v>
      </c>
      <c r="AP455" s="70"/>
    </row>
    <row r="456" spans="1:42" ht="33" customHeight="1">
      <c r="A456" s="87">
        <v>1505</v>
      </c>
      <c r="B456" s="88" t="s">
        <v>1089</v>
      </c>
      <c r="C456" s="115" t="s">
        <v>1404</v>
      </c>
      <c r="D456" s="113">
        <v>0</v>
      </c>
      <c r="E456" s="113">
        <v>0</v>
      </c>
      <c r="F456" s="113">
        <v>0</v>
      </c>
      <c r="G456" s="113">
        <v>0</v>
      </c>
      <c r="H456" s="113">
        <v>0</v>
      </c>
      <c r="I456" s="113">
        <v>0</v>
      </c>
      <c r="J456" s="113">
        <v>0</v>
      </c>
      <c r="K456" s="113">
        <v>0</v>
      </c>
      <c r="L456" s="113">
        <v>0</v>
      </c>
      <c r="M456" s="113">
        <v>0</v>
      </c>
      <c r="N456" s="113">
        <v>0</v>
      </c>
      <c r="O456" s="113">
        <v>0</v>
      </c>
      <c r="P456" s="113">
        <v>0</v>
      </c>
      <c r="Q456" s="113">
        <v>0</v>
      </c>
      <c r="R456" s="113">
        <v>0</v>
      </c>
      <c r="S456" s="113">
        <v>0</v>
      </c>
      <c r="T456" s="113">
        <v>0</v>
      </c>
      <c r="U456" s="113">
        <v>0</v>
      </c>
      <c r="V456" s="113">
        <v>0</v>
      </c>
      <c r="W456" s="113">
        <v>0</v>
      </c>
      <c r="X456" s="113">
        <v>0</v>
      </c>
      <c r="Y456" s="113">
        <v>0</v>
      </c>
      <c r="Z456" s="113">
        <v>0</v>
      </c>
      <c r="AA456" s="113">
        <v>0</v>
      </c>
      <c r="AB456" s="113">
        <v>0</v>
      </c>
      <c r="AC456" s="113">
        <v>0</v>
      </c>
      <c r="AD456" s="113">
        <v>0</v>
      </c>
      <c r="AE456" s="113">
        <v>0</v>
      </c>
      <c r="AF456" s="113">
        <v>0</v>
      </c>
      <c r="AG456" s="113">
        <v>0</v>
      </c>
      <c r="AH456" s="113">
        <v>0</v>
      </c>
      <c r="AI456" s="113">
        <v>0</v>
      </c>
      <c r="AJ456" s="113">
        <v>0</v>
      </c>
      <c r="AK456" s="113">
        <v>0</v>
      </c>
      <c r="AL456" s="113">
        <v>0</v>
      </c>
      <c r="AM456" s="113">
        <f t="shared" si="6"/>
        <v>0</v>
      </c>
      <c r="AP456" s="70"/>
    </row>
    <row r="457" spans="1:42" ht="33" customHeight="1">
      <c r="A457" s="87">
        <v>1506</v>
      </c>
      <c r="B457" s="88" t="s">
        <v>1090</v>
      </c>
      <c r="C457" s="115" t="s">
        <v>1404</v>
      </c>
      <c r="D457" s="113">
        <v>0</v>
      </c>
      <c r="E457" s="113">
        <v>0</v>
      </c>
      <c r="F457" s="113">
        <v>0</v>
      </c>
      <c r="G457" s="113">
        <v>0</v>
      </c>
      <c r="H457" s="113">
        <v>0</v>
      </c>
      <c r="I457" s="113">
        <v>0</v>
      </c>
      <c r="J457" s="113">
        <v>0</v>
      </c>
      <c r="K457" s="113">
        <v>0</v>
      </c>
      <c r="L457" s="113">
        <v>0</v>
      </c>
      <c r="M457" s="113">
        <v>0</v>
      </c>
      <c r="N457" s="113">
        <v>0</v>
      </c>
      <c r="O457" s="113">
        <v>0</v>
      </c>
      <c r="P457" s="113">
        <v>0</v>
      </c>
      <c r="Q457" s="113">
        <v>0</v>
      </c>
      <c r="R457" s="113">
        <v>0</v>
      </c>
      <c r="S457" s="113">
        <v>0</v>
      </c>
      <c r="T457" s="113">
        <v>0</v>
      </c>
      <c r="U457" s="113">
        <v>0</v>
      </c>
      <c r="V457" s="113">
        <v>0</v>
      </c>
      <c r="W457" s="113">
        <v>0</v>
      </c>
      <c r="X457" s="113">
        <v>0</v>
      </c>
      <c r="Y457" s="113">
        <v>0</v>
      </c>
      <c r="Z457" s="113">
        <v>0</v>
      </c>
      <c r="AA457" s="113">
        <v>0</v>
      </c>
      <c r="AB457" s="113">
        <v>0</v>
      </c>
      <c r="AC457" s="113">
        <v>0</v>
      </c>
      <c r="AD457" s="113">
        <v>0</v>
      </c>
      <c r="AE457" s="113">
        <v>0</v>
      </c>
      <c r="AF457" s="113">
        <v>0</v>
      </c>
      <c r="AG457" s="113">
        <v>0</v>
      </c>
      <c r="AH457" s="113">
        <v>0</v>
      </c>
      <c r="AI457" s="113">
        <v>0</v>
      </c>
      <c r="AJ457" s="113">
        <v>0</v>
      </c>
      <c r="AK457" s="113">
        <v>0</v>
      </c>
      <c r="AL457" s="113">
        <v>0</v>
      </c>
      <c r="AM457" s="113">
        <f t="shared" si="6"/>
        <v>0</v>
      </c>
      <c r="AP457" s="70"/>
    </row>
    <row r="458" spans="1:42" ht="33" customHeight="1">
      <c r="A458" s="87">
        <v>1507</v>
      </c>
      <c r="B458" s="88" t="s">
        <v>1091</v>
      </c>
      <c r="C458" s="115" t="s">
        <v>1404</v>
      </c>
      <c r="D458" s="113">
        <v>0</v>
      </c>
      <c r="E458" s="113">
        <v>0</v>
      </c>
      <c r="F458" s="113">
        <v>0</v>
      </c>
      <c r="G458" s="113">
        <v>0</v>
      </c>
      <c r="H458" s="113">
        <v>0</v>
      </c>
      <c r="I458" s="113">
        <v>0</v>
      </c>
      <c r="J458" s="113">
        <v>0</v>
      </c>
      <c r="K458" s="113">
        <v>0</v>
      </c>
      <c r="L458" s="113">
        <v>0</v>
      </c>
      <c r="M458" s="113">
        <v>0</v>
      </c>
      <c r="N458" s="113">
        <v>0</v>
      </c>
      <c r="O458" s="113">
        <v>0</v>
      </c>
      <c r="P458" s="113">
        <v>0</v>
      </c>
      <c r="Q458" s="113">
        <v>0</v>
      </c>
      <c r="R458" s="113">
        <v>0</v>
      </c>
      <c r="S458" s="113">
        <v>0</v>
      </c>
      <c r="T458" s="113">
        <v>0</v>
      </c>
      <c r="U458" s="113">
        <v>0</v>
      </c>
      <c r="V458" s="113">
        <v>0</v>
      </c>
      <c r="W458" s="113">
        <v>0</v>
      </c>
      <c r="X458" s="113">
        <v>0</v>
      </c>
      <c r="Y458" s="113">
        <v>0</v>
      </c>
      <c r="Z458" s="113">
        <v>0</v>
      </c>
      <c r="AA458" s="113">
        <v>0</v>
      </c>
      <c r="AB458" s="113">
        <v>0</v>
      </c>
      <c r="AC458" s="113">
        <v>0</v>
      </c>
      <c r="AD458" s="113">
        <v>0</v>
      </c>
      <c r="AE458" s="113">
        <v>0</v>
      </c>
      <c r="AF458" s="113">
        <v>0</v>
      </c>
      <c r="AG458" s="113">
        <v>0</v>
      </c>
      <c r="AH458" s="113">
        <v>0</v>
      </c>
      <c r="AI458" s="113">
        <v>0</v>
      </c>
      <c r="AJ458" s="113">
        <v>0</v>
      </c>
      <c r="AK458" s="113">
        <v>0</v>
      </c>
      <c r="AL458" s="113">
        <v>0</v>
      </c>
      <c r="AM458" s="113">
        <f t="shared" si="6"/>
        <v>0</v>
      </c>
      <c r="AP458" s="70"/>
    </row>
    <row r="459" spans="1:42" ht="33" customHeight="1">
      <c r="A459" s="87">
        <v>1508</v>
      </c>
      <c r="B459" s="88" t="s">
        <v>1092</v>
      </c>
      <c r="C459" s="115" t="s">
        <v>1404</v>
      </c>
      <c r="D459" s="113">
        <v>0</v>
      </c>
      <c r="E459" s="113">
        <v>0</v>
      </c>
      <c r="F459" s="113">
        <v>0</v>
      </c>
      <c r="G459" s="113">
        <v>0</v>
      </c>
      <c r="H459" s="113">
        <v>0</v>
      </c>
      <c r="I459" s="113">
        <v>0</v>
      </c>
      <c r="J459" s="113">
        <v>0</v>
      </c>
      <c r="K459" s="113">
        <v>0</v>
      </c>
      <c r="L459" s="113">
        <v>0</v>
      </c>
      <c r="M459" s="113">
        <v>0</v>
      </c>
      <c r="N459" s="113">
        <v>0</v>
      </c>
      <c r="O459" s="113">
        <v>0</v>
      </c>
      <c r="P459" s="113">
        <v>0</v>
      </c>
      <c r="Q459" s="113">
        <v>0</v>
      </c>
      <c r="R459" s="113">
        <v>0</v>
      </c>
      <c r="S459" s="113">
        <v>0</v>
      </c>
      <c r="T459" s="113">
        <v>0</v>
      </c>
      <c r="U459" s="113">
        <v>0</v>
      </c>
      <c r="V459" s="113">
        <v>0</v>
      </c>
      <c r="W459" s="113">
        <v>0</v>
      </c>
      <c r="X459" s="113">
        <v>0</v>
      </c>
      <c r="Y459" s="113">
        <v>0</v>
      </c>
      <c r="Z459" s="113">
        <v>0</v>
      </c>
      <c r="AA459" s="113">
        <v>0</v>
      </c>
      <c r="AB459" s="113">
        <v>0</v>
      </c>
      <c r="AC459" s="113">
        <v>0</v>
      </c>
      <c r="AD459" s="113">
        <v>0</v>
      </c>
      <c r="AE459" s="113">
        <v>0</v>
      </c>
      <c r="AF459" s="113">
        <v>0</v>
      </c>
      <c r="AG459" s="113">
        <v>0</v>
      </c>
      <c r="AH459" s="113">
        <v>0</v>
      </c>
      <c r="AI459" s="113">
        <v>0</v>
      </c>
      <c r="AJ459" s="113">
        <v>0</v>
      </c>
      <c r="AK459" s="113">
        <v>0</v>
      </c>
      <c r="AL459" s="113">
        <v>0</v>
      </c>
      <c r="AM459" s="113">
        <f t="shared" ref="AM459:AM522" si="7">SUM(D459:AL459)</f>
        <v>0</v>
      </c>
      <c r="AP459" s="70"/>
    </row>
    <row r="460" spans="1:42" ht="33" customHeight="1">
      <c r="A460" s="87">
        <v>1509</v>
      </c>
      <c r="B460" s="88" t="s">
        <v>1093</v>
      </c>
      <c r="C460" s="115" t="s">
        <v>1404</v>
      </c>
      <c r="D460" s="113">
        <v>0</v>
      </c>
      <c r="E460" s="113">
        <v>0</v>
      </c>
      <c r="F460" s="113">
        <v>0</v>
      </c>
      <c r="G460" s="113">
        <v>0</v>
      </c>
      <c r="H460" s="113">
        <v>0</v>
      </c>
      <c r="I460" s="113">
        <v>0</v>
      </c>
      <c r="J460" s="113">
        <v>0</v>
      </c>
      <c r="K460" s="113">
        <v>0</v>
      </c>
      <c r="L460" s="113">
        <v>0</v>
      </c>
      <c r="M460" s="113">
        <v>0</v>
      </c>
      <c r="N460" s="113">
        <v>0</v>
      </c>
      <c r="O460" s="113">
        <v>0</v>
      </c>
      <c r="P460" s="113">
        <v>0</v>
      </c>
      <c r="Q460" s="113">
        <v>0</v>
      </c>
      <c r="R460" s="113">
        <v>0</v>
      </c>
      <c r="S460" s="113">
        <v>0</v>
      </c>
      <c r="T460" s="113">
        <v>0</v>
      </c>
      <c r="U460" s="113">
        <v>0</v>
      </c>
      <c r="V460" s="113">
        <v>0</v>
      </c>
      <c r="W460" s="113">
        <v>0</v>
      </c>
      <c r="X460" s="113">
        <v>0</v>
      </c>
      <c r="Y460" s="113">
        <v>0</v>
      </c>
      <c r="Z460" s="113">
        <v>0</v>
      </c>
      <c r="AA460" s="113">
        <v>0</v>
      </c>
      <c r="AB460" s="113">
        <v>0</v>
      </c>
      <c r="AC460" s="113">
        <v>0</v>
      </c>
      <c r="AD460" s="113">
        <v>0</v>
      </c>
      <c r="AE460" s="113">
        <v>0</v>
      </c>
      <c r="AF460" s="113">
        <v>0</v>
      </c>
      <c r="AG460" s="113">
        <v>0</v>
      </c>
      <c r="AH460" s="113">
        <v>0</v>
      </c>
      <c r="AI460" s="113">
        <v>0</v>
      </c>
      <c r="AJ460" s="113">
        <v>0</v>
      </c>
      <c r="AK460" s="113">
        <v>0</v>
      </c>
      <c r="AL460" s="113">
        <v>0</v>
      </c>
      <c r="AM460" s="113">
        <f t="shared" si="7"/>
        <v>0</v>
      </c>
      <c r="AP460" s="70"/>
    </row>
    <row r="461" spans="1:42" ht="33" customHeight="1">
      <c r="A461" s="87">
        <v>1510</v>
      </c>
      <c r="B461" s="88" t="s">
        <v>1094</v>
      </c>
      <c r="C461" s="115" t="s">
        <v>1404</v>
      </c>
      <c r="D461" s="113">
        <v>0</v>
      </c>
      <c r="E461" s="113">
        <v>0</v>
      </c>
      <c r="F461" s="113">
        <v>0</v>
      </c>
      <c r="G461" s="113">
        <v>0</v>
      </c>
      <c r="H461" s="113">
        <v>0</v>
      </c>
      <c r="I461" s="113">
        <v>0</v>
      </c>
      <c r="J461" s="113">
        <v>0</v>
      </c>
      <c r="K461" s="113">
        <v>0</v>
      </c>
      <c r="L461" s="113">
        <v>0</v>
      </c>
      <c r="M461" s="113">
        <v>0</v>
      </c>
      <c r="N461" s="113">
        <v>0</v>
      </c>
      <c r="O461" s="113">
        <v>0</v>
      </c>
      <c r="P461" s="113">
        <v>0</v>
      </c>
      <c r="Q461" s="113">
        <v>0</v>
      </c>
      <c r="R461" s="113">
        <v>0</v>
      </c>
      <c r="S461" s="113">
        <v>0</v>
      </c>
      <c r="T461" s="113">
        <v>0</v>
      </c>
      <c r="U461" s="113">
        <v>0</v>
      </c>
      <c r="V461" s="113">
        <v>0</v>
      </c>
      <c r="W461" s="113">
        <v>0</v>
      </c>
      <c r="X461" s="113">
        <v>0</v>
      </c>
      <c r="Y461" s="113">
        <v>0</v>
      </c>
      <c r="Z461" s="113">
        <v>0</v>
      </c>
      <c r="AA461" s="113">
        <v>0</v>
      </c>
      <c r="AB461" s="113">
        <v>0</v>
      </c>
      <c r="AC461" s="113">
        <v>0</v>
      </c>
      <c r="AD461" s="113">
        <v>0</v>
      </c>
      <c r="AE461" s="113">
        <v>0</v>
      </c>
      <c r="AF461" s="113">
        <v>0</v>
      </c>
      <c r="AG461" s="113">
        <v>0</v>
      </c>
      <c r="AH461" s="113">
        <v>0</v>
      </c>
      <c r="AI461" s="113">
        <v>0</v>
      </c>
      <c r="AJ461" s="113">
        <v>0</v>
      </c>
      <c r="AK461" s="113">
        <v>0</v>
      </c>
      <c r="AL461" s="113">
        <v>0</v>
      </c>
      <c r="AM461" s="113">
        <f t="shared" si="7"/>
        <v>0</v>
      </c>
      <c r="AP461" s="70"/>
    </row>
    <row r="462" spans="1:42" ht="33" customHeight="1">
      <c r="A462" s="87">
        <v>1511</v>
      </c>
      <c r="B462" s="88" t="s">
        <v>1095</v>
      </c>
      <c r="C462" s="115" t="s">
        <v>1404</v>
      </c>
      <c r="D462" s="113">
        <v>0</v>
      </c>
      <c r="E462" s="113">
        <v>0</v>
      </c>
      <c r="F462" s="113">
        <v>0</v>
      </c>
      <c r="G462" s="113">
        <v>0</v>
      </c>
      <c r="H462" s="113">
        <v>0</v>
      </c>
      <c r="I462" s="113">
        <v>0</v>
      </c>
      <c r="J462" s="113">
        <v>0</v>
      </c>
      <c r="K462" s="113">
        <v>0</v>
      </c>
      <c r="L462" s="113">
        <v>0</v>
      </c>
      <c r="M462" s="113">
        <v>0</v>
      </c>
      <c r="N462" s="113">
        <v>0</v>
      </c>
      <c r="O462" s="113">
        <v>0</v>
      </c>
      <c r="P462" s="113">
        <v>0</v>
      </c>
      <c r="Q462" s="113">
        <v>0</v>
      </c>
      <c r="R462" s="113">
        <v>0</v>
      </c>
      <c r="S462" s="113">
        <v>0</v>
      </c>
      <c r="T462" s="113">
        <v>0</v>
      </c>
      <c r="U462" s="113">
        <v>0</v>
      </c>
      <c r="V462" s="113">
        <v>0</v>
      </c>
      <c r="W462" s="113">
        <v>0</v>
      </c>
      <c r="X462" s="113">
        <v>0</v>
      </c>
      <c r="Y462" s="113">
        <v>0</v>
      </c>
      <c r="Z462" s="113">
        <v>0</v>
      </c>
      <c r="AA462" s="113">
        <v>0</v>
      </c>
      <c r="AB462" s="113">
        <v>0</v>
      </c>
      <c r="AC462" s="113">
        <v>0</v>
      </c>
      <c r="AD462" s="113">
        <v>0</v>
      </c>
      <c r="AE462" s="113">
        <v>0</v>
      </c>
      <c r="AF462" s="113">
        <v>0</v>
      </c>
      <c r="AG462" s="113">
        <v>0</v>
      </c>
      <c r="AH462" s="113">
        <v>0</v>
      </c>
      <c r="AI462" s="113">
        <v>0</v>
      </c>
      <c r="AJ462" s="113">
        <v>0</v>
      </c>
      <c r="AK462" s="113">
        <v>0</v>
      </c>
      <c r="AL462" s="113">
        <v>0</v>
      </c>
      <c r="AM462" s="113">
        <f t="shared" si="7"/>
        <v>0</v>
      </c>
      <c r="AP462" s="70"/>
    </row>
    <row r="463" spans="1:42" ht="33" customHeight="1">
      <c r="A463" s="87">
        <v>1512</v>
      </c>
      <c r="B463" s="88" t="s">
        <v>1096</v>
      </c>
      <c r="C463" s="115" t="s">
        <v>1404</v>
      </c>
      <c r="D463" s="113">
        <v>0</v>
      </c>
      <c r="E463" s="113">
        <v>0</v>
      </c>
      <c r="F463" s="113">
        <v>0</v>
      </c>
      <c r="G463" s="113">
        <v>0</v>
      </c>
      <c r="H463" s="113">
        <v>0</v>
      </c>
      <c r="I463" s="113">
        <v>0</v>
      </c>
      <c r="J463" s="113">
        <v>0</v>
      </c>
      <c r="K463" s="113">
        <v>0</v>
      </c>
      <c r="L463" s="113">
        <v>0</v>
      </c>
      <c r="M463" s="113">
        <v>0</v>
      </c>
      <c r="N463" s="113">
        <v>0</v>
      </c>
      <c r="O463" s="113">
        <v>0</v>
      </c>
      <c r="P463" s="113">
        <v>0</v>
      </c>
      <c r="Q463" s="113">
        <v>0</v>
      </c>
      <c r="R463" s="113">
        <v>0</v>
      </c>
      <c r="S463" s="113">
        <v>0</v>
      </c>
      <c r="T463" s="113">
        <v>0</v>
      </c>
      <c r="U463" s="113">
        <v>0</v>
      </c>
      <c r="V463" s="113">
        <v>0</v>
      </c>
      <c r="W463" s="113">
        <v>0</v>
      </c>
      <c r="X463" s="113">
        <v>0</v>
      </c>
      <c r="Y463" s="113">
        <v>0</v>
      </c>
      <c r="Z463" s="113">
        <v>0</v>
      </c>
      <c r="AA463" s="113">
        <v>0</v>
      </c>
      <c r="AB463" s="113">
        <v>0</v>
      </c>
      <c r="AC463" s="113">
        <v>0</v>
      </c>
      <c r="AD463" s="113">
        <v>0</v>
      </c>
      <c r="AE463" s="113">
        <v>0</v>
      </c>
      <c r="AF463" s="113">
        <v>0</v>
      </c>
      <c r="AG463" s="113">
        <v>0</v>
      </c>
      <c r="AH463" s="113">
        <v>0</v>
      </c>
      <c r="AI463" s="113">
        <v>0</v>
      </c>
      <c r="AJ463" s="113">
        <v>0</v>
      </c>
      <c r="AK463" s="113">
        <v>0</v>
      </c>
      <c r="AL463" s="113">
        <v>0</v>
      </c>
      <c r="AM463" s="113">
        <f t="shared" si="7"/>
        <v>0</v>
      </c>
      <c r="AP463" s="70"/>
    </row>
    <row r="464" spans="1:42" ht="33" customHeight="1">
      <c r="A464" s="87">
        <v>1513</v>
      </c>
      <c r="B464" s="88" t="s">
        <v>1097</v>
      </c>
      <c r="C464" s="115" t="s">
        <v>1404</v>
      </c>
      <c r="D464" s="113">
        <v>0</v>
      </c>
      <c r="E464" s="113">
        <v>0</v>
      </c>
      <c r="F464" s="113">
        <v>0</v>
      </c>
      <c r="G464" s="113">
        <v>0</v>
      </c>
      <c r="H464" s="113">
        <v>0</v>
      </c>
      <c r="I464" s="113">
        <v>0</v>
      </c>
      <c r="J464" s="113">
        <v>0</v>
      </c>
      <c r="K464" s="113">
        <v>0</v>
      </c>
      <c r="L464" s="113">
        <v>0</v>
      </c>
      <c r="M464" s="113">
        <v>0</v>
      </c>
      <c r="N464" s="113">
        <v>0</v>
      </c>
      <c r="O464" s="113">
        <v>0</v>
      </c>
      <c r="P464" s="113">
        <v>0</v>
      </c>
      <c r="Q464" s="113">
        <v>0</v>
      </c>
      <c r="R464" s="113">
        <v>0</v>
      </c>
      <c r="S464" s="113">
        <v>0</v>
      </c>
      <c r="T464" s="113">
        <v>0</v>
      </c>
      <c r="U464" s="113">
        <v>0</v>
      </c>
      <c r="V464" s="113">
        <v>0</v>
      </c>
      <c r="W464" s="113">
        <v>0</v>
      </c>
      <c r="X464" s="113">
        <v>0</v>
      </c>
      <c r="Y464" s="113">
        <v>0</v>
      </c>
      <c r="Z464" s="113">
        <v>0</v>
      </c>
      <c r="AA464" s="113">
        <v>0</v>
      </c>
      <c r="AB464" s="113">
        <v>0</v>
      </c>
      <c r="AC464" s="113">
        <v>0</v>
      </c>
      <c r="AD464" s="113">
        <v>0</v>
      </c>
      <c r="AE464" s="113">
        <v>0</v>
      </c>
      <c r="AF464" s="113">
        <v>0</v>
      </c>
      <c r="AG464" s="113">
        <v>0</v>
      </c>
      <c r="AH464" s="113">
        <v>0</v>
      </c>
      <c r="AI464" s="113">
        <v>0</v>
      </c>
      <c r="AJ464" s="113">
        <v>0</v>
      </c>
      <c r="AK464" s="113">
        <v>0</v>
      </c>
      <c r="AL464" s="113">
        <v>0</v>
      </c>
      <c r="AM464" s="113">
        <f t="shared" si="7"/>
        <v>0</v>
      </c>
      <c r="AP464" s="70"/>
    </row>
    <row r="465" spans="1:42" ht="33" customHeight="1">
      <c r="A465" s="87">
        <v>1514</v>
      </c>
      <c r="B465" s="88" t="s">
        <v>1098</v>
      </c>
      <c r="C465" s="115" t="s">
        <v>1404</v>
      </c>
      <c r="D465" s="113">
        <v>0</v>
      </c>
      <c r="E465" s="113">
        <v>0</v>
      </c>
      <c r="F465" s="113">
        <v>0</v>
      </c>
      <c r="G465" s="113">
        <v>0</v>
      </c>
      <c r="H465" s="113">
        <v>0</v>
      </c>
      <c r="I465" s="113">
        <v>0</v>
      </c>
      <c r="J465" s="113">
        <v>0</v>
      </c>
      <c r="K465" s="113">
        <v>0</v>
      </c>
      <c r="L465" s="113">
        <v>0</v>
      </c>
      <c r="M465" s="113">
        <v>0</v>
      </c>
      <c r="N465" s="113">
        <v>0</v>
      </c>
      <c r="O465" s="113">
        <v>0</v>
      </c>
      <c r="P465" s="113">
        <v>0</v>
      </c>
      <c r="Q465" s="113">
        <v>0</v>
      </c>
      <c r="R465" s="113">
        <v>0</v>
      </c>
      <c r="S465" s="113">
        <v>0</v>
      </c>
      <c r="T465" s="113">
        <v>0</v>
      </c>
      <c r="U465" s="113">
        <v>0</v>
      </c>
      <c r="V465" s="113">
        <v>0</v>
      </c>
      <c r="W465" s="113">
        <v>0</v>
      </c>
      <c r="X465" s="113">
        <v>0</v>
      </c>
      <c r="Y465" s="113">
        <v>0</v>
      </c>
      <c r="Z465" s="113">
        <v>0</v>
      </c>
      <c r="AA465" s="113">
        <v>0</v>
      </c>
      <c r="AB465" s="113">
        <v>0</v>
      </c>
      <c r="AC465" s="113">
        <v>0</v>
      </c>
      <c r="AD465" s="113">
        <v>0</v>
      </c>
      <c r="AE465" s="113">
        <v>0</v>
      </c>
      <c r="AF465" s="113">
        <v>0</v>
      </c>
      <c r="AG465" s="113">
        <v>0</v>
      </c>
      <c r="AH465" s="113">
        <v>0</v>
      </c>
      <c r="AI465" s="113">
        <v>0</v>
      </c>
      <c r="AJ465" s="113">
        <v>0</v>
      </c>
      <c r="AK465" s="113">
        <v>0</v>
      </c>
      <c r="AL465" s="113">
        <v>0</v>
      </c>
      <c r="AM465" s="113">
        <f t="shared" si="7"/>
        <v>0</v>
      </c>
      <c r="AP465" s="70"/>
    </row>
    <row r="466" spans="1:42" ht="33" customHeight="1">
      <c r="A466" s="87">
        <v>1515</v>
      </c>
      <c r="B466" s="88" t="s">
        <v>1099</v>
      </c>
      <c r="C466" s="115" t="s">
        <v>1404</v>
      </c>
      <c r="D466" s="113">
        <v>0</v>
      </c>
      <c r="E466" s="113">
        <v>0</v>
      </c>
      <c r="F466" s="113">
        <v>0</v>
      </c>
      <c r="G466" s="113">
        <v>0</v>
      </c>
      <c r="H466" s="113">
        <v>0</v>
      </c>
      <c r="I466" s="113">
        <v>0</v>
      </c>
      <c r="J466" s="113">
        <v>0</v>
      </c>
      <c r="K466" s="113">
        <v>0</v>
      </c>
      <c r="L466" s="113">
        <v>0</v>
      </c>
      <c r="M466" s="113">
        <v>0</v>
      </c>
      <c r="N466" s="113">
        <v>0</v>
      </c>
      <c r="O466" s="113">
        <v>0</v>
      </c>
      <c r="P466" s="113">
        <v>0</v>
      </c>
      <c r="Q466" s="113">
        <v>0</v>
      </c>
      <c r="R466" s="113">
        <v>0</v>
      </c>
      <c r="S466" s="113">
        <v>0</v>
      </c>
      <c r="T466" s="113">
        <v>0</v>
      </c>
      <c r="U466" s="113">
        <v>0</v>
      </c>
      <c r="V466" s="113">
        <v>0</v>
      </c>
      <c r="W466" s="113">
        <v>0</v>
      </c>
      <c r="X466" s="113">
        <v>0</v>
      </c>
      <c r="Y466" s="113">
        <v>0</v>
      </c>
      <c r="Z466" s="113">
        <v>0</v>
      </c>
      <c r="AA466" s="113">
        <v>0</v>
      </c>
      <c r="AB466" s="113">
        <v>0</v>
      </c>
      <c r="AC466" s="113">
        <v>0</v>
      </c>
      <c r="AD466" s="113">
        <v>0</v>
      </c>
      <c r="AE466" s="113">
        <v>0</v>
      </c>
      <c r="AF466" s="113">
        <v>0</v>
      </c>
      <c r="AG466" s="113">
        <v>0</v>
      </c>
      <c r="AH466" s="113">
        <v>0</v>
      </c>
      <c r="AI466" s="113">
        <v>0</v>
      </c>
      <c r="AJ466" s="113">
        <v>0</v>
      </c>
      <c r="AK466" s="113">
        <v>0</v>
      </c>
      <c r="AL466" s="113">
        <v>0</v>
      </c>
      <c r="AM466" s="113">
        <f t="shared" si="7"/>
        <v>0</v>
      </c>
      <c r="AP466" s="70"/>
    </row>
    <row r="467" spans="1:42" ht="33" customHeight="1">
      <c r="A467" s="87">
        <v>1516</v>
      </c>
      <c r="B467" s="88" t="s">
        <v>1100</v>
      </c>
      <c r="C467" s="115" t="s">
        <v>1404</v>
      </c>
      <c r="D467" s="113">
        <v>0</v>
      </c>
      <c r="E467" s="113">
        <v>0</v>
      </c>
      <c r="F467" s="113">
        <v>0</v>
      </c>
      <c r="G467" s="113">
        <v>0</v>
      </c>
      <c r="H467" s="113">
        <v>0</v>
      </c>
      <c r="I467" s="113">
        <v>0</v>
      </c>
      <c r="J467" s="113">
        <v>0</v>
      </c>
      <c r="K467" s="113">
        <v>0</v>
      </c>
      <c r="L467" s="113">
        <v>0</v>
      </c>
      <c r="M467" s="113">
        <v>0</v>
      </c>
      <c r="N467" s="113">
        <v>0</v>
      </c>
      <c r="O467" s="113">
        <v>0</v>
      </c>
      <c r="P467" s="113">
        <v>0</v>
      </c>
      <c r="Q467" s="113">
        <v>0</v>
      </c>
      <c r="R467" s="113">
        <v>0</v>
      </c>
      <c r="S467" s="113">
        <v>0</v>
      </c>
      <c r="T467" s="113">
        <v>0</v>
      </c>
      <c r="U467" s="113">
        <v>0</v>
      </c>
      <c r="V467" s="113">
        <v>0</v>
      </c>
      <c r="W467" s="113">
        <v>0</v>
      </c>
      <c r="X467" s="113">
        <v>0</v>
      </c>
      <c r="Y467" s="113">
        <v>0</v>
      </c>
      <c r="Z467" s="113">
        <v>0</v>
      </c>
      <c r="AA467" s="113">
        <v>0</v>
      </c>
      <c r="AB467" s="113">
        <v>0</v>
      </c>
      <c r="AC467" s="113">
        <v>0</v>
      </c>
      <c r="AD467" s="113">
        <v>0</v>
      </c>
      <c r="AE467" s="113">
        <v>0</v>
      </c>
      <c r="AF467" s="113">
        <v>0</v>
      </c>
      <c r="AG467" s="113">
        <v>0</v>
      </c>
      <c r="AH467" s="113">
        <v>0</v>
      </c>
      <c r="AI467" s="113">
        <v>0</v>
      </c>
      <c r="AJ467" s="113">
        <v>0</v>
      </c>
      <c r="AK467" s="113">
        <v>0</v>
      </c>
      <c r="AL467" s="113">
        <v>0</v>
      </c>
      <c r="AM467" s="113">
        <f t="shared" si="7"/>
        <v>0</v>
      </c>
      <c r="AP467" s="70"/>
    </row>
    <row r="468" spans="1:42" ht="33" customHeight="1">
      <c r="A468" s="87">
        <v>1517</v>
      </c>
      <c r="B468" s="88" t="s">
        <v>1101</v>
      </c>
      <c r="C468" s="115" t="s">
        <v>1404</v>
      </c>
      <c r="D468" s="113">
        <v>0</v>
      </c>
      <c r="E468" s="113">
        <v>0</v>
      </c>
      <c r="F468" s="113">
        <v>0</v>
      </c>
      <c r="G468" s="113">
        <v>0</v>
      </c>
      <c r="H468" s="113">
        <v>0</v>
      </c>
      <c r="I468" s="113">
        <v>0</v>
      </c>
      <c r="J468" s="113">
        <v>0</v>
      </c>
      <c r="K468" s="113">
        <v>0</v>
      </c>
      <c r="L468" s="113">
        <v>0</v>
      </c>
      <c r="M468" s="113">
        <v>0</v>
      </c>
      <c r="N468" s="113">
        <v>0</v>
      </c>
      <c r="O468" s="113">
        <v>0</v>
      </c>
      <c r="P468" s="113">
        <v>0</v>
      </c>
      <c r="Q468" s="113">
        <v>0</v>
      </c>
      <c r="R468" s="113">
        <v>0</v>
      </c>
      <c r="S468" s="113">
        <v>0</v>
      </c>
      <c r="T468" s="113">
        <v>0</v>
      </c>
      <c r="U468" s="113">
        <v>0</v>
      </c>
      <c r="V468" s="113">
        <v>0</v>
      </c>
      <c r="W468" s="113">
        <v>0</v>
      </c>
      <c r="X468" s="113">
        <v>0</v>
      </c>
      <c r="Y468" s="113">
        <v>0</v>
      </c>
      <c r="Z468" s="113">
        <v>0</v>
      </c>
      <c r="AA468" s="113">
        <v>0</v>
      </c>
      <c r="AB468" s="113">
        <v>0</v>
      </c>
      <c r="AC468" s="113">
        <v>0</v>
      </c>
      <c r="AD468" s="113">
        <v>0</v>
      </c>
      <c r="AE468" s="113">
        <v>0</v>
      </c>
      <c r="AF468" s="113">
        <v>0</v>
      </c>
      <c r="AG468" s="113">
        <v>0</v>
      </c>
      <c r="AH468" s="113">
        <v>0</v>
      </c>
      <c r="AI468" s="113">
        <v>0</v>
      </c>
      <c r="AJ468" s="113">
        <v>0</v>
      </c>
      <c r="AK468" s="113">
        <v>0</v>
      </c>
      <c r="AL468" s="113">
        <v>0</v>
      </c>
      <c r="AM468" s="113">
        <f t="shared" si="7"/>
        <v>0</v>
      </c>
      <c r="AP468" s="70"/>
    </row>
    <row r="469" spans="1:42" ht="33" customHeight="1">
      <c r="A469" s="87">
        <v>1518</v>
      </c>
      <c r="B469" s="88" t="s">
        <v>1102</v>
      </c>
      <c r="C469" s="115" t="s">
        <v>1404</v>
      </c>
      <c r="D469" s="113">
        <v>0</v>
      </c>
      <c r="E469" s="113">
        <v>0</v>
      </c>
      <c r="F469" s="113">
        <v>0</v>
      </c>
      <c r="G469" s="113">
        <v>0</v>
      </c>
      <c r="H469" s="113">
        <v>0</v>
      </c>
      <c r="I469" s="113">
        <v>0</v>
      </c>
      <c r="J469" s="113">
        <v>0</v>
      </c>
      <c r="K469" s="113">
        <v>0</v>
      </c>
      <c r="L469" s="113">
        <v>0</v>
      </c>
      <c r="M469" s="113">
        <v>0</v>
      </c>
      <c r="N469" s="113">
        <v>0</v>
      </c>
      <c r="O469" s="113">
        <v>0</v>
      </c>
      <c r="P469" s="113">
        <v>0</v>
      </c>
      <c r="Q469" s="113">
        <v>0</v>
      </c>
      <c r="R469" s="113">
        <v>0</v>
      </c>
      <c r="S469" s="113">
        <v>0</v>
      </c>
      <c r="T469" s="113">
        <v>0</v>
      </c>
      <c r="U469" s="113">
        <v>0</v>
      </c>
      <c r="V469" s="113">
        <v>0</v>
      </c>
      <c r="W469" s="113">
        <v>0</v>
      </c>
      <c r="X469" s="113">
        <v>0</v>
      </c>
      <c r="Y469" s="113">
        <v>0</v>
      </c>
      <c r="Z469" s="113">
        <v>0</v>
      </c>
      <c r="AA469" s="113">
        <v>0</v>
      </c>
      <c r="AB469" s="113">
        <v>0</v>
      </c>
      <c r="AC469" s="113">
        <v>0</v>
      </c>
      <c r="AD469" s="113">
        <v>0</v>
      </c>
      <c r="AE469" s="113">
        <v>0</v>
      </c>
      <c r="AF469" s="113">
        <v>0</v>
      </c>
      <c r="AG469" s="113">
        <v>0</v>
      </c>
      <c r="AH469" s="113">
        <v>0</v>
      </c>
      <c r="AI469" s="113">
        <v>0</v>
      </c>
      <c r="AJ469" s="113">
        <v>0</v>
      </c>
      <c r="AK469" s="113">
        <v>0</v>
      </c>
      <c r="AL469" s="113">
        <v>0</v>
      </c>
      <c r="AM469" s="113">
        <f t="shared" si="7"/>
        <v>0</v>
      </c>
      <c r="AP469" s="70"/>
    </row>
    <row r="470" spans="1:42" ht="33" customHeight="1">
      <c r="A470" s="87">
        <v>1519</v>
      </c>
      <c r="B470" s="88" t="s">
        <v>1103</v>
      </c>
      <c r="C470" s="115" t="s">
        <v>1404</v>
      </c>
      <c r="D470" s="113">
        <v>0</v>
      </c>
      <c r="E470" s="113">
        <v>0</v>
      </c>
      <c r="F470" s="113">
        <v>0</v>
      </c>
      <c r="G470" s="113">
        <v>0</v>
      </c>
      <c r="H470" s="113">
        <v>0</v>
      </c>
      <c r="I470" s="113">
        <v>0</v>
      </c>
      <c r="J470" s="113">
        <v>0</v>
      </c>
      <c r="K470" s="113">
        <v>0</v>
      </c>
      <c r="L470" s="113">
        <v>0</v>
      </c>
      <c r="M470" s="113">
        <v>0</v>
      </c>
      <c r="N470" s="113">
        <v>0</v>
      </c>
      <c r="O470" s="113">
        <v>0</v>
      </c>
      <c r="P470" s="113">
        <v>0</v>
      </c>
      <c r="Q470" s="113">
        <v>0</v>
      </c>
      <c r="R470" s="113">
        <v>0</v>
      </c>
      <c r="S470" s="113">
        <v>0</v>
      </c>
      <c r="T470" s="113">
        <v>0</v>
      </c>
      <c r="U470" s="113">
        <v>0</v>
      </c>
      <c r="V470" s="113">
        <v>0</v>
      </c>
      <c r="W470" s="113">
        <v>0</v>
      </c>
      <c r="X470" s="113">
        <v>0</v>
      </c>
      <c r="Y470" s="113">
        <v>0</v>
      </c>
      <c r="Z470" s="113">
        <v>0</v>
      </c>
      <c r="AA470" s="113">
        <v>0</v>
      </c>
      <c r="AB470" s="113">
        <v>0</v>
      </c>
      <c r="AC470" s="113">
        <v>0</v>
      </c>
      <c r="AD470" s="113">
        <v>0</v>
      </c>
      <c r="AE470" s="113">
        <v>0</v>
      </c>
      <c r="AF470" s="113">
        <v>0</v>
      </c>
      <c r="AG470" s="113">
        <v>0</v>
      </c>
      <c r="AH470" s="113">
        <v>0</v>
      </c>
      <c r="AI470" s="113">
        <v>0</v>
      </c>
      <c r="AJ470" s="113">
        <v>0</v>
      </c>
      <c r="AK470" s="113">
        <v>0</v>
      </c>
      <c r="AL470" s="113">
        <v>0</v>
      </c>
      <c r="AM470" s="113">
        <f t="shared" si="7"/>
        <v>0</v>
      </c>
      <c r="AP470" s="70"/>
    </row>
    <row r="471" spans="1:42" ht="33" customHeight="1">
      <c r="A471" s="87">
        <v>1520</v>
      </c>
      <c r="B471" s="88" t="s">
        <v>1104</v>
      </c>
      <c r="C471" s="115" t="s">
        <v>1404</v>
      </c>
      <c r="D471" s="113">
        <v>0</v>
      </c>
      <c r="E471" s="113">
        <v>0</v>
      </c>
      <c r="F471" s="113">
        <v>0</v>
      </c>
      <c r="G471" s="113">
        <v>0</v>
      </c>
      <c r="H471" s="113">
        <v>0</v>
      </c>
      <c r="I471" s="113">
        <v>0</v>
      </c>
      <c r="J471" s="113">
        <v>0</v>
      </c>
      <c r="K471" s="113">
        <v>0</v>
      </c>
      <c r="L471" s="113">
        <v>0</v>
      </c>
      <c r="M471" s="113">
        <v>0</v>
      </c>
      <c r="N471" s="113">
        <v>0</v>
      </c>
      <c r="O471" s="113">
        <v>0</v>
      </c>
      <c r="P471" s="113">
        <v>0</v>
      </c>
      <c r="Q471" s="113">
        <v>0</v>
      </c>
      <c r="R471" s="113">
        <v>0</v>
      </c>
      <c r="S471" s="113">
        <v>0</v>
      </c>
      <c r="T471" s="113">
        <v>0</v>
      </c>
      <c r="U471" s="113">
        <v>0</v>
      </c>
      <c r="V471" s="113">
        <v>0</v>
      </c>
      <c r="W471" s="113">
        <v>0</v>
      </c>
      <c r="X471" s="113">
        <v>0</v>
      </c>
      <c r="Y471" s="113">
        <v>0</v>
      </c>
      <c r="Z471" s="113">
        <v>0</v>
      </c>
      <c r="AA471" s="113">
        <v>0</v>
      </c>
      <c r="AB471" s="113">
        <v>0</v>
      </c>
      <c r="AC471" s="113">
        <v>0</v>
      </c>
      <c r="AD471" s="113">
        <v>0</v>
      </c>
      <c r="AE471" s="113">
        <v>0</v>
      </c>
      <c r="AF471" s="113">
        <v>0</v>
      </c>
      <c r="AG471" s="113">
        <v>0</v>
      </c>
      <c r="AH471" s="113">
        <v>0</v>
      </c>
      <c r="AI471" s="113">
        <v>0</v>
      </c>
      <c r="AJ471" s="113">
        <v>0</v>
      </c>
      <c r="AK471" s="113">
        <v>0</v>
      </c>
      <c r="AL471" s="113">
        <v>0</v>
      </c>
      <c r="AM471" s="113">
        <f t="shared" si="7"/>
        <v>0</v>
      </c>
      <c r="AP471" s="70"/>
    </row>
    <row r="472" spans="1:42" ht="33" customHeight="1">
      <c r="A472" s="87">
        <v>1521</v>
      </c>
      <c r="B472" s="88" t="s">
        <v>1105</v>
      </c>
      <c r="C472" s="115" t="s">
        <v>1404</v>
      </c>
      <c r="D472" s="113">
        <v>0</v>
      </c>
      <c r="E472" s="113">
        <v>0</v>
      </c>
      <c r="F472" s="113">
        <v>0</v>
      </c>
      <c r="G472" s="113">
        <v>0</v>
      </c>
      <c r="H472" s="113">
        <v>0</v>
      </c>
      <c r="I472" s="113">
        <v>0</v>
      </c>
      <c r="J472" s="113">
        <v>0</v>
      </c>
      <c r="K472" s="113">
        <v>0</v>
      </c>
      <c r="L472" s="113">
        <v>0</v>
      </c>
      <c r="M472" s="113">
        <v>0</v>
      </c>
      <c r="N472" s="113">
        <v>0</v>
      </c>
      <c r="O472" s="113">
        <v>0</v>
      </c>
      <c r="P472" s="113">
        <v>0</v>
      </c>
      <c r="Q472" s="113">
        <v>0</v>
      </c>
      <c r="R472" s="113">
        <v>0</v>
      </c>
      <c r="S472" s="113">
        <v>0</v>
      </c>
      <c r="T472" s="113">
        <v>0</v>
      </c>
      <c r="U472" s="113">
        <v>0</v>
      </c>
      <c r="V472" s="113">
        <v>0</v>
      </c>
      <c r="W472" s="113">
        <v>0</v>
      </c>
      <c r="X472" s="113">
        <v>0</v>
      </c>
      <c r="Y472" s="113">
        <v>0</v>
      </c>
      <c r="Z472" s="113">
        <v>0</v>
      </c>
      <c r="AA472" s="113">
        <v>0</v>
      </c>
      <c r="AB472" s="113">
        <v>0</v>
      </c>
      <c r="AC472" s="113">
        <v>0</v>
      </c>
      <c r="AD472" s="113">
        <v>0</v>
      </c>
      <c r="AE472" s="113">
        <v>0</v>
      </c>
      <c r="AF472" s="113">
        <v>0</v>
      </c>
      <c r="AG472" s="113">
        <v>0</v>
      </c>
      <c r="AH472" s="113">
        <v>0</v>
      </c>
      <c r="AI472" s="113">
        <v>0</v>
      </c>
      <c r="AJ472" s="113">
        <v>0</v>
      </c>
      <c r="AK472" s="113">
        <v>0</v>
      </c>
      <c r="AL472" s="113">
        <v>0</v>
      </c>
      <c r="AM472" s="113">
        <f t="shared" si="7"/>
        <v>0</v>
      </c>
      <c r="AP472" s="70"/>
    </row>
    <row r="473" spans="1:42" ht="33" customHeight="1">
      <c r="A473" s="87">
        <v>1522</v>
      </c>
      <c r="B473" s="88" t="s">
        <v>1106</v>
      </c>
      <c r="C473" s="115" t="s">
        <v>1404</v>
      </c>
      <c r="D473" s="113">
        <v>0</v>
      </c>
      <c r="E473" s="113">
        <v>0</v>
      </c>
      <c r="F473" s="113">
        <v>0</v>
      </c>
      <c r="G473" s="113">
        <v>0</v>
      </c>
      <c r="H473" s="113">
        <v>0</v>
      </c>
      <c r="I473" s="113">
        <v>0</v>
      </c>
      <c r="J473" s="113">
        <v>0</v>
      </c>
      <c r="K473" s="113">
        <v>0</v>
      </c>
      <c r="L473" s="113">
        <v>0</v>
      </c>
      <c r="M473" s="113">
        <v>0</v>
      </c>
      <c r="N473" s="113">
        <v>0</v>
      </c>
      <c r="O473" s="113">
        <v>0</v>
      </c>
      <c r="P473" s="113">
        <v>0</v>
      </c>
      <c r="Q473" s="113">
        <v>0</v>
      </c>
      <c r="R473" s="113">
        <v>0</v>
      </c>
      <c r="S473" s="113">
        <v>0</v>
      </c>
      <c r="T473" s="113">
        <v>0</v>
      </c>
      <c r="U473" s="113">
        <v>0</v>
      </c>
      <c r="V473" s="113">
        <v>0</v>
      </c>
      <c r="W473" s="113">
        <v>0</v>
      </c>
      <c r="X473" s="113">
        <v>0</v>
      </c>
      <c r="Y473" s="113">
        <v>0</v>
      </c>
      <c r="Z473" s="113">
        <v>0</v>
      </c>
      <c r="AA473" s="113">
        <v>0</v>
      </c>
      <c r="AB473" s="113">
        <v>0</v>
      </c>
      <c r="AC473" s="113">
        <v>0</v>
      </c>
      <c r="AD473" s="113">
        <v>0</v>
      </c>
      <c r="AE473" s="113">
        <v>0</v>
      </c>
      <c r="AF473" s="113">
        <v>0</v>
      </c>
      <c r="AG473" s="113">
        <v>0</v>
      </c>
      <c r="AH473" s="113">
        <v>0</v>
      </c>
      <c r="AI473" s="113">
        <v>0</v>
      </c>
      <c r="AJ473" s="113">
        <v>0</v>
      </c>
      <c r="AK473" s="113">
        <v>0</v>
      </c>
      <c r="AL473" s="113">
        <v>0</v>
      </c>
      <c r="AM473" s="113">
        <f t="shared" si="7"/>
        <v>0</v>
      </c>
      <c r="AP473" s="70"/>
    </row>
    <row r="474" spans="1:42" ht="33" customHeight="1">
      <c r="A474" s="87">
        <v>1523</v>
      </c>
      <c r="B474" s="88" t="s">
        <v>1107</v>
      </c>
      <c r="C474" s="115" t="s">
        <v>1404</v>
      </c>
      <c r="D474" s="113">
        <v>0</v>
      </c>
      <c r="E474" s="113">
        <v>0</v>
      </c>
      <c r="F474" s="113">
        <v>0</v>
      </c>
      <c r="G474" s="113">
        <v>0</v>
      </c>
      <c r="H474" s="113">
        <v>0</v>
      </c>
      <c r="I474" s="113">
        <v>0</v>
      </c>
      <c r="J474" s="113">
        <v>0</v>
      </c>
      <c r="K474" s="113">
        <v>0</v>
      </c>
      <c r="L474" s="113">
        <v>0</v>
      </c>
      <c r="M474" s="113">
        <v>0</v>
      </c>
      <c r="N474" s="113">
        <v>0</v>
      </c>
      <c r="O474" s="113">
        <v>0</v>
      </c>
      <c r="P474" s="113">
        <v>0</v>
      </c>
      <c r="Q474" s="113">
        <v>0</v>
      </c>
      <c r="R474" s="113">
        <v>0</v>
      </c>
      <c r="S474" s="113">
        <v>0</v>
      </c>
      <c r="T474" s="113">
        <v>0</v>
      </c>
      <c r="U474" s="113">
        <v>0</v>
      </c>
      <c r="V474" s="113">
        <v>0</v>
      </c>
      <c r="W474" s="113">
        <v>0</v>
      </c>
      <c r="X474" s="113">
        <v>0</v>
      </c>
      <c r="Y474" s="113">
        <v>0</v>
      </c>
      <c r="Z474" s="113">
        <v>0</v>
      </c>
      <c r="AA474" s="113">
        <v>0</v>
      </c>
      <c r="AB474" s="113">
        <v>0</v>
      </c>
      <c r="AC474" s="113">
        <v>0</v>
      </c>
      <c r="AD474" s="113">
        <v>0</v>
      </c>
      <c r="AE474" s="113">
        <v>0</v>
      </c>
      <c r="AF474" s="113">
        <v>0</v>
      </c>
      <c r="AG474" s="113">
        <v>0</v>
      </c>
      <c r="AH474" s="113">
        <v>0</v>
      </c>
      <c r="AI474" s="113">
        <v>0</v>
      </c>
      <c r="AJ474" s="113">
        <v>0</v>
      </c>
      <c r="AK474" s="113">
        <v>0</v>
      </c>
      <c r="AL474" s="113">
        <v>0</v>
      </c>
      <c r="AM474" s="113">
        <f t="shared" si="7"/>
        <v>0</v>
      </c>
      <c r="AP474" s="70"/>
    </row>
    <row r="475" spans="1:42" ht="33" customHeight="1">
      <c r="A475" s="87">
        <v>1524</v>
      </c>
      <c r="B475" s="88" t="s">
        <v>1108</v>
      </c>
      <c r="C475" s="115" t="s">
        <v>1404</v>
      </c>
      <c r="D475" s="113">
        <v>0</v>
      </c>
      <c r="E475" s="113">
        <v>0</v>
      </c>
      <c r="F475" s="113">
        <v>0</v>
      </c>
      <c r="G475" s="113">
        <v>0</v>
      </c>
      <c r="H475" s="113">
        <v>0</v>
      </c>
      <c r="I475" s="113">
        <v>0</v>
      </c>
      <c r="J475" s="113">
        <v>0</v>
      </c>
      <c r="K475" s="113">
        <v>0</v>
      </c>
      <c r="L475" s="113">
        <v>0</v>
      </c>
      <c r="M475" s="113">
        <v>0</v>
      </c>
      <c r="N475" s="113">
        <v>0</v>
      </c>
      <c r="O475" s="113">
        <v>0</v>
      </c>
      <c r="P475" s="113">
        <v>0</v>
      </c>
      <c r="Q475" s="113">
        <v>0</v>
      </c>
      <c r="R475" s="113">
        <v>0</v>
      </c>
      <c r="S475" s="113">
        <v>0</v>
      </c>
      <c r="T475" s="113">
        <v>0</v>
      </c>
      <c r="U475" s="113">
        <v>0</v>
      </c>
      <c r="V475" s="113">
        <v>0</v>
      </c>
      <c r="W475" s="113">
        <v>0</v>
      </c>
      <c r="X475" s="113">
        <v>0</v>
      </c>
      <c r="Y475" s="113">
        <v>0</v>
      </c>
      <c r="Z475" s="113">
        <v>0</v>
      </c>
      <c r="AA475" s="113">
        <v>0</v>
      </c>
      <c r="AB475" s="113">
        <v>0</v>
      </c>
      <c r="AC475" s="113">
        <v>0</v>
      </c>
      <c r="AD475" s="113">
        <v>0</v>
      </c>
      <c r="AE475" s="113">
        <v>0</v>
      </c>
      <c r="AF475" s="113">
        <v>0</v>
      </c>
      <c r="AG475" s="113">
        <v>0</v>
      </c>
      <c r="AH475" s="113">
        <v>0</v>
      </c>
      <c r="AI475" s="113">
        <v>0</v>
      </c>
      <c r="AJ475" s="113">
        <v>0</v>
      </c>
      <c r="AK475" s="113">
        <v>0</v>
      </c>
      <c r="AL475" s="113">
        <v>0</v>
      </c>
      <c r="AM475" s="113">
        <f t="shared" si="7"/>
        <v>0</v>
      </c>
      <c r="AP475" s="70"/>
    </row>
    <row r="476" spans="1:42" ht="33" customHeight="1">
      <c r="A476" s="87">
        <v>1525</v>
      </c>
      <c r="B476" s="88" t="s">
        <v>1109</v>
      </c>
      <c r="C476" s="115" t="s">
        <v>1404</v>
      </c>
      <c r="D476" s="113">
        <v>0</v>
      </c>
      <c r="E476" s="113">
        <v>0</v>
      </c>
      <c r="F476" s="113">
        <v>0</v>
      </c>
      <c r="G476" s="113">
        <v>0</v>
      </c>
      <c r="H476" s="113">
        <v>0</v>
      </c>
      <c r="I476" s="113">
        <v>0</v>
      </c>
      <c r="J476" s="113">
        <v>0</v>
      </c>
      <c r="K476" s="113">
        <v>0</v>
      </c>
      <c r="L476" s="113">
        <v>0</v>
      </c>
      <c r="M476" s="113">
        <v>0</v>
      </c>
      <c r="N476" s="113">
        <v>0</v>
      </c>
      <c r="O476" s="113">
        <v>0</v>
      </c>
      <c r="P476" s="113">
        <v>0</v>
      </c>
      <c r="Q476" s="113">
        <v>0</v>
      </c>
      <c r="R476" s="113">
        <v>0</v>
      </c>
      <c r="S476" s="113">
        <v>0</v>
      </c>
      <c r="T476" s="113">
        <v>0</v>
      </c>
      <c r="U476" s="113">
        <v>0</v>
      </c>
      <c r="V476" s="113">
        <v>0</v>
      </c>
      <c r="W476" s="113">
        <v>0</v>
      </c>
      <c r="X476" s="113">
        <v>0</v>
      </c>
      <c r="Y476" s="113">
        <v>0</v>
      </c>
      <c r="Z476" s="113">
        <v>0</v>
      </c>
      <c r="AA476" s="113">
        <v>0</v>
      </c>
      <c r="AB476" s="113">
        <v>0</v>
      </c>
      <c r="AC476" s="113">
        <v>0</v>
      </c>
      <c r="AD476" s="113">
        <v>0</v>
      </c>
      <c r="AE476" s="113">
        <v>0</v>
      </c>
      <c r="AF476" s="113">
        <v>0</v>
      </c>
      <c r="AG476" s="113">
        <v>0</v>
      </c>
      <c r="AH476" s="113">
        <v>0</v>
      </c>
      <c r="AI476" s="113">
        <v>0</v>
      </c>
      <c r="AJ476" s="113">
        <v>0</v>
      </c>
      <c r="AK476" s="113">
        <v>0</v>
      </c>
      <c r="AL476" s="113">
        <v>0</v>
      </c>
      <c r="AM476" s="113">
        <f t="shared" si="7"/>
        <v>0</v>
      </c>
      <c r="AP476" s="70"/>
    </row>
    <row r="477" spans="1:42" ht="33" customHeight="1">
      <c r="A477" s="87">
        <v>1526</v>
      </c>
      <c r="B477" s="88" t="s">
        <v>1110</v>
      </c>
      <c r="C477" s="115" t="s">
        <v>1404</v>
      </c>
      <c r="D477" s="113">
        <v>0</v>
      </c>
      <c r="E477" s="113">
        <v>0</v>
      </c>
      <c r="F477" s="113">
        <v>0</v>
      </c>
      <c r="G477" s="113">
        <v>0</v>
      </c>
      <c r="H477" s="113">
        <v>0</v>
      </c>
      <c r="I477" s="113">
        <v>0</v>
      </c>
      <c r="J477" s="113">
        <v>0</v>
      </c>
      <c r="K477" s="113">
        <v>0</v>
      </c>
      <c r="L477" s="113">
        <v>0</v>
      </c>
      <c r="M477" s="113">
        <v>0</v>
      </c>
      <c r="N477" s="113">
        <v>0</v>
      </c>
      <c r="O477" s="113">
        <v>0</v>
      </c>
      <c r="P477" s="113">
        <v>0</v>
      </c>
      <c r="Q477" s="113">
        <v>0</v>
      </c>
      <c r="R477" s="113">
        <v>0</v>
      </c>
      <c r="S477" s="113">
        <v>0</v>
      </c>
      <c r="T477" s="113">
        <v>0</v>
      </c>
      <c r="U477" s="113">
        <v>0</v>
      </c>
      <c r="V477" s="113">
        <v>0</v>
      </c>
      <c r="W477" s="113">
        <v>0</v>
      </c>
      <c r="X477" s="113">
        <v>0</v>
      </c>
      <c r="Y477" s="113">
        <v>0</v>
      </c>
      <c r="Z477" s="113">
        <v>0</v>
      </c>
      <c r="AA477" s="113">
        <v>0</v>
      </c>
      <c r="AB477" s="113">
        <v>0</v>
      </c>
      <c r="AC477" s="113">
        <v>0</v>
      </c>
      <c r="AD477" s="113">
        <v>0</v>
      </c>
      <c r="AE477" s="113">
        <v>0</v>
      </c>
      <c r="AF477" s="113">
        <v>0</v>
      </c>
      <c r="AG477" s="113">
        <v>0</v>
      </c>
      <c r="AH477" s="113">
        <v>0</v>
      </c>
      <c r="AI477" s="113">
        <v>0</v>
      </c>
      <c r="AJ477" s="113">
        <v>0</v>
      </c>
      <c r="AK477" s="113">
        <v>0</v>
      </c>
      <c r="AL477" s="113">
        <v>0</v>
      </c>
      <c r="AM477" s="113">
        <f t="shared" si="7"/>
        <v>0</v>
      </c>
      <c r="AP477" s="70"/>
    </row>
    <row r="478" spans="1:42" ht="33" customHeight="1">
      <c r="A478" s="87">
        <v>1527</v>
      </c>
      <c r="B478" s="88" t="s">
        <v>1111</v>
      </c>
      <c r="C478" s="115" t="s">
        <v>1404</v>
      </c>
      <c r="D478" s="113">
        <v>0</v>
      </c>
      <c r="E478" s="113">
        <v>0</v>
      </c>
      <c r="F478" s="113">
        <v>0</v>
      </c>
      <c r="G478" s="113">
        <v>0</v>
      </c>
      <c r="H478" s="113">
        <v>0</v>
      </c>
      <c r="I478" s="113">
        <v>0</v>
      </c>
      <c r="J478" s="113">
        <v>0</v>
      </c>
      <c r="K478" s="113">
        <v>0</v>
      </c>
      <c r="L478" s="113">
        <v>0</v>
      </c>
      <c r="M478" s="113">
        <v>0</v>
      </c>
      <c r="N478" s="113">
        <v>0</v>
      </c>
      <c r="O478" s="113">
        <v>0</v>
      </c>
      <c r="P478" s="113">
        <v>0</v>
      </c>
      <c r="Q478" s="113">
        <v>0</v>
      </c>
      <c r="R478" s="113">
        <v>0</v>
      </c>
      <c r="S478" s="113">
        <v>0</v>
      </c>
      <c r="T478" s="113">
        <v>0</v>
      </c>
      <c r="U478" s="113">
        <v>0</v>
      </c>
      <c r="V478" s="113">
        <v>0</v>
      </c>
      <c r="W478" s="113">
        <v>0</v>
      </c>
      <c r="X478" s="113">
        <v>0</v>
      </c>
      <c r="Y478" s="113">
        <v>0</v>
      </c>
      <c r="Z478" s="113">
        <v>0</v>
      </c>
      <c r="AA478" s="113">
        <v>0</v>
      </c>
      <c r="AB478" s="113">
        <v>0</v>
      </c>
      <c r="AC478" s="113">
        <v>0</v>
      </c>
      <c r="AD478" s="113">
        <v>0</v>
      </c>
      <c r="AE478" s="113">
        <v>0</v>
      </c>
      <c r="AF478" s="113">
        <v>0</v>
      </c>
      <c r="AG478" s="113">
        <v>0</v>
      </c>
      <c r="AH478" s="113">
        <v>0</v>
      </c>
      <c r="AI478" s="113">
        <v>0</v>
      </c>
      <c r="AJ478" s="113">
        <v>0</v>
      </c>
      <c r="AK478" s="113">
        <v>0</v>
      </c>
      <c r="AL478" s="113">
        <v>0</v>
      </c>
      <c r="AM478" s="113">
        <f t="shared" si="7"/>
        <v>0</v>
      </c>
      <c r="AP478" s="70"/>
    </row>
    <row r="479" spans="1:42" ht="33" customHeight="1">
      <c r="A479" s="87">
        <v>1528</v>
      </c>
      <c r="B479" s="88" t="s">
        <v>1112</v>
      </c>
      <c r="C479" s="115" t="s">
        <v>1404</v>
      </c>
      <c r="D479" s="113">
        <v>0</v>
      </c>
      <c r="E479" s="113">
        <v>0</v>
      </c>
      <c r="F479" s="113">
        <v>0</v>
      </c>
      <c r="G479" s="113">
        <v>0</v>
      </c>
      <c r="H479" s="113">
        <v>0</v>
      </c>
      <c r="I479" s="113">
        <v>0</v>
      </c>
      <c r="J479" s="113">
        <v>0</v>
      </c>
      <c r="K479" s="113">
        <v>0</v>
      </c>
      <c r="L479" s="113">
        <v>0</v>
      </c>
      <c r="M479" s="113">
        <v>0</v>
      </c>
      <c r="N479" s="113">
        <v>0</v>
      </c>
      <c r="O479" s="113">
        <v>0</v>
      </c>
      <c r="P479" s="113">
        <v>0</v>
      </c>
      <c r="Q479" s="113">
        <v>0</v>
      </c>
      <c r="R479" s="113">
        <v>0</v>
      </c>
      <c r="S479" s="113">
        <v>0</v>
      </c>
      <c r="T479" s="113">
        <v>0</v>
      </c>
      <c r="U479" s="113">
        <v>0</v>
      </c>
      <c r="V479" s="113">
        <v>0</v>
      </c>
      <c r="W479" s="113">
        <v>0</v>
      </c>
      <c r="X479" s="113">
        <v>0</v>
      </c>
      <c r="Y479" s="113">
        <v>0</v>
      </c>
      <c r="Z479" s="113">
        <v>0</v>
      </c>
      <c r="AA479" s="113">
        <v>0</v>
      </c>
      <c r="AB479" s="113">
        <v>0</v>
      </c>
      <c r="AC479" s="113">
        <v>0</v>
      </c>
      <c r="AD479" s="113">
        <v>0</v>
      </c>
      <c r="AE479" s="113">
        <v>0</v>
      </c>
      <c r="AF479" s="113">
        <v>0</v>
      </c>
      <c r="AG479" s="113">
        <v>0</v>
      </c>
      <c r="AH479" s="113">
        <v>0</v>
      </c>
      <c r="AI479" s="113">
        <v>0</v>
      </c>
      <c r="AJ479" s="113">
        <v>0</v>
      </c>
      <c r="AK479" s="113">
        <v>0</v>
      </c>
      <c r="AL479" s="113">
        <v>0</v>
      </c>
      <c r="AM479" s="113">
        <f t="shared" si="7"/>
        <v>0</v>
      </c>
      <c r="AP479" s="70"/>
    </row>
    <row r="480" spans="1:42" ht="33" customHeight="1">
      <c r="A480" s="87">
        <v>1529</v>
      </c>
      <c r="B480" s="88" t="s">
        <v>1113</v>
      </c>
      <c r="C480" s="115" t="s">
        <v>1404</v>
      </c>
      <c r="D480" s="113">
        <v>0</v>
      </c>
      <c r="E480" s="113">
        <v>0</v>
      </c>
      <c r="F480" s="113">
        <v>0</v>
      </c>
      <c r="G480" s="113">
        <v>0</v>
      </c>
      <c r="H480" s="113">
        <v>0</v>
      </c>
      <c r="I480" s="113">
        <v>0</v>
      </c>
      <c r="J480" s="113">
        <v>0</v>
      </c>
      <c r="K480" s="113">
        <v>0</v>
      </c>
      <c r="L480" s="113">
        <v>0</v>
      </c>
      <c r="M480" s="113">
        <v>0</v>
      </c>
      <c r="N480" s="113">
        <v>0</v>
      </c>
      <c r="O480" s="113">
        <v>0</v>
      </c>
      <c r="P480" s="113">
        <v>0</v>
      </c>
      <c r="Q480" s="113">
        <v>0</v>
      </c>
      <c r="R480" s="113">
        <v>0</v>
      </c>
      <c r="S480" s="113">
        <v>0</v>
      </c>
      <c r="T480" s="113">
        <v>0</v>
      </c>
      <c r="U480" s="113">
        <v>0</v>
      </c>
      <c r="V480" s="113">
        <v>0</v>
      </c>
      <c r="W480" s="113">
        <v>0</v>
      </c>
      <c r="X480" s="113">
        <v>0</v>
      </c>
      <c r="Y480" s="113">
        <v>0</v>
      </c>
      <c r="Z480" s="113">
        <v>0</v>
      </c>
      <c r="AA480" s="113">
        <v>0</v>
      </c>
      <c r="AB480" s="113">
        <v>0</v>
      </c>
      <c r="AC480" s="113">
        <v>0</v>
      </c>
      <c r="AD480" s="113">
        <v>0</v>
      </c>
      <c r="AE480" s="113">
        <v>0</v>
      </c>
      <c r="AF480" s="113">
        <v>0</v>
      </c>
      <c r="AG480" s="113">
        <v>0</v>
      </c>
      <c r="AH480" s="113">
        <v>0</v>
      </c>
      <c r="AI480" s="113">
        <v>0</v>
      </c>
      <c r="AJ480" s="113">
        <v>0</v>
      </c>
      <c r="AK480" s="113">
        <v>0</v>
      </c>
      <c r="AL480" s="113">
        <v>0</v>
      </c>
      <c r="AM480" s="113">
        <f t="shared" si="7"/>
        <v>0</v>
      </c>
      <c r="AP480" s="70"/>
    </row>
    <row r="481" spans="1:42" ht="33" customHeight="1">
      <c r="A481" s="87">
        <v>1530</v>
      </c>
      <c r="B481" s="88" t="s">
        <v>1114</v>
      </c>
      <c r="C481" s="115" t="s">
        <v>1404</v>
      </c>
      <c r="D481" s="113">
        <v>0</v>
      </c>
      <c r="E481" s="113">
        <v>0</v>
      </c>
      <c r="F481" s="113">
        <v>0</v>
      </c>
      <c r="G481" s="113">
        <v>0</v>
      </c>
      <c r="H481" s="113">
        <v>0</v>
      </c>
      <c r="I481" s="113">
        <v>0</v>
      </c>
      <c r="J481" s="113">
        <v>0</v>
      </c>
      <c r="K481" s="113">
        <v>0</v>
      </c>
      <c r="L481" s="113">
        <v>0</v>
      </c>
      <c r="M481" s="113">
        <v>0</v>
      </c>
      <c r="N481" s="113">
        <v>0</v>
      </c>
      <c r="O481" s="113">
        <v>0</v>
      </c>
      <c r="P481" s="113">
        <v>0</v>
      </c>
      <c r="Q481" s="113">
        <v>0</v>
      </c>
      <c r="R481" s="113">
        <v>0</v>
      </c>
      <c r="S481" s="113">
        <v>0</v>
      </c>
      <c r="T481" s="113">
        <v>0</v>
      </c>
      <c r="U481" s="113">
        <v>0</v>
      </c>
      <c r="V481" s="113">
        <v>0</v>
      </c>
      <c r="W481" s="113">
        <v>0</v>
      </c>
      <c r="X481" s="113">
        <v>0</v>
      </c>
      <c r="Y481" s="113">
        <v>0</v>
      </c>
      <c r="Z481" s="113">
        <v>0</v>
      </c>
      <c r="AA481" s="113">
        <v>0</v>
      </c>
      <c r="AB481" s="113">
        <v>0</v>
      </c>
      <c r="AC481" s="113">
        <v>0</v>
      </c>
      <c r="AD481" s="113">
        <v>0</v>
      </c>
      <c r="AE481" s="113">
        <v>0</v>
      </c>
      <c r="AF481" s="113">
        <v>0</v>
      </c>
      <c r="AG481" s="113">
        <v>0</v>
      </c>
      <c r="AH481" s="113">
        <v>0</v>
      </c>
      <c r="AI481" s="113">
        <v>0</v>
      </c>
      <c r="AJ481" s="113">
        <v>0</v>
      </c>
      <c r="AK481" s="113">
        <v>0</v>
      </c>
      <c r="AL481" s="113">
        <v>0</v>
      </c>
      <c r="AM481" s="113">
        <f t="shared" si="7"/>
        <v>0</v>
      </c>
      <c r="AP481" s="70"/>
    </row>
    <row r="482" spans="1:42" ht="33" customHeight="1">
      <c r="A482" s="87">
        <v>1531</v>
      </c>
      <c r="B482" s="88" t="s">
        <v>1115</v>
      </c>
      <c r="C482" s="115" t="s">
        <v>1404</v>
      </c>
      <c r="D482" s="113">
        <v>0</v>
      </c>
      <c r="E482" s="113">
        <v>0</v>
      </c>
      <c r="F482" s="113">
        <v>0</v>
      </c>
      <c r="G482" s="113">
        <v>0</v>
      </c>
      <c r="H482" s="113">
        <v>0</v>
      </c>
      <c r="I482" s="113">
        <v>0</v>
      </c>
      <c r="J482" s="113">
        <v>0</v>
      </c>
      <c r="K482" s="113">
        <v>0</v>
      </c>
      <c r="L482" s="113">
        <v>0</v>
      </c>
      <c r="M482" s="113">
        <v>0</v>
      </c>
      <c r="N482" s="113">
        <v>0</v>
      </c>
      <c r="O482" s="113">
        <v>0</v>
      </c>
      <c r="P482" s="113">
        <v>0</v>
      </c>
      <c r="Q482" s="113">
        <v>0</v>
      </c>
      <c r="R482" s="113">
        <v>0</v>
      </c>
      <c r="S482" s="113">
        <v>0</v>
      </c>
      <c r="T482" s="113">
        <v>0</v>
      </c>
      <c r="U482" s="113">
        <v>0</v>
      </c>
      <c r="V482" s="113">
        <v>0</v>
      </c>
      <c r="W482" s="113">
        <v>0</v>
      </c>
      <c r="X482" s="113">
        <v>0</v>
      </c>
      <c r="Y482" s="113">
        <v>0</v>
      </c>
      <c r="Z482" s="113">
        <v>0</v>
      </c>
      <c r="AA482" s="113">
        <v>0</v>
      </c>
      <c r="AB482" s="113">
        <v>0</v>
      </c>
      <c r="AC482" s="113">
        <v>0</v>
      </c>
      <c r="AD482" s="113">
        <v>0</v>
      </c>
      <c r="AE482" s="113">
        <v>0</v>
      </c>
      <c r="AF482" s="113">
        <v>0</v>
      </c>
      <c r="AG482" s="113">
        <v>0</v>
      </c>
      <c r="AH482" s="113">
        <v>0</v>
      </c>
      <c r="AI482" s="113">
        <v>0</v>
      </c>
      <c r="AJ482" s="113">
        <v>0</v>
      </c>
      <c r="AK482" s="113">
        <v>0</v>
      </c>
      <c r="AL482" s="113">
        <v>0</v>
      </c>
      <c r="AM482" s="113">
        <f t="shared" si="7"/>
        <v>0</v>
      </c>
      <c r="AP482" s="70"/>
    </row>
    <row r="483" spans="1:42" ht="33" customHeight="1">
      <c r="A483" s="87">
        <v>1532</v>
      </c>
      <c r="B483" s="88" t="s">
        <v>1116</v>
      </c>
      <c r="C483" s="115" t="s">
        <v>1404</v>
      </c>
      <c r="D483" s="113">
        <v>0</v>
      </c>
      <c r="E483" s="113">
        <v>0</v>
      </c>
      <c r="F483" s="113">
        <v>0</v>
      </c>
      <c r="G483" s="113">
        <v>0</v>
      </c>
      <c r="H483" s="113">
        <v>0</v>
      </c>
      <c r="I483" s="113">
        <v>0</v>
      </c>
      <c r="J483" s="113">
        <v>0</v>
      </c>
      <c r="K483" s="113">
        <v>0</v>
      </c>
      <c r="L483" s="113">
        <v>0</v>
      </c>
      <c r="M483" s="113">
        <v>0</v>
      </c>
      <c r="N483" s="113">
        <v>0</v>
      </c>
      <c r="O483" s="113">
        <v>0</v>
      </c>
      <c r="P483" s="113">
        <v>0</v>
      </c>
      <c r="Q483" s="113">
        <v>0</v>
      </c>
      <c r="R483" s="113">
        <v>0</v>
      </c>
      <c r="S483" s="113">
        <v>0</v>
      </c>
      <c r="T483" s="113">
        <v>0</v>
      </c>
      <c r="U483" s="113">
        <v>0</v>
      </c>
      <c r="V483" s="113">
        <v>0</v>
      </c>
      <c r="W483" s="113">
        <v>0</v>
      </c>
      <c r="X483" s="113">
        <v>0</v>
      </c>
      <c r="Y483" s="113">
        <v>0</v>
      </c>
      <c r="Z483" s="113">
        <v>0</v>
      </c>
      <c r="AA483" s="113">
        <v>0</v>
      </c>
      <c r="AB483" s="113">
        <v>0</v>
      </c>
      <c r="AC483" s="113">
        <v>0</v>
      </c>
      <c r="AD483" s="113">
        <v>0</v>
      </c>
      <c r="AE483" s="113">
        <v>0</v>
      </c>
      <c r="AF483" s="113">
        <v>0</v>
      </c>
      <c r="AG483" s="113">
        <v>0</v>
      </c>
      <c r="AH483" s="113">
        <v>0</v>
      </c>
      <c r="AI483" s="113">
        <v>0</v>
      </c>
      <c r="AJ483" s="113">
        <v>0</v>
      </c>
      <c r="AK483" s="113">
        <v>0</v>
      </c>
      <c r="AL483" s="113">
        <v>0</v>
      </c>
      <c r="AM483" s="113">
        <f t="shared" si="7"/>
        <v>0</v>
      </c>
      <c r="AP483" s="70"/>
    </row>
    <row r="484" spans="1:42" ht="33" customHeight="1">
      <c r="A484" s="87">
        <v>1533</v>
      </c>
      <c r="B484" s="88" t="s">
        <v>1117</v>
      </c>
      <c r="C484" s="115" t="s">
        <v>1404</v>
      </c>
      <c r="D484" s="113">
        <v>0</v>
      </c>
      <c r="E484" s="113">
        <v>0</v>
      </c>
      <c r="F484" s="113">
        <v>0</v>
      </c>
      <c r="G484" s="113">
        <v>0</v>
      </c>
      <c r="H484" s="113">
        <v>0</v>
      </c>
      <c r="I484" s="113">
        <v>0</v>
      </c>
      <c r="J484" s="113">
        <v>0</v>
      </c>
      <c r="K484" s="113">
        <v>0</v>
      </c>
      <c r="L484" s="113">
        <v>0</v>
      </c>
      <c r="M484" s="113">
        <v>0</v>
      </c>
      <c r="N484" s="113">
        <v>0</v>
      </c>
      <c r="O484" s="113">
        <v>0</v>
      </c>
      <c r="P484" s="113">
        <v>0</v>
      </c>
      <c r="Q484" s="113">
        <v>0</v>
      </c>
      <c r="R484" s="113">
        <v>0</v>
      </c>
      <c r="S484" s="113">
        <v>0</v>
      </c>
      <c r="T484" s="113">
        <v>0</v>
      </c>
      <c r="U484" s="113">
        <v>0</v>
      </c>
      <c r="V484" s="113">
        <v>0</v>
      </c>
      <c r="W484" s="113">
        <v>0</v>
      </c>
      <c r="X484" s="113">
        <v>0</v>
      </c>
      <c r="Y484" s="113">
        <v>0</v>
      </c>
      <c r="Z484" s="113">
        <v>0</v>
      </c>
      <c r="AA484" s="113">
        <v>0</v>
      </c>
      <c r="AB484" s="113">
        <v>0</v>
      </c>
      <c r="AC484" s="113">
        <v>0</v>
      </c>
      <c r="AD484" s="113">
        <v>0</v>
      </c>
      <c r="AE484" s="113">
        <v>0</v>
      </c>
      <c r="AF484" s="113">
        <v>0</v>
      </c>
      <c r="AG484" s="113">
        <v>0</v>
      </c>
      <c r="AH484" s="113">
        <v>0</v>
      </c>
      <c r="AI484" s="113">
        <v>0</v>
      </c>
      <c r="AJ484" s="113">
        <v>0</v>
      </c>
      <c r="AK484" s="113">
        <v>0</v>
      </c>
      <c r="AL484" s="113">
        <v>0</v>
      </c>
      <c r="AM484" s="113">
        <f t="shared" si="7"/>
        <v>0</v>
      </c>
      <c r="AP484" s="70"/>
    </row>
    <row r="485" spans="1:42" ht="33" customHeight="1">
      <c r="A485" s="87">
        <v>1534</v>
      </c>
      <c r="B485" s="88" t="s">
        <v>1118</v>
      </c>
      <c r="C485" s="115" t="s">
        <v>1404</v>
      </c>
      <c r="D485" s="113">
        <v>0</v>
      </c>
      <c r="E485" s="113">
        <v>0</v>
      </c>
      <c r="F485" s="113">
        <v>0</v>
      </c>
      <c r="G485" s="113">
        <v>0</v>
      </c>
      <c r="H485" s="113">
        <v>0</v>
      </c>
      <c r="I485" s="113">
        <v>0</v>
      </c>
      <c r="J485" s="113">
        <v>0</v>
      </c>
      <c r="K485" s="113">
        <v>0</v>
      </c>
      <c r="L485" s="113">
        <v>0</v>
      </c>
      <c r="M485" s="113">
        <v>0</v>
      </c>
      <c r="N485" s="113">
        <v>0</v>
      </c>
      <c r="O485" s="113">
        <v>0</v>
      </c>
      <c r="P485" s="113">
        <v>0</v>
      </c>
      <c r="Q485" s="113">
        <v>0</v>
      </c>
      <c r="R485" s="113">
        <v>0</v>
      </c>
      <c r="S485" s="113">
        <v>0</v>
      </c>
      <c r="T485" s="113">
        <v>0</v>
      </c>
      <c r="U485" s="113">
        <v>0</v>
      </c>
      <c r="V485" s="113">
        <v>0</v>
      </c>
      <c r="W485" s="113">
        <v>0</v>
      </c>
      <c r="X485" s="113">
        <v>0</v>
      </c>
      <c r="Y485" s="113">
        <v>0</v>
      </c>
      <c r="Z485" s="113">
        <v>0</v>
      </c>
      <c r="AA485" s="113">
        <v>0</v>
      </c>
      <c r="AB485" s="113">
        <v>0</v>
      </c>
      <c r="AC485" s="113">
        <v>0</v>
      </c>
      <c r="AD485" s="113">
        <v>0</v>
      </c>
      <c r="AE485" s="113">
        <v>0</v>
      </c>
      <c r="AF485" s="113">
        <v>0</v>
      </c>
      <c r="AG485" s="113">
        <v>0</v>
      </c>
      <c r="AH485" s="113">
        <v>0</v>
      </c>
      <c r="AI485" s="113">
        <v>0</v>
      </c>
      <c r="AJ485" s="113">
        <v>0</v>
      </c>
      <c r="AK485" s="113">
        <v>0</v>
      </c>
      <c r="AL485" s="113">
        <v>0</v>
      </c>
      <c r="AM485" s="113">
        <f t="shared" si="7"/>
        <v>0</v>
      </c>
      <c r="AP485" s="70"/>
    </row>
    <row r="486" spans="1:42" ht="33" customHeight="1">
      <c r="A486" s="87">
        <v>1535</v>
      </c>
      <c r="B486" s="88" t="s">
        <v>1119</v>
      </c>
      <c r="C486" s="115" t="s">
        <v>1404</v>
      </c>
      <c r="D486" s="113">
        <v>0</v>
      </c>
      <c r="E486" s="113">
        <v>0</v>
      </c>
      <c r="F486" s="113">
        <v>0</v>
      </c>
      <c r="G486" s="113">
        <v>0</v>
      </c>
      <c r="H486" s="113">
        <v>0</v>
      </c>
      <c r="I486" s="113">
        <v>0</v>
      </c>
      <c r="J486" s="113">
        <v>0</v>
      </c>
      <c r="K486" s="113">
        <v>0</v>
      </c>
      <c r="L486" s="113">
        <v>0</v>
      </c>
      <c r="M486" s="113">
        <v>0</v>
      </c>
      <c r="N486" s="113">
        <v>0</v>
      </c>
      <c r="O486" s="113">
        <v>0</v>
      </c>
      <c r="P486" s="113">
        <v>0</v>
      </c>
      <c r="Q486" s="113">
        <v>0</v>
      </c>
      <c r="R486" s="113">
        <v>0</v>
      </c>
      <c r="S486" s="113">
        <v>0</v>
      </c>
      <c r="T486" s="113">
        <v>0</v>
      </c>
      <c r="U486" s="113">
        <v>0</v>
      </c>
      <c r="V486" s="113">
        <v>0</v>
      </c>
      <c r="W486" s="113">
        <v>0</v>
      </c>
      <c r="X486" s="113">
        <v>0</v>
      </c>
      <c r="Y486" s="113">
        <v>0</v>
      </c>
      <c r="Z486" s="113">
        <v>0</v>
      </c>
      <c r="AA486" s="113">
        <v>0</v>
      </c>
      <c r="AB486" s="113">
        <v>0</v>
      </c>
      <c r="AC486" s="113">
        <v>0</v>
      </c>
      <c r="AD486" s="113">
        <v>0</v>
      </c>
      <c r="AE486" s="113">
        <v>0</v>
      </c>
      <c r="AF486" s="113">
        <v>0</v>
      </c>
      <c r="AG486" s="113">
        <v>0</v>
      </c>
      <c r="AH486" s="113">
        <v>0</v>
      </c>
      <c r="AI486" s="113">
        <v>0</v>
      </c>
      <c r="AJ486" s="113">
        <v>0</v>
      </c>
      <c r="AK486" s="113">
        <v>0</v>
      </c>
      <c r="AL486" s="113">
        <v>0</v>
      </c>
      <c r="AM486" s="113">
        <f t="shared" si="7"/>
        <v>0</v>
      </c>
      <c r="AP486" s="70"/>
    </row>
    <row r="487" spans="1:42" ht="33" customHeight="1">
      <c r="A487" s="87">
        <v>1536</v>
      </c>
      <c r="B487" s="88" t="s">
        <v>1120</v>
      </c>
      <c r="C487" s="115" t="s">
        <v>1404</v>
      </c>
      <c r="D487" s="113">
        <v>0</v>
      </c>
      <c r="E487" s="113">
        <v>0</v>
      </c>
      <c r="F487" s="113">
        <v>0</v>
      </c>
      <c r="G487" s="113">
        <v>0</v>
      </c>
      <c r="H487" s="113">
        <v>0</v>
      </c>
      <c r="I487" s="113">
        <v>0</v>
      </c>
      <c r="J487" s="113">
        <v>0</v>
      </c>
      <c r="K487" s="113">
        <v>0</v>
      </c>
      <c r="L487" s="113">
        <v>0</v>
      </c>
      <c r="M487" s="113">
        <v>0</v>
      </c>
      <c r="N487" s="113">
        <v>0</v>
      </c>
      <c r="O487" s="113">
        <v>0</v>
      </c>
      <c r="P487" s="113">
        <v>0</v>
      </c>
      <c r="Q487" s="113">
        <v>0</v>
      </c>
      <c r="R487" s="113">
        <v>0</v>
      </c>
      <c r="S487" s="113">
        <v>0</v>
      </c>
      <c r="T487" s="113">
        <v>0</v>
      </c>
      <c r="U487" s="113">
        <v>0</v>
      </c>
      <c r="V487" s="113">
        <v>0</v>
      </c>
      <c r="W487" s="113">
        <v>0</v>
      </c>
      <c r="X487" s="113">
        <v>0</v>
      </c>
      <c r="Y487" s="113">
        <v>0</v>
      </c>
      <c r="Z487" s="113">
        <v>0</v>
      </c>
      <c r="AA487" s="113">
        <v>0</v>
      </c>
      <c r="AB487" s="113">
        <v>0</v>
      </c>
      <c r="AC487" s="113">
        <v>0</v>
      </c>
      <c r="AD487" s="113">
        <v>0</v>
      </c>
      <c r="AE487" s="113">
        <v>0</v>
      </c>
      <c r="AF487" s="113">
        <v>0</v>
      </c>
      <c r="AG487" s="113">
        <v>0</v>
      </c>
      <c r="AH487" s="113">
        <v>0</v>
      </c>
      <c r="AI487" s="113">
        <v>0</v>
      </c>
      <c r="AJ487" s="113">
        <v>0</v>
      </c>
      <c r="AK487" s="113">
        <v>0</v>
      </c>
      <c r="AL487" s="113">
        <v>0</v>
      </c>
      <c r="AM487" s="113">
        <f t="shared" si="7"/>
        <v>0</v>
      </c>
      <c r="AP487" s="70"/>
    </row>
    <row r="488" spans="1:42" ht="33" customHeight="1">
      <c r="A488" s="87">
        <v>1537</v>
      </c>
      <c r="B488" s="88" t="s">
        <v>1121</v>
      </c>
      <c r="C488" s="115" t="s">
        <v>1404</v>
      </c>
      <c r="D488" s="113">
        <v>0</v>
      </c>
      <c r="E488" s="113">
        <v>0</v>
      </c>
      <c r="F488" s="113">
        <v>0</v>
      </c>
      <c r="G488" s="113">
        <v>0</v>
      </c>
      <c r="H488" s="113">
        <v>0</v>
      </c>
      <c r="I488" s="113">
        <v>0</v>
      </c>
      <c r="J488" s="113">
        <v>0</v>
      </c>
      <c r="K488" s="113">
        <v>0</v>
      </c>
      <c r="L488" s="113">
        <v>0</v>
      </c>
      <c r="M488" s="113">
        <v>0</v>
      </c>
      <c r="N488" s="113">
        <v>0</v>
      </c>
      <c r="O488" s="113">
        <v>0</v>
      </c>
      <c r="P488" s="113">
        <v>0</v>
      </c>
      <c r="Q488" s="113">
        <v>0</v>
      </c>
      <c r="R488" s="113">
        <v>0</v>
      </c>
      <c r="S488" s="113">
        <v>0</v>
      </c>
      <c r="T488" s="113">
        <v>0</v>
      </c>
      <c r="U488" s="113">
        <v>0</v>
      </c>
      <c r="V488" s="113">
        <v>0</v>
      </c>
      <c r="W488" s="113">
        <v>0</v>
      </c>
      <c r="X488" s="113">
        <v>0</v>
      </c>
      <c r="Y488" s="113">
        <v>0</v>
      </c>
      <c r="Z488" s="113">
        <v>0</v>
      </c>
      <c r="AA488" s="113">
        <v>0</v>
      </c>
      <c r="AB488" s="113">
        <v>0</v>
      </c>
      <c r="AC488" s="113">
        <v>0</v>
      </c>
      <c r="AD488" s="113">
        <v>0</v>
      </c>
      <c r="AE488" s="113">
        <v>0</v>
      </c>
      <c r="AF488" s="113">
        <v>0</v>
      </c>
      <c r="AG488" s="113">
        <v>0</v>
      </c>
      <c r="AH488" s="113">
        <v>0</v>
      </c>
      <c r="AI488" s="113">
        <v>0</v>
      </c>
      <c r="AJ488" s="113">
        <v>0</v>
      </c>
      <c r="AK488" s="113">
        <v>0</v>
      </c>
      <c r="AL488" s="113">
        <v>0</v>
      </c>
      <c r="AM488" s="113">
        <f t="shared" si="7"/>
        <v>0</v>
      </c>
      <c r="AP488" s="70"/>
    </row>
    <row r="489" spans="1:42" ht="33" customHeight="1">
      <c r="A489" s="87">
        <v>1538</v>
      </c>
      <c r="B489" s="88" t="s">
        <v>1122</v>
      </c>
      <c r="C489" s="115" t="s">
        <v>1404</v>
      </c>
      <c r="D489" s="113">
        <v>0</v>
      </c>
      <c r="E489" s="113">
        <v>0</v>
      </c>
      <c r="F489" s="113">
        <v>0</v>
      </c>
      <c r="G489" s="113">
        <v>0</v>
      </c>
      <c r="H489" s="113">
        <v>0</v>
      </c>
      <c r="I489" s="113">
        <v>0</v>
      </c>
      <c r="J489" s="113">
        <v>0</v>
      </c>
      <c r="K489" s="113">
        <v>0</v>
      </c>
      <c r="L489" s="113">
        <v>0</v>
      </c>
      <c r="M489" s="113">
        <v>0</v>
      </c>
      <c r="N489" s="113">
        <v>0</v>
      </c>
      <c r="O489" s="113">
        <v>0</v>
      </c>
      <c r="P489" s="113">
        <v>0</v>
      </c>
      <c r="Q489" s="113">
        <v>0</v>
      </c>
      <c r="R489" s="113">
        <v>0</v>
      </c>
      <c r="S489" s="113">
        <v>0</v>
      </c>
      <c r="T489" s="113">
        <v>0</v>
      </c>
      <c r="U489" s="113">
        <v>0</v>
      </c>
      <c r="V489" s="113">
        <v>0</v>
      </c>
      <c r="W489" s="113">
        <v>0</v>
      </c>
      <c r="X489" s="113">
        <v>0</v>
      </c>
      <c r="Y489" s="113">
        <v>0</v>
      </c>
      <c r="Z489" s="113">
        <v>0</v>
      </c>
      <c r="AA489" s="113">
        <v>0</v>
      </c>
      <c r="AB489" s="113">
        <v>0</v>
      </c>
      <c r="AC489" s="113">
        <v>0</v>
      </c>
      <c r="AD489" s="113">
        <v>0</v>
      </c>
      <c r="AE489" s="113">
        <v>0</v>
      </c>
      <c r="AF489" s="113">
        <v>0</v>
      </c>
      <c r="AG489" s="113">
        <v>0</v>
      </c>
      <c r="AH489" s="113">
        <v>0</v>
      </c>
      <c r="AI489" s="113">
        <v>0</v>
      </c>
      <c r="AJ489" s="113">
        <v>0</v>
      </c>
      <c r="AK489" s="113">
        <v>0</v>
      </c>
      <c r="AL489" s="113">
        <v>0</v>
      </c>
      <c r="AM489" s="113">
        <f t="shared" si="7"/>
        <v>0</v>
      </c>
      <c r="AP489" s="70"/>
    </row>
    <row r="490" spans="1:42" ht="33" customHeight="1">
      <c r="A490" s="87">
        <v>1539</v>
      </c>
      <c r="B490" s="88" t="s">
        <v>1123</v>
      </c>
      <c r="C490" s="115" t="s">
        <v>1404</v>
      </c>
      <c r="D490" s="113">
        <v>0</v>
      </c>
      <c r="E490" s="113">
        <v>0</v>
      </c>
      <c r="F490" s="113">
        <v>0</v>
      </c>
      <c r="G490" s="113">
        <v>0</v>
      </c>
      <c r="H490" s="113">
        <v>0</v>
      </c>
      <c r="I490" s="113">
        <v>0</v>
      </c>
      <c r="J490" s="113">
        <v>0</v>
      </c>
      <c r="K490" s="113">
        <v>0</v>
      </c>
      <c r="L490" s="113">
        <v>0</v>
      </c>
      <c r="M490" s="113">
        <v>0</v>
      </c>
      <c r="N490" s="113">
        <v>0</v>
      </c>
      <c r="O490" s="113">
        <v>0</v>
      </c>
      <c r="P490" s="113">
        <v>0</v>
      </c>
      <c r="Q490" s="113">
        <v>0</v>
      </c>
      <c r="R490" s="113">
        <v>0</v>
      </c>
      <c r="S490" s="113">
        <v>0</v>
      </c>
      <c r="T490" s="113">
        <v>0</v>
      </c>
      <c r="U490" s="113">
        <v>0</v>
      </c>
      <c r="V490" s="113">
        <v>0</v>
      </c>
      <c r="W490" s="113">
        <v>0</v>
      </c>
      <c r="X490" s="113">
        <v>0</v>
      </c>
      <c r="Y490" s="113">
        <v>0</v>
      </c>
      <c r="Z490" s="113">
        <v>0</v>
      </c>
      <c r="AA490" s="113">
        <v>0</v>
      </c>
      <c r="AB490" s="113">
        <v>0</v>
      </c>
      <c r="AC490" s="113">
        <v>0</v>
      </c>
      <c r="AD490" s="113">
        <v>0</v>
      </c>
      <c r="AE490" s="113">
        <v>0</v>
      </c>
      <c r="AF490" s="113">
        <v>0</v>
      </c>
      <c r="AG490" s="113">
        <v>0</v>
      </c>
      <c r="AH490" s="113">
        <v>0</v>
      </c>
      <c r="AI490" s="113">
        <v>0</v>
      </c>
      <c r="AJ490" s="113">
        <v>0</v>
      </c>
      <c r="AK490" s="113">
        <v>0</v>
      </c>
      <c r="AL490" s="113">
        <v>0</v>
      </c>
      <c r="AM490" s="113">
        <f t="shared" si="7"/>
        <v>0</v>
      </c>
      <c r="AP490" s="70"/>
    </row>
    <row r="491" spans="1:42" ht="33" customHeight="1">
      <c r="A491" s="87">
        <v>1540</v>
      </c>
      <c r="B491" s="88" t="s">
        <v>1124</v>
      </c>
      <c r="C491" s="115" t="s">
        <v>1404</v>
      </c>
      <c r="D491" s="113">
        <v>0</v>
      </c>
      <c r="E491" s="113">
        <v>0</v>
      </c>
      <c r="F491" s="113">
        <v>0</v>
      </c>
      <c r="G491" s="113">
        <v>0</v>
      </c>
      <c r="H491" s="113">
        <v>0</v>
      </c>
      <c r="I491" s="113">
        <v>0</v>
      </c>
      <c r="J491" s="113">
        <v>0</v>
      </c>
      <c r="K491" s="113">
        <v>0</v>
      </c>
      <c r="L491" s="113">
        <v>0</v>
      </c>
      <c r="M491" s="113">
        <v>0</v>
      </c>
      <c r="N491" s="113">
        <v>0</v>
      </c>
      <c r="O491" s="113">
        <v>0</v>
      </c>
      <c r="P491" s="113">
        <v>0</v>
      </c>
      <c r="Q491" s="113">
        <v>0</v>
      </c>
      <c r="R491" s="113">
        <v>0</v>
      </c>
      <c r="S491" s="113">
        <v>0</v>
      </c>
      <c r="T491" s="113">
        <v>0</v>
      </c>
      <c r="U491" s="113">
        <v>0</v>
      </c>
      <c r="V491" s="113">
        <v>0</v>
      </c>
      <c r="W491" s="113">
        <v>0</v>
      </c>
      <c r="X491" s="113">
        <v>0</v>
      </c>
      <c r="Y491" s="113">
        <v>0</v>
      </c>
      <c r="Z491" s="113">
        <v>0</v>
      </c>
      <c r="AA491" s="113">
        <v>0</v>
      </c>
      <c r="AB491" s="113">
        <v>0</v>
      </c>
      <c r="AC491" s="113">
        <v>0</v>
      </c>
      <c r="AD491" s="113">
        <v>0</v>
      </c>
      <c r="AE491" s="113">
        <v>0</v>
      </c>
      <c r="AF491" s="113">
        <v>0</v>
      </c>
      <c r="AG491" s="113">
        <v>0</v>
      </c>
      <c r="AH491" s="113">
        <v>0</v>
      </c>
      <c r="AI491" s="113">
        <v>0</v>
      </c>
      <c r="AJ491" s="113">
        <v>0</v>
      </c>
      <c r="AK491" s="113">
        <v>0</v>
      </c>
      <c r="AL491" s="113">
        <v>0</v>
      </c>
      <c r="AM491" s="113">
        <f t="shared" si="7"/>
        <v>0</v>
      </c>
      <c r="AP491" s="70"/>
    </row>
    <row r="492" spans="1:42" ht="33" customHeight="1">
      <c r="A492" s="87">
        <v>1601</v>
      </c>
      <c r="B492" s="88" t="s">
        <v>1125</v>
      </c>
      <c r="C492" s="115" t="s">
        <v>1404</v>
      </c>
      <c r="D492" s="113">
        <v>0</v>
      </c>
      <c r="E492" s="113">
        <v>0</v>
      </c>
      <c r="F492" s="113">
        <v>0</v>
      </c>
      <c r="G492" s="113">
        <v>0</v>
      </c>
      <c r="H492" s="113">
        <v>0</v>
      </c>
      <c r="I492" s="113">
        <v>0</v>
      </c>
      <c r="J492" s="113">
        <v>0</v>
      </c>
      <c r="K492" s="113">
        <v>0</v>
      </c>
      <c r="L492" s="113">
        <v>0</v>
      </c>
      <c r="M492" s="113">
        <v>0</v>
      </c>
      <c r="N492" s="113">
        <v>0</v>
      </c>
      <c r="O492" s="113">
        <v>0</v>
      </c>
      <c r="P492" s="113">
        <v>0</v>
      </c>
      <c r="Q492" s="113">
        <v>0</v>
      </c>
      <c r="R492" s="113">
        <v>0</v>
      </c>
      <c r="S492" s="113">
        <v>0</v>
      </c>
      <c r="T492" s="113">
        <v>0</v>
      </c>
      <c r="U492" s="113">
        <v>0</v>
      </c>
      <c r="V492" s="113">
        <v>0</v>
      </c>
      <c r="W492" s="113">
        <v>0</v>
      </c>
      <c r="X492" s="113">
        <v>0</v>
      </c>
      <c r="Y492" s="113">
        <v>0</v>
      </c>
      <c r="Z492" s="113">
        <v>0</v>
      </c>
      <c r="AA492" s="113">
        <v>0</v>
      </c>
      <c r="AB492" s="113">
        <v>0</v>
      </c>
      <c r="AC492" s="113">
        <v>0</v>
      </c>
      <c r="AD492" s="113">
        <v>0</v>
      </c>
      <c r="AE492" s="113">
        <v>0</v>
      </c>
      <c r="AF492" s="113">
        <v>0</v>
      </c>
      <c r="AG492" s="113">
        <v>0</v>
      </c>
      <c r="AH492" s="113">
        <v>0</v>
      </c>
      <c r="AI492" s="113">
        <v>0</v>
      </c>
      <c r="AJ492" s="113">
        <v>0</v>
      </c>
      <c r="AK492" s="113">
        <v>0</v>
      </c>
      <c r="AL492" s="113">
        <v>0</v>
      </c>
      <c r="AM492" s="113">
        <f t="shared" si="7"/>
        <v>0</v>
      </c>
      <c r="AP492" s="70"/>
    </row>
    <row r="493" spans="1:42" ht="33" customHeight="1">
      <c r="A493" s="87">
        <v>1602</v>
      </c>
      <c r="B493" s="88" t="s">
        <v>1126</v>
      </c>
      <c r="C493" s="115" t="s">
        <v>1404</v>
      </c>
      <c r="D493" s="113">
        <v>0</v>
      </c>
      <c r="E493" s="113">
        <v>0</v>
      </c>
      <c r="F493" s="113">
        <v>0</v>
      </c>
      <c r="G493" s="113">
        <v>0</v>
      </c>
      <c r="H493" s="113">
        <v>0</v>
      </c>
      <c r="I493" s="113">
        <v>0</v>
      </c>
      <c r="J493" s="113">
        <v>0</v>
      </c>
      <c r="K493" s="113">
        <v>0</v>
      </c>
      <c r="L493" s="113">
        <v>0</v>
      </c>
      <c r="M493" s="113">
        <v>0</v>
      </c>
      <c r="N493" s="113">
        <v>0</v>
      </c>
      <c r="O493" s="113">
        <v>0</v>
      </c>
      <c r="P493" s="113">
        <v>0</v>
      </c>
      <c r="Q493" s="113">
        <v>0</v>
      </c>
      <c r="R493" s="113">
        <v>0</v>
      </c>
      <c r="S493" s="113">
        <v>0</v>
      </c>
      <c r="T493" s="113">
        <v>0</v>
      </c>
      <c r="U493" s="113">
        <v>0</v>
      </c>
      <c r="V493" s="113">
        <v>0</v>
      </c>
      <c r="W493" s="113">
        <v>0</v>
      </c>
      <c r="X493" s="113">
        <v>0</v>
      </c>
      <c r="Y493" s="113">
        <v>0</v>
      </c>
      <c r="Z493" s="113">
        <v>0</v>
      </c>
      <c r="AA493" s="113">
        <v>0</v>
      </c>
      <c r="AB493" s="113">
        <v>0</v>
      </c>
      <c r="AC493" s="113">
        <v>0</v>
      </c>
      <c r="AD493" s="113">
        <v>0</v>
      </c>
      <c r="AE493" s="113">
        <v>0</v>
      </c>
      <c r="AF493" s="113">
        <v>0</v>
      </c>
      <c r="AG493" s="113">
        <v>0</v>
      </c>
      <c r="AH493" s="113">
        <v>0</v>
      </c>
      <c r="AI493" s="113">
        <v>0</v>
      </c>
      <c r="AJ493" s="113">
        <v>0</v>
      </c>
      <c r="AK493" s="113">
        <v>0</v>
      </c>
      <c r="AL493" s="113">
        <v>0</v>
      </c>
      <c r="AM493" s="113">
        <f t="shared" si="7"/>
        <v>0</v>
      </c>
      <c r="AP493" s="70"/>
    </row>
    <row r="494" spans="1:42" ht="33" customHeight="1">
      <c r="A494" s="87">
        <v>1603</v>
      </c>
      <c r="B494" s="88" t="s">
        <v>1127</v>
      </c>
      <c r="C494" s="115" t="s">
        <v>1404</v>
      </c>
      <c r="D494" s="113">
        <v>0</v>
      </c>
      <c r="E494" s="113">
        <v>0</v>
      </c>
      <c r="F494" s="113">
        <v>0</v>
      </c>
      <c r="G494" s="113">
        <v>0</v>
      </c>
      <c r="H494" s="113">
        <v>0</v>
      </c>
      <c r="I494" s="113">
        <v>0</v>
      </c>
      <c r="J494" s="113">
        <v>0</v>
      </c>
      <c r="K494" s="113">
        <v>0</v>
      </c>
      <c r="L494" s="113">
        <v>0</v>
      </c>
      <c r="M494" s="113">
        <v>0</v>
      </c>
      <c r="N494" s="113">
        <v>0</v>
      </c>
      <c r="O494" s="113">
        <v>0</v>
      </c>
      <c r="P494" s="113">
        <v>0</v>
      </c>
      <c r="Q494" s="113">
        <v>0</v>
      </c>
      <c r="R494" s="113">
        <v>0</v>
      </c>
      <c r="S494" s="113">
        <v>0</v>
      </c>
      <c r="T494" s="113">
        <v>0</v>
      </c>
      <c r="U494" s="113">
        <v>0</v>
      </c>
      <c r="V494" s="113">
        <v>0</v>
      </c>
      <c r="W494" s="113">
        <v>0</v>
      </c>
      <c r="X494" s="113">
        <v>0</v>
      </c>
      <c r="Y494" s="113">
        <v>0</v>
      </c>
      <c r="Z494" s="113">
        <v>0</v>
      </c>
      <c r="AA494" s="113">
        <v>0</v>
      </c>
      <c r="AB494" s="113">
        <v>0</v>
      </c>
      <c r="AC494" s="113">
        <v>0</v>
      </c>
      <c r="AD494" s="113">
        <v>0</v>
      </c>
      <c r="AE494" s="113">
        <v>0</v>
      </c>
      <c r="AF494" s="113">
        <v>0</v>
      </c>
      <c r="AG494" s="113">
        <v>0</v>
      </c>
      <c r="AH494" s="113">
        <v>0</v>
      </c>
      <c r="AI494" s="113">
        <v>0</v>
      </c>
      <c r="AJ494" s="113">
        <v>0</v>
      </c>
      <c r="AK494" s="113">
        <v>0</v>
      </c>
      <c r="AL494" s="113">
        <v>0</v>
      </c>
      <c r="AM494" s="113">
        <f t="shared" si="7"/>
        <v>0</v>
      </c>
      <c r="AP494" s="70"/>
    </row>
    <row r="495" spans="1:42" ht="33" customHeight="1">
      <c r="A495" s="87">
        <v>1604</v>
      </c>
      <c r="B495" s="88" t="s">
        <v>1128</v>
      </c>
      <c r="C495" s="115" t="s">
        <v>1404</v>
      </c>
      <c r="D495" s="113">
        <v>0</v>
      </c>
      <c r="E495" s="113">
        <v>0</v>
      </c>
      <c r="F495" s="113">
        <v>0</v>
      </c>
      <c r="G495" s="113">
        <v>0</v>
      </c>
      <c r="H495" s="113">
        <v>0</v>
      </c>
      <c r="I495" s="113">
        <v>0</v>
      </c>
      <c r="J495" s="113">
        <v>0</v>
      </c>
      <c r="K495" s="113">
        <v>0</v>
      </c>
      <c r="L495" s="113">
        <v>0</v>
      </c>
      <c r="M495" s="113">
        <v>0</v>
      </c>
      <c r="N495" s="113">
        <v>0</v>
      </c>
      <c r="O495" s="113">
        <v>0</v>
      </c>
      <c r="P495" s="113">
        <v>0</v>
      </c>
      <c r="Q495" s="113">
        <v>0</v>
      </c>
      <c r="R495" s="113">
        <v>0</v>
      </c>
      <c r="S495" s="113">
        <v>0</v>
      </c>
      <c r="T495" s="113">
        <v>0</v>
      </c>
      <c r="U495" s="113">
        <v>0</v>
      </c>
      <c r="V495" s="113">
        <v>0</v>
      </c>
      <c r="W495" s="113">
        <v>0</v>
      </c>
      <c r="X495" s="113">
        <v>0</v>
      </c>
      <c r="Y495" s="113">
        <v>0</v>
      </c>
      <c r="Z495" s="113">
        <v>0</v>
      </c>
      <c r="AA495" s="113">
        <v>0</v>
      </c>
      <c r="AB495" s="113">
        <v>0</v>
      </c>
      <c r="AC495" s="113">
        <v>0</v>
      </c>
      <c r="AD495" s="113">
        <v>0</v>
      </c>
      <c r="AE495" s="113">
        <v>0</v>
      </c>
      <c r="AF495" s="113">
        <v>0</v>
      </c>
      <c r="AG495" s="113">
        <v>0</v>
      </c>
      <c r="AH495" s="113">
        <v>0</v>
      </c>
      <c r="AI495" s="113">
        <v>0</v>
      </c>
      <c r="AJ495" s="113">
        <v>0</v>
      </c>
      <c r="AK495" s="113">
        <v>0</v>
      </c>
      <c r="AL495" s="113">
        <v>0</v>
      </c>
      <c r="AM495" s="113">
        <f t="shared" si="7"/>
        <v>0</v>
      </c>
      <c r="AP495" s="70"/>
    </row>
    <row r="496" spans="1:42" ht="33" customHeight="1">
      <c r="A496" s="87">
        <v>1605</v>
      </c>
      <c r="B496" s="88" t="s">
        <v>1129</v>
      </c>
      <c r="C496" s="115" t="s">
        <v>1404</v>
      </c>
      <c r="D496" s="113">
        <v>0</v>
      </c>
      <c r="E496" s="113">
        <v>0</v>
      </c>
      <c r="F496" s="113">
        <v>0</v>
      </c>
      <c r="G496" s="113">
        <v>0</v>
      </c>
      <c r="H496" s="113">
        <v>0</v>
      </c>
      <c r="I496" s="113">
        <v>0</v>
      </c>
      <c r="J496" s="113">
        <v>0</v>
      </c>
      <c r="K496" s="113">
        <v>0</v>
      </c>
      <c r="L496" s="113">
        <v>0</v>
      </c>
      <c r="M496" s="113">
        <v>0</v>
      </c>
      <c r="N496" s="113">
        <v>0</v>
      </c>
      <c r="O496" s="113">
        <v>0</v>
      </c>
      <c r="P496" s="113">
        <v>0</v>
      </c>
      <c r="Q496" s="113">
        <v>0</v>
      </c>
      <c r="R496" s="113">
        <v>0</v>
      </c>
      <c r="S496" s="113">
        <v>0</v>
      </c>
      <c r="T496" s="113">
        <v>0</v>
      </c>
      <c r="U496" s="113">
        <v>0</v>
      </c>
      <c r="V496" s="113">
        <v>0</v>
      </c>
      <c r="W496" s="113">
        <v>0</v>
      </c>
      <c r="X496" s="113">
        <v>0</v>
      </c>
      <c r="Y496" s="113">
        <v>0</v>
      </c>
      <c r="Z496" s="113">
        <v>0</v>
      </c>
      <c r="AA496" s="113">
        <v>0</v>
      </c>
      <c r="AB496" s="113">
        <v>0</v>
      </c>
      <c r="AC496" s="113">
        <v>0</v>
      </c>
      <c r="AD496" s="113">
        <v>0</v>
      </c>
      <c r="AE496" s="113">
        <v>0</v>
      </c>
      <c r="AF496" s="113">
        <v>0</v>
      </c>
      <c r="AG496" s="113">
        <v>0</v>
      </c>
      <c r="AH496" s="113">
        <v>0</v>
      </c>
      <c r="AI496" s="113">
        <v>0</v>
      </c>
      <c r="AJ496" s="113">
        <v>0</v>
      </c>
      <c r="AK496" s="113">
        <v>0</v>
      </c>
      <c r="AL496" s="113">
        <v>0</v>
      </c>
      <c r="AM496" s="113">
        <f t="shared" si="7"/>
        <v>0</v>
      </c>
      <c r="AP496" s="70"/>
    </row>
    <row r="497" spans="1:42" ht="33" customHeight="1">
      <c r="A497" s="87">
        <v>1606</v>
      </c>
      <c r="B497" s="88" t="s">
        <v>1130</v>
      </c>
      <c r="C497" s="115" t="s">
        <v>1404</v>
      </c>
      <c r="D497" s="113">
        <v>0</v>
      </c>
      <c r="E497" s="113">
        <v>0</v>
      </c>
      <c r="F497" s="113">
        <v>0</v>
      </c>
      <c r="G497" s="113">
        <v>0</v>
      </c>
      <c r="H497" s="113">
        <v>0</v>
      </c>
      <c r="I497" s="113">
        <v>0</v>
      </c>
      <c r="J497" s="113">
        <v>0</v>
      </c>
      <c r="K497" s="113">
        <v>0</v>
      </c>
      <c r="L497" s="113">
        <v>0</v>
      </c>
      <c r="M497" s="113">
        <v>0</v>
      </c>
      <c r="N497" s="113">
        <v>0</v>
      </c>
      <c r="O497" s="113">
        <v>0</v>
      </c>
      <c r="P497" s="113">
        <v>0</v>
      </c>
      <c r="Q497" s="113">
        <v>0</v>
      </c>
      <c r="R497" s="113">
        <v>0</v>
      </c>
      <c r="S497" s="113">
        <v>0</v>
      </c>
      <c r="T497" s="113">
        <v>0</v>
      </c>
      <c r="U497" s="113">
        <v>0</v>
      </c>
      <c r="V497" s="113">
        <v>0</v>
      </c>
      <c r="W497" s="113">
        <v>0</v>
      </c>
      <c r="X497" s="113">
        <v>0</v>
      </c>
      <c r="Y497" s="113">
        <v>0</v>
      </c>
      <c r="Z497" s="113">
        <v>0</v>
      </c>
      <c r="AA497" s="113">
        <v>0</v>
      </c>
      <c r="AB497" s="113">
        <v>0</v>
      </c>
      <c r="AC497" s="113">
        <v>0</v>
      </c>
      <c r="AD497" s="113">
        <v>0</v>
      </c>
      <c r="AE497" s="113">
        <v>0</v>
      </c>
      <c r="AF497" s="113">
        <v>0</v>
      </c>
      <c r="AG497" s="113">
        <v>0</v>
      </c>
      <c r="AH497" s="113">
        <v>0</v>
      </c>
      <c r="AI497" s="113">
        <v>0</v>
      </c>
      <c r="AJ497" s="113">
        <v>0</v>
      </c>
      <c r="AK497" s="113">
        <v>0</v>
      </c>
      <c r="AL497" s="113">
        <v>0</v>
      </c>
      <c r="AM497" s="113">
        <f t="shared" si="7"/>
        <v>0</v>
      </c>
      <c r="AP497" s="70"/>
    </row>
    <row r="498" spans="1:42" ht="33" customHeight="1">
      <c r="A498" s="87">
        <v>1607</v>
      </c>
      <c r="B498" s="88" t="s">
        <v>1131</v>
      </c>
      <c r="C498" s="115" t="s">
        <v>1404</v>
      </c>
      <c r="D498" s="113">
        <v>0</v>
      </c>
      <c r="E498" s="113">
        <v>0</v>
      </c>
      <c r="F498" s="113">
        <v>0</v>
      </c>
      <c r="G498" s="113">
        <v>0</v>
      </c>
      <c r="H498" s="113">
        <v>0</v>
      </c>
      <c r="I498" s="113">
        <v>0</v>
      </c>
      <c r="J498" s="113">
        <v>0</v>
      </c>
      <c r="K498" s="113">
        <v>0</v>
      </c>
      <c r="L498" s="113">
        <v>0</v>
      </c>
      <c r="M498" s="113">
        <v>0</v>
      </c>
      <c r="N498" s="113">
        <v>0</v>
      </c>
      <c r="O498" s="113">
        <v>0</v>
      </c>
      <c r="P498" s="113">
        <v>0</v>
      </c>
      <c r="Q498" s="113">
        <v>0</v>
      </c>
      <c r="R498" s="113">
        <v>0</v>
      </c>
      <c r="S498" s="113">
        <v>0</v>
      </c>
      <c r="T498" s="113">
        <v>0</v>
      </c>
      <c r="U498" s="113">
        <v>0</v>
      </c>
      <c r="V498" s="113">
        <v>0</v>
      </c>
      <c r="W498" s="113">
        <v>0</v>
      </c>
      <c r="X498" s="113">
        <v>0</v>
      </c>
      <c r="Y498" s="113">
        <v>0</v>
      </c>
      <c r="Z498" s="113">
        <v>0</v>
      </c>
      <c r="AA498" s="113">
        <v>0</v>
      </c>
      <c r="AB498" s="113">
        <v>0</v>
      </c>
      <c r="AC498" s="113">
        <v>0</v>
      </c>
      <c r="AD498" s="113">
        <v>0</v>
      </c>
      <c r="AE498" s="113">
        <v>0</v>
      </c>
      <c r="AF498" s="113">
        <v>0</v>
      </c>
      <c r="AG498" s="113">
        <v>0</v>
      </c>
      <c r="AH498" s="113">
        <v>0</v>
      </c>
      <c r="AI498" s="113">
        <v>0</v>
      </c>
      <c r="AJ498" s="113">
        <v>0</v>
      </c>
      <c r="AK498" s="113">
        <v>0</v>
      </c>
      <c r="AL498" s="113">
        <v>0</v>
      </c>
      <c r="AM498" s="113">
        <f t="shared" si="7"/>
        <v>0</v>
      </c>
      <c r="AP498" s="70"/>
    </row>
    <row r="499" spans="1:42" ht="33" customHeight="1">
      <c r="A499" s="87">
        <v>1608</v>
      </c>
      <c r="B499" s="88" t="s">
        <v>1132</v>
      </c>
      <c r="C499" s="115" t="s">
        <v>1404</v>
      </c>
      <c r="D499" s="113">
        <v>0</v>
      </c>
      <c r="E499" s="113">
        <v>0</v>
      </c>
      <c r="F499" s="113">
        <v>0</v>
      </c>
      <c r="G499" s="113">
        <v>0</v>
      </c>
      <c r="H499" s="113">
        <v>0</v>
      </c>
      <c r="I499" s="113">
        <v>0</v>
      </c>
      <c r="J499" s="113">
        <v>0</v>
      </c>
      <c r="K499" s="113">
        <v>0</v>
      </c>
      <c r="L499" s="113">
        <v>0</v>
      </c>
      <c r="M499" s="113">
        <v>0</v>
      </c>
      <c r="N499" s="113">
        <v>0</v>
      </c>
      <c r="O499" s="113">
        <v>0</v>
      </c>
      <c r="P499" s="113">
        <v>0</v>
      </c>
      <c r="Q499" s="113">
        <v>0</v>
      </c>
      <c r="R499" s="113">
        <v>0</v>
      </c>
      <c r="S499" s="113">
        <v>0</v>
      </c>
      <c r="T499" s="113">
        <v>0</v>
      </c>
      <c r="U499" s="113">
        <v>0</v>
      </c>
      <c r="V499" s="113">
        <v>0</v>
      </c>
      <c r="W499" s="113">
        <v>0</v>
      </c>
      <c r="X499" s="113">
        <v>0</v>
      </c>
      <c r="Y499" s="113">
        <v>0</v>
      </c>
      <c r="Z499" s="113">
        <v>0</v>
      </c>
      <c r="AA499" s="113">
        <v>0</v>
      </c>
      <c r="AB499" s="113">
        <v>0</v>
      </c>
      <c r="AC499" s="113">
        <v>0</v>
      </c>
      <c r="AD499" s="113">
        <v>0</v>
      </c>
      <c r="AE499" s="113">
        <v>0</v>
      </c>
      <c r="AF499" s="113">
        <v>0</v>
      </c>
      <c r="AG499" s="113">
        <v>0</v>
      </c>
      <c r="AH499" s="113">
        <v>0</v>
      </c>
      <c r="AI499" s="113">
        <v>0</v>
      </c>
      <c r="AJ499" s="113">
        <v>0</v>
      </c>
      <c r="AK499" s="113">
        <v>0</v>
      </c>
      <c r="AL499" s="113">
        <v>0</v>
      </c>
      <c r="AM499" s="113">
        <f t="shared" si="7"/>
        <v>0</v>
      </c>
      <c r="AP499" s="70"/>
    </row>
    <row r="500" spans="1:42" ht="33" customHeight="1">
      <c r="A500" s="87">
        <v>1609</v>
      </c>
      <c r="B500" s="88" t="s">
        <v>1133</v>
      </c>
      <c r="C500" s="115" t="s">
        <v>1404</v>
      </c>
      <c r="D500" s="113">
        <v>0</v>
      </c>
      <c r="E500" s="113">
        <v>0</v>
      </c>
      <c r="F500" s="113">
        <v>0</v>
      </c>
      <c r="G500" s="113">
        <v>0</v>
      </c>
      <c r="H500" s="113">
        <v>0</v>
      </c>
      <c r="I500" s="113">
        <v>0</v>
      </c>
      <c r="J500" s="113">
        <v>0</v>
      </c>
      <c r="K500" s="113">
        <v>0</v>
      </c>
      <c r="L500" s="113">
        <v>0</v>
      </c>
      <c r="M500" s="113">
        <v>0</v>
      </c>
      <c r="N500" s="113">
        <v>0</v>
      </c>
      <c r="O500" s="113">
        <v>0</v>
      </c>
      <c r="P500" s="113">
        <v>0</v>
      </c>
      <c r="Q500" s="113">
        <v>0</v>
      </c>
      <c r="R500" s="113">
        <v>0</v>
      </c>
      <c r="S500" s="113">
        <v>0</v>
      </c>
      <c r="T500" s="113">
        <v>0</v>
      </c>
      <c r="U500" s="113">
        <v>0</v>
      </c>
      <c r="V500" s="113">
        <v>0</v>
      </c>
      <c r="W500" s="113">
        <v>0</v>
      </c>
      <c r="X500" s="113">
        <v>0</v>
      </c>
      <c r="Y500" s="113">
        <v>0</v>
      </c>
      <c r="Z500" s="113">
        <v>0</v>
      </c>
      <c r="AA500" s="113">
        <v>0</v>
      </c>
      <c r="AB500" s="113">
        <v>0</v>
      </c>
      <c r="AC500" s="113">
        <v>0</v>
      </c>
      <c r="AD500" s="113">
        <v>0</v>
      </c>
      <c r="AE500" s="113">
        <v>0</v>
      </c>
      <c r="AF500" s="113">
        <v>0</v>
      </c>
      <c r="AG500" s="113">
        <v>0</v>
      </c>
      <c r="AH500" s="113">
        <v>0</v>
      </c>
      <c r="AI500" s="113">
        <v>0</v>
      </c>
      <c r="AJ500" s="113">
        <v>0</v>
      </c>
      <c r="AK500" s="113">
        <v>0</v>
      </c>
      <c r="AL500" s="113">
        <v>0</v>
      </c>
      <c r="AM500" s="113">
        <f t="shared" si="7"/>
        <v>0</v>
      </c>
      <c r="AP500" s="70"/>
    </row>
    <row r="501" spans="1:42" ht="33" customHeight="1">
      <c r="A501" s="87">
        <v>1610</v>
      </c>
      <c r="B501" s="88" t="s">
        <v>1134</v>
      </c>
      <c r="C501" s="115" t="s">
        <v>1404</v>
      </c>
      <c r="D501" s="113">
        <v>0</v>
      </c>
      <c r="E501" s="113">
        <v>0</v>
      </c>
      <c r="F501" s="113">
        <v>0</v>
      </c>
      <c r="G501" s="113">
        <v>0</v>
      </c>
      <c r="H501" s="113">
        <v>0</v>
      </c>
      <c r="I501" s="113">
        <v>0</v>
      </c>
      <c r="J501" s="113">
        <v>0</v>
      </c>
      <c r="K501" s="113">
        <v>0</v>
      </c>
      <c r="L501" s="113">
        <v>0</v>
      </c>
      <c r="M501" s="113">
        <v>0</v>
      </c>
      <c r="N501" s="113">
        <v>0</v>
      </c>
      <c r="O501" s="113">
        <v>0</v>
      </c>
      <c r="P501" s="113">
        <v>0</v>
      </c>
      <c r="Q501" s="113">
        <v>0</v>
      </c>
      <c r="R501" s="113">
        <v>0</v>
      </c>
      <c r="S501" s="113">
        <v>0</v>
      </c>
      <c r="T501" s="113">
        <v>0</v>
      </c>
      <c r="U501" s="113">
        <v>0</v>
      </c>
      <c r="V501" s="113">
        <v>0</v>
      </c>
      <c r="W501" s="113">
        <v>0</v>
      </c>
      <c r="X501" s="113">
        <v>0</v>
      </c>
      <c r="Y501" s="113">
        <v>0</v>
      </c>
      <c r="Z501" s="113">
        <v>0</v>
      </c>
      <c r="AA501" s="113">
        <v>0</v>
      </c>
      <c r="AB501" s="113">
        <v>0</v>
      </c>
      <c r="AC501" s="113">
        <v>0</v>
      </c>
      <c r="AD501" s="113">
        <v>0</v>
      </c>
      <c r="AE501" s="113">
        <v>0</v>
      </c>
      <c r="AF501" s="113">
        <v>0</v>
      </c>
      <c r="AG501" s="113">
        <v>0</v>
      </c>
      <c r="AH501" s="113">
        <v>0</v>
      </c>
      <c r="AI501" s="113">
        <v>0</v>
      </c>
      <c r="AJ501" s="113">
        <v>0</v>
      </c>
      <c r="AK501" s="113">
        <v>0</v>
      </c>
      <c r="AL501" s="113">
        <v>0</v>
      </c>
      <c r="AM501" s="113">
        <f t="shared" si="7"/>
        <v>0</v>
      </c>
      <c r="AP501" s="70"/>
    </row>
    <row r="502" spans="1:42" ht="33" customHeight="1">
      <c r="A502" s="87">
        <v>1611</v>
      </c>
      <c r="B502" s="88" t="s">
        <v>1135</v>
      </c>
      <c r="C502" s="115" t="s">
        <v>1404</v>
      </c>
      <c r="D502" s="113">
        <v>0</v>
      </c>
      <c r="E502" s="113">
        <v>0</v>
      </c>
      <c r="F502" s="113">
        <v>0</v>
      </c>
      <c r="G502" s="113">
        <v>0</v>
      </c>
      <c r="H502" s="113">
        <v>0</v>
      </c>
      <c r="I502" s="113">
        <v>0</v>
      </c>
      <c r="J502" s="113">
        <v>0</v>
      </c>
      <c r="K502" s="113">
        <v>0</v>
      </c>
      <c r="L502" s="113">
        <v>0</v>
      </c>
      <c r="M502" s="113">
        <v>0</v>
      </c>
      <c r="N502" s="113">
        <v>0</v>
      </c>
      <c r="O502" s="113">
        <v>0</v>
      </c>
      <c r="P502" s="113">
        <v>0</v>
      </c>
      <c r="Q502" s="113">
        <v>0</v>
      </c>
      <c r="R502" s="113">
        <v>0</v>
      </c>
      <c r="S502" s="113">
        <v>0</v>
      </c>
      <c r="T502" s="113">
        <v>0</v>
      </c>
      <c r="U502" s="113">
        <v>0</v>
      </c>
      <c r="V502" s="113">
        <v>0</v>
      </c>
      <c r="W502" s="113">
        <v>0</v>
      </c>
      <c r="X502" s="113">
        <v>0</v>
      </c>
      <c r="Y502" s="113">
        <v>0</v>
      </c>
      <c r="Z502" s="113">
        <v>0</v>
      </c>
      <c r="AA502" s="113">
        <v>0</v>
      </c>
      <c r="AB502" s="113">
        <v>0</v>
      </c>
      <c r="AC502" s="113">
        <v>0</v>
      </c>
      <c r="AD502" s="113">
        <v>0</v>
      </c>
      <c r="AE502" s="113">
        <v>0</v>
      </c>
      <c r="AF502" s="113">
        <v>0</v>
      </c>
      <c r="AG502" s="113">
        <v>0</v>
      </c>
      <c r="AH502" s="113">
        <v>0</v>
      </c>
      <c r="AI502" s="113">
        <v>0</v>
      </c>
      <c r="AJ502" s="113">
        <v>0</v>
      </c>
      <c r="AK502" s="113">
        <v>0</v>
      </c>
      <c r="AL502" s="113">
        <v>0</v>
      </c>
      <c r="AM502" s="113">
        <f t="shared" si="7"/>
        <v>0</v>
      </c>
      <c r="AP502" s="70"/>
    </row>
    <row r="503" spans="1:42" ht="33" customHeight="1">
      <c r="A503" s="87">
        <v>1701</v>
      </c>
      <c r="B503" s="88" t="s">
        <v>1136</v>
      </c>
      <c r="C503" s="115" t="s">
        <v>1404</v>
      </c>
      <c r="D503" s="113">
        <v>0</v>
      </c>
      <c r="E503" s="113">
        <v>0</v>
      </c>
      <c r="F503" s="113">
        <v>0</v>
      </c>
      <c r="G503" s="113">
        <v>0</v>
      </c>
      <c r="H503" s="113">
        <v>0</v>
      </c>
      <c r="I503" s="113">
        <v>0</v>
      </c>
      <c r="J503" s="113">
        <v>0</v>
      </c>
      <c r="K503" s="113">
        <v>0</v>
      </c>
      <c r="L503" s="113">
        <v>0</v>
      </c>
      <c r="M503" s="113">
        <v>0</v>
      </c>
      <c r="N503" s="113">
        <v>0</v>
      </c>
      <c r="O503" s="113">
        <v>0</v>
      </c>
      <c r="P503" s="113">
        <v>0</v>
      </c>
      <c r="Q503" s="113">
        <v>0</v>
      </c>
      <c r="R503" s="113">
        <v>0</v>
      </c>
      <c r="S503" s="113">
        <v>0</v>
      </c>
      <c r="T503" s="113">
        <v>0</v>
      </c>
      <c r="U503" s="113">
        <v>0</v>
      </c>
      <c r="V503" s="113">
        <v>0</v>
      </c>
      <c r="W503" s="113">
        <v>0</v>
      </c>
      <c r="X503" s="113">
        <v>0</v>
      </c>
      <c r="Y503" s="113">
        <v>0</v>
      </c>
      <c r="Z503" s="113">
        <v>0</v>
      </c>
      <c r="AA503" s="113">
        <v>0</v>
      </c>
      <c r="AB503" s="113">
        <v>0</v>
      </c>
      <c r="AC503" s="113">
        <v>0</v>
      </c>
      <c r="AD503" s="113">
        <v>0</v>
      </c>
      <c r="AE503" s="113">
        <v>0</v>
      </c>
      <c r="AF503" s="113">
        <v>0</v>
      </c>
      <c r="AG503" s="113">
        <v>0</v>
      </c>
      <c r="AH503" s="113">
        <v>0</v>
      </c>
      <c r="AI503" s="113">
        <v>0</v>
      </c>
      <c r="AJ503" s="113">
        <v>0</v>
      </c>
      <c r="AK503" s="113">
        <v>0</v>
      </c>
      <c r="AL503" s="113">
        <v>0</v>
      </c>
      <c r="AM503" s="113">
        <f t="shared" si="7"/>
        <v>0</v>
      </c>
      <c r="AP503" s="70"/>
    </row>
    <row r="504" spans="1:42" ht="33" customHeight="1">
      <c r="A504" s="87">
        <v>1702</v>
      </c>
      <c r="B504" s="88" t="s">
        <v>1137</v>
      </c>
      <c r="C504" s="115" t="s">
        <v>1404</v>
      </c>
      <c r="D504" s="113">
        <v>0</v>
      </c>
      <c r="E504" s="113">
        <v>0</v>
      </c>
      <c r="F504" s="113">
        <v>0</v>
      </c>
      <c r="G504" s="113">
        <v>0</v>
      </c>
      <c r="H504" s="113">
        <v>0</v>
      </c>
      <c r="I504" s="113">
        <v>0</v>
      </c>
      <c r="J504" s="113">
        <v>0</v>
      </c>
      <c r="K504" s="113">
        <v>0</v>
      </c>
      <c r="L504" s="113">
        <v>0</v>
      </c>
      <c r="M504" s="113">
        <v>0</v>
      </c>
      <c r="N504" s="113">
        <v>0</v>
      </c>
      <c r="O504" s="113">
        <v>0</v>
      </c>
      <c r="P504" s="113">
        <v>0</v>
      </c>
      <c r="Q504" s="113">
        <v>0</v>
      </c>
      <c r="R504" s="113">
        <v>0</v>
      </c>
      <c r="S504" s="113">
        <v>0</v>
      </c>
      <c r="T504" s="113">
        <v>0</v>
      </c>
      <c r="U504" s="113">
        <v>0</v>
      </c>
      <c r="V504" s="113">
        <v>0</v>
      </c>
      <c r="W504" s="113">
        <v>0</v>
      </c>
      <c r="X504" s="113">
        <v>0</v>
      </c>
      <c r="Y504" s="113">
        <v>0</v>
      </c>
      <c r="Z504" s="113">
        <v>0</v>
      </c>
      <c r="AA504" s="113">
        <v>0</v>
      </c>
      <c r="AB504" s="113">
        <v>0</v>
      </c>
      <c r="AC504" s="113">
        <v>0</v>
      </c>
      <c r="AD504" s="113">
        <v>0</v>
      </c>
      <c r="AE504" s="113">
        <v>0</v>
      </c>
      <c r="AF504" s="113">
        <v>0</v>
      </c>
      <c r="AG504" s="113">
        <v>0</v>
      </c>
      <c r="AH504" s="113">
        <v>0</v>
      </c>
      <c r="AI504" s="113">
        <v>0</v>
      </c>
      <c r="AJ504" s="113">
        <v>0</v>
      </c>
      <c r="AK504" s="113">
        <v>0</v>
      </c>
      <c r="AL504" s="113">
        <v>0</v>
      </c>
      <c r="AM504" s="113">
        <f t="shared" si="7"/>
        <v>0</v>
      </c>
      <c r="AP504" s="70"/>
    </row>
    <row r="505" spans="1:42" ht="33" customHeight="1">
      <c r="A505" s="87">
        <v>1703</v>
      </c>
      <c r="B505" s="88" t="s">
        <v>1138</v>
      </c>
      <c r="C505" s="115" t="s">
        <v>1404</v>
      </c>
      <c r="D505" s="113">
        <v>0</v>
      </c>
      <c r="E505" s="113">
        <v>0</v>
      </c>
      <c r="F505" s="113">
        <v>0</v>
      </c>
      <c r="G505" s="113">
        <v>0</v>
      </c>
      <c r="H505" s="113">
        <v>0</v>
      </c>
      <c r="I505" s="113">
        <v>0</v>
      </c>
      <c r="J505" s="113">
        <v>0</v>
      </c>
      <c r="K505" s="113">
        <v>0</v>
      </c>
      <c r="L505" s="113">
        <v>0</v>
      </c>
      <c r="M505" s="113">
        <v>0</v>
      </c>
      <c r="N505" s="113">
        <v>0</v>
      </c>
      <c r="O505" s="113">
        <v>0</v>
      </c>
      <c r="P505" s="113">
        <v>0</v>
      </c>
      <c r="Q505" s="113">
        <v>0</v>
      </c>
      <c r="R505" s="113">
        <v>0</v>
      </c>
      <c r="S505" s="113">
        <v>0</v>
      </c>
      <c r="T505" s="113">
        <v>0</v>
      </c>
      <c r="U505" s="113">
        <v>0</v>
      </c>
      <c r="V505" s="113">
        <v>0</v>
      </c>
      <c r="W505" s="113">
        <v>0</v>
      </c>
      <c r="X505" s="113">
        <v>0</v>
      </c>
      <c r="Y505" s="113">
        <v>0</v>
      </c>
      <c r="Z505" s="113">
        <v>0</v>
      </c>
      <c r="AA505" s="113">
        <v>0</v>
      </c>
      <c r="AB505" s="113">
        <v>0</v>
      </c>
      <c r="AC505" s="113">
        <v>0</v>
      </c>
      <c r="AD505" s="113">
        <v>0</v>
      </c>
      <c r="AE505" s="113">
        <v>0</v>
      </c>
      <c r="AF505" s="113">
        <v>0</v>
      </c>
      <c r="AG505" s="113">
        <v>0</v>
      </c>
      <c r="AH505" s="113">
        <v>0</v>
      </c>
      <c r="AI505" s="113">
        <v>0</v>
      </c>
      <c r="AJ505" s="113">
        <v>0</v>
      </c>
      <c r="AK505" s="113">
        <v>0</v>
      </c>
      <c r="AL505" s="113">
        <v>0</v>
      </c>
      <c r="AM505" s="113">
        <f t="shared" si="7"/>
        <v>0</v>
      </c>
      <c r="AP505" s="70"/>
    </row>
    <row r="506" spans="1:42" ht="33" customHeight="1">
      <c r="A506" s="87">
        <v>1704</v>
      </c>
      <c r="B506" s="88" t="s">
        <v>1139</v>
      </c>
      <c r="C506" s="115" t="s">
        <v>1404</v>
      </c>
      <c r="D506" s="113">
        <v>0</v>
      </c>
      <c r="E506" s="113">
        <v>0</v>
      </c>
      <c r="F506" s="113">
        <v>0</v>
      </c>
      <c r="G506" s="113">
        <v>0</v>
      </c>
      <c r="H506" s="113">
        <v>0</v>
      </c>
      <c r="I506" s="113">
        <v>0</v>
      </c>
      <c r="J506" s="113">
        <v>0</v>
      </c>
      <c r="K506" s="113">
        <v>0</v>
      </c>
      <c r="L506" s="113">
        <v>0</v>
      </c>
      <c r="M506" s="113">
        <v>0</v>
      </c>
      <c r="N506" s="113">
        <v>0</v>
      </c>
      <c r="O506" s="113">
        <v>0</v>
      </c>
      <c r="P506" s="113">
        <v>0</v>
      </c>
      <c r="Q506" s="113">
        <v>0</v>
      </c>
      <c r="R506" s="113">
        <v>0</v>
      </c>
      <c r="S506" s="113">
        <v>0</v>
      </c>
      <c r="T506" s="113">
        <v>0</v>
      </c>
      <c r="U506" s="113">
        <v>0</v>
      </c>
      <c r="V506" s="113">
        <v>0</v>
      </c>
      <c r="W506" s="113">
        <v>0</v>
      </c>
      <c r="X506" s="113">
        <v>0</v>
      </c>
      <c r="Y506" s="113">
        <v>0</v>
      </c>
      <c r="Z506" s="113">
        <v>0</v>
      </c>
      <c r="AA506" s="113">
        <v>0</v>
      </c>
      <c r="AB506" s="113">
        <v>0</v>
      </c>
      <c r="AC506" s="113">
        <v>0</v>
      </c>
      <c r="AD506" s="113">
        <v>0</v>
      </c>
      <c r="AE506" s="113">
        <v>0</v>
      </c>
      <c r="AF506" s="113">
        <v>0</v>
      </c>
      <c r="AG506" s="113">
        <v>0</v>
      </c>
      <c r="AH506" s="113">
        <v>0</v>
      </c>
      <c r="AI506" s="113">
        <v>0</v>
      </c>
      <c r="AJ506" s="113">
        <v>0</v>
      </c>
      <c r="AK506" s="113">
        <v>0</v>
      </c>
      <c r="AL506" s="113">
        <v>0</v>
      </c>
      <c r="AM506" s="113">
        <f t="shared" si="7"/>
        <v>0</v>
      </c>
      <c r="AP506" s="70"/>
    </row>
    <row r="507" spans="1:42" ht="33" customHeight="1">
      <c r="A507" s="87">
        <v>1705</v>
      </c>
      <c r="B507" s="88" t="s">
        <v>1140</v>
      </c>
      <c r="C507" s="115" t="s">
        <v>1404</v>
      </c>
      <c r="D507" s="113">
        <v>0</v>
      </c>
      <c r="E507" s="113">
        <v>0</v>
      </c>
      <c r="F507" s="113">
        <v>0</v>
      </c>
      <c r="G507" s="113">
        <v>0</v>
      </c>
      <c r="H507" s="113">
        <v>0</v>
      </c>
      <c r="I507" s="113">
        <v>0</v>
      </c>
      <c r="J507" s="113">
        <v>0</v>
      </c>
      <c r="K507" s="113">
        <v>0</v>
      </c>
      <c r="L507" s="113">
        <v>0</v>
      </c>
      <c r="M507" s="113">
        <v>0</v>
      </c>
      <c r="N507" s="113">
        <v>0</v>
      </c>
      <c r="O507" s="113">
        <v>0</v>
      </c>
      <c r="P507" s="113">
        <v>0</v>
      </c>
      <c r="Q507" s="113">
        <v>0</v>
      </c>
      <c r="R507" s="113">
        <v>0</v>
      </c>
      <c r="S507" s="113">
        <v>0</v>
      </c>
      <c r="T507" s="113">
        <v>0</v>
      </c>
      <c r="U507" s="113">
        <v>0</v>
      </c>
      <c r="V507" s="113">
        <v>0</v>
      </c>
      <c r="W507" s="113">
        <v>0</v>
      </c>
      <c r="X507" s="113">
        <v>0</v>
      </c>
      <c r="Y507" s="113">
        <v>0</v>
      </c>
      <c r="Z507" s="113">
        <v>0</v>
      </c>
      <c r="AA507" s="113">
        <v>0</v>
      </c>
      <c r="AB507" s="113">
        <v>0</v>
      </c>
      <c r="AC507" s="113">
        <v>0</v>
      </c>
      <c r="AD507" s="113">
        <v>0</v>
      </c>
      <c r="AE507" s="113">
        <v>0</v>
      </c>
      <c r="AF507" s="113">
        <v>0</v>
      </c>
      <c r="AG507" s="113">
        <v>0</v>
      </c>
      <c r="AH507" s="113">
        <v>0</v>
      </c>
      <c r="AI507" s="113">
        <v>0</v>
      </c>
      <c r="AJ507" s="113">
        <v>0</v>
      </c>
      <c r="AK507" s="113">
        <v>0</v>
      </c>
      <c r="AL507" s="113">
        <v>0</v>
      </c>
      <c r="AM507" s="113">
        <f t="shared" si="7"/>
        <v>0</v>
      </c>
      <c r="AP507" s="70"/>
    </row>
    <row r="508" spans="1:42" ht="33" customHeight="1">
      <c r="A508" s="87">
        <v>1706</v>
      </c>
      <c r="B508" s="88" t="s">
        <v>1141</v>
      </c>
      <c r="C508" s="115" t="s">
        <v>1404</v>
      </c>
      <c r="D508" s="113">
        <v>0</v>
      </c>
      <c r="E508" s="113">
        <v>0</v>
      </c>
      <c r="F508" s="113">
        <v>0</v>
      </c>
      <c r="G508" s="113">
        <v>0</v>
      </c>
      <c r="H508" s="113">
        <v>0</v>
      </c>
      <c r="I508" s="113">
        <v>0</v>
      </c>
      <c r="J508" s="113">
        <v>0</v>
      </c>
      <c r="K508" s="113">
        <v>0</v>
      </c>
      <c r="L508" s="113">
        <v>0</v>
      </c>
      <c r="M508" s="113">
        <v>0</v>
      </c>
      <c r="N508" s="113">
        <v>0</v>
      </c>
      <c r="O508" s="113">
        <v>0</v>
      </c>
      <c r="P508" s="113">
        <v>0</v>
      </c>
      <c r="Q508" s="113">
        <v>0</v>
      </c>
      <c r="R508" s="113">
        <v>0</v>
      </c>
      <c r="S508" s="113">
        <v>0</v>
      </c>
      <c r="T508" s="113">
        <v>0</v>
      </c>
      <c r="U508" s="113">
        <v>0</v>
      </c>
      <c r="V508" s="113">
        <v>0</v>
      </c>
      <c r="W508" s="113">
        <v>0</v>
      </c>
      <c r="X508" s="113">
        <v>0</v>
      </c>
      <c r="Y508" s="113">
        <v>0</v>
      </c>
      <c r="Z508" s="113">
        <v>0</v>
      </c>
      <c r="AA508" s="113">
        <v>0</v>
      </c>
      <c r="AB508" s="113">
        <v>0</v>
      </c>
      <c r="AC508" s="113">
        <v>0</v>
      </c>
      <c r="AD508" s="113">
        <v>0</v>
      </c>
      <c r="AE508" s="113">
        <v>0</v>
      </c>
      <c r="AF508" s="113">
        <v>0</v>
      </c>
      <c r="AG508" s="113">
        <v>0</v>
      </c>
      <c r="AH508" s="113">
        <v>0</v>
      </c>
      <c r="AI508" s="113">
        <v>0</v>
      </c>
      <c r="AJ508" s="113">
        <v>0</v>
      </c>
      <c r="AK508" s="113">
        <v>0</v>
      </c>
      <c r="AL508" s="113">
        <v>0</v>
      </c>
      <c r="AM508" s="113">
        <f t="shared" si="7"/>
        <v>0</v>
      </c>
      <c r="AP508" s="70"/>
    </row>
    <row r="509" spans="1:42" ht="33" customHeight="1">
      <c r="A509" s="87">
        <v>1707</v>
      </c>
      <c r="B509" s="88" t="s">
        <v>1142</v>
      </c>
      <c r="C509" s="115" t="s">
        <v>1404</v>
      </c>
      <c r="D509" s="113">
        <v>0</v>
      </c>
      <c r="E509" s="113">
        <v>0</v>
      </c>
      <c r="F509" s="113">
        <v>0</v>
      </c>
      <c r="G509" s="113">
        <v>0</v>
      </c>
      <c r="H509" s="113">
        <v>0</v>
      </c>
      <c r="I509" s="113">
        <v>0</v>
      </c>
      <c r="J509" s="113">
        <v>0</v>
      </c>
      <c r="K509" s="113">
        <v>0</v>
      </c>
      <c r="L509" s="113">
        <v>0</v>
      </c>
      <c r="M509" s="113">
        <v>0</v>
      </c>
      <c r="N509" s="113">
        <v>0</v>
      </c>
      <c r="O509" s="113">
        <v>0</v>
      </c>
      <c r="P509" s="113">
        <v>0</v>
      </c>
      <c r="Q509" s="113">
        <v>0</v>
      </c>
      <c r="R509" s="113">
        <v>0</v>
      </c>
      <c r="S509" s="113">
        <v>0</v>
      </c>
      <c r="T509" s="113">
        <v>0</v>
      </c>
      <c r="U509" s="113">
        <v>0</v>
      </c>
      <c r="V509" s="113">
        <v>0</v>
      </c>
      <c r="W509" s="113">
        <v>0</v>
      </c>
      <c r="X509" s="113">
        <v>0</v>
      </c>
      <c r="Y509" s="113">
        <v>0</v>
      </c>
      <c r="Z509" s="113">
        <v>0</v>
      </c>
      <c r="AA509" s="113">
        <v>0</v>
      </c>
      <c r="AB509" s="113">
        <v>0</v>
      </c>
      <c r="AC509" s="113">
        <v>0</v>
      </c>
      <c r="AD509" s="113">
        <v>0</v>
      </c>
      <c r="AE509" s="113">
        <v>0</v>
      </c>
      <c r="AF509" s="113">
        <v>0</v>
      </c>
      <c r="AG509" s="113">
        <v>0</v>
      </c>
      <c r="AH509" s="113">
        <v>0</v>
      </c>
      <c r="AI509" s="113">
        <v>0</v>
      </c>
      <c r="AJ509" s="113">
        <v>0</v>
      </c>
      <c r="AK509" s="113">
        <v>0</v>
      </c>
      <c r="AL509" s="113">
        <v>0</v>
      </c>
      <c r="AM509" s="113">
        <f t="shared" si="7"/>
        <v>0</v>
      </c>
      <c r="AP509" s="70"/>
    </row>
    <row r="510" spans="1:42" ht="33" customHeight="1">
      <c r="A510" s="87">
        <v>1708</v>
      </c>
      <c r="B510" s="88" t="s">
        <v>1143</v>
      </c>
      <c r="C510" s="115" t="s">
        <v>1404</v>
      </c>
      <c r="D510" s="113">
        <v>0</v>
      </c>
      <c r="E510" s="113">
        <v>0</v>
      </c>
      <c r="F510" s="113">
        <v>0</v>
      </c>
      <c r="G510" s="113">
        <v>0</v>
      </c>
      <c r="H510" s="113">
        <v>0</v>
      </c>
      <c r="I510" s="113">
        <v>0</v>
      </c>
      <c r="J510" s="113">
        <v>0</v>
      </c>
      <c r="K510" s="113">
        <v>0</v>
      </c>
      <c r="L510" s="113">
        <v>0</v>
      </c>
      <c r="M510" s="113">
        <v>0</v>
      </c>
      <c r="N510" s="113">
        <v>0</v>
      </c>
      <c r="O510" s="113">
        <v>0</v>
      </c>
      <c r="P510" s="113">
        <v>0</v>
      </c>
      <c r="Q510" s="113">
        <v>0</v>
      </c>
      <c r="R510" s="113">
        <v>0</v>
      </c>
      <c r="S510" s="113">
        <v>0</v>
      </c>
      <c r="T510" s="113">
        <v>0</v>
      </c>
      <c r="U510" s="113">
        <v>0</v>
      </c>
      <c r="V510" s="113">
        <v>0</v>
      </c>
      <c r="W510" s="113">
        <v>0</v>
      </c>
      <c r="X510" s="113">
        <v>0</v>
      </c>
      <c r="Y510" s="113">
        <v>0</v>
      </c>
      <c r="Z510" s="113">
        <v>0</v>
      </c>
      <c r="AA510" s="113">
        <v>0</v>
      </c>
      <c r="AB510" s="113">
        <v>0</v>
      </c>
      <c r="AC510" s="113">
        <v>0</v>
      </c>
      <c r="AD510" s="113">
        <v>0</v>
      </c>
      <c r="AE510" s="113">
        <v>0</v>
      </c>
      <c r="AF510" s="113">
        <v>0</v>
      </c>
      <c r="AG510" s="113">
        <v>0</v>
      </c>
      <c r="AH510" s="113">
        <v>0</v>
      </c>
      <c r="AI510" s="113">
        <v>0</v>
      </c>
      <c r="AJ510" s="113">
        <v>0</v>
      </c>
      <c r="AK510" s="113">
        <v>0</v>
      </c>
      <c r="AL510" s="113">
        <v>0</v>
      </c>
      <c r="AM510" s="113">
        <f t="shared" si="7"/>
        <v>0</v>
      </c>
      <c r="AP510" s="70"/>
    </row>
    <row r="511" spans="1:42" ht="33" customHeight="1">
      <c r="A511" s="87">
        <v>1709</v>
      </c>
      <c r="B511" s="88" t="s">
        <v>1144</v>
      </c>
      <c r="C511" s="115" t="s">
        <v>1404</v>
      </c>
      <c r="D511" s="113">
        <v>0</v>
      </c>
      <c r="E511" s="113">
        <v>0</v>
      </c>
      <c r="F511" s="113">
        <v>0</v>
      </c>
      <c r="G511" s="113">
        <v>0</v>
      </c>
      <c r="H511" s="113">
        <v>0</v>
      </c>
      <c r="I511" s="113">
        <v>0</v>
      </c>
      <c r="J511" s="113">
        <v>0</v>
      </c>
      <c r="K511" s="113">
        <v>0</v>
      </c>
      <c r="L511" s="113">
        <v>0</v>
      </c>
      <c r="M511" s="113">
        <v>0</v>
      </c>
      <c r="N511" s="113">
        <v>0</v>
      </c>
      <c r="O511" s="113">
        <v>0</v>
      </c>
      <c r="P511" s="113">
        <v>0</v>
      </c>
      <c r="Q511" s="113">
        <v>0</v>
      </c>
      <c r="R511" s="113">
        <v>0</v>
      </c>
      <c r="S511" s="113">
        <v>0</v>
      </c>
      <c r="T511" s="113">
        <v>0</v>
      </c>
      <c r="U511" s="113">
        <v>0</v>
      </c>
      <c r="V511" s="113">
        <v>0</v>
      </c>
      <c r="W511" s="113">
        <v>0</v>
      </c>
      <c r="X511" s="113">
        <v>0</v>
      </c>
      <c r="Y511" s="113">
        <v>0</v>
      </c>
      <c r="Z511" s="113">
        <v>0</v>
      </c>
      <c r="AA511" s="113">
        <v>0</v>
      </c>
      <c r="AB511" s="113">
        <v>0</v>
      </c>
      <c r="AC511" s="113">
        <v>0</v>
      </c>
      <c r="AD511" s="113">
        <v>0</v>
      </c>
      <c r="AE511" s="113">
        <v>0</v>
      </c>
      <c r="AF511" s="113">
        <v>0</v>
      </c>
      <c r="AG511" s="113">
        <v>0</v>
      </c>
      <c r="AH511" s="113">
        <v>0</v>
      </c>
      <c r="AI511" s="113">
        <v>0</v>
      </c>
      <c r="AJ511" s="113">
        <v>0</v>
      </c>
      <c r="AK511" s="113">
        <v>0</v>
      </c>
      <c r="AL511" s="113">
        <v>0</v>
      </c>
      <c r="AM511" s="113">
        <f t="shared" si="7"/>
        <v>0</v>
      </c>
      <c r="AP511" s="70"/>
    </row>
    <row r="512" spans="1:42" ht="33" customHeight="1">
      <c r="A512" s="87">
        <v>1710</v>
      </c>
      <c r="B512" s="88" t="s">
        <v>1145</v>
      </c>
      <c r="C512" s="115" t="s">
        <v>1404</v>
      </c>
      <c r="D512" s="113">
        <v>0</v>
      </c>
      <c r="E512" s="113">
        <v>0</v>
      </c>
      <c r="F512" s="113">
        <v>0</v>
      </c>
      <c r="G512" s="113">
        <v>0</v>
      </c>
      <c r="H512" s="113">
        <v>0</v>
      </c>
      <c r="I512" s="113">
        <v>0</v>
      </c>
      <c r="J512" s="113">
        <v>0</v>
      </c>
      <c r="K512" s="113">
        <v>0</v>
      </c>
      <c r="L512" s="113">
        <v>0</v>
      </c>
      <c r="M512" s="113">
        <v>0</v>
      </c>
      <c r="N512" s="113">
        <v>0</v>
      </c>
      <c r="O512" s="113">
        <v>0</v>
      </c>
      <c r="P512" s="113">
        <v>0</v>
      </c>
      <c r="Q512" s="113">
        <v>0</v>
      </c>
      <c r="R512" s="113">
        <v>0</v>
      </c>
      <c r="S512" s="113">
        <v>0</v>
      </c>
      <c r="T512" s="113">
        <v>0</v>
      </c>
      <c r="U512" s="113">
        <v>0</v>
      </c>
      <c r="V512" s="113">
        <v>0</v>
      </c>
      <c r="W512" s="113">
        <v>0</v>
      </c>
      <c r="X512" s="113">
        <v>0</v>
      </c>
      <c r="Y512" s="113">
        <v>0</v>
      </c>
      <c r="Z512" s="113">
        <v>0</v>
      </c>
      <c r="AA512" s="113">
        <v>0</v>
      </c>
      <c r="AB512" s="113">
        <v>0</v>
      </c>
      <c r="AC512" s="113">
        <v>0</v>
      </c>
      <c r="AD512" s="113">
        <v>0</v>
      </c>
      <c r="AE512" s="113">
        <v>0</v>
      </c>
      <c r="AF512" s="113">
        <v>0</v>
      </c>
      <c r="AG512" s="113">
        <v>0</v>
      </c>
      <c r="AH512" s="113">
        <v>0</v>
      </c>
      <c r="AI512" s="113">
        <v>0</v>
      </c>
      <c r="AJ512" s="113">
        <v>0</v>
      </c>
      <c r="AK512" s="113">
        <v>0</v>
      </c>
      <c r="AL512" s="113">
        <v>0</v>
      </c>
      <c r="AM512" s="113">
        <f t="shared" si="7"/>
        <v>0</v>
      </c>
      <c r="AP512" s="70"/>
    </row>
    <row r="513" spans="1:42" ht="33" customHeight="1">
      <c r="A513" s="87">
        <v>1711</v>
      </c>
      <c r="B513" s="88" t="s">
        <v>1146</v>
      </c>
      <c r="C513" s="115" t="s">
        <v>1404</v>
      </c>
      <c r="D513" s="113">
        <v>0</v>
      </c>
      <c r="E513" s="113">
        <v>0</v>
      </c>
      <c r="F513" s="113">
        <v>0</v>
      </c>
      <c r="G513" s="113">
        <v>0</v>
      </c>
      <c r="H513" s="113">
        <v>0</v>
      </c>
      <c r="I513" s="113">
        <v>0</v>
      </c>
      <c r="J513" s="113">
        <v>0</v>
      </c>
      <c r="K513" s="113">
        <v>0</v>
      </c>
      <c r="L513" s="113">
        <v>0</v>
      </c>
      <c r="M513" s="113">
        <v>0</v>
      </c>
      <c r="N513" s="113">
        <v>0</v>
      </c>
      <c r="O513" s="113">
        <v>0</v>
      </c>
      <c r="P513" s="113">
        <v>0</v>
      </c>
      <c r="Q513" s="113">
        <v>0</v>
      </c>
      <c r="R513" s="113">
        <v>0</v>
      </c>
      <c r="S513" s="113">
        <v>0</v>
      </c>
      <c r="T513" s="113">
        <v>0</v>
      </c>
      <c r="U513" s="113">
        <v>0</v>
      </c>
      <c r="V513" s="113">
        <v>0</v>
      </c>
      <c r="W513" s="113">
        <v>0</v>
      </c>
      <c r="X513" s="113">
        <v>0</v>
      </c>
      <c r="Y513" s="113">
        <v>0</v>
      </c>
      <c r="Z513" s="113">
        <v>0</v>
      </c>
      <c r="AA513" s="113">
        <v>0</v>
      </c>
      <c r="AB513" s="113">
        <v>0</v>
      </c>
      <c r="AC513" s="113">
        <v>0</v>
      </c>
      <c r="AD513" s="113">
        <v>0</v>
      </c>
      <c r="AE513" s="113">
        <v>0</v>
      </c>
      <c r="AF513" s="113">
        <v>0</v>
      </c>
      <c r="AG513" s="113">
        <v>0</v>
      </c>
      <c r="AH513" s="113">
        <v>0</v>
      </c>
      <c r="AI513" s="113">
        <v>0</v>
      </c>
      <c r="AJ513" s="113">
        <v>0</v>
      </c>
      <c r="AK513" s="113">
        <v>0</v>
      </c>
      <c r="AL513" s="113">
        <v>0</v>
      </c>
      <c r="AM513" s="113">
        <f t="shared" si="7"/>
        <v>0</v>
      </c>
      <c r="AP513" s="70"/>
    </row>
    <row r="514" spans="1:42" ht="33" customHeight="1">
      <c r="A514" s="87">
        <v>1712</v>
      </c>
      <c r="B514" s="88" t="s">
        <v>1147</v>
      </c>
      <c r="C514" s="115" t="s">
        <v>1404</v>
      </c>
      <c r="D514" s="113">
        <v>0</v>
      </c>
      <c r="E514" s="113">
        <v>0</v>
      </c>
      <c r="F514" s="113">
        <v>0</v>
      </c>
      <c r="G514" s="113">
        <v>0</v>
      </c>
      <c r="H514" s="113">
        <v>0</v>
      </c>
      <c r="I514" s="113">
        <v>0</v>
      </c>
      <c r="J514" s="113">
        <v>0</v>
      </c>
      <c r="K514" s="113">
        <v>0</v>
      </c>
      <c r="L514" s="113">
        <v>0</v>
      </c>
      <c r="M514" s="113">
        <v>0</v>
      </c>
      <c r="N514" s="113">
        <v>0</v>
      </c>
      <c r="O514" s="113">
        <v>0</v>
      </c>
      <c r="P514" s="113">
        <v>0</v>
      </c>
      <c r="Q514" s="113">
        <v>0</v>
      </c>
      <c r="R514" s="113">
        <v>0</v>
      </c>
      <c r="S514" s="113">
        <v>0</v>
      </c>
      <c r="T514" s="113">
        <v>0</v>
      </c>
      <c r="U514" s="113">
        <v>0</v>
      </c>
      <c r="V514" s="113">
        <v>0</v>
      </c>
      <c r="W514" s="113">
        <v>0</v>
      </c>
      <c r="X514" s="113">
        <v>0</v>
      </c>
      <c r="Y514" s="113">
        <v>0</v>
      </c>
      <c r="Z514" s="113">
        <v>0</v>
      </c>
      <c r="AA514" s="113">
        <v>0</v>
      </c>
      <c r="AB514" s="113">
        <v>0</v>
      </c>
      <c r="AC514" s="113">
        <v>0</v>
      </c>
      <c r="AD514" s="113">
        <v>0</v>
      </c>
      <c r="AE514" s="113">
        <v>0</v>
      </c>
      <c r="AF514" s="113">
        <v>0</v>
      </c>
      <c r="AG514" s="113">
        <v>0</v>
      </c>
      <c r="AH514" s="113">
        <v>0</v>
      </c>
      <c r="AI514" s="113">
        <v>0</v>
      </c>
      <c r="AJ514" s="113">
        <v>0</v>
      </c>
      <c r="AK514" s="113">
        <v>0</v>
      </c>
      <c r="AL514" s="113">
        <v>0</v>
      </c>
      <c r="AM514" s="113">
        <f t="shared" si="7"/>
        <v>0</v>
      </c>
      <c r="AP514" s="70"/>
    </row>
    <row r="515" spans="1:42" ht="33" customHeight="1">
      <c r="A515" s="87">
        <v>1713</v>
      </c>
      <c r="B515" s="88" t="s">
        <v>1148</v>
      </c>
      <c r="C515" s="115" t="s">
        <v>1404</v>
      </c>
      <c r="D515" s="113">
        <v>0</v>
      </c>
      <c r="E515" s="113">
        <v>0</v>
      </c>
      <c r="F515" s="113">
        <v>0</v>
      </c>
      <c r="G515" s="113">
        <v>0</v>
      </c>
      <c r="H515" s="113">
        <v>0</v>
      </c>
      <c r="I515" s="113">
        <v>0</v>
      </c>
      <c r="J515" s="113">
        <v>0</v>
      </c>
      <c r="K515" s="113">
        <v>0</v>
      </c>
      <c r="L515" s="113">
        <v>0</v>
      </c>
      <c r="M515" s="113">
        <v>0</v>
      </c>
      <c r="N515" s="113">
        <v>0</v>
      </c>
      <c r="O515" s="113">
        <v>0</v>
      </c>
      <c r="P515" s="113">
        <v>0</v>
      </c>
      <c r="Q515" s="113">
        <v>0</v>
      </c>
      <c r="R515" s="113">
        <v>0</v>
      </c>
      <c r="S515" s="113">
        <v>0</v>
      </c>
      <c r="T515" s="113">
        <v>0</v>
      </c>
      <c r="U515" s="113">
        <v>0</v>
      </c>
      <c r="V515" s="113">
        <v>0</v>
      </c>
      <c r="W515" s="113">
        <v>0</v>
      </c>
      <c r="X515" s="113">
        <v>0</v>
      </c>
      <c r="Y515" s="113">
        <v>0</v>
      </c>
      <c r="Z515" s="113">
        <v>0</v>
      </c>
      <c r="AA515" s="113">
        <v>0</v>
      </c>
      <c r="AB515" s="113">
        <v>0</v>
      </c>
      <c r="AC515" s="113">
        <v>0</v>
      </c>
      <c r="AD515" s="113">
        <v>0</v>
      </c>
      <c r="AE515" s="113">
        <v>0</v>
      </c>
      <c r="AF515" s="113">
        <v>0</v>
      </c>
      <c r="AG515" s="113">
        <v>0</v>
      </c>
      <c r="AH515" s="113">
        <v>0</v>
      </c>
      <c r="AI515" s="113">
        <v>0</v>
      </c>
      <c r="AJ515" s="113">
        <v>0</v>
      </c>
      <c r="AK515" s="113">
        <v>0</v>
      </c>
      <c r="AL515" s="113">
        <v>0</v>
      </c>
      <c r="AM515" s="113">
        <f t="shared" si="7"/>
        <v>0</v>
      </c>
      <c r="AP515" s="70"/>
    </row>
    <row r="516" spans="1:42" ht="33" customHeight="1">
      <c r="A516" s="87">
        <v>1714</v>
      </c>
      <c r="B516" s="88" t="s">
        <v>1149</v>
      </c>
      <c r="C516" s="115" t="s">
        <v>1404</v>
      </c>
      <c r="D516" s="113">
        <v>0</v>
      </c>
      <c r="E516" s="113">
        <v>0</v>
      </c>
      <c r="F516" s="113">
        <v>0</v>
      </c>
      <c r="G516" s="113">
        <v>0</v>
      </c>
      <c r="H516" s="113">
        <v>0</v>
      </c>
      <c r="I516" s="113">
        <v>0</v>
      </c>
      <c r="J516" s="113">
        <v>0</v>
      </c>
      <c r="K516" s="113">
        <v>0</v>
      </c>
      <c r="L516" s="113">
        <v>0</v>
      </c>
      <c r="M516" s="113">
        <v>0</v>
      </c>
      <c r="N516" s="113">
        <v>0</v>
      </c>
      <c r="O516" s="113">
        <v>0</v>
      </c>
      <c r="P516" s="113">
        <v>0</v>
      </c>
      <c r="Q516" s="113">
        <v>0</v>
      </c>
      <c r="R516" s="113">
        <v>0</v>
      </c>
      <c r="S516" s="113">
        <v>0</v>
      </c>
      <c r="T516" s="113">
        <v>0</v>
      </c>
      <c r="U516" s="113">
        <v>0</v>
      </c>
      <c r="V516" s="113">
        <v>0</v>
      </c>
      <c r="W516" s="113">
        <v>0</v>
      </c>
      <c r="X516" s="113">
        <v>0</v>
      </c>
      <c r="Y516" s="113">
        <v>0</v>
      </c>
      <c r="Z516" s="113">
        <v>0</v>
      </c>
      <c r="AA516" s="113">
        <v>0</v>
      </c>
      <c r="AB516" s="113">
        <v>0</v>
      </c>
      <c r="AC516" s="113">
        <v>0</v>
      </c>
      <c r="AD516" s="113">
        <v>0</v>
      </c>
      <c r="AE516" s="113">
        <v>0</v>
      </c>
      <c r="AF516" s="113">
        <v>0</v>
      </c>
      <c r="AG516" s="113">
        <v>0</v>
      </c>
      <c r="AH516" s="113">
        <v>0</v>
      </c>
      <c r="AI516" s="113">
        <v>0</v>
      </c>
      <c r="AJ516" s="113">
        <v>0</v>
      </c>
      <c r="AK516" s="113">
        <v>0</v>
      </c>
      <c r="AL516" s="113">
        <v>0</v>
      </c>
      <c r="AM516" s="113">
        <f t="shared" si="7"/>
        <v>0</v>
      </c>
      <c r="AP516" s="70"/>
    </row>
    <row r="517" spans="1:42" ht="33" customHeight="1">
      <c r="A517" s="87">
        <v>1715</v>
      </c>
      <c r="B517" s="88" t="s">
        <v>1150</v>
      </c>
      <c r="C517" s="115" t="s">
        <v>1404</v>
      </c>
      <c r="D517" s="113">
        <v>0</v>
      </c>
      <c r="E517" s="113">
        <v>0</v>
      </c>
      <c r="F517" s="113">
        <v>0</v>
      </c>
      <c r="G517" s="113">
        <v>0</v>
      </c>
      <c r="H517" s="113">
        <v>0</v>
      </c>
      <c r="I517" s="113">
        <v>0</v>
      </c>
      <c r="J517" s="113">
        <v>0</v>
      </c>
      <c r="K517" s="113">
        <v>0</v>
      </c>
      <c r="L517" s="113">
        <v>0</v>
      </c>
      <c r="M517" s="113">
        <v>0</v>
      </c>
      <c r="N517" s="113">
        <v>0</v>
      </c>
      <c r="O517" s="113">
        <v>0</v>
      </c>
      <c r="P517" s="113">
        <v>0</v>
      </c>
      <c r="Q517" s="113">
        <v>0</v>
      </c>
      <c r="R517" s="113">
        <v>0</v>
      </c>
      <c r="S517" s="113">
        <v>0</v>
      </c>
      <c r="T517" s="113">
        <v>0</v>
      </c>
      <c r="U517" s="113">
        <v>0</v>
      </c>
      <c r="V517" s="113">
        <v>0</v>
      </c>
      <c r="W517" s="113">
        <v>0</v>
      </c>
      <c r="X517" s="113">
        <v>0</v>
      </c>
      <c r="Y517" s="113">
        <v>0</v>
      </c>
      <c r="Z517" s="113">
        <v>0</v>
      </c>
      <c r="AA517" s="113">
        <v>0</v>
      </c>
      <c r="AB517" s="113">
        <v>0</v>
      </c>
      <c r="AC517" s="113">
        <v>0</v>
      </c>
      <c r="AD517" s="113">
        <v>0</v>
      </c>
      <c r="AE517" s="113">
        <v>0</v>
      </c>
      <c r="AF517" s="113">
        <v>0</v>
      </c>
      <c r="AG517" s="113">
        <v>0</v>
      </c>
      <c r="AH517" s="113">
        <v>0</v>
      </c>
      <c r="AI517" s="113">
        <v>0</v>
      </c>
      <c r="AJ517" s="113">
        <v>0</v>
      </c>
      <c r="AK517" s="113">
        <v>0</v>
      </c>
      <c r="AL517" s="113">
        <v>0</v>
      </c>
      <c r="AM517" s="113">
        <f t="shared" si="7"/>
        <v>0</v>
      </c>
      <c r="AP517" s="70"/>
    </row>
    <row r="518" spans="1:42" ht="33" customHeight="1">
      <c r="A518" s="87">
        <v>1716</v>
      </c>
      <c r="B518" s="88" t="s">
        <v>1151</v>
      </c>
      <c r="C518" s="115" t="s">
        <v>1404</v>
      </c>
      <c r="D518" s="113">
        <v>0</v>
      </c>
      <c r="E518" s="113">
        <v>0</v>
      </c>
      <c r="F518" s="113">
        <v>0</v>
      </c>
      <c r="G518" s="113">
        <v>0</v>
      </c>
      <c r="H518" s="113">
        <v>0</v>
      </c>
      <c r="I518" s="113">
        <v>0</v>
      </c>
      <c r="J518" s="113">
        <v>0</v>
      </c>
      <c r="K518" s="113">
        <v>0</v>
      </c>
      <c r="L518" s="113">
        <v>0</v>
      </c>
      <c r="M518" s="113">
        <v>0</v>
      </c>
      <c r="N518" s="113">
        <v>0</v>
      </c>
      <c r="O518" s="113">
        <v>0</v>
      </c>
      <c r="P518" s="113">
        <v>0</v>
      </c>
      <c r="Q518" s="113">
        <v>0</v>
      </c>
      <c r="R518" s="113">
        <v>0</v>
      </c>
      <c r="S518" s="113">
        <v>0</v>
      </c>
      <c r="T518" s="113">
        <v>0</v>
      </c>
      <c r="U518" s="113">
        <v>0</v>
      </c>
      <c r="V518" s="113">
        <v>0</v>
      </c>
      <c r="W518" s="113">
        <v>0</v>
      </c>
      <c r="X518" s="113">
        <v>0</v>
      </c>
      <c r="Y518" s="113">
        <v>0</v>
      </c>
      <c r="Z518" s="113">
        <v>0</v>
      </c>
      <c r="AA518" s="113">
        <v>0</v>
      </c>
      <c r="AB518" s="113">
        <v>0</v>
      </c>
      <c r="AC518" s="113">
        <v>0</v>
      </c>
      <c r="AD518" s="113">
        <v>0</v>
      </c>
      <c r="AE518" s="113">
        <v>0</v>
      </c>
      <c r="AF518" s="113">
        <v>0</v>
      </c>
      <c r="AG518" s="113">
        <v>0</v>
      </c>
      <c r="AH518" s="113">
        <v>0</v>
      </c>
      <c r="AI518" s="113">
        <v>0</v>
      </c>
      <c r="AJ518" s="113">
        <v>0</v>
      </c>
      <c r="AK518" s="113">
        <v>0</v>
      </c>
      <c r="AL518" s="113">
        <v>0</v>
      </c>
      <c r="AM518" s="113">
        <f t="shared" si="7"/>
        <v>0</v>
      </c>
      <c r="AP518" s="70"/>
    </row>
    <row r="519" spans="1:42" ht="33" customHeight="1">
      <c r="A519" s="87">
        <v>1717</v>
      </c>
      <c r="B519" s="88" t="s">
        <v>1152</v>
      </c>
      <c r="C519" s="115" t="s">
        <v>1404</v>
      </c>
      <c r="D519" s="113">
        <v>0</v>
      </c>
      <c r="E519" s="113">
        <v>0</v>
      </c>
      <c r="F519" s="113">
        <v>0</v>
      </c>
      <c r="G519" s="113">
        <v>0</v>
      </c>
      <c r="H519" s="113">
        <v>0</v>
      </c>
      <c r="I519" s="113">
        <v>0</v>
      </c>
      <c r="J519" s="113">
        <v>0</v>
      </c>
      <c r="K519" s="113">
        <v>0</v>
      </c>
      <c r="L519" s="113">
        <v>0</v>
      </c>
      <c r="M519" s="113">
        <v>0</v>
      </c>
      <c r="N519" s="113">
        <v>0</v>
      </c>
      <c r="O519" s="113">
        <v>0</v>
      </c>
      <c r="P519" s="113">
        <v>0</v>
      </c>
      <c r="Q519" s="113">
        <v>0</v>
      </c>
      <c r="R519" s="113">
        <v>0</v>
      </c>
      <c r="S519" s="113">
        <v>0</v>
      </c>
      <c r="T519" s="113">
        <v>0</v>
      </c>
      <c r="U519" s="113">
        <v>0</v>
      </c>
      <c r="V519" s="113">
        <v>0</v>
      </c>
      <c r="W519" s="113">
        <v>0</v>
      </c>
      <c r="X519" s="113">
        <v>0</v>
      </c>
      <c r="Y519" s="113">
        <v>0</v>
      </c>
      <c r="Z519" s="113">
        <v>0</v>
      </c>
      <c r="AA519" s="113">
        <v>0</v>
      </c>
      <c r="AB519" s="113">
        <v>0</v>
      </c>
      <c r="AC519" s="113">
        <v>0</v>
      </c>
      <c r="AD519" s="113">
        <v>0</v>
      </c>
      <c r="AE519" s="113">
        <v>0</v>
      </c>
      <c r="AF519" s="113">
        <v>0</v>
      </c>
      <c r="AG519" s="113">
        <v>0</v>
      </c>
      <c r="AH519" s="113">
        <v>0</v>
      </c>
      <c r="AI519" s="113">
        <v>0</v>
      </c>
      <c r="AJ519" s="113">
        <v>0</v>
      </c>
      <c r="AK519" s="113">
        <v>0</v>
      </c>
      <c r="AL519" s="113">
        <v>0</v>
      </c>
      <c r="AM519" s="113">
        <f t="shared" si="7"/>
        <v>0</v>
      </c>
      <c r="AP519" s="70"/>
    </row>
    <row r="520" spans="1:42" ht="33" customHeight="1">
      <c r="A520" s="87">
        <v>1718</v>
      </c>
      <c r="B520" s="88" t="s">
        <v>1153</v>
      </c>
      <c r="C520" s="115" t="s">
        <v>1404</v>
      </c>
      <c r="D520" s="113">
        <v>0</v>
      </c>
      <c r="E520" s="113">
        <v>0</v>
      </c>
      <c r="F520" s="113">
        <v>0</v>
      </c>
      <c r="G520" s="113">
        <v>0</v>
      </c>
      <c r="H520" s="113">
        <v>0</v>
      </c>
      <c r="I520" s="113">
        <v>0</v>
      </c>
      <c r="J520" s="113">
        <v>0</v>
      </c>
      <c r="K520" s="113">
        <v>0</v>
      </c>
      <c r="L520" s="113">
        <v>0</v>
      </c>
      <c r="M520" s="113">
        <v>0</v>
      </c>
      <c r="N520" s="113">
        <v>0</v>
      </c>
      <c r="O520" s="113">
        <v>0</v>
      </c>
      <c r="P520" s="113">
        <v>0</v>
      </c>
      <c r="Q520" s="113">
        <v>0</v>
      </c>
      <c r="R520" s="113">
        <v>0</v>
      </c>
      <c r="S520" s="113">
        <v>0</v>
      </c>
      <c r="T520" s="113">
        <v>0</v>
      </c>
      <c r="U520" s="113">
        <v>0</v>
      </c>
      <c r="V520" s="113">
        <v>0</v>
      </c>
      <c r="W520" s="113">
        <v>0</v>
      </c>
      <c r="X520" s="113">
        <v>0</v>
      </c>
      <c r="Y520" s="113">
        <v>0</v>
      </c>
      <c r="Z520" s="113">
        <v>0</v>
      </c>
      <c r="AA520" s="113">
        <v>0</v>
      </c>
      <c r="AB520" s="113">
        <v>0</v>
      </c>
      <c r="AC520" s="113">
        <v>0</v>
      </c>
      <c r="AD520" s="113">
        <v>0</v>
      </c>
      <c r="AE520" s="113">
        <v>0</v>
      </c>
      <c r="AF520" s="113">
        <v>0</v>
      </c>
      <c r="AG520" s="113">
        <v>0</v>
      </c>
      <c r="AH520" s="113">
        <v>0</v>
      </c>
      <c r="AI520" s="113">
        <v>0</v>
      </c>
      <c r="AJ520" s="113">
        <v>0</v>
      </c>
      <c r="AK520" s="113">
        <v>0</v>
      </c>
      <c r="AL520" s="113">
        <v>0</v>
      </c>
      <c r="AM520" s="113">
        <f t="shared" si="7"/>
        <v>0</v>
      </c>
      <c r="AP520" s="70"/>
    </row>
    <row r="521" spans="1:42" ht="33" customHeight="1">
      <c r="A521" s="87">
        <v>1719</v>
      </c>
      <c r="B521" s="88" t="s">
        <v>1154</v>
      </c>
      <c r="C521" s="115" t="s">
        <v>1404</v>
      </c>
      <c r="D521" s="113">
        <v>0</v>
      </c>
      <c r="E521" s="113">
        <v>0</v>
      </c>
      <c r="F521" s="113">
        <v>0</v>
      </c>
      <c r="G521" s="113">
        <v>0</v>
      </c>
      <c r="H521" s="113">
        <v>0</v>
      </c>
      <c r="I521" s="113">
        <v>0</v>
      </c>
      <c r="J521" s="113">
        <v>0</v>
      </c>
      <c r="K521" s="113">
        <v>0</v>
      </c>
      <c r="L521" s="113">
        <v>0</v>
      </c>
      <c r="M521" s="113">
        <v>0</v>
      </c>
      <c r="N521" s="113">
        <v>0</v>
      </c>
      <c r="O521" s="113">
        <v>0</v>
      </c>
      <c r="P521" s="113">
        <v>0</v>
      </c>
      <c r="Q521" s="113">
        <v>0</v>
      </c>
      <c r="R521" s="113">
        <v>0</v>
      </c>
      <c r="S521" s="113">
        <v>0</v>
      </c>
      <c r="T521" s="113">
        <v>0</v>
      </c>
      <c r="U521" s="113">
        <v>0</v>
      </c>
      <c r="V521" s="113">
        <v>0</v>
      </c>
      <c r="W521" s="113">
        <v>0</v>
      </c>
      <c r="X521" s="113">
        <v>0</v>
      </c>
      <c r="Y521" s="113">
        <v>0</v>
      </c>
      <c r="Z521" s="113">
        <v>0</v>
      </c>
      <c r="AA521" s="113">
        <v>0</v>
      </c>
      <c r="AB521" s="113">
        <v>0</v>
      </c>
      <c r="AC521" s="113">
        <v>0</v>
      </c>
      <c r="AD521" s="113">
        <v>0</v>
      </c>
      <c r="AE521" s="113">
        <v>0</v>
      </c>
      <c r="AF521" s="113">
        <v>0</v>
      </c>
      <c r="AG521" s="113">
        <v>0</v>
      </c>
      <c r="AH521" s="113">
        <v>0</v>
      </c>
      <c r="AI521" s="113">
        <v>0</v>
      </c>
      <c r="AJ521" s="113">
        <v>0</v>
      </c>
      <c r="AK521" s="113">
        <v>0</v>
      </c>
      <c r="AL521" s="113">
        <v>0</v>
      </c>
      <c r="AM521" s="113">
        <f t="shared" si="7"/>
        <v>0</v>
      </c>
      <c r="AP521" s="70"/>
    </row>
    <row r="522" spans="1:42" ht="33" customHeight="1">
      <c r="A522" s="87">
        <v>1720</v>
      </c>
      <c r="B522" s="88" t="s">
        <v>1155</v>
      </c>
      <c r="C522" s="115" t="s">
        <v>1404</v>
      </c>
      <c r="D522" s="113">
        <v>0</v>
      </c>
      <c r="E522" s="113">
        <v>0</v>
      </c>
      <c r="F522" s="113">
        <v>0</v>
      </c>
      <c r="G522" s="113">
        <v>0</v>
      </c>
      <c r="H522" s="113">
        <v>0</v>
      </c>
      <c r="I522" s="113">
        <v>0</v>
      </c>
      <c r="J522" s="113">
        <v>0</v>
      </c>
      <c r="K522" s="113">
        <v>0</v>
      </c>
      <c r="L522" s="113">
        <v>0</v>
      </c>
      <c r="M522" s="113">
        <v>0</v>
      </c>
      <c r="N522" s="113">
        <v>0</v>
      </c>
      <c r="O522" s="113">
        <v>0</v>
      </c>
      <c r="P522" s="113">
        <v>0</v>
      </c>
      <c r="Q522" s="113">
        <v>0</v>
      </c>
      <c r="R522" s="113">
        <v>0</v>
      </c>
      <c r="S522" s="113">
        <v>0</v>
      </c>
      <c r="T522" s="113">
        <v>0</v>
      </c>
      <c r="U522" s="113">
        <v>0</v>
      </c>
      <c r="V522" s="113">
        <v>0</v>
      </c>
      <c r="W522" s="113">
        <v>0</v>
      </c>
      <c r="X522" s="113">
        <v>0</v>
      </c>
      <c r="Y522" s="113">
        <v>0</v>
      </c>
      <c r="Z522" s="113">
        <v>0</v>
      </c>
      <c r="AA522" s="113">
        <v>0</v>
      </c>
      <c r="AB522" s="113">
        <v>0</v>
      </c>
      <c r="AC522" s="113">
        <v>0</v>
      </c>
      <c r="AD522" s="113">
        <v>0</v>
      </c>
      <c r="AE522" s="113">
        <v>0</v>
      </c>
      <c r="AF522" s="113">
        <v>0</v>
      </c>
      <c r="AG522" s="113">
        <v>0</v>
      </c>
      <c r="AH522" s="113">
        <v>0</v>
      </c>
      <c r="AI522" s="113">
        <v>0</v>
      </c>
      <c r="AJ522" s="113">
        <v>0</v>
      </c>
      <c r="AK522" s="113">
        <v>0</v>
      </c>
      <c r="AL522" s="113">
        <v>0</v>
      </c>
      <c r="AM522" s="113">
        <f t="shared" si="7"/>
        <v>0</v>
      </c>
      <c r="AP522" s="70"/>
    </row>
    <row r="523" spans="1:42" ht="33" customHeight="1">
      <c r="A523" s="87">
        <v>1721</v>
      </c>
      <c r="B523" s="88" t="s">
        <v>1156</v>
      </c>
      <c r="C523" s="115" t="s">
        <v>1404</v>
      </c>
      <c r="D523" s="113">
        <v>0</v>
      </c>
      <c r="E523" s="113">
        <v>0</v>
      </c>
      <c r="F523" s="113">
        <v>0</v>
      </c>
      <c r="G523" s="113">
        <v>0</v>
      </c>
      <c r="H523" s="113">
        <v>0</v>
      </c>
      <c r="I523" s="113">
        <v>0</v>
      </c>
      <c r="J523" s="113">
        <v>0</v>
      </c>
      <c r="K523" s="113">
        <v>0</v>
      </c>
      <c r="L523" s="113">
        <v>0</v>
      </c>
      <c r="M523" s="113">
        <v>0</v>
      </c>
      <c r="N523" s="113">
        <v>0</v>
      </c>
      <c r="O523" s="113">
        <v>0</v>
      </c>
      <c r="P523" s="113">
        <v>0</v>
      </c>
      <c r="Q523" s="113">
        <v>0</v>
      </c>
      <c r="R523" s="113">
        <v>0</v>
      </c>
      <c r="S523" s="113">
        <v>0</v>
      </c>
      <c r="T523" s="113">
        <v>0</v>
      </c>
      <c r="U523" s="113">
        <v>0</v>
      </c>
      <c r="V523" s="113">
        <v>0</v>
      </c>
      <c r="W523" s="113">
        <v>0</v>
      </c>
      <c r="X523" s="113">
        <v>0</v>
      </c>
      <c r="Y523" s="113">
        <v>0</v>
      </c>
      <c r="Z523" s="113">
        <v>0</v>
      </c>
      <c r="AA523" s="113">
        <v>0</v>
      </c>
      <c r="AB523" s="113">
        <v>0</v>
      </c>
      <c r="AC523" s="113">
        <v>0</v>
      </c>
      <c r="AD523" s="113">
        <v>0</v>
      </c>
      <c r="AE523" s="113">
        <v>0</v>
      </c>
      <c r="AF523" s="113">
        <v>0</v>
      </c>
      <c r="AG523" s="113">
        <v>0</v>
      </c>
      <c r="AH523" s="113">
        <v>0</v>
      </c>
      <c r="AI523" s="113">
        <v>0</v>
      </c>
      <c r="AJ523" s="113">
        <v>0</v>
      </c>
      <c r="AK523" s="113">
        <v>0</v>
      </c>
      <c r="AL523" s="113">
        <v>0</v>
      </c>
      <c r="AM523" s="113">
        <f t="shared" ref="AM523:AM586" si="8">SUM(D523:AL523)</f>
        <v>0</v>
      </c>
      <c r="AP523" s="70"/>
    </row>
    <row r="524" spans="1:42" ht="33" customHeight="1">
      <c r="A524" s="87">
        <v>1722</v>
      </c>
      <c r="B524" s="88" t="s">
        <v>1157</v>
      </c>
      <c r="C524" s="115" t="s">
        <v>1404</v>
      </c>
      <c r="D524" s="113">
        <v>0</v>
      </c>
      <c r="E524" s="113">
        <v>0</v>
      </c>
      <c r="F524" s="113">
        <v>0</v>
      </c>
      <c r="G524" s="113">
        <v>0</v>
      </c>
      <c r="H524" s="113">
        <v>0</v>
      </c>
      <c r="I524" s="113">
        <v>0</v>
      </c>
      <c r="J524" s="113">
        <v>0</v>
      </c>
      <c r="K524" s="113">
        <v>0</v>
      </c>
      <c r="L524" s="113">
        <v>0</v>
      </c>
      <c r="M524" s="113">
        <v>0</v>
      </c>
      <c r="N524" s="113">
        <v>0</v>
      </c>
      <c r="O524" s="113">
        <v>0</v>
      </c>
      <c r="P524" s="113">
        <v>0</v>
      </c>
      <c r="Q524" s="113">
        <v>0</v>
      </c>
      <c r="R524" s="113">
        <v>0</v>
      </c>
      <c r="S524" s="113">
        <v>0</v>
      </c>
      <c r="T524" s="113">
        <v>0</v>
      </c>
      <c r="U524" s="113">
        <v>0</v>
      </c>
      <c r="V524" s="113">
        <v>0</v>
      </c>
      <c r="W524" s="113">
        <v>0</v>
      </c>
      <c r="X524" s="113">
        <v>0</v>
      </c>
      <c r="Y524" s="113">
        <v>0</v>
      </c>
      <c r="Z524" s="113">
        <v>0</v>
      </c>
      <c r="AA524" s="113">
        <v>0</v>
      </c>
      <c r="AB524" s="113">
        <v>0</v>
      </c>
      <c r="AC524" s="113">
        <v>0</v>
      </c>
      <c r="AD524" s="113">
        <v>0</v>
      </c>
      <c r="AE524" s="113">
        <v>0</v>
      </c>
      <c r="AF524" s="113">
        <v>0</v>
      </c>
      <c r="AG524" s="113">
        <v>0</v>
      </c>
      <c r="AH524" s="113">
        <v>0</v>
      </c>
      <c r="AI524" s="113">
        <v>0</v>
      </c>
      <c r="AJ524" s="113">
        <v>0</v>
      </c>
      <c r="AK524" s="113">
        <v>0</v>
      </c>
      <c r="AL524" s="113">
        <v>0</v>
      </c>
      <c r="AM524" s="113">
        <f t="shared" si="8"/>
        <v>0</v>
      </c>
      <c r="AP524" s="70"/>
    </row>
    <row r="525" spans="1:42" ht="33" customHeight="1">
      <c r="A525" s="87">
        <v>1723</v>
      </c>
      <c r="B525" s="88" t="s">
        <v>1158</v>
      </c>
      <c r="C525" s="115" t="s">
        <v>1404</v>
      </c>
      <c r="D525" s="113">
        <v>0</v>
      </c>
      <c r="E525" s="113">
        <v>0</v>
      </c>
      <c r="F525" s="113">
        <v>0</v>
      </c>
      <c r="G525" s="113">
        <v>0</v>
      </c>
      <c r="H525" s="113">
        <v>0</v>
      </c>
      <c r="I525" s="113">
        <v>0</v>
      </c>
      <c r="J525" s="113">
        <v>0</v>
      </c>
      <c r="K525" s="113">
        <v>0</v>
      </c>
      <c r="L525" s="113">
        <v>0</v>
      </c>
      <c r="M525" s="113">
        <v>0</v>
      </c>
      <c r="N525" s="113">
        <v>0</v>
      </c>
      <c r="O525" s="113">
        <v>0</v>
      </c>
      <c r="P525" s="113">
        <v>0</v>
      </c>
      <c r="Q525" s="113">
        <v>0</v>
      </c>
      <c r="R525" s="113">
        <v>0</v>
      </c>
      <c r="S525" s="113">
        <v>0</v>
      </c>
      <c r="T525" s="113">
        <v>0</v>
      </c>
      <c r="U525" s="113">
        <v>0</v>
      </c>
      <c r="V525" s="113">
        <v>0</v>
      </c>
      <c r="W525" s="113">
        <v>0</v>
      </c>
      <c r="X525" s="113">
        <v>0</v>
      </c>
      <c r="Y525" s="113">
        <v>0</v>
      </c>
      <c r="Z525" s="113">
        <v>0</v>
      </c>
      <c r="AA525" s="113">
        <v>0</v>
      </c>
      <c r="AB525" s="113">
        <v>0</v>
      </c>
      <c r="AC525" s="113">
        <v>0</v>
      </c>
      <c r="AD525" s="113">
        <v>0</v>
      </c>
      <c r="AE525" s="113">
        <v>0</v>
      </c>
      <c r="AF525" s="113">
        <v>0</v>
      </c>
      <c r="AG525" s="113">
        <v>0</v>
      </c>
      <c r="AH525" s="113">
        <v>0</v>
      </c>
      <c r="AI525" s="113">
        <v>0</v>
      </c>
      <c r="AJ525" s="113">
        <v>0</v>
      </c>
      <c r="AK525" s="113">
        <v>0</v>
      </c>
      <c r="AL525" s="113">
        <v>0</v>
      </c>
      <c r="AM525" s="113">
        <f t="shared" si="8"/>
        <v>0</v>
      </c>
      <c r="AP525" s="70"/>
    </row>
    <row r="526" spans="1:42" ht="33" customHeight="1">
      <c r="A526" s="87">
        <v>1724</v>
      </c>
      <c r="B526" s="88" t="s">
        <v>1159</v>
      </c>
      <c r="C526" s="115" t="s">
        <v>1404</v>
      </c>
      <c r="D526" s="113">
        <v>0</v>
      </c>
      <c r="E526" s="113">
        <v>0</v>
      </c>
      <c r="F526" s="113">
        <v>0</v>
      </c>
      <c r="G526" s="113">
        <v>0</v>
      </c>
      <c r="H526" s="113">
        <v>0</v>
      </c>
      <c r="I526" s="113">
        <v>0</v>
      </c>
      <c r="J526" s="113">
        <v>0</v>
      </c>
      <c r="K526" s="113">
        <v>0</v>
      </c>
      <c r="L526" s="113">
        <v>0</v>
      </c>
      <c r="M526" s="113">
        <v>0</v>
      </c>
      <c r="N526" s="113">
        <v>0</v>
      </c>
      <c r="O526" s="113">
        <v>0</v>
      </c>
      <c r="P526" s="113">
        <v>0</v>
      </c>
      <c r="Q526" s="113">
        <v>0</v>
      </c>
      <c r="R526" s="113">
        <v>0</v>
      </c>
      <c r="S526" s="113">
        <v>0</v>
      </c>
      <c r="T526" s="113">
        <v>0</v>
      </c>
      <c r="U526" s="113">
        <v>0</v>
      </c>
      <c r="V526" s="113">
        <v>0</v>
      </c>
      <c r="W526" s="113">
        <v>0</v>
      </c>
      <c r="X526" s="113">
        <v>0</v>
      </c>
      <c r="Y526" s="113">
        <v>0</v>
      </c>
      <c r="Z526" s="113">
        <v>0</v>
      </c>
      <c r="AA526" s="113">
        <v>0</v>
      </c>
      <c r="AB526" s="113">
        <v>0</v>
      </c>
      <c r="AC526" s="113">
        <v>0</v>
      </c>
      <c r="AD526" s="113">
        <v>0</v>
      </c>
      <c r="AE526" s="113">
        <v>0</v>
      </c>
      <c r="AF526" s="113">
        <v>0</v>
      </c>
      <c r="AG526" s="113">
        <v>0</v>
      </c>
      <c r="AH526" s="113">
        <v>0</v>
      </c>
      <c r="AI526" s="113">
        <v>0</v>
      </c>
      <c r="AJ526" s="113">
        <v>0</v>
      </c>
      <c r="AK526" s="113">
        <v>0</v>
      </c>
      <c r="AL526" s="113">
        <v>0</v>
      </c>
      <c r="AM526" s="113">
        <f t="shared" si="8"/>
        <v>0</v>
      </c>
      <c r="AP526" s="70"/>
    </row>
    <row r="527" spans="1:42" ht="33" customHeight="1">
      <c r="A527" s="87">
        <v>1725</v>
      </c>
      <c r="B527" s="88" t="s">
        <v>1160</v>
      </c>
      <c r="C527" s="115" t="s">
        <v>1404</v>
      </c>
      <c r="D527" s="113">
        <v>0</v>
      </c>
      <c r="E527" s="113">
        <v>0</v>
      </c>
      <c r="F527" s="113">
        <v>0</v>
      </c>
      <c r="G527" s="113">
        <v>0</v>
      </c>
      <c r="H527" s="113">
        <v>0</v>
      </c>
      <c r="I527" s="113">
        <v>0</v>
      </c>
      <c r="J527" s="113">
        <v>0</v>
      </c>
      <c r="K527" s="113">
        <v>0</v>
      </c>
      <c r="L527" s="113">
        <v>0</v>
      </c>
      <c r="M527" s="113">
        <v>0</v>
      </c>
      <c r="N527" s="113">
        <v>0</v>
      </c>
      <c r="O527" s="113">
        <v>0</v>
      </c>
      <c r="P527" s="113">
        <v>0</v>
      </c>
      <c r="Q527" s="113">
        <v>0</v>
      </c>
      <c r="R527" s="113">
        <v>0</v>
      </c>
      <c r="S527" s="113">
        <v>0</v>
      </c>
      <c r="T527" s="113">
        <v>0</v>
      </c>
      <c r="U527" s="113">
        <v>0</v>
      </c>
      <c r="V527" s="113">
        <v>0</v>
      </c>
      <c r="W527" s="113">
        <v>0</v>
      </c>
      <c r="X527" s="113">
        <v>0</v>
      </c>
      <c r="Y527" s="113">
        <v>0</v>
      </c>
      <c r="Z527" s="113">
        <v>0</v>
      </c>
      <c r="AA527" s="113">
        <v>0</v>
      </c>
      <c r="AB527" s="113">
        <v>0</v>
      </c>
      <c r="AC527" s="113">
        <v>0</v>
      </c>
      <c r="AD527" s="113">
        <v>0</v>
      </c>
      <c r="AE527" s="113">
        <v>0</v>
      </c>
      <c r="AF527" s="113">
        <v>0</v>
      </c>
      <c r="AG527" s="113">
        <v>0</v>
      </c>
      <c r="AH527" s="113">
        <v>0</v>
      </c>
      <c r="AI527" s="113">
        <v>0</v>
      </c>
      <c r="AJ527" s="113">
        <v>0</v>
      </c>
      <c r="AK527" s="113">
        <v>0</v>
      </c>
      <c r="AL527" s="113">
        <v>0</v>
      </c>
      <c r="AM527" s="113">
        <f t="shared" si="8"/>
        <v>0</v>
      </c>
      <c r="AP527" s="70"/>
    </row>
    <row r="528" spans="1:42" ht="33" customHeight="1">
      <c r="A528" s="87">
        <v>1726</v>
      </c>
      <c r="B528" s="88" t="s">
        <v>1161</v>
      </c>
      <c r="C528" s="115" t="s">
        <v>1404</v>
      </c>
      <c r="D528" s="113">
        <v>0</v>
      </c>
      <c r="E528" s="113">
        <v>0</v>
      </c>
      <c r="F528" s="113">
        <v>0</v>
      </c>
      <c r="G528" s="113">
        <v>0</v>
      </c>
      <c r="H528" s="113">
        <v>0</v>
      </c>
      <c r="I528" s="113">
        <v>0</v>
      </c>
      <c r="J528" s="113">
        <v>0</v>
      </c>
      <c r="K528" s="113">
        <v>0</v>
      </c>
      <c r="L528" s="113">
        <v>0</v>
      </c>
      <c r="M528" s="113">
        <v>0</v>
      </c>
      <c r="N528" s="113">
        <v>0</v>
      </c>
      <c r="O528" s="113">
        <v>0</v>
      </c>
      <c r="P528" s="113">
        <v>0</v>
      </c>
      <c r="Q528" s="113">
        <v>0</v>
      </c>
      <c r="R528" s="113">
        <v>0</v>
      </c>
      <c r="S528" s="113">
        <v>0</v>
      </c>
      <c r="T528" s="113">
        <v>0</v>
      </c>
      <c r="U528" s="113">
        <v>0</v>
      </c>
      <c r="V528" s="113">
        <v>0</v>
      </c>
      <c r="W528" s="113">
        <v>0</v>
      </c>
      <c r="X528" s="113">
        <v>0</v>
      </c>
      <c r="Y528" s="113">
        <v>0</v>
      </c>
      <c r="Z528" s="113">
        <v>0</v>
      </c>
      <c r="AA528" s="113">
        <v>0</v>
      </c>
      <c r="AB528" s="113">
        <v>0</v>
      </c>
      <c r="AC528" s="113">
        <v>0</v>
      </c>
      <c r="AD528" s="113">
        <v>0</v>
      </c>
      <c r="AE528" s="113">
        <v>0</v>
      </c>
      <c r="AF528" s="113">
        <v>0</v>
      </c>
      <c r="AG528" s="113">
        <v>0</v>
      </c>
      <c r="AH528" s="113">
        <v>0</v>
      </c>
      <c r="AI528" s="113">
        <v>0</v>
      </c>
      <c r="AJ528" s="113">
        <v>0</v>
      </c>
      <c r="AK528" s="113">
        <v>0</v>
      </c>
      <c r="AL528" s="113">
        <v>0</v>
      </c>
      <c r="AM528" s="113">
        <f t="shared" si="8"/>
        <v>0</v>
      </c>
      <c r="AP528" s="70"/>
    </row>
    <row r="529" spans="1:42" ht="33" customHeight="1">
      <c r="A529" s="87">
        <v>1727</v>
      </c>
      <c r="B529" s="88" t="s">
        <v>1162</v>
      </c>
      <c r="C529" s="115" t="s">
        <v>1404</v>
      </c>
      <c r="D529" s="113">
        <v>0</v>
      </c>
      <c r="E529" s="113">
        <v>0</v>
      </c>
      <c r="F529" s="113">
        <v>0</v>
      </c>
      <c r="G529" s="113">
        <v>0</v>
      </c>
      <c r="H529" s="113">
        <v>0</v>
      </c>
      <c r="I529" s="113">
        <v>0</v>
      </c>
      <c r="J529" s="113">
        <v>0</v>
      </c>
      <c r="K529" s="113">
        <v>0</v>
      </c>
      <c r="L529" s="113">
        <v>0</v>
      </c>
      <c r="M529" s="113">
        <v>0</v>
      </c>
      <c r="N529" s="113">
        <v>0</v>
      </c>
      <c r="O529" s="113">
        <v>0</v>
      </c>
      <c r="P529" s="113">
        <v>0</v>
      </c>
      <c r="Q529" s="113">
        <v>0</v>
      </c>
      <c r="R529" s="113">
        <v>0</v>
      </c>
      <c r="S529" s="113">
        <v>0</v>
      </c>
      <c r="T529" s="113">
        <v>0</v>
      </c>
      <c r="U529" s="113">
        <v>0</v>
      </c>
      <c r="V529" s="113">
        <v>0</v>
      </c>
      <c r="W529" s="113">
        <v>0</v>
      </c>
      <c r="X529" s="113">
        <v>0</v>
      </c>
      <c r="Y529" s="113">
        <v>0</v>
      </c>
      <c r="Z529" s="113">
        <v>0</v>
      </c>
      <c r="AA529" s="113">
        <v>0</v>
      </c>
      <c r="AB529" s="113">
        <v>0</v>
      </c>
      <c r="AC529" s="113">
        <v>0</v>
      </c>
      <c r="AD529" s="113">
        <v>0</v>
      </c>
      <c r="AE529" s="113">
        <v>0</v>
      </c>
      <c r="AF529" s="113">
        <v>0</v>
      </c>
      <c r="AG529" s="113">
        <v>0</v>
      </c>
      <c r="AH529" s="113">
        <v>0</v>
      </c>
      <c r="AI529" s="113">
        <v>0</v>
      </c>
      <c r="AJ529" s="113">
        <v>0</v>
      </c>
      <c r="AK529" s="113">
        <v>0</v>
      </c>
      <c r="AL529" s="113">
        <v>0</v>
      </c>
      <c r="AM529" s="113">
        <f t="shared" si="8"/>
        <v>0</v>
      </c>
      <c r="AP529" s="70"/>
    </row>
    <row r="530" spans="1:42" ht="33" customHeight="1">
      <c r="A530" s="87">
        <v>1728</v>
      </c>
      <c r="B530" s="88" t="s">
        <v>1163</v>
      </c>
      <c r="C530" s="115" t="s">
        <v>1404</v>
      </c>
      <c r="D530" s="113">
        <v>0</v>
      </c>
      <c r="E530" s="113">
        <v>0</v>
      </c>
      <c r="F530" s="113">
        <v>0</v>
      </c>
      <c r="G530" s="113">
        <v>0</v>
      </c>
      <c r="H530" s="113">
        <v>0</v>
      </c>
      <c r="I530" s="113">
        <v>0</v>
      </c>
      <c r="J530" s="113">
        <v>0</v>
      </c>
      <c r="K530" s="113">
        <v>0</v>
      </c>
      <c r="L530" s="113">
        <v>0</v>
      </c>
      <c r="M530" s="113">
        <v>0</v>
      </c>
      <c r="N530" s="113">
        <v>0</v>
      </c>
      <c r="O530" s="113">
        <v>0</v>
      </c>
      <c r="P530" s="113">
        <v>0</v>
      </c>
      <c r="Q530" s="113">
        <v>0</v>
      </c>
      <c r="R530" s="113">
        <v>0</v>
      </c>
      <c r="S530" s="113">
        <v>0</v>
      </c>
      <c r="T530" s="113">
        <v>0</v>
      </c>
      <c r="U530" s="113">
        <v>0</v>
      </c>
      <c r="V530" s="113">
        <v>0</v>
      </c>
      <c r="W530" s="113">
        <v>0</v>
      </c>
      <c r="X530" s="113">
        <v>0</v>
      </c>
      <c r="Y530" s="113">
        <v>0</v>
      </c>
      <c r="Z530" s="113">
        <v>0</v>
      </c>
      <c r="AA530" s="113">
        <v>0</v>
      </c>
      <c r="AB530" s="113">
        <v>0</v>
      </c>
      <c r="AC530" s="113">
        <v>0</v>
      </c>
      <c r="AD530" s="113">
        <v>0</v>
      </c>
      <c r="AE530" s="113">
        <v>0</v>
      </c>
      <c r="AF530" s="113">
        <v>0</v>
      </c>
      <c r="AG530" s="113">
        <v>0</v>
      </c>
      <c r="AH530" s="113">
        <v>0</v>
      </c>
      <c r="AI530" s="113">
        <v>0</v>
      </c>
      <c r="AJ530" s="113">
        <v>0</v>
      </c>
      <c r="AK530" s="113">
        <v>0</v>
      </c>
      <c r="AL530" s="113">
        <v>0</v>
      </c>
      <c r="AM530" s="113">
        <f t="shared" si="8"/>
        <v>0</v>
      </c>
      <c r="AP530" s="70"/>
    </row>
    <row r="531" spans="1:42" ht="33" customHeight="1">
      <c r="A531" s="87">
        <v>1729</v>
      </c>
      <c r="B531" s="88" t="s">
        <v>1164</v>
      </c>
      <c r="C531" s="115" t="s">
        <v>1404</v>
      </c>
      <c r="D531" s="113">
        <v>0</v>
      </c>
      <c r="E531" s="113">
        <v>0</v>
      </c>
      <c r="F531" s="113">
        <v>0</v>
      </c>
      <c r="G531" s="113">
        <v>0</v>
      </c>
      <c r="H531" s="113">
        <v>0</v>
      </c>
      <c r="I531" s="113">
        <v>0</v>
      </c>
      <c r="J531" s="113">
        <v>0</v>
      </c>
      <c r="K531" s="113">
        <v>0</v>
      </c>
      <c r="L531" s="113">
        <v>0</v>
      </c>
      <c r="M531" s="113">
        <v>0</v>
      </c>
      <c r="N531" s="113">
        <v>0</v>
      </c>
      <c r="O531" s="113">
        <v>0</v>
      </c>
      <c r="P531" s="113">
        <v>0</v>
      </c>
      <c r="Q531" s="113">
        <v>0</v>
      </c>
      <c r="R531" s="113">
        <v>0</v>
      </c>
      <c r="S531" s="113">
        <v>0</v>
      </c>
      <c r="T531" s="113">
        <v>0</v>
      </c>
      <c r="U531" s="113">
        <v>0</v>
      </c>
      <c r="V531" s="113">
        <v>0</v>
      </c>
      <c r="W531" s="113">
        <v>0</v>
      </c>
      <c r="X531" s="113">
        <v>0</v>
      </c>
      <c r="Y531" s="113">
        <v>0</v>
      </c>
      <c r="Z531" s="113">
        <v>0</v>
      </c>
      <c r="AA531" s="113">
        <v>0</v>
      </c>
      <c r="AB531" s="113">
        <v>0</v>
      </c>
      <c r="AC531" s="113">
        <v>0</v>
      </c>
      <c r="AD531" s="113">
        <v>0</v>
      </c>
      <c r="AE531" s="113">
        <v>0</v>
      </c>
      <c r="AF531" s="113">
        <v>0</v>
      </c>
      <c r="AG531" s="113">
        <v>0</v>
      </c>
      <c r="AH531" s="113">
        <v>0</v>
      </c>
      <c r="AI531" s="113">
        <v>0</v>
      </c>
      <c r="AJ531" s="113">
        <v>0</v>
      </c>
      <c r="AK531" s="113">
        <v>0</v>
      </c>
      <c r="AL531" s="113">
        <v>0</v>
      </c>
      <c r="AM531" s="113">
        <f t="shared" si="8"/>
        <v>0</v>
      </c>
      <c r="AP531" s="70"/>
    </row>
    <row r="532" spans="1:42" ht="33" customHeight="1">
      <c r="A532" s="87">
        <v>1730</v>
      </c>
      <c r="B532" s="88" t="s">
        <v>1165</v>
      </c>
      <c r="C532" s="115" t="s">
        <v>1404</v>
      </c>
      <c r="D532" s="113">
        <v>0</v>
      </c>
      <c r="E532" s="113">
        <v>0</v>
      </c>
      <c r="F532" s="113">
        <v>0</v>
      </c>
      <c r="G532" s="113">
        <v>0</v>
      </c>
      <c r="H532" s="113">
        <v>0</v>
      </c>
      <c r="I532" s="113">
        <v>0</v>
      </c>
      <c r="J532" s="113">
        <v>0</v>
      </c>
      <c r="K532" s="113">
        <v>0</v>
      </c>
      <c r="L532" s="113">
        <v>0</v>
      </c>
      <c r="M532" s="113">
        <v>0</v>
      </c>
      <c r="N532" s="113">
        <v>0</v>
      </c>
      <c r="O532" s="113">
        <v>0</v>
      </c>
      <c r="P532" s="113">
        <v>0</v>
      </c>
      <c r="Q532" s="113">
        <v>0</v>
      </c>
      <c r="R532" s="113">
        <v>0</v>
      </c>
      <c r="S532" s="113">
        <v>0</v>
      </c>
      <c r="T532" s="113">
        <v>0</v>
      </c>
      <c r="U532" s="113">
        <v>0</v>
      </c>
      <c r="V532" s="113">
        <v>0</v>
      </c>
      <c r="W532" s="113">
        <v>0</v>
      </c>
      <c r="X532" s="113">
        <v>0</v>
      </c>
      <c r="Y532" s="113">
        <v>0</v>
      </c>
      <c r="Z532" s="113">
        <v>0</v>
      </c>
      <c r="AA532" s="113">
        <v>0</v>
      </c>
      <c r="AB532" s="113">
        <v>0</v>
      </c>
      <c r="AC532" s="113">
        <v>0</v>
      </c>
      <c r="AD532" s="113">
        <v>0</v>
      </c>
      <c r="AE532" s="113">
        <v>0</v>
      </c>
      <c r="AF532" s="113">
        <v>0</v>
      </c>
      <c r="AG532" s="113">
        <v>0</v>
      </c>
      <c r="AH532" s="113">
        <v>0</v>
      </c>
      <c r="AI532" s="113">
        <v>0</v>
      </c>
      <c r="AJ532" s="113">
        <v>0</v>
      </c>
      <c r="AK532" s="113">
        <v>0</v>
      </c>
      <c r="AL532" s="113">
        <v>0</v>
      </c>
      <c r="AM532" s="113">
        <f t="shared" si="8"/>
        <v>0</v>
      </c>
      <c r="AP532" s="70"/>
    </row>
    <row r="533" spans="1:42" ht="33" customHeight="1">
      <c r="A533" s="87">
        <v>1731</v>
      </c>
      <c r="B533" s="88" t="s">
        <v>1166</v>
      </c>
      <c r="C533" s="115" t="s">
        <v>1404</v>
      </c>
      <c r="D533" s="113">
        <v>0</v>
      </c>
      <c r="E533" s="113">
        <v>0</v>
      </c>
      <c r="F533" s="113">
        <v>0</v>
      </c>
      <c r="G533" s="113">
        <v>0</v>
      </c>
      <c r="H533" s="113">
        <v>0</v>
      </c>
      <c r="I533" s="113">
        <v>0</v>
      </c>
      <c r="J533" s="113">
        <v>0</v>
      </c>
      <c r="K533" s="113">
        <v>0</v>
      </c>
      <c r="L533" s="113">
        <v>0</v>
      </c>
      <c r="M533" s="113">
        <v>0</v>
      </c>
      <c r="N533" s="113">
        <v>0</v>
      </c>
      <c r="O533" s="113">
        <v>0</v>
      </c>
      <c r="P533" s="113">
        <v>0</v>
      </c>
      <c r="Q533" s="113">
        <v>0</v>
      </c>
      <c r="R533" s="113">
        <v>0</v>
      </c>
      <c r="S533" s="113">
        <v>0</v>
      </c>
      <c r="T533" s="113">
        <v>0</v>
      </c>
      <c r="U533" s="113">
        <v>0</v>
      </c>
      <c r="V533" s="113">
        <v>0</v>
      </c>
      <c r="W533" s="113">
        <v>0</v>
      </c>
      <c r="X533" s="113">
        <v>0</v>
      </c>
      <c r="Y533" s="113">
        <v>0</v>
      </c>
      <c r="Z533" s="113">
        <v>0</v>
      </c>
      <c r="AA533" s="113">
        <v>0</v>
      </c>
      <c r="AB533" s="113">
        <v>0</v>
      </c>
      <c r="AC533" s="113">
        <v>0</v>
      </c>
      <c r="AD533" s="113">
        <v>0</v>
      </c>
      <c r="AE533" s="113">
        <v>0</v>
      </c>
      <c r="AF533" s="113">
        <v>0</v>
      </c>
      <c r="AG533" s="113">
        <v>0</v>
      </c>
      <c r="AH533" s="113">
        <v>0</v>
      </c>
      <c r="AI533" s="113">
        <v>0</v>
      </c>
      <c r="AJ533" s="113">
        <v>0</v>
      </c>
      <c r="AK533" s="113">
        <v>0</v>
      </c>
      <c r="AL533" s="113">
        <v>0</v>
      </c>
      <c r="AM533" s="113">
        <f t="shared" si="8"/>
        <v>0</v>
      </c>
      <c r="AP533" s="70"/>
    </row>
    <row r="534" spans="1:42" ht="33" customHeight="1">
      <c r="A534" s="87">
        <v>1732</v>
      </c>
      <c r="B534" s="88" t="s">
        <v>1167</v>
      </c>
      <c r="C534" s="115" t="s">
        <v>1404</v>
      </c>
      <c r="D534" s="113">
        <v>0</v>
      </c>
      <c r="E534" s="113">
        <v>0</v>
      </c>
      <c r="F534" s="113">
        <v>0</v>
      </c>
      <c r="G534" s="113">
        <v>0</v>
      </c>
      <c r="H534" s="113">
        <v>0</v>
      </c>
      <c r="I534" s="113">
        <v>0</v>
      </c>
      <c r="J534" s="113">
        <v>0</v>
      </c>
      <c r="K534" s="113">
        <v>0</v>
      </c>
      <c r="L534" s="113">
        <v>0</v>
      </c>
      <c r="M534" s="113">
        <v>0</v>
      </c>
      <c r="N534" s="113">
        <v>0</v>
      </c>
      <c r="O534" s="113">
        <v>0</v>
      </c>
      <c r="P534" s="113">
        <v>0</v>
      </c>
      <c r="Q534" s="113">
        <v>0</v>
      </c>
      <c r="R534" s="113">
        <v>0</v>
      </c>
      <c r="S534" s="113">
        <v>0</v>
      </c>
      <c r="T534" s="113">
        <v>0</v>
      </c>
      <c r="U534" s="113">
        <v>0</v>
      </c>
      <c r="V534" s="113">
        <v>0</v>
      </c>
      <c r="W534" s="113">
        <v>0</v>
      </c>
      <c r="X534" s="113">
        <v>0</v>
      </c>
      <c r="Y534" s="113">
        <v>0</v>
      </c>
      <c r="Z534" s="113">
        <v>0</v>
      </c>
      <c r="AA534" s="113">
        <v>0</v>
      </c>
      <c r="AB534" s="113">
        <v>0</v>
      </c>
      <c r="AC534" s="113">
        <v>0</v>
      </c>
      <c r="AD534" s="113">
        <v>0</v>
      </c>
      <c r="AE534" s="113">
        <v>0</v>
      </c>
      <c r="AF534" s="113">
        <v>0</v>
      </c>
      <c r="AG534" s="113">
        <v>0</v>
      </c>
      <c r="AH534" s="113">
        <v>0</v>
      </c>
      <c r="AI534" s="113">
        <v>0</v>
      </c>
      <c r="AJ534" s="113">
        <v>0</v>
      </c>
      <c r="AK534" s="113">
        <v>0</v>
      </c>
      <c r="AL534" s="113">
        <v>0</v>
      </c>
      <c r="AM534" s="113">
        <f t="shared" si="8"/>
        <v>0</v>
      </c>
      <c r="AP534" s="70"/>
    </row>
    <row r="535" spans="1:42" ht="33" customHeight="1">
      <c r="A535" s="87">
        <v>1733</v>
      </c>
      <c r="B535" s="88" t="s">
        <v>1168</v>
      </c>
      <c r="C535" s="115" t="s">
        <v>1404</v>
      </c>
      <c r="D535" s="113">
        <v>0</v>
      </c>
      <c r="E535" s="113">
        <v>0</v>
      </c>
      <c r="F535" s="113">
        <v>0</v>
      </c>
      <c r="G535" s="113">
        <v>0</v>
      </c>
      <c r="H535" s="113">
        <v>0</v>
      </c>
      <c r="I535" s="113">
        <v>0</v>
      </c>
      <c r="J535" s="113">
        <v>0</v>
      </c>
      <c r="K535" s="113">
        <v>0</v>
      </c>
      <c r="L535" s="113">
        <v>0</v>
      </c>
      <c r="M535" s="113">
        <v>0</v>
      </c>
      <c r="N535" s="113">
        <v>0</v>
      </c>
      <c r="O535" s="113">
        <v>0</v>
      </c>
      <c r="P535" s="113">
        <v>0</v>
      </c>
      <c r="Q535" s="113">
        <v>0</v>
      </c>
      <c r="R535" s="113">
        <v>0</v>
      </c>
      <c r="S535" s="113">
        <v>0</v>
      </c>
      <c r="T535" s="113">
        <v>0</v>
      </c>
      <c r="U535" s="113">
        <v>0</v>
      </c>
      <c r="V535" s="113">
        <v>0</v>
      </c>
      <c r="W535" s="113">
        <v>0</v>
      </c>
      <c r="X535" s="113">
        <v>0</v>
      </c>
      <c r="Y535" s="113">
        <v>0</v>
      </c>
      <c r="Z535" s="113">
        <v>0</v>
      </c>
      <c r="AA535" s="113">
        <v>0</v>
      </c>
      <c r="AB535" s="113">
        <v>0</v>
      </c>
      <c r="AC535" s="113">
        <v>0</v>
      </c>
      <c r="AD535" s="113">
        <v>0</v>
      </c>
      <c r="AE535" s="113">
        <v>0</v>
      </c>
      <c r="AF535" s="113">
        <v>0</v>
      </c>
      <c r="AG535" s="113">
        <v>0</v>
      </c>
      <c r="AH535" s="113">
        <v>0</v>
      </c>
      <c r="AI535" s="113">
        <v>0</v>
      </c>
      <c r="AJ535" s="113">
        <v>0</v>
      </c>
      <c r="AK535" s="113">
        <v>0</v>
      </c>
      <c r="AL535" s="113">
        <v>0</v>
      </c>
      <c r="AM535" s="113">
        <f t="shared" si="8"/>
        <v>0</v>
      </c>
      <c r="AP535" s="70"/>
    </row>
    <row r="536" spans="1:42" ht="33" customHeight="1">
      <c r="A536" s="87">
        <v>1734</v>
      </c>
      <c r="B536" s="88" t="s">
        <v>1169</v>
      </c>
      <c r="C536" s="115" t="s">
        <v>1404</v>
      </c>
      <c r="D536" s="113">
        <v>0</v>
      </c>
      <c r="E536" s="113">
        <v>0</v>
      </c>
      <c r="F536" s="113">
        <v>0</v>
      </c>
      <c r="G536" s="113">
        <v>0</v>
      </c>
      <c r="H536" s="113">
        <v>0</v>
      </c>
      <c r="I536" s="113">
        <v>0</v>
      </c>
      <c r="J536" s="113">
        <v>0</v>
      </c>
      <c r="K536" s="113">
        <v>0</v>
      </c>
      <c r="L536" s="113">
        <v>0</v>
      </c>
      <c r="M536" s="113">
        <v>0</v>
      </c>
      <c r="N536" s="113">
        <v>0</v>
      </c>
      <c r="O536" s="113">
        <v>0</v>
      </c>
      <c r="P536" s="113">
        <v>0</v>
      </c>
      <c r="Q536" s="113">
        <v>0</v>
      </c>
      <c r="R536" s="113">
        <v>0</v>
      </c>
      <c r="S536" s="113">
        <v>0</v>
      </c>
      <c r="T536" s="113">
        <v>0</v>
      </c>
      <c r="U536" s="113">
        <v>0</v>
      </c>
      <c r="V536" s="113">
        <v>0</v>
      </c>
      <c r="W536" s="113">
        <v>0</v>
      </c>
      <c r="X536" s="113">
        <v>0</v>
      </c>
      <c r="Y536" s="113">
        <v>0</v>
      </c>
      <c r="Z536" s="113">
        <v>0</v>
      </c>
      <c r="AA536" s="113">
        <v>0</v>
      </c>
      <c r="AB536" s="113">
        <v>0</v>
      </c>
      <c r="AC536" s="113">
        <v>0</v>
      </c>
      <c r="AD536" s="113">
        <v>0</v>
      </c>
      <c r="AE536" s="113">
        <v>0</v>
      </c>
      <c r="AF536" s="113">
        <v>0</v>
      </c>
      <c r="AG536" s="113">
        <v>0</v>
      </c>
      <c r="AH536" s="113">
        <v>0</v>
      </c>
      <c r="AI536" s="113">
        <v>0</v>
      </c>
      <c r="AJ536" s="113">
        <v>0</v>
      </c>
      <c r="AK536" s="113">
        <v>0</v>
      </c>
      <c r="AL536" s="113">
        <v>0</v>
      </c>
      <c r="AM536" s="113">
        <f t="shared" si="8"/>
        <v>0</v>
      </c>
      <c r="AP536" s="70"/>
    </row>
    <row r="537" spans="1:42" ht="33" customHeight="1">
      <c r="A537" s="87">
        <v>1735</v>
      </c>
      <c r="B537" s="88" t="s">
        <v>1170</v>
      </c>
      <c r="C537" s="115" t="s">
        <v>1404</v>
      </c>
      <c r="D537" s="113">
        <v>0</v>
      </c>
      <c r="E537" s="113">
        <v>0</v>
      </c>
      <c r="F537" s="113">
        <v>0</v>
      </c>
      <c r="G537" s="113">
        <v>0</v>
      </c>
      <c r="H537" s="113">
        <v>0</v>
      </c>
      <c r="I537" s="113">
        <v>0</v>
      </c>
      <c r="J537" s="113">
        <v>0</v>
      </c>
      <c r="K537" s="113">
        <v>0</v>
      </c>
      <c r="L537" s="113">
        <v>0</v>
      </c>
      <c r="M537" s="113">
        <v>0</v>
      </c>
      <c r="N537" s="113">
        <v>0</v>
      </c>
      <c r="O537" s="113">
        <v>0</v>
      </c>
      <c r="P537" s="113">
        <v>0</v>
      </c>
      <c r="Q537" s="113">
        <v>0</v>
      </c>
      <c r="R537" s="113">
        <v>0</v>
      </c>
      <c r="S537" s="113">
        <v>0</v>
      </c>
      <c r="T537" s="113">
        <v>0</v>
      </c>
      <c r="U537" s="113">
        <v>0</v>
      </c>
      <c r="V537" s="113">
        <v>0</v>
      </c>
      <c r="W537" s="113">
        <v>0</v>
      </c>
      <c r="X537" s="113">
        <v>0</v>
      </c>
      <c r="Y537" s="113">
        <v>0</v>
      </c>
      <c r="Z537" s="113">
        <v>0</v>
      </c>
      <c r="AA537" s="113">
        <v>0</v>
      </c>
      <c r="AB537" s="113">
        <v>0</v>
      </c>
      <c r="AC537" s="113">
        <v>0</v>
      </c>
      <c r="AD537" s="113">
        <v>0</v>
      </c>
      <c r="AE537" s="113">
        <v>0</v>
      </c>
      <c r="AF537" s="113">
        <v>0</v>
      </c>
      <c r="AG537" s="113">
        <v>0</v>
      </c>
      <c r="AH537" s="113">
        <v>0</v>
      </c>
      <c r="AI537" s="113">
        <v>0</v>
      </c>
      <c r="AJ537" s="113">
        <v>0</v>
      </c>
      <c r="AK537" s="113">
        <v>0</v>
      </c>
      <c r="AL537" s="113">
        <v>0</v>
      </c>
      <c r="AM537" s="113">
        <f t="shared" si="8"/>
        <v>0</v>
      </c>
      <c r="AP537" s="70"/>
    </row>
    <row r="538" spans="1:42" ht="33" customHeight="1">
      <c r="A538" s="87">
        <v>1736</v>
      </c>
      <c r="B538" s="88" t="s">
        <v>1171</v>
      </c>
      <c r="C538" s="115" t="s">
        <v>1404</v>
      </c>
      <c r="D538" s="113">
        <v>0</v>
      </c>
      <c r="E538" s="113">
        <v>0</v>
      </c>
      <c r="F538" s="113">
        <v>0</v>
      </c>
      <c r="G538" s="113">
        <v>0</v>
      </c>
      <c r="H538" s="113">
        <v>0</v>
      </c>
      <c r="I538" s="113">
        <v>0</v>
      </c>
      <c r="J538" s="113">
        <v>0</v>
      </c>
      <c r="K538" s="113">
        <v>0</v>
      </c>
      <c r="L538" s="113">
        <v>0</v>
      </c>
      <c r="M538" s="113">
        <v>0</v>
      </c>
      <c r="N538" s="113">
        <v>0</v>
      </c>
      <c r="O538" s="113">
        <v>0</v>
      </c>
      <c r="P538" s="113">
        <v>0</v>
      </c>
      <c r="Q538" s="113">
        <v>0</v>
      </c>
      <c r="R538" s="113">
        <v>0</v>
      </c>
      <c r="S538" s="113">
        <v>0</v>
      </c>
      <c r="T538" s="113">
        <v>0</v>
      </c>
      <c r="U538" s="113">
        <v>0</v>
      </c>
      <c r="V538" s="113">
        <v>0</v>
      </c>
      <c r="W538" s="113">
        <v>0</v>
      </c>
      <c r="X538" s="113">
        <v>0</v>
      </c>
      <c r="Y538" s="113">
        <v>0</v>
      </c>
      <c r="Z538" s="113">
        <v>0</v>
      </c>
      <c r="AA538" s="113">
        <v>0</v>
      </c>
      <c r="AB538" s="113">
        <v>0</v>
      </c>
      <c r="AC538" s="113">
        <v>0</v>
      </c>
      <c r="AD538" s="113">
        <v>0</v>
      </c>
      <c r="AE538" s="113">
        <v>0</v>
      </c>
      <c r="AF538" s="113">
        <v>0</v>
      </c>
      <c r="AG538" s="113">
        <v>0</v>
      </c>
      <c r="AH538" s="113">
        <v>0</v>
      </c>
      <c r="AI538" s="113">
        <v>0</v>
      </c>
      <c r="AJ538" s="113">
        <v>0</v>
      </c>
      <c r="AK538" s="113">
        <v>0</v>
      </c>
      <c r="AL538" s="113">
        <v>0</v>
      </c>
      <c r="AM538" s="113">
        <f t="shared" si="8"/>
        <v>0</v>
      </c>
      <c r="AP538" s="70"/>
    </row>
    <row r="539" spans="1:42" ht="33" customHeight="1">
      <c r="A539" s="87">
        <v>1737</v>
      </c>
      <c r="B539" s="88" t="s">
        <v>1172</v>
      </c>
      <c r="C539" s="115" t="s">
        <v>1404</v>
      </c>
      <c r="D539" s="113">
        <v>0</v>
      </c>
      <c r="E539" s="113">
        <v>0</v>
      </c>
      <c r="F539" s="113">
        <v>0</v>
      </c>
      <c r="G539" s="113">
        <v>0</v>
      </c>
      <c r="H539" s="113">
        <v>0</v>
      </c>
      <c r="I539" s="113">
        <v>0</v>
      </c>
      <c r="J539" s="113">
        <v>0</v>
      </c>
      <c r="K539" s="113">
        <v>0</v>
      </c>
      <c r="L539" s="113">
        <v>0</v>
      </c>
      <c r="M539" s="113">
        <v>0</v>
      </c>
      <c r="N539" s="113">
        <v>0</v>
      </c>
      <c r="O539" s="113">
        <v>0</v>
      </c>
      <c r="P539" s="113">
        <v>0</v>
      </c>
      <c r="Q539" s="113">
        <v>0</v>
      </c>
      <c r="R539" s="113">
        <v>0</v>
      </c>
      <c r="S539" s="113">
        <v>0</v>
      </c>
      <c r="T539" s="113">
        <v>0</v>
      </c>
      <c r="U539" s="113">
        <v>0</v>
      </c>
      <c r="V539" s="113">
        <v>0</v>
      </c>
      <c r="W539" s="113">
        <v>0</v>
      </c>
      <c r="X539" s="113">
        <v>0</v>
      </c>
      <c r="Y539" s="113">
        <v>0</v>
      </c>
      <c r="Z539" s="113">
        <v>0</v>
      </c>
      <c r="AA539" s="113">
        <v>0</v>
      </c>
      <c r="AB539" s="113">
        <v>0</v>
      </c>
      <c r="AC539" s="113">
        <v>0</v>
      </c>
      <c r="AD539" s="113">
        <v>0</v>
      </c>
      <c r="AE539" s="113">
        <v>0</v>
      </c>
      <c r="AF539" s="113">
        <v>0</v>
      </c>
      <c r="AG539" s="113">
        <v>0</v>
      </c>
      <c r="AH539" s="113">
        <v>0</v>
      </c>
      <c r="AI539" s="113">
        <v>0</v>
      </c>
      <c r="AJ539" s="113">
        <v>0</v>
      </c>
      <c r="AK539" s="113">
        <v>0</v>
      </c>
      <c r="AL539" s="113">
        <v>0</v>
      </c>
      <c r="AM539" s="113">
        <f t="shared" si="8"/>
        <v>0</v>
      </c>
      <c r="AP539" s="70"/>
    </row>
    <row r="540" spans="1:42" ht="33" customHeight="1">
      <c r="A540" s="87">
        <v>1738</v>
      </c>
      <c r="B540" s="88" t="s">
        <v>1173</v>
      </c>
      <c r="C540" s="115" t="s">
        <v>1404</v>
      </c>
      <c r="D540" s="113">
        <v>0</v>
      </c>
      <c r="E540" s="113">
        <v>0</v>
      </c>
      <c r="F540" s="113">
        <v>0</v>
      </c>
      <c r="G540" s="113">
        <v>0</v>
      </c>
      <c r="H540" s="113">
        <v>0</v>
      </c>
      <c r="I540" s="113">
        <v>0</v>
      </c>
      <c r="J540" s="113">
        <v>0</v>
      </c>
      <c r="K540" s="113">
        <v>0</v>
      </c>
      <c r="L540" s="113">
        <v>0</v>
      </c>
      <c r="M540" s="113">
        <v>0</v>
      </c>
      <c r="N540" s="113">
        <v>0</v>
      </c>
      <c r="O540" s="113">
        <v>0</v>
      </c>
      <c r="P540" s="113">
        <v>0</v>
      </c>
      <c r="Q540" s="113">
        <v>0</v>
      </c>
      <c r="R540" s="113">
        <v>0</v>
      </c>
      <c r="S540" s="113">
        <v>0</v>
      </c>
      <c r="T540" s="113">
        <v>0</v>
      </c>
      <c r="U540" s="113">
        <v>0</v>
      </c>
      <c r="V540" s="113">
        <v>0</v>
      </c>
      <c r="W540" s="113">
        <v>0</v>
      </c>
      <c r="X540" s="113">
        <v>0</v>
      </c>
      <c r="Y540" s="113">
        <v>0</v>
      </c>
      <c r="Z540" s="113">
        <v>0</v>
      </c>
      <c r="AA540" s="113">
        <v>0</v>
      </c>
      <c r="AB540" s="113">
        <v>0</v>
      </c>
      <c r="AC540" s="113">
        <v>0</v>
      </c>
      <c r="AD540" s="113">
        <v>0</v>
      </c>
      <c r="AE540" s="113">
        <v>0</v>
      </c>
      <c r="AF540" s="113">
        <v>0</v>
      </c>
      <c r="AG540" s="113">
        <v>0</v>
      </c>
      <c r="AH540" s="113">
        <v>0</v>
      </c>
      <c r="AI540" s="113">
        <v>0</v>
      </c>
      <c r="AJ540" s="113">
        <v>0</v>
      </c>
      <c r="AK540" s="113">
        <v>0</v>
      </c>
      <c r="AL540" s="113">
        <v>0</v>
      </c>
      <c r="AM540" s="113">
        <f t="shared" si="8"/>
        <v>0</v>
      </c>
      <c r="AP540" s="70"/>
    </row>
    <row r="541" spans="1:42" ht="33" customHeight="1">
      <c r="A541" s="87">
        <v>1739</v>
      </c>
      <c r="B541" s="88" t="s">
        <v>1174</v>
      </c>
      <c r="C541" s="115" t="s">
        <v>1404</v>
      </c>
      <c r="D541" s="113">
        <v>0</v>
      </c>
      <c r="E541" s="113">
        <v>0</v>
      </c>
      <c r="F541" s="113">
        <v>0</v>
      </c>
      <c r="G541" s="113">
        <v>0</v>
      </c>
      <c r="H541" s="113">
        <v>0</v>
      </c>
      <c r="I541" s="113">
        <v>0</v>
      </c>
      <c r="J541" s="113">
        <v>0</v>
      </c>
      <c r="K541" s="113">
        <v>0</v>
      </c>
      <c r="L541" s="113">
        <v>0</v>
      </c>
      <c r="M541" s="113">
        <v>0</v>
      </c>
      <c r="N541" s="113">
        <v>0</v>
      </c>
      <c r="O541" s="113">
        <v>0</v>
      </c>
      <c r="P541" s="113">
        <v>0</v>
      </c>
      <c r="Q541" s="113">
        <v>0</v>
      </c>
      <c r="R541" s="113">
        <v>0</v>
      </c>
      <c r="S541" s="113">
        <v>0</v>
      </c>
      <c r="T541" s="113">
        <v>0</v>
      </c>
      <c r="U541" s="113">
        <v>0</v>
      </c>
      <c r="V541" s="113">
        <v>0</v>
      </c>
      <c r="W541" s="113">
        <v>0</v>
      </c>
      <c r="X541" s="113">
        <v>0</v>
      </c>
      <c r="Y541" s="113">
        <v>0</v>
      </c>
      <c r="Z541" s="113">
        <v>0</v>
      </c>
      <c r="AA541" s="113">
        <v>0</v>
      </c>
      <c r="AB541" s="113">
        <v>0</v>
      </c>
      <c r="AC541" s="113">
        <v>0</v>
      </c>
      <c r="AD541" s="113">
        <v>0</v>
      </c>
      <c r="AE541" s="113">
        <v>0</v>
      </c>
      <c r="AF541" s="113">
        <v>0</v>
      </c>
      <c r="AG541" s="113">
        <v>0</v>
      </c>
      <c r="AH541" s="113">
        <v>0</v>
      </c>
      <c r="AI541" s="113">
        <v>0</v>
      </c>
      <c r="AJ541" s="113">
        <v>0</v>
      </c>
      <c r="AK541" s="113">
        <v>0</v>
      </c>
      <c r="AL541" s="113">
        <v>0</v>
      </c>
      <c r="AM541" s="113">
        <f t="shared" si="8"/>
        <v>0</v>
      </c>
      <c r="AP541" s="70"/>
    </row>
    <row r="542" spans="1:42" ht="33" customHeight="1">
      <c r="A542" s="87">
        <v>1740</v>
      </c>
      <c r="B542" s="88" t="s">
        <v>1175</v>
      </c>
      <c r="C542" s="115" t="s">
        <v>1404</v>
      </c>
      <c r="D542" s="113">
        <v>0</v>
      </c>
      <c r="E542" s="113">
        <v>0</v>
      </c>
      <c r="F542" s="113">
        <v>0</v>
      </c>
      <c r="G542" s="113">
        <v>0</v>
      </c>
      <c r="H542" s="113">
        <v>0</v>
      </c>
      <c r="I542" s="113">
        <v>0</v>
      </c>
      <c r="J542" s="113">
        <v>0</v>
      </c>
      <c r="K542" s="113">
        <v>0</v>
      </c>
      <c r="L542" s="113">
        <v>0</v>
      </c>
      <c r="M542" s="113">
        <v>0</v>
      </c>
      <c r="N542" s="113">
        <v>0</v>
      </c>
      <c r="O542" s="113">
        <v>0</v>
      </c>
      <c r="P542" s="113">
        <v>0</v>
      </c>
      <c r="Q542" s="113">
        <v>0</v>
      </c>
      <c r="R542" s="113">
        <v>0</v>
      </c>
      <c r="S542" s="113">
        <v>0</v>
      </c>
      <c r="T542" s="113">
        <v>0</v>
      </c>
      <c r="U542" s="113">
        <v>0</v>
      </c>
      <c r="V542" s="113">
        <v>0</v>
      </c>
      <c r="W542" s="113">
        <v>0</v>
      </c>
      <c r="X542" s="113">
        <v>0</v>
      </c>
      <c r="Y542" s="113">
        <v>0</v>
      </c>
      <c r="Z542" s="113">
        <v>0</v>
      </c>
      <c r="AA542" s="113">
        <v>0</v>
      </c>
      <c r="AB542" s="113">
        <v>0</v>
      </c>
      <c r="AC542" s="113">
        <v>0</v>
      </c>
      <c r="AD542" s="113">
        <v>0</v>
      </c>
      <c r="AE542" s="113">
        <v>0</v>
      </c>
      <c r="AF542" s="113">
        <v>0</v>
      </c>
      <c r="AG542" s="113">
        <v>0</v>
      </c>
      <c r="AH542" s="113">
        <v>0</v>
      </c>
      <c r="AI542" s="113">
        <v>0</v>
      </c>
      <c r="AJ542" s="113">
        <v>0</v>
      </c>
      <c r="AK542" s="113">
        <v>0</v>
      </c>
      <c r="AL542" s="113">
        <v>0</v>
      </c>
      <c r="AM542" s="113">
        <f t="shared" si="8"/>
        <v>0</v>
      </c>
      <c r="AP542" s="70"/>
    </row>
    <row r="543" spans="1:42" ht="33" customHeight="1">
      <c r="A543" s="87">
        <v>1741</v>
      </c>
      <c r="B543" s="88" t="s">
        <v>1176</v>
      </c>
      <c r="C543" s="115" t="s">
        <v>1404</v>
      </c>
      <c r="D543" s="113">
        <v>0</v>
      </c>
      <c r="E543" s="113">
        <v>0</v>
      </c>
      <c r="F543" s="113">
        <v>0</v>
      </c>
      <c r="G543" s="113">
        <v>0</v>
      </c>
      <c r="H543" s="113">
        <v>0</v>
      </c>
      <c r="I543" s="113">
        <v>0</v>
      </c>
      <c r="J543" s="113">
        <v>0</v>
      </c>
      <c r="K543" s="113">
        <v>0</v>
      </c>
      <c r="L543" s="113">
        <v>0</v>
      </c>
      <c r="M543" s="113">
        <v>0</v>
      </c>
      <c r="N543" s="113">
        <v>0</v>
      </c>
      <c r="O543" s="113">
        <v>0</v>
      </c>
      <c r="P543" s="113">
        <v>0</v>
      </c>
      <c r="Q543" s="113">
        <v>0</v>
      </c>
      <c r="R543" s="113">
        <v>0</v>
      </c>
      <c r="S543" s="113">
        <v>0</v>
      </c>
      <c r="T543" s="113">
        <v>0</v>
      </c>
      <c r="U543" s="113">
        <v>0</v>
      </c>
      <c r="V543" s="113">
        <v>0</v>
      </c>
      <c r="W543" s="113">
        <v>0</v>
      </c>
      <c r="X543" s="113">
        <v>0</v>
      </c>
      <c r="Y543" s="113">
        <v>0</v>
      </c>
      <c r="Z543" s="113">
        <v>0</v>
      </c>
      <c r="AA543" s="113">
        <v>0</v>
      </c>
      <c r="AB543" s="113">
        <v>0</v>
      </c>
      <c r="AC543" s="113">
        <v>0</v>
      </c>
      <c r="AD543" s="113">
        <v>0</v>
      </c>
      <c r="AE543" s="113">
        <v>0</v>
      </c>
      <c r="AF543" s="113">
        <v>0</v>
      </c>
      <c r="AG543" s="113">
        <v>0</v>
      </c>
      <c r="AH543" s="113">
        <v>0</v>
      </c>
      <c r="AI543" s="113">
        <v>0</v>
      </c>
      <c r="AJ543" s="113">
        <v>0</v>
      </c>
      <c r="AK543" s="113">
        <v>0</v>
      </c>
      <c r="AL543" s="113">
        <v>0</v>
      </c>
      <c r="AM543" s="113">
        <f t="shared" si="8"/>
        <v>0</v>
      </c>
      <c r="AP543" s="70"/>
    </row>
    <row r="544" spans="1:42" ht="33" customHeight="1">
      <c r="A544" s="87">
        <v>1742</v>
      </c>
      <c r="B544" s="88" t="s">
        <v>1177</v>
      </c>
      <c r="C544" s="115" t="s">
        <v>1404</v>
      </c>
      <c r="D544" s="113">
        <v>0</v>
      </c>
      <c r="E544" s="113">
        <v>0</v>
      </c>
      <c r="F544" s="113">
        <v>0</v>
      </c>
      <c r="G544" s="113">
        <v>0</v>
      </c>
      <c r="H544" s="113">
        <v>0</v>
      </c>
      <c r="I544" s="113">
        <v>0</v>
      </c>
      <c r="J544" s="113">
        <v>0</v>
      </c>
      <c r="K544" s="113">
        <v>0</v>
      </c>
      <c r="L544" s="113">
        <v>0</v>
      </c>
      <c r="M544" s="113">
        <v>0</v>
      </c>
      <c r="N544" s="113">
        <v>0</v>
      </c>
      <c r="O544" s="113">
        <v>0</v>
      </c>
      <c r="P544" s="113">
        <v>0</v>
      </c>
      <c r="Q544" s="113">
        <v>0</v>
      </c>
      <c r="R544" s="113">
        <v>0</v>
      </c>
      <c r="S544" s="113">
        <v>0</v>
      </c>
      <c r="T544" s="113">
        <v>0</v>
      </c>
      <c r="U544" s="113">
        <v>0</v>
      </c>
      <c r="V544" s="113">
        <v>0</v>
      </c>
      <c r="W544" s="113">
        <v>0</v>
      </c>
      <c r="X544" s="113">
        <v>0</v>
      </c>
      <c r="Y544" s="113">
        <v>0</v>
      </c>
      <c r="Z544" s="113">
        <v>0</v>
      </c>
      <c r="AA544" s="113">
        <v>0</v>
      </c>
      <c r="AB544" s="113">
        <v>0</v>
      </c>
      <c r="AC544" s="113">
        <v>0</v>
      </c>
      <c r="AD544" s="113">
        <v>0</v>
      </c>
      <c r="AE544" s="113">
        <v>0</v>
      </c>
      <c r="AF544" s="113">
        <v>0</v>
      </c>
      <c r="AG544" s="113">
        <v>0</v>
      </c>
      <c r="AH544" s="113">
        <v>0</v>
      </c>
      <c r="AI544" s="113">
        <v>0</v>
      </c>
      <c r="AJ544" s="113">
        <v>0</v>
      </c>
      <c r="AK544" s="113">
        <v>0</v>
      </c>
      <c r="AL544" s="113">
        <v>0</v>
      </c>
      <c r="AM544" s="113">
        <f t="shared" si="8"/>
        <v>0</v>
      </c>
      <c r="AP544" s="70"/>
    </row>
    <row r="545" spans="1:42" ht="33" customHeight="1">
      <c r="A545" s="87">
        <v>1743</v>
      </c>
      <c r="B545" s="88" t="s">
        <v>1178</v>
      </c>
      <c r="C545" s="115" t="s">
        <v>1404</v>
      </c>
      <c r="D545" s="113">
        <v>0</v>
      </c>
      <c r="E545" s="113">
        <v>0</v>
      </c>
      <c r="F545" s="113">
        <v>0</v>
      </c>
      <c r="G545" s="113">
        <v>0</v>
      </c>
      <c r="H545" s="113">
        <v>0</v>
      </c>
      <c r="I545" s="113">
        <v>0</v>
      </c>
      <c r="J545" s="113">
        <v>0</v>
      </c>
      <c r="K545" s="113">
        <v>0</v>
      </c>
      <c r="L545" s="113">
        <v>0</v>
      </c>
      <c r="M545" s="113">
        <v>0</v>
      </c>
      <c r="N545" s="113">
        <v>0</v>
      </c>
      <c r="O545" s="113">
        <v>0</v>
      </c>
      <c r="P545" s="113">
        <v>0</v>
      </c>
      <c r="Q545" s="113">
        <v>0</v>
      </c>
      <c r="R545" s="113">
        <v>0</v>
      </c>
      <c r="S545" s="113">
        <v>0</v>
      </c>
      <c r="T545" s="113">
        <v>0</v>
      </c>
      <c r="U545" s="113">
        <v>0</v>
      </c>
      <c r="V545" s="113">
        <v>0</v>
      </c>
      <c r="W545" s="113">
        <v>0</v>
      </c>
      <c r="X545" s="113">
        <v>0</v>
      </c>
      <c r="Y545" s="113">
        <v>0</v>
      </c>
      <c r="Z545" s="113">
        <v>0</v>
      </c>
      <c r="AA545" s="113">
        <v>0</v>
      </c>
      <c r="AB545" s="113">
        <v>0</v>
      </c>
      <c r="AC545" s="113">
        <v>0</v>
      </c>
      <c r="AD545" s="113">
        <v>0</v>
      </c>
      <c r="AE545" s="113">
        <v>0</v>
      </c>
      <c r="AF545" s="113">
        <v>0</v>
      </c>
      <c r="AG545" s="113">
        <v>0</v>
      </c>
      <c r="AH545" s="113">
        <v>0</v>
      </c>
      <c r="AI545" s="113">
        <v>0</v>
      </c>
      <c r="AJ545" s="113">
        <v>0</v>
      </c>
      <c r="AK545" s="113">
        <v>0</v>
      </c>
      <c r="AL545" s="113">
        <v>0</v>
      </c>
      <c r="AM545" s="113">
        <f t="shared" si="8"/>
        <v>0</v>
      </c>
      <c r="AP545" s="70"/>
    </row>
    <row r="546" spans="1:42" ht="33" customHeight="1">
      <c r="A546" s="87">
        <v>1744</v>
      </c>
      <c r="B546" s="88" t="s">
        <v>1179</v>
      </c>
      <c r="C546" s="115" t="s">
        <v>1404</v>
      </c>
      <c r="D546" s="113">
        <v>0</v>
      </c>
      <c r="E546" s="113">
        <v>0</v>
      </c>
      <c r="F546" s="113">
        <v>0</v>
      </c>
      <c r="G546" s="113">
        <v>0</v>
      </c>
      <c r="H546" s="113">
        <v>0</v>
      </c>
      <c r="I546" s="113">
        <v>0</v>
      </c>
      <c r="J546" s="113">
        <v>0</v>
      </c>
      <c r="K546" s="113">
        <v>0</v>
      </c>
      <c r="L546" s="113">
        <v>0</v>
      </c>
      <c r="M546" s="113">
        <v>0</v>
      </c>
      <c r="N546" s="113">
        <v>0</v>
      </c>
      <c r="O546" s="113">
        <v>0</v>
      </c>
      <c r="P546" s="113">
        <v>0</v>
      </c>
      <c r="Q546" s="113">
        <v>0</v>
      </c>
      <c r="R546" s="113">
        <v>0</v>
      </c>
      <c r="S546" s="113">
        <v>0</v>
      </c>
      <c r="T546" s="113">
        <v>0</v>
      </c>
      <c r="U546" s="113">
        <v>0</v>
      </c>
      <c r="V546" s="113">
        <v>0</v>
      </c>
      <c r="W546" s="113">
        <v>0</v>
      </c>
      <c r="X546" s="113">
        <v>0</v>
      </c>
      <c r="Y546" s="113">
        <v>0</v>
      </c>
      <c r="Z546" s="113">
        <v>0</v>
      </c>
      <c r="AA546" s="113">
        <v>0</v>
      </c>
      <c r="AB546" s="113">
        <v>0</v>
      </c>
      <c r="AC546" s="113">
        <v>0</v>
      </c>
      <c r="AD546" s="113">
        <v>0</v>
      </c>
      <c r="AE546" s="113">
        <v>0</v>
      </c>
      <c r="AF546" s="113">
        <v>0</v>
      </c>
      <c r="AG546" s="113">
        <v>0</v>
      </c>
      <c r="AH546" s="113">
        <v>0</v>
      </c>
      <c r="AI546" s="113">
        <v>0</v>
      </c>
      <c r="AJ546" s="113">
        <v>0</v>
      </c>
      <c r="AK546" s="113">
        <v>0</v>
      </c>
      <c r="AL546" s="113">
        <v>0</v>
      </c>
      <c r="AM546" s="113">
        <f t="shared" si="8"/>
        <v>0</v>
      </c>
      <c r="AP546" s="70"/>
    </row>
    <row r="547" spans="1:42" ht="33" customHeight="1">
      <c r="A547" s="87">
        <v>1745</v>
      </c>
      <c r="B547" s="88" t="s">
        <v>1180</v>
      </c>
      <c r="C547" s="115" t="s">
        <v>1404</v>
      </c>
      <c r="D547" s="113">
        <v>0</v>
      </c>
      <c r="E547" s="113">
        <v>0</v>
      </c>
      <c r="F547" s="113">
        <v>0</v>
      </c>
      <c r="G547" s="113">
        <v>0</v>
      </c>
      <c r="H547" s="113">
        <v>0</v>
      </c>
      <c r="I547" s="113">
        <v>0</v>
      </c>
      <c r="J547" s="113">
        <v>0</v>
      </c>
      <c r="K547" s="113">
        <v>0</v>
      </c>
      <c r="L547" s="113">
        <v>0</v>
      </c>
      <c r="M547" s="113">
        <v>0</v>
      </c>
      <c r="N547" s="113">
        <v>0</v>
      </c>
      <c r="O547" s="113">
        <v>0</v>
      </c>
      <c r="P547" s="113">
        <v>0</v>
      </c>
      <c r="Q547" s="113">
        <v>0</v>
      </c>
      <c r="R547" s="113">
        <v>0</v>
      </c>
      <c r="S547" s="113">
        <v>0</v>
      </c>
      <c r="T547" s="113">
        <v>0</v>
      </c>
      <c r="U547" s="113">
        <v>0</v>
      </c>
      <c r="V547" s="113">
        <v>0</v>
      </c>
      <c r="W547" s="113">
        <v>0</v>
      </c>
      <c r="X547" s="113">
        <v>0</v>
      </c>
      <c r="Y547" s="113">
        <v>0</v>
      </c>
      <c r="Z547" s="113">
        <v>0</v>
      </c>
      <c r="AA547" s="113">
        <v>0</v>
      </c>
      <c r="AB547" s="113">
        <v>0</v>
      </c>
      <c r="AC547" s="113">
        <v>0</v>
      </c>
      <c r="AD547" s="113">
        <v>0</v>
      </c>
      <c r="AE547" s="113">
        <v>0</v>
      </c>
      <c r="AF547" s="113">
        <v>0</v>
      </c>
      <c r="AG547" s="113">
        <v>0</v>
      </c>
      <c r="AH547" s="113">
        <v>0</v>
      </c>
      <c r="AI547" s="113">
        <v>0</v>
      </c>
      <c r="AJ547" s="113">
        <v>0</v>
      </c>
      <c r="AK547" s="113">
        <v>0</v>
      </c>
      <c r="AL547" s="113">
        <v>0</v>
      </c>
      <c r="AM547" s="113">
        <f t="shared" si="8"/>
        <v>0</v>
      </c>
      <c r="AP547" s="70"/>
    </row>
    <row r="548" spans="1:42" ht="33" customHeight="1">
      <c r="A548" s="87">
        <v>1746</v>
      </c>
      <c r="B548" s="88" t="s">
        <v>1181</v>
      </c>
      <c r="C548" s="115" t="s">
        <v>1404</v>
      </c>
      <c r="D548" s="113">
        <v>0</v>
      </c>
      <c r="E548" s="113">
        <v>0</v>
      </c>
      <c r="F548" s="113">
        <v>0</v>
      </c>
      <c r="G548" s="113">
        <v>0</v>
      </c>
      <c r="H548" s="113">
        <v>0</v>
      </c>
      <c r="I548" s="113">
        <v>0</v>
      </c>
      <c r="J548" s="113">
        <v>0</v>
      </c>
      <c r="K548" s="113">
        <v>0</v>
      </c>
      <c r="L548" s="113">
        <v>0</v>
      </c>
      <c r="M548" s="113">
        <v>0</v>
      </c>
      <c r="N548" s="113">
        <v>0</v>
      </c>
      <c r="O548" s="113">
        <v>0</v>
      </c>
      <c r="P548" s="113">
        <v>0</v>
      </c>
      <c r="Q548" s="113">
        <v>0</v>
      </c>
      <c r="R548" s="113">
        <v>0</v>
      </c>
      <c r="S548" s="113">
        <v>0</v>
      </c>
      <c r="T548" s="113">
        <v>0</v>
      </c>
      <c r="U548" s="113">
        <v>0</v>
      </c>
      <c r="V548" s="113">
        <v>0</v>
      </c>
      <c r="W548" s="113">
        <v>0</v>
      </c>
      <c r="X548" s="113">
        <v>0</v>
      </c>
      <c r="Y548" s="113">
        <v>0</v>
      </c>
      <c r="Z548" s="113">
        <v>0</v>
      </c>
      <c r="AA548" s="113">
        <v>0</v>
      </c>
      <c r="AB548" s="113">
        <v>0</v>
      </c>
      <c r="AC548" s="113">
        <v>0</v>
      </c>
      <c r="AD548" s="113">
        <v>0</v>
      </c>
      <c r="AE548" s="113">
        <v>0</v>
      </c>
      <c r="AF548" s="113">
        <v>0</v>
      </c>
      <c r="AG548" s="113">
        <v>0</v>
      </c>
      <c r="AH548" s="113">
        <v>0</v>
      </c>
      <c r="AI548" s="113">
        <v>0</v>
      </c>
      <c r="AJ548" s="113">
        <v>0</v>
      </c>
      <c r="AK548" s="113">
        <v>0</v>
      </c>
      <c r="AL548" s="113">
        <v>0</v>
      </c>
      <c r="AM548" s="113">
        <f t="shared" si="8"/>
        <v>0</v>
      </c>
      <c r="AP548" s="70"/>
    </row>
    <row r="549" spans="1:42" ht="33" customHeight="1">
      <c r="A549" s="87">
        <v>1747</v>
      </c>
      <c r="B549" s="88" t="s">
        <v>1134</v>
      </c>
      <c r="C549" s="115" t="s">
        <v>1404</v>
      </c>
      <c r="D549" s="113">
        <v>0</v>
      </c>
      <c r="E549" s="113">
        <v>0</v>
      </c>
      <c r="F549" s="113">
        <v>0</v>
      </c>
      <c r="G549" s="113">
        <v>0</v>
      </c>
      <c r="H549" s="113">
        <v>0</v>
      </c>
      <c r="I549" s="113">
        <v>0</v>
      </c>
      <c r="J549" s="113">
        <v>0</v>
      </c>
      <c r="K549" s="113">
        <v>0</v>
      </c>
      <c r="L549" s="113">
        <v>0</v>
      </c>
      <c r="M549" s="113">
        <v>0</v>
      </c>
      <c r="N549" s="113">
        <v>0</v>
      </c>
      <c r="O549" s="113">
        <v>0</v>
      </c>
      <c r="P549" s="113">
        <v>0</v>
      </c>
      <c r="Q549" s="113">
        <v>0</v>
      </c>
      <c r="R549" s="113">
        <v>0</v>
      </c>
      <c r="S549" s="113">
        <v>0</v>
      </c>
      <c r="T549" s="113">
        <v>0</v>
      </c>
      <c r="U549" s="113">
        <v>0</v>
      </c>
      <c r="V549" s="113">
        <v>0</v>
      </c>
      <c r="W549" s="113">
        <v>0</v>
      </c>
      <c r="X549" s="113">
        <v>0</v>
      </c>
      <c r="Y549" s="113">
        <v>0</v>
      </c>
      <c r="Z549" s="113">
        <v>0</v>
      </c>
      <c r="AA549" s="113">
        <v>0</v>
      </c>
      <c r="AB549" s="113">
        <v>0</v>
      </c>
      <c r="AC549" s="113">
        <v>0</v>
      </c>
      <c r="AD549" s="113">
        <v>0</v>
      </c>
      <c r="AE549" s="113">
        <v>0</v>
      </c>
      <c r="AF549" s="113">
        <v>0</v>
      </c>
      <c r="AG549" s="113">
        <v>0</v>
      </c>
      <c r="AH549" s="113">
        <v>0</v>
      </c>
      <c r="AI549" s="113">
        <v>0</v>
      </c>
      <c r="AJ549" s="113">
        <v>0</v>
      </c>
      <c r="AK549" s="113">
        <v>0</v>
      </c>
      <c r="AL549" s="113">
        <v>0</v>
      </c>
      <c r="AM549" s="113">
        <f t="shared" si="8"/>
        <v>0</v>
      </c>
      <c r="AP549" s="70"/>
    </row>
    <row r="550" spans="1:42" ht="33" customHeight="1">
      <c r="A550" s="87">
        <v>1748</v>
      </c>
      <c r="B550" s="88" t="s">
        <v>1182</v>
      </c>
      <c r="C550" s="115" t="s">
        <v>1404</v>
      </c>
      <c r="D550" s="113">
        <v>0</v>
      </c>
      <c r="E550" s="113">
        <v>0</v>
      </c>
      <c r="F550" s="113">
        <v>0</v>
      </c>
      <c r="G550" s="113">
        <v>0</v>
      </c>
      <c r="H550" s="113">
        <v>0</v>
      </c>
      <c r="I550" s="113">
        <v>0</v>
      </c>
      <c r="J550" s="113">
        <v>0</v>
      </c>
      <c r="K550" s="113">
        <v>0</v>
      </c>
      <c r="L550" s="113">
        <v>0</v>
      </c>
      <c r="M550" s="113">
        <v>0</v>
      </c>
      <c r="N550" s="113">
        <v>0</v>
      </c>
      <c r="O550" s="113">
        <v>0</v>
      </c>
      <c r="P550" s="113">
        <v>0</v>
      </c>
      <c r="Q550" s="113">
        <v>0</v>
      </c>
      <c r="R550" s="113">
        <v>0</v>
      </c>
      <c r="S550" s="113">
        <v>0</v>
      </c>
      <c r="T550" s="113">
        <v>0</v>
      </c>
      <c r="U550" s="113">
        <v>0</v>
      </c>
      <c r="V550" s="113">
        <v>0</v>
      </c>
      <c r="W550" s="113">
        <v>0</v>
      </c>
      <c r="X550" s="113">
        <v>0</v>
      </c>
      <c r="Y550" s="113">
        <v>0</v>
      </c>
      <c r="Z550" s="113">
        <v>0</v>
      </c>
      <c r="AA550" s="113">
        <v>0</v>
      </c>
      <c r="AB550" s="113">
        <v>0</v>
      </c>
      <c r="AC550" s="113">
        <v>0</v>
      </c>
      <c r="AD550" s="113">
        <v>0</v>
      </c>
      <c r="AE550" s="113">
        <v>0</v>
      </c>
      <c r="AF550" s="113">
        <v>0</v>
      </c>
      <c r="AG550" s="113">
        <v>0</v>
      </c>
      <c r="AH550" s="113">
        <v>0</v>
      </c>
      <c r="AI550" s="113">
        <v>0</v>
      </c>
      <c r="AJ550" s="113">
        <v>0</v>
      </c>
      <c r="AK550" s="113">
        <v>0</v>
      </c>
      <c r="AL550" s="113">
        <v>0</v>
      </c>
      <c r="AM550" s="113">
        <f t="shared" si="8"/>
        <v>0</v>
      </c>
      <c r="AP550" s="70"/>
    </row>
    <row r="551" spans="1:42" ht="33" customHeight="1">
      <c r="A551" s="87">
        <v>1749</v>
      </c>
      <c r="B551" s="88" t="s">
        <v>1183</v>
      </c>
      <c r="C551" s="115" t="s">
        <v>1404</v>
      </c>
      <c r="D551" s="113">
        <v>0</v>
      </c>
      <c r="E551" s="113">
        <v>0</v>
      </c>
      <c r="F551" s="113">
        <v>0</v>
      </c>
      <c r="G551" s="113">
        <v>0</v>
      </c>
      <c r="H551" s="113">
        <v>0</v>
      </c>
      <c r="I551" s="113">
        <v>0</v>
      </c>
      <c r="J551" s="113">
        <v>0</v>
      </c>
      <c r="K551" s="113">
        <v>0</v>
      </c>
      <c r="L551" s="113">
        <v>0</v>
      </c>
      <c r="M551" s="113">
        <v>0</v>
      </c>
      <c r="N551" s="113">
        <v>0</v>
      </c>
      <c r="O551" s="113">
        <v>0</v>
      </c>
      <c r="P551" s="113">
        <v>0</v>
      </c>
      <c r="Q551" s="113">
        <v>0</v>
      </c>
      <c r="R551" s="113">
        <v>0</v>
      </c>
      <c r="S551" s="113">
        <v>0</v>
      </c>
      <c r="T551" s="113">
        <v>0</v>
      </c>
      <c r="U551" s="113">
        <v>0</v>
      </c>
      <c r="V551" s="113">
        <v>0</v>
      </c>
      <c r="W551" s="113">
        <v>0</v>
      </c>
      <c r="X551" s="113">
        <v>0</v>
      </c>
      <c r="Y551" s="113">
        <v>0</v>
      </c>
      <c r="Z551" s="113">
        <v>0</v>
      </c>
      <c r="AA551" s="113">
        <v>0</v>
      </c>
      <c r="AB551" s="113">
        <v>0</v>
      </c>
      <c r="AC551" s="113">
        <v>0</v>
      </c>
      <c r="AD551" s="113">
        <v>0</v>
      </c>
      <c r="AE551" s="113">
        <v>0</v>
      </c>
      <c r="AF551" s="113">
        <v>0</v>
      </c>
      <c r="AG551" s="113">
        <v>0</v>
      </c>
      <c r="AH551" s="113">
        <v>0</v>
      </c>
      <c r="AI551" s="113">
        <v>0</v>
      </c>
      <c r="AJ551" s="113">
        <v>0</v>
      </c>
      <c r="AK551" s="113">
        <v>0</v>
      </c>
      <c r="AL551" s="113">
        <v>0</v>
      </c>
      <c r="AM551" s="113">
        <f t="shared" si="8"/>
        <v>0</v>
      </c>
      <c r="AP551" s="70"/>
    </row>
    <row r="552" spans="1:42" ht="33" customHeight="1">
      <c r="A552" s="87">
        <v>1750</v>
      </c>
      <c r="B552" s="88" t="s">
        <v>1184</v>
      </c>
      <c r="C552" s="115" t="s">
        <v>1404</v>
      </c>
      <c r="D552" s="113">
        <v>0</v>
      </c>
      <c r="E552" s="113">
        <v>0</v>
      </c>
      <c r="F552" s="113">
        <v>0</v>
      </c>
      <c r="G552" s="113">
        <v>0</v>
      </c>
      <c r="H552" s="113">
        <v>0</v>
      </c>
      <c r="I552" s="113">
        <v>0</v>
      </c>
      <c r="J552" s="113">
        <v>0</v>
      </c>
      <c r="K552" s="113">
        <v>0</v>
      </c>
      <c r="L552" s="113">
        <v>0</v>
      </c>
      <c r="M552" s="113">
        <v>0</v>
      </c>
      <c r="N552" s="113">
        <v>0</v>
      </c>
      <c r="O552" s="113">
        <v>0</v>
      </c>
      <c r="P552" s="113">
        <v>0</v>
      </c>
      <c r="Q552" s="113">
        <v>0</v>
      </c>
      <c r="R552" s="113">
        <v>0</v>
      </c>
      <c r="S552" s="113">
        <v>0</v>
      </c>
      <c r="T552" s="113">
        <v>0</v>
      </c>
      <c r="U552" s="113">
        <v>0</v>
      </c>
      <c r="V552" s="113">
        <v>0</v>
      </c>
      <c r="W552" s="113">
        <v>0</v>
      </c>
      <c r="X552" s="113">
        <v>0</v>
      </c>
      <c r="Y552" s="113">
        <v>0</v>
      </c>
      <c r="Z552" s="113">
        <v>0</v>
      </c>
      <c r="AA552" s="113">
        <v>0</v>
      </c>
      <c r="AB552" s="113">
        <v>0</v>
      </c>
      <c r="AC552" s="113">
        <v>0</v>
      </c>
      <c r="AD552" s="113">
        <v>0</v>
      </c>
      <c r="AE552" s="113">
        <v>0</v>
      </c>
      <c r="AF552" s="113">
        <v>0</v>
      </c>
      <c r="AG552" s="113">
        <v>0</v>
      </c>
      <c r="AH552" s="113">
        <v>0</v>
      </c>
      <c r="AI552" s="113">
        <v>0</v>
      </c>
      <c r="AJ552" s="113">
        <v>0</v>
      </c>
      <c r="AK552" s="113">
        <v>0</v>
      </c>
      <c r="AL552" s="113">
        <v>0</v>
      </c>
      <c r="AM552" s="113">
        <f t="shared" si="8"/>
        <v>0</v>
      </c>
      <c r="AP552" s="70"/>
    </row>
    <row r="553" spans="1:42" ht="33" customHeight="1">
      <c r="A553" s="87">
        <v>1751</v>
      </c>
      <c r="B553" s="88" t="s">
        <v>1185</v>
      </c>
      <c r="C553" s="115" t="s">
        <v>1404</v>
      </c>
      <c r="D553" s="113">
        <v>0</v>
      </c>
      <c r="E553" s="113">
        <v>0</v>
      </c>
      <c r="F553" s="113">
        <v>0</v>
      </c>
      <c r="G553" s="113">
        <v>0</v>
      </c>
      <c r="H553" s="113">
        <v>0</v>
      </c>
      <c r="I553" s="113">
        <v>0</v>
      </c>
      <c r="J553" s="113">
        <v>0</v>
      </c>
      <c r="K553" s="113">
        <v>0</v>
      </c>
      <c r="L553" s="113">
        <v>0</v>
      </c>
      <c r="M553" s="113">
        <v>0</v>
      </c>
      <c r="N553" s="113">
        <v>0</v>
      </c>
      <c r="O553" s="113">
        <v>0</v>
      </c>
      <c r="P553" s="113">
        <v>0</v>
      </c>
      <c r="Q553" s="113">
        <v>0</v>
      </c>
      <c r="R553" s="113">
        <v>0</v>
      </c>
      <c r="S553" s="113">
        <v>0</v>
      </c>
      <c r="T553" s="113">
        <v>0</v>
      </c>
      <c r="U553" s="113">
        <v>0</v>
      </c>
      <c r="V553" s="113">
        <v>0</v>
      </c>
      <c r="W553" s="113">
        <v>0</v>
      </c>
      <c r="X553" s="113">
        <v>0</v>
      </c>
      <c r="Y553" s="113">
        <v>0</v>
      </c>
      <c r="Z553" s="113">
        <v>0</v>
      </c>
      <c r="AA553" s="113">
        <v>0</v>
      </c>
      <c r="AB553" s="113">
        <v>0</v>
      </c>
      <c r="AC553" s="113">
        <v>0</v>
      </c>
      <c r="AD553" s="113">
        <v>0</v>
      </c>
      <c r="AE553" s="113">
        <v>0</v>
      </c>
      <c r="AF553" s="113">
        <v>0</v>
      </c>
      <c r="AG553" s="113">
        <v>0</v>
      </c>
      <c r="AH553" s="113">
        <v>0</v>
      </c>
      <c r="AI553" s="113">
        <v>0</v>
      </c>
      <c r="AJ553" s="113">
        <v>0</v>
      </c>
      <c r="AK553" s="113">
        <v>0</v>
      </c>
      <c r="AL553" s="113">
        <v>0</v>
      </c>
      <c r="AM553" s="113">
        <f t="shared" si="8"/>
        <v>0</v>
      </c>
      <c r="AP553" s="70"/>
    </row>
    <row r="554" spans="1:42" ht="33" customHeight="1">
      <c r="A554" s="87">
        <v>1752</v>
      </c>
      <c r="B554" s="88" t="s">
        <v>1186</v>
      </c>
      <c r="C554" s="115" t="s">
        <v>1404</v>
      </c>
      <c r="D554" s="113">
        <v>0</v>
      </c>
      <c r="E554" s="113">
        <v>0</v>
      </c>
      <c r="F554" s="113">
        <v>0</v>
      </c>
      <c r="G554" s="113">
        <v>0</v>
      </c>
      <c r="H554" s="113">
        <v>0</v>
      </c>
      <c r="I554" s="113">
        <v>0</v>
      </c>
      <c r="J554" s="113">
        <v>0</v>
      </c>
      <c r="K554" s="113">
        <v>0</v>
      </c>
      <c r="L554" s="113">
        <v>0</v>
      </c>
      <c r="M554" s="113">
        <v>0</v>
      </c>
      <c r="N554" s="113">
        <v>0</v>
      </c>
      <c r="O554" s="113">
        <v>0</v>
      </c>
      <c r="P554" s="113">
        <v>0</v>
      </c>
      <c r="Q554" s="113">
        <v>0</v>
      </c>
      <c r="R554" s="113">
        <v>0</v>
      </c>
      <c r="S554" s="113">
        <v>0</v>
      </c>
      <c r="T554" s="113">
        <v>0</v>
      </c>
      <c r="U554" s="113">
        <v>0</v>
      </c>
      <c r="V554" s="113">
        <v>0</v>
      </c>
      <c r="W554" s="113">
        <v>0</v>
      </c>
      <c r="X554" s="113">
        <v>0</v>
      </c>
      <c r="Y554" s="113">
        <v>0</v>
      </c>
      <c r="Z554" s="113">
        <v>0</v>
      </c>
      <c r="AA554" s="113">
        <v>0</v>
      </c>
      <c r="AB554" s="113">
        <v>0</v>
      </c>
      <c r="AC554" s="113">
        <v>0</v>
      </c>
      <c r="AD554" s="113">
        <v>0</v>
      </c>
      <c r="AE554" s="113">
        <v>0</v>
      </c>
      <c r="AF554" s="113">
        <v>0</v>
      </c>
      <c r="AG554" s="113">
        <v>0</v>
      </c>
      <c r="AH554" s="113">
        <v>0</v>
      </c>
      <c r="AI554" s="113">
        <v>0</v>
      </c>
      <c r="AJ554" s="113">
        <v>0</v>
      </c>
      <c r="AK554" s="113">
        <v>0</v>
      </c>
      <c r="AL554" s="113">
        <v>0</v>
      </c>
      <c r="AM554" s="113">
        <f t="shared" si="8"/>
        <v>0</v>
      </c>
      <c r="AP554" s="70"/>
    </row>
    <row r="555" spans="1:42" ht="33" customHeight="1">
      <c r="A555" s="87">
        <v>1753</v>
      </c>
      <c r="B555" s="88" t="s">
        <v>1187</v>
      </c>
      <c r="C555" s="115" t="s">
        <v>1404</v>
      </c>
      <c r="D555" s="113">
        <v>0</v>
      </c>
      <c r="E555" s="113">
        <v>0</v>
      </c>
      <c r="F555" s="113">
        <v>0</v>
      </c>
      <c r="G555" s="113">
        <v>0</v>
      </c>
      <c r="H555" s="113">
        <v>0</v>
      </c>
      <c r="I555" s="113">
        <v>0</v>
      </c>
      <c r="J555" s="113">
        <v>0</v>
      </c>
      <c r="K555" s="113">
        <v>0</v>
      </c>
      <c r="L555" s="113">
        <v>0</v>
      </c>
      <c r="M555" s="113">
        <v>0</v>
      </c>
      <c r="N555" s="113">
        <v>0</v>
      </c>
      <c r="O555" s="113">
        <v>0</v>
      </c>
      <c r="P555" s="113">
        <v>0</v>
      </c>
      <c r="Q555" s="113">
        <v>0</v>
      </c>
      <c r="R555" s="113">
        <v>0</v>
      </c>
      <c r="S555" s="113">
        <v>0</v>
      </c>
      <c r="T555" s="113">
        <v>0</v>
      </c>
      <c r="U555" s="113">
        <v>0</v>
      </c>
      <c r="V555" s="113">
        <v>0</v>
      </c>
      <c r="W555" s="113">
        <v>0</v>
      </c>
      <c r="X555" s="113">
        <v>0</v>
      </c>
      <c r="Y555" s="113">
        <v>0</v>
      </c>
      <c r="Z555" s="113">
        <v>0</v>
      </c>
      <c r="AA555" s="113">
        <v>0</v>
      </c>
      <c r="AB555" s="113">
        <v>0</v>
      </c>
      <c r="AC555" s="113">
        <v>0</v>
      </c>
      <c r="AD555" s="113">
        <v>0</v>
      </c>
      <c r="AE555" s="113">
        <v>0</v>
      </c>
      <c r="AF555" s="113">
        <v>0</v>
      </c>
      <c r="AG555" s="113">
        <v>0</v>
      </c>
      <c r="AH555" s="113">
        <v>0</v>
      </c>
      <c r="AI555" s="113">
        <v>0</v>
      </c>
      <c r="AJ555" s="113">
        <v>0</v>
      </c>
      <c r="AK555" s="113">
        <v>0</v>
      </c>
      <c r="AL555" s="113">
        <v>0</v>
      </c>
      <c r="AM555" s="113">
        <f t="shared" si="8"/>
        <v>0</v>
      </c>
      <c r="AP555" s="70"/>
    </row>
    <row r="556" spans="1:42" ht="33" customHeight="1">
      <c r="A556" s="87">
        <v>1754</v>
      </c>
      <c r="B556" s="88" t="s">
        <v>1188</v>
      </c>
      <c r="C556" s="115" t="s">
        <v>1404</v>
      </c>
      <c r="D556" s="113">
        <v>0</v>
      </c>
      <c r="E556" s="113">
        <v>0</v>
      </c>
      <c r="F556" s="113">
        <v>0</v>
      </c>
      <c r="G556" s="113">
        <v>0</v>
      </c>
      <c r="H556" s="113">
        <v>0</v>
      </c>
      <c r="I556" s="113">
        <v>0</v>
      </c>
      <c r="J556" s="113">
        <v>0</v>
      </c>
      <c r="K556" s="113">
        <v>0</v>
      </c>
      <c r="L556" s="113">
        <v>0</v>
      </c>
      <c r="M556" s="113">
        <v>0</v>
      </c>
      <c r="N556" s="113">
        <v>0</v>
      </c>
      <c r="O556" s="113">
        <v>0</v>
      </c>
      <c r="P556" s="113">
        <v>0</v>
      </c>
      <c r="Q556" s="113">
        <v>0</v>
      </c>
      <c r="R556" s="113">
        <v>0</v>
      </c>
      <c r="S556" s="113">
        <v>0</v>
      </c>
      <c r="T556" s="113">
        <v>0</v>
      </c>
      <c r="U556" s="113">
        <v>0</v>
      </c>
      <c r="V556" s="113">
        <v>0</v>
      </c>
      <c r="W556" s="113">
        <v>0</v>
      </c>
      <c r="X556" s="113">
        <v>0</v>
      </c>
      <c r="Y556" s="113">
        <v>0</v>
      </c>
      <c r="Z556" s="113">
        <v>0</v>
      </c>
      <c r="AA556" s="113">
        <v>0</v>
      </c>
      <c r="AB556" s="113">
        <v>0</v>
      </c>
      <c r="AC556" s="113">
        <v>0</v>
      </c>
      <c r="AD556" s="113">
        <v>0</v>
      </c>
      <c r="AE556" s="113">
        <v>0</v>
      </c>
      <c r="AF556" s="113">
        <v>0</v>
      </c>
      <c r="AG556" s="113">
        <v>0</v>
      </c>
      <c r="AH556" s="113">
        <v>0</v>
      </c>
      <c r="AI556" s="113">
        <v>0</v>
      </c>
      <c r="AJ556" s="113">
        <v>0</v>
      </c>
      <c r="AK556" s="113">
        <v>0</v>
      </c>
      <c r="AL556" s="113">
        <v>0</v>
      </c>
      <c r="AM556" s="113">
        <f t="shared" si="8"/>
        <v>0</v>
      </c>
      <c r="AP556" s="70"/>
    </row>
    <row r="557" spans="1:42" ht="33" customHeight="1">
      <c r="A557" s="87">
        <v>1755</v>
      </c>
      <c r="B557" s="88" t="s">
        <v>1189</v>
      </c>
      <c r="C557" s="115" t="s">
        <v>1404</v>
      </c>
      <c r="D557" s="113">
        <v>0</v>
      </c>
      <c r="E557" s="113">
        <v>0</v>
      </c>
      <c r="F557" s="113">
        <v>0</v>
      </c>
      <c r="G557" s="113">
        <v>0</v>
      </c>
      <c r="H557" s="113">
        <v>0</v>
      </c>
      <c r="I557" s="113">
        <v>0</v>
      </c>
      <c r="J557" s="113">
        <v>0</v>
      </c>
      <c r="K557" s="113">
        <v>0</v>
      </c>
      <c r="L557" s="113">
        <v>0</v>
      </c>
      <c r="M557" s="113">
        <v>0</v>
      </c>
      <c r="N557" s="113">
        <v>0</v>
      </c>
      <c r="O557" s="113">
        <v>0</v>
      </c>
      <c r="P557" s="113">
        <v>0</v>
      </c>
      <c r="Q557" s="113">
        <v>0</v>
      </c>
      <c r="R557" s="113">
        <v>0</v>
      </c>
      <c r="S557" s="113">
        <v>0</v>
      </c>
      <c r="T557" s="113">
        <v>0</v>
      </c>
      <c r="U557" s="113">
        <v>0</v>
      </c>
      <c r="V557" s="113">
        <v>0</v>
      </c>
      <c r="W557" s="113">
        <v>0</v>
      </c>
      <c r="X557" s="113">
        <v>0</v>
      </c>
      <c r="Y557" s="113">
        <v>0</v>
      </c>
      <c r="Z557" s="113">
        <v>0</v>
      </c>
      <c r="AA557" s="113">
        <v>0</v>
      </c>
      <c r="AB557" s="113">
        <v>0</v>
      </c>
      <c r="AC557" s="113">
        <v>0</v>
      </c>
      <c r="AD557" s="113">
        <v>0</v>
      </c>
      <c r="AE557" s="113">
        <v>0</v>
      </c>
      <c r="AF557" s="113">
        <v>0</v>
      </c>
      <c r="AG557" s="113">
        <v>0</v>
      </c>
      <c r="AH557" s="113">
        <v>0</v>
      </c>
      <c r="AI557" s="113">
        <v>0</v>
      </c>
      <c r="AJ557" s="113">
        <v>0</v>
      </c>
      <c r="AK557" s="113">
        <v>0</v>
      </c>
      <c r="AL557" s="113">
        <v>0</v>
      </c>
      <c r="AM557" s="113">
        <f t="shared" si="8"/>
        <v>0</v>
      </c>
      <c r="AP557" s="70"/>
    </row>
    <row r="558" spans="1:42" ht="33" customHeight="1">
      <c r="A558" s="87">
        <v>1756</v>
      </c>
      <c r="B558" s="88" t="s">
        <v>1190</v>
      </c>
      <c r="C558" s="115" t="s">
        <v>1404</v>
      </c>
      <c r="D558" s="113">
        <v>0</v>
      </c>
      <c r="E558" s="113">
        <v>0</v>
      </c>
      <c r="F558" s="113">
        <v>0</v>
      </c>
      <c r="G558" s="113">
        <v>0</v>
      </c>
      <c r="H558" s="113">
        <v>0</v>
      </c>
      <c r="I558" s="113">
        <v>0</v>
      </c>
      <c r="J558" s="113">
        <v>0</v>
      </c>
      <c r="K558" s="113">
        <v>0</v>
      </c>
      <c r="L558" s="113">
        <v>0</v>
      </c>
      <c r="M558" s="113">
        <v>0</v>
      </c>
      <c r="N558" s="113">
        <v>0</v>
      </c>
      <c r="O558" s="113">
        <v>0</v>
      </c>
      <c r="P558" s="113">
        <v>0</v>
      </c>
      <c r="Q558" s="113">
        <v>0</v>
      </c>
      <c r="R558" s="113">
        <v>0</v>
      </c>
      <c r="S558" s="113">
        <v>0</v>
      </c>
      <c r="T558" s="113">
        <v>0</v>
      </c>
      <c r="U558" s="113">
        <v>0</v>
      </c>
      <c r="V558" s="113">
        <v>0</v>
      </c>
      <c r="W558" s="113">
        <v>0</v>
      </c>
      <c r="X558" s="113">
        <v>0</v>
      </c>
      <c r="Y558" s="113">
        <v>0</v>
      </c>
      <c r="Z558" s="113">
        <v>0</v>
      </c>
      <c r="AA558" s="113">
        <v>0</v>
      </c>
      <c r="AB558" s="113">
        <v>0</v>
      </c>
      <c r="AC558" s="113">
        <v>0</v>
      </c>
      <c r="AD558" s="113">
        <v>0</v>
      </c>
      <c r="AE558" s="113">
        <v>0</v>
      </c>
      <c r="AF558" s="113">
        <v>0</v>
      </c>
      <c r="AG558" s="113">
        <v>0</v>
      </c>
      <c r="AH558" s="113">
        <v>0</v>
      </c>
      <c r="AI558" s="113">
        <v>0</v>
      </c>
      <c r="AJ558" s="113">
        <v>0</v>
      </c>
      <c r="AK558" s="113">
        <v>0</v>
      </c>
      <c r="AL558" s="113">
        <v>0</v>
      </c>
      <c r="AM558" s="113">
        <f t="shared" si="8"/>
        <v>0</v>
      </c>
      <c r="AP558" s="70"/>
    </row>
    <row r="559" spans="1:42" ht="33" customHeight="1">
      <c r="A559" s="87">
        <v>1801</v>
      </c>
      <c r="B559" s="88" t="s">
        <v>1191</v>
      </c>
      <c r="C559" s="115" t="s">
        <v>1404</v>
      </c>
      <c r="D559" s="113">
        <v>0</v>
      </c>
      <c r="E559" s="113">
        <v>0</v>
      </c>
      <c r="F559" s="113">
        <v>0</v>
      </c>
      <c r="G559" s="113">
        <v>0</v>
      </c>
      <c r="H559" s="113">
        <v>0</v>
      </c>
      <c r="I559" s="113">
        <v>0</v>
      </c>
      <c r="J559" s="113">
        <v>0</v>
      </c>
      <c r="K559" s="113">
        <v>0</v>
      </c>
      <c r="L559" s="113">
        <v>0</v>
      </c>
      <c r="M559" s="113">
        <v>0</v>
      </c>
      <c r="N559" s="113">
        <v>0</v>
      </c>
      <c r="O559" s="113">
        <v>0</v>
      </c>
      <c r="P559" s="113">
        <v>0</v>
      </c>
      <c r="Q559" s="113">
        <v>0</v>
      </c>
      <c r="R559" s="113">
        <v>0</v>
      </c>
      <c r="S559" s="113">
        <v>0</v>
      </c>
      <c r="T559" s="113">
        <v>0</v>
      </c>
      <c r="U559" s="113">
        <v>0</v>
      </c>
      <c r="V559" s="113">
        <v>0</v>
      </c>
      <c r="W559" s="113">
        <v>0</v>
      </c>
      <c r="X559" s="113">
        <v>0</v>
      </c>
      <c r="Y559" s="113">
        <v>0</v>
      </c>
      <c r="Z559" s="113">
        <v>0</v>
      </c>
      <c r="AA559" s="113">
        <v>0</v>
      </c>
      <c r="AB559" s="113">
        <v>0</v>
      </c>
      <c r="AC559" s="113">
        <v>0</v>
      </c>
      <c r="AD559" s="113">
        <v>0</v>
      </c>
      <c r="AE559" s="113">
        <v>0</v>
      </c>
      <c r="AF559" s="113">
        <v>0</v>
      </c>
      <c r="AG559" s="113">
        <v>0</v>
      </c>
      <c r="AH559" s="113">
        <v>0</v>
      </c>
      <c r="AI559" s="113">
        <v>0</v>
      </c>
      <c r="AJ559" s="113">
        <v>0</v>
      </c>
      <c r="AK559" s="113">
        <v>0</v>
      </c>
      <c r="AL559" s="113">
        <v>0</v>
      </c>
      <c r="AM559" s="113">
        <f t="shared" si="8"/>
        <v>0</v>
      </c>
      <c r="AP559" s="70"/>
    </row>
    <row r="560" spans="1:42" ht="33" customHeight="1">
      <c r="A560" s="87">
        <v>1802</v>
      </c>
      <c r="B560" s="88" t="s">
        <v>1173</v>
      </c>
      <c r="C560" s="115" t="s">
        <v>1404</v>
      </c>
      <c r="D560" s="113">
        <v>0</v>
      </c>
      <c r="E560" s="113">
        <v>0</v>
      </c>
      <c r="F560" s="113">
        <v>0</v>
      </c>
      <c r="G560" s="113">
        <v>0</v>
      </c>
      <c r="H560" s="113">
        <v>0</v>
      </c>
      <c r="I560" s="113">
        <v>0</v>
      </c>
      <c r="J560" s="113">
        <v>0</v>
      </c>
      <c r="K560" s="113">
        <v>0</v>
      </c>
      <c r="L560" s="113">
        <v>0</v>
      </c>
      <c r="M560" s="113">
        <v>0</v>
      </c>
      <c r="N560" s="113">
        <v>0</v>
      </c>
      <c r="O560" s="113">
        <v>0</v>
      </c>
      <c r="P560" s="113">
        <v>0</v>
      </c>
      <c r="Q560" s="113">
        <v>0</v>
      </c>
      <c r="R560" s="113">
        <v>0</v>
      </c>
      <c r="S560" s="113">
        <v>0</v>
      </c>
      <c r="T560" s="113">
        <v>0</v>
      </c>
      <c r="U560" s="113">
        <v>0</v>
      </c>
      <c r="V560" s="113">
        <v>0</v>
      </c>
      <c r="W560" s="113">
        <v>0</v>
      </c>
      <c r="X560" s="113">
        <v>0</v>
      </c>
      <c r="Y560" s="113">
        <v>0</v>
      </c>
      <c r="Z560" s="113">
        <v>0</v>
      </c>
      <c r="AA560" s="113">
        <v>0</v>
      </c>
      <c r="AB560" s="113">
        <v>0</v>
      </c>
      <c r="AC560" s="113">
        <v>0</v>
      </c>
      <c r="AD560" s="113">
        <v>0</v>
      </c>
      <c r="AE560" s="113">
        <v>0</v>
      </c>
      <c r="AF560" s="113">
        <v>0</v>
      </c>
      <c r="AG560" s="113">
        <v>0</v>
      </c>
      <c r="AH560" s="113">
        <v>0</v>
      </c>
      <c r="AI560" s="113">
        <v>0</v>
      </c>
      <c r="AJ560" s="113">
        <v>0</v>
      </c>
      <c r="AK560" s="113">
        <v>0</v>
      </c>
      <c r="AL560" s="113">
        <v>0</v>
      </c>
      <c r="AM560" s="113">
        <f t="shared" si="8"/>
        <v>0</v>
      </c>
      <c r="AP560" s="70"/>
    </row>
    <row r="561" spans="1:42" ht="33" customHeight="1">
      <c r="A561" s="87">
        <v>1803</v>
      </c>
      <c r="B561" s="88" t="s">
        <v>1192</v>
      </c>
      <c r="C561" s="115" t="s">
        <v>1404</v>
      </c>
      <c r="D561" s="113">
        <v>0</v>
      </c>
      <c r="E561" s="113">
        <v>0</v>
      </c>
      <c r="F561" s="113">
        <v>0</v>
      </c>
      <c r="G561" s="113">
        <v>0</v>
      </c>
      <c r="H561" s="113">
        <v>0</v>
      </c>
      <c r="I561" s="113">
        <v>0</v>
      </c>
      <c r="J561" s="113">
        <v>0</v>
      </c>
      <c r="K561" s="113">
        <v>0</v>
      </c>
      <c r="L561" s="113">
        <v>0</v>
      </c>
      <c r="M561" s="113">
        <v>0</v>
      </c>
      <c r="N561" s="113">
        <v>0</v>
      </c>
      <c r="O561" s="113">
        <v>0</v>
      </c>
      <c r="P561" s="113">
        <v>0</v>
      </c>
      <c r="Q561" s="113">
        <v>0</v>
      </c>
      <c r="R561" s="113">
        <v>0</v>
      </c>
      <c r="S561" s="113">
        <v>0</v>
      </c>
      <c r="T561" s="113">
        <v>0</v>
      </c>
      <c r="U561" s="113">
        <v>0</v>
      </c>
      <c r="V561" s="113">
        <v>0</v>
      </c>
      <c r="W561" s="113">
        <v>0</v>
      </c>
      <c r="X561" s="113">
        <v>0</v>
      </c>
      <c r="Y561" s="113">
        <v>0</v>
      </c>
      <c r="Z561" s="113">
        <v>0</v>
      </c>
      <c r="AA561" s="113">
        <v>0</v>
      </c>
      <c r="AB561" s="113">
        <v>0</v>
      </c>
      <c r="AC561" s="113">
        <v>0</v>
      </c>
      <c r="AD561" s="113">
        <v>0</v>
      </c>
      <c r="AE561" s="113">
        <v>0</v>
      </c>
      <c r="AF561" s="113">
        <v>0</v>
      </c>
      <c r="AG561" s="113">
        <v>0</v>
      </c>
      <c r="AH561" s="113">
        <v>0</v>
      </c>
      <c r="AI561" s="113">
        <v>0</v>
      </c>
      <c r="AJ561" s="113">
        <v>0</v>
      </c>
      <c r="AK561" s="113">
        <v>0</v>
      </c>
      <c r="AL561" s="113">
        <v>0</v>
      </c>
      <c r="AM561" s="113">
        <f t="shared" si="8"/>
        <v>0</v>
      </c>
      <c r="AP561" s="70"/>
    </row>
    <row r="562" spans="1:42" ht="33" customHeight="1">
      <c r="A562" s="87">
        <v>1805</v>
      </c>
      <c r="B562" s="88" t="s">
        <v>1193</v>
      </c>
      <c r="C562" s="115" t="s">
        <v>1404</v>
      </c>
      <c r="D562" s="113">
        <v>0</v>
      </c>
      <c r="E562" s="113">
        <v>0</v>
      </c>
      <c r="F562" s="113">
        <v>0</v>
      </c>
      <c r="G562" s="113">
        <v>0</v>
      </c>
      <c r="H562" s="113">
        <v>0</v>
      </c>
      <c r="I562" s="113">
        <v>0</v>
      </c>
      <c r="J562" s="113">
        <v>0</v>
      </c>
      <c r="K562" s="113">
        <v>0</v>
      </c>
      <c r="L562" s="113">
        <v>0</v>
      </c>
      <c r="M562" s="113">
        <v>0</v>
      </c>
      <c r="N562" s="113">
        <v>0</v>
      </c>
      <c r="O562" s="113">
        <v>0</v>
      </c>
      <c r="P562" s="113">
        <v>0</v>
      </c>
      <c r="Q562" s="113">
        <v>0</v>
      </c>
      <c r="R562" s="113">
        <v>0</v>
      </c>
      <c r="S562" s="113">
        <v>0</v>
      </c>
      <c r="T562" s="113">
        <v>0</v>
      </c>
      <c r="U562" s="113">
        <v>0</v>
      </c>
      <c r="V562" s="113">
        <v>0</v>
      </c>
      <c r="W562" s="113">
        <v>0</v>
      </c>
      <c r="X562" s="113">
        <v>0</v>
      </c>
      <c r="Y562" s="113">
        <v>0</v>
      </c>
      <c r="Z562" s="113">
        <v>0</v>
      </c>
      <c r="AA562" s="113">
        <v>0</v>
      </c>
      <c r="AB562" s="113">
        <v>0</v>
      </c>
      <c r="AC562" s="113">
        <v>0</v>
      </c>
      <c r="AD562" s="113">
        <v>0</v>
      </c>
      <c r="AE562" s="113">
        <v>0</v>
      </c>
      <c r="AF562" s="113">
        <v>0</v>
      </c>
      <c r="AG562" s="113">
        <v>0</v>
      </c>
      <c r="AH562" s="113">
        <v>0</v>
      </c>
      <c r="AI562" s="113">
        <v>0</v>
      </c>
      <c r="AJ562" s="113">
        <v>0</v>
      </c>
      <c r="AK562" s="113">
        <v>0</v>
      </c>
      <c r="AL562" s="113">
        <v>0</v>
      </c>
      <c r="AM562" s="113">
        <f t="shared" si="8"/>
        <v>0</v>
      </c>
      <c r="AP562" s="70"/>
    </row>
    <row r="563" spans="1:42" ht="33" customHeight="1">
      <c r="A563" s="87">
        <v>1806</v>
      </c>
      <c r="B563" s="88" t="s">
        <v>1194</v>
      </c>
      <c r="C563" s="115" t="s">
        <v>1404</v>
      </c>
      <c r="D563" s="113">
        <v>0</v>
      </c>
      <c r="E563" s="113">
        <v>0</v>
      </c>
      <c r="F563" s="113">
        <v>0</v>
      </c>
      <c r="G563" s="113">
        <v>0</v>
      </c>
      <c r="H563" s="113">
        <v>0</v>
      </c>
      <c r="I563" s="113">
        <v>0</v>
      </c>
      <c r="J563" s="113">
        <v>0</v>
      </c>
      <c r="K563" s="113">
        <v>0</v>
      </c>
      <c r="L563" s="113">
        <v>0</v>
      </c>
      <c r="M563" s="113">
        <v>0</v>
      </c>
      <c r="N563" s="113">
        <v>0</v>
      </c>
      <c r="O563" s="113">
        <v>0</v>
      </c>
      <c r="P563" s="113">
        <v>0</v>
      </c>
      <c r="Q563" s="113">
        <v>0</v>
      </c>
      <c r="R563" s="113">
        <v>0</v>
      </c>
      <c r="S563" s="113">
        <v>0</v>
      </c>
      <c r="T563" s="113">
        <v>0</v>
      </c>
      <c r="U563" s="113">
        <v>0</v>
      </c>
      <c r="V563" s="113">
        <v>0</v>
      </c>
      <c r="W563" s="113">
        <v>0</v>
      </c>
      <c r="X563" s="113">
        <v>0</v>
      </c>
      <c r="Y563" s="113">
        <v>0</v>
      </c>
      <c r="Z563" s="113">
        <v>0</v>
      </c>
      <c r="AA563" s="113">
        <v>0</v>
      </c>
      <c r="AB563" s="113">
        <v>0</v>
      </c>
      <c r="AC563" s="113">
        <v>0</v>
      </c>
      <c r="AD563" s="113">
        <v>0</v>
      </c>
      <c r="AE563" s="113">
        <v>0</v>
      </c>
      <c r="AF563" s="113">
        <v>0</v>
      </c>
      <c r="AG563" s="113">
        <v>0</v>
      </c>
      <c r="AH563" s="113">
        <v>0</v>
      </c>
      <c r="AI563" s="113">
        <v>0</v>
      </c>
      <c r="AJ563" s="113">
        <v>0</v>
      </c>
      <c r="AK563" s="113">
        <v>0</v>
      </c>
      <c r="AL563" s="113">
        <v>0</v>
      </c>
      <c r="AM563" s="113">
        <f t="shared" si="8"/>
        <v>0</v>
      </c>
      <c r="AP563" s="70"/>
    </row>
    <row r="564" spans="1:42" ht="33" customHeight="1">
      <c r="A564" s="87">
        <v>1807</v>
      </c>
      <c r="B564" s="88" t="s">
        <v>1195</v>
      </c>
      <c r="C564" s="115" t="s">
        <v>1404</v>
      </c>
      <c r="D564" s="113">
        <v>0</v>
      </c>
      <c r="E564" s="113">
        <v>0</v>
      </c>
      <c r="F564" s="113">
        <v>0</v>
      </c>
      <c r="G564" s="113">
        <v>0</v>
      </c>
      <c r="H564" s="113">
        <v>0</v>
      </c>
      <c r="I564" s="113">
        <v>0</v>
      </c>
      <c r="J564" s="113">
        <v>0</v>
      </c>
      <c r="K564" s="113">
        <v>0</v>
      </c>
      <c r="L564" s="113">
        <v>0</v>
      </c>
      <c r="M564" s="113">
        <v>0</v>
      </c>
      <c r="N564" s="113">
        <v>0</v>
      </c>
      <c r="O564" s="113">
        <v>0</v>
      </c>
      <c r="P564" s="113">
        <v>0</v>
      </c>
      <c r="Q564" s="113">
        <v>0</v>
      </c>
      <c r="R564" s="113">
        <v>0</v>
      </c>
      <c r="S564" s="113">
        <v>0</v>
      </c>
      <c r="T564" s="113">
        <v>0</v>
      </c>
      <c r="U564" s="113">
        <v>0</v>
      </c>
      <c r="V564" s="113">
        <v>0</v>
      </c>
      <c r="W564" s="113">
        <v>0</v>
      </c>
      <c r="X564" s="113">
        <v>0</v>
      </c>
      <c r="Y564" s="113">
        <v>0</v>
      </c>
      <c r="Z564" s="113">
        <v>0</v>
      </c>
      <c r="AA564" s="113">
        <v>0</v>
      </c>
      <c r="AB564" s="113">
        <v>0</v>
      </c>
      <c r="AC564" s="113">
        <v>0</v>
      </c>
      <c r="AD564" s="113">
        <v>0</v>
      </c>
      <c r="AE564" s="113">
        <v>0</v>
      </c>
      <c r="AF564" s="113">
        <v>0</v>
      </c>
      <c r="AG564" s="113">
        <v>0</v>
      </c>
      <c r="AH564" s="113">
        <v>0</v>
      </c>
      <c r="AI564" s="113">
        <v>0</v>
      </c>
      <c r="AJ564" s="113">
        <v>0</v>
      </c>
      <c r="AK564" s="113">
        <v>0</v>
      </c>
      <c r="AL564" s="113">
        <v>0</v>
      </c>
      <c r="AM564" s="113">
        <f t="shared" si="8"/>
        <v>0</v>
      </c>
      <c r="AP564" s="70"/>
    </row>
    <row r="565" spans="1:42" ht="33" customHeight="1">
      <c r="A565" s="87">
        <v>1808</v>
      </c>
      <c r="B565" s="88" t="s">
        <v>1196</v>
      </c>
      <c r="C565" s="115" t="s">
        <v>1404</v>
      </c>
      <c r="D565" s="113">
        <v>0</v>
      </c>
      <c r="E565" s="113">
        <v>0</v>
      </c>
      <c r="F565" s="113">
        <v>0</v>
      </c>
      <c r="G565" s="113">
        <v>0</v>
      </c>
      <c r="H565" s="113">
        <v>0</v>
      </c>
      <c r="I565" s="113">
        <v>0</v>
      </c>
      <c r="J565" s="113">
        <v>0</v>
      </c>
      <c r="K565" s="113">
        <v>0</v>
      </c>
      <c r="L565" s="113">
        <v>0</v>
      </c>
      <c r="M565" s="113">
        <v>0</v>
      </c>
      <c r="N565" s="113">
        <v>0</v>
      </c>
      <c r="O565" s="113">
        <v>0</v>
      </c>
      <c r="P565" s="113">
        <v>0</v>
      </c>
      <c r="Q565" s="113">
        <v>0</v>
      </c>
      <c r="R565" s="113">
        <v>0</v>
      </c>
      <c r="S565" s="113">
        <v>0</v>
      </c>
      <c r="T565" s="113">
        <v>0</v>
      </c>
      <c r="U565" s="113">
        <v>0</v>
      </c>
      <c r="V565" s="113">
        <v>0</v>
      </c>
      <c r="W565" s="113">
        <v>0</v>
      </c>
      <c r="X565" s="113">
        <v>0</v>
      </c>
      <c r="Y565" s="113">
        <v>0</v>
      </c>
      <c r="Z565" s="113">
        <v>0</v>
      </c>
      <c r="AA565" s="113">
        <v>0</v>
      </c>
      <c r="AB565" s="113">
        <v>0</v>
      </c>
      <c r="AC565" s="113">
        <v>0</v>
      </c>
      <c r="AD565" s="113">
        <v>0</v>
      </c>
      <c r="AE565" s="113">
        <v>0</v>
      </c>
      <c r="AF565" s="113">
        <v>0</v>
      </c>
      <c r="AG565" s="113">
        <v>0</v>
      </c>
      <c r="AH565" s="113">
        <v>0</v>
      </c>
      <c r="AI565" s="113">
        <v>0</v>
      </c>
      <c r="AJ565" s="113">
        <v>0</v>
      </c>
      <c r="AK565" s="113">
        <v>0</v>
      </c>
      <c r="AL565" s="113">
        <v>0</v>
      </c>
      <c r="AM565" s="113">
        <f t="shared" si="8"/>
        <v>0</v>
      </c>
      <c r="AP565" s="70"/>
    </row>
    <row r="566" spans="1:42" ht="33" customHeight="1">
      <c r="A566" s="87">
        <v>1809</v>
      </c>
      <c r="B566" s="88" t="s">
        <v>1197</v>
      </c>
      <c r="C566" s="115" t="s">
        <v>1404</v>
      </c>
      <c r="D566" s="113">
        <v>0</v>
      </c>
      <c r="E566" s="113">
        <v>0</v>
      </c>
      <c r="F566" s="113">
        <v>0</v>
      </c>
      <c r="G566" s="113">
        <v>0</v>
      </c>
      <c r="H566" s="113">
        <v>0</v>
      </c>
      <c r="I566" s="113">
        <v>0</v>
      </c>
      <c r="J566" s="113">
        <v>0</v>
      </c>
      <c r="K566" s="113">
        <v>0</v>
      </c>
      <c r="L566" s="113">
        <v>0</v>
      </c>
      <c r="M566" s="113">
        <v>0</v>
      </c>
      <c r="N566" s="113">
        <v>0</v>
      </c>
      <c r="O566" s="113">
        <v>0</v>
      </c>
      <c r="P566" s="113">
        <v>0</v>
      </c>
      <c r="Q566" s="113">
        <v>0</v>
      </c>
      <c r="R566" s="113">
        <v>0</v>
      </c>
      <c r="S566" s="113">
        <v>0</v>
      </c>
      <c r="T566" s="113">
        <v>0</v>
      </c>
      <c r="U566" s="113">
        <v>0</v>
      </c>
      <c r="V566" s="113">
        <v>0</v>
      </c>
      <c r="W566" s="113">
        <v>0</v>
      </c>
      <c r="X566" s="113">
        <v>0</v>
      </c>
      <c r="Y566" s="113">
        <v>0</v>
      </c>
      <c r="Z566" s="113">
        <v>0</v>
      </c>
      <c r="AA566" s="113">
        <v>0</v>
      </c>
      <c r="AB566" s="113">
        <v>0</v>
      </c>
      <c r="AC566" s="113">
        <v>0</v>
      </c>
      <c r="AD566" s="113">
        <v>0</v>
      </c>
      <c r="AE566" s="113">
        <v>0</v>
      </c>
      <c r="AF566" s="113">
        <v>0</v>
      </c>
      <c r="AG566" s="113">
        <v>0</v>
      </c>
      <c r="AH566" s="113">
        <v>0</v>
      </c>
      <c r="AI566" s="113">
        <v>0</v>
      </c>
      <c r="AJ566" s="113">
        <v>0</v>
      </c>
      <c r="AK566" s="113">
        <v>0</v>
      </c>
      <c r="AL566" s="113">
        <v>0</v>
      </c>
      <c r="AM566" s="113">
        <f t="shared" si="8"/>
        <v>0</v>
      </c>
      <c r="AP566" s="70"/>
    </row>
    <row r="567" spans="1:42" ht="33" customHeight="1">
      <c r="A567" s="87">
        <v>1810</v>
      </c>
      <c r="B567" s="88" t="s">
        <v>1198</v>
      </c>
      <c r="C567" s="115" t="s">
        <v>1404</v>
      </c>
      <c r="D567" s="113">
        <v>0</v>
      </c>
      <c r="E567" s="113">
        <v>0</v>
      </c>
      <c r="F567" s="113">
        <v>0</v>
      </c>
      <c r="G567" s="113">
        <v>0</v>
      </c>
      <c r="H567" s="113">
        <v>0</v>
      </c>
      <c r="I567" s="113">
        <v>0</v>
      </c>
      <c r="J567" s="113">
        <v>0</v>
      </c>
      <c r="K567" s="113">
        <v>0</v>
      </c>
      <c r="L567" s="113">
        <v>0</v>
      </c>
      <c r="M567" s="113">
        <v>0</v>
      </c>
      <c r="N567" s="113">
        <v>0</v>
      </c>
      <c r="O567" s="113">
        <v>0</v>
      </c>
      <c r="P567" s="113">
        <v>0</v>
      </c>
      <c r="Q567" s="113">
        <v>0</v>
      </c>
      <c r="R567" s="113">
        <v>0</v>
      </c>
      <c r="S567" s="113">
        <v>0</v>
      </c>
      <c r="T567" s="113">
        <v>0</v>
      </c>
      <c r="U567" s="113">
        <v>0</v>
      </c>
      <c r="V567" s="113">
        <v>0</v>
      </c>
      <c r="W567" s="113">
        <v>0</v>
      </c>
      <c r="X567" s="113">
        <v>0</v>
      </c>
      <c r="Y567" s="113">
        <v>0</v>
      </c>
      <c r="Z567" s="113">
        <v>0</v>
      </c>
      <c r="AA567" s="113">
        <v>0</v>
      </c>
      <c r="AB567" s="113">
        <v>0</v>
      </c>
      <c r="AC567" s="113">
        <v>0</v>
      </c>
      <c r="AD567" s="113">
        <v>0</v>
      </c>
      <c r="AE567" s="113">
        <v>0</v>
      </c>
      <c r="AF567" s="113">
        <v>0</v>
      </c>
      <c r="AG567" s="113">
        <v>0</v>
      </c>
      <c r="AH567" s="113">
        <v>0</v>
      </c>
      <c r="AI567" s="113">
        <v>0</v>
      </c>
      <c r="AJ567" s="113">
        <v>0</v>
      </c>
      <c r="AK567" s="113">
        <v>0</v>
      </c>
      <c r="AL567" s="113">
        <v>0</v>
      </c>
      <c r="AM567" s="113">
        <f t="shared" si="8"/>
        <v>0</v>
      </c>
      <c r="AP567" s="70"/>
    </row>
    <row r="568" spans="1:42" ht="33" customHeight="1">
      <c r="A568" s="87">
        <v>1811</v>
      </c>
      <c r="B568" s="88" t="s">
        <v>1199</v>
      </c>
      <c r="C568" s="115" t="s">
        <v>1404</v>
      </c>
      <c r="D568" s="113">
        <v>0</v>
      </c>
      <c r="E568" s="113">
        <v>0</v>
      </c>
      <c r="F568" s="113">
        <v>0</v>
      </c>
      <c r="G568" s="113">
        <v>0</v>
      </c>
      <c r="H568" s="113">
        <v>0</v>
      </c>
      <c r="I568" s="113">
        <v>0</v>
      </c>
      <c r="J568" s="113">
        <v>0</v>
      </c>
      <c r="K568" s="113">
        <v>0</v>
      </c>
      <c r="L568" s="113">
        <v>0</v>
      </c>
      <c r="M568" s="113">
        <v>0</v>
      </c>
      <c r="N568" s="113">
        <v>0</v>
      </c>
      <c r="O568" s="113">
        <v>0</v>
      </c>
      <c r="P568" s="113">
        <v>0</v>
      </c>
      <c r="Q568" s="113">
        <v>0</v>
      </c>
      <c r="R568" s="113">
        <v>0</v>
      </c>
      <c r="S568" s="113">
        <v>0</v>
      </c>
      <c r="T568" s="113">
        <v>0</v>
      </c>
      <c r="U568" s="113">
        <v>0</v>
      </c>
      <c r="V568" s="113">
        <v>0</v>
      </c>
      <c r="W568" s="113">
        <v>0</v>
      </c>
      <c r="X568" s="113">
        <v>0</v>
      </c>
      <c r="Y568" s="113">
        <v>0</v>
      </c>
      <c r="Z568" s="113">
        <v>0</v>
      </c>
      <c r="AA568" s="113">
        <v>0</v>
      </c>
      <c r="AB568" s="113">
        <v>0</v>
      </c>
      <c r="AC568" s="113">
        <v>0</v>
      </c>
      <c r="AD568" s="113">
        <v>0</v>
      </c>
      <c r="AE568" s="113">
        <v>0</v>
      </c>
      <c r="AF568" s="113">
        <v>0</v>
      </c>
      <c r="AG568" s="113">
        <v>0</v>
      </c>
      <c r="AH568" s="113">
        <v>0</v>
      </c>
      <c r="AI568" s="113">
        <v>0</v>
      </c>
      <c r="AJ568" s="113">
        <v>0</v>
      </c>
      <c r="AK568" s="113">
        <v>0</v>
      </c>
      <c r="AL568" s="113">
        <v>0</v>
      </c>
      <c r="AM568" s="113">
        <f t="shared" si="8"/>
        <v>0</v>
      </c>
      <c r="AP568" s="70"/>
    </row>
    <row r="569" spans="1:42" ht="33" customHeight="1">
      <c r="A569" s="87">
        <v>1812</v>
      </c>
      <c r="B569" s="88" t="s">
        <v>1200</v>
      </c>
      <c r="C569" s="115" t="s">
        <v>1404</v>
      </c>
      <c r="D569" s="113">
        <v>0</v>
      </c>
      <c r="E569" s="113">
        <v>0</v>
      </c>
      <c r="F569" s="113">
        <v>0</v>
      </c>
      <c r="G569" s="113">
        <v>0</v>
      </c>
      <c r="H569" s="113">
        <v>0</v>
      </c>
      <c r="I569" s="113">
        <v>0</v>
      </c>
      <c r="J569" s="113">
        <v>0</v>
      </c>
      <c r="K569" s="113">
        <v>0</v>
      </c>
      <c r="L569" s="113">
        <v>0</v>
      </c>
      <c r="M569" s="113">
        <v>0</v>
      </c>
      <c r="N569" s="113">
        <v>0</v>
      </c>
      <c r="O569" s="113">
        <v>0</v>
      </c>
      <c r="P569" s="113">
        <v>0</v>
      </c>
      <c r="Q569" s="113">
        <v>0</v>
      </c>
      <c r="R569" s="113">
        <v>0</v>
      </c>
      <c r="S569" s="113">
        <v>0</v>
      </c>
      <c r="T569" s="113">
        <v>0</v>
      </c>
      <c r="U569" s="113">
        <v>0</v>
      </c>
      <c r="V569" s="113">
        <v>0</v>
      </c>
      <c r="W569" s="113">
        <v>0</v>
      </c>
      <c r="X569" s="113">
        <v>0</v>
      </c>
      <c r="Y569" s="113">
        <v>0</v>
      </c>
      <c r="Z569" s="113">
        <v>0</v>
      </c>
      <c r="AA569" s="113">
        <v>0</v>
      </c>
      <c r="AB569" s="113">
        <v>0</v>
      </c>
      <c r="AC569" s="113">
        <v>0</v>
      </c>
      <c r="AD569" s="113">
        <v>0</v>
      </c>
      <c r="AE569" s="113">
        <v>0</v>
      </c>
      <c r="AF569" s="113">
        <v>0</v>
      </c>
      <c r="AG569" s="113">
        <v>0</v>
      </c>
      <c r="AH569" s="113">
        <v>0</v>
      </c>
      <c r="AI569" s="113">
        <v>0</v>
      </c>
      <c r="AJ569" s="113">
        <v>0</v>
      </c>
      <c r="AK569" s="113">
        <v>0</v>
      </c>
      <c r="AL569" s="113">
        <v>0</v>
      </c>
      <c r="AM569" s="113">
        <f t="shared" si="8"/>
        <v>0</v>
      </c>
      <c r="AP569" s="70"/>
    </row>
    <row r="570" spans="1:42" ht="33" customHeight="1">
      <c r="A570" s="87">
        <v>1813</v>
      </c>
      <c r="B570" s="88" t="s">
        <v>1201</v>
      </c>
      <c r="C570" s="115" t="s">
        <v>1404</v>
      </c>
      <c r="D570" s="113">
        <v>0</v>
      </c>
      <c r="E570" s="113">
        <v>0</v>
      </c>
      <c r="F570" s="113">
        <v>0</v>
      </c>
      <c r="G570" s="113">
        <v>0</v>
      </c>
      <c r="H570" s="113">
        <v>0</v>
      </c>
      <c r="I570" s="113">
        <v>0</v>
      </c>
      <c r="J570" s="113">
        <v>0</v>
      </c>
      <c r="K570" s="113">
        <v>0</v>
      </c>
      <c r="L570" s="113">
        <v>0</v>
      </c>
      <c r="M570" s="113">
        <v>0</v>
      </c>
      <c r="N570" s="113">
        <v>0</v>
      </c>
      <c r="O570" s="113">
        <v>0</v>
      </c>
      <c r="P570" s="113">
        <v>0</v>
      </c>
      <c r="Q570" s="113">
        <v>0</v>
      </c>
      <c r="R570" s="113">
        <v>0</v>
      </c>
      <c r="S570" s="113">
        <v>0</v>
      </c>
      <c r="T570" s="113">
        <v>0</v>
      </c>
      <c r="U570" s="113">
        <v>0</v>
      </c>
      <c r="V570" s="113">
        <v>0</v>
      </c>
      <c r="W570" s="113">
        <v>0</v>
      </c>
      <c r="X570" s="113">
        <v>0</v>
      </c>
      <c r="Y570" s="113">
        <v>0</v>
      </c>
      <c r="Z570" s="113">
        <v>0</v>
      </c>
      <c r="AA570" s="113">
        <v>0</v>
      </c>
      <c r="AB570" s="113">
        <v>0</v>
      </c>
      <c r="AC570" s="113">
        <v>0</v>
      </c>
      <c r="AD570" s="113">
        <v>0</v>
      </c>
      <c r="AE570" s="113">
        <v>0</v>
      </c>
      <c r="AF570" s="113">
        <v>0</v>
      </c>
      <c r="AG570" s="113">
        <v>0</v>
      </c>
      <c r="AH570" s="113">
        <v>0</v>
      </c>
      <c r="AI570" s="113">
        <v>0</v>
      </c>
      <c r="AJ570" s="113">
        <v>0</v>
      </c>
      <c r="AK570" s="113">
        <v>0</v>
      </c>
      <c r="AL570" s="113">
        <v>0</v>
      </c>
      <c r="AM570" s="113">
        <f t="shared" si="8"/>
        <v>0</v>
      </c>
      <c r="AP570" s="70"/>
    </row>
    <row r="571" spans="1:42" ht="33" customHeight="1">
      <c r="A571" s="87">
        <v>1814</v>
      </c>
      <c r="B571" s="88" t="s">
        <v>1202</v>
      </c>
      <c r="C571" s="115" t="s">
        <v>1404</v>
      </c>
      <c r="D571" s="113">
        <v>0</v>
      </c>
      <c r="E571" s="113">
        <v>0</v>
      </c>
      <c r="F571" s="113">
        <v>0</v>
      </c>
      <c r="G571" s="113">
        <v>0</v>
      </c>
      <c r="H571" s="113">
        <v>0</v>
      </c>
      <c r="I571" s="113">
        <v>0</v>
      </c>
      <c r="J571" s="113">
        <v>0</v>
      </c>
      <c r="K571" s="113">
        <v>0</v>
      </c>
      <c r="L571" s="113">
        <v>0</v>
      </c>
      <c r="M571" s="113">
        <v>0</v>
      </c>
      <c r="N571" s="113">
        <v>0</v>
      </c>
      <c r="O571" s="113">
        <v>0</v>
      </c>
      <c r="P571" s="113">
        <v>0</v>
      </c>
      <c r="Q571" s="113">
        <v>0</v>
      </c>
      <c r="R571" s="113">
        <v>0</v>
      </c>
      <c r="S571" s="113">
        <v>0</v>
      </c>
      <c r="T571" s="113">
        <v>0</v>
      </c>
      <c r="U571" s="113">
        <v>0</v>
      </c>
      <c r="V571" s="113">
        <v>0</v>
      </c>
      <c r="W571" s="113">
        <v>0</v>
      </c>
      <c r="X571" s="113">
        <v>0</v>
      </c>
      <c r="Y571" s="113">
        <v>0</v>
      </c>
      <c r="Z571" s="113">
        <v>0</v>
      </c>
      <c r="AA571" s="113">
        <v>0</v>
      </c>
      <c r="AB571" s="113">
        <v>0</v>
      </c>
      <c r="AC571" s="113">
        <v>0</v>
      </c>
      <c r="AD571" s="113">
        <v>0</v>
      </c>
      <c r="AE571" s="113">
        <v>0</v>
      </c>
      <c r="AF571" s="113">
        <v>0</v>
      </c>
      <c r="AG571" s="113">
        <v>0</v>
      </c>
      <c r="AH571" s="113">
        <v>0</v>
      </c>
      <c r="AI571" s="113">
        <v>0</v>
      </c>
      <c r="AJ571" s="113">
        <v>0</v>
      </c>
      <c r="AK571" s="113">
        <v>0</v>
      </c>
      <c r="AL571" s="113">
        <v>0</v>
      </c>
      <c r="AM571" s="113">
        <f t="shared" si="8"/>
        <v>0</v>
      </c>
      <c r="AP571" s="70"/>
    </row>
    <row r="572" spans="1:42" ht="33" customHeight="1">
      <c r="A572" s="87">
        <v>1815</v>
      </c>
      <c r="B572" s="88" t="s">
        <v>1184</v>
      </c>
      <c r="C572" s="115" t="s">
        <v>1404</v>
      </c>
      <c r="D572" s="113">
        <v>0</v>
      </c>
      <c r="E572" s="113">
        <v>0</v>
      </c>
      <c r="F572" s="113">
        <v>0</v>
      </c>
      <c r="G572" s="113">
        <v>0</v>
      </c>
      <c r="H572" s="113">
        <v>0</v>
      </c>
      <c r="I572" s="113">
        <v>0</v>
      </c>
      <c r="J572" s="113">
        <v>0</v>
      </c>
      <c r="K572" s="113">
        <v>0</v>
      </c>
      <c r="L572" s="113">
        <v>0</v>
      </c>
      <c r="M572" s="113">
        <v>0</v>
      </c>
      <c r="N572" s="113">
        <v>0</v>
      </c>
      <c r="O572" s="113">
        <v>0</v>
      </c>
      <c r="P572" s="113">
        <v>0</v>
      </c>
      <c r="Q572" s="113">
        <v>0</v>
      </c>
      <c r="R572" s="113">
        <v>0</v>
      </c>
      <c r="S572" s="113">
        <v>0</v>
      </c>
      <c r="T572" s="113">
        <v>0</v>
      </c>
      <c r="U572" s="113">
        <v>0</v>
      </c>
      <c r="V572" s="113">
        <v>0</v>
      </c>
      <c r="W572" s="113">
        <v>0</v>
      </c>
      <c r="X572" s="113">
        <v>0</v>
      </c>
      <c r="Y572" s="113">
        <v>0</v>
      </c>
      <c r="Z572" s="113">
        <v>0</v>
      </c>
      <c r="AA572" s="113">
        <v>0</v>
      </c>
      <c r="AB572" s="113">
        <v>0</v>
      </c>
      <c r="AC572" s="113">
        <v>0</v>
      </c>
      <c r="AD572" s="113">
        <v>0</v>
      </c>
      <c r="AE572" s="113">
        <v>0</v>
      </c>
      <c r="AF572" s="113">
        <v>0</v>
      </c>
      <c r="AG572" s="113">
        <v>0</v>
      </c>
      <c r="AH572" s="113">
        <v>0</v>
      </c>
      <c r="AI572" s="113">
        <v>0</v>
      </c>
      <c r="AJ572" s="113">
        <v>0</v>
      </c>
      <c r="AK572" s="113">
        <v>0</v>
      </c>
      <c r="AL572" s="113">
        <v>0</v>
      </c>
      <c r="AM572" s="113">
        <f t="shared" si="8"/>
        <v>0</v>
      </c>
      <c r="AP572" s="70"/>
    </row>
    <row r="573" spans="1:42" ht="33" customHeight="1">
      <c r="A573" s="87">
        <v>1816</v>
      </c>
      <c r="B573" s="88" t="s">
        <v>1203</v>
      </c>
      <c r="C573" s="115" t="s">
        <v>1404</v>
      </c>
      <c r="D573" s="113">
        <v>0</v>
      </c>
      <c r="E573" s="113">
        <v>0</v>
      </c>
      <c r="F573" s="113">
        <v>0</v>
      </c>
      <c r="G573" s="113">
        <v>0</v>
      </c>
      <c r="H573" s="113">
        <v>0</v>
      </c>
      <c r="I573" s="113">
        <v>0</v>
      </c>
      <c r="J573" s="113">
        <v>0</v>
      </c>
      <c r="K573" s="113">
        <v>0</v>
      </c>
      <c r="L573" s="113">
        <v>0</v>
      </c>
      <c r="M573" s="113">
        <v>0</v>
      </c>
      <c r="N573" s="113">
        <v>0</v>
      </c>
      <c r="O573" s="113">
        <v>0</v>
      </c>
      <c r="P573" s="113">
        <v>0</v>
      </c>
      <c r="Q573" s="113">
        <v>0</v>
      </c>
      <c r="R573" s="113">
        <v>0</v>
      </c>
      <c r="S573" s="113">
        <v>0</v>
      </c>
      <c r="T573" s="113">
        <v>0</v>
      </c>
      <c r="U573" s="113">
        <v>0</v>
      </c>
      <c r="V573" s="113">
        <v>0</v>
      </c>
      <c r="W573" s="113">
        <v>0</v>
      </c>
      <c r="X573" s="113">
        <v>0</v>
      </c>
      <c r="Y573" s="113">
        <v>0</v>
      </c>
      <c r="Z573" s="113">
        <v>0</v>
      </c>
      <c r="AA573" s="113">
        <v>0</v>
      </c>
      <c r="AB573" s="113">
        <v>0</v>
      </c>
      <c r="AC573" s="113">
        <v>0</v>
      </c>
      <c r="AD573" s="113">
        <v>0</v>
      </c>
      <c r="AE573" s="113">
        <v>0</v>
      </c>
      <c r="AF573" s="113">
        <v>0</v>
      </c>
      <c r="AG573" s="113">
        <v>0</v>
      </c>
      <c r="AH573" s="113">
        <v>0</v>
      </c>
      <c r="AI573" s="113">
        <v>0</v>
      </c>
      <c r="AJ573" s="113">
        <v>0</v>
      </c>
      <c r="AK573" s="113">
        <v>0</v>
      </c>
      <c r="AL573" s="113">
        <v>0</v>
      </c>
      <c r="AM573" s="113">
        <f t="shared" si="8"/>
        <v>0</v>
      </c>
      <c r="AP573" s="70"/>
    </row>
    <row r="574" spans="1:42" ht="33" customHeight="1">
      <c r="A574" s="87">
        <v>1817</v>
      </c>
      <c r="B574" s="88" t="s">
        <v>1204</v>
      </c>
      <c r="C574" s="115" t="s">
        <v>1404</v>
      </c>
      <c r="D574" s="113">
        <v>0</v>
      </c>
      <c r="E574" s="113">
        <v>0</v>
      </c>
      <c r="F574" s="113">
        <v>0</v>
      </c>
      <c r="G574" s="113">
        <v>0</v>
      </c>
      <c r="H574" s="113">
        <v>0</v>
      </c>
      <c r="I574" s="113">
        <v>0</v>
      </c>
      <c r="J574" s="113">
        <v>0</v>
      </c>
      <c r="K574" s="113">
        <v>0</v>
      </c>
      <c r="L574" s="113">
        <v>0</v>
      </c>
      <c r="M574" s="113">
        <v>0</v>
      </c>
      <c r="N574" s="113">
        <v>0</v>
      </c>
      <c r="O574" s="113">
        <v>0</v>
      </c>
      <c r="P574" s="113">
        <v>0</v>
      </c>
      <c r="Q574" s="113">
        <v>0</v>
      </c>
      <c r="R574" s="113">
        <v>0</v>
      </c>
      <c r="S574" s="113">
        <v>0</v>
      </c>
      <c r="T574" s="113">
        <v>0</v>
      </c>
      <c r="U574" s="113">
        <v>0</v>
      </c>
      <c r="V574" s="113">
        <v>0</v>
      </c>
      <c r="W574" s="113">
        <v>0</v>
      </c>
      <c r="X574" s="113">
        <v>0</v>
      </c>
      <c r="Y574" s="113">
        <v>0</v>
      </c>
      <c r="Z574" s="113">
        <v>0</v>
      </c>
      <c r="AA574" s="113">
        <v>0</v>
      </c>
      <c r="AB574" s="113">
        <v>0</v>
      </c>
      <c r="AC574" s="113">
        <v>0</v>
      </c>
      <c r="AD574" s="113">
        <v>0</v>
      </c>
      <c r="AE574" s="113">
        <v>0</v>
      </c>
      <c r="AF574" s="113">
        <v>0</v>
      </c>
      <c r="AG574" s="113">
        <v>0</v>
      </c>
      <c r="AH574" s="113">
        <v>0</v>
      </c>
      <c r="AI574" s="113">
        <v>0</v>
      </c>
      <c r="AJ574" s="113">
        <v>0</v>
      </c>
      <c r="AK574" s="113">
        <v>0</v>
      </c>
      <c r="AL574" s="113">
        <v>0</v>
      </c>
      <c r="AM574" s="113">
        <f t="shared" si="8"/>
        <v>0</v>
      </c>
      <c r="AP574" s="70"/>
    </row>
    <row r="575" spans="1:42" ht="33" customHeight="1">
      <c r="A575" s="87">
        <v>1818</v>
      </c>
      <c r="B575" s="88" t="s">
        <v>1205</v>
      </c>
      <c r="C575" s="115" t="s">
        <v>1404</v>
      </c>
      <c r="D575" s="113">
        <v>0</v>
      </c>
      <c r="E575" s="113">
        <v>0</v>
      </c>
      <c r="F575" s="113">
        <v>0</v>
      </c>
      <c r="G575" s="113">
        <v>0</v>
      </c>
      <c r="H575" s="113">
        <v>0</v>
      </c>
      <c r="I575" s="113">
        <v>0</v>
      </c>
      <c r="J575" s="113">
        <v>0</v>
      </c>
      <c r="K575" s="113">
        <v>0</v>
      </c>
      <c r="L575" s="113">
        <v>0</v>
      </c>
      <c r="M575" s="113">
        <v>0</v>
      </c>
      <c r="N575" s="113">
        <v>0</v>
      </c>
      <c r="O575" s="113">
        <v>0</v>
      </c>
      <c r="P575" s="113">
        <v>0</v>
      </c>
      <c r="Q575" s="113">
        <v>0</v>
      </c>
      <c r="R575" s="113">
        <v>0</v>
      </c>
      <c r="S575" s="113">
        <v>0</v>
      </c>
      <c r="T575" s="113">
        <v>0</v>
      </c>
      <c r="U575" s="113">
        <v>0</v>
      </c>
      <c r="V575" s="113">
        <v>0</v>
      </c>
      <c r="W575" s="113">
        <v>0</v>
      </c>
      <c r="X575" s="113">
        <v>0</v>
      </c>
      <c r="Y575" s="113">
        <v>0</v>
      </c>
      <c r="Z575" s="113">
        <v>0</v>
      </c>
      <c r="AA575" s="113">
        <v>0</v>
      </c>
      <c r="AB575" s="113">
        <v>0</v>
      </c>
      <c r="AC575" s="113">
        <v>0</v>
      </c>
      <c r="AD575" s="113">
        <v>0</v>
      </c>
      <c r="AE575" s="113">
        <v>0</v>
      </c>
      <c r="AF575" s="113">
        <v>0</v>
      </c>
      <c r="AG575" s="113">
        <v>0</v>
      </c>
      <c r="AH575" s="113">
        <v>0</v>
      </c>
      <c r="AI575" s="113">
        <v>0</v>
      </c>
      <c r="AJ575" s="113">
        <v>0</v>
      </c>
      <c r="AK575" s="113">
        <v>0</v>
      </c>
      <c r="AL575" s="113">
        <v>0</v>
      </c>
      <c r="AM575" s="113">
        <f t="shared" si="8"/>
        <v>0</v>
      </c>
      <c r="AP575" s="70"/>
    </row>
    <row r="576" spans="1:42" ht="33" customHeight="1">
      <c r="A576" s="87">
        <v>1819</v>
      </c>
      <c r="B576" s="88" t="s">
        <v>1206</v>
      </c>
      <c r="C576" s="115" t="s">
        <v>1404</v>
      </c>
      <c r="D576" s="113">
        <v>0</v>
      </c>
      <c r="E576" s="113">
        <v>0</v>
      </c>
      <c r="F576" s="113">
        <v>0</v>
      </c>
      <c r="G576" s="113">
        <v>0</v>
      </c>
      <c r="H576" s="113">
        <v>0</v>
      </c>
      <c r="I576" s="113">
        <v>0</v>
      </c>
      <c r="J576" s="113">
        <v>0</v>
      </c>
      <c r="K576" s="113">
        <v>0</v>
      </c>
      <c r="L576" s="113">
        <v>0</v>
      </c>
      <c r="M576" s="113">
        <v>0</v>
      </c>
      <c r="N576" s="113">
        <v>0</v>
      </c>
      <c r="O576" s="113">
        <v>0</v>
      </c>
      <c r="P576" s="113">
        <v>0</v>
      </c>
      <c r="Q576" s="113">
        <v>0</v>
      </c>
      <c r="R576" s="113">
        <v>0</v>
      </c>
      <c r="S576" s="113">
        <v>0</v>
      </c>
      <c r="T576" s="113">
        <v>0</v>
      </c>
      <c r="U576" s="113">
        <v>0</v>
      </c>
      <c r="V576" s="113">
        <v>0</v>
      </c>
      <c r="W576" s="113">
        <v>0</v>
      </c>
      <c r="X576" s="113">
        <v>0</v>
      </c>
      <c r="Y576" s="113">
        <v>0</v>
      </c>
      <c r="Z576" s="113">
        <v>0</v>
      </c>
      <c r="AA576" s="113">
        <v>0</v>
      </c>
      <c r="AB576" s="113">
        <v>0</v>
      </c>
      <c r="AC576" s="113">
        <v>0</v>
      </c>
      <c r="AD576" s="113">
        <v>0</v>
      </c>
      <c r="AE576" s="113">
        <v>0</v>
      </c>
      <c r="AF576" s="113">
        <v>0</v>
      </c>
      <c r="AG576" s="113">
        <v>0</v>
      </c>
      <c r="AH576" s="113">
        <v>0</v>
      </c>
      <c r="AI576" s="113">
        <v>0</v>
      </c>
      <c r="AJ576" s="113">
        <v>0</v>
      </c>
      <c r="AK576" s="113">
        <v>0</v>
      </c>
      <c r="AL576" s="113">
        <v>0</v>
      </c>
      <c r="AM576" s="113">
        <f t="shared" si="8"/>
        <v>0</v>
      </c>
      <c r="AP576" s="70"/>
    </row>
    <row r="577" spans="1:42" ht="33" customHeight="1">
      <c r="A577" s="87">
        <v>1820</v>
      </c>
      <c r="B577" s="88" t="s">
        <v>1207</v>
      </c>
      <c r="C577" s="115" t="s">
        <v>1404</v>
      </c>
      <c r="D577" s="113">
        <v>0</v>
      </c>
      <c r="E577" s="113">
        <v>0</v>
      </c>
      <c r="F577" s="113">
        <v>0</v>
      </c>
      <c r="G577" s="113">
        <v>0</v>
      </c>
      <c r="H577" s="113">
        <v>0</v>
      </c>
      <c r="I577" s="113">
        <v>0</v>
      </c>
      <c r="J577" s="113">
        <v>0</v>
      </c>
      <c r="K577" s="113">
        <v>0</v>
      </c>
      <c r="L577" s="113">
        <v>0</v>
      </c>
      <c r="M577" s="113">
        <v>0</v>
      </c>
      <c r="N577" s="113">
        <v>0</v>
      </c>
      <c r="O577" s="113">
        <v>0</v>
      </c>
      <c r="P577" s="113">
        <v>0</v>
      </c>
      <c r="Q577" s="113">
        <v>0</v>
      </c>
      <c r="R577" s="113">
        <v>0</v>
      </c>
      <c r="S577" s="113">
        <v>0</v>
      </c>
      <c r="T577" s="113">
        <v>0</v>
      </c>
      <c r="U577" s="113">
        <v>0</v>
      </c>
      <c r="V577" s="113">
        <v>0</v>
      </c>
      <c r="W577" s="113">
        <v>0</v>
      </c>
      <c r="X577" s="113">
        <v>0</v>
      </c>
      <c r="Y577" s="113">
        <v>0</v>
      </c>
      <c r="Z577" s="113">
        <v>0</v>
      </c>
      <c r="AA577" s="113">
        <v>0</v>
      </c>
      <c r="AB577" s="113">
        <v>0</v>
      </c>
      <c r="AC577" s="113">
        <v>0</v>
      </c>
      <c r="AD577" s="113">
        <v>0</v>
      </c>
      <c r="AE577" s="113">
        <v>0</v>
      </c>
      <c r="AF577" s="113">
        <v>0</v>
      </c>
      <c r="AG577" s="113">
        <v>0</v>
      </c>
      <c r="AH577" s="113">
        <v>0</v>
      </c>
      <c r="AI577" s="113">
        <v>0</v>
      </c>
      <c r="AJ577" s="113">
        <v>0</v>
      </c>
      <c r="AK577" s="113">
        <v>0</v>
      </c>
      <c r="AL577" s="113">
        <v>0</v>
      </c>
      <c r="AM577" s="113">
        <f t="shared" si="8"/>
        <v>0</v>
      </c>
      <c r="AP577" s="70"/>
    </row>
    <row r="578" spans="1:42" ht="33" customHeight="1">
      <c r="A578" s="87">
        <v>1901</v>
      </c>
      <c r="B578" s="88" t="s">
        <v>1208</v>
      </c>
      <c r="C578" s="115" t="s">
        <v>1404</v>
      </c>
      <c r="D578" s="113">
        <v>0</v>
      </c>
      <c r="E578" s="113">
        <v>0</v>
      </c>
      <c r="F578" s="113">
        <v>0</v>
      </c>
      <c r="G578" s="113">
        <v>0</v>
      </c>
      <c r="H578" s="113">
        <v>0</v>
      </c>
      <c r="I578" s="113">
        <v>0</v>
      </c>
      <c r="J578" s="113">
        <v>0</v>
      </c>
      <c r="K578" s="113">
        <v>0</v>
      </c>
      <c r="L578" s="113">
        <v>0</v>
      </c>
      <c r="M578" s="113">
        <v>0</v>
      </c>
      <c r="N578" s="113">
        <v>0</v>
      </c>
      <c r="O578" s="113">
        <v>0</v>
      </c>
      <c r="P578" s="113">
        <v>0</v>
      </c>
      <c r="Q578" s="113">
        <v>0</v>
      </c>
      <c r="R578" s="113">
        <v>0</v>
      </c>
      <c r="S578" s="113">
        <v>0</v>
      </c>
      <c r="T578" s="113">
        <v>0</v>
      </c>
      <c r="U578" s="113">
        <v>0</v>
      </c>
      <c r="V578" s="113">
        <v>0</v>
      </c>
      <c r="W578" s="113">
        <v>0</v>
      </c>
      <c r="X578" s="113">
        <v>0</v>
      </c>
      <c r="Y578" s="113">
        <v>0</v>
      </c>
      <c r="Z578" s="113">
        <v>0</v>
      </c>
      <c r="AA578" s="113">
        <v>0</v>
      </c>
      <c r="AB578" s="113">
        <v>0</v>
      </c>
      <c r="AC578" s="113">
        <v>0</v>
      </c>
      <c r="AD578" s="113">
        <v>0</v>
      </c>
      <c r="AE578" s="113">
        <v>0</v>
      </c>
      <c r="AF578" s="113">
        <v>0</v>
      </c>
      <c r="AG578" s="113">
        <v>0</v>
      </c>
      <c r="AH578" s="113">
        <v>0</v>
      </c>
      <c r="AI578" s="113">
        <v>0</v>
      </c>
      <c r="AJ578" s="113">
        <v>0</v>
      </c>
      <c r="AK578" s="113">
        <v>0</v>
      </c>
      <c r="AL578" s="113">
        <v>0</v>
      </c>
      <c r="AM578" s="113">
        <f t="shared" si="8"/>
        <v>0</v>
      </c>
      <c r="AP578" s="70"/>
    </row>
    <row r="579" spans="1:42" ht="33" customHeight="1">
      <c r="A579" s="87">
        <v>1902</v>
      </c>
      <c r="B579" s="88" t="s">
        <v>1209</v>
      </c>
      <c r="C579" s="115" t="s">
        <v>1404</v>
      </c>
      <c r="D579" s="113">
        <v>0</v>
      </c>
      <c r="E579" s="113">
        <v>0</v>
      </c>
      <c r="F579" s="113">
        <v>0</v>
      </c>
      <c r="G579" s="113">
        <v>0</v>
      </c>
      <c r="H579" s="113">
        <v>0</v>
      </c>
      <c r="I579" s="113">
        <v>0</v>
      </c>
      <c r="J579" s="113">
        <v>0</v>
      </c>
      <c r="K579" s="113">
        <v>0</v>
      </c>
      <c r="L579" s="113">
        <v>0</v>
      </c>
      <c r="M579" s="113">
        <v>0</v>
      </c>
      <c r="N579" s="113">
        <v>0</v>
      </c>
      <c r="O579" s="113">
        <v>0</v>
      </c>
      <c r="P579" s="113">
        <v>0</v>
      </c>
      <c r="Q579" s="113">
        <v>0</v>
      </c>
      <c r="R579" s="113">
        <v>0</v>
      </c>
      <c r="S579" s="113">
        <v>0</v>
      </c>
      <c r="T579" s="113">
        <v>0</v>
      </c>
      <c r="U579" s="113">
        <v>0</v>
      </c>
      <c r="V579" s="113">
        <v>0</v>
      </c>
      <c r="W579" s="113">
        <v>0</v>
      </c>
      <c r="X579" s="113">
        <v>0</v>
      </c>
      <c r="Y579" s="113">
        <v>0</v>
      </c>
      <c r="Z579" s="113">
        <v>0</v>
      </c>
      <c r="AA579" s="113">
        <v>0</v>
      </c>
      <c r="AB579" s="113">
        <v>0</v>
      </c>
      <c r="AC579" s="113">
        <v>0</v>
      </c>
      <c r="AD579" s="113">
        <v>0</v>
      </c>
      <c r="AE579" s="113">
        <v>0</v>
      </c>
      <c r="AF579" s="113">
        <v>0</v>
      </c>
      <c r="AG579" s="113">
        <v>0</v>
      </c>
      <c r="AH579" s="113">
        <v>0</v>
      </c>
      <c r="AI579" s="113">
        <v>0</v>
      </c>
      <c r="AJ579" s="113">
        <v>0</v>
      </c>
      <c r="AK579" s="113">
        <v>0</v>
      </c>
      <c r="AL579" s="113">
        <v>0</v>
      </c>
      <c r="AM579" s="113">
        <f t="shared" si="8"/>
        <v>0</v>
      </c>
      <c r="AP579" s="70"/>
    </row>
    <row r="580" spans="1:42" ht="33" customHeight="1">
      <c r="A580" s="87">
        <v>1903</v>
      </c>
      <c r="B580" s="88" t="s">
        <v>1210</v>
      </c>
      <c r="C580" s="115" t="s">
        <v>1404</v>
      </c>
      <c r="D580" s="113">
        <v>0</v>
      </c>
      <c r="E580" s="113">
        <v>0</v>
      </c>
      <c r="F580" s="113">
        <v>0</v>
      </c>
      <c r="G580" s="113">
        <v>0</v>
      </c>
      <c r="H580" s="113">
        <v>0</v>
      </c>
      <c r="I580" s="113">
        <v>0</v>
      </c>
      <c r="J580" s="113">
        <v>0</v>
      </c>
      <c r="K580" s="113">
        <v>0</v>
      </c>
      <c r="L580" s="113">
        <v>0</v>
      </c>
      <c r="M580" s="113">
        <v>0</v>
      </c>
      <c r="N580" s="113">
        <v>0</v>
      </c>
      <c r="O580" s="113">
        <v>0</v>
      </c>
      <c r="P580" s="113">
        <v>0</v>
      </c>
      <c r="Q580" s="113">
        <v>0</v>
      </c>
      <c r="R580" s="113">
        <v>0</v>
      </c>
      <c r="S580" s="113">
        <v>0</v>
      </c>
      <c r="T580" s="113">
        <v>0</v>
      </c>
      <c r="U580" s="113">
        <v>0</v>
      </c>
      <c r="V580" s="113">
        <v>0</v>
      </c>
      <c r="W580" s="113">
        <v>0</v>
      </c>
      <c r="X580" s="113">
        <v>0</v>
      </c>
      <c r="Y580" s="113">
        <v>0</v>
      </c>
      <c r="Z580" s="113">
        <v>0</v>
      </c>
      <c r="AA580" s="113">
        <v>0</v>
      </c>
      <c r="AB580" s="113">
        <v>0</v>
      </c>
      <c r="AC580" s="113">
        <v>0</v>
      </c>
      <c r="AD580" s="113">
        <v>0</v>
      </c>
      <c r="AE580" s="113">
        <v>0</v>
      </c>
      <c r="AF580" s="113">
        <v>0</v>
      </c>
      <c r="AG580" s="113">
        <v>0</v>
      </c>
      <c r="AH580" s="113">
        <v>0</v>
      </c>
      <c r="AI580" s="113">
        <v>0</v>
      </c>
      <c r="AJ580" s="113">
        <v>0</v>
      </c>
      <c r="AK580" s="113">
        <v>0</v>
      </c>
      <c r="AL580" s="113">
        <v>0</v>
      </c>
      <c r="AM580" s="113">
        <f t="shared" si="8"/>
        <v>0</v>
      </c>
      <c r="AP580" s="70"/>
    </row>
    <row r="581" spans="1:42" ht="33" customHeight="1">
      <c r="A581" s="87">
        <v>1904</v>
      </c>
      <c r="B581" s="88" t="s">
        <v>1211</v>
      </c>
      <c r="C581" s="115" t="s">
        <v>1404</v>
      </c>
      <c r="D581" s="113">
        <v>0</v>
      </c>
      <c r="E581" s="113">
        <v>0</v>
      </c>
      <c r="F581" s="113">
        <v>0</v>
      </c>
      <c r="G581" s="113">
        <v>0</v>
      </c>
      <c r="H581" s="113">
        <v>0</v>
      </c>
      <c r="I581" s="113">
        <v>0</v>
      </c>
      <c r="J581" s="113">
        <v>0</v>
      </c>
      <c r="K581" s="113">
        <v>0</v>
      </c>
      <c r="L581" s="113">
        <v>0</v>
      </c>
      <c r="M581" s="113">
        <v>0</v>
      </c>
      <c r="N581" s="113">
        <v>0</v>
      </c>
      <c r="O581" s="113">
        <v>0</v>
      </c>
      <c r="P581" s="113">
        <v>0</v>
      </c>
      <c r="Q581" s="113">
        <v>0</v>
      </c>
      <c r="R581" s="113">
        <v>0</v>
      </c>
      <c r="S581" s="113">
        <v>0</v>
      </c>
      <c r="T581" s="113">
        <v>0</v>
      </c>
      <c r="U581" s="113">
        <v>0</v>
      </c>
      <c r="V581" s="113">
        <v>0</v>
      </c>
      <c r="W581" s="113">
        <v>0</v>
      </c>
      <c r="X581" s="113">
        <v>0</v>
      </c>
      <c r="Y581" s="113">
        <v>0</v>
      </c>
      <c r="Z581" s="113">
        <v>0</v>
      </c>
      <c r="AA581" s="113">
        <v>0</v>
      </c>
      <c r="AB581" s="113">
        <v>0</v>
      </c>
      <c r="AC581" s="113">
        <v>0</v>
      </c>
      <c r="AD581" s="113">
        <v>0</v>
      </c>
      <c r="AE581" s="113">
        <v>0</v>
      </c>
      <c r="AF581" s="113">
        <v>0</v>
      </c>
      <c r="AG581" s="113">
        <v>0</v>
      </c>
      <c r="AH581" s="113">
        <v>0</v>
      </c>
      <c r="AI581" s="113">
        <v>0</v>
      </c>
      <c r="AJ581" s="113">
        <v>0</v>
      </c>
      <c r="AK581" s="113">
        <v>0</v>
      </c>
      <c r="AL581" s="113">
        <v>0</v>
      </c>
      <c r="AM581" s="113">
        <f t="shared" si="8"/>
        <v>0</v>
      </c>
      <c r="AP581" s="70"/>
    </row>
    <row r="582" spans="1:42" ht="33" customHeight="1">
      <c r="A582" s="87">
        <v>1905</v>
      </c>
      <c r="B582" s="88" t="s">
        <v>1212</v>
      </c>
      <c r="C582" s="115" t="s">
        <v>1404</v>
      </c>
      <c r="D582" s="113">
        <v>0</v>
      </c>
      <c r="E582" s="113">
        <v>0</v>
      </c>
      <c r="F582" s="113">
        <v>0</v>
      </c>
      <c r="G582" s="113">
        <v>0</v>
      </c>
      <c r="H582" s="113">
        <v>0</v>
      </c>
      <c r="I582" s="113">
        <v>0</v>
      </c>
      <c r="J582" s="113">
        <v>0</v>
      </c>
      <c r="K582" s="113">
        <v>0</v>
      </c>
      <c r="L582" s="113">
        <v>0</v>
      </c>
      <c r="M582" s="113">
        <v>0</v>
      </c>
      <c r="N582" s="113">
        <v>0</v>
      </c>
      <c r="O582" s="113">
        <v>0</v>
      </c>
      <c r="P582" s="113">
        <v>0</v>
      </c>
      <c r="Q582" s="113">
        <v>0</v>
      </c>
      <c r="R582" s="113">
        <v>0</v>
      </c>
      <c r="S582" s="113">
        <v>0</v>
      </c>
      <c r="T582" s="113">
        <v>0</v>
      </c>
      <c r="U582" s="113">
        <v>0</v>
      </c>
      <c r="V582" s="113">
        <v>0</v>
      </c>
      <c r="W582" s="113">
        <v>0</v>
      </c>
      <c r="X582" s="113">
        <v>0</v>
      </c>
      <c r="Y582" s="113">
        <v>0</v>
      </c>
      <c r="Z582" s="113">
        <v>0</v>
      </c>
      <c r="AA582" s="113">
        <v>0</v>
      </c>
      <c r="AB582" s="113">
        <v>0</v>
      </c>
      <c r="AC582" s="113">
        <v>0</v>
      </c>
      <c r="AD582" s="113">
        <v>0</v>
      </c>
      <c r="AE582" s="113">
        <v>0</v>
      </c>
      <c r="AF582" s="113">
        <v>0</v>
      </c>
      <c r="AG582" s="113">
        <v>0</v>
      </c>
      <c r="AH582" s="113">
        <v>0</v>
      </c>
      <c r="AI582" s="113">
        <v>0</v>
      </c>
      <c r="AJ582" s="113">
        <v>0</v>
      </c>
      <c r="AK582" s="113">
        <v>0</v>
      </c>
      <c r="AL582" s="113">
        <v>0</v>
      </c>
      <c r="AM582" s="113">
        <f t="shared" si="8"/>
        <v>0</v>
      </c>
      <c r="AP582" s="70"/>
    </row>
    <row r="583" spans="1:42" ht="33" customHeight="1">
      <c r="A583" s="87">
        <v>1906</v>
      </c>
      <c r="B583" s="88" t="s">
        <v>1188</v>
      </c>
      <c r="C583" s="115" t="s">
        <v>1404</v>
      </c>
      <c r="D583" s="113">
        <v>0</v>
      </c>
      <c r="E583" s="113">
        <v>0</v>
      </c>
      <c r="F583" s="113">
        <v>0</v>
      </c>
      <c r="G583" s="113">
        <v>0</v>
      </c>
      <c r="H583" s="113">
        <v>0</v>
      </c>
      <c r="I583" s="113">
        <v>0</v>
      </c>
      <c r="J583" s="113">
        <v>0</v>
      </c>
      <c r="K583" s="113">
        <v>0</v>
      </c>
      <c r="L583" s="113">
        <v>0</v>
      </c>
      <c r="M583" s="113">
        <v>0</v>
      </c>
      <c r="N583" s="113">
        <v>0</v>
      </c>
      <c r="O583" s="113">
        <v>0</v>
      </c>
      <c r="P583" s="113">
        <v>0</v>
      </c>
      <c r="Q583" s="113">
        <v>0</v>
      </c>
      <c r="R583" s="113">
        <v>0</v>
      </c>
      <c r="S583" s="113">
        <v>0</v>
      </c>
      <c r="T583" s="113">
        <v>0</v>
      </c>
      <c r="U583" s="113">
        <v>0</v>
      </c>
      <c r="V583" s="113">
        <v>0</v>
      </c>
      <c r="W583" s="113">
        <v>0</v>
      </c>
      <c r="X583" s="113">
        <v>0</v>
      </c>
      <c r="Y583" s="113">
        <v>0</v>
      </c>
      <c r="Z583" s="113">
        <v>0</v>
      </c>
      <c r="AA583" s="113">
        <v>0</v>
      </c>
      <c r="AB583" s="113">
        <v>0</v>
      </c>
      <c r="AC583" s="113">
        <v>0</v>
      </c>
      <c r="AD583" s="113">
        <v>0</v>
      </c>
      <c r="AE583" s="113">
        <v>0</v>
      </c>
      <c r="AF583" s="113">
        <v>0</v>
      </c>
      <c r="AG583" s="113">
        <v>0</v>
      </c>
      <c r="AH583" s="113">
        <v>0</v>
      </c>
      <c r="AI583" s="113">
        <v>0</v>
      </c>
      <c r="AJ583" s="113">
        <v>0</v>
      </c>
      <c r="AK583" s="113">
        <v>0</v>
      </c>
      <c r="AL583" s="113">
        <v>0</v>
      </c>
      <c r="AM583" s="113">
        <f t="shared" si="8"/>
        <v>0</v>
      </c>
      <c r="AP583" s="70"/>
    </row>
    <row r="584" spans="1:42" ht="33" customHeight="1">
      <c r="A584" s="87">
        <v>1907</v>
      </c>
      <c r="B584" s="88" t="s">
        <v>1213</v>
      </c>
      <c r="C584" s="115" t="s">
        <v>1404</v>
      </c>
      <c r="D584" s="113">
        <v>0</v>
      </c>
      <c r="E584" s="113">
        <v>0</v>
      </c>
      <c r="F584" s="113">
        <v>0</v>
      </c>
      <c r="G584" s="113">
        <v>0</v>
      </c>
      <c r="H584" s="113">
        <v>0</v>
      </c>
      <c r="I584" s="113">
        <v>0</v>
      </c>
      <c r="J584" s="113">
        <v>0</v>
      </c>
      <c r="K584" s="113">
        <v>0</v>
      </c>
      <c r="L584" s="113">
        <v>0</v>
      </c>
      <c r="M584" s="113">
        <v>0</v>
      </c>
      <c r="N584" s="113">
        <v>0</v>
      </c>
      <c r="O584" s="113">
        <v>0</v>
      </c>
      <c r="P584" s="113">
        <v>0</v>
      </c>
      <c r="Q584" s="113">
        <v>0</v>
      </c>
      <c r="R584" s="113">
        <v>0</v>
      </c>
      <c r="S584" s="113">
        <v>0</v>
      </c>
      <c r="T584" s="113">
        <v>0</v>
      </c>
      <c r="U584" s="113">
        <v>0</v>
      </c>
      <c r="V584" s="113">
        <v>0</v>
      </c>
      <c r="W584" s="113">
        <v>0</v>
      </c>
      <c r="X584" s="113">
        <v>0</v>
      </c>
      <c r="Y584" s="113">
        <v>0</v>
      </c>
      <c r="Z584" s="113">
        <v>0</v>
      </c>
      <c r="AA584" s="113">
        <v>0</v>
      </c>
      <c r="AB584" s="113">
        <v>0</v>
      </c>
      <c r="AC584" s="113">
        <v>0</v>
      </c>
      <c r="AD584" s="113">
        <v>0</v>
      </c>
      <c r="AE584" s="113">
        <v>0</v>
      </c>
      <c r="AF584" s="113">
        <v>0</v>
      </c>
      <c r="AG584" s="113">
        <v>0</v>
      </c>
      <c r="AH584" s="113">
        <v>0</v>
      </c>
      <c r="AI584" s="113">
        <v>0</v>
      </c>
      <c r="AJ584" s="113">
        <v>0</v>
      </c>
      <c r="AK584" s="113">
        <v>0</v>
      </c>
      <c r="AL584" s="113">
        <v>0</v>
      </c>
      <c r="AM584" s="113">
        <f t="shared" si="8"/>
        <v>0</v>
      </c>
      <c r="AP584" s="70"/>
    </row>
    <row r="585" spans="1:42" ht="33" customHeight="1">
      <c r="A585" s="87">
        <v>1908</v>
      </c>
      <c r="B585" s="88" t="s">
        <v>1214</v>
      </c>
      <c r="C585" s="115" t="s">
        <v>1404</v>
      </c>
      <c r="D585" s="113">
        <v>0</v>
      </c>
      <c r="E585" s="113">
        <v>0</v>
      </c>
      <c r="F585" s="113">
        <v>0</v>
      </c>
      <c r="G585" s="113">
        <v>0</v>
      </c>
      <c r="H585" s="113">
        <v>0</v>
      </c>
      <c r="I585" s="113">
        <v>0</v>
      </c>
      <c r="J585" s="113">
        <v>0</v>
      </c>
      <c r="K585" s="113">
        <v>0</v>
      </c>
      <c r="L585" s="113">
        <v>0</v>
      </c>
      <c r="M585" s="113">
        <v>0</v>
      </c>
      <c r="N585" s="113">
        <v>0</v>
      </c>
      <c r="O585" s="113">
        <v>0</v>
      </c>
      <c r="P585" s="113">
        <v>0</v>
      </c>
      <c r="Q585" s="113">
        <v>0</v>
      </c>
      <c r="R585" s="113">
        <v>0</v>
      </c>
      <c r="S585" s="113">
        <v>0</v>
      </c>
      <c r="T585" s="113">
        <v>0</v>
      </c>
      <c r="U585" s="113">
        <v>0</v>
      </c>
      <c r="V585" s="113">
        <v>0</v>
      </c>
      <c r="W585" s="113">
        <v>0</v>
      </c>
      <c r="X585" s="113">
        <v>0</v>
      </c>
      <c r="Y585" s="113">
        <v>0</v>
      </c>
      <c r="Z585" s="113">
        <v>0</v>
      </c>
      <c r="AA585" s="113">
        <v>0</v>
      </c>
      <c r="AB585" s="113">
        <v>0</v>
      </c>
      <c r="AC585" s="113">
        <v>0</v>
      </c>
      <c r="AD585" s="113">
        <v>0</v>
      </c>
      <c r="AE585" s="113">
        <v>0</v>
      </c>
      <c r="AF585" s="113">
        <v>0</v>
      </c>
      <c r="AG585" s="113">
        <v>0</v>
      </c>
      <c r="AH585" s="113">
        <v>0</v>
      </c>
      <c r="AI585" s="113">
        <v>0</v>
      </c>
      <c r="AJ585" s="113">
        <v>0</v>
      </c>
      <c r="AK585" s="113">
        <v>0</v>
      </c>
      <c r="AL585" s="113">
        <v>0</v>
      </c>
      <c r="AM585" s="113">
        <f t="shared" si="8"/>
        <v>0</v>
      </c>
      <c r="AP585" s="70"/>
    </row>
    <row r="586" spans="1:42" ht="33" customHeight="1">
      <c r="A586" s="87">
        <v>1909</v>
      </c>
      <c r="B586" s="88" t="s">
        <v>1133</v>
      </c>
      <c r="C586" s="115" t="s">
        <v>1404</v>
      </c>
      <c r="D586" s="113">
        <v>0</v>
      </c>
      <c r="E586" s="113">
        <v>0</v>
      </c>
      <c r="F586" s="113">
        <v>0</v>
      </c>
      <c r="G586" s="113">
        <v>0</v>
      </c>
      <c r="H586" s="113">
        <v>0</v>
      </c>
      <c r="I586" s="113">
        <v>0</v>
      </c>
      <c r="J586" s="113">
        <v>0</v>
      </c>
      <c r="K586" s="113">
        <v>0</v>
      </c>
      <c r="L586" s="113">
        <v>0</v>
      </c>
      <c r="M586" s="113">
        <v>0</v>
      </c>
      <c r="N586" s="113">
        <v>0</v>
      </c>
      <c r="O586" s="113">
        <v>0</v>
      </c>
      <c r="P586" s="113">
        <v>0</v>
      </c>
      <c r="Q586" s="113">
        <v>0</v>
      </c>
      <c r="R586" s="113">
        <v>0</v>
      </c>
      <c r="S586" s="113">
        <v>0</v>
      </c>
      <c r="T586" s="113">
        <v>0</v>
      </c>
      <c r="U586" s="113">
        <v>0</v>
      </c>
      <c r="V586" s="113">
        <v>0</v>
      </c>
      <c r="W586" s="113">
        <v>0</v>
      </c>
      <c r="X586" s="113">
        <v>0</v>
      </c>
      <c r="Y586" s="113">
        <v>0</v>
      </c>
      <c r="Z586" s="113">
        <v>0</v>
      </c>
      <c r="AA586" s="113">
        <v>0</v>
      </c>
      <c r="AB586" s="113">
        <v>0</v>
      </c>
      <c r="AC586" s="113">
        <v>0</v>
      </c>
      <c r="AD586" s="113">
        <v>0</v>
      </c>
      <c r="AE586" s="113">
        <v>0</v>
      </c>
      <c r="AF586" s="113">
        <v>0</v>
      </c>
      <c r="AG586" s="113">
        <v>0</v>
      </c>
      <c r="AH586" s="113">
        <v>0</v>
      </c>
      <c r="AI586" s="113">
        <v>0</v>
      </c>
      <c r="AJ586" s="113">
        <v>0</v>
      </c>
      <c r="AK586" s="113">
        <v>0</v>
      </c>
      <c r="AL586" s="113">
        <v>0</v>
      </c>
      <c r="AM586" s="113">
        <f t="shared" si="8"/>
        <v>0</v>
      </c>
      <c r="AP586" s="70"/>
    </row>
    <row r="587" spans="1:42" ht="33" customHeight="1">
      <c r="A587" s="87">
        <v>1910</v>
      </c>
      <c r="B587" s="88" t="s">
        <v>1215</v>
      </c>
      <c r="C587" s="115" t="s">
        <v>1404</v>
      </c>
      <c r="D587" s="113">
        <v>0</v>
      </c>
      <c r="E587" s="113">
        <v>0</v>
      </c>
      <c r="F587" s="113">
        <v>0</v>
      </c>
      <c r="G587" s="113">
        <v>0</v>
      </c>
      <c r="H587" s="113">
        <v>0</v>
      </c>
      <c r="I587" s="113">
        <v>0</v>
      </c>
      <c r="J587" s="113">
        <v>0</v>
      </c>
      <c r="K587" s="113">
        <v>0</v>
      </c>
      <c r="L587" s="113">
        <v>0</v>
      </c>
      <c r="M587" s="113">
        <v>0</v>
      </c>
      <c r="N587" s="113">
        <v>0</v>
      </c>
      <c r="O587" s="113">
        <v>0</v>
      </c>
      <c r="P587" s="113">
        <v>0</v>
      </c>
      <c r="Q587" s="113">
        <v>0</v>
      </c>
      <c r="R587" s="113">
        <v>0</v>
      </c>
      <c r="S587" s="113">
        <v>0</v>
      </c>
      <c r="T587" s="113">
        <v>0</v>
      </c>
      <c r="U587" s="113">
        <v>0</v>
      </c>
      <c r="V587" s="113">
        <v>0</v>
      </c>
      <c r="W587" s="113">
        <v>0</v>
      </c>
      <c r="X587" s="113">
        <v>0</v>
      </c>
      <c r="Y587" s="113">
        <v>0</v>
      </c>
      <c r="Z587" s="113">
        <v>0</v>
      </c>
      <c r="AA587" s="113">
        <v>0</v>
      </c>
      <c r="AB587" s="113">
        <v>0</v>
      </c>
      <c r="AC587" s="113">
        <v>0</v>
      </c>
      <c r="AD587" s="113">
        <v>0</v>
      </c>
      <c r="AE587" s="113">
        <v>0</v>
      </c>
      <c r="AF587" s="113">
        <v>0</v>
      </c>
      <c r="AG587" s="113">
        <v>0</v>
      </c>
      <c r="AH587" s="113">
        <v>0</v>
      </c>
      <c r="AI587" s="113">
        <v>0</v>
      </c>
      <c r="AJ587" s="113">
        <v>0</v>
      </c>
      <c r="AK587" s="113">
        <v>0</v>
      </c>
      <c r="AL587" s="113">
        <v>0</v>
      </c>
      <c r="AM587" s="113">
        <f t="shared" ref="AM587:AM616" si="9">SUM(D587:AL587)</f>
        <v>0</v>
      </c>
      <c r="AP587" s="70"/>
    </row>
    <row r="588" spans="1:42" ht="33" customHeight="1">
      <c r="A588" s="87">
        <v>1911</v>
      </c>
      <c r="B588" s="88" t="s">
        <v>1216</v>
      </c>
      <c r="C588" s="115" t="s">
        <v>1404</v>
      </c>
      <c r="D588" s="113">
        <v>0</v>
      </c>
      <c r="E588" s="113">
        <v>0</v>
      </c>
      <c r="F588" s="113">
        <v>0</v>
      </c>
      <c r="G588" s="113">
        <v>0</v>
      </c>
      <c r="H588" s="113">
        <v>0</v>
      </c>
      <c r="I588" s="113">
        <v>0</v>
      </c>
      <c r="J588" s="113">
        <v>0</v>
      </c>
      <c r="K588" s="113">
        <v>0</v>
      </c>
      <c r="L588" s="113">
        <v>0</v>
      </c>
      <c r="M588" s="113">
        <v>0</v>
      </c>
      <c r="N588" s="113">
        <v>0</v>
      </c>
      <c r="O588" s="113">
        <v>0</v>
      </c>
      <c r="P588" s="113">
        <v>0</v>
      </c>
      <c r="Q588" s="113">
        <v>0</v>
      </c>
      <c r="R588" s="113">
        <v>0</v>
      </c>
      <c r="S588" s="113">
        <v>0</v>
      </c>
      <c r="T588" s="113">
        <v>0</v>
      </c>
      <c r="U588" s="113">
        <v>0</v>
      </c>
      <c r="V588" s="113">
        <v>0</v>
      </c>
      <c r="W588" s="113">
        <v>0</v>
      </c>
      <c r="X588" s="113">
        <v>0</v>
      </c>
      <c r="Y588" s="113">
        <v>0</v>
      </c>
      <c r="Z588" s="113">
        <v>0</v>
      </c>
      <c r="AA588" s="113">
        <v>0</v>
      </c>
      <c r="AB588" s="113">
        <v>0</v>
      </c>
      <c r="AC588" s="113">
        <v>0</v>
      </c>
      <c r="AD588" s="113">
        <v>0</v>
      </c>
      <c r="AE588" s="113">
        <v>0</v>
      </c>
      <c r="AF588" s="113">
        <v>0</v>
      </c>
      <c r="AG588" s="113">
        <v>0</v>
      </c>
      <c r="AH588" s="113">
        <v>0</v>
      </c>
      <c r="AI588" s="113">
        <v>0</v>
      </c>
      <c r="AJ588" s="113">
        <v>0</v>
      </c>
      <c r="AK588" s="113">
        <v>0</v>
      </c>
      <c r="AL588" s="113">
        <v>0</v>
      </c>
      <c r="AM588" s="113">
        <f t="shared" si="9"/>
        <v>0</v>
      </c>
      <c r="AP588" s="70"/>
    </row>
    <row r="589" spans="1:42" ht="33" customHeight="1">
      <c r="A589" s="87">
        <v>1912</v>
      </c>
      <c r="B589" s="88" t="s">
        <v>1217</v>
      </c>
      <c r="C589" s="115" t="s">
        <v>1404</v>
      </c>
      <c r="D589" s="113">
        <v>0</v>
      </c>
      <c r="E589" s="113">
        <v>0</v>
      </c>
      <c r="F589" s="113">
        <v>0</v>
      </c>
      <c r="G589" s="113">
        <v>0</v>
      </c>
      <c r="H589" s="113">
        <v>0</v>
      </c>
      <c r="I589" s="113">
        <v>0</v>
      </c>
      <c r="J589" s="113">
        <v>0</v>
      </c>
      <c r="K589" s="113">
        <v>0</v>
      </c>
      <c r="L589" s="113">
        <v>0</v>
      </c>
      <c r="M589" s="113">
        <v>0</v>
      </c>
      <c r="N589" s="113">
        <v>0</v>
      </c>
      <c r="O589" s="113">
        <v>0</v>
      </c>
      <c r="P589" s="113">
        <v>0</v>
      </c>
      <c r="Q589" s="113">
        <v>0</v>
      </c>
      <c r="R589" s="113">
        <v>0</v>
      </c>
      <c r="S589" s="113">
        <v>0</v>
      </c>
      <c r="T589" s="113">
        <v>0</v>
      </c>
      <c r="U589" s="113">
        <v>0</v>
      </c>
      <c r="V589" s="113">
        <v>0</v>
      </c>
      <c r="W589" s="113">
        <v>0</v>
      </c>
      <c r="X589" s="113">
        <v>0</v>
      </c>
      <c r="Y589" s="113">
        <v>0</v>
      </c>
      <c r="Z589" s="113">
        <v>0</v>
      </c>
      <c r="AA589" s="113">
        <v>0</v>
      </c>
      <c r="AB589" s="113">
        <v>0</v>
      </c>
      <c r="AC589" s="113">
        <v>0</v>
      </c>
      <c r="AD589" s="113">
        <v>0</v>
      </c>
      <c r="AE589" s="113">
        <v>0</v>
      </c>
      <c r="AF589" s="113">
        <v>0</v>
      </c>
      <c r="AG589" s="113">
        <v>0</v>
      </c>
      <c r="AH589" s="113">
        <v>0</v>
      </c>
      <c r="AI589" s="113">
        <v>0</v>
      </c>
      <c r="AJ589" s="113">
        <v>0</v>
      </c>
      <c r="AK589" s="113">
        <v>0</v>
      </c>
      <c r="AL589" s="113">
        <v>0</v>
      </c>
      <c r="AM589" s="113">
        <f t="shared" si="9"/>
        <v>0</v>
      </c>
      <c r="AP589" s="70"/>
    </row>
    <row r="590" spans="1:42" ht="33" customHeight="1">
      <c r="A590" s="87">
        <v>1913</v>
      </c>
      <c r="B590" s="88" t="s">
        <v>1218</v>
      </c>
      <c r="C590" s="115" t="s">
        <v>1404</v>
      </c>
      <c r="D590" s="113">
        <v>0</v>
      </c>
      <c r="E590" s="113">
        <v>0</v>
      </c>
      <c r="F590" s="113">
        <v>0</v>
      </c>
      <c r="G590" s="113">
        <v>0</v>
      </c>
      <c r="H590" s="113">
        <v>0</v>
      </c>
      <c r="I590" s="113">
        <v>0</v>
      </c>
      <c r="J590" s="113">
        <v>0</v>
      </c>
      <c r="K590" s="113">
        <v>0</v>
      </c>
      <c r="L590" s="113">
        <v>0</v>
      </c>
      <c r="M590" s="113">
        <v>0</v>
      </c>
      <c r="N590" s="113">
        <v>0</v>
      </c>
      <c r="O590" s="113">
        <v>0</v>
      </c>
      <c r="P590" s="113">
        <v>0</v>
      </c>
      <c r="Q590" s="113">
        <v>0</v>
      </c>
      <c r="R590" s="113">
        <v>0</v>
      </c>
      <c r="S590" s="113">
        <v>0</v>
      </c>
      <c r="T590" s="113">
        <v>0</v>
      </c>
      <c r="U590" s="113">
        <v>0</v>
      </c>
      <c r="V590" s="113">
        <v>0</v>
      </c>
      <c r="W590" s="113">
        <v>0</v>
      </c>
      <c r="X590" s="113">
        <v>0</v>
      </c>
      <c r="Y590" s="113">
        <v>0</v>
      </c>
      <c r="Z590" s="113">
        <v>0</v>
      </c>
      <c r="AA590" s="113">
        <v>0</v>
      </c>
      <c r="AB590" s="113">
        <v>0</v>
      </c>
      <c r="AC590" s="113">
        <v>0</v>
      </c>
      <c r="AD590" s="113">
        <v>0</v>
      </c>
      <c r="AE590" s="113">
        <v>0</v>
      </c>
      <c r="AF590" s="113">
        <v>0</v>
      </c>
      <c r="AG590" s="113">
        <v>0</v>
      </c>
      <c r="AH590" s="113">
        <v>0</v>
      </c>
      <c r="AI590" s="113">
        <v>0</v>
      </c>
      <c r="AJ590" s="113">
        <v>0</v>
      </c>
      <c r="AK590" s="113">
        <v>0</v>
      </c>
      <c r="AL590" s="113">
        <v>0</v>
      </c>
      <c r="AM590" s="113">
        <f t="shared" si="9"/>
        <v>0</v>
      </c>
      <c r="AP590" s="70"/>
    </row>
    <row r="591" spans="1:42" ht="33" customHeight="1">
      <c r="A591" s="87">
        <v>1914</v>
      </c>
      <c r="B591" s="88" t="s">
        <v>1219</v>
      </c>
      <c r="C591" s="115" t="s">
        <v>1404</v>
      </c>
      <c r="D591" s="113">
        <v>0</v>
      </c>
      <c r="E591" s="113">
        <v>0</v>
      </c>
      <c r="F591" s="113">
        <v>0</v>
      </c>
      <c r="G591" s="113">
        <v>0</v>
      </c>
      <c r="H591" s="113">
        <v>0</v>
      </c>
      <c r="I591" s="113">
        <v>0</v>
      </c>
      <c r="J591" s="113">
        <v>0</v>
      </c>
      <c r="K591" s="113">
        <v>0</v>
      </c>
      <c r="L591" s="113">
        <v>0</v>
      </c>
      <c r="M591" s="113">
        <v>0</v>
      </c>
      <c r="N591" s="113">
        <v>0</v>
      </c>
      <c r="O591" s="113">
        <v>0</v>
      </c>
      <c r="P591" s="113">
        <v>0</v>
      </c>
      <c r="Q591" s="113">
        <v>0</v>
      </c>
      <c r="R591" s="113">
        <v>0</v>
      </c>
      <c r="S591" s="113">
        <v>0</v>
      </c>
      <c r="T591" s="113">
        <v>0</v>
      </c>
      <c r="U591" s="113">
        <v>0</v>
      </c>
      <c r="V591" s="113">
        <v>0</v>
      </c>
      <c r="W591" s="113">
        <v>0</v>
      </c>
      <c r="X591" s="113">
        <v>0</v>
      </c>
      <c r="Y591" s="113">
        <v>0</v>
      </c>
      <c r="Z591" s="113">
        <v>0</v>
      </c>
      <c r="AA591" s="113">
        <v>0</v>
      </c>
      <c r="AB591" s="113">
        <v>0</v>
      </c>
      <c r="AC591" s="113">
        <v>0</v>
      </c>
      <c r="AD591" s="113">
        <v>0</v>
      </c>
      <c r="AE591" s="113">
        <v>0</v>
      </c>
      <c r="AF591" s="113">
        <v>0</v>
      </c>
      <c r="AG591" s="113">
        <v>0</v>
      </c>
      <c r="AH591" s="113">
        <v>0</v>
      </c>
      <c r="AI591" s="113">
        <v>0</v>
      </c>
      <c r="AJ591" s="113">
        <v>0</v>
      </c>
      <c r="AK591" s="113">
        <v>0</v>
      </c>
      <c r="AL591" s="113">
        <v>0</v>
      </c>
      <c r="AM591" s="113">
        <f t="shared" si="9"/>
        <v>0</v>
      </c>
      <c r="AP591" s="70"/>
    </row>
    <row r="592" spans="1:42" ht="33" customHeight="1">
      <c r="A592" s="87">
        <v>1915</v>
      </c>
      <c r="B592" s="88" t="s">
        <v>1220</v>
      </c>
      <c r="C592" s="115" t="s">
        <v>1404</v>
      </c>
      <c r="D592" s="113">
        <v>0</v>
      </c>
      <c r="E592" s="113">
        <v>0</v>
      </c>
      <c r="F592" s="113">
        <v>0</v>
      </c>
      <c r="G592" s="113">
        <v>0</v>
      </c>
      <c r="H592" s="113">
        <v>0</v>
      </c>
      <c r="I592" s="113">
        <v>0</v>
      </c>
      <c r="J592" s="113">
        <v>0</v>
      </c>
      <c r="K592" s="113">
        <v>0</v>
      </c>
      <c r="L592" s="113">
        <v>0</v>
      </c>
      <c r="M592" s="113">
        <v>0</v>
      </c>
      <c r="N592" s="113">
        <v>0</v>
      </c>
      <c r="O592" s="113">
        <v>0</v>
      </c>
      <c r="P592" s="113">
        <v>0</v>
      </c>
      <c r="Q592" s="113">
        <v>0</v>
      </c>
      <c r="R592" s="113">
        <v>0</v>
      </c>
      <c r="S592" s="113">
        <v>0</v>
      </c>
      <c r="T592" s="113">
        <v>0</v>
      </c>
      <c r="U592" s="113">
        <v>0</v>
      </c>
      <c r="V592" s="113">
        <v>0</v>
      </c>
      <c r="W592" s="113">
        <v>0</v>
      </c>
      <c r="X592" s="113">
        <v>0</v>
      </c>
      <c r="Y592" s="113">
        <v>0</v>
      </c>
      <c r="Z592" s="113">
        <v>0</v>
      </c>
      <c r="AA592" s="113">
        <v>0</v>
      </c>
      <c r="AB592" s="113">
        <v>0</v>
      </c>
      <c r="AC592" s="113">
        <v>0</v>
      </c>
      <c r="AD592" s="113">
        <v>0</v>
      </c>
      <c r="AE592" s="113">
        <v>0</v>
      </c>
      <c r="AF592" s="113">
        <v>0</v>
      </c>
      <c r="AG592" s="113">
        <v>0</v>
      </c>
      <c r="AH592" s="113">
        <v>0</v>
      </c>
      <c r="AI592" s="113">
        <v>0</v>
      </c>
      <c r="AJ592" s="113">
        <v>0</v>
      </c>
      <c r="AK592" s="113">
        <v>0</v>
      </c>
      <c r="AL592" s="113">
        <v>0</v>
      </c>
      <c r="AM592" s="113">
        <f t="shared" si="9"/>
        <v>0</v>
      </c>
      <c r="AP592" s="70"/>
    </row>
    <row r="593" spans="1:42" ht="33" customHeight="1">
      <c r="A593" s="87">
        <v>2301</v>
      </c>
      <c r="B593" s="88" t="s">
        <v>1221</v>
      </c>
      <c r="C593" s="115" t="s">
        <v>1404</v>
      </c>
      <c r="D593" s="113">
        <v>0</v>
      </c>
      <c r="E593" s="113">
        <v>0</v>
      </c>
      <c r="F593" s="113">
        <v>0</v>
      </c>
      <c r="G593" s="113">
        <v>0</v>
      </c>
      <c r="H593" s="113">
        <v>0</v>
      </c>
      <c r="I593" s="113">
        <v>0</v>
      </c>
      <c r="J593" s="113">
        <v>0</v>
      </c>
      <c r="K593" s="113">
        <v>0</v>
      </c>
      <c r="L593" s="113">
        <v>0</v>
      </c>
      <c r="M593" s="113">
        <v>0</v>
      </c>
      <c r="N593" s="113">
        <v>0</v>
      </c>
      <c r="O593" s="113">
        <v>0</v>
      </c>
      <c r="P593" s="113">
        <v>0</v>
      </c>
      <c r="Q593" s="113">
        <v>0</v>
      </c>
      <c r="R593" s="113">
        <v>0</v>
      </c>
      <c r="S593" s="113">
        <v>0</v>
      </c>
      <c r="T593" s="113">
        <v>0</v>
      </c>
      <c r="U593" s="113">
        <v>0</v>
      </c>
      <c r="V593" s="113">
        <v>0</v>
      </c>
      <c r="W593" s="113">
        <v>0</v>
      </c>
      <c r="X593" s="113">
        <v>0</v>
      </c>
      <c r="Y593" s="113">
        <v>0</v>
      </c>
      <c r="Z593" s="113">
        <v>0</v>
      </c>
      <c r="AA593" s="113">
        <v>0</v>
      </c>
      <c r="AB593" s="113">
        <v>0</v>
      </c>
      <c r="AC593" s="113">
        <v>0</v>
      </c>
      <c r="AD593" s="113">
        <v>0</v>
      </c>
      <c r="AE593" s="113">
        <v>0</v>
      </c>
      <c r="AF593" s="113">
        <v>0</v>
      </c>
      <c r="AG593" s="113">
        <v>0</v>
      </c>
      <c r="AH593" s="113">
        <v>0</v>
      </c>
      <c r="AI593" s="113">
        <v>0</v>
      </c>
      <c r="AJ593" s="113">
        <v>0</v>
      </c>
      <c r="AK593" s="113">
        <v>0</v>
      </c>
      <c r="AL593" s="113">
        <v>0</v>
      </c>
      <c r="AM593" s="113">
        <f t="shared" si="9"/>
        <v>0</v>
      </c>
      <c r="AP593" s="70"/>
    </row>
    <row r="594" spans="1:42" ht="33" customHeight="1">
      <c r="A594" s="87">
        <v>2302</v>
      </c>
      <c r="B594" s="88" t="s">
        <v>1222</v>
      </c>
      <c r="C594" s="115" t="s">
        <v>1404</v>
      </c>
      <c r="D594" s="113">
        <v>0</v>
      </c>
      <c r="E594" s="113">
        <v>0</v>
      </c>
      <c r="F594" s="113">
        <v>0</v>
      </c>
      <c r="G594" s="113">
        <v>0</v>
      </c>
      <c r="H594" s="113">
        <v>0</v>
      </c>
      <c r="I594" s="113">
        <v>0</v>
      </c>
      <c r="J594" s="113">
        <v>0</v>
      </c>
      <c r="K594" s="113">
        <v>0</v>
      </c>
      <c r="L594" s="113">
        <v>0</v>
      </c>
      <c r="M594" s="113">
        <v>0</v>
      </c>
      <c r="N594" s="113">
        <v>0</v>
      </c>
      <c r="O594" s="113">
        <v>0</v>
      </c>
      <c r="P594" s="113">
        <v>0</v>
      </c>
      <c r="Q594" s="113">
        <v>0</v>
      </c>
      <c r="R594" s="113">
        <v>0</v>
      </c>
      <c r="S594" s="113">
        <v>0</v>
      </c>
      <c r="T594" s="113">
        <v>0</v>
      </c>
      <c r="U594" s="113">
        <v>0</v>
      </c>
      <c r="V594" s="113">
        <v>0</v>
      </c>
      <c r="W594" s="113">
        <v>0</v>
      </c>
      <c r="X594" s="113">
        <v>0</v>
      </c>
      <c r="Y594" s="113">
        <v>0</v>
      </c>
      <c r="Z594" s="113">
        <v>0</v>
      </c>
      <c r="AA594" s="113">
        <v>0</v>
      </c>
      <c r="AB594" s="113">
        <v>0</v>
      </c>
      <c r="AC594" s="113">
        <v>0</v>
      </c>
      <c r="AD594" s="113">
        <v>0</v>
      </c>
      <c r="AE594" s="113">
        <v>0</v>
      </c>
      <c r="AF594" s="113">
        <v>0</v>
      </c>
      <c r="AG594" s="113">
        <v>0</v>
      </c>
      <c r="AH594" s="113">
        <v>0</v>
      </c>
      <c r="AI594" s="113">
        <v>0</v>
      </c>
      <c r="AJ594" s="113">
        <v>0</v>
      </c>
      <c r="AK594" s="113">
        <v>0</v>
      </c>
      <c r="AL594" s="113">
        <v>0</v>
      </c>
      <c r="AM594" s="113">
        <f t="shared" si="9"/>
        <v>0</v>
      </c>
      <c r="AP594" s="70"/>
    </row>
    <row r="595" spans="1:42" ht="33" customHeight="1">
      <c r="A595" s="87">
        <v>2303</v>
      </c>
      <c r="B595" s="88" t="s">
        <v>1223</v>
      </c>
      <c r="C595" s="115" t="s">
        <v>1404</v>
      </c>
      <c r="D595" s="113">
        <v>0</v>
      </c>
      <c r="E595" s="113">
        <v>0</v>
      </c>
      <c r="F595" s="113">
        <v>0</v>
      </c>
      <c r="G595" s="113">
        <v>0</v>
      </c>
      <c r="H595" s="113">
        <v>0</v>
      </c>
      <c r="I595" s="113">
        <v>0</v>
      </c>
      <c r="J595" s="113">
        <v>0</v>
      </c>
      <c r="K595" s="113">
        <v>0</v>
      </c>
      <c r="L595" s="113">
        <v>0</v>
      </c>
      <c r="M595" s="113">
        <v>0</v>
      </c>
      <c r="N595" s="113">
        <v>0</v>
      </c>
      <c r="O595" s="113">
        <v>0</v>
      </c>
      <c r="P595" s="113">
        <v>0</v>
      </c>
      <c r="Q595" s="113">
        <v>0</v>
      </c>
      <c r="R595" s="113">
        <v>0</v>
      </c>
      <c r="S595" s="113">
        <v>0</v>
      </c>
      <c r="T595" s="113">
        <v>0</v>
      </c>
      <c r="U595" s="113">
        <v>0</v>
      </c>
      <c r="V595" s="113">
        <v>0</v>
      </c>
      <c r="W595" s="113">
        <v>0</v>
      </c>
      <c r="X595" s="113">
        <v>0</v>
      </c>
      <c r="Y595" s="113">
        <v>0</v>
      </c>
      <c r="Z595" s="113">
        <v>0</v>
      </c>
      <c r="AA595" s="113">
        <v>0</v>
      </c>
      <c r="AB595" s="113">
        <v>0</v>
      </c>
      <c r="AC595" s="113">
        <v>0</v>
      </c>
      <c r="AD595" s="113">
        <v>0</v>
      </c>
      <c r="AE595" s="113">
        <v>0</v>
      </c>
      <c r="AF595" s="113">
        <v>0</v>
      </c>
      <c r="AG595" s="113">
        <v>0</v>
      </c>
      <c r="AH595" s="113">
        <v>0</v>
      </c>
      <c r="AI595" s="113">
        <v>0</v>
      </c>
      <c r="AJ595" s="113">
        <v>0</v>
      </c>
      <c r="AK595" s="113">
        <v>0</v>
      </c>
      <c r="AL595" s="113">
        <v>0</v>
      </c>
      <c r="AM595" s="113">
        <f t="shared" si="9"/>
        <v>0</v>
      </c>
      <c r="AP595" s="70"/>
    </row>
    <row r="596" spans="1:42" ht="33" customHeight="1">
      <c r="A596" s="87">
        <v>2311</v>
      </c>
      <c r="B596" s="88" t="s">
        <v>1224</v>
      </c>
      <c r="C596" s="115" t="s">
        <v>1298</v>
      </c>
      <c r="D596" s="113">
        <v>0</v>
      </c>
      <c r="E596" s="113">
        <v>0</v>
      </c>
      <c r="F596" s="113">
        <v>0</v>
      </c>
      <c r="G596" s="113">
        <v>0</v>
      </c>
      <c r="H596" s="113">
        <v>0</v>
      </c>
      <c r="I596" s="113">
        <v>0</v>
      </c>
      <c r="J596" s="113">
        <v>0</v>
      </c>
      <c r="K596" s="113">
        <v>0</v>
      </c>
      <c r="L596" s="113">
        <v>0</v>
      </c>
      <c r="M596" s="113">
        <v>0</v>
      </c>
      <c r="N596" s="113">
        <v>0</v>
      </c>
      <c r="O596" s="113">
        <v>0</v>
      </c>
      <c r="P596" s="113">
        <v>0</v>
      </c>
      <c r="Q596" s="113">
        <v>0</v>
      </c>
      <c r="R596" s="113">
        <v>0</v>
      </c>
      <c r="S596" s="113">
        <v>0</v>
      </c>
      <c r="T596" s="113">
        <v>0</v>
      </c>
      <c r="U596" s="113">
        <v>0</v>
      </c>
      <c r="V596" s="113">
        <v>0</v>
      </c>
      <c r="W596" s="113">
        <v>0</v>
      </c>
      <c r="X596" s="113">
        <v>0</v>
      </c>
      <c r="Y596" s="113">
        <v>0</v>
      </c>
      <c r="Z596" s="113">
        <v>0</v>
      </c>
      <c r="AA596" s="113">
        <v>0</v>
      </c>
      <c r="AB596" s="113">
        <v>0</v>
      </c>
      <c r="AC596" s="113">
        <v>0</v>
      </c>
      <c r="AD596" s="113">
        <v>0</v>
      </c>
      <c r="AE596" s="113">
        <v>0</v>
      </c>
      <c r="AF596" s="113">
        <v>0</v>
      </c>
      <c r="AG596" s="113">
        <v>0</v>
      </c>
      <c r="AH596" s="113">
        <v>0</v>
      </c>
      <c r="AI596" s="113">
        <v>0</v>
      </c>
      <c r="AJ596" s="113">
        <v>0</v>
      </c>
      <c r="AK596" s="113">
        <v>0</v>
      </c>
      <c r="AL596" s="113">
        <v>0</v>
      </c>
      <c r="AM596" s="113">
        <f t="shared" si="9"/>
        <v>0</v>
      </c>
      <c r="AP596" s="70"/>
    </row>
    <row r="597" spans="1:42" ht="33" customHeight="1">
      <c r="A597" s="87">
        <v>2312</v>
      </c>
      <c r="B597" s="88" t="s">
        <v>1225</v>
      </c>
      <c r="C597" s="115" t="s">
        <v>1298</v>
      </c>
      <c r="D597" s="113">
        <v>0</v>
      </c>
      <c r="E597" s="113">
        <v>0</v>
      </c>
      <c r="F597" s="113">
        <v>0</v>
      </c>
      <c r="G597" s="113">
        <v>0</v>
      </c>
      <c r="H597" s="113">
        <v>0</v>
      </c>
      <c r="I597" s="113">
        <v>0</v>
      </c>
      <c r="J597" s="113">
        <v>0</v>
      </c>
      <c r="K597" s="113">
        <v>0</v>
      </c>
      <c r="L597" s="113">
        <v>0</v>
      </c>
      <c r="M597" s="113">
        <v>0</v>
      </c>
      <c r="N597" s="113">
        <v>0</v>
      </c>
      <c r="O597" s="113">
        <v>0</v>
      </c>
      <c r="P597" s="113">
        <v>0</v>
      </c>
      <c r="Q597" s="113">
        <v>0</v>
      </c>
      <c r="R597" s="113">
        <v>0</v>
      </c>
      <c r="S597" s="113">
        <v>0</v>
      </c>
      <c r="T597" s="113">
        <v>0</v>
      </c>
      <c r="U597" s="113">
        <v>0</v>
      </c>
      <c r="V597" s="113">
        <v>0</v>
      </c>
      <c r="W597" s="113">
        <v>0</v>
      </c>
      <c r="X597" s="113">
        <v>0</v>
      </c>
      <c r="Y597" s="113">
        <v>0</v>
      </c>
      <c r="Z597" s="113">
        <v>0</v>
      </c>
      <c r="AA597" s="113">
        <v>0</v>
      </c>
      <c r="AB597" s="113">
        <v>0</v>
      </c>
      <c r="AC597" s="113">
        <v>0</v>
      </c>
      <c r="AD597" s="113">
        <v>0</v>
      </c>
      <c r="AE597" s="113">
        <v>0</v>
      </c>
      <c r="AF597" s="113">
        <v>0</v>
      </c>
      <c r="AG597" s="113">
        <v>0</v>
      </c>
      <c r="AH597" s="113">
        <v>0</v>
      </c>
      <c r="AI597" s="113">
        <v>0</v>
      </c>
      <c r="AJ597" s="113">
        <v>0</v>
      </c>
      <c r="AK597" s="113">
        <v>0</v>
      </c>
      <c r="AL597" s="113">
        <v>0</v>
      </c>
      <c r="AM597" s="113">
        <f t="shared" si="9"/>
        <v>0</v>
      </c>
      <c r="AP597" s="70"/>
    </row>
    <row r="598" spans="1:42" ht="33" customHeight="1">
      <c r="A598" s="87">
        <v>2313</v>
      </c>
      <c r="B598" s="88" t="s">
        <v>1226</v>
      </c>
      <c r="C598" s="115" t="s">
        <v>1298</v>
      </c>
      <c r="D598" s="113">
        <v>0</v>
      </c>
      <c r="E598" s="113">
        <v>0</v>
      </c>
      <c r="F598" s="113">
        <v>0</v>
      </c>
      <c r="G598" s="113">
        <v>0</v>
      </c>
      <c r="H598" s="113">
        <v>0</v>
      </c>
      <c r="I598" s="113">
        <v>0</v>
      </c>
      <c r="J598" s="113">
        <v>0</v>
      </c>
      <c r="K598" s="113">
        <v>0</v>
      </c>
      <c r="L598" s="113">
        <v>0</v>
      </c>
      <c r="M598" s="113">
        <v>0</v>
      </c>
      <c r="N598" s="113">
        <v>0</v>
      </c>
      <c r="O598" s="113">
        <v>0</v>
      </c>
      <c r="P598" s="113">
        <v>0</v>
      </c>
      <c r="Q598" s="113">
        <v>0</v>
      </c>
      <c r="R598" s="113">
        <v>0</v>
      </c>
      <c r="S598" s="113">
        <v>0</v>
      </c>
      <c r="T598" s="113">
        <v>0</v>
      </c>
      <c r="U598" s="113">
        <v>0</v>
      </c>
      <c r="V598" s="113">
        <v>0</v>
      </c>
      <c r="W598" s="113">
        <v>0</v>
      </c>
      <c r="X598" s="113">
        <v>0</v>
      </c>
      <c r="Y598" s="113">
        <v>0</v>
      </c>
      <c r="Z598" s="113">
        <v>0</v>
      </c>
      <c r="AA598" s="113">
        <v>0</v>
      </c>
      <c r="AB598" s="113">
        <v>0</v>
      </c>
      <c r="AC598" s="113">
        <v>0</v>
      </c>
      <c r="AD598" s="113">
        <v>0</v>
      </c>
      <c r="AE598" s="113">
        <v>0</v>
      </c>
      <c r="AF598" s="113">
        <v>0</v>
      </c>
      <c r="AG598" s="113">
        <v>0</v>
      </c>
      <c r="AH598" s="113">
        <v>0</v>
      </c>
      <c r="AI598" s="113">
        <v>0</v>
      </c>
      <c r="AJ598" s="113">
        <v>0</v>
      </c>
      <c r="AK598" s="113">
        <v>0</v>
      </c>
      <c r="AL598" s="113">
        <v>0</v>
      </c>
      <c r="AM598" s="113">
        <f t="shared" si="9"/>
        <v>0</v>
      </c>
      <c r="AP598" s="70"/>
    </row>
    <row r="599" spans="1:42" ht="33" customHeight="1">
      <c r="A599" s="87">
        <v>2314</v>
      </c>
      <c r="B599" s="88" t="s">
        <v>1227</v>
      </c>
      <c r="C599" s="115" t="s">
        <v>1298</v>
      </c>
      <c r="D599" s="113">
        <v>0</v>
      </c>
      <c r="E599" s="113">
        <v>0</v>
      </c>
      <c r="F599" s="113">
        <v>0</v>
      </c>
      <c r="G599" s="113">
        <v>0</v>
      </c>
      <c r="H599" s="113">
        <v>0</v>
      </c>
      <c r="I599" s="113">
        <v>0</v>
      </c>
      <c r="J599" s="113">
        <v>0</v>
      </c>
      <c r="K599" s="113">
        <v>0</v>
      </c>
      <c r="L599" s="113">
        <v>0</v>
      </c>
      <c r="M599" s="113">
        <v>0</v>
      </c>
      <c r="N599" s="113">
        <v>0</v>
      </c>
      <c r="O599" s="113">
        <v>0</v>
      </c>
      <c r="P599" s="113">
        <v>0</v>
      </c>
      <c r="Q599" s="113">
        <v>0</v>
      </c>
      <c r="R599" s="113">
        <v>0</v>
      </c>
      <c r="S599" s="113">
        <v>0</v>
      </c>
      <c r="T599" s="113">
        <v>0</v>
      </c>
      <c r="U599" s="113">
        <v>0</v>
      </c>
      <c r="V599" s="113">
        <v>0</v>
      </c>
      <c r="W599" s="113">
        <v>0</v>
      </c>
      <c r="X599" s="113">
        <v>0</v>
      </c>
      <c r="Y599" s="113">
        <v>0</v>
      </c>
      <c r="Z599" s="113">
        <v>0</v>
      </c>
      <c r="AA599" s="113">
        <v>0</v>
      </c>
      <c r="AB599" s="113">
        <v>0</v>
      </c>
      <c r="AC599" s="113">
        <v>0</v>
      </c>
      <c r="AD599" s="113">
        <v>0</v>
      </c>
      <c r="AE599" s="113">
        <v>0</v>
      </c>
      <c r="AF599" s="113">
        <v>0</v>
      </c>
      <c r="AG599" s="113">
        <v>0</v>
      </c>
      <c r="AH599" s="113">
        <v>0</v>
      </c>
      <c r="AI599" s="113">
        <v>0</v>
      </c>
      <c r="AJ599" s="113">
        <v>0</v>
      </c>
      <c r="AK599" s="113">
        <v>0</v>
      </c>
      <c r="AL599" s="113">
        <v>0</v>
      </c>
      <c r="AM599" s="113">
        <f t="shared" si="9"/>
        <v>0</v>
      </c>
      <c r="AP599" s="70"/>
    </row>
    <row r="600" spans="1:42" ht="33" customHeight="1">
      <c r="A600" s="87">
        <v>2315</v>
      </c>
      <c r="B600" s="88" t="s">
        <v>1228</v>
      </c>
      <c r="C600" s="115" t="s">
        <v>1298</v>
      </c>
      <c r="D600" s="113">
        <v>0</v>
      </c>
      <c r="E600" s="113">
        <v>0</v>
      </c>
      <c r="F600" s="113">
        <v>0</v>
      </c>
      <c r="G600" s="113">
        <v>0</v>
      </c>
      <c r="H600" s="113">
        <v>0</v>
      </c>
      <c r="I600" s="113">
        <v>0</v>
      </c>
      <c r="J600" s="113">
        <v>0</v>
      </c>
      <c r="K600" s="113">
        <v>0</v>
      </c>
      <c r="L600" s="113">
        <v>0</v>
      </c>
      <c r="M600" s="113">
        <v>0</v>
      </c>
      <c r="N600" s="113">
        <v>0</v>
      </c>
      <c r="O600" s="113">
        <v>0</v>
      </c>
      <c r="P600" s="113">
        <v>0</v>
      </c>
      <c r="Q600" s="113">
        <v>0</v>
      </c>
      <c r="R600" s="113">
        <v>0</v>
      </c>
      <c r="S600" s="113">
        <v>0</v>
      </c>
      <c r="T600" s="113">
        <v>0</v>
      </c>
      <c r="U600" s="113">
        <v>0</v>
      </c>
      <c r="V600" s="113">
        <v>0</v>
      </c>
      <c r="W600" s="113">
        <v>0</v>
      </c>
      <c r="X600" s="113">
        <v>0</v>
      </c>
      <c r="Y600" s="113">
        <v>0</v>
      </c>
      <c r="Z600" s="113">
        <v>0</v>
      </c>
      <c r="AA600" s="113">
        <v>0</v>
      </c>
      <c r="AB600" s="113">
        <v>0</v>
      </c>
      <c r="AC600" s="113">
        <v>0</v>
      </c>
      <c r="AD600" s="113">
        <v>0</v>
      </c>
      <c r="AE600" s="113">
        <v>0</v>
      </c>
      <c r="AF600" s="113">
        <v>0</v>
      </c>
      <c r="AG600" s="113">
        <v>0</v>
      </c>
      <c r="AH600" s="113">
        <v>0</v>
      </c>
      <c r="AI600" s="113">
        <v>0</v>
      </c>
      <c r="AJ600" s="113">
        <v>0</v>
      </c>
      <c r="AK600" s="113">
        <v>0</v>
      </c>
      <c r="AL600" s="113">
        <v>0</v>
      </c>
      <c r="AM600" s="113">
        <f t="shared" si="9"/>
        <v>0</v>
      </c>
      <c r="AP600" s="70"/>
    </row>
    <row r="601" spans="1:42" ht="33" customHeight="1">
      <c r="A601" s="87">
        <v>2316</v>
      </c>
      <c r="B601" s="88" t="s">
        <v>1229</v>
      </c>
      <c r="C601" s="115" t="s">
        <v>1298</v>
      </c>
      <c r="D601" s="113">
        <v>0</v>
      </c>
      <c r="E601" s="113">
        <v>0</v>
      </c>
      <c r="F601" s="113">
        <v>0</v>
      </c>
      <c r="G601" s="113">
        <v>0</v>
      </c>
      <c r="H601" s="113">
        <v>0</v>
      </c>
      <c r="I601" s="113">
        <v>0</v>
      </c>
      <c r="J601" s="113">
        <v>0</v>
      </c>
      <c r="K601" s="113">
        <v>0</v>
      </c>
      <c r="L601" s="113">
        <v>0</v>
      </c>
      <c r="M601" s="113">
        <v>0</v>
      </c>
      <c r="N601" s="113">
        <v>0</v>
      </c>
      <c r="O601" s="113">
        <v>0</v>
      </c>
      <c r="P601" s="113">
        <v>0</v>
      </c>
      <c r="Q601" s="113">
        <v>0</v>
      </c>
      <c r="R601" s="113">
        <v>0</v>
      </c>
      <c r="S601" s="113">
        <v>0</v>
      </c>
      <c r="T601" s="113">
        <v>0</v>
      </c>
      <c r="U601" s="113">
        <v>0</v>
      </c>
      <c r="V601" s="113">
        <v>0</v>
      </c>
      <c r="W601" s="113">
        <v>0</v>
      </c>
      <c r="X601" s="113">
        <v>0</v>
      </c>
      <c r="Y601" s="113">
        <v>0</v>
      </c>
      <c r="Z601" s="113">
        <v>0</v>
      </c>
      <c r="AA601" s="113">
        <v>0</v>
      </c>
      <c r="AB601" s="113">
        <v>0</v>
      </c>
      <c r="AC601" s="113">
        <v>0</v>
      </c>
      <c r="AD601" s="113">
        <v>0</v>
      </c>
      <c r="AE601" s="113">
        <v>0</v>
      </c>
      <c r="AF601" s="113">
        <v>0</v>
      </c>
      <c r="AG601" s="113">
        <v>0</v>
      </c>
      <c r="AH601" s="113">
        <v>0</v>
      </c>
      <c r="AI601" s="113">
        <v>0</v>
      </c>
      <c r="AJ601" s="113">
        <v>0</v>
      </c>
      <c r="AK601" s="113">
        <v>0</v>
      </c>
      <c r="AL601" s="113">
        <v>0</v>
      </c>
      <c r="AM601" s="113">
        <f t="shared" si="9"/>
        <v>0</v>
      </c>
      <c r="AP601" s="70"/>
    </row>
    <row r="602" spans="1:42" ht="33" customHeight="1">
      <c r="A602" s="87">
        <v>2317</v>
      </c>
      <c r="B602" s="88" t="s">
        <v>1230</v>
      </c>
      <c r="C602" s="115" t="s">
        <v>1298</v>
      </c>
      <c r="D602" s="113">
        <v>0</v>
      </c>
      <c r="E602" s="113">
        <v>0</v>
      </c>
      <c r="F602" s="113">
        <v>0</v>
      </c>
      <c r="G602" s="113">
        <v>0</v>
      </c>
      <c r="H602" s="113">
        <v>0</v>
      </c>
      <c r="I602" s="113">
        <v>0</v>
      </c>
      <c r="J602" s="113">
        <v>0</v>
      </c>
      <c r="K602" s="113">
        <v>0</v>
      </c>
      <c r="L602" s="113">
        <v>0</v>
      </c>
      <c r="M602" s="113">
        <v>0</v>
      </c>
      <c r="N602" s="113">
        <v>0</v>
      </c>
      <c r="O602" s="113">
        <v>0</v>
      </c>
      <c r="P602" s="113">
        <v>0</v>
      </c>
      <c r="Q602" s="113">
        <v>0</v>
      </c>
      <c r="R602" s="113">
        <v>0</v>
      </c>
      <c r="S602" s="113">
        <v>0</v>
      </c>
      <c r="T602" s="113">
        <v>0</v>
      </c>
      <c r="U602" s="113">
        <v>0</v>
      </c>
      <c r="V602" s="113">
        <v>0</v>
      </c>
      <c r="W602" s="113">
        <v>0</v>
      </c>
      <c r="X602" s="113">
        <v>0</v>
      </c>
      <c r="Y602" s="113">
        <v>0</v>
      </c>
      <c r="Z602" s="113">
        <v>0</v>
      </c>
      <c r="AA602" s="113">
        <v>0</v>
      </c>
      <c r="AB602" s="113">
        <v>0</v>
      </c>
      <c r="AC602" s="113">
        <v>0</v>
      </c>
      <c r="AD602" s="113">
        <v>0</v>
      </c>
      <c r="AE602" s="113">
        <v>0</v>
      </c>
      <c r="AF602" s="113">
        <v>0</v>
      </c>
      <c r="AG602" s="113">
        <v>0</v>
      </c>
      <c r="AH602" s="113">
        <v>0</v>
      </c>
      <c r="AI602" s="113">
        <v>0</v>
      </c>
      <c r="AJ602" s="113">
        <v>0</v>
      </c>
      <c r="AK602" s="113">
        <v>0</v>
      </c>
      <c r="AL602" s="113">
        <v>0</v>
      </c>
      <c r="AM602" s="113">
        <f t="shared" si="9"/>
        <v>0</v>
      </c>
      <c r="AP602" s="70"/>
    </row>
    <row r="603" spans="1:42" ht="33" customHeight="1">
      <c r="A603" s="87">
        <v>2318</v>
      </c>
      <c r="B603" s="88" t="s">
        <v>1231</v>
      </c>
      <c r="C603" s="115" t="s">
        <v>1298</v>
      </c>
      <c r="D603" s="113">
        <v>0</v>
      </c>
      <c r="E603" s="113">
        <v>0</v>
      </c>
      <c r="F603" s="113">
        <v>0</v>
      </c>
      <c r="G603" s="113">
        <v>0</v>
      </c>
      <c r="H603" s="113">
        <v>0</v>
      </c>
      <c r="I603" s="113">
        <v>0</v>
      </c>
      <c r="J603" s="113">
        <v>0</v>
      </c>
      <c r="K603" s="113">
        <v>0</v>
      </c>
      <c r="L603" s="113">
        <v>0</v>
      </c>
      <c r="M603" s="113">
        <v>0</v>
      </c>
      <c r="N603" s="113">
        <v>0</v>
      </c>
      <c r="O603" s="113">
        <v>0</v>
      </c>
      <c r="P603" s="113">
        <v>0</v>
      </c>
      <c r="Q603" s="113">
        <v>0</v>
      </c>
      <c r="R603" s="113">
        <v>0</v>
      </c>
      <c r="S603" s="113">
        <v>0</v>
      </c>
      <c r="T603" s="113">
        <v>0</v>
      </c>
      <c r="U603" s="113">
        <v>0</v>
      </c>
      <c r="V603" s="113">
        <v>0</v>
      </c>
      <c r="W603" s="113">
        <v>0</v>
      </c>
      <c r="X603" s="113">
        <v>0</v>
      </c>
      <c r="Y603" s="113">
        <v>0</v>
      </c>
      <c r="Z603" s="113">
        <v>0</v>
      </c>
      <c r="AA603" s="113">
        <v>0</v>
      </c>
      <c r="AB603" s="113">
        <v>0</v>
      </c>
      <c r="AC603" s="113">
        <v>0</v>
      </c>
      <c r="AD603" s="113">
        <v>0</v>
      </c>
      <c r="AE603" s="113">
        <v>0</v>
      </c>
      <c r="AF603" s="113">
        <v>0</v>
      </c>
      <c r="AG603" s="113">
        <v>0</v>
      </c>
      <c r="AH603" s="113">
        <v>0</v>
      </c>
      <c r="AI603" s="113">
        <v>0</v>
      </c>
      <c r="AJ603" s="113">
        <v>0</v>
      </c>
      <c r="AK603" s="113">
        <v>0</v>
      </c>
      <c r="AL603" s="113">
        <v>0</v>
      </c>
      <c r="AM603" s="113">
        <f t="shared" si="9"/>
        <v>0</v>
      </c>
      <c r="AP603" s="70"/>
    </row>
    <row r="604" spans="1:42" ht="33" customHeight="1">
      <c r="A604" s="87">
        <v>2319</v>
      </c>
      <c r="B604" s="88" t="s">
        <v>1232</v>
      </c>
      <c r="C604" s="115" t="s">
        <v>1298</v>
      </c>
      <c r="D604" s="113">
        <v>0</v>
      </c>
      <c r="E604" s="113">
        <v>0</v>
      </c>
      <c r="F604" s="113">
        <v>0</v>
      </c>
      <c r="G604" s="113">
        <v>0</v>
      </c>
      <c r="H604" s="113">
        <v>0</v>
      </c>
      <c r="I604" s="113">
        <v>0</v>
      </c>
      <c r="J604" s="113">
        <v>0</v>
      </c>
      <c r="K604" s="113">
        <v>0</v>
      </c>
      <c r="L604" s="113">
        <v>0</v>
      </c>
      <c r="M604" s="113">
        <v>0</v>
      </c>
      <c r="N604" s="113">
        <v>0</v>
      </c>
      <c r="O604" s="113">
        <v>0</v>
      </c>
      <c r="P604" s="113">
        <v>0</v>
      </c>
      <c r="Q604" s="113">
        <v>0</v>
      </c>
      <c r="R604" s="113">
        <v>0</v>
      </c>
      <c r="S604" s="113">
        <v>0</v>
      </c>
      <c r="T604" s="113">
        <v>0</v>
      </c>
      <c r="U604" s="113">
        <v>0</v>
      </c>
      <c r="V604" s="113">
        <v>0</v>
      </c>
      <c r="W604" s="113">
        <v>0</v>
      </c>
      <c r="X604" s="113">
        <v>0</v>
      </c>
      <c r="Y604" s="113">
        <v>0</v>
      </c>
      <c r="Z604" s="113">
        <v>0</v>
      </c>
      <c r="AA604" s="113">
        <v>0</v>
      </c>
      <c r="AB604" s="113">
        <v>0</v>
      </c>
      <c r="AC604" s="113">
        <v>0</v>
      </c>
      <c r="AD604" s="113">
        <v>0</v>
      </c>
      <c r="AE604" s="113">
        <v>0</v>
      </c>
      <c r="AF604" s="113">
        <v>0</v>
      </c>
      <c r="AG604" s="113">
        <v>0</v>
      </c>
      <c r="AH604" s="113">
        <v>0</v>
      </c>
      <c r="AI604" s="113">
        <v>0</v>
      </c>
      <c r="AJ604" s="113">
        <v>0</v>
      </c>
      <c r="AK604" s="113">
        <v>0</v>
      </c>
      <c r="AL604" s="113">
        <v>0</v>
      </c>
      <c r="AM604" s="113">
        <f t="shared" si="9"/>
        <v>0</v>
      </c>
      <c r="AP604" s="70"/>
    </row>
    <row r="605" spans="1:42" ht="33" customHeight="1">
      <c r="A605" s="87">
        <v>2320</v>
      </c>
      <c r="B605" s="88" t="s">
        <v>1233</v>
      </c>
      <c r="C605" s="115" t="s">
        <v>1298</v>
      </c>
      <c r="D605" s="113">
        <v>0</v>
      </c>
      <c r="E605" s="113">
        <v>0</v>
      </c>
      <c r="F605" s="113">
        <v>0</v>
      </c>
      <c r="G605" s="113">
        <v>0</v>
      </c>
      <c r="H605" s="113">
        <v>0</v>
      </c>
      <c r="I605" s="113">
        <v>0</v>
      </c>
      <c r="J605" s="113">
        <v>0</v>
      </c>
      <c r="K605" s="113">
        <v>0</v>
      </c>
      <c r="L605" s="113">
        <v>0</v>
      </c>
      <c r="M605" s="113">
        <v>0</v>
      </c>
      <c r="N605" s="113">
        <v>0</v>
      </c>
      <c r="O605" s="113">
        <v>0</v>
      </c>
      <c r="P605" s="113">
        <v>0</v>
      </c>
      <c r="Q605" s="113">
        <v>0</v>
      </c>
      <c r="R605" s="113">
        <v>0</v>
      </c>
      <c r="S605" s="113">
        <v>0</v>
      </c>
      <c r="T605" s="113">
        <v>0</v>
      </c>
      <c r="U605" s="113">
        <v>0</v>
      </c>
      <c r="V605" s="113">
        <v>0</v>
      </c>
      <c r="W605" s="113">
        <v>0</v>
      </c>
      <c r="X605" s="113">
        <v>0</v>
      </c>
      <c r="Y605" s="113">
        <v>0</v>
      </c>
      <c r="Z605" s="113">
        <v>0</v>
      </c>
      <c r="AA605" s="113">
        <v>0</v>
      </c>
      <c r="AB605" s="113">
        <v>0</v>
      </c>
      <c r="AC605" s="113">
        <v>0</v>
      </c>
      <c r="AD605" s="113">
        <v>0</v>
      </c>
      <c r="AE605" s="113">
        <v>0</v>
      </c>
      <c r="AF605" s="113">
        <v>0</v>
      </c>
      <c r="AG605" s="113">
        <v>0</v>
      </c>
      <c r="AH605" s="113">
        <v>0</v>
      </c>
      <c r="AI605" s="113">
        <v>0</v>
      </c>
      <c r="AJ605" s="113">
        <v>0</v>
      </c>
      <c r="AK605" s="113">
        <v>0</v>
      </c>
      <c r="AL605" s="113">
        <v>0</v>
      </c>
      <c r="AM605" s="113">
        <f t="shared" si="9"/>
        <v>0</v>
      </c>
      <c r="AP605" s="70"/>
    </row>
    <row r="606" spans="1:42" ht="33" customHeight="1">
      <c r="A606" s="87">
        <v>2321</v>
      </c>
      <c r="B606" s="88" t="s">
        <v>609</v>
      </c>
      <c r="C606" s="115" t="s">
        <v>1298</v>
      </c>
      <c r="D606" s="113">
        <v>0</v>
      </c>
      <c r="E606" s="113">
        <v>0</v>
      </c>
      <c r="F606" s="113">
        <v>0</v>
      </c>
      <c r="G606" s="113">
        <v>0</v>
      </c>
      <c r="H606" s="113">
        <v>0</v>
      </c>
      <c r="I606" s="113">
        <v>0</v>
      </c>
      <c r="J606" s="113">
        <v>0</v>
      </c>
      <c r="K606" s="113">
        <v>0</v>
      </c>
      <c r="L606" s="113">
        <v>0</v>
      </c>
      <c r="M606" s="113">
        <v>0</v>
      </c>
      <c r="N606" s="113">
        <v>0</v>
      </c>
      <c r="O606" s="113">
        <v>0</v>
      </c>
      <c r="P606" s="113">
        <v>0</v>
      </c>
      <c r="Q606" s="113">
        <v>0</v>
      </c>
      <c r="R606" s="113">
        <v>0</v>
      </c>
      <c r="S606" s="113">
        <v>0</v>
      </c>
      <c r="T606" s="113">
        <v>0</v>
      </c>
      <c r="U606" s="113">
        <v>0</v>
      </c>
      <c r="V606" s="113">
        <v>0</v>
      </c>
      <c r="W606" s="113">
        <v>0</v>
      </c>
      <c r="X606" s="113">
        <v>0</v>
      </c>
      <c r="Y606" s="113">
        <v>0</v>
      </c>
      <c r="Z606" s="113">
        <v>0</v>
      </c>
      <c r="AA606" s="113">
        <v>0</v>
      </c>
      <c r="AB606" s="113">
        <v>0</v>
      </c>
      <c r="AC606" s="113">
        <v>0</v>
      </c>
      <c r="AD606" s="113">
        <v>0</v>
      </c>
      <c r="AE606" s="113">
        <v>0</v>
      </c>
      <c r="AF606" s="113">
        <v>0</v>
      </c>
      <c r="AG606" s="113">
        <v>0</v>
      </c>
      <c r="AH606" s="113">
        <v>0</v>
      </c>
      <c r="AI606" s="113">
        <v>0</v>
      </c>
      <c r="AJ606" s="113">
        <v>0</v>
      </c>
      <c r="AK606" s="113">
        <v>0</v>
      </c>
      <c r="AL606" s="113">
        <v>0</v>
      </c>
      <c r="AM606" s="113">
        <f t="shared" si="9"/>
        <v>0</v>
      </c>
      <c r="AP606" s="70"/>
    </row>
    <row r="607" spans="1:42" ht="33" customHeight="1">
      <c r="A607" s="87">
        <v>2322</v>
      </c>
      <c r="B607" s="88" t="s">
        <v>610</v>
      </c>
      <c r="C607" s="115" t="s">
        <v>1298</v>
      </c>
      <c r="D607" s="113">
        <v>0</v>
      </c>
      <c r="E607" s="113">
        <v>0</v>
      </c>
      <c r="F607" s="113">
        <v>0</v>
      </c>
      <c r="G607" s="113">
        <v>0</v>
      </c>
      <c r="H607" s="113">
        <v>0</v>
      </c>
      <c r="I607" s="113">
        <v>0</v>
      </c>
      <c r="J607" s="113">
        <v>0</v>
      </c>
      <c r="K607" s="113">
        <v>0</v>
      </c>
      <c r="L607" s="113">
        <v>0</v>
      </c>
      <c r="M607" s="113">
        <v>0</v>
      </c>
      <c r="N607" s="113">
        <v>0</v>
      </c>
      <c r="O607" s="113">
        <v>0</v>
      </c>
      <c r="P607" s="113">
        <v>0</v>
      </c>
      <c r="Q607" s="113">
        <v>0</v>
      </c>
      <c r="R607" s="113">
        <v>0</v>
      </c>
      <c r="S607" s="113">
        <v>0</v>
      </c>
      <c r="T607" s="113">
        <v>0</v>
      </c>
      <c r="U607" s="113">
        <v>0</v>
      </c>
      <c r="V607" s="113">
        <v>0</v>
      </c>
      <c r="W607" s="113">
        <v>0</v>
      </c>
      <c r="X607" s="113">
        <v>0</v>
      </c>
      <c r="Y607" s="113">
        <v>0</v>
      </c>
      <c r="Z607" s="113">
        <v>0</v>
      </c>
      <c r="AA607" s="113">
        <v>0</v>
      </c>
      <c r="AB607" s="113">
        <v>0</v>
      </c>
      <c r="AC607" s="113">
        <v>0</v>
      </c>
      <c r="AD607" s="113">
        <v>0</v>
      </c>
      <c r="AE607" s="113">
        <v>0</v>
      </c>
      <c r="AF607" s="113">
        <v>0</v>
      </c>
      <c r="AG607" s="113">
        <v>0</v>
      </c>
      <c r="AH607" s="113">
        <v>0</v>
      </c>
      <c r="AI607" s="113">
        <v>0</v>
      </c>
      <c r="AJ607" s="113">
        <v>0</v>
      </c>
      <c r="AK607" s="113">
        <v>0</v>
      </c>
      <c r="AL607" s="113">
        <v>0</v>
      </c>
      <c r="AM607" s="113">
        <f t="shared" si="9"/>
        <v>0</v>
      </c>
      <c r="AP607" s="70"/>
    </row>
    <row r="608" spans="1:42" ht="33" customHeight="1">
      <c r="A608" s="87">
        <v>2323</v>
      </c>
      <c r="B608" s="88" t="s">
        <v>611</v>
      </c>
      <c r="C608" s="115" t="s">
        <v>1298</v>
      </c>
      <c r="D608" s="113">
        <v>0</v>
      </c>
      <c r="E608" s="113">
        <v>0</v>
      </c>
      <c r="F608" s="113">
        <v>0</v>
      </c>
      <c r="G608" s="113">
        <v>0</v>
      </c>
      <c r="H608" s="113">
        <v>0</v>
      </c>
      <c r="I608" s="113">
        <v>0</v>
      </c>
      <c r="J608" s="113">
        <v>0</v>
      </c>
      <c r="K608" s="113">
        <v>0</v>
      </c>
      <c r="L608" s="113">
        <v>0</v>
      </c>
      <c r="M608" s="113">
        <v>0</v>
      </c>
      <c r="N608" s="113">
        <v>0</v>
      </c>
      <c r="O608" s="113">
        <v>0</v>
      </c>
      <c r="P608" s="113">
        <v>0</v>
      </c>
      <c r="Q608" s="113">
        <v>0</v>
      </c>
      <c r="R608" s="113">
        <v>0</v>
      </c>
      <c r="S608" s="113">
        <v>0</v>
      </c>
      <c r="T608" s="113">
        <v>0</v>
      </c>
      <c r="U608" s="113">
        <v>0</v>
      </c>
      <c r="V608" s="113">
        <v>0</v>
      </c>
      <c r="W608" s="113">
        <v>0</v>
      </c>
      <c r="X608" s="113">
        <v>0</v>
      </c>
      <c r="Y608" s="113">
        <v>0</v>
      </c>
      <c r="Z608" s="113">
        <v>0</v>
      </c>
      <c r="AA608" s="113">
        <v>0</v>
      </c>
      <c r="AB608" s="113">
        <v>0</v>
      </c>
      <c r="AC608" s="113">
        <v>0</v>
      </c>
      <c r="AD608" s="113">
        <v>0</v>
      </c>
      <c r="AE608" s="113">
        <v>0</v>
      </c>
      <c r="AF608" s="113">
        <v>0</v>
      </c>
      <c r="AG608" s="113">
        <v>0</v>
      </c>
      <c r="AH608" s="113">
        <v>0</v>
      </c>
      <c r="AI608" s="113">
        <v>0</v>
      </c>
      <c r="AJ608" s="113">
        <v>0</v>
      </c>
      <c r="AK608" s="113">
        <v>0</v>
      </c>
      <c r="AL608" s="113">
        <v>0</v>
      </c>
      <c r="AM608" s="113">
        <f t="shared" si="9"/>
        <v>0</v>
      </c>
      <c r="AP608" s="70"/>
    </row>
    <row r="609" spans="1:42" ht="33" customHeight="1">
      <c r="A609" s="87">
        <v>2324</v>
      </c>
      <c r="B609" s="88" t="s">
        <v>612</v>
      </c>
      <c r="C609" s="115" t="s">
        <v>1298</v>
      </c>
      <c r="D609" s="113">
        <v>0</v>
      </c>
      <c r="E609" s="113">
        <v>0</v>
      </c>
      <c r="F609" s="113">
        <v>0</v>
      </c>
      <c r="G609" s="113">
        <v>0</v>
      </c>
      <c r="H609" s="113">
        <v>0</v>
      </c>
      <c r="I609" s="113">
        <v>0</v>
      </c>
      <c r="J609" s="113">
        <v>0</v>
      </c>
      <c r="K609" s="113">
        <v>0</v>
      </c>
      <c r="L609" s="113">
        <v>0</v>
      </c>
      <c r="M609" s="113">
        <v>0</v>
      </c>
      <c r="N609" s="113">
        <v>0</v>
      </c>
      <c r="O609" s="113">
        <v>0</v>
      </c>
      <c r="P609" s="113">
        <v>0</v>
      </c>
      <c r="Q609" s="113">
        <v>0</v>
      </c>
      <c r="R609" s="113">
        <v>0</v>
      </c>
      <c r="S609" s="113">
        <v>0</v>
      </c>
      <c r="T609" s="113">
        <v>0</v>
      </c>
      <c r="U609" s="113">
        <v>0</v>
      </c>
      <c r="V609" s="113">
        <v>0</v>
      </c>
      <c r="W609" s="113">
        <v>0</v>
      </c>
      <c r="X609" s="113">
        <v>0</v>
      </c>
      <c r="Y609" s="113">
        <v>0</v>
      </c>
      <c r="Z609" s="113">
        <v>0</v>
      </c>
      <c r="AA609" s="113">
        <v>0</v>
      </c>
      <c r="AB609" s="113">
        <v>0</v>
      </c>
      <c r="AC609" s="113">
        <v>0</v>
      </c>
      <c r="AD609" s="113">
        <v>0</v>
      </c>
      <c r="AE609" s="113">
        <v>0</v>
      </c>
      <c r="AF609" s="113">
        <v>0</v>
      </c>
      <c r="AG609" s="113">
        <v>0</v>
      </c>
      <c r="AH609" s="113">
        <v>0</v>
      </c>
      <c r="AI609" s="113">
        <v>0</v>
      </c>
      <c r="AJ609" s="113">
        <v>0</v>
      </c>
      <c r="AK609" s="113">
        <v>0</v>
      </c>
      <c r="AL609" s="113">
        <v>0</v>
      </c>
      <c r="AM609" s="113">
        <f t="shared" si="9"/>
        <v>0</v>
      </c>
      <c r="AP609" s="70"/>
    </row>
    <row r="610" spans="1:42" ht="33" customHeight="1">
      <c r="A610" s="87">
        <v>2325</v>
      </c>
      <c r="B610" s="88" t="s">
        <v>613</v>
      </c>
      <c r="C610" s="115" t="s">
        <v>1298</v>
      </c>
      <c r="D610" s="113">
        <v>0</v>
      </c>
      <c r="E610" s="113">
        <v>0</v>
      </c>
      <c r="F610" s="113">
        <v>0</v>
      </c>
      <c r="G610" s="113">
        <v>0</v>
      </c>
      <c r="H610" s="113">
        <v>0</v>
      </c>
      <c r="I610" s="113">
        <v>0</v>
      </c>
      <c r="J610" s="113">
        <v>0</v>
      </c>
      <c r="K610" s="113">
        <v>0</v>
      </c>
      <c r="L610" s="113">
        <v>0</v>
      </c>
      <c r="M610" s="113">
        <v>0</v>
      </c>
      <c r="N610" s="113">
        <v>0</v>
      </c>
      <c r="O610" s="113">
        <v>0</v>
      </c>
      <c r="P610" s="113">
        <v>0</v>
      </c>
      <c r="Q610" s="113">
        <v>0</v>
      </c>
      <c r="R610" s="113">
        <v>0</v>
      </c>
      <c r="S610" s="113">
        <v>0</v>
      </c>
      <c r="T610" s="113">
        <v>0</v>
      </c>
      <c r="U610" s="113">
        <v>0</v>
      </c>
      <c r="V610" s="113">
        <v>0</v>
      </c>
      <c r="W610" s="113">
        <v>0</v>
      </c>
      <c r="X610" s="113">
        <v>0</v>
      </c>
      <c r="Y610" s="113">
        <v>0</v>
      </c>
      <c r="Z610" s="113">
        <v>0</v>
      </c>
      <c r="AA610" s="113">
        <v>0</v>
      </c>
      <c r="AB610" s="113">
        <v>0</v>
      </c>
      <c r="AC610" s="113">
        <v>0</v>
      </c>
      <c r="AD610" s="113">
        <v>0</v>
      </c>
      <c r="AE610" s="113">
        <v>0</v>
      </c>
      <c r="AF610" s="113">
        <v>0</v>
      </c>
      <c r="AG610" s="113">
        <v>0</v>
      </c>
      <c r="AH610" s="113">
        <v>0</v>
      </c>
      <c r="AI610" s="113">
        <v>0</v>
      </c>
      <c r="AJ610" s="113">
        <v>0</v>
      </c>
      <c r="AK610" s="113">
        <v>0</v>
      </c>
      <c r="AL610" s="113">
        <v>0</v>
      </c>
      <c r="AM610" s="113">
        <f t="shared" si="9"/>
        <v>0</v>
      </c>
      <c r="AP610" s="70"/>
    </row>
    <row r="611" spans="1:42" ht="33" customHeight="1">
      <c r="A611" s="87">
        <v>2326</v>
      </c>
      <c r="B611" s="88" t="s">
        <v>614</v>
      </c>
      <c r="C611" s="115" t="s">
        <v>1298</v>
      </c>
      <c r="D611" s="113">
        <v>0</v>
      </c>
      <c r="E611" s="113">
        <v>0</v>
      </c>
      <c r="F611" s="113">
        <v>0</v>
      </c>
      <c r="G611" s="113">
        <v>0</v>
      </c>
      <c r="H611" s="113">
        <v>0</v>
      </c>
      <c r="I611" s="113">
        <v>0</v>
      </c>
      <c r="J611" s="113">
        <v>0</v>
      </c>
      <c r="K611" s="113">
        <v>0</v>
      </c>
      <c r="L611" s="113">
        <v>0</v>
      </c>
      <c r="M611" s="113">
        <v>0</v>
      </c>
      <c r="N611" s="113">
        <v>0</v>
      </c>
      <c r="O611" s="113">
        <v>0</v>
      </c>
      <c r="P611" s="113">
        <v>0</v>
      </c>
      <c r="Q611" s="113">
        <v>0</v>
      </c>
      <c r="R611" s="113">
        <v>0</v>
      </c>
      <c r="S611" s="113">
        <v>0</v>
      </c>
      <c r="T611" s="113">
        <v>0</v>
      </c>
      <c r="U611" s="113">
        <v>0</v>
      </c>
      <c r="V611" s="113">
        <v>0</v>
      </c>
      <c r="W611" s="113">
        <v>0</v>
      </c>
      <c r="X611" s="113">
        <v>0</v>
      </c>
      <c r="Y611" s="113">
        <v>0</v>
      </c>
      <c r="Z611" s="113">
        <v>0</v>
      </c>
      <c r="AA611" s="113">
        <v>0</v>
      </c>
      <c r="AB611" s="113">
        <v>0</v>
      </c>
      <c r="AC611" s="113">
        <v>0</v>
      </c>
      <c r="AD611" s="113">
        <v>0</v>
      </c>
      <c r="AE611" s="113">
        <v>0</v>
      </c>
      <c r="AF611" s="113">
        <v>0</v>
      </c>
      <c r="AG611" s="113">
        <v>0</v>
      </c>
      <c r="AH611" s="113">
        <v>0</v>
      </c>
      <c r="AI611" s="113">
        <v>0</v>
      </c>
      <c r="AJ611" s="113">
        <v>0</v>
      </c>
      <c r="AK611" s="113">
        <v>0</v>
      </c>
      <c r="AL611" s="113">
        <v>0</v>
      </c>
      <c r="AM611" s="113">
        <f t="shared" si="9"/>
        <v>0</v>
      </c>
      <c r="AP611" s="70"/>
    </row>
    <row r="612" spans="1:42" ht="33" customHeight="1">
      <c r="A612" s="87">
        <v>2327</v>
      </c>
      <c r="B612" s="88" t="s">
        <v>615</v>
      </c>
      <c r="C612" s="115" t="s">
        <v>1298</v>
      </c>
      <c r="D612" s="113">
        <v>0</v>
      </c>
      <c r="E612" s="113">
        <v>0</v>
      </c>
      <c r="F612" s="113">
        <v>0</v>
      </c>
      <c r="G612" s="113">
        <v>0</v>
      </c>
      <c r="H612" s="113">
        <v>0</v>
      </c>
      <c r="I612" s="113">
        <v>0</v>
      </c>
      <c r="J612" s="113">
        <v>0</v>
      </c>
      <c r="K612" s="113">
        <v>0</v>
      </c>
      <c r="L612" s="113">
        <v>0</v>
      </c>
      <c r="M612" s="113">
        <v>0</v>
      </c>
      <c r="N612" s="113">
        <v>0</v>
      </c>
      <c r="O612" s="113">
        <v>0</v>
      </c>
      <c r="P612" s="113">
        <v>0</v>
      </c>
      <c r="Q612" s="113">
        <v>0</v>
      </c>
      <c r="R612" s="113">
        <v>0</v>
      </c>
      <c r="S612" s="113">
        <v>0</v>
      </c>
      <c r="T612" s="113">
        <v>0</v>
      </c>
      <c r="U612" s="113">
        <v>0</v>
      </c>
      <c r="V612" s="113">
        <v>0</v>
      </c>
      <c r="W612" s="113">
        <v>0</v>
      </c>
      <c r="X612" s="113">
        <v>0</v>
      </c>
      <c r="Y612" s="113">
        <v>0</v>
      </c>
      <c r="Z612" s="113">
        <v>0</v>
      </c>
      <c r="AA612" s="113">
        <v>0</v>
      </c>
      <c r="AB612" s="113">
        <v>0</v>
      </c>
      <c r="AC612" s="113">
        <v>0</v>
      </c>
      <c r="AD612" s="113">
        <v>0</v>
      </c>
      <c r="AE612" s="113">
        <v>0</v>
      </c>
      <c r="AF612" s="113">
        <v>0</v>
      </c>
      <c r="AG612" s="113">
        <v>0</v>
      </c>
      <c r="AH612" s="113">
        <v>0</v>
      </c>
      <c r="AI612" s="113">
        <v>0</v>
      </c>
      <c r="AJ612" s="113">
        <v>0</v>
      </c>
      <c r="AK612" s="113">
        <v>0</v>
      </c>
      <c r="AL612" s="113">
        <v>0</v>
      </c>
      <c r="AM612" s="113">
        <f t="shared" si="9"/>
        <v>0</v>
      </c>
      <c r="AP612" s="70"/>
    </row>
    <row r="613" spans="1:42" ht="33" customHeight="1">
      <c r="A613" s="87">
        <v>2328</v>
      </c>
      <c r="B613" s="88" t="s">
        <v>1276</v>
      </c>
      <c r="C613" s="115" t="s">
        <v>1298</v>
      </c>
      <c r="D613" s="113">
        <v>0</v>
      </c>
      <c r="E613" s="113">
        <v>0</v>
      </c>
      <c r="F613" s="113">
        <v>0</v>
      </c>
      <c r="G613" s="113">
        <v>0</v>
      </c>
      <c r="H613" s="113">
        <v>0</v>
      </c>
      <c r="I613" s="113">
        <v>0</v>
      </c>
      <c r="J613" s="113">
        <v>0</v>
      </c>
      <c r="K613" s="113">
        <v>0</v>
      </c>
      <c r="L613" s="113">
        <v>0</v>
      </c>
      <c r="M613" s="113">
        <v>0</v>
      </c>
      <c r="N613" s="113">
        <v>0</v>
      </c>
      <c r="O613" s="113">
        <v>0</v>
      </c>
      <c r="P613" s="113">
        <v>0</v>
      </c>
      <c r="Q613" s="113">
        <v>0</v>
      </c>
      <c r="R613" s="113">
        <v>0</v>
      </c>
      <c r="S613" s="113">
        <v>0</v>
      </c>
      <c r="T613" s="113">
        <v>0</v>
      </c>
      <c r="U613" s="113">
        <v>0</v>
      </c>
      <c r="V613" s="113">
        <v>0</v>
      </c>
      <c r="W613" s="113">
        <v>0</v>
      </c>
      <c r="X613" s="113">
        <v>0</v>
      </c>
      <c r="Y613" s="113">
        <v>0</v>
      </c>
      <c r="Z613" s="113">
        <v>0</v>
      </c>
      <c r="AA613" s="113">
        <v>0</v>
      </c>
      <c r="AB613" s="113">
        <v>0</v>
      </c>
      <c r="AC613" s="113">
        <v>0</v>
      </c>
      <c r="AD613" s="113">
        <v>0</v>
      </c>
      <c r="AE613" s="113">
        <v>0</v>
      </c>
      <c r="AF613" s="113">
        <v>0</v>
      </c>
      <c r="AG613" s="113">
        <v>0</v>
      </c>
      <c r="AH613" s="113">
        <v>0</v>
      </c>
      <c r="AI613" s="113">
        <v>0</v>
      </c>
      <c r="AJ613" s="113">
        <v>0</v>
      </c>
      <c r="AK613" s="113">
        <v>0</v>
      </c>
      <c r="AL613" s="113">
        <v>0</v>
      </c>
      <c r="AM613" s="113">
        <f t="shared" si="9"/>
        <v>0</v>
      </c>
      <c r="AP613" s="70"/>
    </row>
    <row r="614" spans="1:42" ht="33" customHeight="1">
      <c r="A614" s="87" t="s">
        <v>626</v>
      </c>
      <c r="B614" s="88" t="s">
        <v>1234</v>
      </c>
      <c r="C614" s="89" t="s">
        <v>1405</v>
      </c>
      <c r="D614" s="113">
        <v>0</v>
      </c>
      <c r="E614" s="113">
        <v>0</v>
      </c>
      <c r="F614" s="113">
        <v>0</v>
      </c>
      <c r="G614" s="113">
        <v>1373953.77</v>
      </c>
      <c r="H614" s="113">
        <v>0</v>
      </c>
      <c r="I614" s="113">
        <v>0</v>
      </c>
      <c r="J614" s="113">
        <v>8430.869999999999</v>
      </c>
      <c r="K614" s="113">
        <v>0</v>
      </c>
      <c r="L614" s="113">
        <v>0</v>
      </c>
      <c r="M614" s="113">
        <v>0</v>
      </c>
      <c r="N614" s="113">
        <v>0</v>
      </c>
      <c r="O614" s="113">
        <v>0</v>
      </c>
      <c r="P614" s="113">
        <v>0</v>
      </c>
      <c r="Q614" s="113">
        <v>242003.5</v>
      </c>
      <c r="R614" s="113">
        <v>0</v>
      </c>
      <c r="S614" s="113">
        <v>0</v>
      </c>
      <c r="T614" s="113">
        <v>0</v>
      </c>
      <c r="U614" s="113">
        <v>0</v>
      </c>
      <c r="V614" s="113">
        <v>0</v>
      </c>
      <c r="W614" s="113">
        <v>0</v>
      </c>
      <c r="X614" s="113">
        <v>0</v>
      </c>
      <c r="Y614" s="113">
        <v>0</v>
      </c>
      <c r="Z614" s="113">
        <v>0</v>
      </c>
      <c r="AA614" s="113">
        <v>0</v>
      </c>
      <c r="AB614" s="113">
        <v>0</v>
      </c>
      <c r="AC614" s="113">
        <v>0</v>
      </c>
      <c r="AD614" s="113">
        <v>0</v>
      </c>
      <c r="AE614" s="113">
        <v>0</v>
      </c>
      <c r="AF614" s="113">
        <v>0</v>
      </c>
      <c r="AG614" s="113">
        <v>0</v>
      </c>
      <c r="AH614" s="113">
        <v>0</v>
      </c>
      <c r="AI614" s="113">
        <v>0</v>
      </c>
      <c r="AJ614" s="113">
        <v>0</v>
      </c>
      <c r="AK614" s="113">
        <v>0</v>
      </c>
      <c r="AL614" s="113">
        <v>0</v>
      </c>
      <c r="AM614" s="113">
        <f t="shared" si="9"/>
        <v>1624388.1400000001</v>
      </c>
      <c r="AP614" s="70"/>
    </row>
    <row r="615" spans="1:42" ht="33" customHeight="1">
      <c r="A615" s="87" t="s">
        <v>1299</v>
      </c>
      <c r="B615" s="88" t="s">
        <v>1300</v>
      </c>
      <c r="C615" s="115" t="s">
        <v>1298</v>
      </c>
      <c r="D615" s="113">
        <v>0</v>
      </c>
      <c r="E615" s="113">
        <v>0</v>
      </c>
      <c r="F615" s="113">
        <v>0</v>
      </c>
      <c r="G615" s="113">
        <v>0</v>
      </c>
      <c r="H615" s="113">
        <v>0</v>
      </c>
      <c r="I615" s="113">
        <v>0</v>
      </c>
      <c r="J615" s="113">
        <v>0</v>
      </c>
      <c r="K615" s="113">
        <v>0</v>
      </c>
      <c r="L615" s="113">
        <v>0</v>
      </c>
      <c r="M615" s="113">
        <v>0</v>
      </c>
      <c r="N615" s="113">
        <v>0</v>
      </c>
      <c r="O615" s="113">
        <v>0</v>
      </c>
      <c r="P615" s="113">
        <v>0</v>
      </c>
      <c r="Q615" s="113">
        <v>0</v>
      </c>
      <c r="R615" s="113">
        <v>0</v>
      </c>
      <c r="S615" s="113">
        <v>0</v>
      </c>
      <c r="T615" s="113">
        <v>0</v>
      </c>
      <c r="U615" s="113">
        <v>0</v>
      </c>
      <c r="V615" s="113">
        <v>0</v>
      </c>
      <c r="W615" s="113">
        <v>0</v>
      </c>
      <c r="X615" s="113">
        <v>0</v>
      </c>
      <c r="Y615" s="113">
        <v>0</v>
      </c>
      <c r="Z615" s="113">
        <v>0</v>
      </c>
      <c r="AA615" s="113">
        <v>0</v>
      </c>
      <c r="AB615" s="113">
        <v>0</v>
      </c>
      <c r="AC615" s="113">
        <v>0</v>
      </c>
      <c r="AD615" s="113">
        <v>0</v>
      </c>
      <c r="AE615" s="113">
        <v>0</v>
      </c>
      <c r="AF615" s="113">
        <v>0</v>
      </c>
      <c r="AG615" s="113">
        <v>0</v>
      </c>
      <c r="AH615" s="113">
        <v>0</v>
      </c>
      <c r="AI615" s="113">
        <v>0</v>
      </c>
      <c r="AJ615" s="113">
        <v>0</v>
      </c>
      <c r="AK615" s="113">
        <v>0</v>
      </c>
      <c r="AL615" s="113">
        <v>0</v>
      </c>
      <c r="AM615" s="113">
        <f t="shared" si="9"/>
        <v>0</v>
      </c>
      <c r="AP615" s="70"/>
    </row>
    <row r="616" spans="1:42" ht="24.75" customHeight="1">
      <c r="A616" s="87" t="s">
        <v>630</v>
      </c>
      <c r="B616" s="90" t="s">
        <v>1236</v>
      </c>
      <c r="C616" s="115" t="s">
        <v>1298</v>
      </c>
      <c r="D616" s="114">
        <v>0</v>
      </c>
      <c r="E616" s="114">
        <v>0</v>
      </c>
      <c r="F616" s="114">
        <v>0</v>
      </c>
      <c r="G616" s="114">
        <v>0</v>
      </c>
      <c r="H616" s="114">
        <v>0</v>
      </c>
      <c r="I616" s="114">
        <v>0</v>
      </c>
      <c r="J616" s="114">
        <v>0</v>
      </c>
      <c r="K616" s="114">
        <v>0</v>
      </c>
      <c r="L616" s="114">
        <v>0</v>
      </c>
      <c r="M616" s="114">
        <v>0</v>
      </c>
      <c r="N616" s="114">
        <v>0</v>
      </c>
      <c r="O616" s="114">
        <v>0</v>
      </c>
      <c r="P616" s="114">
        <v>0</v>
      </c>
      <c r="Q616" s="114">
        <v>0</v>
      </c>
      <c r="R616" s="114">
        <v>0</v>
      </c>
      <c r="S616" s="114">
        <v>0</v>
      </c>
      <c r="T616" s="114">
        <v>0</v>
      </c>
      <c r="U616" s="114">
        <v>0</v>
      </c>
      <c r="V616" s="114">
        <v>0</v>
      </c>
      <c r="W616" s="114">
        <v>0</v>
      </c>
      <c r="X616" s="114">
        <v>0</v>
      </c>
      <c r="Y616" s="113">
        <v>0</v>
      </c>
      <c r="Z616" s="113">
        <v>0</v>
      </c>
      <c r="AA616" s="113">
        <v>0</v>
      </c>
      <c r="AB616" s="113">
        <v>0</v>
      </c>
      <c r="AC616" s="113">
        <v>0</v>
      </c>
      <c r="AD616" s="113">
        <v>0</v>
      </c>
      <c r="AE616" s="113">
        <v>0</v>
      </c>
      <c r="AF616" s="113">
        <v>0</v>
      </c>
      <c r="AG616" s="113">
        <v>0</v>
      </c>
      <c r="AH616" s="113">
        <v>0</v>
      </c>
      <c r="AI616" s="113">
        <v>0</v>
      </c>
      <c r="AJ616" s="113">
        <v>0</v>
      </c>
      <c r="AK616" s="113">
        <v>0</v>
      </c>
      <c r="AL616" s="113">
        <v>0</v>
      </c>
      <c r="AM616" s="113">
        <f t="shared" si="9"/>
        <v>0</v>
      </c>
      <c r="AP616" s="18"/>
    </row>
    <row r="617" spans="1:42" s="254" customFormat="1" ht="12.75" customHeight="1">
      <c r="A617" s="249"/>
      <c r="B617" s="250"/>
      <c r="C617" s="251"/>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52"/>
      <c r="AE617" s="252"/>
      <c r="AF617" s="252"/>
      <c r="AG617" s="252"/>
      <c r="AH617" s="252"/>
      <c r="AI617" s="252"/>
      <c r="AJ617" s="252"/>
      <c r="AK617" s="252"/>
      <c r="AL617" s="252"/>
      <c r="AM617" s="253"/>
      <c r="AO617" s="255"/>
      <c r="AP617" s="256"/>
    </row>
    <row r="618" spans="1:42" ht="18.95" customHeight="1" thickBot="1">
      <c r="A618" s="59"/>
      <c r="B618" s="184" t="s">
        <v>636</v>
      </c>
      <c r="C618" s="184"/>
      <c r="D618" s="183">
        <f>+SUBTOTAL(9,D11:D616)</f>
        <v>68071239.169999987</v>
      </c>
      <c r="E618" s="183">
        <f t="shared" ref="E618:AL618" si="10">+SUBTOTAL(9,E11:E616)</f>
        <v>68006554.150000006</v>
      </c>
      <c r="F618" s="183">
        <f t="shared" si="10"/>
        <v>1372266583.9299996</v>
      </c>
      <c r="G618" s="183">
        <f t="shared" si="10"/>
        <v>215951809.88000008</v>
      </c>
      <c r="H618" s="183">
        <f t="shared" si="10"/>
        <v>29698.34</v>
      </c>
      <c r="I618" s="183">
        <f t="shared" si="10"/>
        <v>994797.53999999992</v>
      </c>
      <c r="J618" s="183">
        <f t="shared" si="10"/>
        <v>1584641015.71</v>
      </c>
      <c r="K618" s="183">
        <f t="shared" si="10"/>
        <v>0</v>
      </c>
      <c r="L618" s="183">
        <f t="shared" si="10"/>
        <v>1903083.35</v>
      </c>
      <c r="M618" s="183">
        <f t="shared" si="10"/>
        <v>15160602.350000001</v>
      </c>
      <c r="N618" s="183">
        <f t="shared" si="10"/>
        <v>0</v>
      </c>
      <c r="O618" s="183">
        <f t="shared" si="10"/>
        <v>225938723.69999999</v>
      </c>
      <c r="P618" s="183">
        <f t="shared" si="10"/>
        <v>421844.47000000003</v>
      </c>
      <c r="Q618" s="183">
        <f t="shared" si="10"/>
        <v>839635957.20999992</v>
      </c>
      <c r="R618" s="183">
        <f t="shared" si="10"/>
        <v>95346176.680000007</v>
      </c>
      <c r="S618" s="183">
        <f t="shared" si="10"/>
        <v>59249260.780000001</v>
      </c>
      <c r="T618" s="183">
        <f t="shared" si="10"/>
        <v>0</v>
      </c>
      <c r="U618" s="183">
        <f t="shared" si="10"/>
        <v>0</v>
      </c>
      <c r="V618" s="183">
        <f t="shared" si="10"/>
        <v>0</v>
      </c>
      <c r="W618" s="183">
        <f t="shared" si="10"/>
        <v>0</v>
      </c>
      <c r="X618" s="183">
        <f t="shared" si="10"/>
        <v>0</v>
      </c>
      <c r="Y618" s="183">
        <f t="shared" si="10"/>
        <v>90146.45</v>
      </c>
      <c r="Z618" s="183">
        <f t="shared" si="10"/>
        <v>0</v>
      </c>
      <c r="AA618" s="183">
        <f t="shared" si="10"/>
        <v>1161.1399999999999</v>
      </c>
      <c r="AB618" s="183">
        <f t="shared" si="10"/>
        <v>1179197515.8900001</v>
      </c>
      <c r="AC618" s="183">
        <f t="shared" si="10"/>
        <v>0</v>
      </c>
      <c r="AD618" s="183">
        <f t="shared" si="10"/>
        <v>0</v>
      </c>
      <c r="AE618" s="183">
        <f t="shared" si="10"/>
        <v>1943363.4999999998</v>
      </c>
      <c r="AF618" s="183">
        <f t="shared" si="10"/>
        <v>0</v>
      </c>
      <c r="AG618" s="183">
        <f t="shared" si="10"/>
        <v>2733435.94</v>
      </c>
      <c r="AH618" s="183">
        <f t="shared" si="10"/>
        <v>335642081.21999985</v>
      </c>
      <c r="AI618" s="183">
        <f t="shared" si="10"/>
        <v>0</v>
      </c>
      <c r="AJ618" s="183">
        <f t="shared" si="10"/>
        <v>0.64000000000000035</v>
      </c>
      <c r="AK618" s="183">
        <f t="shared" si="10"/>
        <v>0</v>
      </c>
      <c r="AL618" s="183">
        <f t="shared" si="10"/>
        <v>0</v>
      </c>
      <c r="AM618" s="183">
        <f>+SUBTOTAL(9,AM11:AM615)</f>
        <v>6067225052.039999</v>
      </c>
      <c r="AP618" s="259"/>
    </row>
    <row r="619" spans="1:42" ht="15.75" thickTop="1">
      <c r="A619" s="23"/>
      <c r="B619" s="24"/>
      <c r="C619" s="25"/>
      <c r="D619" s="91"/>
      <c r="E619" s="91"/>
      <c r="F619" s="91"/>
      <c r="G619" s="91"/>
      <c r="H619" s="9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91"/>
      <c r="AL619" s="91"/>
      <c r="AM619" s="92"/>
    </row>
    <row r="620" spans="1:42">
      <c r="AP620" s="259"/>
    </row>
    <row r="621" spans="1:42">
      <c r="AM621" s="245"/>
    </row>
    <row r="622" spans="1:42" s="19" customFormat="1" hidden="1">
      <c r="D622" s="95"/>
      <c r="E622" s="95"/>
      <c r="F622" s="95"/>
      <c r="G622" s="95"/>
      <c r="H622" s="95"/>
      <c r="I622" s="95"/>
      <c r="J622" s="95"/>
      <c r="K622" s="95"/>
      <c r="L622" s="95"/>
      <c r="M622" s="95"/>
      <c r="N622" s="95"/>
      <c r="O622" s="95"/>
      <c r="P622" s="95"/>
      <c r="Q622" s="95"/>
      <c r="R622" s="95"/>
      <c r="S622" s="95"/>
      <c r="T622" s="95"/>
      <c r="U622" s="95"/>
      <c r="V622" s="95"/>
      <c r="W622" s="95"/>
      <c r="X622" s="95"/>
      <c r="Y622" s="95"/>
      <c r="Z622" s="95"/>
      <c r="AA622" s="95"/>
      <c r="AB622" s="95"/>
      <c r="AC622" s="95"/>
      <c r="AD622" s="95"/>
      <c r="AE622" s="95"/>
      <c r="AF622" s="95"/>
      <c r="AG622" s="95"/>
      <c r="AH622" s="95"/>
      <c r="AI622" s="95"/>
      <c r="AJ622" s="95"/>
      <c r="AK622" s="95"/>
      <c r="AL622" s="95"/>
      <c r="AM622" s="95"/>
      <c r="AO622" s="95"/>
    </row>
    <row r="623" spans="1:42" hidden="1"/>
    <row r="624" spans="1:42" hidden="1"/>
    <row r="625" spans="3:39" hidden="1"/>
    <row r="626" spans="3:39" hidden="1"/>
    <row r="627" spans="3:39" ht="15.75" hidden="1" thickBot="1">
      <c r="C627" s="21"/>
      <c r="D627" s="97"/>
      <c r="E627" s="97"/>
      <c r="F627" s="97"/>
      <c r="G627" s="97"/>
      <c r="H627" s="97"/>
      <c r="I627" s="97"/>
      <c r="J627" s="97"/>
      <c r="K627" s="97"/>
      <c r="L627" s="97"/>
      <c r="M627" s="97"/>
      <c r="N627" s="97"/>
      <c r="O627" s="97"/>
      <c r="P627" s="97"/>
      <c r="Q627" s="97"/>
      <c r="R627" s="97"/>
      <c r="S627" s="97"/>
      <c r="T627" s="97"/>
      <c r="U627" s="97"/>
      <c r="V627" s="97"/>
      <c r="W627" s="97"/>
      <c r="X627" s="97"/>
      <c r="Y627" s="97"/>
      <c r="Z627" s="97"/>
      <c r="AA627" s="97"/>
      <c r="AB627" s="97"/>
      <c r="AC627" s="97"/>
      <c r="AD627" s="97"/>
      <c r="AE627" s="97"/>
      <c r="AF627" s="97"/>
      <c r="AG627" s="97"/>
      <c r="AH627" s="97"/>
      <c r="AI627" s="97"/>
      <c r="AJ627" s="97"/>
      <c r="AK627" s="97"/>
      <c r="AL627" s="97"/>
      <c r="AM627" s="95"/>
    </row>
    <row r="628" spans="3:39" hidden="1">
      <c r="AM628" s="95"/>
    </row>
    <row r="629" spans="3:39">
      <c r="AM629" s="246"/>
    </row>
    <row r="630" spans="3:39">
      <c r="AM630" s="246"/>
    </row>
    <row r="631" spans="3:39">
      <c r="AM631" s="246"/>
    </row>
    <row r="632" spans="3:39">
      <c r="AM632" s="246"/>
    </row>
  </sheetData>
  <sheetProtection formatCells="0" formatColumns="0" formatRows="0" sort="0" autoFilter="0" pivotTables="0"/>
  <autoFilter ref="A10:AM616"/>
  <mergeCells count="6">
    <mergeCell ref="A4:AM4"/>
    <mergeCell ref="W9:AL9"/>
    <mergeCell ref="D9:V9"/>
    <mergeCell ref="A7:AM7"/>
    <mergeCell ref="A6:AM6"/>
    <mergeCell ref="A5:AM5"/>
  </mergeCells>
  <printOptions horizontalCentered="1"/>
  <pageMargins left="0.23" right="0.44" top="0.47244094488188981" bottom="0.23622047244094491" header="0.31496062992125984" footer="0.23622047244094491"/>
  <pageSetup scale="33" orientation="landscape"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C50"/>
  <sheetViews>
    <sheetView view="pageBreakPreview" zoomScale="115" zoomScaleNormal="100" zoomScaleSheetLayoutView="115" workbookViewId="0">
      <selection activeCell="B9" sqref="B9"/>
    </sheetView>
  </sheetViews>
  <sheetFormatPr baseColWidth="10" defaultRowHeight="15"/>
  <cols>
    <col min="1" max="1" width="3.28515625" customWidth="1"/>
    <col min="2" max="2" width="109.7109375" customWidth="1"/>
    <col min="3" max="3" width="2.85546875" customWidth="1"/>
  </cols>
  <sheetData>
    <row r="1" spans="1:3">
      <c r="A1" s="99"/>
      <c r="B1" s="100" t="s">
        <v>645</v>
      </c>
      <c r="C1" s="99"/>
    </row>
    <row r="2" spans="1:3" ht="5.25" customHeight="1">
      <c r="A2" s="99"/>
      <c r="B2" s="101"/>
      <c r="C2" s="99"/>
    </row>
    <row r="3" spans="1:3" ht="78.75">
      <c r="A3" s="99"/>
      <c r="B3" s="102" t="s">
        <v>1325</v>
      </c>
      <c r="C3" s="99"/>
    </row>
    <row r="4" spans="1:3" ht="56.25">
      <c r="A4" s="99"/>
      <c r="B4" s="102" t="s">
        <v>1285</v>
      </c>
      <c r="C4" s="99"/>
    </row>
    <row r="5" spans="1:3" ht="22.5">
      <c r="A5" s="99"/>
      <c r="B5" s="102" t="s">
        <v>1286</v>
      </c>
      <c r="C5" s="99"/>
    </row>
    <row r="6" spans="1:3" ht="15.75" thickBot="1">
      <c r="A6" s="99"/>
      <c r="B6" s="102" t="s">
        <v>1303</v>
      </c>
      <c r="C6" s="99"/>
    </row>
    <row r="7" spans="1:3">
      <c r="A7" s="99"/>
      <c r="B7" s="103" t="s">
        <v>650</v>
      </c>
      <c r="C7" s="99"/>
    </row>
    <row r="8" spans="1:3">
      <c r="A8" s="99"/>
      <c r="B8" s="104" t="s">
        <v>651</v>
      </c>
      <c r="C8" s="99"/>
    </row>
    <row r="9" spans="1:3" ht="23.25" thickBot="1">
      <c r="A9" s="99"/>
      <c r="B9" s="105" t="s">
        <v>1287</v>
      </c>
      <c r="C9" s="99"/>
    </row>
    <row r="10" spans="1:3">
      <c r="A10" s="99"/>
      <c r="B10" s="106" t="s">
        <v>653</v>
      </c>
      <c r="C10" s="99"/>
    </row>
    <row r="11" spans="1:3">
      <c r="A11" s="99"/>
      <c r="B11" s="104" t="s">
        <v>654</v>
      </c>
      <c r="C11" s="99"/>
    </row>
    <row r="12" spans="1:3" ht="57" thickBot="1">
      <c r="A12" s="99"/>
      <c r="B12" s="104" t="s">
        <v>655</v>
      </c>
      <c r="C12" s="99"/>
    </row>
    <row r="13" spans="1:3" ht="57" thickBot="1">
      <c r="A13" s="99"/>
      <c r="B13" s="107" t="s">
        <v>1288</v>
      </c>
      <c r="C13" s="99"/>
    </row>
    <row r="14" spans="1:3" ht="34.5" hidden="1" thickBot="1">
      <c r="A14" s="99"/>
      <c r="B14" s="108" t="s">
        <v>1308</v>
      </c>
      <c r="C14" s="99"/>
    </row>
    <row r="15" spans="1:3" ht="34.5" hidden="1" thickBot="1">
      <c r="A15" s="99"/>
      <c r="B15" s="109" t="s">
        <v>1304</v>
      </c>
      <c r="C15" s="99"/>
    </row>
    <row r="16" spans="1:3" hidden="1">
      <c r="A16" s="99"/>
      <c r="B16" s="103" t="s">
        <v>656</v>
      </c>
      <c r="C16" s="99"/>
    </row>
    <row r="17" spans="1:3" hidden="1">
      <c r="A17" s="99"/>
      <c r="B17" s="104" t="s">
        <v>657</v>
      </c>
      <c r="C17" s="99"/>
    </row>
    <row r="18" spans="1:3" ht="15.75" hidden="1" thickBot="1">
      <c r="A18" s="99"/>
      <c r="B18" s="105" t="s">
        <v>658</v>
      </c>
      <c r="C18" s="99"/>
    </row>
    <row r="19" spans="1:3">
      <c r="A19" s="99"/>
      <c r="B19" s="106" t="s">
        <v>659</v>
      </c>
      <c r="C19" s="99"/>
    </row>
    <row r="20" spans="1:3">
      <c r="A20" s="99"/>
      <c r="B20" s="104" t="s">
        <v>1289</v>
      </c>
      <c r="C20" s="99"/>
    </row>
    <row r="21" spans="1:3" ht="15.75" thickBot="1">
      <c r="A21" s="99"/>
      <c r="B21" s="105" t="s">
        <v>661</v>
      </c>
      <c r="C21" s="99"/>
    </row>
    <row r="22" spans="1:3">
      <c r="A22" s="99"/>
      <c r="B22" s="106" t="s">
        <v>662</v>
      </c>
      <c r="C22" s="99"/>
    </row>
    <row r="23" spans="1:3">
      <c r="A23" s="99"/>
      <c r="B23" s="104" t="s">
        <v>1290</v>
      </c>
      <c r="C23" s="99"/>
    </row>
    <row r="24" spans="1:3" ht="23.25" thickBot="1">
      <c r="A24" s="99"/>
      <c r="B24" s="105" t="s">
        <v>664</v>
      </c>
      <c r="C24" s="99"/>
    </row>
    <row r="25" spans="1:3">
      <c r="A25" s="99"/>
      <c r="B25" s="106" t="s">
        <v>1291</v>
      </c>
      <c r="C25" s="99"/>
    </row>
    <row r="26" spans="1:3">
      <c r="A26" s="99"/>
      <c r="B26" s="104" t="s">
        <v>666</v>
      </c>
      <c r="C26" s="99"/>
    </row>
    <row r="27" spans="1:3" ht="15.75" thickBot="1">
      <c r="A27" s="99"/>
      <c r="B27" s="105" t="s">
        <v>667</v>
      </c>
      <c r="C27" s="99"/>
    </row>
    <row r="28" spans="1:3">
      <c r="A28" s="99"/>
      <c r="B28" s="106" t="s">
        <v>668</v>
      </c>
      <c r="C28" s="99"/>
    </row>
    <row r="29" spans="1:3">
      <c r="A29" s="99"/>
      <c r="B29" s="104" t="s">
        <v>669</v>
      </c>
      <c r="C29" s="99"/>
    </row>
    <row r="30" spans="1:3" ht="15.75" thickBot="1">
      <c r="A30" s="99"/>
      <c r="B30" s="105" t="s">
        <v>670</v>
      </c>
      <c r="C30" s="99"/>
    </row>
    <row r="31" spans="1:3">
      <c r="A31" s="99"/>
      <c r="B31" s="106" t="s">
        <v>671</v>
      </c>
      <c r="C31" s="99"/>
    </row>
    <row r="32" spans="1:3">
      <c r="A32" s="99"/>
      <c r="B32" s="104" t="s">
        <v>672</v>
      </c>
      <c r="C32" s="99"/>
    </row>
    <row r="33" spans="1:3" ht="15.75" thickBot="1">
      <c r="A33" s="99"/>
      <c r="B33" s="105" t="s">
        <v>673</v>
      </c>
      <c r="C33" s="99"/>
    </row>
    <row r="34" spans="1:3">
      <c r="A34" s="99"/>
      <c r="B34" s="106" t="s">
        <v>1292</v>
      </c>
      <c r="C34" s="99"/>
    </row>
    <row r="35" spans="1:3">
      <c r="A35" s="99"/>
      <c r="B35" s="104" t="s">
        <v>675</v>
      </c>
      <c r="C35" s="99"/>
    </row>
    <row r="36" spans="1:3" ht="15.75" thickBot="1">
      <c r="A36" s="99"/>
      <c r="B36" s="105" t="s">
        <v>673</v>
      </c>
      <c r="C36" s="99"/>
    </row>
    <row r="37" spans="1:3">
      <c r="A37" s="99"/>
      <c r="B37" s="106" t="s">
        <v>1305</v>
      </c>
      <c r="C37" s="99"/>
    </row>
    <row r="38" spans="1:3">
      <c r="A38" s="99"/>
      <c r="B38" s="104" t="s">
        <v>1293</v>
      </c>
      <c r="C38" s="99"/>
    </row>
    <row r="39" spans="1:3" ht="23.25" thickBot="1">
      <c r="A39" s="99"/>
      <c r="B39" s="105" t="s">
        <v>678</v>
      </c>
      <c r="C39" s="99"/>
    </row>
    <row r="40" spans="1:3">
      <c r="A40" s="99"/>
      <c r="B40" s="106" t="s">
        <v>679</v>
      </c>
      <c r="C40" s="99"/>
    </row>
    <row r="41" spans="1:3">
      <c r="A41" s="99"/>
      <c r="B41" s="104" t="s">
        <v>680</v>
      </c>
      <c r="C41" s="99"/>
    </row>
    <row r="42" spans="1:3">
      <c r="A42" s="99"/>
      <c r="B42" s="104" t="s">
        <v>681</v>
      </c>
      <c r="C42" s="99"/>
    </row>
    <row r="43" spans="1:3" ht="23.25" thickBot="1">
      <c r="A43" s="99"/>
      <c r="B43" s="105" t="s">
        <v>1306</v>
      </c>
      <c r="C43" s="99"/>
    </row>
    <row r="44" spans="1:3">
      <c r="A44" s="99"/>
      <c r="B44" s="106" t="s">
        <v>683</v>
      </c>
      <c r="C44" s="99"/>
    </row>
    <row r="45" spans="1:3">
      <c r="A45" s="99"/>
      <c r="B45" s="104" t="s">
        <v>684</v>
      </c>
      <c r="C45" s="99"/>
    </row>
    <row r="46" spans="1:3">
      <c r="A46" s="99"/>
      <c r="B46" s="104" t="s">
        <v>1294</v>
      </c>
      <c r="C46" s="99"/>
    </row>
    <row r="47" spans="1:3">
      <c r="A47" s="99"/>
      <c r="B47" s="104" t="s">
        <v>1295</v>
      </c>
      <c r="C47" s="99"/>
    </row>
    <row r="48" spans="1:3" ht="23.25" thickBot="1">
      <c r="A48" s="99"/>
      <c r="B48" s="105" t="s">
        <v>1296</v>
      </c>
      <c r="C48" s="99"/>
    </row>
    <row r="49" spans="1:3" ht="22.5">
      <c r="A49" s="99"/>
      <c r="B49" s="110" t="s">
        <v>688</v>
      </c>
      <c r="C49" s="99"/>
    </row>
    <row r="50" spans="1:3">
      <c r="A50" s="99"/>
      <c r="B50" s="99"/>
      <c r="C50" s="99"/>
    </row>
  </sheetData>
  <pageMargins left="0.7" right="0.7" top="0.75" bottom="0.75" header="0.3" footer="0.3"/>
  <pageSetup scale="68"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P7083"/>
  <sheetViews>
    <sheetView view="pageBreakPreview" zoomScaleNormal="100" zoomScaleSheetLayoutView="100" workbookViewId="0">
      <pane ySplit="9" topLeftCell="A10" activePane="bottomLeft" state="frozen"/>
      <selection activeCell="G12" sqref="G12:K12"/>
      <selection pane="bottomLeft" activeCell="I7080" sqref="I7080"/>
    </sheetView>
  </sheetViews>
  <sheetFormatPr baseColWidth="10" defaultRowHeight="12.75"/>
  <cols>
    <col min="1" max="1" width="7.140625" style="122" customWidth="1"/>
    <col min="2" max="2" width="4.140625" style="122" customWidth="1"/>
    <col min="3" max="3" width="15.5703125" style="189" customWidth="1"/>
    <col min="4" max="4" width="12.28515625" style="122" bestFit="1" customWidth="1"/>
    <col min="5" max="5" width="14" style="122" customWidth="1"/>
    <col min="6" max="6" width="12.140625" style="122" customWidth="1"/>
    <col min="7" max="7" width="9.42578125" style="122" customWidth="1"/>
    <col min="8" max="8" width="12.42578125" style="122" customWidth="1"/>
    <col min="9" max="9" width="50.28515625" style="129" customWidth="1"/>
    <col min="10" max="13" width="7.28515625" style="122" customWidth="1"/>
    <col min="14" max="15" width="16.85546875" style="198" customWidth="1"/>
    <col min="16" max="16" width="13.85546875" style="122" customWidth="1"/>
    <col min="17" max="16384" width="11.42578125" style="118"/>
  </cols>
  <sheetData>
    <row r="1" spans="1:16">
      <c r="A1" s="206" t="s">
        <v>37</v>
      </c>
      <c r="B1" s="206"/>
      <c r="C1" s="206"/>
      <c r="D1" s="206"/>
      <c r="E1" s="206"/>
      <c r="F1" s="206"/>
      <c r="G1" s="206"/>
      <c r="H1" s="206"/>
      <c r="I1" s="206"/>
      <c r="J1" s="206"/>
      <c r="K1" s="130"/>
      <c r="L1" s="130"/>
      <c r="M1" s="130"/>
      <c r="N1" s="201"/>
      <c r="O1" s="201"/>
      <c r="P1" s="130"/>
    </row>
    <row r="2" spans="1:16" ht="15.75">
      <c r="A2" s="206" t="s">
        <v>3693</v>
      </c>
      <c r="B2" s="206"/>
      <c r="C2" s="206"/>
      <c r="D2" s="206"/>
      <c r="E2" s="206"/>
      <c r="F2" s="206"/>
      <c r="G2" s="206"/>
      <c r="H2" s="206"/>
      <c r="I2" s="206"/>
      <c r="J2" s="206"/>
      <c r="K2" s="130"/>
      <c r="L2" s="130"/>
      <c r="M2" s="130"/>
      <c r="N2" s="201"/>
      <c r="O2" s="201"/>
      <c r="P2" s="130"/>
    </row>
    <row r="3" spans="1:16">
      <c r="A3" s="206" t="s">
        <v>39</v>
      </c>
      <c r="B3" s="206"/>
      <c r="C3" s="206"/>
      <c r="D3" s="206"/>
      <c r="E3" s="206"/>
      <c r="F3" s="206"/>
      <c r="G3" s="206"/>
      <c r="H3" s="206"/>
      <c r="I3" s="206"/>
      <c r="J3" s="206"/>
      <c r="K3" s="130"/>
      <c r="L3" s="130"/>
      <c r="M3" s="130"/>
      <c r="N3" s="201"/>
      <c r="O3" s="201"/>
      <c r="P3" s="130"/>
    </row>
    <row r="4" spans="1:16">
      <c r="A4" s="206" t="s">
        <v>14596</v>
      </c>
      <c r="B4" s="206"/>
      <c r="C4" s="206"/>
      <c r="D4" s="206"/>
      <c r="E4" s="206"/>
      <c r="F4" s="206"/>
      <c r="G4" s="206"/>
      <c r="H4" s="206"/>
      <c r="I4" s="206"/>
      <c r="J4" s="206"/>
      <c r="K4" s="130"/>
      <c r="L4" s="130"/>
      <c r="M4" s="130"/>
      <c r="N4" s="201"/>
      <c r="O4" s="201"/>
      <c r="P4" s="130"/>
    </row>
    <row r="5" spans="1:16">
      <c r="A5" s="121" t="s">
        <v>14595</v>
      </c>
      <c r="B5" s="116"/>
      <c r="C5" s="116"/>
      <c r="D5" s="116"/>
      <c r="E5" s="132"/>
      <c r="F5" s="116"/>
      <c r="G5" s="116"/>
      <c r="H5" s="116"/>
      <c r="I5" s="126"/>
      <c r="J5" s="117"/>
      <c r="K5" s="130"/>
      <c r="L5" s="130"/>
      <c r="M5" s="130"/>
      <c r="N5" s="201"/>
      <c r="O5" s="201"/>
      <c r="P5" s="130"/>
    </row>
    <row r="6" spans="1:16">
      <c r="A6" s="121"/>
      <c r="B6" s="116"/>
      <c r="C6" s="116"/>
      <c r="D6" s="116"/>
      <c r="E6" s="132"/>
      <c r="F6" s="116"/>
      <c r="G6" s="116"/>
      <c r="H6" s="116"/>
      <c r="I6" s="126"/>
      <c r="J6" s="117"/>
      <c r="K6" s="130"/>
      <c r="L6" s="130"/>
      <c r="M6" s="130"/>
      <c r="N6" s="201"/>
      <c r="O6" s="201"/>
      <c r="P6" s="130"/>
    </row>
    <row r="7" spans="1:16">
      <c r="A7" s="123"/>
      <c r="B7" s="123"/>
      <c r="C7" s="188"/>
      <c r="D7" s="123"/>
      <c r="E7" s="123"/>
      <c r="F7" s="123"/>
      <c r="G7" s="123"/>
      <c r="H7" s="123"/>
      <c r="I7" s="127"/>
      <c r="J7" s="338" t="s">
        <v>1348</v>
      </c>
      <c r="K7" s="339"/>
      <c r="L7" s="338" t="s">
        <v>1347</v>
      </c>
      <c r="M7" s="339"/>
      <c r="N7" s="340"/>
      <c r="O7" s="340"/>
      <c r="P7" s="123"/>
    </row>
    <row r="8" spans="1:16" ht="12.75" customHeight="1">
      <c r="A8" s="341" t="s">
        <v>1349</v>
      </c>
      <c r="B8" s="341" t="s">
        <v>1350</v>
      </c>
      <c r="C8" s="337" t="s">
        <v>1361</v>
      </c>
      <c r="D8" s="337" t="s">
        <v>1344</v>
      </c>
      <c r="E8" s="337" t="s">
        <v>1342</v>
      </c>
      <c r="F8" s="337" t="s">
        <v>1343</v>
      </c>
      <c r="G8" s="337" t="s">
        <v>1345</v>
      </c>
      <c r="H8" s="341" t="s">
        <v>1369</v>
      </c>
      <c r="I8" s="337" t="s">
        <v>1346</v>
      </c>
      <c r="J8" s="341" t="s">
        <v>1352</v>
      </c>
      <c r="K8" s="341" t="s">
        <v>1353</v>
      </c>
      <c r="L8" s="341" t="s">
        <v>1351</v>
      </c>
      <c r="M8" s="341" t="s">
        <v>1354</v>
      </c>
      <c r="N8" s="336" t="s">
        <v>1355</v>
      </c>
      <c r="O8" s="337" t="s">
        <v>1356</v>
      </c>
      <c r="P8" s="337" t="s">
        <v>1364</v>
      </c>
    </row>
    <row r="9" spans="1:16">
      <c r="A9" s="341"/>
      <c r="B9" s="341"/>
      <c r="C9" s="337"/>
      <c r="D9" s="337"/>
      <c r="E9" s="337"/>
      <c r="F9" s="337"/>
      <c r="G9" s="337"/>
      <c r="H9" s="341"/>
      <c r="I9" s="337"/>
      <c r="J9" s="341"/>
      <c r="K9" s="341"/>
      <c r="L9" s="341"/>
      <c r="M9" s="341"/>
      <c r="N9" s="336"/>
      <c r="O9" s="337"/>
      <c r="P9" s="337"/>
    </row>
    <row r="10" spans="1:16" ht="51">
      <c r="A10" s="266">
        <v>340</v>
      </c>
      <c r="B10" s="124"/>
      <c r="C10" s="125" t="s">
        <v>814</v>
      </c>
      <c r="D10" s="119">
        <v>43102</v>
      </c>
      <c r="E10" s="120" t="s">
        <v>1421</v>
      </c>
      <c r="F10" s="120" t="s">
        <v>6</v>
      </c>
      <c r="G10" s="120">
        <v>632267</v>
      </c>
      <c r="H10" s="124"/>
      <c r="I10" s="128" t="s">
        <v>2615</v>
      </c>
      <c r="J10" s="124"/>
      <c r="K10" s="124"/>
      <c r="L10" s="124"/>
      <c r="M10" s="124"/>
      <c r="N10" s="213">
        <v>0</v>
      </c>
      <c r="O10" s="213">
        <v>78676.59</v>
      </c>
      <c r="P10" s="124" t="s">
        <v>1314</v>
      </c>
    </row>
    <row r="11" spans="1:16" ht="51">
      <c r="A11" s="266">
        <v>340</v>
      </c>
      <c r="B11" s="124"/>
      <c r="C11" s="125" t="s">
        <v>814</v>
      </c>
      <c r="D11" s="119">
        <v>43102</v>
      </c>
      <c r="E11" s="120" t="s">
        <v>1422</v>
      </c>
      <c r="F11" s="120" t="s">
        <v>6</v>
      </c>
      <c r="G11" s="120">
        <v>632269</v>
      </c>
      <c r="H11" s="124"/>
      <c r="I11" s="128" t="s">
        <v>2616</v>
      </c>
      <c r="J11" s="124"/>
      <c r="K11" s="124"/>
      <c r="L11" s="124"/>
      <c r="M11" s="124"/>
      <c r="N11" s="214">
        <v>0</v>
      </c>
      <c r="O11" s="214">
        <v>79070.69</v>
      </c>
      <c r="P11" s="124" t="s">
        <v>1314</v>
      </c>
    </row>
    <row r="12" spans="1:16" ht="63.75">
      <c r="A12" s="266">
        <v>291</v>
      </c>
      <c r="B12" s="124"/>
      <c r="C12" s="125" t="s">
        <v>794</v>
      </c>
      <c r="D12" s="119">
        <v>43102</v>
      </c>
      <c r="E12" s="120" t="s">
        <v>1423</v>
      </c>
      <c r="F12" s="120" t="s">
        <v>6</v>
      </c>
      <c r="G12" s="120">
        <v>910065</v>
      </c>
      <c r="H12" s="124"/>
      <c r="I12" s="128" t="s">
        <v>2617</v>
      </c>
      <c r="J12" s="124"/>
      <c r="K12" s="124"/>
      <c r="L12" s="124"/>
      <c r="M12" s="124"/>
      <c r="N12" s="214">
        <v>0</v>
      </c>
      <c r="O12" s="214">
        <v>3794033.87</v>
      </c>
      <c r="P12" s="124" t="s">
        <v>1314</v>
      </c>
    </row>
    <row r="13" spans="1:16" ht="76.5">
      <c r="A13" s="266">
        <v>41</v>
      </c>
      <c r="B13" s="124"/>
      <c r="C13" s="125" t="s">
        <v>697</v>
      </c>
      <c r="D13" s="119">
        <v>43102</v>
      </c>
      <c r="E13" s="120" t="s">
        <v>1424</v>
      </c>
      <c r="F13" s="120" t="s">
        <v>1315</v>
      </c>
      <c r="G13" s="120">
        <v>16202380</v>
      </c>
      <c r="H13" s="124"/>
      <c r="I13" s="128" t="s">
        <v>2618</v>
      </c>
      <c r="J13" s="124"/>
      <c r="K13" s="124"/>
      <c r="L13" s="124"/>
      <c r="M13" s="124"/>
      <c r="N13" s="214">
        <v>260</v>
      </c>
      <c r="O13" s="214">
        <v>0</v>
      </c>
      <c r="P13" s="124" t="s">
        <v>1314</v>
      </c>
    </row>
    <row r="14" spans="1:16" ht="76.5">
      <c r="A14" s="266" t="s">
        <v>620</v>
      </c>
      <c r="B14" s="124"/>
      <c r="C14" s="125" t="s">
        <v>714</v>
      </c>
      <c r="D14" s="119">
        <v>43102</v>
      </c>
      <c r="E14" s="120" t="s">
        <v>1425</v>
      </c>
      <c r="F14" s="120" t="s">
        <v>11</v>
      </c>
      <c r="G14" s="120">
        <v>910101</v>
      </c>
      <c r="H14" s="124"/>
      <c r="I14" s="128" t="s">
        <v>2619</v>
      </c>
      <c r="J14" s="124"/>
      <c r="K14" s="124"/>
      <c r="L14" s="124"/>
      <c r="M14" s="124"/>
      <c r="N14" s="214">
        <v>50</v>
      </c>
      <c r="O14" s="214">
        <v>0</v>
      </c>
      <c r="P14" s="124" t="s">
        <v>1314</v>
      </c>
    </row>
    <row r="15" spans="1:16" ht="63.75">
      <c r="A15" s="266" t="s">
        <v>619</v>
      </c>
      <c r="B15" s="124"/>
      <c r="C15" s="125" t="s">
        <v>713</v>
      </c>
      <c r="D15" s="119">
        <v>43102</v>
      </c>
      <c r="E15" s="120" t="s">
        <v>1426</v>
      </c>
      <c r="F15" s="120" t="s">
        <v>11</v>
      </c>
      <c r="G15" s="120">
        <v>910074</v>
      </c>
      <c r="H15" s="124"/>
      <c r="I15" s="128" t="s">
        <v>2620</v>
      </c>
      <c r="J15" s="124"/>
      <c r="K15" s="124"/>
      <c r="L15" s="124"/>
      <c r="M15" s="124"/>
      <c r="N15" s="214">
        <v>50</v>
      </c>
      <c r="O15" s="214">
        <v>0</v>
      </c>
      <c r="P15" s="124" t="s">
        <v>1314</v>
      </c>
    </row>
    <row r="16" spans="1:16" ht="76.5">
      <c r="A16" s="266" t="s">
        <v>620</v>
      </c>
      <c r="B16" s="124"/>
      <c r="C16" s="125" t="s">
        <v>714</v>
      </c>
      <c r="D16" s="119">
        <v>43102</v>
      </c>
      <c r="E16" s="120" t="s">
        <v>1427</v>
      </c>
      <c r="F16" s="120" t="s">
        <v>13</v>
      </c>
      <c r="G16" s="120">
        <v>910101</v>
      </c>
      <c r="H16" s="124"/>
      <c r="I16" s="128" t="s">
        <v>2621</v>
      </c>
      <c r="J16" s="124"/>
      <c r="K16" s="124"/>
      <c r="L16" s="124"/>
      <c r="M16" s="124"/>
      <c r="N16" s="214">
        <v>21853</v>
      </c>
      <c r="O16" s="214">
        <v>0</v>
      </c>
      <c r="P16" s="124" t="s">
        <v>1314</v>
      </c>
    </row>
    <row r="17" spans="1:16" ht="76.5">
      <c r="A17" s="266" t="s">
        <v>620</v>
      </c>
      <c r="B17" s="124"/>
      <c r="C17" s="125" t="s">
        <v>714</v>
      </c>
      <c r="D17" s="119">
        <v>43102</v>
      </c>
      <c r="E17" s="120" t="s">
        <v>1428</v>
      </c>
      <c r="F17" s="120" t="s">
        <v>13</v>
      </c>
      <c r="G17" s="120">
        <v>910043</v>
      </c>
      <c r="H17" s="124"/>
      <c r="I17" s="128" t="s">
        <v>2622</v>
      </c>
      <c r="J17" s="124"/>
      <c r="K17" s="124"/>
      <c r="L17" s="124"/>
      <c r="M17" s="124"/>
      <c r="N17" s="214">
        <v>6711780</v>
      </c>
      <c r="O17" s="214">
        <v>0</v>
      </c>
      <c r="P17" s="124" t="s">
        <v>1314</v>
      </c>
    </row>
    <row r="18" spans="1:16" ht="63.75">
      <c r="A18" s="266" t="s">
        <v>619</v>
      </c>
      <c r="B18" s="124"/>
      <c r="C18" s="125" t="s">
        <v>713</v>
      </c>
      <c r="D18" s="119">
        <v>43102</v>
      </c>
      <c r="E18" s="120" t="s">
        <v>2028</v>
      </c>
      <c r="F18" s="120" t="s">
        <v>3</v>
      </c>
      <c r="G18" s="120">
        <v>1583748</v>
      </c>
      <c r="H18" s="124"/>
      <c r="I18" s="128" t="s">
        <v>3114</v>
      </c>
      <c r="J18" s="124"/>
      <c r="K18" s="124"/>
      <c r="L18" s="124"/>
      <c r="M18" s="124"/>
      <c r="N18" s="214">
        <v>0</v>
      </c>
      <c r="O18" s="214">
        <v>641374.85</v>
      </c>
      <c r="P18" s="124" t="s">
        <v>1314</v>
      </c>
    </row>
    <row r="19" spans="1:16" ht="51">
      <c r="A19" s="266" t="s">
        <v>619</v>
      </c>
      <c r="B19" s="124"/>
      <c r="C19" s="125" t="s">
        <v>713</v>
      </c>
      <c r="D19" s="119">
        <v>43102</v>
      </c>
      <c r="E19" s="120" t="s">
        <v>2029</v>
      </c>
      <c r="F19" s="120" t="s">
        <v>3</v>
      </c>
      <c r="G19" s="120">
        <v>1583838</v>
      </c>
      <c r="H19" s="124"/>
      <c r="I19" s="128" t="s">
        <v>3115</v>
      </c>
      <c r="J19" s="124"/>
      <c r="K19" s="124"/>
      <c r="L19" s="124"/>
      <c r="M19" s="124"/>
      <c r="N19" s="214">
        <v>0</v>
      </c>
      <c r="O19" s="214">
        <v>94.48</v>
      </c>
      <c r="P19" s="124" t="s">
        <v>1314</v>
      </c>
    </row>
    <row r="20" spans="1:16" ht="51">
      <c r="A20" s="266">
        <v>20</v>
      </c>
      <c r="B20" s="124"/>
      <c r="C20" s="125" t="s">
        <v>693</v>
      </c>
      <c r="D20" s="119">
        <v>43102</v>
      </c>
      <c r="E20" s="120" t="s">
        <v>2030</v>
      </c>
      <c r="F20" s="120" t="s">
        <v>3</v>
      </c>
      <c r="G20" s="120">
        <v>1583863</v>
      </c>
      <c r="H20" s="124"/>
      <c r="I20" s="128" t="s">
        <v>3116</v>
      </c>
      <c r="J20" s="124"/>
      <c r="K20" s="124"/>
      <c r="L20" s="124"/>
      <c r="M20" s="124"/>
      <c r="N20" s="214">
        <v>0</v>
      </c>
      <c r="O20" s="214">
        <v>10718.88</v>
      </c>
      <c r="P20" s="124" t="s">
        <v>1314</v>
      </c>
    </row>
    <row r="21" spans="1:16" ht="63.75">
      <c r="A21" s="266" t="s">
        <v>619</v>
      </c>
      <c r="B21" s="124"/>
      <c r="C21" s="125" t="s">
        <v>713</v>
      </c>
      <c r="D21" s="119">
        <v>43102</v>
      </c>
      <c r="E21" s="120" t="s">
        <v>2031</v>
      </c>
      <c r="F21" s="120" t="s">
        <v>3</v>
      </c>
      <c r="G21" s="120">
        <v>1583902</v>
      </c>
      <c r="H21" s="124"/>
      <c r="I21" s="128" t="s">
        <v>3117</v>
      </c>
      <c r="J21" s="124"/>
      <c r="K21" s="124"/>
      <c r="L21" s="124"/>
      <c r="M21" s="124"/>
      <c r="N21" s="214">
        <v>0</v>
      </c>
      <c r="O21" s="214">
        <v>276.5</v>
      </c>
      <c r="P21" s="124" t="s">
        <v>1314</v>
      </c>
    </row>
    <row r="22" spans="1:16" ht="51">
      <c r="A22" s="266" t="s">
        <v>619</v>
      </c>
      <c r="B22" s="124"/>
      <c r="C22" s="125" t="s">
        <v>713</v>
      </c>
      <c r="D22" s="119">
        <v>43102</v>
      </c>
      <c r="E22" s="120" t="s">
        <v>2032</v>
      </c>
      <c r="F22" s="120" t="s">
        <v>3</v>
      </c>
      <c r="G22" s="120">
        <v>1583771</v>
      </c>
      <c r="H22" s="124"/>
      <c r="I22" s="128" t="s">
        <v>3118</v>
      </c>
      <c r="J22" s="124"/>
      <c r="K22" s="124"/>
      <c r="L22" s="124"/>
      <c r="M22" s="124"/>
      <c r="N22" s="214">
        <v>0</v>
      </c>
      <c r="O22" s="214">
        <v>262.39999999999998</v>
      </c>
      <c r="P22" s="124" t="s">
        <v>1314</v>
      </c>
    </row>
    <row r="23" spans="1:16" ht="51">
      <c r="A23" s="266" t="s">
        <v>619</v>
      </c>
      <c r="B23" s="124"/>
      <c r="C23" s="125" t="s">
        <v>713</v>
      </c>
      <c r="D23" s="119">
        <v>43102</v>
      </c>
      <c r="E23" s="120" t="s">
        <v>2033</v>
      </c>
      <c r="F23" s="120" t="s">
        <v>3</v>
      </c>
      <c r="G23" s="120">
        <v>1583781</v>
      </c>
      <c r="H23" s="124"/>
      <c r="I23" s="128" t="s">
        <v>3119</v>
      </c>
      <c r="J23" s="124"/>
      <c r="K23" s="124"/>
      <c r="L23" s="124"/>
      <c r="M23" s="124"/>
      <c r="N23" s="214">
        <v>0</v>
      </c>
      <c r="O23" s="214">
        <v>1153</v>
      </c>
      <c r="P23" s="124" t="s">
        <v>1314</v>
      </c>
    </row>
    <row r="24" spans="1:16" ht="51">
      <c r="A24" s="266" t="s">
        <v>619</v>
      </c>
      <c r="B24" s="124"/>
      <c r="C24" s="125" t="s">
        <v>713</v>
      </c>
      <c r="D24" s="119">
        <v>43102</v>
      </c>
      <c r="E24" s="120" t="s">
        <v>2034</v>
      </c>
      <c r="F24" s="120" t="s">
        <v>3</v>
      </c>
      <c r="G24" s="120">
        <v>1583784</v>
      </c>
      <c r="H24" s="124"/>
      <c r="I24" s="128" t="s">
        <v>3120</v>
      </c>
      <c r="J24" s="124"/>
      <c r="K24" s="124"/>
      <c r="L24" s="124"/>
      <c r="M24" s="124"/>
      <c r="N24" s="214">
        <v>0</v>
      </c>
      <c r="O24" s="214">
        <v>1153</v>
      </c>
      <c r="P24" s="124" t="s">
        <v>1314</v>
      </c>
    </row>
    <row r="25" spans="1:16" ht="51">
      <c r="A25" s="266" t="s">
        <v>619</v>
      </c>
      <c r="B25" s="124"/>
      <c r="C25" s="125" t="s">
        <v>713</v>
      </c>
      <c r="D25" s="119">
        <v>43102</v>
      </c>
      <c r="E25" s="120" t="s">
        <v>2035</v>
      </c>
      <c r="F25" s="120" t="s">
        <v>3</v>
      </c>
      <c r="G25" s="120">
        <v>1583805</v>
      </c>
      <c r="H25" s="124"/>
      <c r="I25" s="128" t="s">
        <v>1412</v>
      </c>
      <c r="J25" s="124"/>
      <c r="K25" s="124"/>
      <c r="L25" s="124"/>
      <c r="M25" s="124"/>
      <c r="N25" s="214">
        <v>0</v>
      </c>
      <c r="O25" s="214">
        <v>400</v>
      </c>
      <c r="P25" s="124" t="s">
        <v>1314</v>
      </c>
    </row>
    <row r="26" spans="1:16" ht="51">
      <c r="A26" s="266" t="s">
        <v>619</v>
      </c>
      <c r="B26" s="124"/>
      <c r="C26" s="125" t="s">
        <v>713</v>
      </c>
      <c r="D26" s="119">
        <v>43102</v>
      </c>
      <c r="E26" s="120" t="s">
        <v>2036</v>
      </c>
      <c r="F26" s="120" t="s">
        <v>3</v>
      </c>
      <c r="G26" s="120">
        <v>1583830</v>
      </c>
      <c r="H26" s="124"/>
      <c r="I26" s="128" t="s">
        <v>1413</v>
      </c>
      <c r="J26" s="124"/>
      <c r="K26" s="124"/>
      <c r="L26" s="124"/>
      <c r="M26" s="124"/>
      <c r="N26" s="214">
        <v>0</v>
      </c>
      <c r="O26" s="214">
        <v>695</v>
      </c>
      <c r="P26" s="124" t="s">
        <v>1314</v>
      </c>
    </row>
    <row r="27" spans="1:16" ht="51">
      <c r="A27" s="266">
        <v>20</v>
      </c>
      <c r="B27" s="124"/>
      <c r="C27" s="125" t="s">
        <v>693</v>
      </c>
      <c r="D27" s="119">
        <v>43102</v>
      </c>
      <c r="E27" s="120" t="s">
        <v>2037</v>
      </c>
      <c r="F27" s="120" t="s">
        <v>3</v>
      </c>
      <c r="G27" s="120">
        <v>1583851</v>
      </c>
      <c r="H27" s="124"/>
      <c r="I27" s="128" t="s">
        <v>3121</v>
      </c>
      <c r="J27" s="124"/>
      <c r="K27" s="124"/>
      <c r="L27" s="124"/>
      <c r="M27" s="124"/>
      <c r="N27" s="214">
        <v>0</v>
      </c>
      <c r="O27" s="214">
        <v>221.76</v>
      </c>
      <c r="P27" s="124" t="s">
        <v>1314</v>
      </c>
    </row>
    <row r="28" spans="1:16" ht="51">
      <c r="A28" s="266">
        <v>20</v>
      </c>
      <c r="B28" s="124"/>
      <c r="C28" s="125" t="s">
        <v>693</v>
      </c>
      <c r="D28" s="119">
        <v>43102</v>
      </c>
      <c r="E28" s="120" t="s">
        <v>2038</v>
      </c>
      <c r="F28" s="120" t="s">
        <v>3</v>
      </c>
      <c r="G28" s="120">
        <v>1583854</v>
      </c>
      <c r="H28" s="124"/>
      <c r="I28" s="128" t="s">
        <v>3122</v>
      </c>
      <c r="J28" s="124"/>
      <c r="K28" s="124"/>
      <c r="L28" s="124"/>
      <c r="M28" s="124"/>
      <c r="N28" s="214">
        <v>0</v>
      </c>
      <c r="O28" s="214">
        <v>179.52</v>
      </c>
      <c r="P28" s="124" t="s">
        <v>1314</v>
      </c>
    </row>
    <row r="29" spans="1:16" ht="51">
      <c r="A29" s="266" t="s">
        <v>619</v>
      </c>
      <c r="B29" s="124"/>
      <c r="C29" s="125" t="s">
        <v>713</v>
      </c>
      <c r="D29" s="119">
        <v>43102</v>
      </c>
      <c r="E29" s="120" t="s">
        <v>2039</v>
      </c>
      <c r="F29" s="120" t="s">
        <v>3</v>
      </c>
      <c r="G29" s="120">
        <v>1583897</v>
      </c>
      <c r="H29" s="124"/>
      <c r="I29" s="128" t="s">
        <v>3123</v>
      </c>
      <c r="J29" s="124"/>
      <c r="K29" s="124"/>
      <c r="L29" s="124"/>
      <c r="M29" s="124"/>
      <c r="N29" s="214">
        <v>0</v>
      </c>
      <c r="O29" s="214">
        <v>59.39</v>
      </c>
      <c r="P29" s="124" t="s">
        <v>1314</v>
      </c>
    </row>
    <row r="30" spans="1:16" ht="51">
      <c r="A30" s="266" t="s">
        <v>619</v>
      </c>
      <c r="B30" s="124"/>
      <c r="C30" s="125" t="s">
        <v>713</v>
      </c>
      <c r="D30" s="119">
        <v>43102</v>
      </c>
      <c r="E30" s="120" t="s">
        <v>2040</v>
      </c>
      <c r="F30" s="120" t="s">
        <v>3</v>
      </c>
      <c r="G30" s="120">
        <v>1583938</v>
      </c>
      <c r="H30" s="124"/>
      <c r="I30" s="128" t="s">
        <v>1374</v>
      </c>
      <c r="J30" s="124"/>
      <c r="K30" s="124"/>
      <c r="L30" s="124"/>
      <c r="M30" s="124"/>
      <c r="N30" s="214">
        <v>0</v>
      </c>
      <c r="O30" s="214">
        <v>1000</v>
      </c>
      <c r="P30" s="124" t="s">
        <v>1314</v>
      </c>
    </row>
    <row r="31" spans="1:16" ht="51">
      <c r="A31" s="266" t="s">
        <v>619</v>
      </c>
      <c r="B31" s="124"/>
      <c r="C31" s="125" t="s">
        <v>713</v>
      </c>
      <c r="D31" s="119">
        <v>43102</v>
      </c>
      <c r="E31" s="120" t="s">
        <v>2041</v>
      </c>
      <c r="F31" s="120" t="s">
        <v>3</v>
      </c>
      <c r="G31" s="120">
        <v>1583947</v>
      </c>
      <c r="H31" s="124"/>
      <c r="I31" s="128" t="s">
        <v>3124</v>
      </c>
      <c r="J31" s="124"/>
      <c r="K31" s="124"/>
      <c r="L31" s="124"/>
      <c r="M31" s="124"/>
      <c r="N31" s="214">
        <v>0</v>
      </c>
      <c r="O31" s="214">
        <v>1305</v>
      </c>
      <c r="P31" s="124" t="s">
        <v>1314</v>
      </c>
    </row>
    <row r="32" spans="1:16" ht="38.25">
      <c r="A32" s="266">
        <v>20</v>
      </c>
      <c r="B32" s="124"/>
      <c r="C32" s="125" t="s">
        <v>693</v>
      </c>
      <c r="D32" s="119">
        <v>43102</v>
      </c>
      <c r="E32" s="120" t="s">
        <v>2042</v>
      </c>
      <c r="F32" s="120" t="s">
        <v>3</v>
      </c>
      <c r="G32" s="120">
        <v>1583953</v>
      </c>
      <c r="H32" s="124"/>
      <c r="I32" s="128" t="s">
        <v>3125</v>
      </c>
      <c r="J32" s="124"/>
      <c r="K32" s="124"/>
      <c r="L32" s="124"/>
      <c r="M32" s="124"/>
      <c r="N32" s="214">
        <v>0</v>
      </c>
      <c r="O32" s="214">
        <v>37</v>
      </c>
      <c r="P32" s="124" t="s">
        <v>1314</v>
      </c>
    </row>
    <row r="33" spans="1:16" ht="38.25">
      <c r="A33" s="266">
        <v>20</v>
      </c>
      <c r="B33" s="124"/>
      <c r="C33" s="125" t="s">
        <v>693</v>
      </c>
      <c r="D33" s="119">
        <v>43102</v>
      </c>
      <c r="E33" s="120" t="s">
        <v>2043</v>
      </c>
      <c r="F33" s="120" t="s">
        <v>3</v>
      </c>
      <c r="G33" s="120">
        <v>1583955</v>
      </c>
      <c r="H33" s="124"/>
      <c r="I33" s="128" t="s">
        <v>3125</v>
      </c>
      <c r="J33" s="124"/>
      <c r="K33" s="124"/>
      <c r="L33" s="124"/>
      <c r="M33" s="124"/>
      <c r="N33" s="214">
        <v>0</v>
      </c>
      <c r="O33" s="214">
        <v>14</v>
      </c>
      <c r="P33" s="124" t="s">
        <v>1314</v>
      </c>
    </row>
    <row r="34" spans="1:16" ht="51">
      <c r="A34" s="266" t="s">
        <v>619</v>
      </c>
      <c r="B34" s="124"/>
      <c r="C34" s="125" t="s">
        <v>713</v>
      </c>
      <c r="D34" s="119">
        <v>43102</v>
      </c>
      <c r="E34" s="120" t="s">
        <v>2044</v>
      </c>
      <c r="F34" s="120" t="s">
        <v>3</v>
      </c>
      <c r="G34" s="120">
        <v>1583957</v>
      </c>
      <c r="H34" s="124"/>
      <c r="I34" s="128" t="s">
        <v>3126</v>
      </c>
      <c r="J34" s="124"/>
      <c r="K34" s="124"/>
      <c r="L34" s="124"/>
      <c r="M34" s="124"/>
      <c r="N34" s="214">
        <v>0</v>
      </c>
      <c r="O34" s="214">
        <v>1080.46</v>
      </c>
      <c r="P34" s="124" t="s">
        <v>1314</v>
      </c>
    </row>
    <row r="35" spans="1:16" ht="51">
      <c r="A35" s="266">
        <v>86</v>
      </c>
      <c r="B35" s="124"/>
      <c r="C35" s="125" t="s">
        <v>710</v>
      </c>
      <c r="D35" s="119">
        <v>43102</v>
      </c>
      <c r="E35" s="120" t="s">
        <v>2045</v>
      </c>
      <c r="F35" s="120" t="s">
        <v>3</v>
      </c>
      <c r="G35" s="120">
        <v>1583964</v>
      </c>
      <c r="H35" s="124"/>
      <c r="I35" s="128" t="s">
        <v>3127</v>
      </c>
      <c r="J35" s="124"/>
      <c r="K35" s="124"/>
      <c r="L35" s="124"/>
      <c r="M35" s="124"/>
      <c r="N35" s="214">
        <v>0</v>
      </c>
      <c r="O35" s="214">
        <v>465</v>
      </c>
      <c r="P35" s="124" t="s">
        <v>1314</v>
      </c>
    </row>
    <row r="36" spans="1:16" ht="51">
      <c r="A36" s="266">
        <v>48</v>
      </c>
      <c r="B36" s="124"/>
      <c r="C36" s="125" t="s">
        <v>700</v>
      </c>
      <c r="D36" s="119">
        <v>43102</v>
      </c>
      <c r="E36" s="120" t="s">
        <v>2046</v>
      </c>
      <c r="F36" s="120" t="s">
        <v>3</v>
      </c>
      <c r="G36" s="120">
        <v>1583991</v>
      </c>
      <c r="H36" s="124"/>
      <c r="I36" s="128" t="s">
        <v>3128</v>
      </c>
      <c r="J36" s="124"/>
      <c r="K36" s="124"/>
      <c r="L36" s="124"/>
      <c r="M36" s="124"/>
      <c r="N36" s="214">
        <v>0</v>
      </c>
      <c r="O36" s="214">
        <v>202.5</v>
      </c>
      <c r="P36" s="124" t="s">
        <v>1314</v>
      </c>
    </row>
    <row r="37" spans="1:16" ht="51">
      <c r="A37" s="266" t="s">
        <v>619</v>
      </c>
      <c r="B37" s="124"/>
      <c r="C37" s="125" t="s">
        <v>713</v>
      </c>
      <c r="D37" s="119">
        <v>43102</v>
      </c>
      <c r="E37" s="120" t="s">
        <v>2047</v>
      </c>
      <c r="F37" s="120" t="s">
        <v>3</v>
      </c>
      <c r="G37" s="120">
        <v>1583992</v>
      </c>
      <c r="H37" s="124"/>
      <c r="I37" s="128" t="s">
        <v>3129</v>
      </c>
      <c r="J37" s="124"/>
      <c r="K37" s="124"/>
      <c r="L37" s="124"/>
      <c r="M37" s="124"/>
      <c r="N37" s="214">
        <v>0</v>
      </c>
      <c r="O37" s="214">
        <v>242.8</v>
      </c>
      <c r="P37" s="124" t="s">
        <v>1314</v>
      </c>
    </row>
    <row r="38" spans="1:16" ht="63.75">
      <c r="A38" s="266">
        <v>290</v>
      </c>
      <c r="B38" s="124"/>
      <c r="C38" s="125" t="s">
        <v>793</v>
      </c>
      <c r="D38" s="119">
        <v>43102</v>
      </c>
      <c r="E38" s="120" t="s">
        <v>2048</v>
      </c>
      <c r="F38" s="120" t="s">
        <v>3</v>
      </c>
      <c r="G38" s="120">
        <v>1583994</v>
      </c>
      <c r="H38" s="124"/>
      <c r="I38" s="128" t="s">
        <v>3130</v>
      </c>
      <c r="J38" s="124"/>
      <c r="K38" s="124"/>
      <c r="L38" s="124"/>
      <c r="M38" s="124"/>
      <c r="N38" s="214">
        <v>0</v>
      </c>
      <c r="O38" s="214">
        <v>68.33</v>
      </c>
      <c r="P38" s="124" t="s">
        <v>1314</v>
      </c>
    </row>
    <row r="39" spans="1:16" ht="51">
      <c r="A39" s="266">
        <v>86</v>
      </c>
      <c r="B39" s="124"/>
      <c r="C39" s="125" t="s">
        <v>710</v>
      </c>
      <c r="D39" s="119">
        <v>43102</v>
      </c>
      <c r="E39" s="120" t="s">
        <v>2049</v>
      </c>
      <c r="F39" s="120" t="s">
        <v>3</v>
      </c>
      <c r="G39" s="120">
        <v>1584013</v>
      </c>
      <c r="H39" s="124"/>
      <c r="I39" s="128" t="s">
        <v>3131</v>
      </c>
      <c r="J39" s="124"/>
      <c r="K39" s="124"/>
      <c r="L39" s="124"/>
      <c r="M39" s="124"/>
      <c r="N39" s="214">
        <v>0</v>
      </c>
      <c r="O39" s="214">
        <v>5083</v>
      </c>
      <c r="P39" s="124" t="s">
        <v>1314</v>
      </c>
    </row>
    <row r="40" spans="1:16" ht="51">
      <c r="A40" s="266" t="s">
        <v>619</v>
      </c>
      <c r="B40" s="124"/>
      <c r="C40" s="125" t="s">
        <v>713</v>
      </c>
      <c r="D40" s="119">
        <v>43102</v>
      </c>
      <c r="E40" s="120" t="s">
        <v>2050</v>
      </c>
      <c r="F40" s="120" t="s">
        <v>3</v>
      </c>
      <c r="G40" s="120">
        <v>1584015</v>
      </c>
      <c r="H40" s="124"/>
      <c r="I40" s="128" t="s">
        <v>3132</v>
      </c>
      <c r="J40" s="124"/>
      <c r="K40" s="124"/>
      <c r="L40" s="124"/>
      <c r="M40" s="124"/>
      <c r="N40" s="214">
        <v>0</v>
      </c>
      <c r="O40" s="214">
        <v>38.659999999999997</v>
      </c>
      <c r="P40" s="124" t="s">
        <v>1314</v>
      </c>
    </row>
    <row r="41" spans="1:16" ht="51">
      <c r="A41" s="266">
        <v>47</v>
      </c>
      <c r="B41" s="124"/>
      <c r="C41" s="125" t="s">
        <v>699</v>
      </c>
      <c r="D41" s="119">
        <v>43102</v>
      </c>
      <c r="E41" s="120" t="s">
        <v>2051</v>
      </c>
      <c r="F41" s="120" t="s">
        <v>3</v>
      </c>
      <c r="G41" s="120">
        <v>1584045</v>
      </c>
      <c r="H41" s="124"/>
      <c r="I41" s="128" t="s">
        <v>3133</v>
      </c>
      <c r="J41" s="124"/>
      <c r="K41" s="124"/>
      <c r="L41" s="124"/>
      <c r="M41" s="124"/>
      <c r="N41" s="214">
        <v>0</v>
      </c>
      <c r="O41" s="214">
        <v>6985.55</v>
      </c>
      <c r="P41" s="124" t="s">
        <v>1314</v>
      </c>
    </row>
    <row r="42" spans="1:16" ht="63.75">
      <c r="A42" s="266">
        <v>290</v>
      </c>
      <c r="B42" s="124"/>
      <c r="C42" s="125" t="s">
        <v>793</v>
      </c>
      <c r="D42" s="119">
        <v>43102</v>
      </c>
      <c r="E42" s="120" t="s">
        <v>2052</v>
      </c>
      <c r="F42" s="120" t="s">
        <v>3</v>
      </c>
      <c r="G42" s="120">
        <v>1584066</v>
      </c>
      <c r="H42" s="124"/>
      <c r="I42" s="128" t="s">
        <v>3134</v>
      </c>
      <c r="J42" s="124"/>
      <c r="K42" s="124"/>
      <c r="L42" s="124"/>
      <c r="M42" s="124"/>
      <c r="N42" s="214">
        <v>0</v>
      </c>
      <c r="O42" s="214">
        <v>68.33</v>
      </c>
      <c r="P42" s="124" t="s">
        <v>1314</v>
      </c>
    </row>
    <row r="43" spans="1:16" ht="51">
      <c r="A43" s="266" t="s">
        <v>622</v>
      </c>
      <c r="B43" s="124"/>
      <c r="C43" s="125" t="s">
        <v>715</v>
      </c>
      <c r="D43" s="119">
        <v>43103</v>
      </c>
      <c r="E43" s="120" t="s">
        <v>1429</v>
      </c>
      <c r="F43" s="120" t="s">
        <v>6</v>
      </c>
      <c r="G43" s="120">
        <v>926353</v>
      </c>
      <c r="H43" s="124"/>
      <c r="I43" s="128" t="s">
        <v>1377</v>
      </c>
      <c r="J43" s="124"/>
      <c r="K43" s="124"/>
      <c r="L43" s="124"/>
      <c r="M43" s="124"/>
      <c r="N43" s="213">
        <v>0</v>
      </c>
      <c r="O43" s="213">
        <v>727.31</v>
      </c>
      <c r="P43" s="124" t="s">
        <v>1314</v>
      </c>
    </row>
    <row r="44" spans="1:16" ht="63.75">
      <c r="A44" s="266" t="s">
        <v>622</v>
      </c>
      <c r="B44" s="124"/>
      <c r="C44" s="125" t="s">
        <v>715</v>
      </c>
      <c r="D44" s="119">
        <v>43103</v>
      </c>
      <c r="E44" s="120" t="s">
        <v>1430</v>
      </c>
      <c r="F44" s="120" t="s">
        <v>6</v>
      </c>
      <c r="G44" s="120">
        <v>910156</v>
      </c>
      <c r="H44" s="124"/>
      <c r="I44" s="128" t="s">
        <v>2623</v>
      </c>
      <c r="J44" s="124"/>
      <c r="K44" s="124"/>
      <c r="L44" s="124"/>
      <c r="M44" s="124"/>
      <c r="N44" s="213">
        <v>0</v>
      </c>
      <c r="O44" s="213">
        <v>4854.79</v>
      </c>
      <c r="P44" s="124" t="s">
        <v>1314</v>
      </c>
    </row>
    <row r="45" spans="1:16" ht="63.75">
      <c r="A45" s="266" t="s">
        <v>622</v>
      </c>
      <c r="B45" s="124"/>
      <c r="C45" s="125" t="s">
        <v>715</v>
      </c>
      <c r="D45" s="119">
        <v>43103</v>
      </c>
      <c r="E45" s="120" t="s">
        <v>1431</v>
      </c>
      <c r="F45" s="120" t="s">
        <v>6</v>
      </c>
      <c r="G45" s="120">
        <v>910157</v>
      </c>
      <c r="H45" s="124"/>
      <c r="I45" s="128" t="s">
        <v>2624</v>
      </c>
      <c r="J45" s="124"/>
      <c r="K45" s="124"/>
      <c r="L45" s="124"/>
      <c r="M45" s="124"/>
      <c r="N45" s="213">
        <v>0</v>
      </c>
      <c r="O45" s="213">
        <v>339929.98</v>
      </c>
      <c r="P45" s="124" t="s">
        <v>1314</v>
      </c>
    </row>
    <row r="46" spans="1:16" ht="63.75">
      <c r="A46" s="266" t="s">
        <v>622</v>
      </c>
      <c r="B46" s="124"/>
      <c r="C46" s="125" t="s">
        <v>715</v>
      </c>
      <c r="D46" s="119">
        <v>43103</v>
      </c>
      <c r="E46" s="120" t="s">
        <v>1432</v>
      </c>
      <c r="F46" s="120" t="s">
        <v>6</v>
      </c>
      <c r="G46" s="120">
        <v>910158</v>
      </c>
      <c r="H46" s="124"/>
      <c r="I46" s="128" t="s">
        <v>2625</v>
      </c>
      <c r="J46" s="124"/>
      <c r="K46" s="124"/>
      <c r="L46" s="124"/>
      <c r="M46" s="124"/>
      <c r="N46" s="213">
        <v>0</v>
      </c>
      <c r="O46" s="213">
        <v>200</v>
      </c>
      <c r="P46" s="124" t="s">
        <v>1314</v>
      </c>
    </row>
    <row r="47" spans="1:16" ht="76.5">
      <c r="A47" s="266" t="s">
        <v>620</v>
      </c>
      <c r="B47" s="124"/>
      <c r="C47" s="125" t="s">
        <v>714</v>
      </c>
      <c r="D47" s="119">
        <v>43103</v>
      </c>
      <c r="E47" s="120" t="s">
        <v>1433</v>
      </c>
      <c r="F47" s="120" t="s">
        <v>13</v>
      </c>
      <c r="G47" s="120">
        <v>910134</v>
      </c>
      <c r="H47" s="124"/>
      <c r="I47" s="128" t="s">
        <v>2627</v>
      </c>
      <c r="J47" s="124"/>
      <c r="K47" s="124"/>
      <c r="L47" s="124"/>
      <c r="M47" s="124"/>
      <c r="N47" s="213">
        <v>22025</v>
      </c>
      <c r="O47" s="213">
        <v>0</v>
      </c>
      <c r="P47" s="124" t="s">
        <v>1314</v>
      </c>
    </row>
    <row r="48" spans="1:16" ht="76.5">
      <c r="A48" s="266" t="s">
        <v>620</v>
      </c>
      <c r="B48" s="124"/>
      <c r="C48" s="125" t="s">
        <v>714</v>
      </c>
      <c r="D48" s="119">
        <v>43103</v>
      </c>
      <c r="E48" s="120" t="s">
        <v>1434</v>
      </c>
      <c r="F48" s="120" t="s">
        <v>11</v>
      </c>
      <c r="G48" s="120">
        <v>910134</v>
      </c>
      <c r="H48" s="124"/>
      <c r="I48" s="128" t="s">
        <v>2628</v>
      </c>
      <c r="J48" s="124"/>
      <c r="K48" s="124"/>
      <c r="L48" s="124"/>
      <c r="M48" s="124"/>
      <c r="N48" s="213">
        <v>50</v>
      </c>
      <c r="O48" s="213">
        <v>0</v>
      </c>
      <c r="P48" s="124" t="s">
        <v>1314</v>
      </c>
    </row>
    <row r="49" spans="1:16" ht="76.5">
      <c r="A49" s="266">
        <v>132</v>
      </c>
      <c r="B49" s="124"/>
      <c r="C49" s="125" t="s">
        <v>728</v>
      </c>
      <c r="D49" s="119">
        <v>43103</v>
      </c>
      <c r="E49" s="120" t="s">
        <v>1435</v>
      </c>
      <c r="F49" s="120" t="s">
        <v>11</v>
      </c>
      <c r="G49" s="120">
        <v>910136</v>
      </c>
      <c r="H49" s="124"/>
      <c r="I49" s="128" t="s">
        <v>2629</v>
      </c>
      <c r="J49" s="124"/>
      <c r="K49" s="124"/>
      <c r="L49" s="124"/>
      <c r="M49" s="124"/>
      <c r="N49" s="213">
        <v>595.1</v>
      </c>
      <c r="O49" s="213">
        <v>0</v>
      </c>
      <c r="P49" s="124" t="s">
        <v>1314</v>
      </c>
    </row>
    <row r="50" spans="1:16" ht="76.5">
      <c r="A50" s="266" t="s">
        <v>620</v>
      </c>
      <c r="B50" s="124"/>
      <c r="C50" s="125" t="s">
        <v>714</v>
      </c>
      <c r="D50" s="119">
        <v>43103</v>
      </c>
      <c r="E50" s="120" t="s">
        <v>1436</v>
      </c>
      <c r="F50" s="120" t="s">
        <v>11</v>
      </c>
      <c r="G50" s="120">
        <v>10211</v>
      </c>
      <c r="H50" s="124"/>
      <c r="I50" s="128" t="s">
        <v>2630</v>
      </c>
      <c r="J50" s="124"/>
      <c r="K50" s="124"/>
      <c r="L50" s="124"/>
      <c r="M50" s="124"/>
      <c r="N50" s="213">
        <v>4355.68</v>
      </c>
      <c r="O50" s="213">
        <v>0</v>
      </c>
      <c r="P50" s="124" t="s">
        <v>1314</v>
      </c>
    </row>
    <row r="51" spans="1:16" ht="63.75">
      <c r="A51" s="266">
        <v>25</v>
      </c>
      <c r="B51" s="124"/>
      <c r="C51" s="125" t="s">
        <v>694</v>
      </c>
      <c r="D51" s="119">
        <v>43103</v>
      </c>
      <c r="E51" s="120" t="s">
        <v>2053</v>
      </c>
      <c r="F51" s="120" t="s">
        <v>3</v>
      </c>
      <c r="G51" s="120">
        <v>1584220</v>
      </c>
      <c r="H51" s="124"/>
      <c r="I51" s="128" t="s">
        <v>3135</v>
      </c>
      <c r="J51" s="124"/>
      <c r="K51" s="124"/>
      <c r="L51" s="124"/>
      <c r="M51" s="124"/>
      <c r="N51" s="213">
        <v>0</v>
      </c>
      <c r="O51" s="213">
        <v>95270.29</v>
      </c>
      <c r="P51" s="124" t="s">
        <v>1314</v>
      </c>
    </row>
    <row r="52" spans="1:16" ht="63.75">
      <c r="A52" s="266">
        <v>25</v>
      </c>
      <c r="B52" s="124"/>
      <c r="C52" s="125" t="s">
        <v>694</v>
      </c>
      <c r="D52" s="119">
        <v>43103</v>
      </c>
      <c r="E52" s="120" t="s">
        <v>2054</v>
      </c>
      <c r="F52" s="120" t="s">
        <v>3</v>
      </c>
      <c r="G52" s="120">
        <v>1584250</v>
      </c>
      <c r="H52" s="124"/>
      <c r="I52" s="128" t="s">
        <v>3136</v>
      </c>
      <c r="J52" s="124"/>
      <c r="K52" s="124"/>
      <c r="L52" s="124"/>
      <c r="M52" s="124"/>
      <c r="N52" s="213">
        <v>0</v>
      </c>
      <c r="O52" s="213">
        <v>1624.8</v>
      </c>
      <c r="P52" s="124" t="s">
        <v>1314</v>
      </c>
    </row>
    <row r="53" spans="1:16" ht="63.75">
      <c r="A53" s="266">
        <v>25</v>
      </c>
      <c r="B53" s="124"/>
      <c r="C53" s="125" t="s">
        <v>694</v>
      </c>
      <c r="D53" s="119">
        <v>43103</v>
      </c>
      <c r="E53" s="120" t="s">
        <v>2055</v>
      </c>
      <c r="F53" s="120" t="s">
        <v>3</v>
      </c>
      <c r="G53" s="120">
        <v>1584251</v>
      </c>
      <c r="H53" s="124"/>
      <c r="I53" s="128" t="s">
        <v>3137</v>
      </c>
      <c r="J53" s="124"/>
      <c r="K53" s="124"/>
      <c r="L53" s="124"/>
      <c r="M53" s="124"/>
      <c r="N53" s="213">
        <v>0</v>
      </c>
      <c r="O53" s="213">
        <v>617.1</v>
      </c>
      <c r="P53" s="124" t="s">
        <v>1314</v>
      </c>
    </row>
    <row r="54" spans="1:16" ht="51">
      <c r="A54" s="266">
        <v>163</v>
      </c>
      <c r="B54" s="124"/>
      <c r="C54" s="125" t="s">
        <v>748</v>
      </c>
      <c r="D54" s="119">
        <v>43103</v>
      </c>
      <c r="E54" s="120" t="s">
        <v>2056</v>
      </c>
      <c r="F54" s="120" t="s">
        <v>3</v>
      </c>
      <c r="G54" s="120">
        <v>1584292</v>
      </c>
      <c r="H54" s="124"/>
      <c r="I54" s="128" t="s">
        <v>3138</v>
      </c>
      <c r="J54" s="124"/>
      <c r="K54" s="124"/>
      <c r="L54" s="124"/>
      <c r="M54" s="124"/>
      <c r="N54" s="213">
        <v>0</v>
      </c>
      <c r="O54" s="213">
        <v>120</v>
      </c>
      <c r="P54" s="124" t="s">
        <v>1314</v>
      </c>
    </row>
    <row r="55" spans="1:16" ht="63.75">
      <c r="A55" s="266" t="s">
        <v>619</v>
      </c>
      <c r="B55" s="124"/>
      <c r="C55" s="125" t="s">
        <v>713</v>
      </c>
      <c r="D55" s="119">
        <v>43103</v>
      </c>
      <c r="E55" s="120" t="s">
        <v>2057</v>
      </c>
      <c r="F55" s="120" t="s">
        <v>3</v>
      </c>
      <c r="G55" s="120">
        <v>1584336</v>
      </c>
      <c r="H55" s="124"/>
      <c r="I55" s="128" t="s">
        <v>3139</v>
      </c>
      <c r="J55" s="124"/>
      <c r="K55" s="124"/>
      <c r="L55" s="124"/>
      <c r="M55" s="124"/>
      <c r="N55" s="213">
        <v>0</v>
      </c>
      <c r="O55" s="213">
        <v>173</v>
      </c>
      <c r="P55" s="124" t="s">
        <v>1314</v>
      </c>
    </row>
    <row r="56" spans="1:16" ht="51">
      <c r="A56" s="266">
        <v>25</v>
      </c>
      <c r="B56" s="124"/>
      <c r="C56" s="125" t="s">
        <v>694</v>
      </c>
      <c r="D56" s="119">
        <v>43103</v>
      </c>
      <c r="E56" s="120" t="s">
        <v>2058</v>
      </c>
      <c r="F56" s="120" t="s">
        <v>3</v>
      </c>
      <c r="G56" s="120">
        <v>1584342</v>
      </c>
      <c r="H56" s="124"/>
      <c r="I56" s="128" t="s">
        <v>3140</v>
      </c>
      <c r="J56" s="124"/>
      <c r="K56" s="124"/>
      <c r="L56" s="124"/>
      <c r="M56" s="124"/>
      <c r="N56" s="213">
        <v>0</v>
      </c>
      <c r="O56" s="213">
        <v>8754.06</v>
      </c>
      <c r="P56" s="124" t="s">
        <v>1314</v>
      </c>
    </row>
    <row r="57" spans="1:16" ht="51">
      <c r="A57" s="266">
        <v>292</v>
      </c>
      <c r="B57" s="124"/>
      <c r="C57" s="125" t="s">
        <v>152</v>
      </c>
      <c r="D57" s="119">
        <v>43103</v>
      </c>
      <c r="E57" s="120" t="s">
        <v>2059</v>
      </c>
      <c r="F57" s="120" t="s">
        <v>3</v>
      </c>
      <c r="G57" s="120">
        <v>1584210</v>
      </c>
      <c r="H57" s="124"/>
      <c r="I57" s="128" t="s">
        <v>1397</v>
      </c>
      <c r="J57" s="124"/>
      <c r="K57" s="124"/>
      <c r="L57" s="124"/>
      <c r="M57" s="124"/>
      <c r="N57" s="213">
        <v>0</v>
      </c>
      <c r="O57" s="213">
        <v>376</v>
      </c>
      <c r="P57" s="124" t="s">
        <v>1314</v>
      </c>
    </row>
    <row r="58" spans="1:16" ht="51">
      <c r="A58" s="266">
        <v>292</v>
      </c>
      <c r="B58" s="124"/>
      <c r="C58" s="125" t="s">
        <v>152</v>
      </c>
      <c r="D58" s="119">
        <v>43103</v>
      </c>
      <c r="E58" s="120" t="s">
        <v>2060</v>
      </c>
      <c r="F58" s="120" t="s">
        <v>3</v>
      </c>
      <c r="G58" s="120">
        <v>1584211</v>
      </c>
      <c r="H58" s="124"/>
      <c r="I58" s="128" t="s">
        <v>1397</v>
      </c>
      <c r="J58" s="124"/>
      <c r="K58" s="124"/>
      <c r="L58" s="124"/>
      <c r="M58" s="124"/>
      <c r="N58" s="213">
        <v>0</v>
      </c>
      <c r="O58" s="213">
        <v>319</v>
      </c>
      <c r="P58" s="124" t="s">
        <v>1314</v>
      </c>
    </row>
    <row r="59" spans="1:16" ht="51">
      <c r="A59" s="266">
        <v>292</v>
      </c>
      <c r="B59" s="124"/>
      <c r="C59" s="125" t="s">
        <v>152</v>
      </c>
      <c r="D59" s="119">
        <v>43103</v>
      </c>
      <c r="E59" s="120" t="s">
        <v>2061</v>
      </c>
      <c r="F59" s="120" t="s">
        <v>3</v>
      </c>
      <c r="G59" s="120">
        <v>1584212</v>
      </c>
      <c r="H59" s="124"/>
      <c r="I59" s="128" t="s">
        <v>1397</v>
      </c>
      <c r="J59" s="124"/>
      <c r="K59" s="124"/>
      <c r="L59" s="124"/>
      <c r="M59" s="124"/>
      <c r="N59" s="213">
        <v>0</v>
      </c>
      <c r="O59" s="213">
        <v>270</v>
      </c>
      <c r="P59" s="124" t="s">
        <v>1314</v>
      </c>
    </row>
    <row r="60" spans="1:16" ht="51">
      <c r="A60" s="266" t="s">
        <v>619</v>
      </c>
      <c r="B60" s="124"/>
      <c r="C60" s="125" t="s">
        <v>713</v>
      </c>
      <c r="D60" s="119">
        <v>43103</v>
      </c>
      <c r="E60" s="120" t="s">
        <v>2062</v>
      </c>
      <c r="F60" s="120" t="s">
        <v>3</v>
      </c>
      <c r="G60" s="120">
        <v>1584229</v>
      </c>
      <c r="H60" s="124"/>
      <c r="I60" s="128" t="s">
        <v>1373</v>
      </c>
      <c r="J60" s="124"/>
      <c r="K60" s="124"/>
      <c r="L60" s="124"/>
      <c r="M60" s="124"/>
      <c r="N60" s="213">
        <v>0</v>
      </c>
      <c r="O60" s="213">
        <v>545</v>
      </c>
      <c r="P60" s="124" t="s">
        <v>1314</v>
      </c>
    </row>
    <row r="61" spans="1:16" ht="51">
      <c r="A61" s="266" t="s">
        <v>619</v>
      </c>
      <c r="B61" s="124"/>
      <c r="C61" s="125" t="s">
        <v>713</v>
      </c>
      <c r="D61" s="119">
        <v>43103</v>
      </c>
      <c r="E61" s="120" t="s">
        <v>2063</v>
      </c>
      <c r="F61" s="120" t="s">
        <v>3</v>
      </c>
      <c r="G61" s="120">
        <v>1584230</v>
      </c>
      <c r="H61" s="124"/>
      <c r="I61" s="128" t="s">
        <v>1375</v>
      </c>
      <c r="J61" s="124"/>
      <c r="K61" s="124"/>
      <c r="L61" s="124"/>
      <c r="M61" s="124"/>
      <c r="N61" s="213">
        <v>0</v>
      </c>
      <c r="O61" s="213">
        <v>711.18</v>
      </c>
      <c r="P61" s="124" t="s">
        <v>1314</v>
      </c>
    </row>
    <row r="62" spans="1:16" ht="51">
      <c r="A62" s="266" t="s">
        <v>619</v>
      </c>
      <c r="B62" s="124"/>
      <c r="C62" s="125" t="s">
        <v>713</v>
      </c>
      <c r="D62" s="119">
        <v>43103</v>
      </c>
      <c r="E62" s="120" t="s">
        <v>2064</v>
      </c>
      <c r="F62" s="120" t="s">
        <v>3</v>
      </c>
      <c r="G62" s="120">
        <v>1584231</v>
      </c>
      <c r="H62" s="124"/>
      <c r="I62" s="128" t="s">
        <v>3141</v>
      </c>
      <c r="J62" s="124"/>
      <c r="K62" s="124"/>
      <c r="L62" s="124"/>
      <c r="M62" s="124"/>
      <c r="N62" s="213">
        <v>0</v>
      </c>
      <c r="O62" s="213">
        <v>8.1999999999999993</v>
      </c>
      <c r="P62" s="124" t="s">
        <v>1314</v>
      </c>
    </row>
    <row r="63" spans="1:16" ht="38.25">
      <c r="A63" s="266">
        <v>35</v>
      </c>
      <c r="B63" s="124"/>
      <c r="C63" s="125" t="s">
        <v>696</v>
      </c>
      <c r="D63" s="119">
        <v>43103</v>
      </c>
      <c r="E63" s="120" t="s">
        <v>2065</v>
      </c>
      <c r="F63" s="120" t="s">
        <v>3</v>
      </c>
      <c r="G63" s="120">
        <v>1584343</v>
      </c>
      <c r="H63" s="124"/>
      <c r="I63" s="128" t="s">
        <v>3142</v>
      </c>
      <c r="J63" s="124"/>
      <c r="K63" s="124"/>
      <c r="L63" s="124"/>
      <c r="M63" s="124"/>
      <c r="N63" s="213">
        <v>0</v>
      </c>
      <c r="O63" s="213">
        <v>700</v>
      </c>
      <c r="P63" s="124" t="s">
        <v>1314</v>
      </c>
    </row>
    <row r="64" spans="1:16" ht="38.25">
      <c r="A64" s="266">
        <v>86</v>
      </c>
      <c r="B64" s="124"/>
      <c r="C64" s="125" t="s">
        <v>710</v>
      </c>
      <c r="D64" s="119">
        <v>43103</v>
      </c>
      <c r="E64" s="120" t="s">
        <v>2066</v>
      </c>
      <c r="F64" s="120" t="s">
        <v>3</v>
      </c>
      <c r="G64" s="120">
        <v>1584408</v>
      </c>
      <c r="H64" s="124"/>
      <c r="I64" s="128" t="s">
        <v>3143</v>
      </c>
      <c r="J64" s="124"/>
      <c r="K64" s="124"/>
      <c r="L64" s="124"/>
      <c r="M64" s="124"/>
      <c r="N64" s="213">
        <v>0</v>
      </c>
      <c r="O64" s="213">
        <v>0.53</v>
      </c>
      <c r="P64" s="124" t="s">
        <v>1314</v>
      </c>
    </row>
    <row r="65" spans="1:16" ht="51">
      <c r="A65" s="266" t="s">
        <v>619</v>
      </c>
      <c r="B65" s="124"/>
      <c r="C65" s="125" t="s">
        <v>713</v>
      </c>
      <c r="D65" s="119">
        <v>43103</v>
      </c>
      <c r="E65" s="120" t="s">
        <v>2067</v>
      </c>
      <c r="F65" s="120" t="s">
        <v>3</v>
      </c>
      <c r="G65" s="120">
        <v>1584422</v>
      </c>
      <c r="H65" s="124"/>
      <c r="I65" s="128" t="s">
        <v>3144</v>
      </c>
      <c r="J65" s="124"/>
      <c r="K65" s="124"/>
      <c r="L65" s="124"/>
      <c r="M65" s="124"/>
      <c r="N65" s="213">
        <v>0</v>
      </c>
      <c r="O65" s="213">
        <v>650</v>
      </c>
      <c r="P65" s="124" t="s">
        <v>1314</v>
      </c>
    </row>
    <row r="66" spans="1:16" ht="51">
      <c r="A66" s="266" t="s">
        <v>619</v>
      </c>
      <c r="B66" s="124"/>
      <c r="C66" s="125" t="s">
        <v>713</v>
      </c>
      <c r="D66" s="119">
        <v>43103</v>
      </c>
      <c r="E66" s="120" t="s">
        <v>2068</v>
      </c>
      <c r="F66" s="120" t="s">
        <v>3</v>
      </c>
      <c r="G66" s="120">
        <v>1584443</v>
      </c>
      <c r="H66" s="124"/>
      <c r="I66" s="128" t="s">
        <v>3145</v>
      </c>
      <c r="J66" s="124"/>
      <c r="K66" s="124"/>
      <c r="L66" s="124"/>
      <c r="M66" s="124"/>
      <c r="N66" s="213">
        <v>0</v>
      </c>
      <c r="O66" s="213">
        <v>106.93</v>
      </c>
      <c r="P66" s="124" t="s">
        <v>1314</v>
      </c>
    </row>
    <row r="67" spans="1:16" ht="63.75">
      <c r="A67" s="266">
        <v>310</v>
      </c>
      <c r="B67" s="124"/>
      <c r="C67" s="125" t="s">
        <v>807</v>
      </c>
      <c r="D67" s="119">
        <v>43103</v>
      </c>
      <c r="E67" s="120" t="s">
        <v>2069</v>
      </c>
      <c r="F67" s="120" t="s">
        <v>3</v>
      </c>
      <c r="G67" s="120">
        <v>1584468</v>
      </c>
      <c r="H67" s="124"/>
      <c r="I67" s="128" t="s">
        <v>3146</v>
      </c>
      <c r="J67" s="124"/>
      <c r="K67" s="124"/>
      <c r="L67" s="124"/>
      <c r="M67" s="124"/>
      <c r="N67" s="213">
        <v>0</v>
      </c>
      <c r="O67" s="213">
        <v>16</v>
      </c>
      <c r="P67" s="124" t="s">
        <v>1314</v>
      </c>
    </row>
    <row r="68" spans="1:16" ht="51">
      <c r="A68" s="266" t="s">
        <v>619</v>
      </c>
      <c r="B68" s="124"/>
      <c r="C68" s="125" t="s">
        <v>713</v>
      </c>
      <c r="D68" s="119">
        <v>43103</v>
      </c>
      <c r="E68" s="120" t="s">
        <v>2070</v>
      </c>
      <c r="F68" s="120" t="s">
        <v>3</v>
      </c>
      <c r="G68" s="120">
        <v>1584476</v>
      </c>
      <c r="H68" s="124"/>
      <c r="I68" s="128" t="s">
        <v>3147</v>
      </c>
      <c r="J68" s="124"/>
      <c r="K68" s="124"/>
      <c r="L68" s="124"/>
      <c r="M68" s="124"/>
      <c r="N68" s="213">
        <v>0</v>
      </c>
      <c r="O68" s="213">
        <v>585</v>
      </c>
      <c r="P68" s="124" t="s">
        <v>1314</v>
      </c>
    </row>
    <row r="69" spans="1:16" ht="51">
      <c r="A69" s="266" t="s">
        <v>619</v>
      </c>
      <c r="B69" s="124"/>
      <c r="C69" s="125" t="s">
        <v>713</v>
      </c>
      <c r="D69" s="119">
        <v>43103</v>
      </c>
      <c r="E69" s="120" t="s">
        <v>2071</v>
      </c>
      <c r="F69" s="120" t="s">
        <v>3</v>
      </c>
      <c r="G69" s="120">
        <v>1584478</v>
      </c>
      <c r="H69" s="124"/>
      <c r="I69" s="128" t="s">
        <v>3148</v>
      </c>
      <c r="J69" s="124"/>
      <c r="K69" s="124"/>
      <c r="L69" s="124"/>
      <c r="M69" s="124"/>
      <c r="N69" s="213">
        <v>0</v>
      </c>
      <c r="O69" s="213">
        <v>224</v>
      </c>
      <c r="P69" s="124" t="s">
        <v>1314</v>
      </c>
    </row>
    <row r="70" spans="1:16" ht="51">
      <c r="A70" s="266" t="s">
        <v>619</v>
      </c>
      <c r="B70" s="124"/>
      <c r="C70" s="125" t="s">
        <v>713</v>
      </c>
      <c r="D70" s="119">
        <v>43103</v>
      </c>
      <c r="E70" s="120" t="s">
        <v>2072</v>
      </c>
      <c r="F70" s="120" t="s">
        <v>3</v>
      </c>
      <c r="G70" s="120">
        <v>1584479</v>
      </c>
      <c r="H70" s="124"/>
      <c r="I70" s="128" t="s">
        <v>3149</v>
      </c>
      <c r="J70" s="124"/>
      <c r="K70" s="124"/>
      <c r="L70" s="124"/>
      <c r="M70" s="124"/>
      <c r="N70" s="213">
        <v>0</v>
      </c>
      <c r="O70" s="213">
        <v>5310</v>
      </c>
      <c r="P70" s="124" t="s">
        <v>1314</v>
      </c>
    </row>
    <row r="71" spans="1:16" ht="51">
      <c r="A71" s="266" t="s">
        <v>619</v>
      </c>
      <c r="B71" s="124"/>
      <c r="C71" s="125" t="s">
        <v>713</v>
      </c>
      <c r="D71" s="119">
        <v>43103</v>
      </c>
      <c r="E71" s="120" t="s">
        <v>2073</v>
      </c>
      <c r="F71" s="120" t="s">
        <v>3</v>
      </c>
      <c r="G71" s="120">
        <v>1584481</v>
      </c>
      <c r="H71" s="124"/>
      <c r="I71" s="128" t="s">
        <v>3150</v>
      </c>
      <c r="J71" s="124"/>
      <c r="K71" s="124"/>
      <c r="L71" s="124"/>
      <c r="M71" s="124"/>
      <c r="N71" s="213">
        <v>0</v>
      </c>
      <c r="O71" s="213">
        <v>220</v>
      </c>
      <c r="P71" s="124" t="s">
        <v>1314</v>
      </c>
    </row>
    <row r="72" spans="1:16" ht="76.5">
      <c r="A72" s="266" t="s">
        <v>620</v>
      </c>
      <c r="B72" s="124"/>
      <c r="C72" s="125" t="s">
        <v>714</v>
      </c>
      <c r="D72" s="119">
        <v>43104</v>
      </c>
      <c r="E72" s="120" t="s">
        <v>1437</v>
      </c>
      <c r="F72" s="120" t="s">
        <v>6</v>
      </c>
      <c r="G72" s="120">
        <v>910229</v>
      </c>
      <c r="H72" s="124"/>
      <c r="I72" s="128" t="s">
        <v>2631</v>
      </c>
      <c r="J72" s="124"/>
      <c r="K72" s="124"/>
      <c r="L72" s="124"/>
      <c r="M72" s="124"/>
      <c r="N72" s="213">
        <v>0</v>
      </c>
      <c r="O72" s="213">
        <v>1000000000</v>
      </c>
      <c r="P72" s="124" t="s">
        <v>1314</v>
      </c>
    </row>
    <row r="73" spans="1:16" ht="51">
      <c r="A73" s="266">
        <v>513</v>
      </c>
      <c r="B73" s="124"/>
      <c r="C73" s="125" t="s">
        <v>201</v>
      </c>
      <c r="D73" s="119">
        <v>43104</v>
      </c>
      <c r="E73" s="120" t="s">
        <v>1438</v>
      </c>
      <c r="F73" s="120" t="s">
        <v>15</v>
      </c>
      <c r="G73" s="120">
        <v>634129</v>
      </c>
      <c r="H73" s="124"/>
      <c r="I73" s="128" t="s">
        <v>2632</v>
      </c>
      <c r="J73" s="124"/>
      <c r="K73" s="124"/>
      <c r="L73" s="124"/>
      <c r="M73" s="124"/>
      <c r="N73" s="213">
        <v>50</v>
      </c>
      <c r="O73" s="213">
        <v>0</v>
      </c>
      <c r="P73" s="124" t="s">
        <v>1314</v>
      </c>
    </row>
    <row r="74" spans="1:16" ht="51">
      <c r="A74" s="266">
        <v>513</v>
      </c>
      <c r="B74" s="124"/>
      <c r="C74" s="125" t="s">
        <v>201</v>
      </c>
      <c r="D74" s="119">
        <v>43104</v>
      </c>
      <c r="E74" s="120" t="s">
        <v>1439</v>
      </c>
      <c r="F74" s="120" t="s">
        <v>15</v>
      </c>
      <c r="G74" s="120">
        <v>634131</v>
      </c>
      <c r="H74" s="124"/>
      <c r="I74" s="128" t="s">
        <v>2632</v>
      </c>
      <c r="J74" s="124"/>
      <c r="K74" s="124"/>
      <c r="L74" s="124"/>
      <c r="M74" s="124"/>
      <c r="N74" s="213">
        <v>50</v>
      </c>
      <c r="O74" s="213">
        <v>0</v>
      </c>
      <c r="P74" s="124" t="s">
        <v>1314</v>
      </c>
    </row>
    <row r="75" spans="1:16" ht="76.5">
      <c r="A75" s="266" t="s">
        <v>620</v>
      </c>
      <c r="B75" s="124"/>
      <c r="C75" s="125" t="s">
        <v>714</v>
      </c>
      <c r="D75" s="119">
        <v>43104</v>
      </c>
      <c r="E75" s="120" t="s">
        <v>1440</v>
      </c>
      <c r="F75" s="120" t="s">
        <v>20</v>
      </c>
      <c r="G75" s="120">
        <v>10307</v>
      </c>
      <c r="H75" s="124"/>
      <c r="I75" s="128" t="s">
        <v>2633</v>
      </c>
      <c r="J75" s="124"/>
      <c r="K75" s="124"/>
      <c r="L75" s="124"/>
      <c r="M75" s="124"/>
      <c r="N75" s="213">
        <v>95346176.680000007</v>
      </c>
      <c r="O75" s="213">
        <v>0</v>
      </c>
      <c r="P75" s="124" t="s">
        <v>1314</v>
      </c>
    </row>
    <row r="76" spans="1:16" ht="89.25">
      <c r="A76" s="266" t="s">
        <v>620</v>
      </c>
      <c r="B76" s="124"/>
      <c r="C76" s="125" t="s">
        <v>714</v>
      </c>
      <c r="D76" s="119">
        <v>43104</v>
      </c>
      <c r="E76" s="120" t="s">
        <v>1441</v>
      </c>
      <c r="F76" s="120" t="s">
        <v>11</v>
      </c>
      <c r="G76" s="120">
        <v>10307</v>
      </c>
      <c r="H76" s="124"/>
      <c r="I76" s="128" t="s">
        <v>2634</v>
      </c>
      <c r="J76" s="124"/>
      <c r="K76" s="124"/>
      <c r="L76" s="124"/>
      <c r="M76" s="124"/>
      <c r="N76" s="213">
        <v>66792.320000000007</v>
      </c>
      <c r="O76" s="213">
        <v>0</v>
      </c>
      <c r="P76" s="124" t="s">
        <v>1314</v>
      </c>
    </row>
    <row r="77" spans="1:16" ht="76.5">
      <c r="A77" s="266" t="s">
        <v>620</v>
      </c>
      <c r="B77" s="124"/>
      <c r="C77" s="125" t="s">
        <v>714</v>
      </c>
      <c r="D77" s="119">
        <v>43104</v>
      </c>
      <c r="E77" s="120" t="s">
        <v>1442</v>
      </c>
      <c r="F77" s="120" t="s">
        <v>13</v>
      </c>
      <c r="G77" s="120">
        <v>910218</v>
      </c>
      <c r="H77" s="124"/>
      <c r="I77" s="128" t="s">
        <v>2635</v>
      </c>
      <c r="J77" s="124"/>
      <c r="K77" s="124"/>
      <c r="L77" s="124"/>
      <c r="M77" s="124"/>
      <c r="N77" s="213">
        <v>144420</v>
      </c>
      <c r="O77" s="213">
        <v>0</v>
      </c>
      <c r="P77" s="124" t="s">
        <v>1314</v>
      </c>
    </row>
    <row r="78" spans="1:16" ht="76.5">
      <c r="A78" s="266" t="s">
        <v>620</v>
      </c>
      <c r="B78" s="124"/>
      <c r="C78" s="125" t="s">
        <v>714</v>
      </c>
      <c r="D78" s="119">
        <v>43104</v>
      </c>
      <c r="E78" s="120" t="s">
        <v>1443</v>
      </c>
      <c r="F78" s="120" t="s">
        <v>11</v>
      </c>
      <c r="G78" s="120">
        <v>910218</v>
      </c>
      <c r="H78" s="124"/>
      <c r="I78" s="128" t="s">
        <v>2636</v>
      </c>
      <c r="J78" s="124"/>
      <c r="K78" s="124"/>
      <c r="L78" s="124"/>
      <c r="M78" s="124"/>
      <c r="N78" s="213">
        <v>50</v>
      </c>
      <c r="O78" s="213">
        <v>0</v>
      </c>
      <c r="P78" s="124" t="s">
        <v>1314</v>
      </c>
    </row>
    <row r="79" spans="1:16" ht="51">
      <c r="A79" s="266" t="s">
        <v>619</v>
      </c>
      <c r="B79" s="124"/>
      <c r="C79" s="125" t="s">
        <v>713</v>
      </c>
      <c r="D79" s="119">
        <v>43104</v>
      </c>
      <c r="E79" s="120" t="s">
        <v>1444</v>
      </c>
      <c r="F79" s="120" t="s">
        <v>11</v>
      </c>
      <c r="G79" s="120">
        <v>910232</v>
      </c>
      <c r="H79" s="124"/>
      <c r="I79" s="128" t="s">
        <v>2637</v>
      </c>
      <c r="J79" s="124"/>
      <c r="K79" s="124"/>
      <c r="L79" s="124"/>
      <c r="M79" s="124"/>
      <c r="N79" s="213">
        <v>50</v>
      </c>
      <c r="O79" s="213">
        <v>0</v>
      </c>
      <c r="P79" s="124" t="s">
        <v>1314</v>
      </c>
    </row>
    <row r="80" spans="1:16" ht="51">
      <c r="A80" s="266" t="s">
        <v>619</v>
      </c>
      <c r="B80" s="124"/>
      <c r="C80" s="125" t="s">
        <v>713</v>
      </c>
      <c r="D80" s="119">
        <v>43104</v>
      </c>
      <c r="E80" s="120" t="s">
        <v>2074</v>
      </c>
      <c r="F80" s="120" t="s">
        <v>3</v>
      </c>
      <c r="G80" s="120">
        <v>1584775</v>
      </c>
      <c r="H80" s="124"/>
      <c r="I80" s="128" t="s">
        <v>3151</v>
      </c>
      <c r="J80" s="124"/>
      <c r="K80" s="124"/>
      <c r="L80" s="124"/>
      <c r="M80" s="124"/>
      <c r="N80" s="213">
        <v>0</v>
      </c>
      <c r="O80" s="213">
        <v>150</v>
      </c>
      <c r="P80" s="124" t="s">
        <v>1314</v>
      </c>
    </row>
    <row r="81" spans="1:16" ht="51">
      <c r="A81" s="266" t="s">
        <v>619</v>
      </c>
      <c r="B81" s="124"/>
      <c r="C81" s="125" t="s">
        <v>713</v>
      </c>
      <c r="D81" s="119">
        <v>43104</v>
      </c>
      <c r="E81" s="120" t="s">
        <v>2075</v>
      </c>
      <c r="F81" s="120" t="s">
        <v>3</v>
      </c>
      <c r="G81" s="120">
        <v>1584776</v>
      </c>
      <c r="H81" s="124"/>
      <c r="I81" s="128" t="s">
        <v>3152</v>
      </c>
      <c r="J81" s="124"/>
      <c r="K81" s="124"/>
      <c r="L81" s="124"/>
      <c r="M81" s="124"/>
      <c r="N81" s="213">
        <v>0</v>
      </c>
      <c r="O81" s="213">
        <v>248</v>
      </c>
      <c r="P81" s="124" t="s">
        <v>1314</v>
      </c>
    </row>
    <row r="82" spans="1:16" ht="51">
      <c r="A82" s="266" t="s">
        <v>619</v>
      </c>
      <c r="B82" s="124"/>
      <c r="C82" s="125" t="s">
        <v>713</v>
      </c>
      <c r="D82" s="119">
        <v>43104</v>
      </c>
      <c r="E82" s="120" t="s">
        <v>2076</v>
      </c>
      <c r="F82" s="120" t="s">
        <v>3</v>
      </c>
      <c r="G82" s="120">
        <v>1584779</v>
      </c>
      <c r="H82" s="124"/>
      <c r="I82" s="128" t="s">
        <v>3153</v>
      </c>
      <c r="J82" s="124"/>
      <c r="K82" s="124"/>
      <c r="L82" s="124"/>
      <c r="M82" s="124"/>
      <c r="N82" s="213">
        <v>0</v>
      </c>
      <c r="O82" s="213">
        <v>150</v>
      </c>
      <c r="P82" s="124" t="s">
        <v>1314</v>
      </c>
    </row>
    <row r="83" spans="1:16" ht="63.75">
      <c r="A83" s="266" t="s">
        <v>619</v>
      </c>
      <c r="B83" s="124"/>
      <c r="C83" s="125" t="s">
        <v>713</v>
      </c>
      <c r="D83" s="119">
        <v>43104</v>
      </c>
      <c r="E83" s="120" t="s">
        <v>2077</v>
      </c>
      <c r="F83" s="120" t="s">
        <v>3</v>
      </c>
      <c r="G83" s="120">
        <v>1584780</v>
      </c>
      <c r="H83" s="124"/>
      <c r="I83" s="128" t="s">
        <v>3154</v>
      </c>
      <c r="J83" s="124"/>
      <c r="K83" s="124"/>
      <c r="L83" s="124"/>
      <c r="M83" s="124"/>
      <c r="N83" s="213">
        <v>0</v>
      </c>
      <c r="O83" s="213">
        <v>1905.02</v>
      </c>
      <c r="P83" s="124" t="s">
        <v>1314</v>
      </c>
    </row>
    <row r="84" spans="1:16" ht="63.75">
      <c r="A84" s="266" t="s">
        <v>619</v>
      </c>
      <c r="B84" s="124"/>
      <c r="C84" s="125" t="s">
        <v>713</v>
      </c>
      <c r="D84" s="119">
        <v>43104</v>
      </c>
      <c r="E84" s="120" t="s">
        <v>2078</v>
      </c>
      <c r="F84" s="120" t="s">
        <v>3</v>
      </c>
      <c r="G84" s="120">
        <v>1584804</v>
      </c>
      <c r="H84" s="124"/>
      <c r="I84" s="128" t="s">
        <v>3155</v>
      </c>
      <c r="J84" s="124"/>
      <c r="K84" s="124"/>
      <c r="L84" s="124"/>
      <c r="M84" s="124"/>
      <c r="N84" s="213">
        <v>0</v>
      </c>
      <c r="O84" s="213">
        <v>15136.74</v>
      </c>
      <c r="P84" s="124" t="s">
        <v>1314</v>
      </c>
    </row>
    <row r="85" spans="1:16" ht="63.75">
      <c r="A85" s="266">
        <v>291</v>
      </c>
      <c r="B85" s="124"/>
      <c r="C85" s="125" t="s">
        <v>794</v>
      </c>
      <c r="D85" s="119">
        <v>43104</v>
      </c>
      <c r="E85" s="120" t="s">
        <v>2079</v>
      </c>
      <c r="F85" s="120" t="s">
        <v>3</v>
      </c>
      <c r="G85" s="120">
        <v>1584807</v>
      </c>
      <c r="H85" s="124"/>
      <c r="I85" s="128" t="s">
        <v>3156</v>
      </c>
      <c r="J85" s="124"/>
      <c r="K85" s="124"/>
      <c r="L85" s="124"/>
      <c r="M85" s="124"/>
      <c r="N85" s="213">
        <v>0</v>
      </c>
      <c r="O85" s="213">
        <v>540</v>
      </c>
      <c r="P85" s="124" t="s">
        <v>1314</v>
      </c>
    </row>
    <row r="86" spans="1:16" ht="63.75">
      <c r="A86" s="266">
        <v>291</v>
      </c>
      <c r="B86" s="124"/>
      <c r="C86" s="125" t="s">
        <v>794</v>
      </c>
      <c r="D86" s="119">
        <v>43104</v>
      </c>
      <c r="E86" s="120" t="s">
        <v>2080</v>
      </c>
      <c r="F86" s="120" t="s">
        <v>3</v>
      </c>
      <c r="G86" s="120">
        <v>1584809</v>
      </c>
      <c r="H86" s="124"/>
      <c r="I86" s="128" t="s">
        <v>3157</v>
      </c>
      <c r="J86" s="124"/>
      <c r="K86" s="124"/>
      <c r="L86" s="124"/>
      <c r="M86" s="124"/>
      <c r="N86" s="213">
        <v>0</v>
      </c>
      <c r="O86" s="213">
        <v>87</v>
      </c>
      <c r="P86" s="124" t="s">
        <v>1314</v>
      </c>
    </row>
    <row r="87" spans="1:16" ht="63.75">
      <c r="A87" s="266">
        <v>291</v>
      </c>
      <c r="B87" s="124"/>
      <c r="C87" s="125" t="s">
        <v>794</v>
      </c>
      <c r="D87" s="119">
        <v>43104</v>
      </c>
      <c r="E87" s="120" t="s">
        <v>2081</v>
      </c>
      <c r="F87" s="120" t="s">
        <v>3</v>
      </c>
      <c r="G87" s="120">
        <v>1584810</v>
      </c>
      <c r="H87" s="124"/>
      <c r="I87" s="128" t="s">
        <v>3158</v>
      </c>
      <c r="J87" s="124"/>
      <c r="K87" s="124"/>
      <c r="L87" s="124"/>
      <c r="M87" s="124"/>
      <c r="N87" s="213">
        <v>0</v>
      </c>
      <c r="O87" s="213">
        <v>569.5</v>
      </c>
      <c r="P87" s="124" t="s">
        <v>1314</v>
      </c>
    </row>
    <row r="88" spans="1:16" ht="63.75">
      <c r="A88" s="266">
        <v>291</v>
      </c>
      <c r="B88" s="124"/>
      <c r="C88" s="125" t="s">
        <v>794</v>
      </c>
      <c r="D88" s="119">
        <v>43104</v>
      </c>
      <c r="E88" s="120" t="s">
        <v>2082</v>
      </c>
      <c r="F88" s="120" t="s">
        <v>3</v>
      </c>
      <c r="G88" s="120">
        <v>1584813</v>
      </c>
      <c r="H88" s="124"/>
      <c r="I88" s="128" t="s">
        <v>3159</v>
      </c>
      <c r="J88" s="124"/>
      <c r="K88" s="124"/>
      <c r="L88" s="124"/>
      <c r="M88" s="124"/>
      <c r="N88" s="213">
        <v>0</v>
      </c>
      <c r="O88" s="213">
        <v>60</v>
      </c>
      <c r="P88" s="124" t="s">
        <v>1314</v>
      </c>
    </row>
    <row r="89" spans="1:16" ht="63.75">
      <c r="A89" s="266">
        <v>291</v>
      </c>
      <c r="B89" s="124"/>
      <c r="C89" s="125" t="s">
        <v>794</v>
      </c>
      <c r="D89" s="119">
        <v>43104</v>
      </c>
      <c r="E89" s="120" t="s">
        <v>2083</v>
      </c>
      <c r="F89" s="120" t="s">
        <v>3</v>
      </c>
      <c r="G89" s="120">
        <v>1584815</v>
      </c>
      <c r="H89" s="124"/>
      <c r="I89" s="128" t="s">
        <v>3160</v>
      </c>
      <c r="J89" s="124"/>
      <c r="K89" s="124"/>
      <c r="L89" s="124"/>
      <c r="M89" s="124"/>
      <c r="N89" s="213">
        <v>0</v>
      </c>
      <c r="O89" s="213">
        <v>3626</v>
      </c>
      <c r="P89" s="124" t="s">
        <v>1314</v>
      </c>
    </row>
    <row r="90" spans="1:16" ht="63.75">
      <c r="A90" s="266">
        <v>291</v>
      </c>
      <c r="B90" s="124"/>
      <c r="C90" s="125" t="s">
        <v>794</v>
      </c>
      <c r="D90" s="119">
        <v>43104</v>
      </c>
      <c r="E90" s="120" t="s">
        <v>2084</v>
      </c>
      <c r="F90" s="120" t="s">
        <v>3</v>
      </c>
      <c r="G90" s="120">
        <v>1584819</v>
      </c>
      <c r="H90" s="124"/>
      <c r="I90" s="128" t="s">
        <v>3161</v>
      </c>
      <c r="J90" s="124"/>
      <c r="K90" s="124"/>
      <c r="L90" s="124"/>
      <c r="M90" s="124"/>
      <c r="N90" s="213">
        <v>0</v>
      </c>
      <c r="O90" s="213">
        <v>1469.6</v>
      </c>
      <c r="P90" s="124" t="s">
        <v>1314</v>
      </c>
    </row>
    <row r="91" spans="1:16" ht="51">
      <c r="A91" s="266">
        <v>291</v>
      </c>
      <c r="B91" s="124"/>
      <c r="C91" s="125" t="s">
        <v>794</v>
      </c>
      <c r="D91" s="119">
        <v>43104</v>
      </c>
      <c r="E91" s="120" t="s">
        <v>2085</v>
      </c>
      <c r="F91" s="120" t="s">
        <v>3</v>
      </c>
      <c r="G91" s="120">
        <v>1584820</v>
      </c>
      <c r="H91" s="124"/>
      <c r="I91" s="128" t="s">
        <v>3162</v>
      </c>
      <c r="J91" s="124"/>
      <c r="K91" s="124"/>
      <c r="L91" s="124"/>
      <c r="M91" s="124"/>
      <c r="N91" s="213">
        <v>0</v>
      </c>
      <c r="O91" s="213">
        <v>710</v>
      </c>
      <c r="P91" s="124" t="s">
        <v>1314</v>
      </c>
    </row>
    <row r="92" spans="1:16" ht="63.75">
      <c r="A92" s="266">
        <v>291</v>
      </c>
      <c r="B92" s="124"/>
      <c r="C92" s="125" t="s">
        <v>794</v>
      </c>
      <c r="D92" s="119">
        <v>43104</v>
      </c>
      <c r="E92" s="120" t="s">
        <v>2086</v>
      </c>
      <c r="F92" s="120" t="s">
        <v>3</v>
      </c>
      <c r="G92" s="120">
        <v>1584822</v>
      </c>
      <c r="H92" s="124"/>
      <c r="I92" s="128" t="s">
        <v>3163</v>
      </c>
      <c r="J92" s="124"/>
      <c r="K92" s="124"/>
      <c r="L92" s="124"/>
      <c r="M92" s="124"/>
      <c r="N92" s="213">
        <v>0</v>
      </c>
      <c r="O92" s="213">
        <v>11737</v>
      </c>
      <c r="P92" s="124" t="s">
        <v>1314</v>
      </c>
    </row>
    <row r="93" spans="1:16" ht="51">
      <c r="A93" s="266" t="s">
        <v>619</v>
      </c>
      <c r="B93" s="124"/>
      <c r="C93" s="125" t="s">
        <v>713</v>
      </c>
      <c r="D93" s="119">
        <v>43104</v>
      </c>
      <c r="E93" s="120" t="s">
        <v>2087</v>
      </c>
      <c r="F93" s="120" t="s">
        <v>3</v>
      </c>
      <c r="G93" s="120">
        <v>1584681</v>
      </c>
      <c r="H93" s="124"/>
      <c r="I93" s="128" t="s">
        <v>3164</v>
      </c>
      <c r="J93" s="124"/>
      <c r="K93" s="124"/>
      <c r="L93" s="124"/>
      <c r="M93" s="124"/>
      <c r="N93" s="213">
        <v>0</v>
      </c>
      <c r="O93" s="213">
        <v>225.45</v>
      </c>
      <c r="P93" s="124" t="s">
        <v>1314</v>
      </c>
    </row>
    <row r="94" spans="1:16" ht="63.75">
      <c r="A94" s="266">
        <v>47</v>
      </c>
      <c r="B94" s="124"/>
      <c r="C94" s="125" t="s">
        <v>699</v>
      </c>
      <c r="D94" s="119">
        <v>43104</v>
      </c>
      <c r="E94" s="120" t="s">
        <v>2088</v>
      </c>
      <c r="F94" s="120" t="s">
        <v>3</v>
      </c>
      <c r="G94" s="120">
        <v>1584716</v>
      </c>
      <c r="H94" s="124"/>
      <c r="I94" s="128" t="s">
        <v>3165</v>
      </c>
      <c r="J94" s="124"/>
      <c r="K94" s="124"/>
      <c r="L94" s="124"/>
      <c r="M94" s="124"/>
      <c r="N94" s="213">
        <v>0</v>
      </c>
      <c r="O94" s="213">
        <v>225</v>
      </c>
      <c r="P94" s="124" t="s">
        <v>1314</v>
      </c>
    </row>
    <row r="95" spans="1:16" ht="51">
      <c r="A95" s="266" t="s">
        <v>619</v>
      </c>
      <c r="B95" s="124"/>
      <c r="C95" s="125" t="s">
        <v>713</v>
      </c>
      <c r="D95" s="119">
        <v>43104</v>
      </c>
      <c r="E95" s="120" t="s">
        <v>2089</v>
      </c>
      <c r="F95" s="120" t="s">
        <v>3</v>
      </c>
      <c r="G95" s="120">
        <v>1584718</v>
      </c>
      <c r="H95" s="124"/>
      <c r="I95" s="128" t="s">
        <v>1389</v>
      </c>
      <c r="J95" s="124"/>
      <c r="K95" s="124"/>
      <c r="L95" s="124"/>
      <c r="M95" s="124"/>
      <c r="N95" s="213">
        <v>0</v>
      </c>
      <c r="O95" s="213">
        <v>800</v>
      </c>
      <c r="P95" s="124" t="s">
        <v>1314</v>
      </c>
    </row>
    <row r="96" spans="1:16" ht="51">
      <c r="A96" s="266" t="s">
        <v>620</v>
      </c>
      <c r="B96" s="124"/>
      <c r="C96" s="125" t="s">
        <v>714</v>
      </c>
      <c r="D96" s="119">
        <v>43104</v>
      </c>
      <c r="E96" s="120" t="s">
        <v>2090</v>
      </c>
      <c r="F96" s="120" t="s">
        <v>3</v>
      </c>
      <c r="G96" s="120">
        <v>1584720</v>
      </c>
      <c r="H96" s="124"/>
      <c r="I96" s="128" t="s">
        <v>3166</v>
      </c>
      <c r="J96" s="124"/>
      <c r="K96" s="124"/>
      <c r="L96" s="124"/>
      <c r="M96" s="124"/>
      <c r="N96" s="213">
        <v>0</v>
      </c>
      <c r="O96" s="213">
        <v>50</v>
      </c>
      <c r="P96" s="124" t="s">
        <v>1314</v>
      </c>
    </row>
    <row r="97" spans="1:16" ht="51">
      <c r="A97" s="266" t="s">
        <v>619</v>
      </c>
      <c r="B97" s="124"/>
      <c r="C97" s="125" t="s">
        <v>713</v>
      </c>
      <c r="D97" s="119">
        <v>43104</v>
      </c>
      <c r="E97" s="120" t="s">
        <v>2091</v>
      </c>
      <c r="F97" s="120" t="s">
        <v>3</v>
      </c>
      <c r="G97" s="120">
        <v>1584722</v>
      </c>
      <c r="H97" s="124"/>
      <c r="I97" s="128" t="s">
        <v>3167</v>
      </c>
      <c r="J97" s="124"/>
      <c r="K97" s="124"/>
      <c r="L97" s="124"/>
      <c r="M97" s="124"/>
      <c r="N97" s="213">
        <v>0</v>
      </c>
      <c r="O97" s="213">
        <v>299.95</v>
      </c>
      <c r="P97" s="124" t="s">
        <v>1314</v>
      </c>
    </row>
    <row r="98" spans="1:16" ht="51">
      <c r="A98" s="266" t="s">
        <v>619</v>
      </c>
      <c r="B98" s="124"/>
      <c r="C98" s="125" t="s">
        <v>713</v>
      </c>
      <c r="D98" s="119">
        <v>43104</v>
      </c>
      <c r="E98" s="120" t="s">
        <v>2092</v>
      </c>
      <c r="F98" s="120" t="s">
        <v>3</v>
      </c>
      <c r="G98" s="120">
        <v>1584740</v>
      </c>
      <c r="H98" s="124"/>
      <c r="I98" s="128" t="s">
        <v>3168</v>
      </c>
      <c r="J98" s="124"/>
      <c r="K98" s="124"/>
      <c r="L98" s="124"/>
      <c r="M98" s="124"/>
      <c r="N98" s="213">
        <v>0</v>
      </c>
      <c r="O98" s="213">
        <v>483.9</v>
      </c>
      <c r="P98" s="124" t="s">
        <v>1314</v>
      </c>
    </row>
    <row r="99" spans="1:16" ht="51">
      <c r="A99" s="266" t="s">
        <v>619</v>
      </c>
      <c r="B99" s="124"/>
      <c r="C99" s="125" t="s">
        <v>713</v>
      </c>
      <c r="D99" s="119">
        <v>43104</v>
      </c>
      <c r="E99" s="120" t="s">
        <v>2093</v>
      </c>
      <c r="F99" s="120" t="s">
        <v>3</v>
      </c>
      <c r="G99" s="120">
        <v>1584760</v>
      </c>
      <c r="H99" s="124"/>
      <c r="I99" s="128" t="s">
        <v>3169</v>
      </c>
      <c r="J99" s="124"/>
      <c r="K99" s="124"/>
      <c r="L99" s="124"/>
      <c r="M99" s="124"/>
      <c r="N99" s="213">
        <v>0</v>
      </c>
      <c r="O99" s="213">
        <v>348</v>
      </c>
      <c r="P99" s="124" t="s">
        <v>1314</v>
      </c>
    </row>
    <row r="100" spans="1:16" ht="51">
      <c r="A100" s="266" t="s">
        <v>619</v>
      </c>
      <c r="B100" s="124"/>
      <c r="C100" s="125" t="s">
        <v>713</v>
      </c>
      <c r="D100" s="119">
        <v>43104</v>
      </c>
      <c r="E100" s="120" t="s">
        <v>2094</v>
      </c>
      <c r="F100" s="120" t="s">
        <v>3</v>
      </c>
      <c r="G100" s="120">
        <v>1584761</v>
      </c>
      <c r="H100" s="124"/>
      <c r="I100" s="128" t="s">
        <v>3170</v>
      </c>
      <c r="J100" s="124"/>
      <c r="K100" s="124"/>
      <c r="L100" s="124"/>
      <c r="M100" s="124"/>
      <c r="N100" s="213">
        <v>0</v>
      </c>
      <c r="O100" s="213">
        <v>304</v>
      </c>
      <c r="P100" s="124" t="s">
        <v>1314</v>
      </c>
    </row>
    <row r="101" spans="1:16" ht="51">
      <c r="A101" s="266" t="s">
        <v>619</v>
      </c>
      <c r="B101" s="124"/>
      <c r="C101" s="125" t="s">
        <v>713</v>
      </c>
      <c r="D101" s="119">
        <v>43104</v>
      </c>
      <c r="E101" s="120" t="s">
        <v>2095</v>
      </c>
      <c r="F101" s="120" t="s">
        <v>3</v>
      </c>
      <c r="G101" s="120">
        <v>1584767</v>
      </c>
      <c r="H101" s="124"/>
      <c r="I101" s="128" t="s">
        <v>3171</v>
      </c>
      <c r="J101" s="124"/>
      <c r="K101" s="124"/>
      <c r="L101" s="124"/>
      <c r="M101" s="124"/>
      <c r="N101" s="213">
        <v>0</v>
      </c>
      <c r="O101" s="213">
        <v>542</v>
      </c>
      <c r="P101" s="124" t="s">
        <v>1314</v>
      </c>
    </row>
    <row r="102" spans="1:16" ht="38.25">
      <c r="A102" s="266">
        <v>35</v>
      </c>
      <c r="B102" s="124"/>
      <c r="C102" s="125" t="s">
        <v>696</v>
      </c>
      <c r="D102" s="119">
        <v>43104</v>
      </c>
      <c r="E102" s="120" t="s">
        <v>2096</v>
      </c>
      <c r="F102" s="120" t="s">
        <v>3</v>
      </c>
      <c r="G102" s="120">
        <v>1584768</v>
      </c>
      <c r="H102" s="124"/>
      <c r="I102" s="128" t="s">
        <v>1381</v>
      </c>
      <c r="J102" s="124"/>
      <c r="K102" s="124"/>
      <c r="L102" s="124"/>
      <c r="M102" s="124"/>
      <c r="N102" s="213">
        <v>0</v>
      </c>
      <c r="O102" s="213">
        <v>1278</v>
      </c>
      <c r="P102" s="124" t="s">
        <v>1314</v>
      </c>
    </row>
    <row r="103" spans="1:16" ht="51">
      <c r="A103" s="266" t="s">
        <v>619</v>
      </c>
      <c r="B103" s="124"/>
      <c r="C103" s="125" t="s">
        <v>713</v>
      </c>
      <c r="D103" s="119">
        <v>43104</v>
      </c>
      <c r="E103" s="120" t="s">
        <v>2097</v>
      </c>
      <c r="F103" s="120" t="s">
        <v>3</v>
      </c>
      <c r="G103" s="120">
        <v>1584769</v>
      </c>
      <c r="H103" s="124"/>
      <c r="I103" s="128" t="s">
        <v>3172</v>
      </c>
      <c r="J103" s="124"/>
      <c r="K103" s="124"/>
      <c r="L103" s="124"/>
      <c r="M103" s="124"/>
      <c r="N103" s="213">
        <v>0</v>
      </c>
      <c r="O103" s="213">
        <v>12</v>
      </c>
      <c r="P103" s="124" t="s">
        <v>1314</v>
      </c>
    </row>
    <row r="104" spans="1:16" ht="51">
      <c r="A104" s="266" t="s">
        <v>619</v>
      </c>
      <c r="B104" s="124"/>
      <c r="C104" s="125" t="s">
        <v>713</v>
      </c>
      <c r="D104" s="119">
        <v>43104</v>
      </c>
      <c r="E104" s="120" t="s">
        <v>2098</v>
      </c>
      <c r="F104" s="120" t="s">
        <v>3</v>
      </c>
      <c r="G104" s="120">
        <v>1584787</v>
      </c>
      <c r="H104" s="124"/>
      <c r="I104" s="128" t="s">
        <v>3173</v>
      </c>
      <c r="J104" s="124"/>
      <c r="K104" s="124"/>
      <c r="L104" s="124"/>
      <c r="M104" s="124"/>
      <c r="N104" s="213">
        <v>0</v>
      </c>
      <c r="O104" s="213">
        <v>1320</v>
      </c>
      <c r="P104" s="124" t="s">
        <v>1314</v>
      </c>
    </row>
    <row r="105" spans="1:16" ht="51">
      <c r="A105" s="266" t="s">
        <v>619</v>
      </c>
      <c r="B105" s="124"/>
      <c r="C105" s="125" t="s">
        <v>713</v>
      </c>
      <c r="D105" s="119">
        <v>43104</v>
      </c>
      <c r="E105" s="120" t="s">
        <v>2099</v>
      </c>
      <c r="F105" s="120" t="s">
        <v>3</v>
      </c>
      <c r="G105" s="120">
        <v>1584818</v>
      </c>
      <c r="H105" s="124"/>
      <c r="I105" s="128" t="s">
        <v>3174</v>
      </c>
      <c r="J105" s="124"/>
      <c r="K105" s="124"/>
      <c r="L105" s="124"/>
      <c r="M105" s="124"/>
      <c r="N105" s="213">
        <v>0</v>
      </c>
      <c r="O105" s="213">
        <v>924</v>
      </c>
      <c r="P105" s="124" t="s">
        <v>1314</v>
      </c>
    </row>
    <row r="106" spans="1:16" ht="51">
      <c r="A106" s="266" t="s">
        <v>619</v>
      </c>
      <c r="B106" s="124"/>
      <c r="C106" s="125" t="s">
        <v>713</v>
      </c>
      <c r="D106" s="119">
        <v>43104</v>
      </c>
      <c r="E106" s="120" t="s">
        <v>2100</v>
      </c>
      <c r="F106" s="120" t="s">
        <v>3</v>
      </c>
      <c r="G106" s="120">
        <v>1584821</v>
      </c>
      <c r="H106" s="124"/>
      <c r="I106" s="128" t="s">
        <v>3175</v>
      </c>
      <c r="J106" s="124"/>
      <c r="K106" s="124"/>
      <c r="L106" s="124"/>
      <c r="M106" s="124"/>
      <c r="N106" s="213">
        <v>0</v>
      </c>
      <c r="O106" s="213">
        <v>40.46</v>
      </c>
      <c r="P106" s="124" t="s">
        <v>1314</v>
      </c>
    </row>
    <row r="107" spans="1:16" ht="51">
      <c r="A107" s="266" t="s">
        <v>619</v>
      </c>
      <c r="B107" s="124"/>
      <c r="C107" s="125" t="s">
        <v>713</v>
      </c>
      <c r="D107" s="119">
        <v>43104</v>
      </c>
      <c r="E107" s="120" t="s">
        <v>2101</v>
      </c>
      <c r="F107" s="120" t="s">
        <v>3</v>
      </c>
      <c r="G107" s="120">
        <v>1584828</v>
      </c>
      <c r="H107" s="124"/>
      <c r="I107" s="128" t="s">
        <v>3176</v>
      </c>
      <c r="J107" s="124"/>
      <c r="K107" s="124"/>
      <c r="L107" s="124"/>
      <c r="M107" s="124"/>
      <c r="N107" s="213">
        <v>0</v>
      </c>
      <c r="O107" s="213">
        <v>2088</v>
      </c>
      <c r="P107" s="124" t="s">
        <v>1314</v>
      </c>
    </row>
    <row r="108" spans="1:16" ht="38.25">
      <c r="A108" s="266">
        <v>20</v>
      </c>
      <c r="B108" s="124"/>
      <c r="C108" s="125" t="s">
        <v>693</v>
      </c>
      <c r="D108" s="119">
        <v>43104</v>
      </c>
      <c r="E108" s="120" t="s">
        <v>2102</v>
      </c>
      <c r="F108" s="120" t="s">
        <v>3</v>
      </c>
      <c r="G108" s="120">
        <v>1584831</v>
      </c>
      <c r="H108" s="124"/>
      <c r="I108" s="128" t="s">
        <v>3177</v>
      </c>
      <c r="J108" s="124"/>
      <c r="K108" s="124"/>
      <c r="L108" s="124"/>
      <c r="M108" s="124"/>
      <c r="N108" s="213">
        <v>0</v>
      </c>
      <c r="O108" s="213">
        <v>411.34</v>
      </c>
      <c r="P108" s="124" t="s">
        <v>1314</v>
      </c>
    </row>
    <row r="109" spans="1:16" ht="38.25">
      <c r="A109" s="266">
        <v>20</v>
      </c>
      <c r="B109" s="124"/>
      <c r="C109" s="125" t="s">
        <v>693</v>
      </c>
      <c r="D109" s="119">
        <v>43104</v>
      </c>
      <c r="E109" s="120" t="s">
        <v>2103</v>
      </c>
      <c r="F109" s="120" t="s">
        <v>3</v>
      </c>
      <c r="G109" s="120">
        <v>1584832</v>
      </c>
      <c r="H109" s="124"/>
      <c r="I109" s="128" t="s">
        <v>3177</v>
      </c>
      <c r="J109" s="124"/>
      <c r="K109" s="124"/>
      <c r="L109" s="124"/>
      <c r="M109" s="124"/>
      <c r="N109" s="213">
        <v>0</v>
      </c>
      <c r="O109" s="213">
        <v>553</v>
      </c>
      <c r="P109" s="124" t="s">
        <v>1314</v>
      </c>
    </row>
    <row r="110" spans="1:16" ht="51">
      <c r="A110" s="266" t="s">
        <v>619</v>
      </c>
      <c r="B110" s="124"/>
      <c r="C110" s="125" t="s">
        <v>713</v>
      </c>
      <c r="D110" s="119">
        <v>43104</v>
      </c>
      <c r="E110" s="120" t="s">
        <v>2104</v>
      </c>
      <c r="F110" s="120" t="s">
        <v>3</v>
      </c>
      <c r="G110" s="120">
        <v>1584860</v>
      </c>
      <c r="H110" s="124"/>
      <c r="I110" s="128" t="s">
        <v>1385</v>
      </c>
      <c r="J110" s="124"/>
      <c r="K110" s="124"/>
      <c r="L110" s="124"/>
      <c r="M110" s="124"/>
      <c r="N110" s="213">
        <v>0</v>
      </c>
      <c r="O110" s="213">
        <v>4748.6000000000004</v>
      </c>
      <c r="P110" s="124" t="s">
        <v>1314</v>
      </c>
    </row>
    <row r="111" spans="1:16" ht="51">
      <c r="A111" s="266">
        <v>30</v>
      </c>
      <c r="B111" s="124"/>
      <c r="C111" s="125" t="s">
        <v>695</v>
      </c>
      <c r="D111" s="119">
        <v>43104</v>
      </c>
      <c r="E111" s="120" t="s">
        <v>2105</v>
      </c>
      <c r="F111" s="120" t="s">
        <v>3</v>
      </c>
      <c r="G111" s="120">
        <v>1584873</v>
      </c>
      <c r="H111" s="124"/>
      <c r="I111" s="128" t="s">
        <v>3178</v>
      </c>
      <c r="J111" s="124"/>
      <c r="K111" s="124"/>
      <c r="L111" s="124"/>
      <c r="M111" s="124"/>
      <c r="N111" s="213">
        <v>0</v>
      </c>
      <c r="O111" s="213">
        <v>403.5</v>
      </c>
      <c r="P111" s="124" t="s">
        <v>1314</v>
      </c>
    </row>
    <row r="112" spans="1:16" ht="51">
      <c r="A112" s="266">
        <v>203</v>
      </c>
      <c r="B112" s="124"/>
      <c r="C112" s="125" t="s">
        <v>757</v>
      </c>
      <c r="D112" s="119">
        <v>43104</v>
      </c>
      <c r="E112" s="120" t="s">
        <v>2106</v>
      </c>
      <c r="F112" s="120" t="s">
        <v>3</v>
      </c>
      <c r="G112" s="120">
        <v>1584879</v>
      </c>
      <c r="H112" s="124"/>
      <c r="I112" s="128" t="s">
        <v>3179</v>
      </c>
      <c r="J112" s="124"/>
      <c r="K112" s="124"/>
      <c r="L112" s="124"/>
      <c r="M112" s="124"/>
      <c r="N112" s="213">
        <v>0</v>
      </c>
      <c r="O112" s="213">
        <v>371</v>
      </c>
      <c r="P112" s="124" t="s">
        <v>1314</v>
      </c>
    </row>
    <row r="113" spans="1:16" ht="51">
      <c r="A113" s="266">
        <v>86</v>
      </c>
      <c r="B113" s="124"/>
      <c r="C113" s="125" t="s">
        <v>710</v>
      </c>
      <c r="D113" s="119">
        <v>43104</v>
      </c>
      <c r="E113" s="120" t="s">
        <v>2107</v>
      </c>
      <c r="F113" s="120" t="s">
        <v>3</v>
      </c>
      <c r="G113" s="120">
        <v>1584880</v>
      </c>
      <c r="H113" s="124"/>
      <c r="I113" s="128" t="s">
        <v>3180</v>
      </c>
      <c r="J113" s="124"/>
      <c r="K113" s="124"/>
      <c r="L113" s="124"/>
      <c r="M113" s="124"/>
      <c r="N113" s="213">
        <v>0</v>
      </c>
      <c r="O113" s="213">
        <v>893</v>
      </c>
      <c r="P113" s="124" t="s">
        <v>1314</v>
      </c>
    </row>
    <row r="114" spans="1:16" ht="51">
      <c r="A114" s="266">
        <v>574</v>
      </c>
      <c r="B114" s="124"/>
      <c r="C114" s="125" t="s">
        <v>850</v>
      </c>
      <c r="D114" s="119">
        <v>43104</v>
      </c>
      <c r="E114" s="120" t="s">
        <v>2108</v>
      </c>
      <c r="F114" s="120" t="s">
        <v>3</v>
      </c>
      <c r="G114" s="120">
        <v>1584883</v>
      </c>
      <c r="H114" s="124"/>
      <c r="I114" s="128" t="s">
        <v>3181</v>
      </c>
      <c r="J114" s="124"/>
      <c r="K114" s="124"/>
      <c r="L114" s="124"/>
      <c r="M114" s="124"/>
      <c r="N114" s="213">
        <v>0</v>
      </c>
      <c r="O114" s="213">
        <v>400</v>
      </c>
      <c r="P114" s="124" t="s">
        <v>1314</v>
      </c>
    </row>
    <row r="115" spans="1:16" ht="38.25">
      <c r="A115" s="266">
        <v>46</v>
      </c>
      <c r="B115" s="124"/>
      <c r="C115" s="125" t="s">
        <v>698</v>
      </c>
      <c r="D115" s="119">
        <v>43104</v>
      </c>
      <c r="E115" s="120" t="s">
        <v>2109</v>
      </c>
      <c r="F115" s="120" t="s">
        <v>3</v>
      </c>
      <c r="G115" s="120">
        <v>1584886</v>
      </c>
      <c r="H115" s="124"/>
      <c r="I115" s="128" t="s">
        <v>3182</v>
      </c>
      <c r="J115" s="124"/>
      <c r="K115" s="124"/>
      <c r="L115" s="124"/>
      <c r="M115" s="124"/>
      <c r="N115" s="213">
        <v>0</v>
      </c>
      <c r="O115" s="213">
        <v>5778</v>
      </c>
      <c r="P115" s="124" t="s">
        <v>1314</v>
      </c>
    </row>
    <row r="116" spans="1:16" ht="38.25">
      <c r="A116" s="266">
        <v>16</v>
      </c>
      <c r="B116" s="124"/>
      <c r="C116" s="125" t="s">
        <v>692</v>
      </c>
      <c r="D116" s="119">
        <v>43104</v>
      </c>
      <c r="E116" s="120" t="s">
        <v>2110</v>
      </c>
      <c r="F116" s="120" t="s">
        <v>3</v>
      </c>
      <c r="G116" s="120">
        <v>1584888</v>
      </c>
      <c r="H116" s="124"/>
      <c r="I116" s="128" t="s">
        <v>3183</v>
      </c>
      <c r="J116" s="124"/>
      <c r="K116" s="124"/>
      <c r="L116" s="124"/>
      <c r="M116" s="124"/>
      <c r="N116" s="213">
        <v>0</v>
      </c>
      <c r="O116" s="213">
        <v>12</v>
      </c>
      <c r="P116" s="124" t="s">
        <v>1314</v>
      </c>
    </row>
    <row r="117" spans="1:16" ht="51">
      <c r="A117" s="266" t="s">
        <v>619</v>
      </c>
      <c r="B117" s="124"/>
      <c r="C117" s="125" t="s">
        <v>713</v>
      </c>
      <c r="D117" s="119">
        <v>43104</v>
      </c>
      <c r="E117" s="120" t="s">
        <v>2111</v>
      </c>
      <c r="F117" s="120" t="s">
        <v>3</v>
      </c>
      <c r="G117" s="120">
        <v>1584902</v>
      </c>
      <c r="H117" s="124"/>
      <c r="I117" s="128" t="s">
        <v>3184</v>
      </c>
      <c r="J117" s="124"/>
      <c r="K117" s="124"/>
      <c r="L117" s="124"/>
      <c r="M117" s="124"/>
      <c r="N117" s="213">
        <v>0</v>
      </c>
      <c r="O117" s="213">
        <v>38.369999999999997</v>
      </c>
      <c r="P117" s="124" t="s">
        <v>1314</v>
      </c>
    </row>
    <row r="118" spans="1:16" ht="51">
      <c r="A118" s="266" t="s">
        <v>619</v>
      </c>
      <c r="B118" s="124"/>
      <c r="C118" s="125" t="s">
        <v>713</v>
      </c>
      <c r="D118" s="119">
        <v>43104</v>
      </c>
      <c r="E118" s="120" t="s">
        <v>2112</v>
      </c>
      <c r="F118" s="120" t="s">
        <v>3</v>
      </c>
      <c r="G118" s="120">
        <v>1584904</v>
      </c>
      <c r="H118" s="124"/>
      <c r="I118" s="128" t="s">
        <v>3185</v>
      </c>
      <c r="J118" s="124"/>
      <c r="K118" s="124"/>
      <c r="L118" s="124"/>
      <c r="M118" s="124"/>
      <c r="N118" s="213">
        <v>0</v>
      </c>
      <c r="O118" s="213">
        <v>38.67</v>
      </c>
      <c r="P118" s="124" t="s">
        <v>1314</v>
      </c>
    </row>
    <row r="119" spans="1:16" ht="51">
      <c r="A119" s="266" t="s">
        <v>619</v>
      </c>
      <c r="B119" s="124"/>
      <c r="C119" s="125" t="s">
        <v>713</v>
      </c>
      <c r="D119" s="119">
        <v>43104</v>
      </c>
      <c r="E119" s="120" t="s">
        <v>2113</v>
      </c>
      <c r="F119" s="120" t="s">
        <v>3</v>
      </c>
      <c r="G119" s="120">
        <v>1584967</v>
      </c>
      <c r="H119" s="124"/>
      <c r="I119" s="128" t="s">
        <v>3186</v>
      </c>
      <c r="J119" s="124"/>
      <c r="K119" s="124"/>
      <c r="L119" s="124"/>
      <c r="M119" s="124"/>
      <c r="N119" s="213">
        <v>0</v>
      </c>
      <c r="O119" s="213">
        <v>332</v>
      </c>
      <c r="P119" s="124" t="s">
        <v>1314</v>
      </c>
    </row>
    <row r="120" spans="1:16" ht="51">
      <c r="A120" s="266">
        <v>340</v>
      </c>
      <c r="B120" s="124"/>
      <c r="C120" s="125" t="s">
        <v>814</v>
      </c>
      <c r="D120" s="119">
        <v>43105</v>
      </c>
      <c r="E120" s="120" t="s">
        <v>1445</v>
      </c>
      <c r="F120" s="120" t="s">
        <v>6</v>
      </c>
      <c r="G120" s="120">
        <v>634896</v>
      </c>
      <c r="H120" s="124"/>
      <c r="I120" s="128" t="s">
        <v>2638</v>
      </c>
      <c r="J120" s="124"/>
      <c r="K120" s="124"/>
      <c r="L120" s="124"/>
      <c r="M120" s="124"/>
      <c r="N120" s="213">
        <v>0</v>
      </c>
      <c r="O120" s="213">
        <v>4342.38</v>
      </c>
      <c r="P120" s="124" t="s">
        <v>1314</v>
      </c>
    </row>
    <row r="121" spans="1:16" ht="38.25">
      <c r="A121" s="266" t="s">
        <v>620</v>
      </c>
      <c r="B121" s="124"/>
      <c r="C121" s="125" t="s">
        <v>714</v>
      </c>
      <c r="D121" s="119">
        <v>43105</v>
      </c>
      <c r="E121" s="120" t="s">
        <v>1446</v>
      </c>
      <c r="F121" s="120" t="s">
        <v>1315</v>
      </c>
      <c r="G121" s="120">
        <v>16229206</v>
      </c>
      <c r="H121" s="124"/>
      <c r="I121" s="128" t="s">
        <v>2639</v>
      </c>
      <c r="J121" s="124"/>
      <c r="K121" s="124"/>
      <c r="L121" s="124"/>
      <c r="M121" s="124"/>
      <c r="N121" s="213">
        <v>0</v>
      </c>
      <c r="O121" s="213">
        <v>9999.61</v>
      </c>
      <c r="P121" s="124" t="s">
        <v>1314</v>
      </c>
    </row>
    <row r="122" spans="1:16" ht="63.75">
      <c r="A122" s="266" t="s">
        <v>620</v>
      </c>
      <c r="B122" s="124"/>
      <c r="C122" s="125" t="s">
        <v>714</v>
      </c>
      <c r="D122" s="119">
        <v>43105</v>
      </c>
      <c r="E122" s="120" t="s">
        <v>1447</v>
      </c>
      <c r="F122" s="120" t="s">
        <v>1315</v>
      </c>
      <c r="G122" s="120">
        <v>16229204</v>
      </c>
      <c r="H122" s="124"/>
      <c r="I122" s="128" t="s">
        <v>2640</v>
      </c>
      <c r="J122" s="124"/>
      <c r="K122" s="124"/>
      <c r="L122" s="124"/>
      <c r="M122" s="124"/>
      <c r="N122" s="213">
        <v>0</v>
      </c>
      <c r="O122" s="213">
        <v>2417.67</v>
      </c>
      <c r="P122" s="124" t="s">
        <v>1314</v>
      </c>
    </row>
    <row r="123" spans="1:16" ht="51">
      <c r="A123" s="266" t="s">
        <v>619</v>
      </c>
      <c r="B123" s="124"/>
      <c r="C123" s="125" t="s">
        <v>713</v>
      </c>
      <c r="D123" s="119">
        <v>43105</v>
      </c>
      <c r="E123" s="120" t="s">
        <v>1448</v>
      </c>
      <c r="F123" s="120" t="s">
        <v>6</v>
      </c>
      <c r="G123" s="120">
        <v>927443</v>
      </c>
      <c r="H123" s="124"/>
      <c r="I123" s="128" t="s">
        <v>2641</v>
      </c>
      <c r="J123" s="124"/>
      <c r="K123" s="124"/>
      <c r="L123" s="124"/>
      <c r="M123" s="124"/>
      <c r="N123" s="213">
        <v>0</v>
      </c>
      <c r="O123" s="213">
        <v>824.98</v>
      </c>
      <c r="P123" s="124" t="s">
        <v>1314</v>
      </c>
    </row>
    <row r="124" spans="1:16" ht="76.5">
      <c r="A124" s="266" t="s">
        <v>620</v>
      </c>
      <c r="B124" s="124"/>
      <c r="C124" s="125" t="s">
        <v>714</v>
      </c>
      <c r="D124" s="119">
        <v>43105</v>
      </c>
      <c r="E124" s="120" t="s">
        <v>1449</v>
      </c>
      <c r="F124" s="120" t="s">
        <v>11</v>
      </c>
      <c r="G124" s="120">
        <v>910270</v>
      </c>
      <c r="H124" s="124"/>
      <c r="I124" s="128" t="s">
        <v>2642</v>
      </c>
      <c r="J124" s="124"/>
      <c r="K124" s="124"/>
      <c r="L124" s="124"/>
      <c r="M124" s="124"/>
      <c r="N124" s="213">
        <v>54000</v>
      </c>
      <c r="O124" s="213">
        <v>0</v>
      </c>
      <c r="P124" s="124" t="s">
        <v>1314</v>
      </c>
    </row>
    <row r="125" spans="1:16" ht="63.75">
      <c r="A125" s="266" t="s">
        <v>620</v>
      </c>
      <c r="B125" s="124"/>
      <c r="C125" s="125" t="s">
        <v>714</v>
      </c>
      <c r="D125" s="119">
        <v>43105</v>
      </c>
      <c r="E125" s="120" t="s">
        <v>1450</v>
      </c>
      <c r="F125" s="120" t="s">
        <v>21</v>
      </c>
      <c r="G125" s="120">
        <v>910260</v>
      </c>
      <c r="H125" s="124"/>
      <c r="I125" s="128" t="s">
        <v>2643</v>
      </c>
      <c r="J125" s="124"/>
      <c r="K125" s="124"/>
      <c r="L125" s="124"/>
      <c r="M125" s="124"/>
      <c r="N125" s="213">
        <v>35225081.310000002</v>
      </c>
      <c r="O125" s="213">
        <v>0</v>
      </c>
      <c r="P125" s="124" t="s">
        <v>1314</v>
      </c>
    </row>
    <row r="126" spans="1:16" ht="76.5">
      <c r="A126" s="266" t="s">
        <v>620</v>
      </c>
      <c r="B126" s="124"/>
      <c r="C126" s="125" t="s">
        <v>714</v>
      </c>
      <c r="D126" s="119">
        <v>43105</v>
      </c>
      <c r="E126" s="120" t="s">
        <v>1451</v>
      </c>
      <c r="F126" s="120" t="s">
        <v>13</v>
      </c>
      <c r="G126" s="120">
        <v>910262</v>
      </c>
      <c r="H126" s="124"/>
      <c r="I126" s="128" t="s">
        <v>2644</v>
      </c>
      <c r="J126" s="124"/>
      <c r="K126" s="124"/>
      <c r="L126" s="124"/>
      <c r="M126" s="124"/>
      <c r="N126" s="213">
        <v>64650.5</v>
      </c>
      <c r="O126" s="213">
        <v>0</v>
      </c>
      <c r="P126" s="124" t="s">
        <v>1314</v>
      </c>
    </row>
    <row r="127" spans="1:16" ht="76.5">
      <c r="A127" s="266" t="s">
        <v>620</v>
      </c>
      <c r="B127" s="124"/>
      <c r="C127" s="125" t="s">
        <v>714</v>
      </c>
      <c r="D127" s="119">
        <v>43105</v>
      </c>
      <c r="E127" s="120" t="s">
        <v>1452</v>
      </c>
      <c r="F127" s="120" t="s">
        <v>11</v>
      </c>
      <c r="G127" s="120">
        <v>910262</v>
      </c>
      <c r="H127" s="124"/>
      <c r="I127" s="128" t="s">
        <v>2645</v>
      </c>
      <c r="J127" s="124"/>
      <c r="K127" s="124"/>
      <c r="L127" s="124"/>
      <c r="M127" s="124"/>
      <c r="N127" s="213">
        <v>50</v>
      </c>
      <c r="O127" s="213">
        <v>0</v>
      </c>
      <c r="P127" s="124" t="s">
        <v>1314</v>
      </c>
    </row>
    <row r="128" spans="1:16" ht="51">
      <c r="A128" s="266">
        <v>15</v>
      </c>
      <c r="B128" s="124"/>
      <c r="C128" s="125" t="s">
        <v>691</v>
      </c>
      <c r="D128" s="119">
        <v>43105</v>
      </c>
      <c r="E128" s="120" t="s">
        <v>2114</v>
      </c>
      <c r="F128" s="120" t="s">
        <v>3</v>
      </c>
      <c r="G128" s="120">
        <v>1585193</v>
      </c>
      <c r="H128" s="124"/>
      <c r="I128" s="128" t="s">
        <v>3187</v>
      </c>
      <c r="J128" s="124"/>
      <c r="K128" s="124"/>
      <c r="L128" s="124"/>
      <c r="M128" s="124"/>
      <c r="N128" s="213">
        <v>0</v>
      </c>
      <c r="O128" s="213">
        <v>5389</v>
      </c>
      <c r="P128" s="124" t="s">
        <v>1314</v>
      </c>
    </row>
    <row r="129" spans="1:16" ht="51">
      <c r="A129" s="266">
        <v>86</v>
      </c>
      <c r="B129" s="124"/>
      <c r="C129" s="125" t="s">
        <v>710</v>
      </c>
      <c r="D129" s="119">
        <v>43105</v>
      </c>
      <c r="E129" s="120" t="s">
        <v>2115</v>
      </c>
      <c r="F129" s="120" t="s">
        <v>3</v>
      </c>
      <c r="G129" s="120">
        <v>1585202</v>
      </c>
      <c r="H129" s="124"/>
      <c r="I129" s="128" t="s">
        <v>3188</v>
      </c>
      <c r="J129" s="124"/>
      <c r="K129" s="124"/>
      <c r="L129" s="124"/>
      <c r="M129" s="124"/>
      <c r="N129" s="213">
        <v>0</v>
      </c>
      <c r="O129" s="213">
        <v>9000</v>
      </c>
      <c r="P129" s="124" t="s">
        <v>1314</v>
      </c>
    </row>
    <row r="130" spans="1:16" ht="51">
      <c r="A130" s="266">
        <v>86</v>
      </c>
      <c r="B130" s="124"/>
      <c r="C130" s="125" t="s">
        <v>710</v>
      </c>
      <c r="D130" s="119">
        <v>43105</v>
      </c>
      <c r="E130" s="120" t="s">
        <v>2116</v>
      </c>
      <c r="F130" s="120" t="s">
        <v>3</v>
      </c>
      <c r="G130" s="120">
        <v>1585204</v>
      </c>
      <c r="H130" s="124"/>
      <c r="I130" s="128" t="s">
        <v>3189</v>
      </c>
      <c r="J130" s="124"/>
      <c r="K130" s="124"/>
      <c r="L130" s="124"/>
      <c r="M130" s="124"/>
      <c r="N130" s="213">
        <v>0</v>
      </c>
      <c r="O130" s="213">
        <v>2176.63</v>
      </c>
      <c r="P130" s="124" t="s">
        <v>1314</v>
      </c>
    </row>
    <row r="131" spans="1:16" ht="51">
      <c r="A131" s="266">
        <v>86</v>
      </c>
      <c r="B131" s="124"/>
      <c r="C131" s="125" t="s">
        <v>710</v>
      </c>
      <c r="D131" s="119">
        <v>43105</v>
      </c>
      <c r="E131" s="120" t="s">
        <v>2117</v>
      </c>
      <c r="F131" s="120" t="s">
        <v>3</v>
      </c>
      <c r="G131" s="120">
        <v>1585206</v>
      </c>
      <c r="H131" s="124"/>
      <c r="I131" s="128" t="s">
        <v>3190</v>
      </c>
      <c r="J131" s="124"/>
      <c r="K131" s="124"/>
      <c r="L131" s="124"/>
      <c r="M131" s="124"/>
      <c r="N131" s="213">
        <v>0</v>
      </c>
      <c r="O131" s="213">
        <v>4264.47</v>
      </c>
      <c r="P131" s="124" t="s">
        <v>1314</v>
      </c>
    </row>
    <row r="132" spans="1:16" ht="51">
      <c r="A132" s="266">
        <v>86</v>
      </c>
      <c r="B132" s="124"/>
      <c r="C132" s="125" t="s">
        <v>710</v>
      </c>
      <c r="D132" s="119">
        <v>43105</v>
      </c>
      <c r="E132" s="120" t="s">
        <v>2118</v>
      </c>
      <c r="F132" s="120" t="s">
        <v>3</v>
      </c>
      <c r="G132" s="120">
        <v>1585207</v>
      </c>
      <c r="H132" s="124"/>
      <c r="I132" s="128" t="s">
        <v>3191</v>
      </c>
      <c r="J132" s="124"/>
      <c r="K132" s="124"/>
      <c r="L132" s="124"/>
      <c r="M132" s="124"/>
      <c r="N132" s="213">
        <v>0</v>
      </c>
      <c r="O132" s="213">
        <v>1390.82</v>
      </c>
      <c r="P132" s="124" t="s">
        <v>1314</v>
      </c>
    </row>
    <row r="133" spans="1:16" ht="51">
      <c r="A133" s="266">
        <v>86</v>
      </c>
      <c r="B133" s="124"/>
      <c r="C133" s="125" t="s">
        <v>710</v>
      </c>
      <c r="D133" s="119">
        <v>43105</v>
      </c>
      <c r="E133" s="120" t="s">
        <v>2119</v>
      </c>
      <c r="F133" s="120" t="s">
        <v>3</v>
      </c>
      <c r="G133" s="120">
        <v>1585209</v>
      </c>
      <c r="H133" s="124"/>
      <c r="I133" s="128" t="s">
        <v>3192</v>
      </c>
      <c r="J133" s="124"/>
      <c r="K133" s="124"/>
      <c r="L133" s="124"/>
      <c r="M133" s="124"/>
      <c r="N133" s="213">
        <v>0</v>
      </c>
      <c r="O133" s="213">
        <v>109090.8</v>
      </c>
      <c r="P133" s="124" t="s">
        <v>1314</v>
      </c>
    </row>
    <row r="134" spans="1:16" ht="51">
      <c r="A134" s="266">
        <v>86</v>
      </c>
      <c r="B134" s="124"/>
      <c r="C134" s="125" t="s">
        <v>710</v>
      </c>
      <c r="D134" s="119">
        <v>43105</v>
      </c>
      <c r="E134" s="120" t="s">
        <v>2120</v>
      </c>
      <c r="F134" s="120" t="s">
        <v>3</v>
      </c>
      <c r="G134" s="120">
        <v>1585211</v>
      </c>
      <c r="H134" s="124"/>
      <c r="I134" s="128" t="s">
        <v>3193</v>
      </c>
      <c r="J134" s="124"/>
      <c r="K134" s="124"/>
      <c r="L134" s="124"/>
      <c r="M134" s="124"/>
      <c r="N134" s="213">
        <v>0</v>
      </c>
      <c r="O134" s="213">
        <v>781.89</v>
      </c>
      <c r="P134" s="124" t="s">
        <v>1314</v>
      </c>
    </row>
    <row r="135" spans="1:16" ht="51">
      <c r="A135" s="266">
        <v>86</v>
      </c>
      <c r="B135" s="124"/>
      <c r="C135" s="125" t="s">
        <v>710</v>
      </c>
      <c r="D135" s="119">
        <v>43105</v>
      </c>
      <c r="E135" s="120" t="s">
        <v>2121</v>
      </c>
      <c r="F135" s="120" t="s">
        <v>3</v>
      </c>
      <c r="G135" s="120">
        <v>1585212</v>
      </c>
      <c r="H135" s="124"/>
      <c r="I135" s="128" t="s">
        <v>3194</v>
      </c>
      <c r="J135" s="124"/>
      <c r="K135" s="124"/>
      <c r="L135" s="124"/>
      <c r="M135" s="124"/>
      <c r="N135" s="213">
        <v>0</v>
      </c>
      <c r="O135" s="213">
        <v>2983.26</v>
      </c>
      <c r="P135" s="124" t="s">
        <v>1314</v>
      </c>
    </row>
    <row r="136" spans="1:16" ht="51">
      <c r="A136" s="266">
        <v>86</v>
      </c>
      <c r="B136" s="124"/>
      <c r="C136" s="125" t="s">
        <v>710</v>
      </c>
      <c r="D136" s="119">
        <v>43105</v>
      </c>
      <c r="E136" s="120" t="s">
        <v>2122</v>
      </c>
      <c r="F136" s="120" t="s">
        <v>3</v>
      </c>
      <c r="G136" s="120">
        <v>1585214</v>
      </c>
      <c r="H136" s="124"/>
      <c r="I136" s="128" t="s">
        <v>3195</v>
      </c>
      <c r="J136" s="124"/>
      <c r="K136" s="124"/>
      <c r="L136" s="124"/>
      <c r="M136" s="124"/>
      <c r="N136" s="213">
        <v>0</v>
      </c>
      <c r="O136" s="213">
        <v>22.66</v>
      </c>
      <c r="P136" s="124" t="s">
        <v>1314</v>
      </c>
    </row>
    <row r="137" spans="1:16" ht="51">
      <c r="A137" s="266">
        <v>86</v>
      </c>
      <c r="B137" s="124"/>
      <c r="C137" s="125" t="s">
        <v>710</v>
      </c>
      <c r="D137" s="119">
        <v>43105</v>
      </c>
      <c r="E137" s="120" t="s">
        <v>2123</v>
      </c>
      <c r="F137" s="120" t="s">
        <v>3</v>
      </c>
      <c r="G137" s="120">
        <v>1585216</v>
      </c>
      <c r="H137" s="124"/>
      <c r="I137" s="128" t="s">
        <v>3196</v>
      </c>
      <c r="J137" s="124"/>
      <c r="K137" s="124"/>
      <c r="L137" s="124"/>
      <c r="M137" s="124"/>
      <c r="N137" s="213">
        <v>0</v>
      </c>
      <c r="O137" s="213">
        <v>2.7</v>
      </c>
      <c r="P137" s="124" t="s">
        <v>1314</v>
      </c>
    </row>
    <row r="138" spans="1:16" ht="51">
      <c r="A138" s="266">
        <v>86</v>
      </c>
      <c r="B138" s="124"/>
      <c r="C138" s="125" t="s">
        <v>710</v>
      </c>
      <c r="D138" s="119">
        <v>43105</v>
      </c>
      <c r="E138" s="120" t="s">
        <v>2124</v>
      </c>
      <c r="F138" s="120" t="s">
        <v>3</v>
      </c>
      <c r="G138" s="120">
        <v>1585218</v>
      </c>
      <c r="H138" s="124"/>
      <c r="I138" s="128" t="s">
        <v>3197</v>
      </c>
      <c r="J138" s="124"/>
      <c r="K138" s="124"/>
      <c r="L138" s="124"/>
      <c r="M138" s="124"/>
      <c r="N138" s="213">
        <v>0</v>
      </c>
      <c r="O138" s="213">
        <v>1890</v>
      </c>
      <c r="P138" s="124" t="s">
        <v>1314</v>
      </c>
    </row>
    <row r="139" spans="1:16" ht="51">
      <c r="A139" s="266">
        <v>86</v>
      </c>
      <c r="B139" s="124"/>
      <c r="C139" s="125" t="s">
        <v>710</v>
      </c>
      <c r="D139" s="119">
        <v>43105</v>
      </c>
      <c r="E139" s="120" t="s">
        <v>2125</v>
      </c>
      <c r="F139" s="120" t="s">
        <v>3</v>
      </c>
      <c r="G139" s="120">
        <v>1585219</v>
      </c>
      <c r="H139" s="124"/>
      <c r="I139" s="128" t="s">
        <v>3198</v>
      </c>
      <c r="J139" s="124"/>
      <c r="K139" s="124"/>
      <c r="L139" s="124"/>
      <c r="M139" s="124"/>
      <c r="N139" s="213">
        <v>0</v>
      </c>
      <c r="O139" s="213">
        <v>2502</v>
      </c>
      <c r="P139" s="124" t="s">
        <v>1314</v>
      </c>
    </row>
    <row r="140" spans="1:16" ht="63.75">
      <c r="A140" s="266">
        <v>25</v>
      </c>
      <c r="B140" s="124"/>
      <c r="C140" s="125" t="s">
        <v>694</v>
      </c>
      <c r="D140" s="119">
        <v>43105</v>
      </c>
      <c r="E140" s="120" t="s">
        <v>2126</v>
      </c>
      <c r="F140" s="120" t="s">
        <v>3</v>
      </c>
      <c r="G140" s="120">
        <v>1585308</v>
      </c>
      <c r="H140" s="124"/>
      <c r="I140" s="128" t="s">
        <v>3199</v>
      </c>
      <c r="J140" s="124"/>
      <c r="K140" s="124"/>
      <c r="L140" s="124"/>
      <c r="M140" s="124"/>
      <c r="N140" s="213">
        <v>0</v>
      </c>
      <c r="O140" s="213">
        <v>6533.21</v>
      </c>
      <c r="P140" s="124" t="s">
        <v>1314</v>
      </c>
    </row>
    <row r="141" spans="1:16" ht="51">
      <c r="A141" s="266">
        <v>290</v>
      </c>
      <c r="B141" s="124"/>
      <c r="C141" s="125" t="s">
        <v>793</v>
      </c>
      <c r="D141" s="119">
        <v>43105</v>
      </c>
      <c r="E141" s="120" t="s">
        <v>2127</v>
      </c>
      <c r="F141" s="120" t="s">
        <v>3</v>
      </c>
      <c r="G141" s="120">
        <v>1585096</v>
      </c>
      <c r="H141" s="124"/>
      <c r="I141" s="128" t="s">
        <v>3200</v>
      </c>
      <c r="J141" s="124"/>
      <c r="K141" s="124"/>
      <c r="L141" s="124"/>
      <c r="M141" s="124"/>
      <c r="N141" s="213">
        <v>0</v>
      </c>
      <c r="O141" s="213">
        <v>800</v>
      </c>
      <c r="P141" s="124" t="s">
        <v>1314</v>
      </c>
    </row>
    <row r="142" spans="1:16" ht="51">
      <c r="A142" s="266" t="s">
        <v>619</v>
      </c>
      <c r="B142" s="124"/>
      <c r="C142" s="125" t="s">
        <v>713</v>
      </c>
      <c r="D142" s="119">
        <v>43105</v>
      </c>
      <c r="E142" s="120" t="s">
        <v>2128</v>
      </c>
      <c r="F142" s="120" t="s">
        <v>3</v>
      </c>
      <c r="G142" s="120">
        <v>1585102</v>
      </c>
      <c r="H142" s="124"/>
      <c r="I142" s="128" t="s">
        <v>3201</v>
      </c>
      <c r="J142" s="124"/>
      <c r="K142" s="124"/>
      <c r="L142" s="124"/>
      <c r="M142" s="124"/>
      <c r="N142" s="213">
        <v>0</v>
      </c>
      <c r="O142" s="213">
        <v>1692.23</v>
      </c>
      <c r="P142" s="124" t="s">
        <v>1314</v>
      </c>
    </row>
    <row r="143" spans="1:16" ht="38.25">
      <c r="A143" s="266">
        <v>35</v>
      </c>
      <c r="B143" s="124"/>
      <c r="C143" s="125" t="s">
        <v>696</v>
      </c>
      <c r="D143" s="119">
        <v>43105</v>
      </c>
      <c r="E143" s="120" t="s">
        <v>2129</v>
      </c>
      <c r="F143" s="120" t="s">
        <v>3</v>
      </c>
      <c r="G143" s="120">
        <v>1585110</v>
      </c>
      <c r="H143" s="124"/>
      <c r="I143" s="128" t="s">
        <v>1382</v>
      </c>
      <c r="J143" s="124"/>
      <c r="K143" s="124"/>
      <c r="L143" s="124"/>
      <c r="M143" s="124"/>
      <c r="N143" s="213">
        <v>0</v>
      </c>
      <c r="O143" s="213">
        <v>460</v>
      </c>
      <c r="P143" s="124" t="s">
        <v>1314</v>
      </c>
    </row>
    <row r="144" spans="1:16" ht="51">
      <c r="A144" s="266" t="s">
        <v>619</v>
      </c>
      <c r="B144" s="124"/>
      <c r="C144" s="125" t="s">
        <v>713</v>
      </c>
      <c r="D144" s="119">
        <v>43105</v>
      </c>
      <c r="E144" s="120" t="s">
        <v>2130</v>
      </c>
      <c r="F144" s="120" t="s">
        <v>3</v>
      </c>
      <c r="G144" s="120">
        <v>1585141</v>
      </c>
      <c r="H144" s="124"/>
      <c r="I144" s="128" t="s">
        <v>3202</v>
      </c>
      <c r="J144" s="124"/>
      <c r="K144" s="124"/>
      <c r="L144" s="124"/>
      <c r="M144" s="124"/>
      <c r="N144" s="213">
        <v>0</v>
      </c>
      <c r="O144" s="213">
        <v>24842.45</v>
      </c>
      <c r="P144" s="124" t="s">
        <v>1314</v>
      </c>
    </row>
    <row r="145" spans="1:16" ht="51">
      <c r="A145" s="266" t="s">
        <v>619</v>
      </c>
      <c r="B145" s="124"/>
      <c r="C145" s="125" t="s">
        <v>713</v>
      </c>
      <c r="D145" s="119">
        <v>43105</v>
      </c>
      <c r="E145" s="120" t="s">
        <v>2131</v>
      </c>
      <c r="F145" s="120" t="s">
        <v>3</v>
      </c>
      <c r="G145" s="120">
        <v>1585148</v>
      </c>
      <c r="H145" s="124"/>
      <c r="I145" s="128" t="s">
        <v>3203</v>
      </c>
      <c r="J145" s="124"/>
      <c r="K145" s="124"/>
      <c r="L145" s="124"/>
      <c r="M145" s="124"/>
      <c r="N145" s="213">
        <v>0</v>
      </c>
      <c r="O145" s="213">
        <v>1506</v>
      </c>
      <c r="P145" s="124" t="s">
        <v>1314</v>
      </c>
    </row>
    <row r="146" spans="1:16" ht="51">
      <c r="A146" s="266">
        <v>46</v>
      </c>
      <c r="B146" s="124"/>
      <c r="C146" s="125" t="s">
        <v>698</v>
      </c>
      <c r="D146" s="119">
        <v>43105</v>
      </c>
      <c r="E146" s="120" t="s">
        <v>2132</v>
      </c>
      <c r="F146" s="120" t="s">
        <v>3</v>
      </c>
      <c r="G146" s="120">
        <v>1585157</v>
      </c>
      <c r="H146" s="124"/>
      <c r="I146" s="128" t="s">
        <v>3204</v>
      </c>
      <c r="J146" s="124"/>
      <c r="K146" s="124"/>
      <c r="L146" s="124"/>
      <c r="M146" s="124"/>
      <c r="N146" s="213">
        <v>0</v>
      </c>
      <c r="O146" s="213">
        <v>111.3</v>
      </c>
      <c r="P146" s="124" t="s">
        <v>1314</v>
      </c>
    </row>
    <row r="147" spans="1:16" ht="51">
      <c r="A147" s="266" t="s">
        <v>619</v>
      </c>
      <c r="B147" s="124"/>
      <c r="C147" s="125" t="s">
        <v>713</v>
      </c>
      <c r="D147" s="119">
        <v>43105</v>
      </c>
      <c r="E147" s="120" t="s">
        <v>2133</v>
      </c>
      <c r="F147" s="120" t="s">
        <v>3</v>
      </c>
      <c r="G147" s="120">
        <v>1585158</v>
      </c>
      <c r="H147" s="124"/>
      <c r="I147" s="128" t="s">
        <v>3205</v>
      </c>
      <c r="J147" s="124"/>
      <c r="K147" s="124"/>
      <c r="L147" s="124"/>
      <c r="M147" s="124"/>
      <c r="N147" s="213">
        <v>0</v>
      </c>
      <c r="O147" s="213">
        <v>206.28</v>
      </c>
      <c r="P147" s="124" t="s">
        <v>1314</v>
      </c>
    </row>
    <row r="148" spans="1:16" ht="51">
      <c r="A148" s="266" t="s">
        <v>619</v>
      </c>
      <c r="B148" s="124"/>
      <c r="C148" s="125" t="s">
        <v>713</v>
      </c>
      <c r="D148" s="119">
        <v>43105</v>
      </c>
      <c r="E148" s="120" t="s">
        <v>2134</v>
      </c>
      <c r="F148" s="120" t="s">
        <v>3</v>
      </c>
      <c r="G148" s="120">
        <v>1585161</v>
      </c>
      <c r="H148" s="124"/>
      <c r="I148" s="128" t="s">
        <v>1393</v>
      </c>
      <c r="J148" s="124"/>
      <c r="K148" s="124"/>
      <c r="L148" s="124"/>
      <c r="M148" s="124"/>
      <c r="N148" s="213">
        <v>0</v>
      </c>
      <c r="O148" s="213">
        <v>390</v>
      </c>
      <c r="P148" s="124" t="s">
        <v>1314</v>
      </c>
    </row>
    <row r="149" spans="1:16" ht="51">
      <c r="A149" s="266" t="s">
        <v>619</v>
      </c>
      <c r="B149" s="124"/>
      <c r="C149" s="125" t="s">
        <v>713</v>
      </c>
      <c r="D149" s="119">
        <v>43105</v>
      </c>
      <c r="E149" s="120" t="s">
        <v>2135</v>
      </c>
      <c r="F149" s="120" t="s">
        <v>3</v>
      </c>
      <c r="G149" s="120">
        <v>1585165</v>
      </c>
      <c r="H149" s="124"/>
      <c r="I149" s="128" t="s">
        <v>1393</v>
      </c>
      <c r="J149" s="124"/>
      <c r="K149" s="124"/>
      <c r="L149" s="124"/>
      <c r="M149" s="124"/>
      <c r="N149" s="213">
        <v>0</v>
      </c>
      <c r="O149" s="213">
        <v>390</v>
      </c>
      <c r="P149" s="124" t="s">
        <v>1314</v>
      </c>
    </row>
    <row r="150" spans="1:16" ht="51">
      <c r="A150" s="266" t="s">
        <v>619</v>
      </c>
      <c r="B150" s="124"/>
      <c r="C150" s="125" t="s">
        <v>713</v>
      </c>
      <c r="D150" s="119">
        <v>43105</v>
      </c>
      <c r="E150" s="120" t="s">
        <v>2136</v>
      </c>
      <c r="F150" s="120" t="s">
        <v>3</v>
      </c>
      <c r="G150" s="120">
        <v>1585168</v>
      </c>
      <c r="H150" s="124"/>
      <c r="I150" s="128" t="s">
        <v>1384</v>
      </c>
      <c r="J150" s="124"/>
      <c r="K150" s="124"/>
      <c r="L150" s="124"/>
      <c r="M150" s="124"/>
      <c r="N150" s="213">
        <v>0</v>
      </c>
      <c r="O150" s="213">
        <v>1277</v>
      </c>
      <c r="P150" s="124" t="s">
        <v>1314</v>
      </c>
    </row>
    <row r="151" spans="1:16" ht="51">
      <c r="A151" s="266" t="s">
        <v>619</v>
      </c>
      <c r="B151" s="124"/>
      <c r="C151" s="125" t="s">
        <v>713</v>
      </c>
      <c r="D151" s="119">
        <v>43105</v>
      </c>
      <c r="E151" s="120" t="s">
        <v>2137</v>
      </c>
      <c r="F151" s="120" t="s">
        <v>3</v>
      </c>
      <c r="G151" s="120">
        <v>1585239</v>
      </c>
      <c r="H151" s="124"/>
      <c r="I151" s="128" t="s">
        <v>1401</v>
      </c>
      <c r="J151" s="124"/>
      <c r="K151" s="124"/>
      <c r="L151" s="124"/>
      <c r="M151" s="124"/>
      <c r="N151" s="213">
        <v>0</v>
      </c>
      <c r="O151" s="213">
        <v>150</v>
      </c>
      <c r="P151" s="124" t="s">
        <v>1314</v>
      </c>
    </row>
    <row r="152" spans="1:16" ht="51">
      <c r="A152" s="266" t="s">
        <v>619</v>
      </c>
      <c r="B152" s="124"/>
      <c r="C152" s="125" t="s">
        <v>713</v>
      </c>
      <c r="D152" s="119">
        <v>43105</v>
      </c>
      <c r="E152" s="120" t="s">
        <v>2138</v>
      </c>
      <c r="F152" s="120" t="s">
        <v>3</v>
      </c>
      <c r="G152" s="120">
        <v>1585249</v>
      </c>
      <c r="H152" s="124"/>
      <c r="I152" s="128" t="s">
        <v>3206</v>
      </c>
      <c r="J152" s="124"/>
      <c r="K152" s="124"/>
      <c r="L152" s="124"/>
      <c r="M152" s="124"/>
      <c r="N152" s="213">
        <v>0</v>
      </c>
      <c r="O152" s="213">
        <v>6812</v>
      </c>
      <c r="P152" s="124" t="s">
        <v>1314</v>
      </c>
    </row>
    <row r="153" spans="1:16" ht="51">
      <c r="A153" s="266" t="s">
        <v>619</v>
      </c>
      <c r="B153" s="124"/>
      <c r="C153" s="125" t="s">
        <v>713</v>
      </c>
      <c r="D153" s="119">
        <v>43105</v>
      </c>
      <c r="E153" s="120" t="s">
        <v>2139</v>
      </c>
      <c r="F153" s="120" t="s">
        <v>3</v>
      </c>
      <c r="G153" s="120">
        <v>1585255</v>
      </c>
      <c r="H153" s="124"/>
      <c r="I153" s="128" t="s">
        <v>3207</v>
      </c>
      <c r="J153" s="124"/>
      <c r="K153" s="124"/>
      <c r="L153" s="124"/>
      <c r="M153" s="124"/>
      <c r="N153" s="213">
        <v>0</v>
      </c>
      <c r="O153" s="213">
        <v>352.74</v>
      </c>
      <c r="P153" s="124" t="s">
        <v>1314</v>
      </c>
    </row>
    <row r="154" spans="1:16" ht="38.25">
      <c r="A154" s="266">
        <v>20</v>
      </c>
      <c r="B154" s="124"/>
      <c r="C154" s="125" t="s">
        <v>693</v>
      </c>
      <c r="D154" s="119">
        <v>43105</v>
      </c>
      <c r="E154" s="120" t="s">
        <v>2140</v>
      </c>
      <c r="F154" s="120" t="s">
        <v>3</v>
      </c>
      <c r="G154" s="120">
        <v>1585288</v>
      </c>
      <c r="H154" s="124"/>
      <c r="I154" s="128" t="s">
        <v>3208</v>
      </c>
      <c r="J154" s="124"/>
      <c r="K154" s="124"/>
      <c r="L154" s="124"/>
      <c r="M154" s="124"/>
      <c r="N154" s="213">
        <v>0</v>
      </c>
      <c r="O154" s="213">
        <v>1038.8</v>
      </c>
      <c r="P154" s="124" t="s">
        <v>1314</v>
      </c>
    </row>
    <row r="155" spans="1:16" ht="63.75">
      <c r="A155" s="266" t="s">
        <v>619</v>
      </c>
      <c r="B155" s="124"/>
      <c r="C155" s="125" t="s">
        <v>713</v>
      </c>
      <c r="D155" s="119">
        <v>43105</v>
      </c>
      <c r="E155" s="120" t="s">
        <v>2141</v>
      </c>
      <c r="F155" s="120" t="s">
        <v>3</v>
      </c>
      <c r="G155" s="120">
        <v>1585298</v>
      </c>
      <c r="H155" s="124"/>
      <c r="I155" s="128" t="s">
        <v>3209</v>
      </c>
      <c r="J155" s="124"/>
      <c r="K155" s="124"/>
      <c r="L155" s="124"/>
      <c r="M155" s="124"/>
      <c r="N155" s="213">
        <v>0</v>
      </c>
      <c r="O155" s="213">
        <v>7245.42</v>
      </c>
      <c r="P155" s="124" t="s">
        <v>1314</v>
      </c>
    </row>
    <row r="156" spans="1:16" ht="51">
      <c r="A156" s="266">
        <v>20</v>
      </c>
      <c r="B156" s="124"/>
      <c r="C156" s="125" t="s">
        <v>693</v>
      </c>
      <c r="D156" s="119">
        <v>43105</v>
      </c>
      <c r="E156" s="120" t="s">
        <v>2142</v>
      </c>
      <c r="F156" s="120" t="s">
        <v>3</v>
      </c>
      <c r="G156" s="120">
        <v>1585300</v>
      </c>
      <c r="H156" s="124"/>
      <c r="I156" s="128" t="s">
        <v>3210</v>
      </c>
      <c r="J156" s="124"/>
      <c r="K156" s="124"/>
      <c r="L156" s="124"/>
      <c r="M156" s="124"/>
      <c r="N156" s="213">
        <v>0</v>
      </c>
      <c r="O156" s="213">
        <v>1</v>
      </c>
      <c r="P156" s="124" t="s">
        <v>1314</v>
      </c>
    </row>
    <row r="157" spans="1:16" ht="51">
      <c r="A157" s="266" t="s">
        <v>619</v>
      </c>
      <c r="B157" s="124"/>
      <c r="C157" s="125" t="s">
        <v>713</v>
      </c>
      <c r="D157" s="119">
        <v>43105</v>
      </c>
      <c r="E157" s="120" t="s">
        <v>2143</v>
      </c>
      <c r="F157" s="120" t="s">
        <v>3</v>
      </c>
      <c r="G157" s="120">
        <v>1585304</v>
      </c>
      <c r="H157" s="124"/>
      <c r="I157" s="128" t="s">
        <v>1380</v>
      </c>
      <c r="J157" s="124"/>
      <c r="K157" s="124"/>
      <c r="L157" s="124"/>
      <c r="M157" s="124"/>
      <c r="N157" s="213">
        <v>0</v>
      </c>
      <c r="O157" s="213">
        <v>3400</v>
      </c>
      <c r="P157" s="124" t="s">
        <v>1314</v>
      </c>
    </row>
    <row r="158" spans="1:16" ht="38.25">
      <c r="A158" s="266">
        <v>16</v>
      </c>
      <c r="B158" s="124"/>
      <c r="C158" s="125" t="s">
        <v>692</v>
      </c>
      <c r="D158" s="119">
        <v>43105</v>
      </c>
      <c r="E158" s="120" t="s">
        <v>2144</v>
      </c>
      <c r="F158" s="120" t="s">
        <v>3</v>
      </c>
      <c r="G158" s="120">
        <v>1585305</v>
      </c>
      <c r="H158" s="124"/>
      <c r="I158" s="128" t="s">
        <v>3211</v>
      </c>
      <c r="J158" s="124"/>
      <c r="K158" s="124"/>
      <c r="L158" s="124"/>
      <c r="M158" s="124"/>
      <c r="N158" s="213">
        <v>0</v>
      </c>
      <c r="O158" s="213">
        <v>1893.4</v>
      </c>
      <c r="P158" s="124" t="s">
        <v>1314</v>
      </c>
    </row>
    <row r="159" spans="1:16" ht="51">
      <c r="A159" s="266" t="s">
        <v>619</v>
      </c>
      <c r="B159" s="124"/>
      <c r="C159" s="125" t="s">
        <v>713</v>
      </c>
      <c r="D159" s="119">
        <v>43105</v>
      </c>
      <c r="E159" s="120" t="s">
        <v>2145</v>
      </c>
      <c r="F159" s="120" t="s">
        <v>3</v>
      </c>
      <c r="G159" s="120">
        <v>1585306</v>
      </c>
      <c r="H159" s="124"/>
      <c r="I159" s="128" t="s">
        <v>1376</v>
      </c>
      <c r="J159" s="124"/>
      <c r="K159" s="124"/>
      <c r="L159" s="124"/>
      <c r="M159" s="124"/>
      <c r="N159" s="213">
        <v>0</v>
      </c>
      <c r="O159" s="213">
        <v>1713</v>
      </c>
      <c r="P159" s="124" t="s">
        <v>1314</v>
      </c>
    </row>
    <row r="160" spans="1:16" ht="38.25">
      <c r="A160" s="266">
        <v>15</v>
      </c>
      <c r="B160" s="124"/>
      <c r="C160" s="125" t="s">
        <v>691</v>
      </c>
      <c r="D160" s="119">
        <v>43105</v>
      </c>
      <c r="E160" s="120" t="s">
        <v>2146</v>
      </c>
      <c r="F160" s="120" t="s">
        <v>3</v>
      </c>
      <c r="G160" s="120">
        <v>1585376</v>
      </c>
      <c r="H160" s="124"/>
      <c r="I160" s="128" t="s">
        <v>3212</v>
      </c>
      <c r="J160" s="124"/>
      <c r="K160" s="124"/>
      <c r="L160" s="124"/>
      <c r="M160" s="124"/>
      <c r="N160" s="213">
        <v>0</v>
      </c>
      <c r="O160" s="213">
        <v>11</v>
      </c>
      <c r="P160" s="124" t="s">
        <v>1314</v>
      </c>
    </row>
    <row r="161" spans="1:16" ht="51">
      <c r="A161" s="266" t="s">
        <v>619</v>
      </c>
      <c r="B161" s="124"/>
      <c r="C161" s="125" t="s">
        <v>713</v>
      </c>
      <c r="D161" s="119">
        <v>43105</v>
      </c>
      <c r="E161" s="120" t="s">
        <v>2147</v>
      </c>
      <c r="F161" s="120" t="s">
        <v>3</v>
      </c>
      <c r="G161" s="120">
        <v>1585384</v>
      </c>
      <c r="H161" s="124"/>
      <c r="I161" s="128" t="s">
        <v>3213</v>
      </c>
      <c r="J161" s="124"/>
      <c r="K161" s="124"/>
      <c r="L161" s="124"/>
      <c r="M161" s="124"/>
      <c r="N161" s="213">
        <v>0</v>
      </c>
      <c r="O161" s="213">
        <v>1176.83</v>
      </c>
      <c r="P161" s="124" t="s">
        <v>1314</v>
      </c>
    </row>
    <row r="162" spans="1:16" ht="63.75">
      <c r="A162" s="266">
        <v>48</v>
      </c>
      <c r="B162" s="124"/>
      <c r="C162" s="125" t="s">
        <v>700</v>
      </c>
      <c r="D162" s="119">
        <v>43105</v>
      </c>
      <c r="E162" s="120" t="s">
        <v>2148</v>
      </c>
      <c r="F162" s="120" t="s">
        <v>3</v>
      </c>
      <c r="G162" s="120">
        <v>1585386</v>
      </c>
      <c r="H162" s="124"/>
      <c r="I162" s="128" t="s">
        <v>3214</v>
      </c>
      <c r="J162" s="124"/>
      <c r="K162" s="124"/>
      <c r="L162" s="124"/>
      <c r="M162" s="124"/>
      <c r="N162" s="213">
        <v>0</v>
      </c>
      <c r="O162" s="213">
        <v>20861.849999999999</v>
      </c>
      <c r="P162" s="124" t="s">
        <v>1314</v>
      </c>
    </row>
    <row r="163" spans="1:16" ht="51">
      <c r="A163" s="266" t="s">
        <v>619</v>
      </c>
      <c r="B163" s="124"/>
      <c r="C163" s="125" t="s">
        <v>713</v>
      </c>
      <c r="D163" s="119">
        <v>43105</v>
      </c>
      <c r="E163" s="120" t="s">
        <v>2149</v>
      </c>
      <c r="F163" s="120" t="s">
        <v>3</v>
      </c>
      <c r="G163" s="120">
        <v>1585392</v>
      </c>
      <c r="H163" s="124"/>
      <c r="I163" s="128" t="s">
        <v>3215</v>
      </c>
      <c r="J163" s="124"/>
      <c r="K163" s="124"/>
      <c r="L163" s="124"/>
      <c r="M163" s="124"/>
      <c r="N163" s="213">
        <v>0</v>
      </c>
      <c r="O163" s="213">
        <v>742</v>
      </c>
      <c r="P163" s="124" t="s">
        <v>1314</v>
      </c>
    </row>
    <row r="164" spans="1:16" ht="51">
      <c r="A164" s="266" t="s">
        <v>619</v>
      </c>
      <c r="B164" s="124"/>
      <c r="C164" s="125" t="s">
        <v>713</v>
      </c>
      <c r="D164" s="119">
        <v>43105</v>
      </c>
      <c r="E164" s="120" t="s">
        <v>2150</v>
      </c>
      <c r="F164" s="120" t="s">
        <v>3</v>
      </c>
      <c r="G164" s="120">
        <v>1585407</v>
      </c>
      <c r="H164" s="124"/>
      <c r="I164" s="128" t="s">
        <v>3216</v>
      </c>
      <c r="J164" s="124"/>
      <c r="K164" s="124"/>
      <c r="L164" s="124"/>
      <c r="M164" s="124"/>
      <c r="N164" s="213">
        <v>0</v>
      </c>
      <c r="O164" s="213">
        <v>800</v>
      </c>
      <c r="P164" s="124" t="s">
        <v>1314</v>
      </c>
    </row>
    <row r="165" spans="1:16" ht="51">
      <c r="A165" s="266">
        <v>291</v>
      </c>
      <c r="B165" s="124"/>
      <c r="C165" s="125" t="s">
        <v>794</v>
      </c>
      <c r="D165" s="119">
        <v>43105</v>
      </c>
      <c r="E165" s="120" t="s">
        <v>2151</v>
      </c>
      <c r="F165" s="120" t="s">
        <v>3</v>
      </c>
      <c r="G165" s="120">
        <v>1585428</v>
      </c>
      <c r="H165" s="124"/>
      <c r="I165" s="128" t="s">
        <v>3217</v>
      </c>
      <c r="J165" s="124"/>
      <c r="K165" s="124"/>
      <c r="L165" s="124"/>
      <c r="M165" s="124"/>
      <c r="N165" s="213">
        <v>0</v>
      </c>
      <c r="O165" s="213">
        <v>14905</v>
      </c>
      <c r="P165" s="124" t="s">
        <v>1314</v>
      </c>
    </row>
    <row r="166" spans="1:16" ht="51">
      <c r="A166" s="266" t="s">
        <v>619</v>
      </c>
      <c r="B166" s="124"/>
      <c r="C166" s="125" t="s">
        <v>713</v>
      </c>
      <c r="D166" s="119">
        <v>43105</v>
      </c>
      <c r="E166" s="120" t="s">
        <v>2152</v>
      </c>
      <c r="F166" s="120" t="s">
        <v>3</v>
      </c>
      <c r="G166" s="120">
        <v>1585440</v>
      </c>
      <c r="H166" s="124"/>
      <c r="I166" s="128" t="s">
        <v>3218</v>
      </c>
      <c r="J166" s="124"/>
      <c r="K166" s="124"/>
      <c r="L166" s="124"/>
      <c r="M166" s="124"/>
      <c r="N166" s="213">
        <v>0</v>
      </c>
      <c r="O166" s="213">
        <v>8186</v>
      </c>
      <c r="P166" s="124" t="s">
        <v>1314</v>
      </c>
    </row>
    <row r="167" spans="1:16" ht="63.75">
      <c r="A167" s="266" t="s">
        <v>619</v>
      </c>
      <c r="B167" s="124"/>
      <c r="C167" s="125" t="s">
        <v>713</v>
      </c>
      <c r="D167" s="119">
        <v>43105</v>
      </c>
      <c r="E167" s="120" t="s">
        <v>2153</v>
      </c>
      <c r="F167" s="120" t="s">
        <v>3</v>
      </c>
      <c r="G167" s="120">
        <v>1585445</v>
      </c>
      <c r="H167" s="124"/>
      <c r="I167" s="128" t="s">
        <v>3219</v>
      </c>
      <c r="J167" s="124"/>
      <c r="K167" s="124"/>
      <c r="L167" s="124"/>
      <c r="M167" s="124"/>
      <c r="N167" s="213">
        <v>0</v>
      </c>
      <c r="O167" s="213">
        <v>295.58999999999997</v>
      </c>
      <c r="P167" s="124" t="s">
        <v>1314</v>
      </c>
    </row>
    <row r="168" spans="1:16" ht="63.75">
      <c r="A168" s="266" t="s">
        <v>619</v>
      </c>
      <c r="B168" s="124"/>
      <c r="C168" s="125" t="s">
        <v>713</v>
      </c>
      <c r="D168" s="119">
        <v>43105</v>
      </c>
      <c r="E168" s="120" t="s">
        <v>2154</v>
      </c>
      <c r="F168" s="120" t="s">
        <v>3</v>
      </c>
      <c r="G168" s="120">
        <v>1585447</v>
      </c>
      <c r="H168" s="124"/>
      <c r="I168" s="128" t="s">
        <v>3220</v>
      </c>
      <c r="J168" s="124"/>
      <c r="K168" s="124"/>
      <c r="L168" s="124"/>
      <c r="M168" s="124"/>
      <c r="N168" s="213">
        <v>0</v>
      </c>
      <c r="O168" s="213">
        <v>312.39</v>
      </c>
      <c r="P168" s="124" t="s">
        <v>1314</v>
      </c>
    </row>
    <row r="169" spans="1:16" ht="51">
      <c r="A169" s="266" t="s">
        <v>619</v>
      </c>
      <c r="B169" s="124"/>
      <c r="C169" s="125" t="s">
        <v>713</v>
      </c>
      <c r="D169" s="119">
        <v>43105</v>
      </c>
      <c r="E169" s="120" t="s">
        <v>2155</v>
      </c>
      <c r="F169" s="120" t="s">
        <v>3</v>
      </c>
      <c r="G169" s="120">
        <v>1585482</v>
      </c>
      <c r="H169" s="124"/>
      <c r="I169" s="128" t="s">
        <v>3221</v>
      </c>
      <c r="J169" s="124"/>
      <c r="K169" s="124"/>
      <c r="L169" s="124"/>
      <c r="M169" s="124"/>
      <c r="N169" s="213">
        <v>0</v>
      </c>
      <c r="O169" s="213">
        <v>468</v>
      </c>
      <c r="P169" s="124" t="s">
        <v>1314</v>
      </c>
    </row>
    <row r="170" spans="1:16" ht="51">
      <c r="A170" s="266">
        <v>46</v>
      </c>
      <c r="B170" s="124"/>
      <c r="C170" s="125" t="s">
        <v>698</v>
      </c>
      <c r="D170" s="119">
        <v>43105</v>
      </c>
      <c r="E170" s="120" t="s">
        <v>2156</v>
      </c>
      <c r="F170" s="120" t="s">
        <v>3</v>
      </c>
      <c r="G170" s="120">
        <v>1585483</v>
      </c>
      <c r="H170" s="124"/>
      <c r="I170" s="128" t="s">
        <v>3222</v>
      </c>
      <c r="J170" s="124"/>
      <c r="K170" s="124"/>
      <c r="L170" s="124"/>
      <c r="M170" s="124"/>
      <c r="N170" s="213">
        <v>0</v>
      </c>
      <c r="O170" s="213">
        <v>38.76</v>
      </c>
      <c r="P170" s="124" t="s">
        <v>1314</v>
      </c>
    </row>
    <row r="171" spans="1:16" ht="51">
      <c r="A171" s="266">
        <v>234</v>
      </c>
      <c r="B171" s="124"/>
      <c r="C171" s="125" t="s">
        <v>124</v>
      </c>
      <c r="D171" s="119">
        <v>43108</v>
      </c>
      <c r="E171" s="120" t="s">
        <v>1453</v>
      </c>
      <c r="F171" s="120" t="s">
        <v>6</v>
      </c>
      <c r="G171" s="120">
        <v>928110</v>
      </c>
      <c r="H171" s="124"/>
      <c r="I171" s="128" t="s">
        <v>2646</v>
      </c>
      <c r="J171" s="124"/>
      <c r="K171" s="124"/>
      <c r="L171" s="124"/>
      <c r="M171" s="124"/>
      <c r="N171" s="213">
        <v>0</v>
      </c>
      <c r="O171" s="213">
        <v>3909</v>
      </c>
      <c r="P171" s="124" t="s">
        <v>1314</v>
      </c>
    </row>
    <row r="172" spans="1:16" ht="51">
      <c r="A172" s="266" t="s">
        <v>619</v>
      </c>
      <c r="B172" s="124"/>
      <c r="C172" s="125" t="s">
        <v>713</v>
      </c>
      <c r="D172" s="119">
        <v>43108</v>
      </c>
      <c r="E172" s="120" t="s">
        <v>1454</v>
      </c>
      <c r="F172" s="120" t="s">
        <v>6</v>
      </c>
      <c r="G172" s="120">
        <v>928111</v>
      </c>
      <c r="H172" s="124"/>
      <c r="I172" s="128" t="s">
        <v>2647</v>
      </c>
      <c r="J172" s="124"/>
      <c r="K172" s="124"/>
      <c r="L172" s="124"/>
      <c r="M172" s="124"/>
      <c r="N172" s="213">
        <v>0</v>
      </c>
      <c r="O172" s="213">
        <v>7940.34</v>
      </c>
      <c r="P172" s="124" t="s">
        <v>1314</v>
      </c>
    </row>
    <row r="173" spans="1:16" ht="89.25">
      <c r="A173" s="266" t="s">
        <v>619</v>
      </c>
      <c r="B173" s="124"/>
      <c r="C173" s="125" t="s">
        <v>713</v>
      </c>
      <c r="D173" s="119">
        <v>43108</v>
      </c>
      <c r="E173" s="120" t="s">
        <v>1455</v>
      </c>
      <c r="F173" s="120" t="s">
        <v>6</v>
      </c>
      <c r="G173" s="120">
        <v>910343</v>
      </c>
      <c r="H173" s="124"/>
      <c r="I173" s="128" t="s">
        <v>2648</v>
      </c>
      <c r="J173" s="124"/>
      <c r="K173" s="124"/>
      <c r="L173" s="124"/>
      <c r="M173" s="124"/>
      <c r="N173" s="213">
        <v>0</v>
      </c>
      <c r="O173" s="213">
        <v>8799.15</v>
      </c>
      <c r="P173" s="124" t="s">
        <v>1314</v>
      </c>
    </row>
    <row r="174" spans="1:16" ht="63.75">
      <c r="A174" s="266" t="s">
        <v>620</v>
      </c>
      <c r="B174" s="124"/>
      <c r="C174" s="125" t="s">
        <v>714</v>
      </c>
      <c r="D174" s="119">
        <v>43108</v>
      </c>
      <c r="E174" s="120" t="s">
        <v>1456</v>
      </c>
      <c r="F174" s="120" t="s">
        <v>11</v>
      </c>
      <c r="G174" s="120">
        <v>10212</v>
      </c>
      <c r="H174" s="124"/>
      <c r="I174" s="128" t="s">
        <v>2649</v>
      </c>
      <c r="J174" s="124"/>
      <c r="K174" s="124"/>
      <c r="L174" s="124"/>
      <c r="M174" s="124"/>
      <c r="N174" s="213">
        <v>2636.08</v>
      </c>
      <c r="O174" s="213">
        <v>0</v>
      </c>
      <c r="P174" s="124" t="s">
        <v>1314</v>
      </c>
    </row>
    <row r="175" spans="1:16" ht="63.75">
      <c r="A175" s="266" t="s">
        <v>620</v>
      </c>
      <c r="B175" s="124"/>
      <c r="C175" s="125" t="s">
        <v>714</v>
      </c>
      <c r="D175" s="119">
        <v>43108</v>
      </c>
      <c r="E175" s="120" t="s">
        <v>1457</v>
      </c>
      <c r="F175" s="120" t="s">
        <v>11</v>
      </c>
      <c r="G175" s="120">
        <v>10232</v>
      </c>
      <c r="H175" s="124"/>
      <c r="I175" s="128" t="s">
        <v>2650</v>
      </c>
      <c r="J175" s="124"/>
      <c r="K175" s="124"/>
      <c r="L175" s="124"/>
      <c r="M175" s="124"/>
      <c r="N175" s="213">
        <v>5527.85</v>
      </c>
      <c r="O175" s="213">
        <v>0</v>
      </c>
      <c r="P175" s="124" t="s">
        <v>1314</v>
      </c>
    </row>
    <row r="176" spans="1:16" ht="51">
      <c r="A176" s="266">
        <v>513</v>
      </c>
      <c r="B176" s="124"/>
      <c r="C176" s="125" t="s">
        <v>201</v>
      </c>
      <c r="D176" s="119">
        <v>43108</v>
      </c>
      <c r="E176" s="120" t="s">
        <v>1458</v>
      </c>
      <c r="F176" s="120" t="s">
        <v>15</v>
      </c>
      <c r="G176" s="120">
        <v>636786</v>
      </c>
      <c r="H176" s="124"/>
      <c r="I176" s="128" t="s">
        <v>2651</v>
      </c>
      <c r="J176" s="124"/>
      <c r="K176" s="124"/>
      <c r="L176" s="124"/>
      <c r="M176" s="124"/>
      <c r="N176" s="213">
        <v>50</v>
      </c>
      <c r="O176" s="213">
        <v>0</v>
      </c>
      <c r="P176" s="124" t="s">
        <v>1314</v>
      </c>
    </row>
    <row r="177" spans="1:16" ht="76.5">
      <c r="A177" s="266" t="s">
        <v>620</v>
      </c>
      <c r="B177" s="124"/>
      <c r="C177" s="125" t="s">
        <v>714</v>
      </c>
      <c r="D177" s="119">
        <v>43108</v>
      </c>
      <c r="E177" s="120" t="s">
        <v>1459</v>
      </c>
      <c r="F177" s="120" t="s">
        <v>13</v>
      </c>
      <c r="G177" s="120">
        <v>910325</v>
      </c>
      <c r="H177" s="124"/>
      <c r="I177" s="128" t="s">
        <v>2652</v>
      </c>
      <c r="J177" s="124"/>
      <c r="K177" s="124"/>
      <c r="L177" s="124"/>
      <c r="M177" s="124"/>
      <c r="N177" s="213">
        <v>29783</v>
      </c>
      <c r="O177" s="213">
        <v>0</v>
      </c>
      <c r="P177" s="124" t="s">
        <v>1314</v>
      </c>
    </row>
    <row r="178" spans="1:16" ht="76.5">
      <c r="A178" s="266" t="s">
        <v>620</v>
      </c>
      <c r="B178" s="124"/>
      <c r="C178" s="125" t="s">
        <v>714</v>
      </c>
      <c r="D178" s="119">
        <v>43108</v>
      </c>
      <c r="E178" s="120" t="s">
        <v>1460</v>
      </c>
      <c r="F178" s="120" t="s">
        <v>11</v>
      </c>
      <c r="G178" s="120">
        <v>910325</v>
      </c>
      <c r="H178" s="124"/>
      <c r="I178" s="128" t="s">
        <v>2653</v>
      </c>
      <c r="J178" s="124"/>
      <c r="K178" s="124"/>
      <c r="L178" s="124"/>
      <c r="M178" s="124"/>
      <c r="N178" s="213">
        <v>50</v>
      </c>
      <c r="O178" s="213">
        <v>0</v>
      </c>
      <c r="P178" s="124" t="s">
        <v>1314</v>
      </c>
    </row>
    <row r="179" spans="1:16" ht="51">
      <c r="A179" s="266" t="s">
        <v>619</v>
      </c>
      <c r="B179" s="124"/>
      <c r="C179" s="125" t="s">
        <v>713</v>
      </c>
      <c r="D179" s="119">
        <v>43108</v>
      </c>
      <c r="E179" s="120" t="s">
        <v>2157</v>
      </c>
      <c r="F179" s="120" t="s">
        <v>3</v>
      </c>
      <c r="G179" s="120">
        <v>1585688</v>
      </c>
      <c r="H179" s="124"/>
      <c r="I179" s="128" t="s">
        <v>3223</v>
      </c>
      <c r="J179" s="124"/>
      <c r="K179" s="124"/>
      <c r="L179" s="124"/>
      <c r="M179" s="124"/>
      <c r="N179" s="213">
        <v>0</v>
      </c>
      <c r="O179" s="213">
        <v>1008</v>
      </c>
      <c r="P179" s="124" t="s">
        <v>1314</v>
      </c>
    </row>
    <row r="180" spans="1:16" ht="63.75">
      <c r="A180" s="266" t="s">
        <v>619</v>
      </c>
      <c r="B180" s="124"/>
      <c r="C180" s="125" t="s">
        <v>713</v>
      </c>
      <c r="D180" s="119">
        <v>43108</v>
      </c>
      <c r="E180" s="120" t="s">
        <v>2158</v>
      </c>
      <c r="F180" s="120" t="s">
        <v>3</v>
      </c>
      <c r="G180" s="120">
        <v>1585788</v>
      </c>
      <c r="H180" s="124"/>
      <c r="I180" s="128" t="s">
        <v>3224</v>
      </c>
      <c r="J180" s="124"/>
      <c r="K180" s="124"/>
      <c r="L180" s="124"/>
      <c r="M180" s="124"/>
      <c r="N180" s="213">
        <v>0</v>
      </c>
      <c r="O180" s="213">
        <v>18706.150000000001</v>
      </c>
      <c r="P180" s="124" t="s">
        <v>1314</v>
      </c>
    </row>
    <row r="181" spans="1:16" ht="63.75">
      <c r="A181" s="266" t="s">
        <v>619</v>
      </c>
      <c r="B181" s="124"/>
      <c r="C181" s="125" t="s">
        <v>713</v>
      </c>
      <c r="D181" s="119">
        <v>43108</v>
      </c>
      <c r="E181" s="120" t="s">
        <v>2159</v>
      </c>
      <c r="F181" s="120" t="s">
        <v>3</v>
      </c>
      <c r="G181" s="120">
        <v>1585792</v>
      </c>
      <c r="H181" s="124"/>
      <c r="I181" s="128" t="s">
        <v>3225</v>
      </c>
      <c r="J181" s="124"/>
      <c r="K181" s="124"/>
      <c r="L181" s="124"/>
      <c r="M181" s="124"/>
      <c r="N181" s="213">
        <v>0</v>
      </c>
      <c r="O181" s="213">
        <v>2826.1</v>
      </c>
      <c r="P181" s="124" t="s">
        <v>1314</v>
      </c>
    </row>
    <row r="182" spans="1:16" ht="51">
      <c r="A182" s="266">
        <v>574</v>
      </c>
      <c r="B182" s="124"/>
      <c r="C182" s="125" t="s">
        <v>850</v>
      </c>
      <c r="D182" s="119">
        <v>43108</v>
      </c>
      <c r="E182" s="120" t="s">
        <v>2160</v>
      </c>
      <c r="F182" s="120" t="s">
        <v>3</v>
      </c>
      <c r="G182" s="120">
        <v>1585660</v>
      </c>
      <c r="H182" s="124"/>
      <c r="I182" s="128" t="s">
        <v>3226</v>
      </c>
      <c r="J182" s="124"/>
      <c r="K182" s="124"/>
      <c r="L182" s="124"/>
      <c r="M182" s="124"/>
      <c r="N182" s="213">
        <v>0</v>
      </c>
      <c r="O182" s="213">
        <v>538</v>
      </c>
      <c r="P182" s="124" t="s">
        <v>1314</v>
      </c>
    </row>
    <row r="183" spans="1:16" ht="51">
      <c r="A183" s="266">
        <v>574</v>
      </c>
      <c r="B183" s="124"/>
      <c r="C183" s="125" t="s">
        <v>850</v>
      </c>
      <c r="D183" s="119">
        <v>43108</v>
      </c>
      <c r="E183" s="120" t="s">
        <v>2161</v>
      </c>
      <c r="F183" s="120" t="s">
        <v>3</v>
      </c>
      <c r="G183" s="120">
        <v>1585661</v>
      </c>
      <c r="H183" s="124"/>
      <c r="I183" s="128" t="s">
        <v>3227</v>
      </c>
      <c r="J183" s="124"/>
      <c r="K183" s="124"/>
      <c r="L183" s="124"/>
      <c r="M183" s="124"/>
      <c r="N183" s="213">
        <v>0</v>
      </c>
      <c r="O183" s="213">
        <v>13100</v>
      </c>
      <c r="P183" s="124" t="s">
        <v>1314</v>
      </c>
    </row>
    <row r="184" spans="1:16" ht="51">
      <c r="A184" s="266" t="s">
        <v>619</v>
      </c>
      <c r="B184" s="124"/>
      <c r="C184" s="125" t="s">
        <v>713</v>
      </c>
      <c r="D184" s="119">
        <v>43108</v>
      </c>
      <c r="E184" s="120" t="s">
        <v>2162</v>
      </c>
      <c r="F184" s="120" t="s">
        <v>3</v>
      </c>
      <c r="G184" s="120">
        <v>1585662</v>
      </c>
      <c r="H184" s="124"/>
      <c r="I184" s="128" t="s">
        <v>3228</v>
      </c>
      <c r="J184" s="124"/>
      <c r="K184" s="124"/>
      <c r="L184" s="124"/>
      <c r="M184" s="124"/>
      <c r="N184" s="213">
        <v>0</v>
      </c>
      <c r="O184" s="213">
        <v>2000</v>
      </c>
      <c r="P184" s="124" t="s">
        <v>1314</v>
      </c>
    </row>
    <row r="185" spans="1:16" ht="51">
      <c r="A185" s="266" t="s">
        <v>619</v>
      </c>
      <c r="B185" s="124"/>
      <c r="C185" s="125" t="s">
        <v>713</v>
      </c>
      <c r="D185" s="119">
        <v>43108</v>
      </c>
      <c r="E185" s="120" t="s">
        <v>2163</v>
      </c>
      <c r="F185" s="120" t="s">
        <v>3</v>
      </c>
      <c r="G185" s="120">
        <v>1585672</v>
      </c>
      <c r="H185" s="124"/>
      <c r="I185" s="128" t="s">
        <v>1372</v>
      </c>
      <c r="J185" s="124"/>
      <c r="K185" s="124"/>
      <c r="L185" s="124"/>
      <c r="M185" s="124"/>
      <c r="N185" s="213">
        <v>0</v>
      </c>
      <c r="O185" s="213">
        <v>1016</v>
      </c>
      <c r="P185" s="124" t="s">
        <v>1314</v>
      </c>
    </row>
    <row r="186" spans="1:16" ht="51">
      <c r="A186" s="266" t="s">
        <v>619</v>
      </c>
      <c r="B186" s="124"/>
      <c r="C186" s="125" t="s">
        <v>713</v>
      </c>
      <c r="D186" s="119">
        <v>43108</v>
      </c>
      <c r="E186" s="120" t="s">
        <v>2164</v>
      </c>
      <c r="F186" s="120" t="s">
        <v>3</v>
      </c>
      <c r="G186" s="120">
        <v>1585689</v>
      </c>
      <c r="H186" s="124"/>
      <c r="I186" s="128" t="s">
        <v>1415</v>
      </c>
      <c r="J186" s="124"/>
      <c r="K186" s="124"/>
      <c r="L186" s="124"/>
      <c r="M186" s="124"/>
      <c r="N186" s="213">
        <v>0</v>
      </c>
      <c r="O186" s="213">
        <v>515.35</v>
      </c>
      <c r="P186" s="124" t="s">
        <v>1314</v>
      </c>
    </row>
    <row r="187" spans="1:16" ht="38.25">
      <c r="A187" s="266">
        <v>15</v>
      </c>
      <c r="B187" s="124"/>
      <c r="C187" s="125" t="s">
        <v>691</v>
      </c>
      <c r="D187" s="119">
        <v>43108</v>
      </c>
      <c r="E187" s="120" t="s">
        <v>2165</v>
      </c>
      <c r="F187" s="120" t="s">
        <v>3</v>
      </c>
      <c r="G187" s="120">
        <v>1585690</v>
      </c>
      <c r="H187" s="124"/>
      <c r="I187" s="128" t="s">
        <v>3229</v>
      </c>
      <c r="J187" s="124"/>
      <c r="K187" s="124"/>
      <c r="L187" s="124"/>
      <c r="M187" s="124"/>
      <c r="N187" s="213">
        <v>0</v>
      </c>
      <c r="O187" s="213">
        <v>0.6</v>
      </c>
      <c r="P187" s="124" t="s">
        <v>1314</v>
      </c>
    </row>
    <row r="188" spans="1:16" ht="38.25">
      <c r="A188" s="266">
        <v>15</v>
      </c>
      <c r="B188" s="124"/>
      <c r="C188" s="125" t="s">
        <v>691</v>
      </c>
      <c r="D188" s="119">
        <v>43108</v>
      </c>
      <c r="E188" s="120" t="s">
        <v>2166</v>
      </c>
      <c r="F188" s="120" t="s">
        <v>3</v>
      </c>
      <c r="G188" s="120">
        <v>1585692</v>
      </c>
      <c r="H188" s="124"/>
      <c r="I188" s="128" t="s">
        <v>3230</v>
      </c>
      <c r="J188" s="124"/>
      <c r="K188" s="124"/>
      <c r="L188" s="124"/>
      <c r="M188" s="124"/>
      <c r="N188" s="213">
        <v>0</v>
      </c>
      <c r="O188" s="213">
        <v>0.43</v>
      </c>
      <c r="P188" s="124" t="s">
        <v>1314</v>
      </c>
    </row>
    <row r="189" spans="1:16" ht="51">
      <c r="A189" s="266" t="s">
        <v>619</v>
      </c>
      <c r="B189" s="124"/>
      <c r="C189" s="125" t="s">
        <v>713</v>
      </c>
      <c r="D189" s="119">
        <v>43108</v>
      </c>
      <c r="E189" s="120" t="s">
        <v>2167</v>
      </c>
      <c r="F189" s="120" t="s">
        <v>3</v>
      </c>
      <c r="G189" s="120">
        <v>1585696</v>
      </c>
      <c r="H189" s="124"/>
      <c r="I189" s="128" t="s">
        <v>3231</v>
      </c>
      <c r="J189" s="124"/>
      <c r="K189" s="124"/>
      <c r="L189" s="124"/>
      <c r="M189" s="124"/>
      <c r="N189" s="213">
        <v>0</v>
      </c>
      <c r="O189" s="213">
        <v>746.37</v>
      </c>
      <c r="P189" s="124" t="s">
        <v>1314</v>
      </c>
    </row>
    <row r="190" spans="1:16" ht="51">
      <c r="A190" s="266" t="s">
        <v>619</v>
      </c>
      <c r="B190" s="124"/>
      <c r="C190" s="125" t="s">
        <v>713</v>
      </c>
      <c r="D190" s="119">
        <v>43108</v>
      </c>
      <c r="E190" s="120" t="s">
        <v>2168</v>
      </c>
      <c r="F190" s="120" t="s">
        <v>3</v>
      </c>
      <c r="G190" s="120">
        <v>1585700</v>
      </c>
      <c r="H190" s="124"/>
      <c r="I190" s="128" t="s">
        <v>3232</v>
      </c>
      <c r="J190" s="124"/>
      <c r="K190" s="124"/>
      <c r="L190" s="124"/>
      <c r="M190" s="124"/>
      <c r="N190" s="213">
        <v>0</v>
      </c>
      <c r="O190" s="213">
        <v>72</v>
      </c>
      <c r="P190" s="124" t="s">
        <v>1314</v>
      </c>
    </row>
    <row r="191" spans="1:16" ht="51">
      <c r="A191" s="266" t="s">
        <v>619</v>
      </c>
      <c r="B191" s="124"/>
      <c r="C191" s="125" t="s">
        <v>713</v>
      </c>
      <c r="D191" s="119">
        <v>43108</v>
      </c>
      <c r="E191" s="120" t="s">
        <v>2169</v>
      </c>
      <c r="F191" s="120" t="s">
        <v>3</v>
      </c>
      <c r="G191" s="120">
        <v>1585701</v>
      </c>
      <c r="H191" s="124"/>
      <c r="I191" s="128" t="s">
        <v>3233</v>
      </c>
      <c r="J191" s="124"/>
      <c r="K191" s="124"/>
      <c r="L191" s="124"/>
      <c r="M191" s="124"/>
      <c r="N191" s="213">
        <v>0</v>
      </c>
      <c r="O191" s="213">
        <v>49</v>
      </c>
      <c r="P191" s="124" t="s">
        <v>1314</v>
      </c>
    </row>
    <row r="192" spans="1:16" ht="51">
      <c r="A192" s="266">
        <v>16</v>
      </c>
      <c r="B192" s="124"/>
      <c r="C192" s="125" t="s">
        <v>692</v>
      </c>
      <c r="D192" s="119">
        <v>43108</v>
      </c>
      <c r="E192" s="120" t="s">
        <v>2170</v>
      </c>
      <c r="F192" s="120" t="s">
        <v>3</v>
      </c>
      <c r="G192" s="120">
        <v>1585702</v>
      </c>
      <c r="H192" s="124"/>
      <c r="I192" s="128" t="s">
        <v>3234</v>
      </c>
      <c r="J192" s="124"/>
      <c r="K192" s="124"/>
      <c r="L192" s="124"/>
      <c r="M192" s="124"/>
      <c r="N192" s="213">
        <v>0</v>
      </c>
      <c r="O192" s="213">
        <v>198</v>
      </c>
      <c r="P192" s="124" t="s">
        <v>1314</v>
      </c>
    </row>
    <row r="193" spans="1:16" ht="51">
      <c r="A193" s="266">
        <v>35</v>
      </c>
      <c r="B193" s="124"/>
      <c r="C193" s="125" t="s">
        <v>696</v>
      </c>
      <c r="D193" s="119">
        <v>43108</v>
      </c>
      <c r="E193" s="120" t="s">
        <v>2171</v>
      </c>
      <c r="F193" s="120" t="s">
        <v>3</v>
      </c>
      <c r="G193" s="120">
        <v>1585717</v>
      </c>
      <c r="H193" s="124"/>
      <c r="I193" s="128" t="s">
        <v>1391</v>
      </c>
      <c r="J193" s="124"/>
      <c r="K193" s="124"/>
      <c r="L193" s="124"/>
      <c r="M193" s="124"/>
      <c r="N193" s="213">
        <v>0</v>
      </c>
      <c r="O193" s="213">
        <v>1500</v>
      </c>
      <c r="P193" s="124" t="s">
        <v>1314</v>
      </c>
    </row>
    <row r="194" spans="1:16" ht="51">
      <c r="A194" s="266" t="s">
        <v>619</v>
      </c>
      <c r="B194" s="124"/>
      <c r="C194" s="125" t="s">
        <v>713</v>
      </c>
      <c r="D194" s="119">
        <v>43108</v>
      </c>
      <c r="E194" s="120" t="s">
        <v>2172</v>
      </c>
      <c r="F194" s="120" t="s">
        <v>3</v>
      </c>
      <c r="G194" s="120">
        <v>1585725</v>
      </c>
      <c r="H194" s="124"/>
      <c r="I194" s="128" t="s">
        <v>3235</v>
      </c>
      <c r="J194" s="124"/>
      <c r="K194" s="124"/>
      <c r="L194" s="124"/>
      <c r="M194" s="124"/>
      <c r="N194" s="213">
        <v>0</v>
      </c>
      <c r="O194" s="213">
        <v>12</v>
      </c>
      <c r="P194" s="124" t="s">
        <v>1314</v>
      </c>
    </row>
    <row r="195" spans="1:16" ht="51">
      <c r="A195" s="266">
        <v>20</v>
      </c>
      <c r="B195" s="124"/>
      <c r="C195" s="125" t="s">
        <v>693</v>
      </c>
      <c r="D195" s="119">
        <v>43108</v>
      </c>
      <c r="E195" s="120" t="s">
        <v>2173</v>
      </c>
      <c r="F195" s="120" t="s">
        <v>3</v>
      </c>
      <c r="G195" s="120">
        <v>1585735</v>
      </c>
      <c r="H195" s="124"/>
      <c r="I195" s="128" t="s">
        <v>3236</v>
      </c>
      <c r="J195" s="124"/>
      <c r="K195" s="124"/>
      <c r="L195" s="124"/>
      <c r="M195" s="124"/>
      <c r="N195" s="213">
        <v>0</v>
      </c>
      <c r="O195" s="213">
        <v>48.23</v>
      </c>
      <c r="P195" s="124" t="s">
        <v>1314</v>
      </c>
    </row>
    <row r="196" spans="1:16" ht="51">
      <c r="A196" s="266">
        <v>20</v>
      </c>
      <c r="B196" s="124"/>
      <c r="C196" s="125" t="s">
        <v>693</v>
      </c>
      <c r="D196" s="119">
        <v>43108</v>
      </c>
      <c r="E196" s="120" t="s">
        <v>2174</v>
      </c>
      <c r="F196" s="120" t="s">
        <v>3</v>
      </c>
      <c r="G196" s="120">
        <v>1585739</v>
      </c>
      <c r="H196" s="124"/>
      <c r="I196" s="128" t="s">
        <v>3237</v>
      </c>
      <c r="J196" s="124"/>
      <c r="K196" s="124"/>
      <c r="L196" s="124"/>
      <c r="M196" s="124"/>
      <c r="N196" s="213">
        <v>0</v>
      </c>
      <c r="O196" s="213">
        <v>241.15</v>
      </c>
      <c r="P196" s="124" t="s">
        <v>1314</v>
      </c>
    </row>
    <row r="197" spans="1:16" ht="51">
      <c r="A197" s="266">
        <v>20</v>
      </c>
      <c r="B197" s="124"/>
      <c r="C197" s="125" t="s">
        <v>693</v>
      </c>
      <c r="D197" s="119">
        <v>43108</v>
      </c>
      <c r="E197" s="120" t="s">
        <v>2175</v>
      </c>
      <c r="F197" s="120" t="s">
        <v>3</v>
      </c>
      <c r="G197" s="120">
        <v>1585740</v>
      </c>
      <c r="H197" s="124"/>
      <c r="I197" s="128" t="s">
        <v>3238</v>
      </c>
      <c r="J197" s="124"/>
      <c r="K197" s="124"/>
      <c r="L197" s="124"/>
      <c r="M197" s="124"/>
      <c r="N197" s="213">
        <v>0</v>
      </c>
      <c r="O197" s="213">
        <v>300</v>
      </c>
      <c r="P197" s="124" t="s">
        <v>1314</v>
      </c>
    </row>
    <row r="198" spans="1:16" ht="51">
      <c r="A198" s="266" t="s">
        <v>619</v>
      </c>
      <c r="B198" s="124"/>
      <c r="C198" s="125" t="s">
        <v>713</v>
      </c>
      <c r="D198" s="119">
        <v>43108</v>
      </c>
      <c r="E198" s="120" t="s">
        <v>2176</v>
      </c>
      <c r="F198" s="120" t="s">
        <v>3</v>
      </c>
      <c r="G198" s="120">
        <v>1585746</v>
      </c>
      <c r="H198" s="124"/>
      <c r="I198" s="128" t="s">
        <v>1390</v>
      </c>
      <c r="J198" s="124"/>
      <c r="K198" s="124"/>
      <c r="L198" s="124"/>
      <c r="M198" s="124"/>
      <c r="N198" s="213">
        <v>0</v>
      </c>
      <c r="O198" s="213">
        <v>1669</v>
      </c>
      <c r="P198" s="124" t="s">
        <v>1314</v>
      </c>
    </row>
    <row r="199" spans="1:16" ht="51">
      <c r="A199" s="266" t="s">
        <v>619</v>
      </c>
      <c r="B199" s="124"/>
      <c r="C199" s="125" t="s">
        <v>713</v>
      </c>
      <c r="D199" s="119">
        <v>43108</v>
      </c>
      <c r="E199" s="120" t="s">
        <v>2177</v>
      </c>
      <c r="F199" s="120" t="s">
        <v>3</v>
      </c>
      <c r="G199" s="120">
        <v>1585750</v>
      </c>
      <c r="H199" s="124"/>
      <c r="I199" s="128" t="s">
        <v>3239</v>
      </c>
      <c r="J199" s="124"/>
      <c r="K199" s="124"/>
      <c r="L199" s="124"/>
      <c r="M199" s="124"/>
      <c r="N199" s="213">
        <v>0</v>
      </c>
      <c r="O199" s="213">
        <v>942</v>
      </c>
      <c r="P199" s="124" t="s">
        <v>1314</v>
      </c>
    </row>
    <row r="200" spans="1:16" ht="51">
      <c r="A200" s="266" t="s">
        <v>619</v>
      </c>
      <c r="B200" s="124"/>
      <c r="C200" s="125" t="s">
        <v>713</v>
      </c>
      <c r="D200" s="119">
        <v>43108</v>
      </c>
      <c r="E200" s="120" t="s">
        <v>2178</v>
      </c>
      <c r="F200" s="120" t="s">
        <v>3</v>
      </c>
      <c r="G200" s="120">
        <v>1585752</v>
      </c>
      <c r="H200" s="124"/>
      <c r="I200" s="128" t="s">
        <v>3240</v>
      </c>
      <c r="J200" s="124"/>
      <c r="K200" s="124"/>
      <c r="L200" s="124"/>
      <c r="M200" s="124"/>
      <c r="N200" s="213">
        <v>0</v>
      </c>
      <c r="O200" s="213">
        <v>1271.42</v>
      </c>
      <c r="P200" s="124" t="s">
        <v>1314</v>
      </c>
    </row>
    <row r="201" spans="1:16" ht="51">
      <c r="A201" s="266" t="s">
        <v>619</v>
      </c>
      <c r="B201" s="124"/>
      <c r="C201" s="125" t="s">
        <v>713</v>
      </c>
      <c r="D201" s="119">
        <v>43108</v>
      </c>
      <c r="E201" s="120" t="s">
        <v>2179</v>
      </c>
      <c r="F201" s="120" t="s">
        <v>3</v>
      </c>
      <c r="G201" s="120">
        <v>1585755</v>
      </c>
      <c r="H201" s="124"/>
      <c r="I201" s="128" t="s">
        <v>1379</v>
      </c>
      <c r="J201" s="124"/>
      <c r="K201" s="124"/>
      <c r="L201" s="124"/>
      <c r="M201" s="124"/>
      <c r="N201" s="213">
        <v>0</v>
      </c>
      <c r="O201" s="213">
        <v>1018</v>
      </c>
      <c r="P201" s="124" t="s">
        <v>1314</v>
      </c>
    </row>
    <row r="202" spans="1:16" ht="51">
      <c r="A202" s="266">
        <v>70</v>
      </c>
      <c r="B202" s="124"/>
      <c r="C202" s="125" t="s">
        <v>705</v>
      </c>
      <c r="D202" s="119">
        <v>43108</v>
      </c>
      <c r="E202" s="120" t="s">
        <v>2180</v>
      </c>
      <c r="F202" s="120" t="s">
        <v>3</v>
      </c>
      <c r="G202" s="120">
        <v>1585757</v>
      </c>
      <c r="H202" s="124"/>
      <c r="I202" s="128" t="s">
        <v>3241</v>
      </c>
      <c r="J202" s="124"/>
      <c r="K202" s="124"/>
      <c r="L202" s="124"/>
      <c r="M202" s="124"/>
      <c r="N202" s="213">
        <v>0</v>
      </c>
      <c r="O202" s="213">
        <v>0.2</v>
      </c>
      <c r="P202" s="124" t="s">
        <v>1314</v>
      </c>
    </row>
    <row r="203" spans="1:16" ht="51">
      <c r="A203" s="266">
        <v>203</v>
      </c>
      <c r="B203" s="124"/>
      <c r="C203" s="125" t="s">
        <v>757</v>
      </c>
      <c r="D203" s="119">
        <v>43108</v>
      </c>
      <c r="E203" s="120" t="s">
        <v>2181</v>
      </c>
      <c r="F203" s="120" t="s">
        <v>3</v>
      </c>
      <c r="G203" s="120">
        <v>1585769</v>
      </c>
      <c r="H203" s="124"/>
      <c r="I203" s="128" t="s">
        <v>3242</v>
      </c>
      <c r="J203" s="124"/>
      <c r="K203" s="124"/>
      <c r="L203" s="124"/>
      <c r="M203" s="124"/>
      <c r="N203" s="213">
        <v>0</v>
      </c>
      <c r="O203" s="213">
        <v>1258.5</v>
      </c>
      <c r="P203" s="124" t="s">
        <v>1314</v>
      </c>
    </row>
    <row r="204" spans="1:16" ht="51">
      <c r="A204" s="266" t="s">
        <v>619</v>
      </c>
      <c r="B204" s="124"/>
      <c r="C204" s="125" t="s">
        <v>713</v>
      </c>
      <c r="D204" s="119">
        <v>43108</v>
      </c>
      <c r="E204" s="120" t="s">
        <v>2182</v>
      </c>
      <c r="F204" s="120" t="s">
        <v>3</v>
      </c>
      <c r="G204" s="120">
        <v>1585780</v>
      </c>
      <c r="H204" s="124"/>
      <c r="I204" s="128" t="s">
        <v>3243</v>
      </c>
      <c r="J204" s="124"/>
      <c r="K204" s="124"/>
      <c r="L204" s="124"/>
      <c r="M204" s="124"/>
      <c r="N204" s="213">
        <v>0</v>
      </c>
      <c r="O204" s="213">
        <v>849.19</v>
      </c>
      <c r="P204" s="124" t="s">
        <v>1314</v>
      </c>
    </row>
    <row r="205" spans="1:16" ht="51">
      <c r="A205" s="266" t="s">
        <v>619</v>
      </c>
      <c r="B205" s="124"/>
      <c r="C205" s="125" t="s">
        <v>713</v>
      </c>
      <c r="D205" s="119">
        <v>43108</v>
      </c>
      <c r="E205" s="120" t="s">
        <v>2183</v>
      </c>
      <c r="F205" s="120" t="s">
        <v>3</v>
      </c>
      <c r="G205" s="120">
        <v>1585783</v>
      </c>
      <c r="H205" s="124"/>
      <c r="I205" s="128" t="s">
        <v>3244</v>
      </c>
      <c r="J205" s="124"/>
      <c r="K205" s="124"/>
      <c r="L205" s="124"/>
      <c r="M205" s="124"/>
      <c r="N205" s="213">
        <v>0</v>
      </c>
      <c r="O205" s="213">
        <v>579.6</v>
      </c>
      <c r="P205" s="124" t="s">
        <v>1314</v>
      </c>
    </row>
    <row r="206" spans="1:16" ht="38.25">
      <c r="A206" s="266">
        <v>35</v>
      </c>
      <c r="B206" s="124"/>
      <c r="C206" s="125" t="s">
        <v>696</v>
      </c>
      <c r="D206" s="119">
        <v>43108</v>
      </c>
      <c r="E206" s="120" t="s">
        <v>2184</v>
      </c>
      <c r="F206" s="120" t="s">
        <v>3</v>
      </c>
      <c r="G206" s="120">
        <v>1585799</v>
      </c>
      <c r="H206" s="124"/>
      <c r="I206" s="128" t="s">
        <v>1403</v>
      </c>
      <c r="J206" s="124"/>
      <c r="K206" s="124"/>
      <c r="L206" s="124"/>
      <c r="M206" s="124"/>
      <c r="N206" s="213">
        <v>0</v>
      </c>
      <c r="O206" s="213">
        <v>1203.3900000000001</v>
      </c>
      <c r="P206" s="124" t="s">
        <v>1314</v>
      </c>
    </row>
    <row r="207" spans="1:16" ht="51">
      <c r="A207" s="266" t="s">
        <v>619</v>
      </c>
      <c r="B207" s="124"/>
      <c r="C207" s="125" t="s">
        <v>713</v>
      </c>
      <c r="D207" s="119">
        <v>43108</v>
      </c>
      <c r="E207" s="120" t="s">
        <v>2185</v>
      </c>
      <c r="F207" s="120" t="s">
        <v>3</v>
      </c>
      <c r="G207" s="120">
        <v>1585815</v>
      </c>
      <c r="H207" s="124"/>
      <c r="I207" s="128" t="s">
        <v>3245</v>
      </c>
      <c r="J207" s="124"/>
      <c r="K207" s="124"/>
      <c r="L207" s="124"/>
      <c r="M207" s="124"/>
      <c r="N207" s="213">
        <v>0</v>
      </c>
      <c r="O207" s="213">
        <v>371</v>
      </c>
      <c r="P207" s="124" t="s">
        <v>1314</v>
      </c>
    </row>
    <row r="208" spans="1:16" ht="51">
      <c r="A208" s="266" t="s">
        <v>619</v>
      </c>
      <c r="B208" s="124"/>
      <c r="C208" s="125" t="s">
        <v>713</v>
      </c>
      <c r="D208" s="119">
        <v>43108</v>
      </c>
      <c r="E208" s="120" t="s">
        <v>2186</v>
      </c>
      <c r="F208" s="120" t="s">
        <v>3</v>
      </c>
      <c r="G208" s="120">
        <v>1585841</v>
      </c>
      <c r="H208" s="124"/>
      <c r="I208" s="128" t="s">
        <v>3246</v>
      </c>
      <c r="J208" s="124"/>
      <c r="K208" s="124"/>
      <c r="L208" s="124"/>
      <c r="M208" s="124"/>
      <c r="N208" s="213">
        <v>0</v>
      </c>
      <c r="O208" s="213">
        <v>1400</v>
      </c>
      <c r="P208" s="124" t="s">
        <v>1314</v>
      </c>
    </row>
    <row r="209" spans="1:16" ht="51">
      <c r="A209" s="266" t="s">
        <v>619</v>
      </c>
      <c r="B209" s="124"/>
      <c r="C209" s="125" t="s">
        <v>713</v>
      </c>
      <c r="D209" s="119">
        <v>43108</v>
      </c>
      <c r="E209" s="120" t="s">
        <v>2187</v>
      </c>
      <c r="F209" s="120" t="s">
        <v>3</v>
      </c>
      <c r="G209" s="120">
        <v>1585869</v>
      </c>
      <c r="H209" s="124"/>
      <c r="I209" s="128" t="s">
        <v>3247</v>
      </c>
      <c r="J209" s="124"/>
      <c r="K209" s="124"/>
      <c r="L209" s="124"/>
      <c r="M209" s="124"/>
      <c r="N209" s="213">
        <v>0</v>
      </c>
      <c r="O209" s="213">
        <v>1084.77</v>
      </c>
      <c r="P209" s="124" t="s">
        <v>1314</v>
      </c>
    </row>
    <row r="210" spans="1:16" ht="51">
      <c r="A210" s="266">
        <v>574</v>
      </c>
      <c r="B210" s="124"/>
      <c r="C210" s="125" t="s">
        <v>850</v>
      </c>
      <c r="D210" s="119">
        <v>43108</v>
      </c>
      <c r="E210" s="120" t="s">
        <v>2188</v>
      </c>
      <c r="F210" s="120" t="s">
        <v>3</v>
      </c>
      <c r="G210" s="120">
        <v>1585897</v>
      </c>
      <c r="H210" s="124"/>
      <c r="I210" s="128" t="s">
        <v>3248</v>
      </c>
      <c r="J210" s="124"/>
      <c r="K210" s="124"/>
      <c r="L210" s="124"/>
      <c r="M210" s="124"/>
      <c r="N210" s="213">
        <v>0</v>
      </c>
      <c r="O210" s="213">
        <v>50</v>
      </c>
      <c r="P210" s="124" t="s">
        <v>1314</v>
      </c>
    </row>
    <row r="211" spans="1:16" ht="51">
      <c r="A211" s="266">
        <v>574</v>
      </c>
      <c r="B211" s="124"/>
      <c r="C211" s="125" t="s">
        <v>850</v>
      </c>
      <c r="D211" s="119">
        <v>43108</v>
      </c>
      <c r="E211" s="120" t="s">
        <v>2189</v>
      </c>
      <c r="F211" s="120" t="s">
        <v>3</v>
      </c>
      <c r="G211" s="120">
        <v>1585899</v>
      </c>
      <c r="H211" s="124"/>
      <c r="I211" s="128" t="s">
        <v>3249</v>
      </c>
      <c r="J211" s="124"/>
      <c r="K211" s="124"/>
      <c r="L211" s="124"/>
      <c r="M211" s="124"/>
      <c r="N211" s="213">
        <v>0</v>
      </c>
      <c r="O211" s="213">
        <v>50</v>
      </c>
      <c r="P211" s="124" t="s">
        <v>1314</v>
      </c>
    </row>
    <row r="212" spans="1:16" ht="51">
      <c r="A212" s="266" t="s">
        <v>619</v>
      </c>
      <c r="B212" s="124"/>
      <c r="C212" s="125" t="s">
        <v>713</v>
      </c>
      <c r="D212" s="119">
        <v>43108</v>
      </c>
      <c r="E212" s="120" t="s">
        <v>2190</v>
      </c>
      <c r="F212" s="120" t="s">
        <v>3</v>
      </c>
      <c r="G212" s="120">
        <v>1585909</v>
      </c>
      <c r="H212" s="124"/>
      <c r="I212" s="128" t="s">
        <v>3250</v>
      </c>
      <c r="J212" s="124"/>
      <c r="K212" s="124"/>
      <c r="L212" s="124"/>
      <c r="M212" s="124"/>
      <c r="N212" s="213">
        <v>0</v>
      </c>
      <c r="O212" s="213">
        <v>260.45999999999998</v>
      </c>
      <c r="P212" s="124" t="s">
        <v>1314</v>
      </c>
    </row>
    <row r="213" spans="1:16" ht="51">
      <c r="A213" s="266" t="s">
        <v>619</v>
      </c>
      <c r="B213" s="124"/>
      <c r="C213" s="125" t="s">
        <v>713</v>
      </c>
      <c r="D213" s="119">
        <v>43108</v>
      </c>
      <c r="E213" s="120" t="s">
        <v>2191</v>
      </c>
      <c r="F213" s="120" t="s">
        <v>3</v>
      </c>
      <c r="G213" s="120">
        <v>1585911</v>
      </c>
      <c r="H213" s="124"/>
      <c r="I213" s="128" t="s">
        <v>3250</v>
      </c>
      <c r="J213" s="124"/>
      <c r="K213" s="124"/>
      <c r="L213" s="124"/>
      <c r="M213" s="124"/>
      <c r="N213" s="213">
        <v>0</v>
      </c>
      <c r="O213" s="213">
        <v>267.62</v>
      </c>
      <c r="P213" s="124" t="s">
        <v>1314</v>
      </c>
    </row>
    <row r="214" spans="1:16" ht="51">
      <c r="A214" s="266" t="s">
        <v>619</v>
      </c>
      <c r="B214" s="124"/>
      <c r="C214" s="125" t="s">
        <v>713</v>
      </c>
      <c r="D214" s="119">
        <v>43108</v>
      </c>
      <c r="E214" s="120" t="s">
        <v>2192</v>
      </c>
      <c r="F214" s="120" t="s">
        <v>3</v>
      </c>
      <c r="G214" s="120">
        <v>1585915</v>
      </c>
      <c r="H214" s="124"/>
      <c r="I214" s="128" t="s">
        <v>3251</v>
      </c>
      <c r="J214" s="124"/>
      <c r="K214" s="124"/>
      <c r="L214" s="124"/>
      <c r="M214" s="124"/>
      <c r="N214" s="213">
        <v>0</v>
      </c>
      <c r="O214" s="213">
        <v>213.95</v>
      </c>
      <c r="P214" s="124" t="s">
        <v>1314</v>
      </c>
    </row>
    <row r="215" spans="1:16" ht="51">
      <c r="A215" s="266" t="s">
        <v>619</v>
      </c>
      <c r="B215" s="124"/>
      <c r="C215" s="125" t="s">
        <v>713</v>
      </c>
      <c r="D215" s="119">
        <v>43108</v>
      </c>
      <c r="E215" s="120" t="s">
        <v>2193</v>
      </c>
      <c r="F215" s="120" t="s">
        <v>3</v>
      </c>
      <c r="G215" s="120">
        <v>1585917</v>
      </c>
      <c r="H215" s="124"/>
      <c r="I215" s="128" t="s">
        <v>3252</v>
      </c>
      <c r="J215" s="124"/>
      <c r="K215" s="124"/>
      <c r="L215" s="124"/>
      <c r="M215" s="124"/>
      <c r="N215" s="213">
        <v>0</v>
      </c>
      <c r="O215" s="213">
        <v>312.77999999999997</v>
      </c>
      <c r="P215" s="124" t="s">
        <v>1314</v>
      </c>
    </row>
    <row r="216" spans="1:16" ht="38.25">
      <c r="A216" s="266">
        <v>15</v>
      </c>
      <c r="B216" s="124"/>
      <c r="C216" s="125" t="s">
        <v>691</v>
      </c>
      <c r="D216" s="119">
        <v>43108</v>
      </c>
      <c r="E216" s="120" t="s">
        <v>2194</v>
      </c>
      <c r="F216" s="120" t="s">
        <v>3</v>
      </c>
      <c r="G216" s="120">
        <v>1585944</v>
      </c>
      <c r="H216" s="124"/>
      <c r="I216" s="128" t="s">
        <v>3253</v>
      </c>
      <c r="J216" s="124"/>
      <c r="K216" s="124"/>
      <c r="L216" s="124"/>
      <c r="M216" s="124"/>
      <c r="N216" s="213">
        <v>0</v>
      </c>
      <c r="O216" s="213">
        <v>0.97</v>
      </c>
      <c r="P216" s="124" t="s">
        <v>1314</v>
      </c>
    </row>
    <row r="217" spans="1:16" ht="38.25">
      <c r="A217" s="266">
        <v>15</v>
      </c>
      <c r="B217" s="124"/>
      <c r="C217" s="125" t="s">
        <v>691</v>
      </c>
      <c r="D217" s="119">
        <v>43108</v>
      </c>
      <c r="E217" s="120" t="s">
        <v>2195</v>
      </c>
      <c r="F217" s="120" t="s">
        <v>3</v>
      </c>
      <c r="G217" s="120">
        <v>1585945</v>
      </c>
      <c r="H217" s="124"/>
      <c r="I217" s="128" t="s">
        <v>3253</v>
      </c>
      <c r="J217" s="124"/>
      <c r="K217" s="124"/>
      <c r="L217" s="124"/>
      <c r="M217" s="124"/>
      <c r="N217" s="213">
        <v>0</v>
      </c>
      <c r="O217" s="213">
        <v>1.48</v>
      </c>
      <c r="P217" s="124" t="s">
        <v>1314</v>
      </c>
    </row>
    <row r="218" spans="1:16" ht="38.25">
      <c r="A218" s="266">
        <v>15</v>
      </c>
      <c r="B218" s="124"/>
      <c r="C218" s="125" t="s">
        <v>691</v>
      </c>
      <c r="D218" s="119">
        <v>43108</v>
      </c>
      <c r="E218" s="120" t="s">
        <v>2196</v>
      </c>
      <c r="F218" s="120" t="s">
        <v>3</v>
      </c>
      <c r="G218" s="120">
        <v>1585946</v>
      </c>
      <c r="H218" s="124"/>
      <c r="I218" s="128" t="s">
        <v>3254</v>
      </c>
      <c r="J218" s="124"/>
      <c r="K218" s="124"/>
      <c r="L218" s="124"/>
      <c r="M218" s="124"/>
      <c r="N218" s="213">
        <v>0</v>
      </c>
      <c r="O218" s="213">
        <v>1.31</v>
      </c>
      <c r="P218" s="124" t="s">
        <v>1314</v>
      </c>
    </row>
    <row r="219" spans="1:16" ht="38.25">
      <c r="A219" s="266">
        <v>15</v>
      </c>
      <c r="B219" s="124"/>
      <c r="C219" s="125" t="s">
        <v>691</v>
      </c>
      <c r="D219" s="119">
        <v>43108</v>
      </c>
      <c r="E219" s="120" t="s">
        <v>2197</v>
      </c>
      <c r="F219" s="120" t="s">
        <v>3</v>
      </c>
      <c r="G219" s="120">
        <v>1585948</v>
      </c>
      <c r="H219" s="124"/>
      <c r="I219" s="128" t="s">
        <v>3254</v>
      </c>
      <c r="J219" s="124"/>
      <c r="K219" s="124"/>
      <c r="L219" s="124"/>
      <c r="M219" s="124"/>
      <c r="N219" s="213">
        <v>0</v>
      </c>
      <c r="O219" s="213">
        <v>1.06</v>
      </c>
      <c r="P219" s="124" t="s">
        <v>1314</v>
      </c>
    </row>
    <row r="220" spans="1:16" ht="51">
      <c r="A220" s="266" t="s">
        <v>619</v>
      </c>
      <c r="B220" s="124"/>
      <c r="C220" s="125" t="s">
        <v>713</v>
      </c>
      <c r="D220" s="119">
        <v>43108</v>
      </c>
      <c r="E220" s="120" t="s">
        <v>2198</v>
      </c>
      <c r="F220" s="120" t="s">
        <v>3</v>
      </c>
      <c r="G220" s="120">
        <v>1585954</v>
      </c>
      <c r="H220" s="124"/>
      <c r="I220" s="128" t="s">
        <v>3255</v>
      </c>
      <c r="J220" s="124"/>
      <c r="K220" s="124"/>
      <c r="L220" s="124"/>
      <c r="M220" s="124"/>
      <c r="N220" s="213">
        <v>0</v>
      </c>
      <c r="O220" s="213">
        <v>1726</v>
      </c>
      <c r="P220" s="124" t="s">
        <v>1314</v>
      </c>
    </row>
    <row r="221" spans="1:16" ht="51">
      <c r="A221" s="266" t="s">
        <v>619</v>
      </c>
      <c r="B221" s="124"/>
      <c r="C221" s="125" t="s">
        <v>713</v>
      </c>
      <c r="D221" s="119">
        <v>43108</v>
      </c>
      <c r="E221" s="120" t="s">
        <v>2199</v>
      </c>
      <c r="F221" s="120" t="s">
        <v>3</v>
      </c>
      <c r="G221" s="120">
        <v>1585964</v>
      </c>
      <c r="H221" s="124"/>
      <c r="I221" s="128" t="s">
        <v>3256</v>
      </c>
      <c r="J221" s="124"/>
      <c r="K221" s="124"/>
      <c r="L221" s="124"/>
      <c r="M221" s="124"/>
      <c r="N221" s="213">
        <v>0</v>
      </c>
      <c r="O221" s="213">
        <v>400</v>
      </c>
      <c r="P221" s="124" t="s">
        <v>1314</v>
      </c>
    </row>
    <row r="222" spans="1:16" ht="63.75">
      <c r="A222" s="266">
        <v>340</v>
      </c>
      <c r="B222" s="124"/>
      <c r="C222" s="125" t="s">
        <v>814</v>
      </c>
      <c r="D222" s="119">
        <v>43109</v>
      </c>
      <c r="E222" s="120" t="s">
        <v>1461</v>
      </c>
      <c r="F222" s="120" t="s">
        <v>6</v>
      </c>
      <c r="G222" s="120">
        <v>637844</v>
      </c>
      <c r="H222" s="124"/>
      <c r="I222" s="128" t="s">
        <v>2654</v>
      </c>
      <c r="J222" s="124"/>
      <c r="K222" s="124"/>
      <c r="L222" s="124"/>
      <c r="M222" s="124"/>
      <c r="N222" s="213">
        <v>0</v>
      </c>
      <c r="O222" s="213">
        <v>24852.75</v>
      </c>
      <c r="P222" s="124" t="s">
        <v>1314</v>
      </c>
    </row>
    <row r="223" spans="1:16" ht="76.5">
      <c r="A223" s="266" t="s">
        <v>620</v>
      </c>
      <c r="B223" s="124"/>
      <c r="C223" s="125" t="s">
        <v>714</v>
      </c>
      <c r="D223" s="119">
        <v>43109</v>
      </c>
      <c r="E223" s="120" t="s">
        <v>1462</v>
      </c>
      <c r="F223" s="120" t="s">
        <v>6</v>
      </c>
      <c r="G223" s="120">
        <v>928560</v>
      </c>
      <c r="H223" s="124"/>
      <c r="I223" s="128" t="s">
        <v>2655</v>
      </c>
      <c r="J223" s="124"/>
      <c r="K223" s="124"/>
      <c r="L223" s="124"/>
      <c r="M223" s="124"/>
      <c r="N223" s="213">
        <v>0</v>
      </c>
      <c r="O223" s="213">
        <v>140000</v>
      </c>
      <c r="P223" s="124" t="s">
        <v>1314</v>
      </c>
    </row>
    <row r="224" spans="1:16" ht="76.5">
      <c r="A224" s="266">
        <v>25</v>
      </c>
      <c r="B224" s="124"/>
      <c r="C224" s="125" t="s">
        <v>694</v>
      </c>
      <c r="D224" s="119">
        <v>43109</v>
      </c>
      <c r="E224" s="120" t="s">
        <v>1463</v>
      </c>
      <c r="F224" s="120" t="s">
        <v>6</v>
      </c>
      <c r="G224" s="120">
        <v>910543</v>
      </c>
      <c r="H224" s="124"/>
      <c r="I224" s="128" t="s">
        <v>2656</v>
      </c>
      <c r="J224" s="124"/>
      <c r="K224" s="124"/>
      <c r="L224" s="124"/>
      <c r="M224" s="124"/>
      <c r="N224" s="213">
        <v>0</v>
      </c>
      <c r="O224" s="213">
        <v>215695.99</v>
      </c>
      <c r="P224" s="124" t="s">
        <v>1314</v>
      </c>
    </row>
    <row r="225" spans="1:16" ht="51">
      <c r="A225" s="266">
        <v>513</v>
      </c>
      <c r="B225" s="124"/>
      <c r="C225" s="125" t="s">
        <v>201</v>
      </c>
      <c r="D225" s="119">
        <v>43109</v>
      </c>
      <c r="E225" s="120" t="s">
        <v>1464</v>
      </c>
      <c r="F225" s="120" t="s">
        <v>15</v>
      </c>
      <c r="G225" s="120">
        <v>637757</v>
      </c>
      <c r="H225" s="124"/>
      <c r="I225" s="128" t="s">
        <v>2657</v>
      </c>
      <c r="J225" s="124"/>
      <c r="K225" s="124"/>
      <c r="L225" s="124"/>
      <c r="M225" s="124"/>
      <c r="N225" s="213">
        <v>50</v>
      </c>
      <c r="O225" s="213">
        <v>0</v>
      </c>
      <c r="P225" s="124" t="s">
        <v>1314</v>
      </c>
    </row>
    <row r="226" spans="1:16" ht="76.5">
      <c r="A226" s="266" t="s">
        <v>620</v>
      </c>
      <c r="B226" s="124"/>
      <c r="C226" s="125" t="s">
        <v>714</v>
      </c>
      <c r="D226" s="119">
        <v>43109</v>
      </c>
      <c r="E226" s="120" t="s">
        <v>1465</v>
      </c>
      <c r="F226" s="120" t="s">
        <v>13</v>
      </c>
      <c r="G226" s="120">
        <v>910544</v>
      </c>
      <c r="H226" s="124"/>
      <c r="I226" s="128" t="s">
        <v>2658</v>
      </c>
      <c r="J226" s="124"/>
      <c r="K226" s="124"/>
      <c r="L226" s="124"/>
      <c r="M226" s="124"/>
      <c r="N226" s="213">
        <v>150385</v>
      </c>
      <c r="O226" s="213">
        <v>0</v>
      </c>
      <c r="P226" s="124" t="s">
        <v>1314</v>
      </c>
    </row>
    <row r="227" spans="1:16" ht="76.5">
      <c r="A227" s="266" t="s">
        <v>620</v>
      </c>
      <c r="B227" s="124"/>
      <c r="C227" s="125" t="s">
        <v>714</v>
      </c>
      <c r="D227" s="119">
        <v>43109</v>
      </c>
      <c r="E227" s="120" t="s">
        <v>1466</v>
      </c>
      <c r="F227" s="120" t="s">
        <v>11</v>
      </c>
      <c r="G227" s="120">
        <v>910544</v>
      </c>
      <c r="H227" s="124"/>
      <c r="I227" s="128" t="s">
        <v>2659</v>
      </c>
      <c r="J227" s="124"/>
      <c r="K227" s="124"/>
      <c r="L227" s="124"/>
      <c r="M227" s="124"/>
      <c r="N227" s="213">
        <v>50</v>
      </c>
      <c r="O227" s="213">
        <v>0</v>
      </c>
      <c r="P227" s="124" t="s">
        <v>1314</v>
      </c>
    </row>
    <row r="228" spans="1:16" ht="51">
      <c r="A228" s="266">
        <v>15</v>
      </c>
      <c r="B228" s="124"/>
      <c r="C228" s="125" t="s">
        <v>691</v>
      </c>
      <c r="D228" s="119">
        <v>43109</v>
      </c>
      <c r="E228" s="120" t="s">
        <v>2200</v>
      </c>
      <c r="F228" s="120" t="s">
        <v>3</v>
      </c>
      <c r="G228" s="120">
        <v>1586161</v>
      </c>
      <c r="H228" s="124"/>
      <c r="I228" s="128" t="s">
        <v>3257</v>
      </c>
      <c r="J228" s="124"/>
      <c r="K228" s="124"/>
      <c r="L228" s="124"/>
      <c r="M228" s="124"/>
      <c r="N228" s="213">
        <v>0</v>
      </c>
      <c r="O228" s="213">
        <v>1185</v>
      </c>
      <c r="P228" s="124" t="s">
        <v>1314</v>
      </c>
    </row>
    <row r="229" spans="1:16" ht="63.75">
      <c r="A229" s="266">
        <v>592</v>
      </c>
      <c r="B229" s="124"/>
      <c r="C229" s="125" t="s">
        <v>862</v>
      </c>
      <c r="D229" s="119">
        <v>43109</v>
      </c>
      <c r="E229" s="120" t="s">
        <v>2201</v>
      </c>
      <c r="F229" s="120" t="s">
        <v>3</v>
      </c>
      <c r="G229" s="120">
        <v>1586166</v>
      </c>
      <c r="H229" s="124"/>
      <c r="I229" s="128" t="s">
        <v>3258</v>
      </c>
      <c r="J229" s="124"/>
      <c r="K229" s="124"/>
      <c r="L229" s="124"/>
      <c r="M229" s="124"/>
      <c r="N229" s="213">
        <v>0</v>
      </c>
      <c r="O229" s="213">
        <v>25496</v>
      </c>
      <c r="P229" s="124" t="s">
        <v>1314</v>
      </c>
    </row>
    <row r="230" spans="1:16" ht="63.75">
      <c r="A230" s="266">
        <v>86</v>
      </c>
      <c r="B230" s="124"/>
      <c r="C230" s="125" t="s">
        <v>710</v>
      </c>
      <c r="D230" s="119">
        <v>43109</v>
      </c>
      <c r="E230" s="120" t="s">
        <v>2202</v>
      </c>
      <c r="F230" s="120" t="s">
        <v>3</v>
      </c>
      <c r="G230" s="120">
        <v>1586174</v>
      </c>
      <c r="H230" s="124"/>
      <c r="I230" s="128" t="s">
        <v>3259</v>
      </c>
      <c r="J230" s="124"/>
      <c r="K230" s="124"/>
      <c r="L230" s="124"/>
      <c r="M230" s="124"/>
      <c r="N230" s="213">
        <v>0</v>
      </c>
      <c r="O230" s="213">
        <v>716558.3</v>
      </c>
      <c r="P230" s="124" t="s">
        <v>1314</v>
      </c>
    </row>
    <row r="231" spans="1:16" ht="63.75">
      <c r="A231" s="266" t="s">
        <v>619</v>
      </c>
      <c r="B231" s="124"/>
      <c r="C231" s="125" t="s">
        <v>713</v>
      </c>
      <c r="D231" s="119">
        <v>43109</v>
      </c>
      <c r="E231" s="120" t="s">
        <v>2203</v>
      </c>
      <c r="F231" s="120" t="s">
        <v>3</v>
      </c>
      <c r="G231" s="120">
        <v>1586179</v>
      </c>
      <c r="H231" s="124"/>
      <c r="I231" s="128" t="s">
        <v>3260</v>
      </c>
      <c r="J231" s="124"/>
      <c r="K231" s="124"/>
      <c r="L231" s="124"/>
      <c r="M231" s="124"/>
      <c r="N231" s="213">
        <v>0</v>
      </c>
      <c r="O231" s="213">
        <v>6281.81</v>
      </c>
      <c r="P231" s="124" t="s">
        <v>1314</v>
      </c>
    </row>
    <row r="232" spans="1:16" ht="51">
      <c r="A232" s="266">
        <v>86</v>
      </c>
      <c r="B232" s="124"/>
      <c r="C232" s="125" t="s">
        <v>710</v>
      </c>
      <c r="D232" s="119">
        <v>43109</v>
      </c>
      <c r="E232" s="120" t="s">
        <v>2204</v>
      </c>
      <c r="F232" s="120" t="s">
        <v>3</v>
      </c>
      <c r="G232" s="120">
        <v>1586216</v>
      </c>
      <c r="H232" s="124"/>
      <c r="I232" s="128" t="s">
        <v>3261</v>
      </c>
      <c r="J232" s="124"/>
      <c r="K232" s="124"/>
      <c r="L232" s="124"/>
      <c r="M232" s="124"/>
      <c r="N232" s="213">
        <v>0</v>
      </c>
      <c r="O232" s="213">
        <v>3130</v>
      </c>
      <c r="P232" s="124" t="s">
        <v>1314</v>
      </c>
    </row>
    <row r="233" spans="1:16" ht="63.75">
      <c r="A233" s="266">
        <v>291</v>
      </c>
      <c r="B233" s="124"/>
      <c r="C233" s="125" t="s">
        <v>794</v>
      </c>
      <c r="D233" s="119">
        <v>43109</v>
      </c>
      <c r="E233" s="120" t="s">
        <v>2205</v>
      </c>
      <c r="F233" s="120" t="s">
        <v>3</v>
      </c>
      <c r="G233" s="120">
        <v>1586224</v>
      </c>
      <c r="H233" s="124"/>
      <c r="I233" s="128" t="s">
        <v>3262</v>
      </c>
      <c r="J233" s="124"/>
      <c r="K233" s="124"/>
      <c r="L233" s="124"/>
      <c r="M233" s="124"/>
      <c r="N233" s="213">
        <v>0</v>
      </c>
      <c r="O233" s="213">
        <v>89989.9</v>
      </c>
      <c r="P233" s="124" t="s">
        <v>1314</v>
      </c>
    </row>
    <row r="234" spans="1:16" ht="51">
      <c r="A234" s="266" t="s">
        <v>619</v>
      </c>
      <c r="B234" s="124"/>
      <c r="C234" s="125" t="s">
        <v>713</v>
      </c>
      <c r="D234" s="119">
        <v>43109</v>
      </c>
      <c r="E234" s="120" t="s">
        <v>2206</v>
      </c>
      <c r="F234" s="120" t="s">
        <v>3</v>
      </c>
      <c r="G234" s="120">
        <v>1586112</v>
      </c>
      <c r="H234" s="124"/>
      <c r="I234" s="128" t="s">
        <v>3263</v>
      </c>
      <c r="J234" s="124"/>
      <c r="K234" s="124"/>
      <c r="L234" s="124"/>
      <c r="M234" s="124"/>
      <c r="N234" s="213">
        <v>0</v>
      </c>
      <c r="O234" s="213">
        <v>262.39999999999998</v>
      </c>
      <c r="P234" s="124" t="s">
        <v>1314</v>
      </c>
    </row>
    <row r="235" spans="1:16" ht="51">
      <c r="A235" s="266" t="s">
        <v>619</v>
      </c>
      <c r="B235" s="124"/>
      <c r="C235" s="125" t="s">
        <v>713</v>
      </c>
      <c r="D235" s="119">
        <v>43109</v>
      </c>
      <c r="E235" s="120" t="s">
        <v>2207</v>
      </c>
      <c r="F235" s="120" t="s">
        <v>3</v>
      </c>
      <c r="G235" s="120">
        <v>1586115</v>
      </c>
      <c r="H235" s="124"/>
      <c r="I235" s="128" t="s">
        <v>3264</v>
      </c>
      <c r="J235" s="124"/>
      <c r="K235" s="124"/>
      <c r="L235" s="124"/>
      <c r="M235" s="124"/>
      <c r="N235" s="213">
        <v>0</v>
      </c>
      <c r="O235" s="213">
        <v>208.4</v>
      </c>
      <c r="P235" s="124" t="s">
        <v>1314</v>
      </c>
    </row>
    <row r="236" spans="1:16" ht="51">
      <c r="A236" s="266" t="s">
        <v>619</v>
      </c>
      <c r="B236" s="124"/>
      <c r="C236" s="125" t="s">
        <v>713</v>
      </c>
      <c r="D236" s="119">
        <v>43109</v>
      </c>
      <c r="E236" s="120" t="s">
        <v>2208</v>
      </c>
      <c r="F236" s="120" t="s">
        <v>3</v>
      </c>
      <c r="G236" s="120">
        <v>1586127</v>
      </c>
      <c r="H236" s="124"/>
      <c r="I236" s="128" t="s">
        <v>3265</v>
      </c>
      <c r="J236" s="124"/>
      <c r="K236" s="124"/>
      <c r="L236" s="124"/>
      <c r="M236" s="124"/>
      <c r="N236" s="213">
        <v>0</v>
      </c>
      <c r="O236" s="213">
        <v>279.8</v>
      </c>
      <c r="P236" s="124" t="s">
        <v>1314</v>
      </c>
    </row>
    <row r="237" spans="1:16" ht="63.75">
      <c r="A237" s="266" t="s">
        <v>619</v>
      </c>
      <c r="B237" s="124"/>
      <c r="C237" s="125" t="s">
        <v>713</v>
      </c>
      <c r="D237" s="119">
        <v>43109</v>
      </c>
      <c r="E237" s="120" t="s">
        <v>2209</v>
      </c>
      <c r="F237" s="120" t="s">
        <v>3</v>
      </c>
      <c r="G237" s="120">
        <v>1586154</v>
      </c>
      <c r="H237" s="124"/>
      <c r="I237" s="128" t="s">
        <v>3266</v>
      </c>
      <c r="J237" s="124"/>
      <c r="K237" s="124"/>
      <c r="L237" s="124"/>
      <c r="M237" s="124"/>
      <c r="N237" s="213">
        <v>0</v>
      </c>
      <c r="O237" s="213">
        <v>193</v>
      </c>
      <c r="P237" s="124" t="s">
        <v>1314</v>
      </c>
    </row>
    <row r="238" spans="1:16" ht="51">
      <c r="A238" s="266">
        <v>20</v>
      </c>
      <c r="B238" s="124"/>
      <c r="C238" s="125" t="s">
        <v>693</v>
      </c>
      <c r="D238" s="119">
        <v>43109</v>
      </c>
      <c r="E238" s="120" t="s">
        <v>2210</v>
      </c>
      <c r="F238" s="120" t="s">
        <v>3</v>
      </c>
      <c r="G238" s="120">
        <v>1586180</v>
      </c>
      <c r="H238" s="124"/>
      <c r="I238" s="128" t="s">
        <v>3267</v>
      </c>
      <c r="J238" s="124"/>
      <c r="K238" s="124"/>
      <c r="L238" s="124"/>
      <c r="M238" s="124"/>
      <c r="N238" s="213">
        <v>0</v>
      </c>
      <c r="O238" s="213">
        <v>241.15</v>
      </c>
      <c r="P238" s="124" t="s">
        <v>1314</v>
      </c>
    </row>
    <row r="239" spans="1:16" ht="51">
      <c r="A239" s="266">
        <v>20</v>
      </c>
      <c r="B239" s="124"/>
      <c r="C239" s="125" t="s">
        <v>693</v>
      </c>
      <c r="D239" s="119">
        <v>43109</v>
      </c>
      <c r="E239" s="120" t="s">
        <v>2211</v>
      </c>
      <c r="F239" s="120" t="s">
        <v>3</v>
      </c>
      <c r="G239" s="120">
        <v>1586181</v>
      </c>
      <c r="H239" s="124"/>
      <c r="I239" s="128" t="s">
        <v>3268</v>
      </c>
      <c r="J239" s="124"/>
      <c r="K239" s="124"/>
      <c r="L239" s="124"/>
      <c r="M239" s="124"/>
      <c r="N239" s="213">
        <v>0</v>
      </c>
      <c r="O239" s="213">
        <v>48.23</v>
      </c>
      <c r="P239" s="124" t="s">
        <v>1314</v>
      </c>
    </row>
    <row r="240" spans="1:16" ht="51">
      <c r="A240" s="266">
        <v>20</v>
      </c>
      <c r="B240" s="124"/>
      <c r="C240" s="125" t="s">
        <v>693</v>
      </c>
      <c r="D240" s="119">
        <v>43109</v>
      </c>
      <c r="E240" s="120" t="s">
        <v>2212</v>
      </c>
      <c r="F240" s="120" t="s">
        <v>3</v>
      </c>
      <c r="G240" s="120">
        <v>1586187</v>
      </c>
      <c r="H240" s="124"/>
      <c r="I240" s="128" t="s">
        <v>3269</v>
      </c>
      <c r="J240" s="124"/>
      <c r="K240" s="124"/>
      <c r="L240" s="124"/>
      <c r="M240" s="124"/>
      <c r="N240" s="213">
        <v>0</v>
      </c>
      <c r="O240" s="213">
        <v>150</v>
      </c>
      <c r="P240" s="124" t="s">
        <v>1314</v>
      </c>
    </row>
    <row r="241" spans="1:16" ht="38.25">
      <c r="A241" s="266">
        <v>86</v>
      </c>
      <c r="B241" s="124"/>
      <c r="C241" s="125" t="s">
        <v>710</v>
      </c>
      <c r="D241" s="119">
        <v>43109</v>
      </c>
      <c r="E241" s="120" t="s">
        <v>2213</v>
      </c>
      <c r="F241" s="120" t="s">
        <v>3</v>
      </c>
      <c r="G241" s="120">
        <v>1586218</v>
      </c>
      <c r="H241" s="124"/>
      <c r="I241" s="128" t="s">
        <v>3270</v>
      </c>
      <c r="J241" s="124"/>
      <c r="K241" s="124"/>
      <c r="L241" s="124"/>
      <c r="M241" s="124"/>
      <c r="N241" s="213">
        <v>0</v>
      </c>
      <c r="O241" s="213">
        <v>3098.44</v>
      </c>
      <c r="P241" s="124" t="s">
        <v>1314</v>
      </c>
    </row>
    <row r="242" spans="1:16" ht="38.25">
      <c r="A242" s="266">
        <v>86</v>
      </c>
      <c r="B242" s="124"/>
      <c r="C242" s="125" t="s">
        <v>710</v>
      </c>
      <c r="D242" s="119">
        <v>43109</v>
      </c>
      <c r="E242" s="120" t="s">
        <v>2214</v>
      </c>
      <c r="F242" s="120" t="s">
        <v>3</v>
      </c>
      <c r="G242" s="120">
        <v>1586219</v>
      </c>
      <c r="H242" s="124"/>
      <c r="I242" s="128" t="s">
        <v>3270</v>
      </c>
      <c r="J242" s="124"/>
      <c r="K242" s="124"/>
      <c r="L242" s="124"/>
      <c r="M242" s="124"/>
      <c r="N242" s="213">
        <v>0</v>
      </c>
      <c r="O242" s="213">
        <v>1440</v>
      </c>
      <c r="P242" s="124" t="s">
        <v>1314</v>
      </c>
    </row>
    <row r="243" spans="1:16" ht="38.25">
      <c r="A243" s="266">
        <v>86</v>
      </c>
      <c r="B243" s="124"/>
      <c r="C243" s="125" t="s">
        <v>710</v>
      </c>
      <c r="D243" s="119">
        <v>43109</v>
      </c>
      <c r="E243" s="120" t="s">
        <v>2215</v>
      </c>
      <c r="F243" s="120" t="s">
        <v>3</v>
      </c>
      <c r="G243" s="120">
        <v>1586222</v>
      </c>
      <c r="H243" s="124"/>
      <c r="I243" s="128" t="s">
        <v>3271</v>
      </c>
      <c r="J243" s="124"/>
      <c r="K243" s="124"/>
      <c r="L243" s="124"/>
      <c r="M243" s="124"/>
      <c r="N243" s="213">
        <v>0</v>
      </c>
      <c r="O243" s="213">
        <v>27148.66</v>
      </c>
      <c r="P243" s="124" t="s">
        <v>1314</v>
      </c>
    </row>
    <row r="244" spans="1:16" ht="38.25">
      <c r="A244" s="266">
        <v>86</v>
      </c>
      <c r="B244" s="124"/>
      <c r="C244" s="125" t="s">
        <v>710</v>
      </c>
      <c r="D244" s="119">
        <v>43109</v>
      </c>
      <c r="E244" s="120" t="s">
        <v>2216</v>
      </c>
      <c r="F244" s="120" t="s">
        <v>3</v>
      </c>
      <c r="G244" s="120">
        <v>1586223</v>
      </c>
      <c r="H244" s="124"/>
      <c r="I244" s="128" t="s">
        <v>3270</v>
      </c>
      <c r="J244" s="124"/>
      <c r="K244" s="124"/>
      <c r="L244" s="124"/>
      <c r="M244" s="124"/>
      <c r="N244" s="213">
        <v>0</v>
      </c>
      <c r="O244" s="213">
        <v>324</v>
      </c>
      <c r="P244" s="124" t="s">
        <v>1314</v>
      </c>
    </row>
    <row r="245" spans="1:16" ht="38.25">
      <c r="A245" s="266">
        <v>86</v>
      </c>
      <c r="B245" s="124"/>
      <c r="C245" s="125" t="s">
        <v>710</v>
      </c>
      <c r="D245" s="119">
        <v>43109</v>
      </c>
      <c r="E245" s="120" t="s">
        <v>2217</v>
      </c>
      <c r="F245" s="120" t="s">
        <v>3</v>
      </c>
      <c r="G245" s="120">
        <v>1586226</v>
      </c>
      <c r="H245" s="124"/>
      <c r="I245" s="128" t="s">
        <v>3272</v>
      </c>
      <c r="J245" s="124"/>
      <c r="K245" s="124"/>
      <c r="L245" s="124"/>
      <c r="M245" s="124"/>
      <c r="N245" s="213">
        <v>0</v>
      </c>
      <c r="O245" s="213">
        <v>10</v>
      </c>
      <c r="P245" s="124" t="s">
        <v>1314</v>
      </c>
    </row>
    <row r="246" spans="1:16" ht="51">
      <c r="A246" s="266" t="s">
        <v>619</v>
      </c>
      <c r="B246" s="124"/>
      <c r="C246" s="125" t="s">
        <v>713</v>
      </c>
      <c r="D246" s="119">
        <v>43109</v>
      </c>
      <c r="E246" s="120" t="s">
        <v>2218</v>
      </c>
      <c r="F246" s="120" t="s">
        <v>3</v>
      </c>
      <c r="G246" s="120">
        <v>1586244</v>
      </c>
      <c r="H246" s="124"/>
      <c r="I246" s="128" t="s">
        <v>3273</v>
      </c>
      <c r="J246" s="124"/>
      <c r="K246" s="124"/>
      <c r="L246" s="124"/>
      <c r="M246" s="124"/>
      <c r="N246" s="213">
        <v>0</v>
      </c>
      <c r="O246" s="213">
        <v>262.37</v>
      </c>
      <c r="P246" s="124" t="s">
        <v>1314</v>
      </c>
    </row>
    <row r="247" spans="1:16" ht="51">
      <c r="A247" s="266" t="s">
        <v>619</v>
      </c>
      <c r="B247" s="124"/>
      <c r="C247" s="125" t="s">
        <v>713</v>
      </c>
      <c r="D247" s="119">
        <v>43109</v>
      </c>
      <c r="E247" s="120" t="s">
        <v>2219</v>
      </c>
      <c r="F247" s="120" t="s">
        <v>3</v>
      </c>
      <c r="G247" s="120">
        <v>1586259</v>
      </c>
      <c r="H247" s="124"/>
      <c r="I247" s="128" t="s">
        <v>3274</v>
      </c>
      <c r="J247" s="124"/>
      <c r="K247" s="124"/>
      <c r="L247" s="124"/>
      <c r="M247" s="124"/>
      <c r="N247" s="213">
        <v>0</v>
      </c>
      <c r="O247" s="213">
        <v>7303.5</v>
      </c>
      <c r="P247" s="124" t="s">
        <v>1314</v>
      </c>
    </row>
    <row r="248" spans="1:16" ht="51">
      <c r="A248" s="266">
        <v>290</v>
      </c>
      <c r="B248" s="124"/>
      <c r="C248" s="125" t="s">
        <v>793</v>
      </c>
      <c r="D248" s="119">
        <v>43109</v>
      </c>
      <c r="E248" s="120" t="s">
        <v>2220</v>
      </c>
      <c r="F248" s="120" t="s">
        <v>3</v>
      </c>
      <c r="G248" s="120">
        <v>1586280</v>
      </c>
      <c r="H248" s="124"/>
      <c r="I248" s="128" t="s">
        <v>3275</v>
      </c>
      <c r="J248" s="124"/>
      <c r="K248" s="124"/>
      <c r="L248" s="124"/>
      <c r="M248" s="124"/>
      <c r="N248" s="213">
        <v>0</v>
      </c>
      <c r="O248" s="213">
        <v>222</v>
      </c>
      <c r="P248" s="124" t="s">
        <v>1314</v>
      </c>
    </row>
    <row r="249" spans="1:16" ht="51">
      <c r="A249" s="266">
        <v>35</v>
      </c>
      <c r="B249" s="124"/>
      <c r="C249" s="125" t="s">
        <v>696</v>
      </c>
      <c r="D249" s="119">
        <v>43109</v>
      </c>
      <c r="E249" s="120" t="s">
        <v>2221</v>
      </c>
      <c r="F249" s="120" t="s">
        <v>3</v>
      </c>
      <c r="G249" s="120">
        <v>1586286</v>
      </c>
      <c r="H249" s="124"/>
      <c r="I249" s="128" t="s">
        <v>1383</v>
      </c>
      <c r="J249" s="124"/>
      <c r="K249" s="124"/>
      <c r="L249" s="124"/>
      <c r="M249" s="124"/>
      <c r="N249" s="213">
        <v>0</v>
      </c>
      <c r="O249" s="213">
        <v>1200</v>
      </c>
      <c r="P249" s="124" t="s">
        <v>1314</v>
      </c>
    </row>
    <row r="250" spans="1:16" ht="51">
      <c r="A250" s="266" t="s">
        <v>619</v>
      </c>
      <c r="B250" s="124"/>
      <c r="C250" s="125" t="s">
        <v>713</v>
      </c>
      <c r="D250" s="119">
        <v>43109</v>
      </c>
      <c r="E250" s="120" t="s">
        <v>2222</v>
      </c>
      <c r="F250" s="120" t="s">
        <v>3</v>
      </c>
      <c r="G250" s="120">
        <v>1586333</v>
      </c>
      <c r="H250" s="124"/>
      <c r="I250" s="128" t="s">
        <v>3276</v>
      </c>
      <c r="J250" s="124"/>
      <c r="K250" s="124"/>
      <c r="L250" s="124"/>
      <c r="M250" s="124"/>
      <c r="N250" s="213">
        <v>0</v>
      </c>
      <c r="O250" s="213">
        <v>384</v>
      </c>
      <c r="P250" s="124" t="s">
        <v>1314</v>
      </c>
    </row>
    <row r="251" spans="1:16" ht="51">
      <c r="A251" s="266" t="s">
        <v>619</v>
      </c>
      <c r="B251" s="124"/>
      <c r="C251" s="125" t="s">
        <v>713</v>
      </c>
      <c r="D251" s="119">
        <v>43109</v>
      </c>
      <c r="E251" s="120" t="s">
        <v>2223</v>
      </c>
      <c r="F251" s="120" t="s">
        <v>3</v>
      </c>
      <c r="G251" s="120">
        <v>1586345</v>
      </c>
      <c r="H251" s="124"/>
      <c r="I251" s="128" t="s">
        <v>3277</v>
      </c>
      <c r="J251" s="124"/>
      <c r="K251" s="124"/>
      <c r="L251" s="124"/>
      <c r="M251" s="124"/>
      <c r="N251" s="213">
        <v>0</v>
      </c>
      <c r="O251" s="213">
        <v>100</v>
      </c>
      <c r="P251" s="124" t="s">
        <v>1314</v>
      </c>
    </row>
    <row r="252" spans="1:16" ht="38.25">
      <c r="A252" s="266">
        <v>16</v>
      </c>
      <c r="B252" s="124"/>
      <c r="C252" s="125" t="s">
        <v>692</v>
      </c>
      <c r="D252" s="119">
        <v>43109</v>
      </c>
      <c r="E252" s="120" t="s">
        <v>2224</v>
      </c>
      <c r="F252" s="120" t="s">
        <v>3</v>
      </c>
      <c r="G252" s="120">
        <v>1586346</v>
      </c>
      <c r="H252" s="124"/>
      <c r="I252" s="128" t="s">
        <v>3278</v>
      </c>
      <c r="J252" s="124"/>
      <c r="K252" s="124"/>
      <c r="L252" s="124"/>
      <c r="M252" s="124"/>
      <c r="N252" s="213">
        <v>0</v>
      </c>
      <c r="O252" s="213">
        <v>229.5</v>
      </c>
      <c r="P252" s="124" t="s">
        <v>1314</v>
      </c>
    </row>
    <row r="253" spans="1:16" ht="51">
      <c r="A253" s="266">
        <v>35</v>
      </c>
      <c r="B253" s="124"/>
      <c r="C253" s="125" t="s">
        <v>696</v>
      </c>
      <c r="D253" s="119">
        <v>43109</v>
      </c>
      <c r="E253" s="120" t="s">
        <v>2225</v>
      </c>
      <c r="F253" s="120" t="s">
        <v>3</v>
      </c>
      <c r="G253" s="120">
        <v>1586350</v>
      </c>
      <c r="H253" s="124"/>
      <c r="I253" s="128" t="s">
        <v>3279</v>
      </c>
      <c r="J253" s="124"/>
      <c r="K253" s="124"/>
      <c r="L253" s="124"/>
      <c r="M253" s="124"/>
      <c r="N253" s="213">
        <v>0</v>
      </c>
      <c r="O253" s="213">
        <v>72</v>
      </c>
      <c r="P253" s="124" t="s">
        <v>1314</v>
      </c>
    </row>
    <row r="254" spans="1:16" ht="38.25">
      <c r="A254" s="266">
        <v>35</v>
      </c>
      <c r="B254" s="124"/>
      <c r="C254" s="125" t="s">
        <v>696</v>
      </c>
      <c r="D254" s="119">
        <v>43109</v>
      </c>
      <c r="E254" s="120" t="s">
        <v>2226</v>
      </c>
      <c r="F254" s="120" t="s">
        <v>3</v>
      </c>
      <c r="G254" s="120">
        <v>1586351</v>
      </c>
      <c r="H254" s="124"/>
      <c r="I254" s="128" t="s">
        <v>3280</v>
      </c>
      <c r="J254" s="124"/>
      <c r="K254" s="124"/>
      <c r="L254" s="124"/>
      <c r="M254" s="124"/>
      <c r="N254" s="213">
        <v>0</v>
      </c>
      <c r="O254" s="213">
        <v>609</v>
      </c>
      <c r="P254" s="124" t="s">
        <v>1314</v>
      </c>
    </row>
    <row r="255" spans="1:16" ht="51">
      <c r="A255" s="266" t="s">
        <v>619</v>
      </c>
      <c r="B255" s="124"/>
      <c r="C255" s="125" t="s">
        <v>713</v>
      </c>
      <c r="D255" s="119">
        <v>43109</v>
      </c>
      <c r="E255" s="120" t="s">
        <v>2227</v>
      </c>
      <c r="F255" s="120" t="s">
        <v>3</v>
      </c>
      <c r="G255" s="120">
        <v>1586352</v>
      </c>
      <c r="H255" s="124"/>
      <c r="I255" s="128" t="s">
        <v>3281</v>
      </c>
      <c r="J255" s="124"/>
      <c r="K255" s="124"/>
      <c r="L255" s="124"/>
      <c r="M255" s="124"/>
      <c r="N255" s="213">
        <v>0</v>
      </c>
      <c r="O255" s="213">
        <v>4013.53</v>
      </c>
      <c r="P255" s="124" t="s">
        <v>1314</v>
      </c>
    </row>
    <row r="256" spans="1:16" ht="51">
      <c r="A256" s="266">
        <v>35</v>
      </c>
      <c r="B256" s="124"/>
      <c r="C256" s="125" t="s">
        <v>696</v>
      </c>
      <c r="D256" s="119">
        <v>43109</v>
      </c>
      <c r="E256" s="120" t="s">
        <v>2228</v>
      </c>
      <c r="F256" s="120" t="s">
        <v>3</v>
      </c>
      <c r="G256" s="120">
        <v>1586353</v>
      </c>
      <c r="H256" s="124"/>
      <c r="I256" s="128" t="s">
        <v>3282</v>
      </c>
      <c r="J256" s="124"/>
      <c r="K256" s="124"/>
      <c r="L256" s="124"/>
      <c r="M256" s="124"/>
      <c r="N256" s="213">
        <v>0</v>
      </c>
      <c r="O256" s="213">
        <v>101.76</v>
      </c>
      <c r="P256" s="124" t="s">
        <v>1314</v>
      </c>
    </row>
    <row r="257" spans="1:16" ht="51">
      <c r="A257" s="266" t="s">
        <v>619</v>
      </c>
      <c r="B257" s="124"/>
      <c r="C257" s="125" t="s">
        <v>713</v>
      </c>
      <c r="D257" s="119">
        <v>43109</v>
      </c>
      <c r="E257" s="120" t="s">
        <v>2229</v>
      </c>
      <c r="F257" s="120" t="s">
        <v>3</v>
      </c>
      <c r="G257" s="120">
        <v>1586383</v>
      </c>
      <c r="H257" s="124"/>
      <c r="I257" s="128" t="s">
        <v>3283</v>
      </c>
      <c r="J257" s="124"/>
      <c r="K257" s="124"/>
      <c r="L257" s="124"/>
      <c r="M257" s="124"/>
      <c r="N257" s="213">
        <v>0</v>
      </c>
      <c r="O257" s="213">
        <v>153.28</v>
      </c>
      <c r="P257" s="124" t="s">
        <v>1314</v>
      </c>
    </row>
    <row r="258" spans="1:16" ht="51">
      <c r="A258" s="266" t="s">
        <v>619</v>
      </c>
      <c r="B258" s="124"/>
      <c r="C258" s="125" t="s">
        <v>713</v>
      </c>
      <c r="D258" s="119">
        <v>43109</v>
      </c>
      <c r="E258" s="120" t="s">
        <v>2230</v>
      </c>
      <c r="F258" s="120" t="s">
        <v>3</v>
      </c>
      <c r="G258" s="120">
        <v>1586393</v>
      </c>
      <c r="H258" s="124"/>
      <c r="I258" s="128" t="s">
        <v>3284</v>
      </c>
      <c r="J258" s="124"/>
      <c r="K258" s="124"/>
      <c r="L258" s="124"/>
      <c r="M258" s="124"/>
      <c r="N258" s="213">
        <v>0</v>
      </c>
      <c r="O258" s="213">
        <v>242.73</v>
      </c>
      <c r="P258" s="124" t="s">
        <v>1314</v>
      </c>
    </row>
    <row r="259" spans="1:16" ht="51">
      <c r="A259" s="266" t="s">
        <v>619</v>
      </c>
      <c r="B259" s="124"/>
      <c r="C259" s="125" t="s">
        <v>713</v>
      </c>
      <c r="D259" s="119">
        <v>43109</v>
      </c>
      <c r="E259" s="120" t="s">
        <v>2231</v>
      </c>
      <c r="F259" s="120" t="s">
        <v>3</v>
      </c>
      <c r="G259" s="120">
        <v>1586416</v>
      </c>
      <c r="H259" s="124"/>
      <c r="I259" s="128" t="s">
        <v>3285</v>
      </c>
      <c r="J259" s="124"/>
      <c r="K259" s="124"/>
      <c r="L259" s="124"/>
      <c r="M259" s="124"/>
      <c r="N259" s="213">
        <v>0</v>
      </c>
      <c r="O259" s="213">
        <v>66.900000000000006</v>
      </c>
      <c r="P259" s="124" t="s">
        <v>1314</v>
      </c>
    </row>
    <row r="260" spans="1:16" ht="51">
      <c r="A260" s="266" t="s">
        <v>619</v>
      </c>
      <c r="B260" s="124"/>
      <c r="C260" s="125" t="s">
        <v>713</v>
      </c>
      <c r="D260" s="119">
        <v>43110</v>
      </c>
      <c r="E260" s="120" t="s">
        <v>1467</v>
      </c>
      <c r="F260" s="120" t="s">
        <v>6</v>
      </c>
      <c r="G260" s="120">
        <v>638513</v>
      </c>
      <c r="H260" s="124"/>
      <c r="I260" s="128" t="s">
        <v>2660</v>
      </c>
      <c r="J260" s="124"/>
      <c r="K260" s="124"/>
      <c r="L260" s="124"/>
      <c r="M260" s="124"/>
      <c r="N260" s="213">
        <v>0</v>
      </c>
      <c r="O260" s="213">
        <v>43990.71</v>
      </c>
      <c r="P260" s="124" t="s">
        <v>1314</v>
      </c>
    </row>
    <row r="261" spans="1:16" ht="76.5">
      <c r="A261" s="266" t="s">
        <v>619</v>
      </c>
      <c r="B261" s="124"/>
      <c r="C261" s="125" t="s">
        <v>713</v>
      </c>
      <c r="D261" s="119">
        <v>43110</v>
      </c>
      <c r="E261" s="120" t="s">
        <v>1468</v>
      </c>
      <c r="F261" s="120" t="s">
        <v>6</v>
      </c>
      <c r="G261" s="120">
        <v>929082</v>
      </c>
      <c r="H261" s="124"/>
      <c r="I261" s="128" t="s">
        <v>2661</v>
      </c>
      <c r="J261" s="124"/>
      <c r="K261" s="124"/>
      <c r="L261" s="124"/>
      <c r="M261" s="124"/>
      <c r="N261" s="213">
        <v>0</v>
      </c>
      <c r="O261" s="213">
        <v>2516681.87</v>
      </c>
      <c r="P261" s="124" t="s">
        <v>1314</v>
      </c>
    </row>
    <row r="262" spans="1:16" ht="89.25">
      <c r="A262" s="266" t="s">
        <v>619</v>
      </c>
      <c r="B262" s="124"/>
      <c r="C262" s="125" t="s">
        <v>713</v>
      </c>
      <c r="D262" s="119">
        <v>43110</v>
      </c>
      <c r="E262" s="120" t="s">
        <v>1469</v>
      </c>
      <c r="F262" s="120" t="s">
        <v>11</v>
      </c>
      <c r="G262" s="120">
        <v>910728</v>
      </c>
      <c r="H262" s="124"/>
      <c r="I262" s="128" t="s">
        <v>2662</v>
      </c>
      <c r="J262" s="124"/>
      <c r="K262" s="124"/>
      <c r="L262" s="124"/>
      <c r="M262" s="124"/>
      <c r="N262" s="213">
        <v>50</v>
      </c>
      <c r="O262" s="213">
        <v>0</v>
      </c>
      <c r="P262" s="124" t="s">
        <v>1314</v>
      </c>
    </row>
    <row r="263" spans="1:16" ht="76.5">
      <c r="A263" s="266" t="s">
        <v>620</v>
      </c>
      <c r="B263" s="124"/>
      <c r="C263" s="125" t="s">
        <v>714</v>
      </c>
      <c r="D263" s="119">
        <v>43110</v>
      </c>
      <c r="E263" s="120" t="s">
        <v>1470</v>
      </c>
      <c r="F263" s="120" t="s">
        <v>13</v>
      </c>
      <c r="G263" s="120">
        <v>910735</v>
      </c>
      <c r="H263" s="124"/>
      <c r="I263" s="128" t="s">
        <v>2663</v>
      </c>
      <c r="J263" s="124"/>
      <c r="K263" s="124"/>
      <c r="L263" s="124"/>
      <c r="M263" s="124"/>
      <c r="N263" s="213">
        <v>287717.5</v>
      </c>
      <c r="O263" s="213">
        <v>0</v>
      </c>
      <c r="P263" s="124" t="s">
        <v>1314</v>
      </c>
    </row>
    <row r="264" spans="1:16" ht="76.5">
      <c r="A264" s="266" t="s">
        <v>620</v>
      </c>
      <c r="B264" s="124"/>
      <c r="C264" s="125" t="s">
        <v>714</v>
      </c>
      <c r="D264" s="119">
        <v>43110</v>
      </c>
      <c r="E264" s="120" t="s">
        <v>1471</v>
      </c>
      <c r="F264" s="120" t="s">
        <v>11</v>
      </c>
      <c r="G264" s="120">
        <v>910735</v>
      </c>
      <c r="H264" s="124"/>
      <c r="I264" s="128" t="s">
        <v>2664</v>
      </c>
      <c r="J264" s="124"/>
      <c r="K264" s="124"/>
      <c r="L264" s="124"/>
      <c r="M264" s="124"/>
      <c r="N264" s="213">
        <v>50</v>
      </c>
      <c r="O264" s="213">
        <v>0</v>
      </c>
      <c r="P264" s="124" t="s">
        <v>1314</v>
      </c>
    </row>
    <row r="265" spans="1:16" ht="63.75">
      <c r="A265" s="266">
        <v>513</v>
      </c>
      <c r="B265" s="124"/>
      <c r="C265" s="125" t="s">
        <v>201</v>
      </c>
      <c r="D265" s="119">
        <v>43110</v>
      </c>
      <c r="E265" s="120" t="s">
        <v>1472</v>
      </c>
      <c r="F265" s="120" t="s">
        <v>11</v>
      </c>
      <c r="G265" s="120">
        <v>910791</v>
      </c>
      <c r="H265" s="124"/>
      <c r="I265" s="128" t="s">
        <v>2665</v>
      </c>
      <c r="J265" s="124"/>
      <c r="K265" s="124"/>
      <c r="L265" s="124"/>
      <c r="M265" s="124"/>
      <c r="N265" s="213">
        <v>3302.39</v>
      </c>
      <c r="O265" s="213">
        <v>0</v>
      </c>
      <c r="P265" s="124" t="s">
        <v>1314</v>
      </c>
    </row>
    <row r="266" spans="1:16" ht="63.75">
      <c r="A266" s="266" t="s">
        <v>619</v>
      </c>
      <c r="B266" s="124"/>
      <c r="C266" s="125" t="s">
        <v>713</v>
      </c>
      <c r="D266" s="119">
        <v>43110</v>
      </c>
      <c r="E266" s="120" t="s">
        <v>2232</v>
      </c>
      <c r="F266" s="120" t="s">
        <v>3</v>
      </c>
      <c r="G266" s="120">
        <v>1586586</v>
      </c>
      <c r="H266" s="124"/>
      <c r="I266" s="128" t="s">
        <v>3286</v>
      </c>
      <c r="J266" s="124"/>
      <c r="K266" s="124"/>
      <c r="L266" s="124"/>
      <c r="M266" s="124"/>
      <c r="N266" s="213">
        <v>0</v>
      </c>
      <c r="O266" s="213">
        <v>15670.01</v>
      </c>
      <c r="P266" s="124" t="s">
        <v>1314</v>
      </c>
    </row>
    <row r="267" spans="1:16" ht="63.75">
      <c r="A267" s="266">
        <v>10</v>
      </c>
      <c r="B267" s="124"/>
      <c r="C267" s="125" t="s">
        <v>690</v>
      </c>
      <c r="D267" s="119">
        <v>43110</v>
      </c>
      <c r="E267" s="120" t="s">
        <v>2233</v>
      </c>
      <c r="F267" s="120" t="s">
        <v>3</v>
      </c>
      <c r="G267" s="120">
        <v>1586587</v>
      </c>
      <c r="H267" s="124"/>
      <c r="I267" s="128" t="s">
        <v>3287</v>
      </c>
      <c r="J267" s="124"/>
      <c r="K267" s="124"/>
      <c r="L267" s="124"/>
      <c r="M267" s="124"/>
      <c r="N267" s="213">
        <v>0</v>
      </c>
      <c r="O267" s="213">
        <v>14397.75</v>
      </c>
      <c r="P267" s="124" t="s">
        <v>1314</v>
      </c>
    </row>
    <row r="268" spans="1:16" ht="51">
      <c r="A268" s="266">
        <v>10</v>
      </c>
      <c r="B268" s="124"/>
      <c r="C268" s="125" t="s">
        <v>690</v>
      </c>
      <c r="D268" s="119">
        <v>43110</v>
      </c>
      <c r="E268" s="120" t="s">
        <v>2234</v>
      </c>
      <c r="F268" s="120" t="s">
        <v>3</v>
      </c>
      <c r="G268" s="120">
        <v>1586592</v>
      </c>
      <c r="H268" s="124"/>
      <c r="I268" s="128" t="s">
        <v>3288</v>
      </c>
      <c r="J268" s="124"/>
      <c r="K268" s="124"/>
      <c r="L268" s="124"/>
      <c r="M268" s="124"/>
      <c r="N268" s="213">
        <v>0</v>
      </c>
      <c r="O268" s="213">
        <v>45.23</v>
      </c>
      <c r="P268" s="124" t="s">
        <v>1314</v>
      </c>
    </row>
    <row r="269" spans="1:16" ht="51">
      <c r="A269" s="266">
        <v>582</v>
      </c>
      <c r="B269" s="124"/>
      <c r="C269" s="125" t="s">
        <v>856</v>
      </c>
      <c r="D269" s="119">
        <v>43110</v>
      </c>
      <c r="E269" s="120" t="s">
        <v>2235</v>
      </c>
      <c r="F269" s="120" t="s">
        <v>3</v>
      </c>
      <c r="G269" s="120">
        <v>1586667</v>
      </c>
      <c r="H269" s="124"/>
      <c r="I269" s="128" t="s">
        <v>3289</v>
      </c>
      <c r="J269" s="124"/>
      <c r="K269" s="124"/>
      <c r="L269" s="124"/>
      <c r="M269" s="124"/>
      <c r="N269" s="213">
        <v>0</v>
      </c>
      <c r="O269" s="213">
        <v>2602</v>
      </c>
      <c r="P269" s="124" t="s">
        <v>1314</v>
      </c>
    </row>
    <row r="270" spans="1:16" ht="51">
      <c r="A270" s="266" t="s">
        <v>626</v>
      </c>
      <c r="B270" s="124"/>
      <c r="C270" s="125" t="s">
        <v>1234</v>
      </c>
      <c r="D270" s="119">
        <v>43110</v>
      </c>
      <c r="E270" s="120" t="s">
        <v>2236</v>
      </c>
      <c r="F270" s="120" t="s">
        <v>3</v>
      </c>
      <c r="G270" s="120">
        <v>1586682</v>
      </c>
      <c r="H270" s="124"/>
      <c r="I270" s="128" t="s">
        <v>3290</v>
      </c>
      <c r="J270" s="124"/>
      <c r="K270" s="124"/>
      <c r="L270" s="124"/>
      <c r="M270" s="124"/>
      <c r="N270" s="213">
        <v>0</v>
      </c>
      <c r="O270" s="213">
        <v>3372.54</v>
      </c>
      <c r="P270" s="124" t="s">
        <v>1314</v>
      </c>
    </row>
    <row r="271" spans="1:16" ht="51">
      <c r="A271" s="266" t="s">
        <v>626</v>
      </c>
      <c r="B271" s="124"/>
      <c r="C271" s="125" t="s">
        <v>1234</v>
      </c>
      <c r="D271" s="119">
        <v>43110</v>
      </c>
      <c r="E271" s="120" t="s">
        <v>2237</v>
      </c>
      <c r="F271" s="120" t="s">
        <v>3</v>
      </c>
      <c r="G271" s="120">
        <v>1586683</v>
      </c>
      <c r="H271" s="124"/>
      <c r="I271" s="128" t="s">
        <v>3291</v>
      </c>
      <c r="J271" s="124"/>
      <c r="K271" s="124"/>
      <c r="L271" s="124"/>
      <c r="M271" s="124"/>
      <c r="N271" s="213">
        <v>0</v>
      </c>
      <c r="O271" s="213">
        <v>222441.12</v>
      </c>
      <c r="P271" s="124" t="s">
        <v>1314</v>
      </c>
    </row>
    <row r="272" spans="1:16" ht="63.75">
      <c r="A272" s="266">
        <v>86</v>
      </c>
      <c r="B272" s="124"/>
      <c r="C272" s="125" t="s">
        <v>710</v>
      </c>
      <c r="D272" s="119">
        <v>43110</v>
      </c>
      <c r="E272" s="120" t="s">
        <v>2238</v>
      </c>
      <c r="F272" s="120" t="s">
        <v>3</v>
      </c>
      <c r="G272" s="120">
        <v>1586698</v>
      </c>
      <c r="H272" s="124"/>
      <c r="I272" s="128" t="s">
        <v>3292</v>
      </c>
      <c r="J272" s="124"/>
      <c r="K272" s="124"/>
      <c r="L272" s="124"/>
      <c r="M272" s="124"/>
      <c r="N272" s="213">
        <v>0</v>
      </c>
      <c r="O272" s="213">
        <v>5550</v>
      </c>
      <c r="P272" s="124" t="s">
        <v>1314</v>
      </c>
    </row>
    <row r="273" spans="1:16" ht="63.75">
      <c r="A273" s="266" t="s">
        <v>619</v>
      </c>
      <c r="B273" s="124"/>
      <c r="C273" s="125" t="s">
        <v>713</v>
      </c>
      <c r="D273" s="119">
        <v>43110</v>
      </c>
      <c r="E273" s="120" t="s">
        <v>2239</v>
      </c>
      <c r="F273" s="120" t="s">
        <v>3</v>
      </c>
      <c r="G273" s="120">
        <v>1586703</v>
      </c>
      <c r="H273" s="124"/>
      <c r="I273" s="128" t="s">
        <v>3293</v>
      </c>
      <c r="J273" s="124"/>
      <c r="K273" s="124"/>
      <c r="L273" s="124"/>
      <c r="M273" s="124"/>
      <c r="N273" s="213">
        <v>0</v>
      </c>
      <c r="O273" s="213">
        <v>1853</v>
      </c>
      <c r="P273" s="124" t="s">
        <v>1314</v>
      </c>
    </row>
    <row r="274" spans="1:16" ht="51">
      <c r="A274" s="266" t="s">
        <v>619</v>
      </c>
      <c r="B274" s="124"/>
      <c r="C274" s="125" t="s">
        <v>713</v>
      </c>
      <c r="D274" s="119">
        <v>43110</v>
      </c>
      <c r="E274" s="120" t="s">
        <v>2240</v>
      </c>
      <c r="F274" s="120" t="s">
        <v>3</v>
      </c>
      <c r="G274" s="120">
        <v>1586578</v>
      </c>
      <c r="H274" s="124"/>
      <c r="I274" s="128" t="s">
        <v>3294</v>
      </c>
      <c r="J274" s="124"/>
      <c r="K274" s="124"/>
      <c r="L274" s="124"/>
      <c r="M274" s="124"/>
      <c r="N274" s="213">
        <v>0</v>
      </c>
      <c r="O274" s="213">
        <v>233.4</v>
      </c>
      <c r="P274" s="124" t="s">
        <v>1314</v>
      </c>
    </row>
    <row r="275" spans="1:16" ht="51">
      <c r="A275" s="266" t="s">
        <v>619</v>
      </c>
      <c r="B275" s="124"/>
      <c r="C275" s="125" t="s">
        <v>713</v>
      </c>
      <c r="D275" s="119">
        <v>43110</v>
      </c>
      <c r="E275" s="120" t="s">
        <v>2241</v>
      </c>
      <c r="F275" s="120" t="s">
        <v>3</v>
      </c>
      <c r="G275" s="120">
        <v>1586579</v>
      </c>
      <c r="H275" s="124"/>
      <c r="I275" s="128" t="s">
        <v>3294</v>
      </c>
      <c r="J275" s="124"/>
      <c r="K275" s="124"/>
      <c r="L275" s="124"/>
      <c r="M275" s="124"/>
      <c r="N275" s="213">
        <v>0</v>
      </c>
      <c r="O275" s="213">
        <v>191.4</v>
      </c>
      <c r="P275" s="124" t="s">
        <v>1314</v>
      </c>
    </row>
    <row r="276" spans="1:16" ht="51">
      <c r="A276" s="266" t="s">
        <v>619</v>
      </c>
      <c r="B276" s="124"/>
      <c r="C276" s="125" t="s">
        <v>713</v>
      </c>
      <c r="D276" s="119">
        <v>43110</v>
      </c>
      <c r="E276" s="120" t="s">
        <v>2242</v>
      </c>
      <c r="F276" s="120" t="s">
        <v>3</v>
      </c>
      <c r="G276" s="120">
        <v>1586601</v>
      </c>
      <c r="H276" s="124"/>
      <c r="I276" s="128" t="s">
        <v>3295</v>
      </c>
      <c r="J276" s="124"/>
      <c r="K276" s="124"/>
      <c r="L276" s="124"/>
      <c r="M276" s="124"/>
      <c r="N276" s="213">
        <v>0</v>
      </c>
      <c r="O276" s="213">
        <v>1500</v>
      </c>
      <c r="P276" s="124" t="s">
        <v>1314</v>
      </c>
    </row>
    <row r="277" spans="1:16" ht="51">
      <c r="A277" s="266" t="s">
        <v>619</v>
      </c>
      <c r="B277" s="124"/>
      <c r="C277" s="125" t="s">
        <v>713</v>
      </c>
      <c r="D277" s="119">
        <v>43110</v>
      </c>
      <c r="E277" s="120" t="s">
        <v>2243</v>
      </c>
      <c r="F277" s="120" t="s">
        <v>3</v>
      </c>
      <c r="G277" s="120">
        <v>1586612</v>
      </c>
      <c r="H277" s="124"/>
      <c r="I277" s="128" t="s">
        <v>3296</v>
      </c>
      <c r="J277" s="124"/>
      <c r="K277" s="124"/>
      <c r="L277" s="124"/>
      <c r="M277" s="124"/>
      <c r="N277" s="213">
        <v>0</v>
      </c>
      <c r="O277" s="213">
        <v>819.52</v>
      </c>
      <c r="P277" s="124" t="s">
        <v>1314</v>
      </c>
    </row>
    <row r="278" spans="1:16" ht="38.25">
      <c r="A278" s="266">
        <v>15</v>
      </c>
      <c r="B278" s="124"/>
      <c r="C278" s="125" t="s">
        <v>691</v>
      </c>
      <c r="D278" s="119">
        <v>43110</v>
      </c>
      <c r="E278" s="120" t="s">
        <v>2244</v>
      </c>
      <c r="F278" s="120" t="s">
        <v>3</v>
      </c>
      <c r="G278" s="120">
        <v>1586615</v>
      </c>
      <c r="H278" s="124"/>
      <c r="I278" s="128" t="s">
        <v>3297</v>
      </c>
      <c r="J278" s="124"/>
      <c r="K278" s="124"/>
      <c r="L278" s="124"/>
      <c r="M278" s="124"/>
      <c r="N278" s="213">
        <v>0</v>
      </c>
      <c r="O278" s="213">
        <v>0.09</v>
      </c>
      <c r="P278" s="124" t="s">
        <v>1314</v>
      </c>
    </row>
    <row r="279" spans="1:16" ht="63.75">
      <c r="A279" s="266" t="s">
        <v>619</v>
      </c>
      <c r="B279" s="124"/>
      <c r="C279" s="125" t="s">
        <v>713</v>
      </c>
      <c r="D279" s="119">
        <v>43110</v>
      </c>
      <c r="E279" s="120" t="s">
        <v>2245</v>
      </c>
      <c r="F279" s="120" t="s">
        <v>3</v>
      </c>
      <c r="G279" s="120">
        <v>1586664</v>
      </c>
      <c r="H279" s="124"/>
      <c r="I279" s="128" t="s">
        <v>3298</v>
      </c>
      <c r="J279" s="124"/>
      <c r="K279" s="124"/>
      <c r="L279" s="124"/>
      <c r="M279" s="124"/>
      <c r="N279" s="213">
        <v>0</v>
      </c>
      <c r="O279" s="213">
        <v>371</v>
      </c>
      <c r="P279" s="124" t="s">
        <v>1314</v>
      </c>
    </row>
    <row r="280" spans="1:16" ht="51">
      <c r="A280" s="266" t="s">
        <v>619</v>
      </c>
      <c r="B280" s="124"/>
      <c r="C280" s="125" t="s">
        <v>713</v>
      </c>
      <c r="D280" s="119">
        <v>43110</v>
      </c>
      <c r="E280" s="120" t="s">
        <v>2246</v>
      </c>
      <c r="F280" s="120" t="s">
        <v>3</v>
      </c>
      <c r="G280" s="120">
        <v>1586674</v>
      </c>
      <c r="H280" s="124"/>
      <c r="I280" s="128" t="s">
        <v>3299</v>
      </c>
      <c r="J280" s="124"/>
      <c r="K280" s="124"/>
      <c r="L280" s="124"/>
      <c r="M280" s="124"/>
      <c r="N280" s="213">
        <v>0</v>
      </c>
      <c r="O280" s="213">
        <v>275.25</v>
      </c>
      <c r="P280" s="124" t="s">
        <v>1314</v>
      </c>
    </row>
    <row r="281" spans="1:16" ht="51">
      <c r="A281" s="266" t="s">
        <v>619</v>
      </c>
      <c r="B281" s="124"/>
      <c r="C281" s="125" t="s">
        <v>713</v>
      </c>
      <c r="D281" s="119">
        <v>43110</v>
      </c>
      <c r="E281" s="120" t="s">
        <v>2247</v>
      </c>
      <c r="F281" s="120" t="s">
        <v>3</v>
      </c>
      <c r="G281" s="120">
        <v>1586700</v>
      </c>
      <c r="H281" s="124"/>
      <c r="I281" s="128" t="s">
        <v>3300</v>
      </c>
      <c r="J281" s="124"/>
      <c r="K281" s="124"/>
      <c r="L281" s="124"/>
      <c r="M281" s="124"/>
      <c r="N281" s="213">
        <v>0</v>
      </c>
      <c r="O281" s="213">
        <v>272.8</v>
      </c>
      <c r="P281" s="124" t="s">
        <v>1314</v>
      </c>
    </row>
    <row r="282" spans="1:16" ht="63.75">
      <c r="A282" s="266" t="s">
        <v>619</v>
      </c>
      <c r="B282" s="124"/>
      <c r="C282" s="125" t="s">
        <v>713</v>
      </c>
      <c r="D282" s="119">
        <v>43110</v>
      </c>
      <c r="E282" s="120" t="s">
        <v>2248</v>
      </c>
      <c r="F282" s="120" t="s">
        <v>3</v>
      </c>
      <c r="G282" s="120">
        <v>1586706</v>
      </c>
      <c r="H282" s="124"/>
      <c r="I282" s="128" t="s">
        <v>3301</v>
      </c>
      <c r="J282" s="124"/>
      <c r="K282" s="124"/>
      <c r="L282" s="124"/>
      <c r="M282" s="124"/>
      <c r="N282" s="213">
        <v>0</v>
      </c>
      <c r="O282" s="213">
        <v>77.040000000000006</v>
      </c>
      <c r="P282" s="124" t="s">
        <v>1314</v>
      </c>
    </row>
    <row r="283" spans="1:16" ht="51">
      <c r="A283" s="266" t="s">
        <v>619</v>
      </c>
      <c r="B283" s="124"/>
      <c r="C283" s="125" t="s">
        <v>713</v>
      </c>
      <c r="D283" s="119">
        <v>43110</v>
      </c>
      <c r="E283" s="120" t="s">
        <v>2249</v>
      </c>
      <c r="F283" s="120" t="s">
        <v>3</v>
      </c>
      <c r="G283" s="120">
        <v>1586720</v>
      </c>
      <c r="H283" s="124"/>
      <c r="I283" s="128" t="s">
        <v>3302</v>
      </c>
      <c r="J283" s="124"/>
      <c r="K283" s="124"/>
      <c r="L283" s="124"/>
      <c r="M283" s="124"/>
      <c r="N283" s="213">
        <v>0</v>
      </c>
      <c r="O283" s="213">
        <v>140</v>
      </c>
      <c r="P283" s="124" t="s">
        <v>1314</v>
      </c>
    </row>
    <row r="284" spans="1:16" ht="51">
      <c r="A284" s="266" t="s">
        <v>619</v>
      </c>
      <c r="B284" s="124"/>
      <c r="C284" s="125" t="s">
        <v>713</v>
      </c>
      <c r="D284" s="119">
        <v>43110</v>
      </c>
      <c r="E284" s="120" t="s">
        <v>2250</v>
      </c>
      <c r="F284" s="120" t="s">
        <v>3</v>
      </c>
      <c r="G284" s="120">
        <v>1586750</v>
      </c>
      <c r="H284" s="124"/>
      <c r="I284" s="128" t="s">
        <v>3303</v>
      </c>
      <c r="J284" s="124"/>
      <c r="K284" s="124"/>
      <c r="L284" s="124"/>
      <c r="M284" s="124"/>
      <c r="N284" s="213">
        <v>0</v>
      </c>
      <c r="O284" s="213">
        <v>187</v>
      </c>
      <c r="P284" s="124" t="s">
        <v>1314</v>
      </c>
    </row>
    <row r="285" spans="1:16" ht="51">
      <c r="A285" s="266" t="s">
        <v>619</v>
      </c>
      <c r="B285" s="124"/>
      <c r="C285" s="125" t="s">
        <v>713</v>
      </c>
      <c r="D285" s="119">
        <v>43110</v>
      </c>
      <c r="E285" s="120" t="s">
        <v>2251</v>
      </c>
      <c r="F285" s="120" t="s">
        <v>3</v>
      </c>
      <c r="G285" s="120">
        <v>1586751</v>
      </c>
      <c r="H285" s="124"/>
      <c r="I285" s="128" t="s">
        <v>3304</v>
      </c>
      <c r="J285" s="124"/>
      <c r="K285" s="124"/>
      <c r="L285" s="124"/>
      <c r="M285" s="124"/>
      <c r="N285" s="213">
        <v>0</v>
      </c>
      <c r="O285" s="213">
        <v>140</v>
      </c>
      <c r="P285" s="124" t="s">
        <v>1314</v>
      </c>
    </row>
    <row r="286" spans="1:16" ht="51">
      <c r="A286" s="266" t="s">
        <v>619</v>
      </c>
      <c r="B286" s="124"/>
      <c r="C286" s="125" t="s">
        <v>713</v>
      </c>
      <c r="D286" s="119">
        <v>43110</v>
      </c>
      <c r="E286" s="120" t="s">
        <v>2252</v>
      </c>
      <c r="F286" s="120" t="s">
        <v>3</v>
      </c>
      <c r="G286" s="120">
        <v>1586752</v>
      </c>
      <c r="H286" s="124"/>
      <c r="I286" s="128" t="s">
        <v>3305</v>
      </c>
      <c r="J286" s="124"/>
      <c r="K286" s="124"/>
      <c r="L286" s="124"/>
      <c r="M286" s="124"/>
      <c r="N286" s="213">
        <v>0</v>
      </c>
      <c r="O286" s="213">
        <v>140</v>
      </c>
      <c r="P286" s="124" t="s">
        <v>1314</v>
      </c>
    </row>
    <row r="287" spans="1:16" ht="63.75">
      <c r="A287" s="266" t="s">
        <v>619</v>
      </c>
      <c r="B287" s="124"/>
      <c r="C287" s="125" t="s">
        <v>713</v>
      </c>
      <c r="D287" s="119">
        <v>43110</v>
      </c>
      <c r="E287" s="120" t="s">
        <v>2253</v>
      </c>
      <c r="F287" s="120" t="s">
        <v>3</v>
      </c>
      <c r="G287" s="120">
        <v>1586768</v>
      </c>
      <c r="H287" s="124"/>
      <c r="I287" s="128" t="s">
        <v>3306</v>
      </c>
      <c r="J287" s="124"/>
      <c r="K287" s="124"/>
      <c r="L287" s="124"/>
      <c r="M287" s="124"/>
      <c r="N287" s="213">
        <v>0</v>
      </c>
      <c r="O287" s="213">
        <v>1503.86</v>
      </c>
      <c r="P287" s="124" t="s">
        <v>1314</v>
      </c>
    </row>
    <row r="288" spans="1:16" ht="51">
      <c r="A288" s="266" t="s">
        <v>619</v>
      </c>
      <c r="B288" s="124"/>
      <c r="C288" s="125" t="s">
        <v>713</v>
      </c>
      <c r="D288" s="119">
        <v>43110</v>
      </c>
      <c r="E288" s="120" t="s">
        <v>2254</v>
      </c>
      <c r="F288" s="120" t="s">
        <v>3</v>
      </c>
      <c r="G288" s="120">
        <v>1586774</v>
      </c>
      <c r="H288" s="124"/>
      <c r="I288" s="128" t="s">
        <v>3307</v>
      </c>
      <c r="J288" s="124"/>
      <c r="K288" s="124"/>
      <c r="L288" s="124"/>
      <c r="M288" s="124"/>
      <c r="N288" s="213">
        <v>0</v>
      </c>
      <c r="O288" s="213">
        <v>334</v>
      </c>
      <c r="P288" s="124" t="s">
        <v>1314</v>
      </c>
    </row>
    <row r="289" spans="1:16" ht="51">
      <c r="A289" s="266" t="s">
        <v>619</v>
      </c>
      <c r="B289" s="124"/>
      <c r="C289" s="125" t="s">
        <v>713</v>
      </c>
      <c r="D289" s="119">
        <v>43110</v>
      </c>
      <c r="E289" s="120" t="s">
        <v>2255</v>
      </c>
      <c r="F289" s="120" t="s">
        <v>3</v>
      </c>
      <c r="G289" s="120">
        <v>1586780</v>
      </c>
      <c r="H289" s="124"/>
      <c r="I289" s="128" t="s">
        <v>3308</v>
      </c>
      <c r="J289" s="124"/>
      <c r="K289" s="124"/>
      <c r="L289" s="124"/>
      <c r="M289" s="124"/>
      <c r="N289" s="213">
        <v>0</v>
      </c>
      <c r="O289" s="213">
        <v>276.5</v>
      </c>
      <c r="P289" s="124" t="s">
        <v>1314</v>
      </c>
    </row>
    <row r="290" spans="1:16" ht="51">
      <c r="A290" s="266" t="s">
        <v>619</v>
      </c>
      <c r="B290" s="124"/>
      <c r="C290" s="125" t="s">
        <v>713</v>
      </c>
      <c r="D290" s="119">
        <v>43110</v>
      </c>
      <c r="E290" s="120" t="s">
        <v>2256</v>
      </c>
      <c r="F290" s="120" t="s">
        <v>3</v>
      </c>
      <c r="G290" s="120">
        <v>1586788</v>
      </c>
      <c r="H290" s="124"/>
      <c r="I290" s="128" t="s">
        <v>3309</v>
      </c>
      <c r="J290" s="124"/>
      <c r="K290" s="124"/>
      <c r="L290" s="124"/>
      <c r="M290" s="124"/>
      <c r="N290" s="213">
        <v>0</v>
      </c>
      <c r="O290" s="213">
        <v>1607.99</v>
      </c>
      <c r="P290" s="124" t="s">
        <v>1314</v>
      </c>
    </row>
    <row r="291" spans="1:16" ht="38.25">
      <c r="A291" s="266">
        <v>20</v>
      </c>
      <c r="B291" s="124"/>
      <c r="C291" s="125" t="s">
        <v>693</v>
      </c>
      <c r="D291" s="119">
        <v>43110</v>
      </c>
      <c r="E291" s="120" t="s">
        <v>2257</v>
      </c>
      <c r="F291" s="120" t="s">
        <v>3</v>
      </c>
      <c r="G291" s="120">
        <v>1586793</v>
      </c>
      <c r="H291" s="124"/>
      <c r="I291" s="128" t="s">
        <v>3310</v>
      </c>
      <c r="J291" s="124"/>
      <c r="K291" s="124"/>
      <c r="L291" s="124"/>
      <c r="M291" s="124"/>
      <c r="N291" s="213">
        <v>0</v>
      </c>
      <c r="O291" s="213">
        <v>161.84</v>
      </c>
      <c r="P291" s="124" t="s">
        <v>1314</v>
      </c>
    </row>
    <row r="292" spans="1:16" ht="63.75">
      <c r="A292" s="266">
        <v>512</v>
      </c>
      <c r="B292" s="124"/>
      <c r="C292" s="125" t="s">
        <v>840</v>
      </c>
      <c r="D292" s="119">
        <v>43110</v>
      </c>
      <c r="E292" s="120" t="s">
        <v>2258</v>
      </c>
      <c r="F292" s="120" t="s">
        <v>3</v>
      </c>
      <c r="G292" s="120">
        <v>1586830</v>
      </c>
      <c r="H292" s="124"/>
      <c r="I292" s="128" t="s">
        <v>3312</v>
      </c>
      <c r="J292" s="124"/>
      <c r="K292" s="124"/>
      <c r="L292" s="124"/>
      <c r="M292" s="124"/>
      <c r="N292" s="213">
        <v>0</v>
      </c>
      <c r="O292" s="213">
        <v>1251</v>
      </c>
      <c r="P292" s="124" t="s">
        <v>1314</v>
      </c>
    </row>
    <row r="293" spans="1:16" ht="51">
      <c r="A293" s="266">
        <v>15</v>
      </c>
      <c r="B293" s="124"/>
      <c r="C293" s="125" t="s">
        <v>691</v>
      </c>
      <c r="D293" s="119">
        <v>43110</v>
      </c>
      <c r="E293" s="120" t="s">
        <v>2259</v>
      </c>
      <c r="F293" s="120" t="s">
        <v>3</v>
      </c>
      <c r="G293" s="120">
        <v>1586831</v>
      </c>
      <c r="H293" s="124"/>
      <c r="I293" s="128" t="s">
        <v>3313</v>
      </c>
      <c r="J293" s="124"/>
      <c r="K293" s="124"/>
      <c r="L293" s="124"/>
      <c r="M293" s="124"/>
      <c r="N293" s="213">
        <v>0</v>
      </c>
      <c r="O293" s="213">
        <v>239.9</v>
      </c>
      <c r="P293" s="124" t="s">
        <v>1314</v>
      </c>
    </row>
    <row r="294" spans="1:16" ht="51">
      <c r="A294" s="266">
        <v>340</v>
      </c>
      <c r="B294" s="124"/>
      <c r="C294" s="125" t="s">
        <v>814</v>
      </c>
      <c r="D294" s="119">
        <v>43111</v>
      </c>
      <c r="E294" s="120" t="s">
        <v>1473</v>
      </c>
      <c r="F294" s="120" t="s">
        <v>6</v>
      </c>
      <c r="G294" s="120">
        <v>639306</v>
      </c>
      <c r="H294" s="124"/>
      <c r="I294" s="128" t="s">
        <v>2666</v>
      </c>
      <c r="J294" s="124"/>
      <c r="K294" s="124"/>
      <c r="L294" s="124"/>
      <c r="M294" s="124"/>
      <c r="N294" s="213">
        <v>0</v>
      </c>
      <c r="O294" s="213">
        <v>38011.26</v>
      </c>
      <c r="P294" s="124" t="s">
        <v>1314</v>
      </c>
    </row>
    <row r="295" spans="1:16" ht="63.75">
      <c r="A295" s="266" t="s">
        <v>619</v>
      </c>
      <c r="B295" s="124"/>
      <c r="C295" s="125" t="s">
        <v>713</v>
      </c>
      <c r="D295" s="119">
        <v>43111</v>
      </c>
      <c r="E295" s="120" t="s">
        <v>1474</v>
      </c>
      <c r="F295" s="120" t="s">
        <v>6</v>
      </c>
      <c r="G295" s="120">
        <v>639330</v>
      </c>
      <c r="H295" s="124"/>
      <c r="I295" s="128" t="s">
        <v>2667</v>
      </c>
      <c r="J295" s="124"/>
      <c r="K295" s="124"/>
      <c r="L295" s="124"/>
      <c r="M295" s="124"/>
      <c r="N295" s="213">
        <v>0</v>
      </c>
      <c r="O295" s="213">
        <v>5693.8</v>
      </c>
      <c r="P295" s="124" t="s">
        <v>1314</v>
      </c>
    </row>
    <row r="296" spans="1:16" ht="63.75">
      <c r="A296" s="266" t="s">
        <v>619</v>
      </c>
      <c r="B296" s="124"/>
      <c r="C296" s="125" t="s">
        <v>713</v>
      </c>
      <c r="D296" s="119">
        <v>43111</v>
      </c>
      <c r="E296" s="120" t="s">
        <v>1475</v>
      </c>
      <c r="F296" s="120" t="s">
        <v>6</v>
      </c>
      <c r="G296" s="120">
        <v>639334</v>
      </c>
      <c r="H296" s="124"/>
      <c r="I296" s="128" t="s">
        <v>2668</v>
      </c>
      <c r="J296" s="124"/>
      <c r="K296" s="124"/>
      <c r="L296" s="124"/>
      <c r="M296" s="124"/>
      <c r="N296" s="213">
        <v>0</v>
      </c>
      <c r="O296" s="213">
        <v>25158.5</v>
      </c>
      <c r="P296" s="124" t="s">
        <v>1314</v>
      </c>
    </row>
    <row r="297" spans="1:16" ht="51">
      <c r="A297" s="266" t="s">
        <v>619</v>
      </c>
      <c r="B297" s="124"/>
      <c r="C297" s="125" t="s">
        <v>713</v>
      </c>
      <c r="D297" s="119">
        <v>43111</v>
      </c>
      <c r="E297" s="120" t="s">
        <v>1476</v>
      </c>
      <c r="F297" s="120" t="s">
        <v>6</v>
      </c>
      <c r="G297" s="120">
        <v>929440</v>
      </c>
      <c r="H297" s="124"/>
      <c r="I297" s="128" t="s">
        <v>2669</v>
      </c>
      <c r="J297" s="124"/>
      <c r="K297" s="124"/>
      <c r="L297" s="124"/>
      <c r="M297" s="124"/>
      <c r="N297" s="213">
        <v>0</v>
      </c>
      <c r="O297" s="213">
        <v>1098</v>
      </c>
      <c r="P297" s="124" t="s">
        <v>1314</v>
      </c>
    </row>
    <row r="298" spans="1:16" ht="51">
      <c r="A298" s="266" t="s">
        <v>619</v>
      </c>
      <c r="B298" s="124"/>
      <c r="C298" s="125" t="s">
        <v>713</v>
      </c>
      <c r="D298" s="119">
        <v>43111</v>
      </c>
      <c r="E298" s="120" t="s">
        <v>1477</v>
      </c>
      <c r="F298" s="120" t="s">
        <v>6</v>
      </c>
      <c r="G298" s="120">
        <v>929441</v>
      </c>
      <c r="H298" s="124"/>
      <c r="I298" s="128" t="s">
        <v>2670</v>
      </c>
      <c r="J298" s="124"/>
      <c r="K298" s="124"/>
      <c r="L298" s="124"/>
      <c r="M298" s="124"/>
      <c r="N298" s="213">
        <v>0</v>
      </c>
      <c r="O298" s="213">
        <v>1843</v>
      </c>
      <c r="P298" s="124" t="s">
        <v>1314</v>
      </c>
    </row>
    <row r="299" spans="1:16" ht="76.5">
      <c r="A299" s="266">
        <v>132</v>
      </c>
      <c r="B299" s="124"/>
      <c r="C299" s="125" t="s">
        <v>728</v>
      </c>
      <c r="D299" s="119">
        <v>43111</v>
      </c>
      <c r="E299" s="120" t="s">
        <v>1478</v>
      </c>
      <c r="F299" s="120" t="s">
        <v>11</v>
      </c>
      <c r="G299" s="120">
        <v>910856</v>
      </c>
      <c r="H299" s="124"/>
      <c r="I299" s="128" t="s">
        <v>2671</v>
      </c>
      <c r="J299" s="124"/>
      <c r="K299" s="124"/>
      <c r="L299" s="124"/>
      <c r="M299" s="124"/>
      <c r="N299" s="213">
        <v>873.68</v>
      </c>
      <c r="O299" s="213">
        <v>0</v>
      </c>
      <c r="P299" s="124" t="s">
        <v>1314</v>
      </c>
    </row>
    <row r="300" spans="1:16" ht="76.5">
      <c r="A300" s="266" t="s">
        <v>620</v>
      </c>
      <c r="B300" s="124"/>
      <c r="C300" s="125" t="s">
        <v>714</v>
      </c>
      <c r="D300" s="119">
        <v>43111</v>
      </c>
      <c r="E300" s="120" t="s">
        <v>1479</v>
      </c>
      <c r="F300" s="120" t="s">
        <v>13</v>
      </c>
      <c r="G300" s="120">
        <v>910867</v>
      </c>
      <c r="H300" s="124"/>
      <c r="I300" s="128" t="s">
        <v>2672</v>
      </c>
      <c r="J300" s="124"/>
      <c r="K300" s="124"/>
      <c r="L300" s="124"/>
      <c r="M300" s="124"/>
      <c r="N300" s="213">
        <v>4099</v>
      </c>
      <c r="O300" s="213">
        <v>0</v>
      </c>
      <c r="P300" s="124" t="s">
        <v>1314</v>
      </c>
    </row>
    <row r="301" spans="1:16" ht="76.5">
      <c r="A301" s="266" t="s">
        <v>620</v>
      </c>
      <c r="B301" s="124"/>
      <c r="C301" s="125" t="s">
        <v>714</v>
      </c>
      <c r="D301" s="119">
        <v>43111</v>
      </c>
      <c r="E301" s="120" t="s">
        <v>1480</v>
      </c>
      <c r="F301" s="120" t="s">
        <v>11</v>
      </c>
      <c r="G301" s="120">
        <v>910867</v>
      </c>
      <c r="H301" s="124"/>
      <c r="I301" s="128" t="s">
        <v>2673</v>
      </c>
      <c r="J301" s="124"/>
      <c r="K301" s="124"/>
      <c r="L301" s="124"/>
      <c r="M301" s="124"/>
      <c r="N301" s="213">
        <v>50</v>
      </c>
      <c r="O301" s="213">
        <v>0</v>
      </c>
      <c r="P301" s="124" t="s">
        <v>1314</v>
      </c>
    </row>
    <row r="302" spans="1:16" ht="51">
      <c r="A302" s="266">
        <v>340</v>
      </c>
      <c r="B302" s="124"/>
      <c r="C302" s="125" t="s">
        <v>814</v>
      </c>
      <c r="D302" s="119">
        <v>43111</v>
      </c>
      <c r="E302" s="120" t="s">
        <v>2260</v>
      </c>
      <c r="F302" s="120" t="s">
        <v>3</v>
      </c>
      <c r="G302" s="120">
        <v>1587035</v>
      </c>
      <c r="H302" s="124"/>
      <c r="I302" s="128" t="s">
        <v>3314</v>
      </c>
      <c r="J302" s="124"/>
      <c r="K302" s="124"/>
      <c r="L302" s="124"/>
      <c r="M302" s="124"/>
      <c r="N302" s="213">
        <v>0</v>
      </c>
      <c r="O302" s="213">
        <v>54</v>
      </c>
      <c r="P302" s="124" t="s">
        <v>1314</v>
      </c>
    </row>
    <row r="303" spans="1:16" ht="63.75">
      <c r="A303" s="266">
        <v>340</v>
      </c>
      <c r="B303" s="124"/>
      <c r="C303" s="125" t="s">
        <v>814</v>
      </c>
      <c r="D303" s="119">
        <v>43111</v>
      </c>
      <c r="E303" s="120" t="s">
        <v>2261</v>
      </c>
      <c r="F303" s="120" t="s">
        <v>3</v>
      </c>
      <c r="G303" s="120">
        <v>1587039</v>
      </c>
      <c r="H303" s="124"/>
      <c r="I303" s="128" t="s">
        <v>3315</v>
      </c>
      <c r="J303" s="124"/>
      <c r="K303" s="124"/>
      <c r="L303" s="124"/>
      <c r="M303" s="124"/>
      <c r="N303" s="213">
        <v>0</v>
      </c>
      <c r="O303" s="213">
        <v>37</v>
      </c>
      <c r="P303" s="124" t="s">
        <v>1314</v>
      </c>
    </row>
    <row r="304" spans="1:16" ht="63.75">
      <c r="A304" s="266">
        <v>340</v>
      </c>
      <c r="B304" s="124"/>
      <c r="C304" s="125" t="s">
        <v>814</v>
      </c>
      <c r="D304" s="119">
        <v>43111</v>
      </c>
      <c r="E304" s="120" t="s">
        <v>2262</v>
      </c>
      <c r="F304" s="120" t="s">
        <v>3</v>
      </c>
      <c r="G304" s="120">
        <v>1587042</v>
      </c>
      <c r="H304" s="124"/>
      <c r="I304" s="128" t="s">
        <v>3316</v>
      </c>
      <c r="J304" s="124"/>
      <c r="K304" s="124"/>
      <c r="L304" s="124"/>
      <c r="M304" s="124"/>
      <c r="N304" s="213">
        <v>0</v>
      </c>
      <c r="O304" s="213">
        <v>30</v>
      </c>
      <c r="P304" s="124" t="s">
        <v>1314</v>
      </c>
    </row>
    <row r="305" spans="1:16" ht="51">
      <c r="A305" s="266">
        <v>592</v>
      </c>
      <c r="B305" s="124"/>
      <c r="C305" s="125" t="s">
        <v>862</v>
      </c>
      <c r="D305" s="119">
        <v>43111</v>
      </c>
      <c r="E305" s="120" t="s">
        <v>2263</v>
      </c>
      <c r="F305" s="120" t="s">
        <v>3</v>
      </c>
      <c r="G305" s="120">
        <v>1587071</v>
      </c>
      <c r="H305" s="124"/>
      <c r="I305" s="128" t="s">
        <v>3317</v>
      </c>
      <c r="J305" s="124"/>
      <c r="K305" s="124"/>
      <c r="L305" s="124"/>
      <c r="M305" s="124"/>
      <c r="N305" s="213">
        <v>0</v>
      </c>
      <c r="O305" s="213">
        <v>127922.54</v>
      </c>
      <c r="P305" s="124" t="s">
        <v>1314</v>
      </c>
    </row>
    <row r="306" spans="1:16" ht="51">
      <c r="A306" s="266" t="s">
        <v>619</v>
      </c>
      <c r="B306" s="124"/>
      <c r="C306" s="125" t="s">
        <v>713</v>
      </c>
      <c r="D306" s="119">
        <v>43111</v>
      </c>
      <c r="E306" s="120" t="s">
        <v>2264</v>
      </c>
      <c r="F306" s="120" t="s">
        <v>3</v>
      </c>
      <c r="G306" s="120">
        <v>1587029</v>
      </c>
      <c r="H306" s="124"/>
      <c r="I306" s="128" t="s">
        <v>3318</v>
      </c>
      <c r="J306" s="124"/>
      <c r="K306" s="124"/>
      <c r="L306" s="124"/>
      <c r="M306" s="124"/>
      <c r="N306" s="213">
        <v>0</v>
      </c>
      <c r="O306" s="213">
        <v>200</v>
      </c>
      <c r="P306" s="124" t="s">
        <v>1314</v>
      </c>
    </row>
    <row r="307" spans="1:16" ht="51">
      <c r="A307" s="266" t="s">
        <v>619</v>
      </c>
      <c r="B307" s="124"/>
      <c r="C307" s="125" t="s">
        <v>713</v>
      </c>
      <c r="D307" s="119">
        <v>43111</v>
      </c>
      <c r="E307" s="120" t="s">
        <v>2265</v>
      </c>
      <c r="F307" s="120" t="s">
        <v>3</v>
      </c>
      <c r="G307" s="120">
        <v>1587058</v>
      </c>
      <c r="H307" s="124"/>
      <c r="I307" s="128" t="s">
        <v>3319</v>
      </c>
      <c r="J307" s="124"/>
      <c r="K307" s="124"/>
      <c r="L307" s="124"/>
      <c r="M307" s="124"/>
      <c r="N307" s="213">
        <v>0</v>
      </c>
      <c r="O307" s="213">
        <v>3551.73</v>
      </c>
      <c r="P307" s="124" t="s">
        <v>1314</v>
      </c>
    </row>
    <row r="308" spans="1:16" ht="51">
      <c r="A308" s="266" t="s">
        <v>619</v>
      </c>
      <c r="B308" s="124"/>
      <c r="C308" s="125" t="s">
        <v>713</v>
      </c>
      <c r="D308" s="119">
        <v>43111</v>
      </c>
      <c r="E308" s="120" t="s">
        <v>2266</v>
      </c>
      <c r="F308" s="120" t="s">
        <v>3</v>
      </c>
      <c r="G308" s="120">
        <v>1587062</v>
      </c>
      <c r="H308" s="124"/>
      <c r="I308" s="128" t="s">
        <v>3320</v>
      </c>
      <c r="J308" s="124"/>
      <c r="K308" s="124"/>
      <c r="L308" s="124"/>
      <c r="M308" s="124"/>
      <c r="N308" s="213">
        <v>0</v>
      </c>
      <c r="O308" s="213">
        <v>3551.73</v>
      </c>
      <c r="P308" s="124" t="s">
        <v>1314</v>
      </c>
    </row>
    <row r="309" spans="1:16" ht="51">
      <c r="A309" s="266" t="s">
        <v>619</v>
      </c>
      <c r="B309" s="124"/>
      <c r="C309" s="125" t="s">
        <v>713</v>
      </c>
      <c r="D309" s="119">
        <v>43111</v>
      </c>
      <c r="E309" s="120" t="s">
        <v>2267</v>
      </c>
      <c r="F309" s="120" t="s">
        <v>3</v>
      </c>
      <c r="G309" s="120">
        <v>1587065</v>
      </c>
      <c r="H309" s="124"/>
      <c r="I309" s="128" t="s">
        <v>3319</v>
      </c>
      <c r="J309" s="124"/>
      <c r="K309" s="124"/>
      <c r="L309" s="124"/>
      <c r="M309" s="124"/>
      <c r="N309" s="213">
        <v>0</v>
      </c>
      <c r="O309" s="213">
        <v>3551.73</v>
      </c>
      <c r="P309" s="124" t="s">
        <v>1314</v>
      </c>
    </row>
    <row r="310" spans="1:16" ht="51">
      <c r="A310" s="266">
        <v>86</v>
      </c>
      <c r="B310" s="124"/>
      <c r="C310" s="125" t="s">
        <v>710</v>
      </c>
      <c r="D310" s="119">
        <v>43111</v>
      </c>
      <c r="E310" s="120" t="s">
        <v>2268</v>
      </c>
      <c r="F310" s="120" t="s">
        <v>3</v>
      </c>
      <c r="G310" s="120">
        <v>1587066</v>
      </c>
      <c r="H310" s="124"/>
      <c r="I310" s="128" t="s">
        <v>3321</v>
      </c>
      <c r="J310" s="124"/>
      <c r="K310" s="124"/>
      <c r="L310" s="124"/>
      <c r="M310" s="124"/>
      <c r="N310" s="213">
        <v>0</v>
      </c>
      <c r="O310" s="213">
        <v>1600</v>
      </c>
      <c r="P310" s="124" t="s">
        <v>1314</v>
      </c>
    </row>
    <row r="311" spans="1:16" ht="51">
      <c r="A311" s="266">
        <v>20</v>
      </c>
      <c r="B311" s="124"/>
      <c r="C311" s="125" t="s">
        <v>693</v>
      </c>
      <c r="D311" s="119">
        <v>43111</v>
      </c>
      <c r="E311" s="120" t="s">
        <v>2269</v>
      </c>
      <c r="F311" s="120" t="s">
        <v>3</v>
      </c>
      <c r="G311" s="120">
        <v>1587112</v>
      </c>
      <c r="H311" s="124"/>
      <c r="I311" s="128" t="s">
        <v>3322</v>
      </c>
      <c r="J311" s="124"/>
      <c r="K311" s="124"/>
      <c r="L311" s="124"/>
      <c r="M311" s="124"/>
      <c r="N311" s="213">
        <v>0</v>
      </c>
      <c r="O311" s="213">
        <v>5520</v>
      </c>
      <c r="P311" s="124" t="s">
        <v>1314</v>
      </c>
    </row>
    <row r="312" spans="1:16" ht="51">
      <c r="A312" s="266" t="s">
        <v>619</v>
      </c>
      <c r="B312" s="124"/>
      <c r="C312" s="125" t="s">
        <v>713</v>
      </c>
      <c r="D312" s="119">
        <v>43111</v>
      </c>
      <c r="E312" s="120" t="s">
        <v>2270</v>
      </c>
      <c r="F312" s="120" t="s">
        <v>3</v>
      </c>
      <c r="G312" s="120">
        <v>1587121</v>
      </c>
      <c r="H312" s="124"/>
      <c r="I312" s="128" t="s">
        <v>3323</v>
      </c>
      <c r="J312" s="124"/>
      <c r="K312" s="124"/>
      <c r="L312" s="124"/>
      <c r="M312" s="124"/>
      <c r="N312" s="213">
        <v>0</v>
      </c>
      <c r="O312" s="213">
        <v>50</v>
      </c>
      <c r="P312" s="124" t="s">
        <v>1314</v>
      </c>
    </row>
    <row r="313" spans="1:16" ht="51">
      <c r="A313" s="266" t="s">
        <v>619</v>
      </c>
      <c r="B313" s="124"/>
      <c r="C313" s="125" t="s">
        <v>713</v>
      </c>
      <c r="D313" s="119">
        <v>43111</v>
      </c>
      <c r="E313" s="120" t="s">
        <v>2271</v>
      </c>
      <c r="F313" s="120" t="s">
        <v>3</v>
      </c>
      <c r="G313" s="120">
        <v>1587124</v>
      </c>
      <c r="H313" s="124"/>
      <c r="I313" s="128" t="s">
        <v>3323</v>
      </c>
      <c r="J313" s="124"/>
      <c r="K313" s="124"/>
      <c r="L313" s="124"/>
      <c r="M313" s="124"/>
      <c r="N313" s="213">
        <v>0</v>
      </c>
      <c r="O313" s="213">
        <v>300</v>
      </c>
      <c r="P313" s="124" t="s">
        <v>1314</v>
      </c>
    </row>
    <row r="314" spans="1:16" ht="38.25">
      <c r="A314" s="266">
        <v>291</v>
      </c>
      <c r="B314" s="124"/>
      <c r="C314" s="125" t="s">
        <v>794</v>
      </c>
      <c r="D314" s="119">
        <v>43111</v>
      </c>
      <c r="E314" s="120" t="s">
        <v>2272</v>
      </c>
      <c r="F314" s="120" t="s">
        <v>3</v>
      </c>
      <c r="G314" s="120">
        <v>1587125</v>
      </c>
      <c r="H314" s="124"/>
      <c r="I314" s="128" t="s">
        <v>3324</v>
      </c>
      <c r="J314" s="124"/>
      <c r="K314" s="124"/>
      <c r="L314" s="124"/>
      <c r="M314" s="124"/>
      <c r="N314" s="213">
        <v>0</v>
      </c>
      <c r="O314" s="213">
        <v>24</v>
      </c>
      <c r="P314" s="124" t="s">
        <v>1314</v>
      </c>
    </row>
    <row r="315" spans="1:16" ht="63.75">
      <c r="A315" s="266">
        <v>87</v>
      </c>
      <c r="B315" s="124"/>
      <c r="C315" s="125" t="s">
        <v>711</v>
      </c>
      <c r="D315" s="119">
        <v>43111</v>
      </c>
      <c r="E315" s="120" t="s">
        <v>2273</v>
      </c>
      <c r="F315" s="120" t="s">
        <v>3</v>
      </c>
      <c r="G315" s="120">
        <v>1587213</v>
      </c>
      <c r="H315" s="124"/>
      <c r="I315" s="128" t="s">
        <v>3325</v>
      </c>
      <c r="J315" s="124"/>
      <c r="K315" s="124"/>
      <c r="L315" s="124"/>
      <c r="M315" s="124"/>
      <c r="N315" s="213">
        <v>0</v>
      </c>
      <c r="O315" s="213">
        <v>180</v>
      </c>
      <c r="P315" s="124" t="s">
        <v>1314</v>
      </c>
    </row>
    <row r="316" spans="1:16" ht="51">
      <c r="A316" s="266" t="s">
        <v>619</v>
      </c>
      <c r="B316" s="124"/>
      <c r="C316" s="125" t="s">
        <v>713</v>
      </c>
      <c r="D316" s="119">
        <v>43111</v>
      </c>
      <c r="E316" s="120" t="s">
        <v>2274</v>
      </c>
      <c r="F316" s="120" t="s">
        <v>3</v>
      </c>
      <c r="G316" s="120">
        <v>1587219</v>
      </c>
      <c r="H316" s="124"/>
      <c r="I316" s="128" t="s">
        <v>3326</v>
      </c>
      <c r="J316" s="124"/>
      <c r="K316" s="124"/>
      <c r="L316" s="124"/>
      <c r="M316" s="124"/>
      <c r="N316" s="213">
        <v>0</v>
      </c>
      <c r="O316" s="213">
        <v>3611.89</v>
      </c>
      <c r="P316" s="124" t="s">
        <v>1314</v>
      </c>
    </row>
    <row r="317" spans="1:16" ht="63.75">
      <c r="A317" s="266" t="s">
        <v>619</v>
      </c>
      <c r="B317" s="124"/>
      <c r="C317" s="125" t="s">
        <v>713</v>
      </c>
      <c r="D317" s="119">
        <v>43112</v>
      </c>
      <c r="E317" s="120" t="s">
        <v>1481</v>
      </c>
      <c r="F317" s="120" t="s">
        <v>6</v>
      </c>
      <c r="G317" s="120">
        <v>640974</v>
      </c>
      <c r="H317" s="124"/>
      <c r="I317" s="128" t="s">
        <v>2674</v>
      </c>
      <c r="J317" s="124"/>
      <c r="K317" s="124"/>
      <c r="L317" s="124"/>
      <c r="M317" s="124"/>
      <c r="N317" s="213">
        <v>0</v>
      </c>
      <c r="O317" s="213">
        <v>11206.63</v>
      </c>
      <c r="P317" s="124" t="s">
        <v>1314</v>
      </c>
    </row>
    <row r="318" spans="1:16" ht="76.5">
      <c r="A318" s="266" t="s">
        <v>619</v>
      </c>
      <c r="B318" s="124"/>
      <c r="C318" s="125" t="s">
        <v>713</v>
      </c>
      <c r="D318" s="119">
        <v>43112</v>
      </c>
      <c r="E318" s="120" t="s">
        <v>1482</v>
      </c>
      <c r="F318" s="120" t="s">
        <v>1315</v>
      </c>
      <c r="G318" s="120">
        <v>16298348</v>
      </c>
      <c r="H318" s="124"/>
      <c r="I318" s="128" t="s">
        <v>2675</v>
      </c>
      <c r="J318" s="124"/>
      <c r="K318" s="124"/>
      <c r="L318" s="124"/>
      <c r="M318" s="124"/>
      <c r="N318" s="213">
        <v>0</v>
      </c>
      <c r="O318" s="213">
        <v>1884298</v>
      </c>
      <c r="P318" s="124" t="s">
        <v>1314</v>
      </c>
    </row>
    <row r="319" spans="1:16" ht="51">
      <c r="A319" s="266" t="s">
        <v>619</v>
      </c>
      <c r="B319" s="124"/>
      <c r="C319" s="125" t="s">
        <v>713</v>
      </c>
      <c r="D319" s="119">
        <v>43112</v>
      </c>
      <c r="E319" s="120" t="s">
        <v>1483</v>
      </c>
      <c r="F319" s="120" t="s">
        <v>6</v>
      </c>
      <c r="G319" s="120">
        <v>929849</v>
      </c>
      <c r="H319" s="124"/>
      <c r="I319" s="128" t="s">
        <v>2676</v>
      </c>
      <c r="J319" s="124"/>
      <c r="K319" s="124"/>
      <c r="L319" s="124"/>
      <c r="M319" s="124"/>
      <c r="N319" s="213">
        <v>0</v>
      </c>
      <c r="O319" s="213">
        <v>540.9</v>
      </c>
      <c r="P319" s="124" t="s">
        <v>1314</v>
      </c>
    </row>
    <row r="320" spans="1:16" ht="51">
      <c r="A320" s="266" t="s">
        <v>619</v>
      </c>
      <c r="B320" s="124"/>
      <c r="C320" s="125" t="s">
        <v>713</v>
      </c>
      <c r="D320" s="119">
        <v>43112</v>
      </c>
      <c r="E320" s="120" t="s">
        <v>1484</v>
      </c>
      <c r="F320" s="120" t="s">
        <v>6</v>
      </c>
      <c r="G320" s="120">
        <v>929852</v>
      </c>
      <c r="H320" s="124"/>
      <c r="I320" s="128" t="s">
        <v>2677</v>
      </c>
      <c r="J320" s="124"/>
      <c r="K320" s="124"/>
      <c r="L320" s="124"/>
      <c r="M320" s="124"/>
      <c r="N320" s="213">
        <v>0</v>
      </c>
      <c r="O320" s="213">
        <v>8753.1200000000008</v>
      </c>
      <c r="P320" s="124" t="s">
        <v>1314</v>
      </c>
    </row>
    <row r="321" spans="1:16" ht="51">
      <c r="A321" s="266" t="s">
        <v>619</v>
      </c>
      <c r="B321" s="124"/>
      <c r="C321" s="125" t="s">
        <v>713</v>
      </c>
      <c r="D321" s="119">
        <v>43112</v>
      </c>
      <c r="E321" s="120" t="s">
        <v>1485</v>
      </c>
      <c r="F321" s="120" t="s">
        <v>6</v>
      </c>
      <c r="G321" s="120">
        <v>929962</v>
      </c>
      <c r="H321" s="124"/>
      <c r="I321" s="128" t="s">
        <v>2678</v>
      </c>
      <c r="J321" s="124"/>
      <c r="K321" s="124"/>
      <c r="L321" s="124"/>
      <c r="M321" s="124"/>
      <c r="N321" s="213">
        <v>0</v>
      </c>
      <c r="O321" s="213">
        <v>7309.5</v>
      </c>
      <c r="P321" s="124" t="s">
        <v>1314</v>
      </c>
    </row>
    <row r="322" spans="1:16" ht="89.25">
      <c r="A322" s="266">
        <v>25</v>
      </c>
      <c r="B322" s="124"/>
      <c r="C322" s="125" t="s">
        <v>694</v>
      </c>
      <c r="D322" s="119">
        <v>43112</v>
      </c>
      <c r="E322" s="120" t="s">
        <v>1486</v>
      </c>
      <c r="F322" s="120" t="s">
        <v>15</v>
      </c>
      <c r="G322" s="120">
        <v>4166</v>
      </c>
      <c r="H322" s="124"/>
      <c r="I322" s="128" t="s">
        <v>2679</v>
      </c>
      <c r="J322" s="124"/>
      <c r="K322" s="124"/>
      <c r="L322" s="124"/>
      <c r="M322" s="124"/>
      <c r="N322" s="213">
        <v>808.44</v>
      </c>
      <c r="O322" s="213">
        <v>0</v>
      </c>
      <c r="P322" s="124" t="s">
        <v>1314</v>
      </c>
    </row>
    <row r="323" spans="1:16" ht="89.25">
      <c r="A323" s="266">
        <v>25</v>
      </c>
      <c r="B323" s="124"/>
      <c r="C323" s="125" t="s">
        <v>694</v>
      </c>
      <c r="D323" s="119">
        <v>43112</v>
      </c>
      <c r="E323" s="120" t="s">
        <v>1487</v>
      </c>
      <c r="F323" s="120" t="s">
        <v>15</v>
      </c>
      <c r="G323" s="120">
        <v>4167</v>
      </c>
      <c r="H323" s="124"/>
      <c r="I323" s="128" t="s">
        <v>2680</v>
      </c>
      <c r="J323" s="124"/>
      <c r="K323" s="124"/>
      <c r="L323" s="124"/>
      <c r="M323" s="124"/>
      <c r="N323" s="213">
        <v>557.02</v>
      </c>
      <c r="O323" s="213">
        <v>0</v>
      </c>
      <c r="P323" s="124" t="s">
        <v>1314</v>
      </c>
    </row>
    <row r="324" spans="1:16" ht="89.25">
      <c r="A324" s="266">
        <v>25</v>
      </c>
      <c r="B324" s="124"/>
      <c r="C324" s="125" t="s">
        <v>694</v>
      </c>
      <c r="D324" s="119">
        <v>43112</v>
      </c>
      <c r="E324" s="120" t="s">
        <v>1488</v>
      </c>
      <c r="F324" s="120" t="s">
        <v>15</v>
      </c>
      <c r="G324" s="120">
        <v>4168</v>
      </c>
      <c r="H324" s="124"/>
      <c r="I324" s="128" t="s">
        <v>2681</v>
      </c>
      <c r="J324" s="124"/>
      <c r="K324" s="124"/>
      <c r="L324" s="124"/>
      <c r="M324" s="124"/>
      <c r="N324" s="213">
        <v>660.2</v>
      </c>
      <c r="O324" s="213">
        <v>0</v>
      </c>
      <c r="P324" s="124" t="s">
        <v>1314</v>
      </c>
    </row>
    <row r="325" spans="1:16" ht="76.5">
      <c r="A325" s="266" t="s">
        <v>620</v>
      </c>
      <c r="B325" s="124"/>
      <c r="C325" s="125" t="s">
        <v>714</v>
      </c>
      <c r="D325" s="119">
        <v>43112</v>
      </c>
      <c r="E325" s="120" t="s">
        <v>1489</v>
      </c>
      <c r="F325" s="120" t="s">
        <v>13</v>
      </c>
      <c r="G325" s="120">
        <v>910936</v>
      </c>
      <c r="H325" s="124"/>
      <c r="I325" s="128" t="s">
        <v>2682</v>
      </c>
      <c r="J325" s="124"/>
      <c r="K325" s="124"/>
      <c r="L325" s="124"/>
      <c r="M325" s="124"/>
      <c r="N325" s="213">
        <v>117540150</v>
      </c>
      <c r="O325" s="213">
        <v>0</v>
      </c>
      <c r="P325" s="124" t="s">
        <v>1314</v>
      </c>
    </row>
    <row r="326" spans="1:16" ht="51">
      <c r="A326" s="266" t="s">
        <v>619</v>
      </c>
      <c r="B326" s="124"/>
      <c r="C326" s="125" t="s">
        <v>713</v>
      </c>
      <c r="D326" s="119">
        <v>43112</v>
      </c>
      <c r="E326" s="120" t="s">
        <v>1490</v>
      </c>
      <c r="F326" s="120" t="s">
        <v>11</v>
      </c>
      <c r="G326" s="120">
        <v>910937</v>
      </c>
      <c r="H326" s="124"/>
      <c r="I326" s="128" t="s">
        <v>2683</v>
      </c>
      <c r="J326" s="124"/>
      <c r="K326" s="124"/>
      <c r="L326" s="124"/>
      <c r="M326" s="124"/>
      <c r="N326" s="213">
        <v>50</v>
      </c>
      <c r="O326" s="213">
        <v>0</v>
      </c>
      <c r="P326" s="124" t="s">
        <v>1314</v>
      </c>
    </row>
    <row r="327" spans="1:16" ht="76.5">
      <c r="A327" s="266" t="s">
        <v>620</v>
      </c>
      <c r="B327" s="124"/>
      <c r="C327" s="125" t="s">
        <v>714</v>
      </c>
      <c r="D327" s="119">
        <v>43112</v>
      </c>
      <c r="E327" s="120" t="s">
        <v>1491</v>
      </c>
      <c r="F327" s="120" t="s">
        <v>13</v>
      </c>
      <c r="G327" s="120">
        <v>910938</v>
      </c>
      <c r="H327" s="124"/>
      <c r="I327" s="128" t="s">
        <v>2684</v>
      </c>
      <c r="J327" s="124"/>
      <c r="K327" s="124"/>
      <c r="L327" s="124"/>
      <c r="M327" s="124"/>
      <c r="N327" s="213">
        <v>66687.5</v>
      </c>
      <c r="O327" s="213">
        <v>0</v>
      </c>
      <c r="P327" s="124" t="s">
        <v>1314</v>
      </c>
    </row>
    <row r="328" spans="1:16" ht="76.5">
      <c r="A328" s="266" t="s">
        <v>620</v>
      </c>
      <c r="B328" s="124"/>
      <c r="C328" s="125" t="s">
        <v>714</v>
      </c>
      <c r="D328" s="119">
        <v>43112</v>
      </c>
      <c r="E328" s="120" t="s">
        <v>1492</v>
      </c>
      <c r="F328" s="120" t="s">
        <v>11</v>
      </c>
      <c r="G328" s="120">
        <v>910938</v>
      </c>
      <c r="H328" s="124"/>
      <c r="I328" s="128" t="s">
        <v>2685</v>
      </c>
      <c r="J328" s="124"/>
      <c r="K328" s="124"/>
      <c r="L328" s="124"/>
      <c r="M328" s="124"/>
      <c r="N328" s="213">
        <v>50</v>
      </c>
      <c r="O328" s="213">
        <v>0</v>
      </c>
      <c r="P328" s="124" t="s">
        <v>1314</v>
      </c>
    </row>
    <row r="329" spans="1:16" ht="76.5">
      <c r="A329" s="266" t="s">
        <v>620</v>
      </c>
      <c r="B329" s="124"/>
      <c r="C329" s="125" t="s">
        <v>714</v>
      </c>
      <c r="D329" s="119">
        <v>43112</v>
      </c>
      <c r="E329" s="120" t="s">
        <v>1493</v>
      </c>
      <c r="F329" s="120" t="s">
        <v>21</v>
      </c>
      <c r="G329" s="120">
        <v>910940</v>
      </c>
      <c r="H329" s="124"/>
      <c r="I329" s="128" t="s">
        <v>2686</v>
      </c>
      <c r="J329" s="124"/>
      <c r="K329" s="124"/>
      <c r="L329" s="124"/>
      <c r="M329" s="124"/>
      <c r="N329" s="213">
        <v>9469596</v>
      </c>
      <c r="O329" s="213">
        <v>0</v>
      </c>
      <c r="P329" s="124" t="s">
        <v>1314</v>
      </c>
    </row>
    <row r="330" spans="1:16" ht="51">
      <c r="A330" s="266" t="s">
        <v>619</v>
      </c>
      <c r="B330" s="124"/>
      <c r="C330" s="125" t="s">
        <v>713</v>
      </c>
      <c r="D330" s="119">
        <v>43112</v>
      </c>
      <c r="E330" s="120" t="s">
        <v>2275</v>
      </c>
      <c r="F330" s="120" t="s">
        <v>3</v>
      </c>
      <c r="G330" s="120">
        <v>1587339</v>
      </c>
      <c r="H330" s="124"/>
      <c r="I330" s="128" t="s">
        <v>3327</v>
      </c>
      <c r="J330" s="124"/>
      <c r="K330" s="124"/>
      <c r="L330" s="124"/>
      <c r="M330" s="124"/>
      <c r="N330" s="213">
        <v>0</v>
      </c>
      <c r="O330" s="213">
        <v>30</v>
      </c>
      <c r="P330" s="124" t="s">
        <v>1314</v>
      </c>
    </row>
    <row r="331" spans="1:16" ht="51">
      <c r="A331" s="266">
        <v>346</v>
      </c>
      <c r="B331" s="124"/>
      <c r="C331" s="125" t="s">
        <v>820</v>
      </c>
      <c r="D331" s="119">
        <v>43112</v>
      </c>
      <c r="E331" s="120" t="s">
        <v>2276</v>
      </c>
      <c r="F331" s="120" t="s">
        <v>3</v>
      </c>
      <c r="G331" s="120">
        <v>1587404</v>
      </c>
      <c r="H331" s="124"/>
      <c r="I331" s="128" t="s">
        <v>3328</v>
      </c>
      <c r="J331" s="124"/>
      <c r="K331" s="124"/>
      <c r="L331" s="124"/>
      <c r="M331" s="124"/>
      <c r="N331" s="213">
        <v>0</v>
      </c>
      <c r="O331" s="213">
        <v>2036.52</v>
      </c>
      <c r="P331" s="124" t="s">
        <v>1314</v>
      </c>
    </row>
    <row r="332" spans="1:16" ht="51">
      <c r="A332" s="266" t="s">
        <v>619</v>
      </c>
      <c r="B332" s="124"/>
      <c r="C332" s="125" t="s">
        <v>713</v>
      </c>
      <c r="D332" s="119">
        <v>43112</v>
      </c>
      <c r="E332" s="120" t="s">
        <v>2277</v>
      </c>
      <c r="F332" s="120" t="s">
        <v>3</v>
      </c>
      <c r="G332" s="120">
        <v>1587423</v>
      </c>
      <c r="H332" s="124"/>
      <c r="I332" s="128" t="s">
        <v>3329</v>
      </c>
      <c r="J332" s="124"/>
      <c r="K332" s="124"/>
      <c r="L332" s="124"/>
      <c r="M332" s="124"/>
      <c r="N332" s="213">
        <v>0</v>
      </c>
      <c r="O332" s="213">
        <v>11287.6</v>
      </c>
      <c r="P332" s="124" t="s">
        <v>1314</v>
      </c>
    </row>
    <row r="333" spans="1:16" ht="51">
      <c r="A333" s="266">
        <v>132</v>
      </c>
      <c r="B333" s="124"/>
      <c r="C333" s="125" t="s">
        <v>728</v>
      </c>
      <c r="D333" s="119">
        <v>43112</v>
      </c>
      <c r="E333" s="120" t="s">
        <v>2278</v>
      </c>
      <c r="F333" s="120" t="s">
        <v>3</v>
      </c>
      <c r="G333" s="120">
        <v>1587428</v>
      </c>
      <c r="H333" s="124"/>
      <c r="I333" s="128" t="s">
        <v>3330</v>
      </c>
      <c r="J333" s="124"/>
      <c r="K333" s="124"/>
      <c r="L333" s="124"/>
      <c r="M333" s="124"/>
      <c r="N333" s="213">
        <v>0</v>
      </c>
      <c r="O333" s="213">
        <v>2056</v>
      </c>
      <c r="P333" s="124" t="s">
        <v>1314</v>
      </c>
    </row>
    <row r="334" spans="1:16" ht="51">
      <c r="A334" s="266" t="s">
        <v>619</v>
      </c>
      <c r="B334" s="124"/>
      <c r="C334" s="125" t="s">
        <v>713</v>
      </c>
      <c r="D334" s="119">
        <v>43112</v>
      </c>
      <c r="E334" s="120" t="s">
        <v>2279</v>
      </c>
      <c r="F334" s="120" t="s">
        <v>3</v>
      </c>
      <c r="G334" s="120">
        <v>1587456</v>
      </c>
      <c r="H334" s="124"/>
      <c r="I334" s="128" t="s">
        <v>3331</v>
      </c>
      <c r="J334" s="124"/>
      <c r="K334" s="124"/>
      <c r="L334" s="124"/>
      <c r="M334" s="124"/>
      <c r="N334" s="213">
        <v>0</v>
      </c>
      <c r="O334" s="213">
        <v>742</v>
      </c>
      <c r="P334" s="124" t="s">
        <v>1314</v>
      </c>
    </row>
    <row r="335" spans="1:16" ht="51">
      <c r="A335" s="266" t="s">
        <v>619</v>
      </c>
      <c r="B335" s="124"/>
      <c r="C335" s="125" t="s">
        <v>713</v>
      </c>
      <c r="D335" s="119">
        <v>43112</v>
      </c>
      <c r="E335" s="120" t="s">
        <v>2280</v>
      </c>
      <c r="F335" s="120" t="s">
        <v>3</v>
      </c>
      <c r="G335" s="120">
        <v>1587498</v>
      </c>
      <c r="H335" s="124"/>
      <c r="I335" s="128" t="s">
        <v>3332</v>
      </c>
      <c r="J335" s="124"/>
      <c r="K335" s="124"/>
      <c r="L335" s="124"/>
      <c r="M335" s="124"/>
      <c r="N335" s="213">
        <v>0</v>
      </c>
      <c r="O335" s="213">
        <v>190</v>
      </c>
      <c r="P335" s="124" t="s">
        <v>1314</v>
      </c>
    </row>
    <row r="336" spans="1:16" ht="51">
      <c r="A336" s="266" t="s">
        <v>619</v>
      </c>
      <c r="B336" s="124"/>
      <c r="C336" s="125" t="s">
        <v>713</v>
      </c>
      <c r="D336" s="119">
        <v>43112</v>
      </c>
      <c r="E336" s="120" t="s">
        <v>2281</v>
      </c>
      <c r="F336" s="120" t="s">
        <v>3</v>
      </c>
      <c r="G336" s="120">
        <v>1587500</v>
      </c>
      <c r="H336" s="124"/>
      <c r="I336" s="128" t="s">
        <v>3333</v>
      </c>
      <c r="J336" s="124"/>
      <c r="K336" s="124"/>
      <c r="L336" s="124"/>
      <c r="M336" s="124"/>
      <c r="N336" s="213">
        <v>0</v>
      </c>
      <c r="O336" s="213">
        <v>140</v>
      </c>
      <c r="P336" s="124" t="s">
        <v>1314</v>
      </c>
    </row>
    <row r="337" spans="1:16" ht="51">
      <c r="A337" s="266" t="s">
        <v>619</v>
      </c>
      <c r="B337" s="124"/>
      <c r="C337" s="125" t="s">
        <v>713</v>
      </c>
      <c r="D337" s="119">
        <v>43112</v>
      </c>
      <c r="E337" s="120" t="s">
        <v>2282</v>
      </c>
      <c r="F337" s="120" t="s">
        <v>3</v>
      </c>
      <c r="G337" s="120">
        <v>1587502</v>
      </c>
      <c r="H337" s="124"/>
      <c r="I337" s="128" t="s">
        <v>3334</v>
      </c>
      <c r="J337" s="124"/>
      <c r="K337" s="124"/>
      <c r="L337" s="124"/>
      <c r="M337" s="124"/>
      <c r="N337" s="213">
        <v>0</v>
      </c>
      <c r="O337" s="213">
        <v>115</v>
      </c>
      <c r="P337" s="124" t="s">
        <v>1314</v>
      </c>
    </row>
    <row r="338" spans="1:16" ht="51">
      <c r="A338" s="266" t="s">
        <v>619</v>
      </c>
      <c r="B338" s="124"/>
      <c r="C338" s="125" t="s">
        <v>713</v>
      </c>
      <c r="D338" s="119">
        <v>43112</v>
      </c>
      <c r="E338" s="120" t="s">
        <v>2283</v>
      </c>
      <c r="F338" s="120" t="s">
        <v>3</v>
      </c>
      <c r="G338" s="120">
        <v>1587508</v>
      </c>
      <c r="H338" s="124"/>
      <c r="I338" s="128" t="s">
        <v>3335</v>
      </c>
      <c r="J338" s="124"/>
      <c r="K338" s="124"/>
      <c r="L338" s="124"/>
      <c r="M338" s="124"/>
      <c r="N338" s="213">
        <v>0</v>
      </c>
      <c r="O338" s="213">
        <v>238.16</v>
      </c>
      <c r="P338" s="124" t="s">
        <v>1314</v>
      </c>
    </row>
    <row r="339" spans="1:16" ht="51">
      <c r="A339" s="266" t="s">
        <v>619</v>
      </c>
      <c r="B339" s="124"/>
      <c r="C339" s="125" t="s">
        <v>713</v>
      </c>
      <c r="D339" s="119">
        <v>43112</v>
      </c>
      <c r="E339" s="120" t="s">
        <v>2284</v>
      </c>
      <c r="F339" s="120" t="s">
        <v>3</v>
      </c>
      <c r="G339" s="120">
        <v>1587521</v>
      </c>
      <c r="H339" s="124"/>
      <c r="I339" s="128" t="s">
        <v>3336</v>
      </c>
      <c r="J339" s="124"/>
      <c r="K339" s="124"/>
      <c r="L339" s="124"/>
      <c r="M339" s="124"/>
      <c r="N339" s="213">
        <v>0</v>
      </c>
      <c r="O339" s="213">
        <v>932.11</v>
      </c>
      <c r="P339" s="124" t="s">
        <v>1314</v>
      </c>
    </row>
    <row r="340" spans="1:16" ht="38.25">
      <c r="A340" s="266">
        <v>574</v>
      </c>
      <c r="B340" s="124"/>
      <c r="C340" s="125" t="s">
        <v>850</v>
      </c>
      <c r="D340" s="119">
        <v>43112</v>
      </c>
      <c r="E340" s="120" t="s">
        <v>2285</v>
      </c>
      <c r="F340" s="120" t="s">
        <v>3</v>
      </c>
      <c r="G340" s="120">
        <v>1587526</v>
      </c>
      <c r="H340" s="124"/>
      <c r="I340" s="128" t="s">
        <v>3337</v>
      </c>
      <c r="J340" s="124"/>
      <c r="K340" s="124"/>
      <c r="L340" s="124"/>
      <c r="M340" s="124"/>
      <c r="N340" s="213">
        <v>0</v>
      </c>
      <c r="O340" s="213">
        <v>960</v>
      </c>
      <c r="P340" s="124" t="s">
        <v>1314</v>
      </c>
    </row>
    <row r="341" spans="1:16" ht="51">
      <c r="A341" s="266" t="s">
        <v>619</v>
      </c>
      <c r="B341" s="124"/>
      <c r="C341" s="125" t="s">
        <v>713</v>
      </c>
      <c r="D341" s="119">
        <v>43112</v>
      </c>
      <c r="E341" s="120" t="s">
        <v>2286</v>
      </c>
      <c r="F341" s="120" t="s">
        <v>3</v>
      </c>
      <c r="G341" s="120">
        <v>1587539</v>
      </c>
      <c r="H341" s="124"/>
      <c r="I341" s="128" t="s">
        <v>3338</v>
      </c>
      <c r="J341" s="124"/>
      <c r="K341" s="124"/>
      <c r="L341" s="124"/>
      <c r="M341" s="124"/>
      <c r="N341" s="213">
        <v>0</v>
      </c>
      <c r="O341" s="213">
        <v>1106</v>
      </c>
      <c r="P341" s="124" t="s">
        <v>1314</v>
      </c>
    </row>
    <row r="342" spans="1:16" ht="51">
      <c r="A342" s="266" t="s">
        <v>619</v>
      </c>
      <c r="B342" s="124"/>
      <c r="C342" s="125" t="s">
        <v>713</v>
      </c>
      <c r="D342" s="119">
        <v>43112</v>
      </c>
      <c r="E342" s="120" t="s">
        <v>2287</v>
      </c>
      <c r="F342" s="120" t="s">
        <v>3</v>
      </c>
      <c r="G342" s="120">
        <v>1587545</v>
      </c>
      <c r="H342" s="124"/>
      <c r="I342" s="128" t="s">
        <v>3339</v>
      </c>
      <c r="J342" s="124"/>
      <c r="K342" s="124"/>
      <c r="L342" s="124"/>
      <c r="M342" s="124"/>
      <c r="N342" s="213">
        <v>0</v>
      </c>
      <c r="O342" s="213">
        <v>220</v>
      </c>
      <c r="P342" s="124" t="s">
        <v>1314</v>
      </c>
    </row>
    <row r="343" spans="1:16" ht="51">
      <c r="A343" s="266" t="s">
        <v>619</v>
      </c>
      <c r="B343" s="124"/>
      <c r="C343" s="125" t="s">
        <v>713</v>
      </c>
      <c r="D343" s="119">
        <v>43112</v>
      </c>
      <c r="E343" s="120" t="s">
        <v>2288</v>
      </c>
      <c r="F343" s="120" t="s">
        <v>3</v>
      </c>
      <c r="G343" s="120">
        <v>1587551</v>
      </c>
      <c r="H343" s="124"/>
      <c r="I343" s="128" t="s">
        <v>3340</v>
      </c>
      <c r="J343" s="124"/>
      <c r="K343" s="124"/>
      <c r="L343" s="124"/>
      <c r="M343" s="124"/>
      <c r="N343" s="213">
        <v>0</v>
      </c>
      <c r="O343" s="213">
        <v>1000</v>
      </c>
      <c r="P343" s="124" t="s">
        <v>1314</v>
      </c>
    </row>
    <row r="344" spans="1:16" ht="51">
      <c r="A344" s="266" t="s">
        <v>619</v>
      </c>
      <c r="B344" s="124"/>
      <c r="C344" s="125" t="s">
        <v>713</v>
      </c>
      <c r="D344" s="119">
        <v>43112</v>
      </c>
      <c r="E344" s="120" t="s">
        <v>2289</v>
      </c>
      <c r="F344" s="120" t="s">
        <v>3</v>
      </c>
      <c r="G344" s="120">
        <v>1587556</v>
      </c>
      <c r="H344" s="124"/>
      <c r="I344" s="128" t="s">
        <v>3341</v>
      </c>
      <c r="J344" s="124"/>
      <c r="K344" s="124"/>
      <c r="L344" s="124"/>
      <c r="M344" s="124"/>
      <c r="N344" s="213">
        <v>0</v>
      </c>
      <c r="O344" s="213">
        <v>1028.74</v>
      </c>
      <c r="P344" s="124" t="s">
        <v>1314</v>
      </c>
    </row>
    <row r="345" spans="1:16" ht="63.75">
      <c r="A345" s="266" t="s">
        <v>619</v>
      </c>
      <c r="B345" s="124"/>
      <c r="C345" s="125" t="s">
        <v>713</v>
      </c>
      <c r="D345" s="119">
        <v>43112</v>
      </c>
      <c r="E345" s="120" t="s">
        <v>2290</v>
      </c>
      <c r="F345" s="120" t="s">
        <v>3</v>
      </c>
      <c r="G345" s="120">
        <v>1587583</v>
      </c>
      <c r="H345" s="124"/>
      <c r="I345" s="128" t="s">
        <v>3342</v>
      </c>
      <c r="J345" s="124"/>
      <c r="K345" s="124"/>
      <c r="L345" s="124"/>
      <c r="M345" s="124"/>
      <c r="N345" s="213">
        <v>0</v>
      </c>
      <c r="O345" s="213">
        <v>355.1</v>
      </c>
      <c r="P345" s="124" t="s">
        <v>1314</v>
      </c>
    </row>
    <row r="346" spans="1:16" ht="51">
      <c r="A346" s="266" t="s">
        <v>619</v>
      </c>
      <c r="B346" s="124"/>
      <c r="C346" s="125" t="s">
        <v>713</v>
      </c>
      <c r="D346" s="119">
        <v>43112</v>
      </c>
      <c r="E346" s="120" t="s">
        <v>2291</v>
      </c>
      <c r="F346" s="120" t="s">
        <v>3</v>
      </c>
      <c r="G346" s="120">
        <v>1587597</v>
      </c>
      <c r="H346" s="124"/>
      <c r="I346" s="128" t="s">
        <v>3343</v>
      </c>
      <c r="J346" s="124"/>
      <c r="K346" s="124"/>
      <c r="L346" s="124"/>
      <c r="M346" s="124"/>
      <c r="N346" s="213">
        <v>0</v>
      </c>
      <c r="O346" s="213">
        <v>0.53</v>
      </c>
      <c r="P346" s="124" t="s">
        <v>1314</v>
      </c>
    </row>
    <row r="347" spans="1:16" ht="51">
      <c r="A347" s="266" t="s">
        <v>619</v>
      </c>
      <c r="B347" s="124"/>
      <c r="C347" s="125" t="s">
        <v>713</v>
      </c>
      <c r="D347" s="119">
        <v>43112</v>
      </c>
      <c r="E347" s="120" t="s">
        <v>2292</v>
      </c>
      <c r="F347" s="120" t="s">
        <v>3</v>
      </c>
      <c r="G347" s="120">
        <v>1587599</v>
      </c>
      <c r="H347" s="124"/>
      <c r="I347" s="128" t="s">
        <v>3344</v>
      </c>
      <c r="J347" s="124"/>
      <c r="K347" s="124"/>
      <c r="L347" s="124"/>
      <c r="M347" s="124"/>
      <c r="N347" s="213">
        <v>0</v>
      </c>
      <c r="O347" s="213">
        <v>3044.67</v>
      </c>
      <c r="P347" s="124" t="s">
        <v>1314</v>
      </c>
    </row>
    <row r="348" spans="1:16" ht="89.25">
      <c r="A348" s="266">
        <v>378</v>
      </c>
      <c r="B348" s="124"/>
      <c r="C348" s="125" t="s">
        <v>1274</v>
      </c>
      <c r="D348" s="119">
        <v>43115</v>
      </c>
      <c r="E348" s="120" t="s">
        <v>1494</v>
      </c>
      <c r="F348" s="120" t="s">
        <v>11</v>
      </c>
      <c r="G348" s="120">
        <v>911112</v>
      </c>
      <c r="H348" s="124"/>
      <c r="I348" s="128" t="s">
        <v>2687</v>
      </c>
      <c r="J348" s="124"/>
      <c r="K348" s="124"/>
      <c r="L348" s="124"/>
      <c r="M348" s="124"/>
      <c r="N348" s="213">
        <v>50</v>
      </c>
      <c r="O348" s="213">
        <v>0</v>
      </c>
      <c r="P348" s="124" t="s">
        <v>1314</v>
      </c>
    </row>
    <row r="349" spans="1:16" ht="76.5">
      <c r="A349" s="266" t="s">
        <v>620</v>
      </c>
      <c r="B349" s="124"/>
      <c r="C349" s="125" t="s">
        <v>714</v>
      </c>
      <c r="D349" s="119">
        <v>43115</v>
      </c>
      <c r="E349" s="120" t="s">
        <v>1495</v>
      </c>
      <c r="F349" s="120" t="s">
        <v>13</v>
      </c>
      <c r="G349" s="120">
        <v>911049</v>
      </c>
      <c r="H349" s="124"/>
      <c r="I349" s="128" t="s">
        <v>2688</v>
      </c>
      <c r="J349" s="124"/>
      <c r="K349" s="124"/>
      <c r="L349" s="124"/>
      <c r="M349" s="124"/>
      <c r="N349" s="213">
        <v>535.5</v>
      </c>
      <c r="O349" s="213">
        <v>0</v>
      </c>
      <c r="P349" s="124" t="s">
        <v>1314</v>
      </c>
    </row>
    <row r="350" spans="1:16" ht="76.5">
      <c r="A350" s="266" t="s">
        <v>620</v>
      </c>
      <c r="B350" s="124"/>
      <c r="C350" s="125" t="s">
        <v>714</v>
      </c>
      <c r="D350" s="119">
        <v>43115</v>
      </c>
      <c r="E350" s="120" t="s">
        <v>1496</v>
      </c>
      <c r="F350" s="120" t="s">
        <v>11</v>
      </c>
      <c r="G350" s="120">
        <v>911049</v>
      </c>
      <c r="H350" s="124"/>
      <c r="I350" s="128" t="s">
        <v>2689</v>
      </c>
      <c r="J350" s="124"/>
      <c r="K350" s="124"/>
      <c r="L350" s="124"/>
      <c r="M350" s="124"/>
      <c r="N350" s="213">
        <v>50</v>
      </c>
      <c r="O350" s="213">
        <v>0</v>
      </c>
      <c r="P350" s="124" t="s">
        <v>1314</v>
      </c>
    </row>
    <row r="351" spans="1:16" ht="51">
      <c r="A351" s="266">
        <v>291</v>
      </c>
      <c r="B351" s="124"/>
      <c r="C351" s="125" t="s">
        <v>794</v>
      </c>
      <c r="D351" s="119">
        <v>43115</v>
      </c>
      <c r="E351" s="120" t="s">
        <v>2293</v>
      </c>
      <c r="F351" s="120" t="s">
        <v>3</v>
      </c>
      <c r="G351" s="120">
        <v>1587798</v>
      </c>
      <c r="H351" s="124"/>
      <c r="I351" s="128" t="s">
        <v>3345</v>
      </c>
      <c r="J351" s="124"/>
      <c r="K351" s="124"/>
      <c r="L351" s="124"/>
      <c r="M351" s="124"/>
      <c r="N351" s="213">
        <v>0</v>
      </c>
      <c r="O351" s="213">
        <v>2257699.9500000002</v>
      </c>
      <c r="P351" s="124" t="s">
        <v>1314</v>
      </c>
    </row>
    <row r="352" spans="1:16" ht="63.75">
      <c r="A352" s="266" t="s">
        <v>619</v>
      </c>
      <c r="B352" s="124"/>
      <c r="C352" s="125" t="s">
        <v>713</v>
      </c>
      <c r="D352" s="119">
        <v>43115</v>
      </c>
      <c r="E352" s="120" t="s">
        <v>2294</v>
      </c>
      <c r="F352" s="120" t="s">
        <v>3</v>
      </c>
      <c r="G352" s="120">
        <v>1587806</v>
      </c>
      <c r="H352" s="124"/>
      <c r="I352" s="128" t="s">
        <v>3346</v>
      </c>
      <c r="J352" s="124"/>
      <c r="K352" s="124"/>
      <c r="L352" s="124"/>
      <c r="M352" s="124"/>
      <c r="N352" s="213">
        <v>0</v>
      </c>
      <c r="O352" s="213">
        <v>3615</v>
      </c>
      <c r="P352" s="124" t="s">
        <v>1314</v>
      </c>
    </row>
    <row r="353" spans="1:16" ht="63.75">
      <c r="A353" s="266">
        <v>291</v>
      </c>
      <c r="B353" s="124"/>
      <c r="C353" s="125" t="s">
        <v>794</v>
      </c>
      <c r="D353" s="119">
        <v>43115</v>
      </c>
      <c r="E353" s="120" t="s">
        <v>2295</v>
      </c>
      <c r="F353" s="120" t="s">
        <v>3</v>
      </c>
      <c r="G353" s="120">
        <v>1587839</v>
      </c>
      <c r="H353" s="124"/>
      <c r="I353" s="128" t="s">
        <v>3347</v>
      </c>
      <c r="J353" s="124"/>
      <c r="K353" s="124"/>
      <c r="L353" s="124"/>
      <c r="M353" s="124"/>
      <c r="N353" s="213">
        <v>0</v>
      </c>
      <c r="O353" s="213">
        <v>348000</v>
      </c>
      <c r="P353" s="124" t="s">
        <v>1314</v>
      </c>
    </row>
    <row r="354" spans="1:16" ht="38.25">
      <c r="A354" s="266">
        <v>572</v>
      </c>
      <c r="B354" s="124"/>
      <c r="C354" s="125" t="s">
        <v>848</v>
      </c>
      <c r="D354" s="119">
        <v>43115</v>
      </c>
      <c r="E354" s="120" t="s">
        <v>2296</v>
      </c>
      <c r="F354" s="120" t="s">
        <v>3</v>
      </c>
      <c r="G354" s="120">
        <v>1587843</v>
      </c>
      <c r="H354" s="124"/>
      <c r="I354" s="128" t="s">
        <v>3348</v>
      </c>
      <c r="J354" s="124"/>
      <c r="K354" s="124"/>
      <c r="L354" s="124"/>
      <c r="M354" s="124"/>
      <c r="N354" s="213">
        <v>0</v>
      </c>
      <c r="O354" s="213">
        <v>13329.58</v>
      </c>
      <c r="P354" s="124" t="s">
        <v>1314</v>
      </c>
    </row>
    <row r="355" spans="1:16" ht="51">
      <c r="A355" s="266" t="s">
        <v>619</v>
      </c>
      <c r="B355" s="124"/>
      <c r="C355" s="125" t="s">
        <v>713</v>
      </c>
      <c r="D355" s="119">
        <v>43115</v>
      </c>
      <c r="E355" s="120" t="s">
        <v>2297</v>
      </c>
      <c r="F355" s="120" t="s">
        <v>3</v>
      </c>
      <c r="G355" s="120">
        <v>1587861</v>
      </c>
      <c r="H355" s="124"/>
      <c r="I355" s="128" t="s">
        <v>3349</v>
      </c>
      <c r="J355" s="124"/>
      <c r="K355" s="124"/>
      <c r="L355" s="124"/>
      <c r="M355" s="124"/>
      <c r="N355" s="213">
        <v>0</v>
      </c>
      <c r="O355" s="213">
        <v>333</v>
      </c>
      <c r="P355" s="124" t="s">
        <v>1314</v>
      </c>
    </row>
    <row r="356" spans="1:16" ht="51">
      <c r="A356" s="266" t="s">
        <v>619</v>
      </c>
      <c r="B356" s="124"/>
      <c r="C356" s="125" t="s">
        <v>713</v>
      </c>
      <c r="D356" s="119">
        <v>43115</v>
      </c>
      <c r="E356" s="120" t="s">
        <v>2298</v>
      </c>
      <c r="F356" s="120" t="s">
        <v>3</v>
      </c>
      <c r="G356" s="120">
        <v>1587865</v>
      </c>
      <c r="H356" s="124"/>
      <c r="I356" s="128" t="s">
        <v>3350</v>
      </c>
      <c r="J356" s="124"/>
      <c r="K356" s="124"/>
      <c r="L356" s="124"/>
      <c r="M356" s="124"/>
      <c r="N356" s="213">
        <v>0</v>
      </c>
      <c r="O356" s="213">
        <v>30</v>
      </c>
      <c r="P356" s="124" t="s">
        <v>1314</v>
      </c>
    </row>
    <row r="357" spans="1:16" ht="38.25">
      <c r="A357" s="266">
        <v>130</v>
      </c>
      <c r="B357" s="124"/>
      <c r="C357" s="125" t="s">
        <v>727</v>
      </c>
      <c r="D357" s="119">
        <v>43115</v>
      </c>
      <c r="E357" s="120" t="s">
        <v>2299</v>
      </c>
      <c r="F357" s="120" t="s">
        <v>3</v>
      </c>
      <c r="G357" s="120">
        <v>1587873</v>
      </c>
      <c r="H357" s="124"/>
      <c r="I357" s="128" t="s">
        <v>1386</v>
      </c>
      <c r="J357" s="124"/>
      <c r="K357" s="124"/>
      <c r="L357" s="124"/>
      <c r="M357" s="124"/>
      <c r="N357" s="213">
        <v>0</v>
      </c>
      <c r="O357" s="213">
        <v>16</v>
      </c>
      <c r="P357" s="124" t="s">
        <v>1314</v>
      </c>
    </row>
    <row r="358" spans="1:16" ht="51">
      <c r="A358" s="266" t="s">
        <v>619</v>
      </c>
      <c r="B358" s="124"/>
      <c r="C358" s="125" t="s">
        <v>713</v>
      </c>
      <c r="D358" s="119">
        <v>43115</v>
      </c>
      <c r="E358" s="120" t="s">
        <v>2300</v>
      </c>
      <c r="F358" s="120" t="s">
        <v>3</v>
      </c>
      <c r="G358" s="120">
        <v>1587878</v>
      </c>
      <c r="H358" s="124"/>
      <c r="I358" s="128" t="s">
        <v>3351</v>
      </c>
      <c r="J358" s="124"/>
      <c r="K358" s="124"/>
      <c r="L358" s="124"/>
      <c r="M358" s="124"/>
      <c r="N358" s="213">
        <v>0</v>
      </c>
      <c r="O358" s="213">
        <v>522.08000000000004</v>
      </c>
      <c r="P358" s="124" t="s">
        <v>1314</v>
      </c>
    </row>
    <row r="359" spans="1:16" ht="63.75">
      <c r="A359" s="266">
        <v>20</v>
      </c>
      <c r="B359" s="124"/>
      <c r="C359" s="125" t="s">
        <v>693</v>
      </c>
      <c r="D359" s="119">
        <v>43115</v>
      </c>
      <c r="E359" s="120" t="s">
        <v>2301</v>
      </c>
      <c r="F359" s="120" t="s">
        <v>3</v>
      </c>
      <c r="G359" s="120">
        <v>1587924</v>
      </c>
      <c r="H359" s="124"/>
      <c r="I359" s="128" t="s">
        <v>3352</v>
      </c>
      <c r="J359" s="124"/>
      <c r="K359" s="124"/>
      <c r="L359" s="124"/>
      <c r="M359" s="124"/>
      <c r="N359" s="213">
        <v>0</v>
      </c>
      <c r="O359" s="213">
        <v>883.2</v>
      </c>
      <c r="P359" s="124" t="s">
        <v>1314</v>
      </c>
    </row>
    <row r="360" spans="1:16" ht="51">
      <c r="A360" s="266" t="s">
        <v>619</v>
      </c>
      <c r="B360" s="124"/>
      <c r="C360" s="125" t="s">
        <v>713</v>
      </c>
      <c r="D360" s="119">
        <v>43115</v>
      </c>
      <c r="E360" s="120" t="s">
        <v>2302</v>
      </c>
      <c r="F360" s="120" t="s">
        <v>3</v>
      </c>
      <c r="G360" s="120">
        <v>1587931</v>
      </c>
      <c r="H360" s="124"/>
      <c r="I360" s="128" t="s">
        <v>3353</v>
      </c>
      <c r="J360" s="124"/>
      <c r="K360" s="124"/>
      <c r="L360" s="124"/>
      <c r="M360" s="124"/>
      <c r="N360" s="213">
        <v>0</v>
      </c>
      <c r="O360" s="213">
        <v>281.97000000000003</v>
      </c>
      <c r="P360" s="124" t="s">
        <v>1314</v>
      </c>
    </row>
    <row r="361" spans="1:16" ht="51">
      <c r="A361" s="266" t="s">
        <v>619</v>
      </c>
      <c r="B361" s="124"/>
      <c r="C361" s="125" t="s">
        <v>713</v>
      </c>
      <c r="D361" s="119">
        <v>43115</v>
      </c>
      <c r="E361" s="120" t="s">
        <v>2303</v>
      </c>
      <c r="F361" s="120" t="s">
        <v>3</v>
      </c>
      <c r="G361" s="120">
        <v>1587958</v>
      </c>
      <c r="H361" s="124"/>
      <c r="I361" s="128" t="s">
        <v>3354</v>
      </c>
      <c r="J361" s="124"/>
      <c r="K361" s="124"/>
      <c r="L361" s="124"/>
      <c r="M361" s="124"/>
      <c r="N361" s="213">
        <v>0</v>
      </c>
      <c r="O361" s="213">
        <v>553</v>
      </c>
      <c r="P361" s="124" t="s">
        <v>1314</v>
      </c>
    </row>
    <row r="362" spans="1:16" ht="51">
      <c r="A362" s="266" t="s">
        <v>619</v>
      </c>
      <c r="B362" s="124"/>
      <c r="C362" s="125" t="s">
        <v>713</v>
      </c>
      <c r="D362" s="119">
        <v>43115</v>
      </c>
      <c r="E362" s="120" t="s">
        <v>2304</v>
      </c>
      <c r="F362" s="120" t="s">
        <v>3</v>
      </c>
      <c r="G362" s="120">
        <v>1587963</v>
      </c>
      <c r="H362" s="124"/>
      <c r="I362" s="128" t="s">
        <v>3354</v>
      </c>
      <c r="J362" s="124"/>
      <c r="K362" s="124"/>
      <c r="L362" s="124"/>
      <c r="M362" s="124"/>
      <c r="N362" s="213">
        <v>0</v>
      </c>
      <c r="O362" s="213">
        <v>1443</v>
      </c>
      <c r="P362" s="124" t="s">
        <v>1314</v>
      </c>
    </row>
    <row r="363" spans="1:16" ht="51">
      <c r="A363" s="266" t="s">
        <v>619</v>
      </c>
      <c r="B363" s="124"/>
      <c r="C363" s="125" t="s">
        <v>713</v>
      </c>
      <c r="D363" s="119">
        <v>43115</v>
      </c>
      <c r="E363" s="120" t="s">
        <v>2305</v>
      </c>
      <c r="F363" s="120" t="s">
        <v>3</v>
      </c>
      <c r="G363" s="120">
        <v>1587980</v>
      </c>
      <c r="H363" s="124"/>
      <c r="I363" s="128" t="s">
        <v>3355</v>
      </c>
      <c r="J363" s="124"/>
      <c r="K363" s="124"/>
      <c r="L363" s="124"/>
      <c r="M363" s="124"/>
      <c r="N363" s="213">
        <v>0</v>
      </c>
      <c r="O363" s="213">
        <v>646</v>
      </c>
      <c r="P363" s="124" t="s">
        <v>1314</v>
      </c>
    </row>
    <row r="364" spans="1:16" ht="51">
      <c r="A364" s="266">
        <v>20</v>
      </c>
      <c r="B364" s="124"/>
      <c r="C364" s="125" t="s">
        <v>693</v>
      </c>
      <c r="D364" s="119">
        <v>43115</v>
      </c>
      <c r="E364" s="120" t="s">
        <v>2306</v>
      </c>
      <c r="F364" s="120" t="s">
        <v>3</v>
      </c>
      <c r="G364" s="120">
        <v>1588022</v>
      </c>
      <c r="H364" s="124"/>
      <c r="I364" s="128" t="s">
        <v>3356</v>
      </c>
      <c r="J364" s="124"/>
      <c r="K364" s="124"/>
      <c r="L364" s="124"/>
      <c r="M364" s="124"/>
      <c r="N364" s="213">
        <v>0</v>
      </c>
      <c r="O364" s="213">
        <v>778</v>
      </c>
      <c r="P364" s="124" t="s">
        <v>1314</v>
      </c>
    </row>
    <row r="365" spans="1:16" ht="51">
      <c r="A365" s="266">
        <v>20</v>
      </c>
      <c r="B365" s="124"/>
      <c r="C365" s="125" t="s">
        <v>693</v>
      </c>
      <c r="D365" s="119">
        <v>43115</v>
      </c>
      <c r="E365" s="120" t="s">
        <v>2307</v>
      </c>
      <c r="F365" s="120" t="s">
        <v>3</v>
      </c>
      <c r="G365" s="120">
        <v>1588025</v>
      </c>
      <c r="H365" s="124"/>
      <c r="I365" s="128" t="s">
        <v>3357</v>
      </c>
      <c r="J365" s="124"/>
      <c r="K365" s="124"/>
      <c r="L365" s="124"/>
      <c r="M365" s="124"/>
      <c r="N365" s="213">
        <v>0</v>
      </c>
      <c r="O365" s="213">
        <v>6882</v>
      </c>
      <c r="P365" s="124" t="s">
        <v>1314</v>
      </c>
    </row>
    <row r="366" spans="1:16" ht="38.25">
      <c r="A366" s="266">
        <v>20</v>
      </c>
      <c r="B366" s="124"/>
      <c r="C366" s="125" t="s">
        <v>693</v>
      </c>
      <c r="D366" s="119">
        <v>43115</v>
      </c>
      <c r="E366" s="120" t="s">
        <v>2308</v>
      </c>
      <c r="F366" s="120" t="s">
        <v>3</v>
      </c>
      <c r="G366" s="120">
        <v>1588027</v>
      </c>
      <c r="H366" s="124"/>
      <c r="I366" s="128" t="s">
        <v>3358</v>
      </c>
      <c r="J366" s="124"/>
      <c r="K366" s="124"/>
      <c r="L366" s="124"/>
      <c r="M366" s="124"/>
      <c r="N366" s="213">
        <v>0</v>
      </c>
      <c r="O366" s="213">
        <v>140</v>
      </c>
      <c r="P366" s="124" t="s">
        <v>1314</v>
      </c>
    </row>
    <row r="367" spans="1:16" ht="51">
      <c r="A367" s="266" t="s">
        <v>619</v>
      </c>
      <c r="B367" s="124"/>
      <c r="C367" s="125" t="s">
        <v>713</v>
      </c>
      <c r="D367" s="119">
        <v>43115</v>
      </c>
      <c r="E367" s="120" t="s">
        <v>2309</v>
      </c>
      <c r="F367" s="120" t="s">
        <v>3</v>
      </c>
      <c r="G367" s="120">
        <v>1588044</v>
      </c>
      <c r="H367" s="124"/>
      <c r="I367" s="128" t="s">
        <v>3359</v>
      </c>
      <c r="J367" s="124"/>
      <c r="K367" s="124"/>
      <c r="L367" s="124"/>
      <c r="M367" s="124"/>
      <c r="N367" s="213">
        <v>0</v>
      </c>
      <c r="O367" s="213">
        <v>859</v>
      </c>
      <c r="P367" s="124" t="s">
        <v>1314</v>
      </c>
    </row>
    <row r="368" spans="1:16" ht="51">
      <c r="A368" s="266" t="s">
        <v>619</v>
      </c>
      <c r="B368" s="124"/>
      <c r="C368" s="125" t="s">
        <v>713</v>
      </c>
      <c r="D368" s="119">
        <v>43116</v>
      </c>
      <c r="E368" s="120" t="s">
        <v>1497</v>
      </c>
      <c r="F368" s="120" t="s">
        <v>6</v>
      </c>
      <c r="G368" s="120">
        <v>643080</v>
      </c>
      <c r="H368" s="124"/>
      <c r="I368" s="128" t="s">
        <v>2690</v>
      </c>
      <c r="J368" s="124"/>
      <c r="K368" s="124"/>
      <c r="L368" s="124"/>
      <c r="M368" s="124"/>
      <c r="N368" s="213">
        <v>0</v>
      </c>
      <c r="O368" s="213">
        <v>5724.88</v>
      </c>
      <c r="P368" s="124" t="s">
        <v>1314</v>
      </c>
    </row>
    <row r="369" spans="1:16" ht="51">
      <c r="A369" s="266" t="s">
        <v>619</v>
      </c>
      <c r="B369" s="124"/>
      <c r="C369" s="125" t="s">
        <v>713</v>
      </c>
      <c r="D369" s="119">
        <v>43116</v>
      </c>
      <c r="E369" s="120" t="s">
        <v>1498</v>
      </c>
      <c r="F369" s="120" t="s">
        <v>6</v>
      </c>
      <c r="G369" s="120">
        <v>643082</v>
      </c>
      <c r="H369" s="124"/>
      <c r="I369" s="128" t="s">
        <v>2691</v>
      </c>
      <c r="J369" s="124"/>
      <c r="K369" s="124"/>
      <c r="L369" s="124"/>
      <c r="M369" s="124"/>
      <c r="N369" s="213">
        <v>0</v>
      </c>
      <c r="O369" s="213">
        <v>26303.09</v>
      </c>
      <c r="P369" s="124" t="s">
        <v>1314</v>
      </c>
    </row>
    <row r="370" spans="1:16" ht="63.75">
      <c r="A370" s="266">
        <v>340</v>
      </c>
      <c r="B370" s="124"/>
      <c r="C370" s="125" t="s">
        <v>814</v>
      </c>
      <c r="D370" s="119">
        <v>43116</v>
      </c>
      <c r="E370" s="120" t="s">
        <v>1499</v>
      </c>
      <c r="F370" s="120" t="s">
        <v>6</v>
      </c>
      <c r="G370" s="120">
        <v>643089</v>
      </c>
      <c r="H370" s="124"/>
      <c r="I370" s="128" t="s">
        <v>2692</v>
      </c>
      <c r="J370" s="124"/>
      <c r="K370" s="124"/>
      <c r="L370" s="124"/>
      <c r="M370" s="124"/>
      <c r="N370" s="213">
        <v>0</v>
      </c>
      <c r="O370" s="213">
        <v>59357.66</v>
      </c>
      <c r="P370" s="124" t="s">
        <v>1314</v>
      </c>
    </row>
    <row r="371" spans="1:16" ht="51">
      <c r="A371" s="266" t="s">
        <v>619</v>
      </c>
      <c r="B371" s="124"/>
      <c r="C371" s="125" t="s">
        <v>713</v>
      </c>
      <c r="D371" s="119">
        <v>43116</v>
      </c>
      <c r="E371" s="120" t="s">
        <v>1500</v>
      </c>
      <c r="F371" s="120" t="s">
        <v>6</v>
      </c>
      <c r="G371" s="120">
        <v>931089</v>
      </c>
      <c r="H371" s="124"/>
      <c r="I371" s="128" t="s">
        <v>2693</v>
      </c>
      <c r="J371" s="124"/>
      <c r="K371" s="124"/>
      <c r="L371" s="124"/>
      <c r="M371" s="124"/>
      <c r="N371" s="213">
        <v>0</v>
      </c>
      <c r="O371" s="213">
        <v>11166.81</v>
      </c>
      <c r="P371" s="124" t="s">
        <v>1314</v>
      </c>
    </row>
    <row r="372" spans="1:16" ht="51">
      <c r="A372" s="266" t="s">
        <v>620</v>
      </c>
      <c r="B372" s="124"/>
      <c r="C372" s="125" t="s">
        <v>714</v>
      </c>
      <c r="D372" s="119">
        <v>43116</v>
      </c>
      <c r="E372" s="120" t="s">
        <v>1501</v>
      </c>
      <c r="F372" s="120" t="s">
        <v>11</v>
      </c>
      <c r="G372" s="120">
        <v>10281</v>
      </c>
      <c r="H372" s="124"/>
      <c r="I372" s="128" t="s">
        <v>2694</v>
      </c>
      <c r="J372" s="124"/>
      <c r="K372" s="124"/>
      <c r="L372" s="124"/>
      <c r="M372" s="124"/>
      <c r="N372" s="213">
        <v>1030.8399999999999</v>
      </c>
      <c r="O372" s="213">
        <v>0</v>
      </c>
      <c r="P372" s="124" t="s">
        <v>1314</v>
      </c>
    </row>
    <row r="373" spans="1:16" ht="63.75">
      <c r="A373" s="266" t="s">
        <v>620</v>
      </c>
      <c r="B373" s="124"/>
      <c r="C373" s="125" t="s">
        <v>714</v>
      </c>
      <c r="D373" s="119">
        <v>43116</v>
      </c>
      <c r="E373" s="120" t="s">
        <v>1502</v>
      </c>
      <c r="F373" s="120" t="s">
        <v>11</v>
      </c>
      <c r="G373" s="120">
        <v>10300</v>
      </c>
      <c r="H373" s="124"/>
      <c r="I373" s="128" t="s">
        <v>2695</v>
      </c>
      <c r="J373" s="124"/>
      <c r="K373" s="124"/>
      <c r="L373" s="124"/>
      <c r="M373" s="124"/>
      <c r="N373" s="213">
        <v>1032.1500000000001</v>
      </c>
      <c r="O373" s="213">
        <v>0</v>
      </c>
      <c r="P373" s="124" t="s">
        <v>1314</v>
      </c>
    </row>
    <row r="374" spans="1:16" ht="51">
      <c r="A374" s="266" t="s">
        <v>620</v>
      </c>
      <c r="B374" s="124"/>
      <c r="C374" s="125" t="s">
        <v>714</v>
      </c>
      <c r="D374" s="119">
        <v>43116</v>
      </c>
      <c r="E374" s="120" t="s">
        <v>1503</v>
      </c>
      <c r="F374" s="120" t="s">
        <v>11</v>
      </c>
      <c r="G374" s="120">
        <v>10301</v>
      </c>
      <c r="H374" s="124"/>
      <c r="I374" s="128" t="s">
        <v>2696</v>
      </c>
      <c r="J374" s="124"/>
      <c r="K374" s="124"/>
      <c r="L374" s="124"/>
      <c r="M374" s="124"/>
      <c r="N374" s="213">
        <v>275.63</v>
      </c>
      <c r="O374" s="213">
        <v>0</v>
      </c>
      <c r="P374" s="124" t="s">
        <v>1314</v>
      </c>
    </row>
    <row r="375" spans="1:16" ht="63.75">
      <c r="A375" s="266" t="s">
        <v>620</v>
      </c>
      <c r="B375" s="124"/>
      <c r="C375" s="125" t="s">
        <v>714</v>
      </c>
      <c r="D375" s="119">
        <v>43116</v>
      </c>
      <c r="E375" s="120" t="s">
        <v>1504</v>
      </c>
      <c r="F375" s="120" t="s">
        <v>11</v>
      </c>
      <c r="G375" s="120">
        <v>10252</v>
      </c>
      <c r="H375" s="124"/>
      <c r="I375" s="128" t="s">
        <v>2697</v>
      </c>
      <c r="J375" s="124"/>
      <c r="K375" s="124"/>
      <c r="L375" s="124"/>
      <c r="M375" s="124"/>
      <c r="N375" s="213">
        <v>538.77</v>
      </c>
      <c r="O375" s="213">
        <v>0</v>
      </c>
      <c r="P375" s="124" t="s">
        <v>1314</v>
      </c>
    </row>
    <row r="376" spans="1:16" ht="51">
      <c r="A376" s="266" t="s">
        <v>620</v>
      </c>
      <c r="B376" s="124"/>
      <c r="C376" s="125" t="s">
        <v>714</v>
      </c>
      <c r="D376" s="119">
        <v>43116</v>
      </c>
      <c r="E376" s="120" t="s">
        <v>1505</v>
      </c>
      <c r="F376" s="120" t="s">
        <v>11</v>
      </c>
      <c r="G376" s="120">
        <v>10249</v>
      </c>
      <c r="H376" s="124"/>
      <c r="I376" s="128" t="s">
        <v>2698</v>
      </c>
      <c r="J376" s="124"/>
      <c r="K376" s="124"/>
      <c r="L376" s="124"/>
      <c r="M376" s="124"/>
      <c r="N376" s="213">
        <v>270.27</v>
      </c>
      <c r="O376" s="213">
        <v>0</v>
      </c>
      <c r="P376" s="124" t="s">
        <v>1314</v>
      </c>
    </row>
    <row r="377" spans="1:16" ht="63.75">
      <c r="A377" s="266" t="s">
        <v>620</v>
      </c>
      <c r="B377" s="124"/>
      <c r="C377" s="125" t="s">
        <v>714</v>
      </c>
      <c r="D377" s="119">
        <v>43116</v>
      </c>
      <c r="E377" s="120" t="s">
        <v>1506</v>
      </c>
      <c r="F377" s="120" t="s">
        <v>11</v>
      </c>
      <c r="G377" s="120">
        <v>10225</v>
      </c>
      <c r="H377" s="124"/>
      <c r="I377" s="128" t="s">
        <v>2700</v>
      </c>
      <c r="J377" s="124"/>
      <c r="K377" s="124"/>
      <c r="L377" s="124"/>
      <c r="M377" s="124"/>
      <c r="N377" s="213">
        <v>4773.45</v>
      </c>
      <c r="O377" s="213">
        <v>0</v>
      </c>
      <c r="P377" s="124" t="s">
        <v>1314</v>
      </c>
    </row>
    <row r="378" spans="1:16" ht="51">
      <c r="A378" s="266" t="s">
        <v>620</v>
      </c>
      <c r="B378" s="124"/>
      <c r="C378" s="125" t="s">
        <v>714</v>
      </c>
      <c r="D378" s="119">
        <v>43116</v>
      </c>
      <c r="E378" s="120" t="s">
        <v>1507</v>
      </c>
      <c r="F378" s="120" t="s">
        <v>11</v>
      </c>
      <c r="G378" s="120">
        <v>10244</v>
      </c>
      <c r="H378" s="124"/>
      <c r="I378" s="128" t="s">
        <v>2701</v>
      </c>
      <c r="J378" s="124"/>
      <c r="K378" s="124"/>
      <c r="L378" s="124"/>
      <c r="M378" s="124"/>
      <c r="N378" s="213">
        <v>4805.97</v>
      </c>
      <c r="O378" s="213">
        <v>0</v>
      </c>
      <c r="P378" s="124" t="s">
        <v>1314</v>
      </c>
    </row>
    <row r="379" spans="1:16" ht="51">
      <c r="A379" s="266" t="s">
        <v>620</v>
      </c>
      <c r="B379" s="124"/>
      <c r="C379" s="125" t="s">
        <v>714</v>
      </c>
      <c r="D379" s="119">
        <v>43116</v>
      </c>
      <c r="E379" s="120" t="s">
        <v>1508</v>
      </c>
      <c r="F379" s="120" t="s">
        <v>11</v>
      </c>
      <c r="G379" s="120">
        <v>10243</v>
      </c>
      <c r="H379" s="124"/>
      <c r="I379" s="128" t="s">
        <v>2702</v>
      </c>
      <c r="J379" s="124"/>
      <c r="K379" s="124"/>
      <c r="L379" s="124"/>
      <c r="M379" s="124"/>
      <c r="N379" s="213">
        <v>554.14</v>
      </c>
      <c r="O379" s="213">
        <v>0</v>
      </c>
      <c r="P379" s="124" t="s">
        <v>1314</v>
      </c>
    </row>
    <row r="380" spans="1:16" ht="51">
      <c r="A380" s="266" t="s">
        <v>620</v>
      </c>
      <c r="B380" s="124"/>
      <c r="C380" s="125" t="s">
        <v>714</v>
      </c>
      <c r="D380" s="119">
        <v>43116</v>
      </c>
      <c r="E380" s="120" t="s">
        <v>1509</v>
      </c>
      <c r="F380" s="120" t="s">
        <v>11</v>
      </c>
      <c r="G380" s="120">
        <v>10245</v>
      </c>
      <c r="H380" s="124"/>
      <c r="I380" s="128" t="s">
        <v>2703</v>
      </c>
      <c r="J380" s="124"/>
      <c r="K380" s="124"/>
      <c r="L380" s="124"/>
      <c r="M380" s="124"/>
      <c r="N380" s="213">
        <v>406.72</v>
      </c>
      <c r="O380" s="213">
        <v>0</v>
      </c>
      <c r="P380" s="124" t="s">
        <v>1314</v>
      </c>
    </row>
    <row r="381" spans="1:16" ht="63.75">
      <c r="A381" s="266" t="s">
        <v>620</v>
      </c>
      <c r="B381" s="124"/>
      <c r="C381" s="125" t="s">
        <v>714</v>
      </c>
      <c r="D381" s="119">
        <v>43116</v>
      </c>
      <c r="E381" s="120" t="s">
        <v>1510</v>
      </c>
      <c r="F381" s="120" t="s">
        <v>11</v>
      </c>
      <c r="G381" s="120">
        <v>10257</v>
      </c>
      <c r="H381" s="124"/>
      <c r="I381" s="128" t="s">
        <v>2704</v>
      </c>
      <c r="J381" s="124"/>
      <c r="K381" s="124"/>
      <c r="L381" s="124"/>
      <c r="M381" s="124"/>
      <c r="N381" s="213">
        <v>1302.43</v>
      </c>
      <c r="O381" s="213">
        <v>0</v>
      </c>
      <c r="P381" s="124" t="s">
        <v>1314</v>
      </c>
    </row>
    <row r="382" spans="1:16" ht="76.5">
      <c r="A382" s="266" t="s">
        <v>620</v>
      </c>
      <c r="B382" s="124"/>
      <c r="C382" s="125" t="s">
        <v>714</v>
      </c>
      <c r="D382" s="119">
        <v>43116</v>
      </c>
      <c r="E382" s="120" t="s">
        <v>1511</v>
      </c>
      <c r="F382" s="120" t="s">
        <v>13</v>
      </c>
      <c r="G382" s="120">
        <v>911154</v>
      </c>
      <c r="H382" s="124"/>
      <c r="I382" s="128" t="s">
        <v>2705</v>
      </c>
      <c r="J382" s="124"/>
      <c r="K382" s="124"/>
      <c r="L382" s="124"/>
      <c r="M382" s="124"/>
      <c r="N382" s="213">
        <v>7393.5</v>
      </c>
      <c r="O382" s="213">
        <v>0</v>
      </c>
      <c r="P382" s="124" t="s">
        <v>1314</v>
      </c>
    </row>
    <row r="383" spans="1:16" ht="76.5">
      <c r="A383" s="266" t="s">
        <v>620</v>
      </c>
      <c r="B383" s="124"/>
      <c r="C383" s="125" t="s">
        <v>714</v>
      </c>
      <c r="D383" s="119">
        <v>43116</v>
      </c>
      <c r="E383" s="120" t="s">
        <v>1512</v>
      </c>
      <c r="F383" s="120" t="s">
        <v>11</v>
      </c>
      <c r="G383" s="120">
        <v>911154</v>
      </c>
      <c r="H383" s="124"/>
      <c r="I383" s="128" t="s">
        <v>2706</v>
      </c>
      <c r="J383" s="124"/>
      <c r="K383" s="124"/>
      <c r="L383" s="124"/>
      <c r="M383" s="124"/>
      <c r="N383" s="213">
        <v>50</v>
      </c>
      <c r="O383" s="213">
        <v>0</v>
      </c>
      <c r="P383" s="124" t="s">
        <v>1314</v>
      </c>
    </row>
    <row r="384" spans="1:16" ht="63.75">
      <c r="A384" s="266" t="s">
        <v>619</v>
      </c>
      <c r="B384" s="124"/>
      <c r="C384" s="125" t="s">
        <v>713</v>
      </c>
      <c r="D384" s="119">
        <v>43116</v>
      </c>
      <c r="E384" s="120" t="s">
        <v>2310</v>
      </c>
      <c r="F384" s="120" t="s">
        <v>3</v>
      </c>
      <c r="G384" s="120">
        <v>1588249</v>
      </c>
      <c r="H384" s="124"/>
      <c r="I384" s="128" t="s">
        <v>3360</v>
      </c>
      <c r="J384" s="124"/>
      <c r="K384" s="124"/>
      <c r="L384" s="124"/>
      <c r="M384" s="124"/>
      <c r="N384" s="213">
        <v>0</v>
      </c>
      <c r="O384" s="213">
        <v>162190</v>
      </c>
      <c r="P384" s="124" t="s">
        <v>1314</v>
      </c>
    </row>
    <row r="385" spans="1:16" ht="63.75">
      <c r="A385" s="266">
        <v>660</v>
      </c>
      <c r="B385" s="124"/>
      <c r="C385" s="125" t="s">
        <v>233</v>
      </c>
      <c r="D385" s="119">
        <v>43116</v>
      </c>
      <c r="E385" s="120" t="s">
        <v>2311</v>
      </c>
      <c r="F385" s="120" t="s">
        <v>3</v>
      </c>
      <c r="G385" s="120">
        <v>1588264</v>
      </c>
      <c r="H385" s="124"/>
      <c r="I385" s="128" t="s">
        <v>3361</v>
      </c>
      <c r="J385" s="124"/>
      <c r="K385" s="124"/>
      <c r="L385" s="124"/>
      <c r="M385" s="124"/>
      <c r="N385" s="213">
        <v>0</v>
      </c>
      <c r="O385" s="213">
        <v>2762.9</v>
      </c>
      <c r="P385" s="124" t="s">
        <v>1314</v>
      </c>
    </row>
    <row r="386" spans="1:16" ht="51">
      <c r="A386" s="266">
        <v>253</v>
      </c>
      <c r="B386" s="124"/>
      <c r="C386" s="125" t="s">
        <v>778</v>
      </c>
      <c r="D386" s="119">
        <v>43116</v>
      </c>
      <c r="E386" s="120" t="s">
        <v>2312</v>
      </c>
      <c r="F386" s="120" t="s">
        <v>3</v>
      </c>
      <c r="G386" s="120">
        <v>1588265</v>
      </c>
      <c r="H386" s="124"/>
      <c r="I386" s="128" t="s">
        <v>3362</v>
      </c>
      <c r="J386" s="124"/>
      <c r="K386" s="124"/>
      <c r="L386" s="124"/>
      <c r="M386" s="124"/>
      <c r="N386" s="213">
        <v>0</v>
      </c>
      <c r="O386" s="213">
        <v>816.35</v>
      </c>
      <c r="P386" s="124" t="s">
        <v>1314</v>
      </c>
    </row>
    <row r="387" spans="1:16" ht="51">
      <c r="A387" s="266">
        <v>253</v>
      </c>
      <c r="B387" s="124"/>
      <c r="C387" s="125" t="s">
        <v>778</v>
      </c>
      <c r="D387" s="119">
        <v>43116</v>
      </c>
      <c r="E387" s="120" t="s">
        <v>2313</v>
      </c>
      <c r="F387" s="120" t="s">
        <v>3</v>
      </c>
      <c r="G387" s="120">
        <v>1588269</v>
      </c>
      <c r="H387" s="124"/>
      <c r="I387" s="128" t="s">
        <v>3363</v>
      </c>
      <c r="J387" s="124"/>
      <c r="K387" s="124"/>
      <c r="L387" s="124"/>
      <c r="M387" s="124"/>
      <c r="N387" s="213">
        <v>0</v>
      </c>
      <c r="O387" s="213">
        <v>1448.64</v>
      </c>
      <c r="P387" s="124" t="s">
        <v>1314</v>
      </c>
    </row>
    <row r="388" spans="1:16" ht="51">
      <c r="A388" s="266" t="s">
        <v>619</v>
      </c>
      <c r="B388" s="124"/>
      <c r="C388" s="125" t="s">
        <v>713</v>
      </c>
      <c r="D388" s="119">
        <v>43116</v>
      </c>
      <c r="E388" s="120" t="s">
        <v>2314</v>
      </c>
      <c r="F388" s="120" t="s">
        <v>3</v>
      </c>
      <c r="G388" s="120">
        <v>1588270</v>
      </c>
      <c r="H388" s="124"/>
      <c r="I388" s="128" t="s">
        <v>3364</v>
      </c>
      <c r="J388" s="124"/>
      <c r="K388" s="124"/>
      <c r="L388" s="124"/>
      <c r="M388" s="124"/>
      <c r="N388" s="213">
        <v>0</v>
      </c>
      <c r="O388" s="213">
        <v>5664</v>
      </c>
      <c r="P388" s="124" t="s">
        <v>1314</v>
      </c>
    </row>
    <row r="389" spans="1:16" ht="63.75">
      <c r="A389" s="266" t="s">
        <v>619</v>
      </c>
      <c r="B389" s="124"/>
      <c r="C389" s="125" t="s">
        <v>713</v>
      </c>
      <c r="D389" s="119">
        <v>43116</v>
      </c>
      <c r="E389" s="120" t="s">
        <v>2315</v>
      </c>
      <c r="F389" s="120" t="s">
        <v>3</v>
      </c>
      <c r="G389" s="120">
        <v>1588291</v>
      </c>
      <c r="H389" s="124"/>
      <c r="I389" s="128" t="s">
        <v>3365</v>
      </c>
      <c r="J389" s="124"/>
      <c r="K389" s="124"/>
      <c r="L389" s="124"/>
      <c r="M389" s="124"/>
      <c r="N389" s="213">
        <v>0</v>
      </c>
      <c r="O389" s="213">
        <v>29</v>
      </c>
      <c r="P389" s="124" t="s">
        <v>1314</v>
      </c>
    </row>
    <row r="390" spans="1:16" ht="51">
      <c r="A390" s="266" t="s">
        <v>619</v>
      </c>
      <c r="B390" s="124"/>
      <c r="C390" s="125" t="s">
        <v>713</v>
      </c>
      <c r="D390" s="119">
        <v>43116</v>
      </c>
      <c r="E390" s="120" t="s">
        <v>2316</v>
      </c>
      <c r="F390" s="120" t="s">
        <v>3</v>
      </c>
      <c r="G390" s="120">
        <v>1588210</v>
      </c>
      <c r="H390" s="124"/>
      <c r="I390" s="128" t="s">
        <v>3366</v>
      </c>
      <c r="J390" s="124"/>
      <c r="K390" s="124"/>
      <c r="L390" s="124"/>
      <c r="M390" s="124"/>
      <c r="N390" s="213">
        <v>0</v>
      </c>
      <c r="O390" s="213">
        <v>1065.94</v>
      </c>
      <c r="P390" s="124" t="s">
        <v>1314</v>
      </c>
    </row>
    <row r="391" spans="1:16" ht="51">
      <c r="A391" s="266">
        <v>15</v>
      </c>
      <c r="B391" s="124"/>
      <c r="C391" s="125" t="s">
        <v>691</v>
      </c>
      <c r="D391" s="119">
        <v>43116</v>
      </c>
      <c r="E391" s="120" t="s">
        <v>2317</v>
      </c>
      <c r="F391" s="120" t="s">
        <v>3</v>
      </c>
      <c r="G391" s="120">
        <v>1588213</v>
      </c>
      <c r="H391" s="124"/>
      <c r="I391" s="128" t="s">
        <v>3367</v>
      </c>
      <c r="J391" s="124"/>
      <c r="K391" s="124"/>
      <c r="L391" s="124"/>
      <c r="M391" s="124"/>
      <c r="N391" s="213">
        <v>0</v>
      </c>
      <c r="O391" s="213">
        <v>12546.94</v>
      </c>
      <c r="P391" s="124" t="s">
        <v>1314</v>
      </c>
    </row>
    <row r="392" spans="1:16" ht="38.25">
      <c r="A392" s="266">
        <v>20</v>
      </c>
      <c r="B392" s="124"/>
      <c r="C392" s="125" t="s">
        <v>693</v>
      </c>
      <c r="D392" s="119">
        <v>43116</v>
      </c>
      <c r="E392" s="120" t="s">
        <v>2318</v>
      </c>
      <c r="F392" s="120" t="s">
        <v>3</v>
      </c>
      <c r="G392" s="120">
        <v>1588232</v>
      </c>
      <c r="H392" s="124"/>
      <c r="I392" s="128" t="s">
        <v>3368</v>
      </c>
      <c r="J392" s="124"/>
      <c r="K392" s="124"/>
      <c r="L392" s="124"/>
      <c r="M392" s="124"/>
      <c r="N392" s="213">
        <v>0</v>
      </c>
      <c r="O392" s="213">
        <v>779.1</v>
      </c>
      <c r="P392" s="124" t="s">
        <v>1314</v>
      </c>
    </row>
    <row r="393" spans="1:16" ht="51">
      <c r="A393" s="266" t="s">
        <v>619</v>
      </c>
      <c r="B393" s="124"/>
      <c r="C393" s="125" t="s">
        <v>713</v>
      </c>
      <c r="D393" s="119">
        <v>43116</v>
      </c>
      <c r="E393" s="120" t="s">
        <v>2319</v>
      </c>
      <c r="F393" s="120" t="s">
        <v>3</v>
      </c>
      <c r="G393" s="120">
        <v>1588260</v>
      </c>
      <c r="H393" s="124"/>
      <c r="I393" s="128" t="s">
        <v>3369</v>
      </c>
      <c r="J393" s="124"/>
      <c r="K393" s="124"/>
      <c r="L393" s="124"/>
      <c r="M393" s="124"/>
      <c r="N393" s="213">
        <v>0</v>
      </c>
      <c r="O393" s="213">
        <v>2916.8</v>
      </c>
      <c r="P393" s="124" t="s">
        <v>1314</v>
      </c>
    </row>
    <row r="394" spans="1:16" ht="51">
      <c r="A394" s="266" t="s">
        <v>619</v>
      </c>
      <c r="B394" s="124"/>
      <c r="C394" s="125" t="s">
        <v>713</v>
      </c>
      <c r="D394" s="119">
        <v>43116</v>
      </c>
      <c r="E394" s="120" t="s">
        <v>2320</v>
      </c>
      <c r="F394" s="120" t="s">
        <v>3</v>
      </c>
      <c r="G394" s="120">
        <v>1588331</v>
      </c>
      <c r="H394" s="124"/>
      <c r="I394" s="128" t="s">
        <v>3370</v>
      </c>
      <c r="J394" s="124"/>
      <c r="K394" s="124"/>
      <c r="L394" s="124"/>
      <c r="M394" s="124"/>
      <c r="N394" s="213">
        <v>0</v>
      </c>
      <c r="O394" s="213">
        <v>2</v>
      </c>
      <c r="P394" s="124" t="s">
        <v>1314</v>
      </c>
    </row>
    <row r="395" spans="1:16" ht="51">
      <c r="A395" s="266" t="s">
        <v>619</v>
      </c>
      <c r="B395" s="124"/>
      <c r="C395" s="125" t="s">
        <v>713</v>
      </c>
      <c r="D395" s="119">
        <v>43116</v>
      </c>
      <c r="E395" s="120" t="s">
        <v>2321</v>
      </c>
      <c r="F395" s="120" t="s">
        <v>3</v>
      </c>
      <c r="G395" s="120">
        <v>1588334</v>
      </c>
      <c r="H395" s="124"/>
      <c r="I395" s="128" t="s">
        <v>3371</v>
      </c>
      <c r="J395" s="124"/>
      <c r="K395" s="124"/>
      <c r="L395" s="124"/>
      <c r="M395" s="124"/>
      <c r="N395" s="213">
        <v>0</v>
      </c>
      <c r="O395" s="213">
        <v>1299.5</v>
      </c>
      <c r="P395" s="124" t="s">
        <v>1314</v>
      </c>
    </row>
    <row r="396" spans="1:16" ht="51">
      <c r="A396" s="266">
        <v>41</v>
      </c>
      <c r="B396" s="124"/>
      <c r="C396" s="125" t="s">
        <v>697</v>
      </c>
      <c r="D396" s="119">
        <v>43116</v>
      </c>
      <c r="E396" s="120" t="s">
        <v>2322</v>
      </c>
      <c r="F396" s="120" t="s">
        <v>3</v>
      </c>
      <c r="G396" s="120">
        <v>1588335</v>
      </c>
      <c r="H396" s="124"/>
      <c r="I396" s="128" t="s">
        <v>3372</v>
      </c>
      <c r="J396" s="124"/>
      <c r="K396" s="124"/>
      <c r="L396" s="124"/>
      <c r="M396" s="124"/>
      <c r="N396" s="213">
        <v>0</v>
      </c>
      <c r="O396" s="213">
        <v>5000</v>
      </c>
      <c r="P396" s="124" t="s">
        <v>1314</v>
      </c>
    </row>
    <row r="397" spans="1:16" ht="51">
      <c r="A397" s="266">
        <v>574</v>
      </c>
      <c r="B397" s="124"/>
      <c r="C397" s="125" t="s">
        <v>850</v>
      </c>
      <c r="D397" s="119">
        <v>43116</v>
      </c>
      <c r="E397" s="120" t="s">
        <v>2323</v>
      </c>
      <c r="F397" s="120" t="s">
        <v>3</v>
      </c>
      <c r="G397" s="120">
        <v>1588363</v>
      </c>
      <c r="H397" s="124"/>
      <c r="I397" s="128" t="s">
        <v>3373</v>
      </c>
      <c r="J397" s="124"/>
      <c r="K397" s="124"/>
      <c r="L397" s="124"/>
      <c r="M397" s="124"/>
      <c r="N397" s="213">
        <v>0</v>
      </c>
      <c r="O397" s="213">
        <v>371</v>
      </c>
      <c r="P397" s="124" t="s">
        <v>1314</v>
      </c>
    </row>
    <row r="398" spans="1:16" ht="51">
      <c r="A398" s="266">
        <v>20</v>
      </c>
      <c r="B398" s="124"/>
      <c r="C398" s="125" t="s">
        <v>693</v>
      </c>
      <c r="D398" s="119">
        <v>43116</v>
      </c>
      <c r="E398" s="120" t="s">
        <v>2324</v>
      </c>
      <c r="F398" s="120" t="s">
        <v>3</v>
      </c>
      <c r="G398" s="120">
        <v>1588397</v>
      </c>
      <c r="H398" s="124"/>
      <c r="I398" s="128" t="s">
        <v>3374</v>
      </c>
      <c r="J398" s="124"/>
      <c r="K398" s="124"/>
      <c r="L398" s="124"/>
      <c r="M398" s="124"/>
      <c r="N398" s="213">
        <v>0</v>
      </c>
      <c r="O398" s="213">
        <v>120</v>
      </c>
      <c r="P398" s="124" t="s">
        <v>1314</v>
      </c>
    </row>
    <row r="399" spans="1:16" ht="51">
      <c r="A399" s="266" t="s">
        <v>619</v>
      </c>
      <c r="B399" s="124"/>
      <c r="C399" s="125" t="s">
        <v>713</v>
      </c>
      <c r="D399" s="119">
        <v>43116</v>
      </c>
      <c r="E399" s="120" t="s">
        <v>2325</v>
      </c>
      <c r="F399" s="120" t="s">
        <v>3</v>
      </c>
      <c r="G399" s="120">
        <v>1588410</v>
      </c>
      <c r="H399" s="124"/>
      <c r="I399" s="128" t="s">
        <v>3375</v>
      </c>
      <c r="J399" s="124"/>
      <c r="K399" s="124"/>
      <c r="L399" s="124"/>
      <c r="M399" s="124"/>
      <c r="N399" s="213">
        <v>0</v>
      </c>
      <c r="O399" s="213">
        <v>158.63999999999999</v>
      </c>
      <c r="P399" s="124" t="s">
        <v>1314</v>
      </c>
    </row>
    <row r="400" spans="1:16" ht="51">
      <c r="A400" s="266" t="s">
        <v>619</v>
      </c>
      <c r="B400" s="124"/>
      <c r="C400" s="125" t="s">
        <v>713</v>
      </c>
      <c r="D400" s="119">
        <v>43116</v>
      </c>
      <c r="E400" s="120" t="s">
        <v>2326</v>
      </c>
      <c r="F400" s="120" t="s">
        <v>3</v>
      </c>
      <c r="G400" s="120">
        <v>1588427</v>
      </c>
      <c r="H400" s="124"/>
      <c r="I400" s="128" t="s">
        <v>3376</v>
      </c>
      <c r="J400" s="124"/>
      <c r="K400" s="124"/>
      <c r="L400" s="124"/>
      <c r="M400" s="124"/>
      <c r="N400" s="213">
        <v>0</v>
      </c>
      <c r="O400" s="213">
        <v>140</v>
      </c>
      <c r="P400" s="124" t="s">
        <v>1314</v>
      </c>
    </row>
    <row r="401" spans="1:16" ht="63.75">
      <c r="A401" s="266" t="s">
        <v>619</v>
      </c>
      <c r="B401" s="124"/>
      <c r="C401" s="125" t="s">
        <v>713</v>
      </c>
      <c r="D401" s="119">
        <v>43116</v>
      </c>
      <c r="E401" s="120" t="s">
        <v>2327</v>
      </c>
      <c r="F401" s="120" t="s">
        <v>3</v>
      </c>
      <c r="G401" s="120">
        <v>1588445</v>
      </c>
      <c r="H401" s="124"/>
      <c r="I401" s="128" t="s">
        <v>3377</v>
      </c>
      <c r="J401" s="124"/>
      <c r="K401" s="124"/>
      <c r="L401" s="124"/>
      <c r="M401" s="124"/>
      <c r="N401" s="213">
        <v>0</v>
      </c>
      <c r="O401" s="213">
        <v>80</v>
      </c>
      <c r="P401" s="124" t="s">
        <v>1314</v>
      </c>
    </row>
    <row r="402" spans="1:16" ht="51">
      <c r="A402" s="266" t="s">
        <v>619</v>
      </c>
      <c r="B402" s="124"/>
      <c r="C402" s="125" t="s">
        <v>713</v>
      </c>
      <c r="D402" s="119">
        <v>43116</v>
      </c>
      <c r="E402" s="120" t="s">
        <v>2328</v>
      </c>
      <c r="F402" s="120" t="s">
        <v>3</v>
      </c>
      <c r="G402" s="120">
        <v>1588447</v>
      </c>
      <c r="H402" s="124"/>
      <c r="I402" s="128" t="s">
        <v>3378</v>
      </c>
      <c r="J402" s="124"/>
      <c r="K402" s="124"/>
      <c r="L402" s="124"/>
      <c r="M402" s="124"/>
      <c r="N402" s="213">
        <v>0</v>
      </c>
      <c r="O402" s="213">
        <v>87.08</v>
      </c>
      <c r="P402" s="124" t="s">
        <v>1314</v>
      </c>
    </row>
    <row r="403" spans="1:16" ht="51">
      <c r="A403" s="266" t="s">
        <v>619</v>
      </c>
      <c r="B403" s="124"/>
      <c r="C403" s="125" t="s">
        <v>713</v>
      </c>
      <c r="D403" s="119">
        <v>43116</v>
      </c>
      <c r="E403" s="120" t="s">
        <v>2329</v>
      </c>
      <c r="F403" s="120" t="s">
        <v>3</v>
      </c>
      <c r="G403" s="120">
        <v>1588454</v>
      </c>
      <c r="H403" s="124"/>
      <c r="I403" s="128" t="s">
        <v>3379</v>
      </c>
      <c r="J403" s="124"/>
      <c r="K403" s="124"/>
      <c r="L403" s="124"/>
      <c r="M403" s="124"/>
      <c r="N403" s="213">
        <v>0</v>
      </c>
      <c r="O403" s="213">
        <v>1614</v>
      </c>
      <c r="P403" s="124" t="s">
        <v>1314</v>
      </c>
    </row>
    <row r="404" spans="1:16" ht="38.25">
      <c r="A404" s="266">
        <v>592</v>
      </c>
      <c r="B404" s="124"/>
      <c r="C404" s="125" t="s">
        <v>862</v>
      </c>
      <c r="D404" s="119">
        <v>43116</v>
      </c>
      <c r="E404" s="120" t="s">
        <v>2330</v>
      </c>
      <c r="F404" s="120" t="s">
        <v>3</v>
      </c>
      <c r="G404" s="120">
        <v>1588464</v>
      </c>
      <c r="H404" s="124"/>
      <c r="I404" s="128" t="s">
        <v>3380</v>
      </c>
      <c r="J404" s="124"/>
      <c r="K404" s="124"/>
      <c r="L404" s="124"/>
      <c r="M404" s="124"/>
      <c r="N404" s="213">
        <v>0</v>
      </c>
      <c r="O404" s="213">
        <v>511.2</v>
      </c>
      <c r="P404" s="124" t="s">
        <v>1314</v>
      </c>
    </row>
    <row r="405" spans="1:16" ht="51">
      <c r="A405" s="266" t="s">
        <v>619</v>
      </c>
      <c r="B405" s="124"/>
      <c r="C405" s="125" t="s">
        <v>713</v>
      </c>
      <c r="D405" s="119">
        <v>43116</v>
      </c>
      <c r="E405" s="120" t="s">
        <v>2331</v>
      </c>
      <c r="F405" s="120" t="s">
        <v>3</v>
      </c>
      <c r="G405" s="120">
        <v>1588478</v>
      </c>
      <c r="H405" s="124"/>
      <c r="I405" s="128" t="s">
        <v>3381</v>
      </c>
      <c r="J405" s="124"/>
      <c r="K405" s="124"/>
      <c r="L405" s="124"/>
      <c r="M405" s="124"/>
      <c r="N405" s="213">
        <v>0</v>
      </c>
      <c r="O405" s="213">
        <v>273.77</v>
      </c>
      <c r="P405" s="124" t="s">
        <v>1314</v>
      </c>
    </row>
    <row r="406" spans="1:16" ht="51">
      <c r="A406" s="266" t="s">
        <v>619</v>
      </c>
      <c r="B406" s="124"/>
      <c r="C406" s="125" t="s">
        <v>713</v>
      </c>
      <c r="D406" s="119">
        <v>43117</v>
      </c>
      <c r="E406" s="120" t="s">
        <v>1513</v>
      </c>
      <c r="F406" s="120" t="s">
        <v>6</v>
      </c>
      <c r="G406" s="120">
        <v>644345</v>
      </c>
      <c r="H406" s="124"/>
      <c r="I406" s="128" t="s">
        <v>2707</v>
      </c>
      <c r="J406" s="124"/>
      <c r="K406" s="124"/>
      <c r="L406" s="124"/>
      <c r="M406" s="124"/>
      <c r="N406" s="213">
        <v>0</v>
      </c>
      <c r="O406" s="213">
        <v>11104.14</v>
      </c>
      <c r="P406" s="124" t="s">
        <v>1314</v>
      </c>
    </row>
    <row r="407" spans="1:16" ht="38.25">
      <c r="A407" s="266">
        <v>291</v>
      </c>
      <c r="B407" s="124"/>
      <c r="C407" s="125" t="s">
        <v>794</v>
      </c>
      <c r="D407" s="119">
        <v>43117</v>
      </c>
      <c r="E407" s="120" t="s">
        <v>1514</v>
      </c>
      <c r="F407" s="120" t="s">
        <v>6</v>
      </c>
      <c r="G407" s="120">
        <v>931275</v>
      </c>
      <c r="H407" s="124"/>
      <c r="I407" s="128" t="s">
        <v>2708</v>
      </c>
      <c r="J407" s="124"/>
      <c r="K407" s="124"/>
      <c r="L407" s="124"/>
      <c r="M407" s="124"/>
      <c r="N407" s="213">
        <v>0</v>
      </c>
      <c r="O407" s="213">
        <v>27840</v>
      </c>
      <c r="P407" s="124" t="s">
        <v>1314</v>
      </c>
    </row>
    <row r="408" spans="1:16" ht="102">
      <c r="A408" s="266">
        <v>86</v>
      </c>
      <c r="B408" s="124"/>
      <c r="C408" s="125" t="s">
        <v>710</v>
      </c>
      <c r="D408" s="119">
        <v>43117</v>
      </c>
      <c r="E408" s="120" t="s">
        <v>1515</v>
      </c>
      <c r="F408" s="120" t="s">
        <v>6</v>
      </c>
      <c r="G408" s="120">
        <v>911296</v>
      </c>
      <c r="H408" s="124"/>
      <c r="I408" s="128" t="s">
        <v>2709</v>
      </c>
      <c r="J408" s="124"/>
      <c r="K408" s="124"/>
      <c r="L408" s="124"/>
      <c r="M408" s="124"/>
      <c r="N408" s="213">
        <v>0</v>
      </c>
      <c r="O408" s="213">
        <v>50934.13</v>
      </c>
      <c r="P408" s="124" t="s">
        <v>1314</v>
      </c>
    </row>
    <row r="409" spans="1:16" ht="51">
      <c r="A409" s="266">
        <v>513</v>
      </c>
      <c r="B409" s="124"/>
      <c r="C409" s="125" t="s">
        <v>201</v>
      </c>
      <c r="D409" s="119">
        <v>43117</v>
      </c>
      <c r="E409" s="120" t="s">
        <v>1516</v>
      </c>
      <c r="F409" s="120" t="s">
        <v>15</v>
      </c>
      <c r="G409" s="120">
        <v>644478</v>
      </c>
      <c r="H409" s="124"/>
      <c r="I409" s="128" t="s">
        <v>1419</v>
      </c>
      <c r="J409" s="124"/>
      <c r="K409" s="124"/>
      <c r="L409" s="124"/>
      <c r="M409" s="124"/>
      <c r="N409" s="213">
        <v>50</v>
      </c>
      <c r="O409" s="213">
        <v>0</v>
      </c>
      <c r="P409" s="124" t="s">
        <v>1314</v>
      </c>
    </row>
    <row r="410" spans="1:16" ht="76.5">
      <c r="A410" s="266" t="s">
        <v>620</v>
      </c>
      <c r="B410" s="124"/>
      <c r="C410" s="125" t="s">
        <v>714</v>
      </c>
      <c r="D410" s="119">
        <v>43117</v>
      </c>
      <c r="E410" s="120" t="s">
        <v>1517</v>
      </c>
      <c r="F410" s="120" t="s">
        <v>13</v>
      </c>
      <c r="G410" s="120">
        <v>911232</v>
      </c>
      <c r="H410" s="124"/>
      <c r="I410" s="128" t="s">
        <v>2710</v>
      </c>
      <c r="J410" s="124"/>
      <c r="K410" s="124"/>
      <c r="L410" s="124"/>
      <c r="M410" s="124"/>
      <c r="N410" s="213">
        <v>56485</v>
      </c>
      <c r="O410" s="213">
        <v>0</v>
      </c>
      <c r="P410" s="124" t="s">
        <v>1314</v>
      </c>
    </row>
    <row r="411" spans="1:16" ht="76.5">
      <c r="A411" s="266" t="s">
        <v>620</v>
      </c>
      <c r="B411" s="124"/>
      <c r="C411" s="125" t="s">
        <v>714</v>
      </c>
      <c r="D411" s="119">
        <v>43117</v>
      </c>
      <c r="E411" s="120" t="s">
        <v>1518</v>
      </c>
      <c r="F411" s="120" t="s">
        <v>11</v>
      </c>
      <c r="G411" s="120">
        <v>911232</v>
      </c>
      <c r="H411" s="124"/>
      <c r="I411" s="128" t="s">
        <v>2711</v>
      </c>
      <c r="J411" s="124"/>
      <c r="K411" s="124"/>
      <c r="L411" s="124"/>
      <c r="M411" s="124"/>
      <c r="N411" s="213">
        <v>50</v>
      </c>
      <c r="O411" s="213">
        <v>0</v>
      </c>
      <c r="P411" s="124" t="s">
        <v>1314</v>
      </c>
    </row>
    <row r="412" spans="1:16" ht="63.75">
      <c r="A412" s="266">
        <v>20</v>
      </c>
      <c r="B412" s="124"/>
      <c r="C412" s="125" t="s">
        <v>693</v>
      </c>
      <c r="D412" s="119">
        <v>43117</v>
      </c>
      <c r="E412" s="120" t="s">
        <v>2332</v>
      </c>
      <c r="F412" s="120" t="s">
        <v>3</v>
      </c>
      <c r="G412" s="120">
        <v>1588644</v>
      </c>
      <c r="H412" s="124"/>
      <c r="I412" s="128" t="s">
        <v>3382</v>
      </c>
      <c r="J412" s="124"/>
      <c r="K412" s="124"/>
      <c r="L412" s="124"/>
      <c r="M412" s="124"/>
      <c r="N412" s="213">
        <v>0</v>
      </c>
      <c r="O412" s="213">
        <v>76.7</v>
      </c>
      <c r="P412" s="124" t="s">
        <v>1314</v>
      </c>
    </row>
    <row r="413" spans="1:16" ht="63.75">
      <c r="A413" s="266">
        <v>20</v>
      </c>
      <c r="B413" s="124"/>
      <c r="C413" s="125" t="s">
        <v>693</v>
      </c>
      <c r="D413" s="119">
        <v>43117</v>
      </c>
      <c r="E413" s="120" t="s">
        <v>2333</v>
      </c>
      <c r="F413" s="120" t="s">
        <v>3</v>
      </c>
      <c r="G413" s="120">
        <v>1588645</v>
      </c>
      <c r="H413" s="124"/>
      <c r="I413" s="128" t="s">
        <v>3383</v>
      </c>
      <c r="J413" s="124"/>
      <c r="K413" s="124"/>
      <c r="L413" s="124"/>
      <c r="M413" s="124"/>
      <c r="N413" s="213">
        <v>0</v>
      </c>
      <c r="O413" s="213">
        <v>11626.68</v>
      </c>
      <c r="P413" s="124" t="s">
        <v>1314</v>
      </c>
    </row>
    <row r="414" spans="1:16" ht="51">
      <c r="A414" s="266">
        <v>593</v>
      </c>
      <c r="B414" s="124"/>
      <c r="C414" s="125" t="s">
        <v>863</v>
      </c>
      <c r="D414" s="119">
        <v>43117</v>
      </c>
      <c r="E414" s="120" t="s">
        <v>2334</v>
      </c>
      <c r="F414" s="120" t="s">
        <v>3</v>
      </c>
      <c r="G414" s="120">
        <v>1588656</v>
      </c>
      <c r="H414" s="124"/>
      <c r="I414" s="128" t="s">
        <v>3384</v>
      </c>
      <c r="J414" s="124"/>
      <c r="K414" s="124"/>
      <c r="L414" s="124"/>
      <c r="M414" s="124"/>
      <c r="N414" s="213">
        <v>0</v>
      </c>
      <c r="O414" s="213">
        <v>206742.29</v>
      </c>
      <c r="P414" s="124" t="s">
        <v>1314</v>
      </c>
    </row>
    <row r="415" spans="1:16" ht="51">
      <c r="A415" s="266">
        <v>593</v>
      </c>
      <c r="B415" s="124"/>
      <c r="C415" s="125" t="s">
        <v>863</v>
      </c>
      <c r="D415" s="119">
        <v>43117</v>
      </c>
      <c r="E415" s="120" t="s">
        <v>2335</v>
      </c>
      <c r="F415" s="120" t="s">
        <v>3</v>
      </c>
      <c r="G415" s="120">
        <v>1588660</v>
      </c>
      <c r="H415" s="124"/>
      <c r="I415" s="128" t="s">
        <v>3385</v>
      </c>
      <c r="J415" s="124"/>
      <c r="K415" s="124"/>
      <c r="L415" s="124"/>
      <c r="M415" s="124"/>
      <c r="N415" s="213">
        <v>0</v>
      </c>
      <c r="O415" s="213">
        <v>134902.79</v>
      </c>
      <c r="P415" s="124" t="s">
        <v>1314</v>
      </c>
    </row>
    <row r="416" spans="1:16" ht="63.75">
      <c r="A416" s="266">
        <v>661</v>
      </c>
      <c r="B416" s="124"/>
      <c r="C416" s="125" t="s">
        <v>234</v>
      </c>
      <c r="D416" s="119">
        <v>43117</v>
      </c>
      <c r="E416" s="120" t="s">
        <v>2336</v>
      </c>
      <c r="F416" s="120" t="s">
        <v>3</v>
      </c>
      <c r="G416" s="120">
        <v>1588757</v>
      </c>
      <c r="H416" s="124"/>
      <c r="I416" s="128" t="s">
        <v>3386</v>
      </c>
      <c r="J416" s="124"/>
      <c r="K416" s="124"/>
      <c r="L416" s="124"/>
      <c r="M416" s="124"/>
      <c r="N416" s="213">
        <v>0</v>
      </c>
      <c r="O416" s="213">
        <v>12245</v>
      </c>
      <c r="P416" s="124" t="s">
        <v>1314</v>
      </c>
    </row>
    <row r="417" spans="1:16" ht="51">
      <c r="A417" s="266" t="s">
        <v>619</v>
      </c>
      <c r="B417" s="124"/>
      <c r="C417" s="125" t="s">
        <v>713</v>
      </c>
      <c r="D417" s="119">
        <v>43117</v>
      </c>
      <c r="E417" s="120" t="s">
        <v>2337</v>
      </c>
      <c r="F417" s="120" t="s">
        <v>3</v>
      </c>
      <c r="G417" s="120">
        <v>1588659</v>
      </c>
      <c r="H417" s="124"/>
      <c r="I417" s="128" t="s">
        <v>3387</v>
      </c>
      <c r="J417" s="124"/>
      <c r="K417" s="124"/>
      <c r="L417" s="124"/>
      <c r="M417" s="124"/>
      <c r="N417" s="213">
        <v>0</v>
      </c>
      <c r="O417" s="213">
        <v>55</v>
      </c>
      <c r="P417" s="124" t="s">
        <v>1314</v>
      </c>
    </row>
    <row r="418" spans="1:16" ht="51">
      <c r="A418" s="266">
        <v>20</v>
      </c>
      <c r="B418" s="124"/>
      <c r="C418" s="125" t="s">
        <v>693</v>
      </c>
      <c r="D418" s="119">
        <v>43117</v>
      </c>
      <c r="E418" s="120" t="s">
        <v>2338</v>
      </c>
      <c r="F418" s="120" t="s">
        <v>3</v>
      </c>
      <c r="G418" s="120">
        <v>1588680</v>
      </c>
      <c r="H418" s="124"/>
      <c r="I418" s="128" t="s">
        <v>3388</v>
      </c>
      <c r="J418" s="124"/>
      <c r="K418" s="124"/>
      <c r="L418" s="124"/>
      <c r="M418" s="124"/>
      <c r="N418" s="213">
        <v>0</v>
      </c>
      <c r="O418" s="213">
        <v>1779.58</v>
      </c>
      <c r="P418" s="124" t="s">
        <v>1314</v>
      </c>
    </row>
    <row r="419" spans="1:16" ht="38.25">
      <c r="A419" s="266">
        <v>86</v>
      </c>
      <c r="B419" s="124"/>
      <c r="C419" s="125" t="s">
        <v>710</v>
      </c>
      <c r="D419" s="119">
        <v>43117</v>
      </c>
      <c r="E419" s="120" t="s">
        <v>2339</v>
      </c>
      <c r="F419" s="120" t="s">
        <v>3</v>
      </c>
      <c r="G419" s="120">
        <v>1588708</v>
      </c>
      <c r="H419" s="124"/>
      <c r="I419" s="128" t="s">
        <v>3389</v>
      </c>
      <c r="J419" s="124"/>
      <c r="K419" s="124"/>
      <c r="L419" s="124"/>
      <c r="M419" s="124"/>
      <c r="N419" s="213">
        <v>0</v>
      </c>
      <c r="O419" s="213">
        <v>216</v>
      </c>
      <c r="P419" s="124" t="s">
        <v>1314</v>
      </c>
    </row>
    <row r="420" spans="1:16" ht="38.25">
      <c r="A420" s="266">
        <v>254</v>
      </c>
      <c r="B420" s="124"/>
      <c r="C420" s="125" t="s">
        <v>779</v>
      </c>
      <c r="D420" s="119">
        <v>43117</v>
      </c>
      <c r="E420" s="120" t="s">
        <v>2340</v>
      </c>
      <c r="F420" s="120" t="s">
        <v>3</v>
      </c>
      <c r="G420" s="120">
        <v>1588719</v>
      </c>
      <c r="H420" s="124"/>
      <c r="I420" s="128" t="s">
        <v>3390</v>
      </c>
      <c r="J420" s="124"/>
      <c r="K420" s="124"/>
      <c r="L420" s="124"/>
      <c r="M420" s="124"/>
      <c r="N420" s="213">
        <v>0</v>
      </c>
      <c r="O420" s="213">
        <v>15</v>
      </c>
      <c r="P420" s="124" t="s">
        <v>1314</v>
      </c>
    </row>
    <row r="421" spans="1:16" ht="38.25">
      <c r="A421" s="266">
        <v>254</v>
      </c>
      <c r="B421" s="124"/>
      <c r="C421" s="125" t="s">
        <v>779</v>
      </c>
      <c r="D421" s="119">
        <v>43117</v>
      </c>
      <c r="E421" s="120" t="s">
        <v>2341</v>
      </c>
      <c r="F421" s="120" t="s">
        <v>3</v>
      </c>
      <c r="G421" s="120">
        <v>1588727</v>
      </c>
      <c r="H421" s="124"/>
      <c r="I421" s="128" t="s">
        <v>3391</v>
      </c>
      <c r="J421" s="124"/>
      <c r="K421" s="124"/>
      <c r="L421" s="124"/>
      <c r="M421" s="124"/>
      <c r="N421" s="213">
        <v>0</v>
      </c>
      <c r="O421" s="213">
        <v>25</v>
      </c>
      <c r="P421" s="124" t="s">
        <v>1314</v>
      </c>
    </row>
    <row r="422" spans="1:16" ht="38.25">
      <c r="A422" s="266">
        <v>163</v>
      </c>
      <c r="B422" s="124"/>
      <c r="C422" s="125" t="s">
        <v>748</v>
      </c>
      <c r="D422" s="119">
        <v>43117</v>
      </c>
      <c r="E422" s="120" t="s">
        <v>2342</v>
      </c>
      <c r="F422" s="120" t="s">
        <v>3</v>
      </c>
      <c r="G422" s="120">
        <v>1588736</v>
      </c>
      <c r="H422" s="124"/>
      <c r="I422" s="128" t="s">
        <v>3392</v>
      </c>
      <c r="J422" s="124"/>
      <c r="K422" s="124"/>
      <c r="L422" s="124"/>
      <c r="M422" s="124"/>
      <c r="N422" s="213">
        <v>0</v>
      </c>
      <c r="O422" s="213">
        <v>353</v>
      </c>
      <c r="P422" s="124" t="s">
        <v>1314</v>
      </c>
    </row>
    <row r="423" spans="1:16" ht="38.25">
      <c r="A423" s="266">
        <v>254</v>
      </c>
      <c r="B423" s="124"/>
      <c r="C423" s="125" t="s">
        <v>779</v>
      </c>
      <c r="D423" s="119">
        <v>43117</v>
      </c>
      <c r="E423" s="120" t="s">
        <v>2343</v>
      </c>
      <c r="F423" s="120" t="s">
        <v>3</v>
      </c>
      <c r="G423" s="120">
        <v>1588753</v>
      </c>
      <c r="H423" s="124"/>
      <c r="I423" s="128" t="s">
        <v>1414</v>
      </c>
      <c r="J423" s="124"/>
      <c r="K423" s="124"/>
      <c r="L423" s="124"/>
      <c r="M423" s="124"/>
      <c r="N423" s="213">
        <v>0</v>
      </c>
      <c r="O423" s="213">
        <v>50</v>
      </c>
      <c r="P423" s="124" t="s">
        <v>1314</v>
      </c>
    </row>
    <row r="424" spans="1:16" ht="51">
      <c r="A424" s="266" t="s">
        <v>619</v>
      </c>
      <c r="B424" s="124"/>
      <c r="C424" s="125" t="s">
        <v>713</v>
      </c>
      <c r="D424" s="119">
        <v>43117</v>
      </c>
      <c r="E424" s="120" t="s">
        <v>2344</v>
      </c>
      <c r="F424" s="120" t="s">
        <v>3</v>
      </c>
      <c r="G424" s="120">
        <v>1588835</v>
      </c>
      <c r="H424" s="124"/>
      <c r="I424" s="128" t="s">
        <v>3393</v>
      </c>
      <c r="J424" s="124"/>
      <c r="K424" s="124"/>
      <c r="L424" s="124"/>
      <c r="M424" s="124"/>
      <c r="N424" s="213">
        <v>0</v>
      </c>
      <c r="O424" s="213">
        <v>850</v>
      </c>
      <c r="P424" s="124" t="s">
        <v>1314</v>
      </c>
    </row>
    <row r="425" spans="1:16" ht="38.25">
      <c r="A425" s="266">
        <v>20</v>
      </c>
      <c r="B425" s="124"/>
      <c r="C425" s="125" t="s">
        <v>693</v>
      </c>
      <c r="D425" s="119">
        <v>43117</v>
      </c>
      <c r="E425" s="120" t="s">
        <v>2345</v>
      </c>
      <c r="F425" s="120" t="s">
        <v>3</v>
      </c>
      <c r="G425" s="120">
        <v>1588871</v>
      </c>
      <c r="H425" s="124"/>
      <c r="I425" s="128" t="s">
        <v>3394</v>
      </c>
      <c r="J425" s="124"/>
      <c r="K425" s="124"/>
      <c r="L425" s="124"/>
      <c r="M425" s="124"/>
      <c r="N425" s="213">
        <v>0</v>
      </c>
      <c r="O425" s="213">
        <v>1600</v>
      </c>
      <c r="P425" s="124" t="s">
        <v>1314</v>
      </c>
    </row>
    <row r="426" spans="1:16" ht="51">
      <c r="A426" s="266">
        <v>78</v>
      </c>
      <c r="B426" s="124"/>
      <c r="C426" s="125" t="s">
        <v>1341</v>
      </c>
      <c r="D426" s="119">
        <v>43117</v>
      </c>
      <c r="E426" s="120" t="s">
        <v>2346</v>
      </c>
      <c r="F426" s="120" t="s">
        <v>3</v>
      </c>
      <c r="G426" s="120">
        <v>1588904</v>
      </c>
      <c r="H426" s="124"/>
      <c r="I426" s="128" t="s">
        <v>3395</v>
      </c>
      <c r="J426" s="124"/>
      <c r="K426" s="124"/>
      <c r="L426" s="124"/>
      <c r="M426" s="124"/>
      <c r="N426" s="213">
        <v>0</v>
      </c>
      <c r="O426" s="213">
        <v>180</v>
      </c>
      <c r="P426" s="124" t="s">
        <v>1314</v>
      </c>
    </row>
    <row r="427" spans="1:16" ht="38.25">
      <c r="A427" s="266">
        <v>254</v>
      </c>
      <c r="B427" s="124"/>
      <c r="C427" s="125" t="s">
        <v>779</v>
      </c>
      <c r="D427" s="119">
        <v>43117</v>
      </c>
      <c r="E427" s="120" t="s">
        <v>2347</v>
      </c>
      <c r="F427" s="120" t="s">
        <v>3</v>
      </c>
      <c r="G427" s="120">
        <v>1588905</v>
      </c>
      <c r="H427" s="124"/>
      <c r="I427" s="128" t="s">
        <v>1417</v>
      </c>
      <c r="J427" s="124"/>
      <c r="K427" s="124"/>
      <c r="L427" s="124"/>
      <c r="M427" s="124"/>
      <c r="N427" s="213">
        <v>0</v>
      </c>
      <c r="O427" s="213">
        <v>30</v>
      </c>
      <c r="P427" s="124" t="s">
        <v>1314</v>
      </c>
    </row>
    <row r="428" spans="1:16" ht="38.25">
      <c r="A428" s="266">
        <v>254</v>
      </c>
      <c r="B428" s="124"/>
      <c r="C428" s="125" t="s">
        <v>779</v>
      </c>
      <c r="D428" s="119">
        <v>43117</v>
      </c>
      <c r="E428" s="120" t="s">
        <v>2348</v>
      </c>
      <c r="F428" s="120" t="s">
        <v>3</v>
      </c>
      <c r="G428" s="120">
        <v>1588906</v>
      </c>
      <c r="H428" s="124"/>
      <c r="I428" s="128" t="s">
        <v>3396</v>
      </c>
      <c r="J428" s="124"/>
      <c r="K428" s="124"/>
      <c r="L428" s="124"/>
      <c r="M428" s="124"/>
      <c r="N428" s="213">
        <v>0</v>
      </c>
      <c r="O428" s="213">
        <v>30</v>
      </c>
      <c r="P428" s="124" t="s">
        <v>1314</v>
      </c>
    </row>
    <row r="429" spans="1:16" ht="38.25">
      <c r="A429" s="266">
        <v>254</v>
      </c>
      <c r="B429" s="124"/>
      <c r="C429" s="125" t="s">
        <v>779</v>
      </c>
      <c r="D429" s="119">
        <v>43117</v>
      </c>
      <c r="E429" s="120" t="s">
        <v>2349</v>
      </c>
      <c r="F429" s="120" t="s">
        <v>3</v>
      </c>
      <c r="G429" s="120">
        <v>1588907</v>
      </c>
      <c r="H429" s="124"/>
      <c r="I429" s="128" t="s">
        <v>3397</v>
      </c>
      <c r="J429" s="124"/>
      <c r="K429" s="124"/>
      <c r="L429" s="124"/>
      <c r="M429" s="124"/>
      <c r="N429" s="213">
        <v>0</v>
      </c>
      <c r="O429" s="213">
        <v>30</v>
      </c>
      <c r="P429" s="124" t="s">
        <v>1314</v>
      </c>
    </row>
    <row r="430" spans="1:16" ht="38.25">
      <c r="A430" s="266">
        <v>254</v>
      </c>
      <c r="B430" s="124"/>
      <c r="C430" s="125" t="s">
        <v>779</v>
      </c>
      <c r="D430" s="119">
        <v>43117</v>
      </c>
      <c r="E430" s="120" t="s">
        <v>2350</v>
      </c>
      <c r="F430" s="120" t="s">
        <v>3</v>
      </c>
      <c r="G430" s="120">
        <v>1588909</v>
      </c>
      <c r="H430" s="124"/>
      <c r="I430" s="128" t="s">
        <v>3398</v>
      </c>
      <c r="J430" s="124"/>
      <c r="K430" s="124"/>
      <c r="L430" s="124"/>
      <c r="M430" s="124"/>
      <c r="N430" s="213">
        <v>0</v>
      </c>
      <c r="O430" s="213">
        <v>30</v>
      </c>
      <c r="P430" s="124" t="s">
        <v>1314</v>
      </c>
    </row>
    <row r="431" spans="1:16" ht="38.25">
      <c r="A431" s="266">
        <v>254</v>
      </c>
      <c r="B431" s="124"/>
      <c r="C431" s="125" t="s">
        <v>779</v>
      </c>
      <c r="D431" s="119">
        <v>43117</v>
      </c>
      <c r="E431" s="120" t="s">
        <v>2351</v>
      </c>
      <c r="F431" s="120" t="s">
        <v>3</v>
      </c>
      <c r="G431" s="120">
        <v>1588910</v>
      </c>
      <c r="H431" s="124"/>
      <c r="I431" s="128" t="s">
        <v>3399</v>
      </c>
      <c r="J431" s="124"/>
      <c r="K431" s="124"/>
      <c r="L431" s="124"/>
      <c r="M431" s="124"/>
      <c r="N431" s="213">
        <v>0</v>
      </c>
      <c r="O431" s="213">
        <v>30</v>
      </c>
      <c r="P431" s="124" t="s">
        <v>1314</v>
      </c>
    </row>
    <row r="432" spans="1:16" ht="38.25">
      <c r="A432" s="266">
        <v>254</v>
      </c>
      <c r="B432" s="124"/>
      <c r="C432" s="125" t="s">
        <v>779</v>
      </c>
      <c r="D432" s="119">
        <v>43117</v>
      </c>
      <c r="E432" s="120" t="s">
        <v>2352</v>
      </c>
      <c r="F432" s="120" t="s">
        <v>3</v>
      </c>
      <c r="G432" s="120">
        <v>1588912</v>
      </c>
      <c r="H432" s="124"/>
      <c r="I432" s="128" t="s">
        <v>3400</v>
      </c>
      <c r="J432" s="124"/>
      <c r="K432" s="124"/>
      <c r="L432" s="124"/>
      <c r="M432" s="124"/>
      <c r="N432" s="213">
        <v>0</v>
      </c>
      <c r="O432" s="213">
        <v>70</v>
      </c>
      <c r="P432" s="124" t="s">
        <v>1314</v>
      </c>
    </row>
    <row r="433" spans="1:16" ht="51">
      <c r="A433" s="266" t="s">
        <v>619</v>
      </c>
      <c r="B433" s="124"/>
      <c r="C433" s="125" t="s">
        <v>713</v>
      </c>
      <c r="D433" s="119">
        <v>43117</v>
      </c>
      <c r="E433" s="120" t="s">
        <v>2353</v>
      </c>
      <c r="F433" s="120" t="s">
        <v>3</v>
      </c>
      <c r="G433" s="120">
        <v>1588917</v>
      </c>
      <c r="H433" s="124"/>
      <c r="I433" s="128" t="s">
        <v>3401</v>
      </c>
      <c r="J433" s="124"/>
      <c r="K433" s="124"/>
      <c r="L433" s="124"/>
      <c r="M433" s="124"/>
      <c r="N433" s="213">
        <v>0</v>
      </c>
      <c r="O433" s="213">
        <v>39.19</v>
      </c>
      <c r="P433" s="124" t="s">
        <v>1314</v>
      </c>
    </row>
    <row r="434" spans="1:16" ht="51">
      <c r="A434" s="266">
        <v>592</v>
      </c>
      <c r="B434" s="124"/>
      <c r="C434" s="125" t="s">
        <v>862</v>
      </c>
      <c r="D434" s="119">
        <v>43117</v>
      </c>
      <c r="E434" s="120" t="s">
        <v>2354</v>
      </c>
      <c r="F434" s="120" t="s">
        <v>3</v>
      </c>
      <c r="G434" s="120">
        <v>1588940</v>
      </c>
      <c r="H434" s="124"/>
      <c r="I434" s="128" t="s">
        <v>3402</v>
      </c>
      <c r="J434" s="124"/>
      <c r="K434" s="124"/>
      <c r="L434" s="124"/>
      <c r="M434" s="124"/>
      <c r="N434" s="213">
        <v>0</v>
      </c>
      <c r="O434" s="213">
        <v>51</v>
      </c>
      <c r="P434" s="124" t="s">
        <v>1314</v>
      </c>
    </row>
    <row r="435" spans="1:16" ht="63.75">
      <c r="A435" s="266" t="s">
        <v>619</v>
      </c>
      <c r="B435" s="124"/>
      <c r="C435" s="125" t="s">
        <v>713</v>
      </c>
      <c r="D435" s="119">
        <v>43118</v>
      </c>
      <c r="E435" s="120" t="s">
        <v>1519</v>
      </c>
      <c r="F435" s="120" t="s">
        <v>6</v>
      </c>
      <c r="G435" s="120">
        <v>644969</v>
      </c>
      <c r="H435" s="124"/>
      <c r="I435" s="128" t="s">
        <v>2712</v>
      </c>
      <c r="J435" s="124"/>
      <c r="K435" s="124"/>
      <c r="L435" s="124"/>
      <c r="M435" s="124"/>
      <c r="N435" s="213">
        <v>0</v>
      </c>
      <c r="O435" s="213">
        <v>4809.6099999999997</v>
      </c>
      <c r="P435" s="124" t="s">
        <v>1314</v>
      </c>
    </row>
    <row r="436" spans="1:16" ht="63.75">
      <c r="A436" s="266" t="s">
        <v>619</v>
      </c>
      <c r="B436" s="124"/>
      <c r="C436" s="125" t="s">
        <v>713</v>
      </c>
      <c r="D436" s="119">
        <v>43118</v>
      </c>
      <c r="E436" s="120" t="s">
        <v>1520</v>
      </c>
      <c r="F436" s="120" t="s">
        <v>6</v>
      </c>
      <c r="G436" s="120">
        <v>645086</v>
      </c>
      <c r="H436" s="124"/>
      <c r="I436" s="128" t="s">
        <v>2713</v>
      </c>
      <c r="J436" s="124"/>
      <c r="K436" s="124"/>
      <c r="L436" s="124"/>
      <c r="M436" s="124"/>
      <c r="N436" s="213">
        <v>0</v>
      </c>
      <c r="O436" s="213">
        <v>4272.68</v>
      </c>
      <c r="P436" s="124" t="s">
        <v>1314</v>
      </c>
    </row>
    <row r="437" spans="1:16" ht="63.75">
      <c r="A437" s="266">
        <v>340</v>
      </c>
      <c r="B437" s="124"/>
      <c r="C437" s="125" t="s">
        <v>814</v>
      </c>
      <c r="D437" s="119">
        <v>43118</v>
      </c>
      <c r="E437" s="120" t="s">
        <v>1521</v>
      </c>
      <c r="F437" s="120" t="s">
        <v>6</v>
      </c>
      <c r="G437" s="120">
        <v>645605</v>
      </c>
      <c r="H437" s="124"/>
      <c r="I437" s="128" t="s">
        <v>2714</v>
      </c>
      <c r="J437" s="124"/>
      <c r="K437" s="124"/>
      <c r="L437" s="124"/>
      <c r="M437" s="124"/>
      <c r="N437" s="213">
        <v>0</v>
      </c>
      <c r="O437" s="213">
        <v>14406.41</v>
      </c>
      <c r="P437" s="124" t="s">
        <v>1314</v>
      </c>
    </row>
    <row r="438" spans="1:16" ht="63.75">
      <c r="A438" s="266" t="s">
        <v>619</v>
      </c>
      <c r="B438" s="124"/>
      <c r="C438" s="125" t="s">
        <v>713</v>
      </c>
      <c r="D438" s="119">
        <v>43118</v>
      </c>
      <c r="E438" s="120" t="s">
        <v>1522</v>
      </c>
      <c r="F438" s="120" t="s">
        <v>6</v>
      </c>
      <c r="G438" s="120">
        <v>931974</v>
      </c>
      <c r="H438" s="124"/>
      <c r="I438" s="128" t="s">
        <v>2715</v>
      </c>
      <c r="J438" s="124"/>
      <c r="K438" s="124"/>
      <c r="L438" s="124"/>
      <c r="M438" s="124"/>
      <c r="N438" s="213">
        <v>0</v>
      </c>
      <c r="O438" s="213">
        <v>270653.5</v>
      </c>
      <c r="P438" s="124" t="s">
        <v>1314</v>
      </c>
    </row>
    <row r="439" spans="1:16" ht="63.75">
      <c r="A439" s="266">
        <v>41</v>
      </c>
      <c r="B439" s="124"/>
      <c r="C439" s="125" t="s">
        <v>697</v>
      </c>
      <c r="D439" s="119">
        <v>43118</v>
      </c>
      <c r="E439" s="120" t="s">
        <v>1523</v>
      </c>
      <c r="F439" s="120" t="s">
        <v>6</v>
      </c>
      <c r="G439" s="120">
        <v>911308</v>
      </c>
      <c r="H439" s="124"/>
      <c r="I439" s="128" t="s">
        <v>2716</v>
      </c>
      <c r="J439" s="124"/>
      <c r="K439" s="124"/>
      <c r="L439" s="124"/>
      <c r="M439" s="124"/>
      <c r="N439" s="213">
        <v>0</v>
      </c>
      <c r="O439" s="213">
        <v>12760.08</v>
      </c>
      <c r="P439" s="124" t="s">
        <v>1314</v>
      </c>
    </row>
    <row r="440" spans="1:16" ht="89.25">
      <c r="A440" s="266" t="s">
        <v>620</v>
      </c>
      <c r="B440" s="124"/>
      <c r="C440" s="125" t="s">
        <v>714</v>
      </c>
      <c r="D440" s="119">
        <v>43118</v>
      </c>
      <c r="E440" s="120" t="s">
        <v>1524</v>
      </c>
      <c r="F440" s="120" t="s">
        <v>13</v>
      </c>
      <c r="G440" s="120">
        <v>911315</v>
      </c>
      <c r="H440" s="124"/>
      <c r="I440" s="128" t="s">
        <v>2717</v>
      </c>
      <c r="J440" s="124"/>
      <c r="K440" s="124"/>
      <c r="L440" s="124"/>
      <c r="M440" s="124"/>
      <c r="N440" s="213">
        <v>5599550</v>
      </c>
      <c r="O440" s="213">
        <v>0</v>
      </c>
      <c r="P440" s="124" t="s">
        <v>1314</v>
      </c>
    </row>
    <row r="441" spans="1:16" ht="51">
      <c r="A441" s="266" t="s">
        <v>619</v>
      </c>
      <c r="B441" s="124"/>
      <c r="C441" s="125" t="s">
        <v>713</v>
      </c>
      <c r="D441" s="119">
        <v>43118</v>
      </c>
      <c r="E441" s="120" t="s">
        <v>1525</v>
      </c>
      <c r="F441" s="120" t="s">
        <v>11</v>
      </c>
      <c r="G441" s="120">
        <v>911320</v>
      </c>
      <c r="H441" s="124"/>
      <c r="I441" s="128" t="s">
        <v>2718</v>
      </c>
      <c r="J441" s="124"/>
      <c r="K441" s="124"/>
      <c r="L441" s="124"/>
      <c r="M441" s="124"/>
      <c r="N441" s="213">
        <v>50</v>
      </c>
      <c r="O441" s="213">
        <v>0</v>
      </c>
      <c r="P441" s="124" t="s">
        <v>1314</v>
      </c>
    </row>
    <row r="442" spans="1:16" ht="76.5">
      <c r="A442" s="266" t="s">
        <v>620</v>
      </c>
      <c r="B442" s="124"/>
      <c r="C442" s="125" t="s">
        <v>714</v>
      </c>
      <c r="D442" s="119">
        <v>43118</v>
      </c>
      <c r="E442" s="120" t="s">
        <v>1526</v>
      </c>
      <c r="F442" s="120" t="s">
        <v>13</v>
      </c>
      <c r="G442" s="120">
        <v>911328</v>
      </c>
      <c r="H442" s="124"/>
      <c r="I442" s="128" t="s">
        <v>2719</v>
      </c>
      <c r="J442" s="124"/>
      <c r="K442" s="124"/>
      <c r="L442" s="124"/>
      <c r="M442" s="124"/>
      <c r="N442" s="213">
        <v>32755</v>
      </c>
      <c r="O442" s="213">
        <v>0</v>
      </c>
      <c r="P442" s="124" t="s">
        <v>1314</v>
      </c>
    </row>
    <row r="443" spans="1:16" ht="76.5">
      <c r="A443" s="266" t="s">
        <v>620</v>
      </c>
      <c r="B443" s="124"/>
      <c r="C443" s="125" t="s">
        <v>714</v>
      </c>
      <c r="D443" s="119">
        <v>43118</v>
      </c>
      <c r="E443" s="120" t="s">
        <v>1527</v>
      </c>
      <c r="F443" s="120" t="s">
        <v>11</v>
      </c>
      <c r="G443" s="120">
        <v>911328</v>
      </c>
      <c r="H443" s="124"/>
      <c r="I443" s="128" t="s">
        <v>2720</v>
      </c>
      <c r="J443" s="124"/>
      <c r="K443" s="124"/>
      <c r="L443" s="124"/>
      <c r="M443" s="124"/>
      <c r="N443" s="213">
        <v>50</v>
      </c>
      <c r="O443" s="213">
        <v>0</v>
      </c>
      <c r="P443" s="124" t="s">
        <v>1314</v>
      </c>
    </row>
    <row r="444" spans="1:16" ht="76.5">
      <c r="A444" s="266">
        <v>513</v>
      </c>
      <c r="B444" s="124"/>
      <c r="C444" s="125" t="s">
        <v>201</v>
      </c>
      <c r="D444" s="119">
        <v>43118</v>
      </c>
      <c r="E444" s="120" t="s">
        <v>1528</v>
      </c>
      <c r="F444" s="120" t="s">
        <v>11</v>
      </c>
      <c r="G444" s="120">
        <v>911334</v>
      </c>
      <c r="H444" s="124"/>
      <c r="I444" s="128" t="s">
        <v>2721</v>
      </c>
      <c r="J444" s="124"/>
      <c r="K444" s="124"/>
      <c r="L444" s="124"/>
      <c r="M444" s="124"/>
      <c r="N444" s="213">
        <v>36658.94</v>
      </c>
      <c r="O444" s="213">
        <v>0</v>
      </c>
      <c r="P444" s="124" t="s">
        <v>1314</v>
      </c>
    </row>
    <row r="445" spans="1:16" ht="102">
      <c r="A445" s="266">
        <v>46</v>
      </c>
      <c r="B445" s="124"/>
      <c r="C445" s="125" t="s">
        <v>698</v>
      </c>
      <c r="D445" s="119">
        <v>43118</v>
      </c>
      <c r="E445" s="120" t="s">
        <v>1529</v>
      </c>
      <c r="F445" s="120" t="s">
        <v>1257</v>
      </c>
      <c r="G445" s="120">
        <v>4175</v>
      </c>
      <c r="H445" s="124"/>
      <c r="I445" s="128" t="s">
        <v>2722</v>
      </c>
      <c r="J445" s="124"/>
      <c r="K445" s="124"/>
      <c r="L445" s="124"/>
      <c r="M445" s="124"/>
      <c r="N445" s="213">
        <v>265692.65999999997</v>
      </c>
      <c r="O445" s="213">
        <v>0</v>
      </c>
      <c r="P445" s="124" t="s">
        <v>1314</v>
      </c>
    </row>
    <row r="446" spans="1:16" ht="102">
      <c r="A446" s="266">
        <v>46</v>
      </c>
      <c r="B446" s="124"/>
      <c r="C446" s="125" t="s">
        <v>698</v>
      </c>
      <c r="D446" s="119">
        <v>43118</v>
      </c>
      <c r="E446" s="120" t="s">
        <v>1530</v>
      </c>
      <c r="F446" s="120" t="s">
        <v>15</v>
      </c>
      <c r="G446" s="120">
        <v>4175</v>
      </c>
      <c r="H446" s="124"/>
      <c r="I446" s="128" t="s">
        <v>2723</v>
      </c>
      <c r="J446" s="124"/>
      <c r="K446" s="124"/>
      <c r="L446" s="124"/>
      <c r="M446" s="124"/>
      <c r="N446" s="213">
        <v>5635.69</v>
      </c>
      <c r="O446" s="213">
        <v>0</v>
      </c>
      <c r="P446" s="124" t="s">
        <v>1314</v>
      </c>
    </row>
    <row r="447" spans="1:16" ht="51">
      <c r="A447" s="266" t="s">
        <v>619</v>
      </c>
      <c r="B447" s="124"/>
      <c r="C447" s="125" t="s">
        <v>713</v>
      </c>
      <c r="D447" s="119">
        <v>43118</v>
      </c>
      <c r="E447" s="120" t="s">
        <v>2355</v>
      </c>
      <c r="F447" s="120" t="s">
        <v>3</v>
      </c>
      <c r="G447" s="120">
        <v>1589144</v>
      </c>
      <c r="H447" s="124"/>
      <c r="I447" s="128" t="s">
        <v>3403</v>
      </c>
      <c r="J447" s="124"/>
      <c r="K447" s="124"/>
      <c r="L447" s="124"/>
      <c r="M447" s="124"/>
      <c r="N447" s="213">
        <v>0</v>
      </c>
      <c r="O447" s="213">
        <v>6983.85</v>
      </c>
      <c r="P447" s="124" t="s">
        <v>1314</v>
      </c>
    </row>
    <row r="448" spans="1:16" ht="51">
      <c r="A448" s="266" t="s">
        <v>619</v>
      </c>
      <c r="B448" s="124"/>
      <c r="C448" s="125" t="s">
        <v>713</v>
      </c>
      <c r="D448" s="119">
        <v>43118</v>
      </c>
      <c r="E448" s="120" t="s">
        <v>2356</v>
      </c>
      <c r="F448" s="120" t="s">
        <v>3</v>
      </c>
      <c r="G448" s="120">
        <v>1589147</v>
      </c>
      <c r="H448" s="124"/>
      <c r="I448" s="128" t="s">
        <v>3404</v>
      </c>
      <c r="J448" s="124"/>
      <c r="K448" s="124"/>
      <c r="L448" s="124"/>
      <c r="M448" s="124"/>
      <c r="N448" s="213">
        <v>0</v>
      </c>
      <c r="O448" s="213">
        <v>92.34</v>
      </c>
      <c r="P448" s="124" t="s">
        <v>1314</v>
      </c>
    </row>
    <row r="449" spans="1:16" ht="51">
      <c r="A449" s="266" t="s">
        <v>619</v>
      </c>
      <c r="B449" s="124"/>
      <c r="C449" s="125" t="s">
        <v>713</v>
      </c>
      <c r="D449" s="119">
        <v>43118</v>
      </c>
      <c r="E449" s="120" t="s">
        <v>2357</v>
      </c>
      <c r="F449" s="120" t="s">
        <v>3</v>
      </c>
      <c r="G449" s="120">
        <v>1589104</v>
      </c>
      <c r="H449" s="124"/>
      <c r="I449" s="128" t="s">
        <v>3405</v>
      </c>
      <c r="J449" s="124"/>
      <c r="K449" s="124"/>
      <c r="L449" s="124"/>
      <c r="M449" s="124"/>
      <c r="N449" s="213">
        <v>0</v>
      </c>
      <c r="O449" s="213">
        <v>140</v>
      </c>
      <c r="P449" s="124" t="s">
        <v>1314</v>
      </c>
    </row>
    <row r="450" spans="1:16" ht="51">
      <c r="A450" s="266" t="s">
        <v>619</v>
      </c>
      <c r="B450" s="124"/>
      <c r="C450" s="125" t="s">
        <v>713</v>
      </c>
      <c r="D450" s="119">
        <v>43118</v>
      </c>
      <c r="E450" s="120" t="s">
        <v>2358</v>
      </c>
      <c r="F450" s="120" t="s">
        <v>3</v>
      </c>
      <c r="G450" s="120">
        <v>1589148</v>
      </c>
      <c r="H450" s="124"/>
      <c r="I450" s="128" t="s">
        <v>3406</v>
      </c>
      <c r="J450" s="124"/>
      <c r="K450" s="124"/>
      <c r="L450" s="124"/>
      <c r="M450" s="124"/>
      <c r="N450" s="213">
        <v>0</v>
      </c>
      <c r="O450" s="213">
        <v>1.01</v>
      </c>
      <c r="P450" s="124" t="s">
        <v>1314</v>
      </c>
    </row>
    <row r="451" spans="1:16" ht="51">
      <c r="A451" s="266" t="s">
        <v>619</v>
      </c>
      <c r="B451" s="124"/>
      <c r="C451" s="125" t="s">
        <v>713</v>
      </c>
      <c r="D451" s="119">
        <v>43118</v>
      </c>
      <c r="E451" s="120" t="s">
        <v>2359</v>
      </c>
      <c r="F451" s="120" t="s">
        <v>3</v>
      </c>
      <c r="G451" s="120">
        <v>1589149</v>
      </c>
      <c r="H451" s="124"/>
      <c r="I451" s="128" t="s">
        <v>3406</v>
      </c>
      <c r="J451" s="124"/>
      <c r="K451" s="124"/>
      <c r="L451" s="124"/>
      <c r="M451" s="124"/>
      <c r="N451" s="213">
        <v>0</v>
      </c>
      <c r="O451" s="213">
        <v>0.09</v>
      </c>
      <c r="P451" s="124" t="s">
        <v>1314</v>
      </c>
    </row>
    <row r="452" spans="1:16" ht="51">
      <c r="A452" s="266" t="s">
        <v>619</v>
      </c>
      <c r="B452" s="124"/>
      <c r="C452" s="125" t="s">
        <v>713</v>
      </c>
      <c r="D452" s="119">
        <v>43118</v>
      </c>
      <c r="E452" s="120" t="s">
        <v>2360</v>
      </c>
      <c r="F452" s="120" t="s">
        <v>3</v>
      </c>
      <c r="G452" s="120">
        <v>1589150</v>
      </c>
      <c r="H452" s="124"/>
      <c r="I452" s="128" t="s">
        <v>3406</v>
      </c>
      <c r="J452" s="124"/>
      <c r="K452" s="124"/>
      <c r="L452" s="124"/>
      <c r="M452" s="124"/>
      <c r="N452" s="213">
        <v>0</v>
      </c>
      <c r="O452" s="213">
        <v>30</v>
      </c>
      <c r="P452" s="124" t="s">
        <v>1314</v>
      </c>
    </row>
    <row r="453" spans="1:16" ht="51">
      <c r="A453" s="266" t="s">
        <v>619</v>
      </c>
      <c r="B453" s="124"/>
      <c r="C453" s="125" t="s">
        <v>713</v>
      </c>
      <c r="D453" s="119">
        <v>43118</v>
      </c>
      <c r="E453" s="120" t="s">
        <v>2361</v>
      </c>
      <c r="F453" s="120" t="s">
        <v>3</v>
      </c>
      <c r="G453" s="120">
        <v>1589166</v>
      </c>
      <c r="H453" s="124"/>
      <c r="I453" s="128" t="s">
        <v>3407</v>
      </c>
      <c r="J453" s="124"/>
      <c r="K453" s="124"/>
      <c r="L453" s="124"/>
      <c r="M453" s="124"/>
      <c r="N453" s="213">
        <v>0</v>
      </c>
      <c r="O453" s="213">
        <v>140</v>
      </c>
      <c r="P453" s="124" t="s">
        <v>1314</v>
      </c>
    </row>
    <row r="454" spans="1:16" ht="51">
      <c r="A454" s="266" t="s">
        <v>619</v>
      </c>
      <c r="B454" s="124"/>
      <c r="C454" s="125" t="s">
        <v>713</v>
      </c>
      <c r="D454" s="119">
        <v>43118</v>
      </c>
      <c r="E454" s="120" t="s">
        <v>2362</v>
      </c>
      <c r="F454" s="120" t="s">
        <v>3</v>
      </c>
      <c r="G454" s="120">
        <v>1589172</v>
      </c>
      <c r="H454" s="124"/>
      <c r="I454" s="128" t="s">
        <v>3408</v>
      </c>
      <c r="J454" s="124"/>
      <c r="K454" s="124"/>
      <c r="L454" s="124"/>
      <c r="M454" s="124"/>
      <c r="N454" s="213">
        <v>0</v>
      </c>
      <c r="O454" s="213">
        <v>76.8</v>
      </c>
      <c r="P454" s="124" t="s">
        <v>1314</v>
      </c>
    </row>
    <row r="455" spans="1:16" ht="51">
      <c r="A455" s="266" t="s">
        <v>619</v>
      </c>
      <c r="B455" s="124"/>
      <c r="C455" s="125" t="s">
        <v>713</v>
      </c>
      <c r="D455" s="119">
        <v>43118</v>
      </c>
      <c r="E455" s="120" t="s">
        <v>2363</v>
      </c>
      <c r="F455" s="120" t="s">
        <v>3</v>
      </c>
      <c r="G455" s="120">
        <v>1589227</v>
      </c>
      <c r="H455" s="124"/>
      <c r="I455" s="128" t="s">
        <v>3409</v>
      </c>
      <c r="J455" s="124"/>
      <c r="K455" s="124"/>
      <c r="L455" s="124"/>
      <c r="M455" s="124"/>
      <c r="N455" s="213">
        <v>0</v>
      </c>
      <c r="O455" s="213">
        <v>0.9</v>
      </c>
      <c r="P455" s="124" t="s">
        <v>1314</v>
      </c>
    </row>
    <row r="456" spans="1:16" ht="51">
      <c r="A456" s="266" t="s">
        <v>619</v>
      </c>
      <c r="B456" s="124"/>
      <c r="C456" s="125" t="s">
        <v>713</v>
      </c>
      <c r="D456" s="119">
        <v>43118</v>
      </c>
      <c r="E456" s="120" t="s">
        <v>2364</v>
      </c>
      <c r="F456" s="120" t="s">
        <v>3</v>
      </c>
      <c r="G456" s="120">
        <v>1589243</v>
      </c>
      <c r="H456" s="124"/>
      <c r="I456" s="128" t="s">
        <v>3410</v>
      </c>
      <c r="J456" s="124"/>
      <c r="K456" s="124"/>
      <c r="L456" s="124"/>
      <c r="M456" s="124"/>
      <c r="N456" s="213">
        <v>0</v>
      </c>
      <c r="O456" s="213">
        <v>1253.06</v>
      </c>
      <c r="P456" s="124" t="s">
        <v>1314</v>
      </c>
    </row>
    <row r="457" spans="1:16" ht="63.75">
      <c r="A457" s="266" t="s">
        <v>619</v>
      </c>
      <c r="B457" s="124"/>
      <c r="C457" s="125" t="s">
        <v>713</v>
      </c>
      <c r="D457" s="119">
        <v>43118</v>
      </c>
      <c r="E457" s="120" t="s">
        <v>2365</v>
      </c>
      <c r="F457" s="120" t="s">
        <v>3</v>
      </c>
      <c r="G457" s="120">
        <v>1589309</v>
      </c>
      <c r="H457" s="124"/>
      <c r="I457" s="128" t="s">
        <v>3411</v>
      </c>
      <c r="J457" s="124"/>
      <c r="K457" s="124"/>
      <c r="L457" s="124"/>
      <c r="M457" s="124"/>
      <c r="N457" s="213">
        <v>0</v>
      </c>
      <c r="O457" s="213">
        <v>41.09</v>
      </c>
      <c r="P457" s="124" t="s">
        <v>1314</v>
      </c>
    </row>
    <row r="458" spans="1:16" ht="51">
      <c r="A458" s="266" t="s">
        <v>619</v>
      </c>
      <c r="B458" s="124"/>
      <c r="C458" s="125" t="s">
        <v>713</v>
      </c>
      <c r="D458" s="119">
        <v>43118</v>
      </c>
      <c r="E458" s="120" t="s">
        <v>2366</v>
      </c>
      <c r="F458" s="120" t="s">
        <v>3</v>
      </c>
      <c r="G458" s="120">
        <v>1589313</v>
      </c>
      <c r="H458" s="124"/>
      <c r="I458" s="128" t="s">
        <v>3412</v>
      </c>
      <c r="J458" s="124"/>
      <c r="K458" s="124"/>
      <c r="L458" s="124"/>
      <c r="M458" s="124"/>
      <c r="N458" s="213">
        <v>0</v>
      </c>
      <c r="O458" s="213">
        <v>1377.32</v>
      </c>
      <c r="P458" s="124" t="s">
        <v>1314</v>
      </c>
    </row>
    <row r="459" spans="1:16" ht="51">
      <c r="A459" s="266" t="s">
        <v>619</v>
      </c>
      <c r="B459" s="124"/>
      <c r="C459" s="125" t="s">
        <v>713</v>
      </c>
      <c r="D459" s="119">
        <v>43118</v>
      </c>
      <c r="E459" s="120" t="s">
        <v>2367</v>
      </c>
      <c r="F459" s="120" t="s">
        <v>3</v>
      </c>
      <c r="G459" s="120">
        <v>1589355</v>
      </c>
      <c r="H459" s="124"/>
      <c r="I459" s="128" t="s">
        <v>3413</v>
      </c>
      <c r="J459" s="124"/>
      <c r="K459" s="124"/>
      <c r="L459" s="124"/>
      <c r="M459" s="124"/>
      <c r="N459" s="213">
        <v>0</v>
      </c>
      <c r="O459" s="213">
        <v>0.1</v>
      </c>
      <c r="P459" s="124" t="s">
        <v>5265</v>
      </c>
    </row>
    <row r="460" spans="1:16" ht="38.25">
      <c r="A460" s="266">
        <v>10</v>
      </c>
      <c r="B460" s="124"/>
      <c r="C460" s="125" t="s">
        <v>690</v>
      </c>
      <c r="D460" s="119">
        <v>43118</v>
      </c>
      <c r="E460" s="120" t="s">
        <v>2368</v>
      </c>
      <c r="F460" s="120" t="s">
        <v>3</v>
      </c>
      <c r="G460" s="120">
        <v>1589358</v>
      </c>
      <c r="H460" s="124"/>
      <c r="I460" s="128" t="s">
        <v>3414</v>
      </c>
      <c r="J460" s="124"/>
      <c r="K460" s="124"/>
      <c r="L460" s="124"/>
      <c r="M460" s="124"/>
      <c r="N460" s="213">
        <v>0</v>
      </c>
      <c r="O460" s="213">
        <v>5</v>
      </c>
      <c r="P460" s="124" t="s">
        <v>1314</v>
      </c>
    </row>
    <row r="461" spans="1:16" ht="51">
      <c r="A461" s="266" t="s">
        <v>619</v>
      </c>
      <c r="B461" s="124"/>
      <c r="C461" s="125" t="s">
        <v>713</v>
      </c>
      <c r="D461" s="119">
        <v>43118</v>
      </c>
      <c r="E461" s="120" t="s">
        <v>2369</v>
      </c>
      <c r="F461" s="120" t="s">
        <v>3</v>
      </c>
      <c r="G461" s="120">
        <v>1589367</v>
      </c>
      <c r="H461" s="124"/>
      <c r="I461" s="128" t="s">
        <v>3415</v>
      </c>
      <c r="J461" s="124"/>
      <c r="K461" s="124"/>
      <c r="L461" s="124"/>
      <c r="M461" s="124"/>
      <c r="N461" s="213">
        <v>0</v>
      </c>
      <c r="O461" s="213">
        <v>1148.5</v>
      </c>
      <c r="P461" s="124" t="s">
        <v>1314</v>
      </c>
    </row>
    <row r="462" spans="1:16" ht="51">
      <c r="A462" s="266">
        <v>593</v>
      </c>
      <c r="B462" s="124"/>
      <c r="C462" s="125" t="s">
        <v>863</v>
      </c>
      <c r="D462" s="119">
        <v>43118</v>
      </c>
      <c r="E462" s="120" t="s">
        <v>2370</v>
      </c>
      <c r="F462" s="120" t="s">
        <v>3</v>
      </c>
      <c r="G462" s="120">
        <v>1589390</v>
      </c>
      <c r="H462" s="124"/>
      <c r="I462" s="128" t="s">
        <v>1418</v>
      </c>
      <c r="J462" s="124"/>
      <c r="K462" s="124"/>
      <c r="L462" s="124"/>
      <c r="M462" s="124"/>
      <c r="N462" s="213">
        <v>0</v>
      </c>
      <c r="O462" s="213">
        <v>6341.45</v>
      </c>
      <c r="P462" s="124" t="s">
        <v>1314</v>
      </c>
    </row>
    <row r="463" spans="1:16" ht="76.5">
      <c r="A463" s="266" t="s">
        <v>620</v>
      </c>
      <c r="B463" s="124"/>
      <c r="C463" s="125" t="s">
        <v>714</v>
      </c>
      <c r="D463" s="119">
        <v>43119</v>
      </c>
      <c r="E463" s="120" t="s">
        <v>1531</v>
      </c>
      <c r="F463" s="120" t="s">
        <v>11</v>
      </c>
      <c r="G463" s="120">
        <v>911405</v>
      </c>
      <c r="H463" s="124"/>
      <c r="I463" s="128" t="s">
        <v>2724</v>
      </c>
      <c r="J463" s="124"/>
      <c r="K463" s="124"/>
      <c r="L463" s="124"/>
      <c r="M463" s="124"/>
      <c r="N463" s="213">
        <v>50</v>
      </c>
      <c r="O463" s="213">
        <v>0</v>
      </c>
      <c r="P463" s="124" t="s">
        <v>1314</v>
      </c>
    </row>
    <row r="464" spans="1:16" ht="76.5">
      <c r="A464" s="266" t="s">
        <v>620</v>
      </c>
      <c r="B464" s="124"/>
      <c r="C464" s="125" t="s">
        <v>714</v>
      </c>
      <c r="D464" s="119">
        <v>43119</v>
      </c>
      <c r="E464" s="120" t="s">
        <v>1532</v>
      </c>
      <c r="F464" s="120" t="s">
        <v>21</v>
      </c>
      <c r="G464" s="120">
        <v>911409</v>
      </c>
      <c r="H464" s="124"/>
      <c r="I464" s="128" t="s">
        <v>2725</v>
      </c>
      <c r="J464" s="124"/>
      <c r="K464" s="124"/>
      <c r="L464" s="124"/>
      <c r="M464" s="124"/>
      <c r="N464" s="213">
        <v>3801933.47</v>
      </c>
      <c r="O464" s="213">
        <v>0</v>
      </c>
      <c r="P464" s="124" t="s">
        <v>1314</v>
      </c>
    </row>
    <row r="465" spans="1:16" ht="76.5">
      <c r="A465" s="266" t="s">
        <v>620</v>
      </c>
      <c r="B465" s="124"/>
      <c r="C465" s="125" t="s">
        <v>714</v>
      </c>
      <c r="D465" s="119">
        <v>43119</v>
      </c>
      <c r="E465" s="120" t="s">
        <v>1533</v>
      </c>
      <c r="F465" s="120" t="s">
        <v>13</v>
      </c>
      <c r="G465" s="120">
        <v>911405</v>
      </c>
      <c r="H465" s="124"/>
      <c r="I465" s="128" t="s">
        <v>2727</v>
      </c>
      <c r="J465" s="124"/>
      <c r="K465" s="124"/>
      <c r="L465" s="124"/>
      <c r="M465" s="124"/>
      <c r="N465" s="213">
        <v>281009</v>
      </c>
      <c r="O465" s="213">
        <v>0</v>
      </c>
      <c r="P465" s="124" t="s">
        <v>1314</v>
      </c>
    </row>
    <row r="466" spans="1:16" ht="63.75">
      <c r="A466" s="266">
        <v>222</v>
      </c>
      <c r="B466" s="124"/>
      <c r="C466" s="125" t="s">
        <v>764</v>
      </c>
      <c r="D466" s="119">
        <v>43119</v>
      </c>
      <c r="E466" s="120" t="s">
        <v>2371</v>
      </c>
      <c r="F466" s="120" t="s">
        <v>3</v>
      </c>
      <c r="G466" s="120">
        <v>1589641</v>
      </c>
      <c r="H466" s="124"/>
      <c r="I466" s="128" t="s">
        <v>3416</v>
      </c>
      <c r="J466" s="124"/>
      <c r="K466" s="124"/>
      <c r="L466" s="124"/>
      <c r="M466" s="124"/>
      <c r="N466" s="213">
        <v>0</v>
      </c>
      <c r="O466" s="213">
        <v>6668.15</v>
      </c>
      <c r="P466" s="124" t="s">
        <v>1314</v>
      </c>
    </row>
    <row r="467" spans="1:16" ht="51">
      <c r="A467" s="266" t="s">
        <v>619</v>
      </c>
      <c r="B467" s="124"/>
      <c r="C467" s="125" t="s">
        <v>713</v>
      </c>
      <c r="D467" s="119">
        <v>43119</v>
      </c>
      <c r="E467" s="120" t="s">
        <v>2372</v>
      </c>
      <c r="F467" s="120" t="s">
        <v>3</v>
      </c>
      <c r="G467" s="120">
        <v>1589660</v>
      </c>
      <c r="H467" s="124"/>
      <c r="I467" s="128" t="s">
        <v>3417</v>
      </c>
      <c r="J467" s="124"/>
      <c r="K467" s="124"/>
      <c r="L467" s="124"/>
      <c r="M467" s="124"/>
      <c r="N467" s="213">
        <v>0</v>
      </c>
      <c r="O467" s="213">
        <v>3933.05</v>
      </c>
      <c r="P467" s="124" t="s">
        <v>1314</v>
      </c>
    </row>
    <row r="468" spans="1:16" ht="63.75">
      <c r="A468" s="266">
        <v>87</v>
      </c>
      <c r="B468" s="124"/>
      <c r="C468" s="125" t="s">
        <v>711</v>
      </c>
      <c r="D468" s="119">
        <v>43119</v>
      </c>
      <c r="E468" s="120" t="s">
        <v>2373</v>
      </c>
      <c r="F468" s="120" t="s">
        <v>3</v>
      </c>
      <c r="G468" s="120">
        <v>1589664</v>
      </c>
      <c r="H468" s="124"/>
      <c r="I468" s="128" t="s">
        <v>3418</v>
      </c>
      <c r="J468" s="124"/>
      <c r="K468" s="124"/>
      <c r="L468" s="124"/>
      <c r="M468" s="124"/>
      <c r="N468" s="213">
        <v>0</v>
      </c>
      <c r="O468" s="213">
        <v>8216.4</v>
      </c>
      <c r="P468" s="124" t="s">
        <v>1314</v>
      </c>
    </row>
    <row r="469" spans="1:16" ht="51">
      <c r="A469" s="266" t="s">
        <v>619</v>
      </c>
      <c r="B469" s="124"/>
      <c r="C469" s="125" t="s">
        <v>713</v>
      </c>
      <c r="D469" s="119">
        <v>43119</v>
      </c>
      <c r="E469" s="120" t="s">
        <v>2374</v>
      </c>
      <c r="F469" s="120" t="s">
        <v>3</v>
      </c>
      <c r="G469" s="120">
        <v>1589538</v>
      </c>
      <c r="H469" s="124"/>
      <c r="I469" s="128" t="s">
        <v>3419</v>
      </c>
      <c r="J469" s="124"/>
      <c r="K469" s="124"/>
      <c r="L469" s="124"/>
      <c r="M469" s="124"/>
      <c r="N469" s="213">
        <v>0</v>
      </c>
      <c r="O469" s="213">
        <v>140</v>
      </c>
      <c r="P469" s="124" t="s">
        <v>1314</v>
      </c>
    </row>
    <row r="470" spans="1:16" ht="38.25">
      <c r="A470" s="266">
        <v>20</v>
      </c>
      <c r="B470" s="124"/>
      <c r="C470" s="125" t="s">
        <v>693</v>
      </c>
      <c r="D470" s="119">
        <v>43119</v>
      </c>
      <c r="E470" s="120" t="s">
        <v>2375</v>
      </c>
      <c r="F470" s="120" t="s">
        <v>3</v>
      </c>
      <c r="G470" s="120">
        <v>1589539</v>
      </c>
      <c r="H470" s="124"/>
      <c r="I470" s="128" t="s">
        <v>3420</v>
      </c>
      <c r="J470" s="124"/>
      <c r="K470" s="124"/>
      <c r="L470" s="124"/>
      <c r="M470" s="124"/>
      <c r="N470" s="213">
        <v>0</v>
      </c>
      <c r="O470" s="213">
        <v>244.8</v>
      </c>
      <c r="P470" s="124" t="s">
        <v>1314</v>
      </c>
    </row>
    <row r="471" spans="1:16" ht="51">
      <c r="A471" s="266">
        <v>133</v>
      </c>
      <c r="B471" s="124"/>
      <c r="C471" s="125" t="s">
        <v>729</v>
      </c>
      <c r="D471" s="119">
        <v>43119</v>
      </c>
      <c r="E471" s="120" t="s">
        <v>2376</v>
      </c>
      <c r="F471" s="120" t="s">
        <v>3</v>
      </c>
      <c r="G471" s="120">
        <v>1589547</v>
      </c>
      <c r="H471" s="124"/>
      <c r="I471" s="128" t="s">
        <v>3421</v>
      </c>
      <c r="J471" s="124"/>
      <c r="K471" s="124"/>
      <c r="L471" s="124"/>
      <c r="M471" s="124"/>
      <c r="N471" s="213">
        <v>0</v>
      </c>
      <c r="O471" s="213">
        <v>371</v>
      </c>
      <c r="P471" s="124" t="s">
        <v>1314</v>
      </c>
    </row>
    <row r="472" spans="1:16" ht="51">
      <c r="A472" s="266" t="s">
        <v>619</v>
      </c>
      <c r="B472" s="124"/>
      <c r="C472" s="125" t="s">
        <v>713</v>
      </c>
      <c r="D472" s="119">
        <v>43119</v>
      </c>
      <c r="E472" s="120" t="s">
        <v>2377</v>
      </c>
      <c r="F472" s="120" t="s">
        <v>3</v>
      </c>
      <c r="G472" s="120">
        <v>1589566</v>
      </c>
      <c r="H472" s="124"/>
      <c r="I472" s="128" t="s">
        <v>3422</v>
      </c>
      <c r="J472" s="124"/>
      <c r="K472" s="124"/>
      <c r="L472" s="124"/>
      <c r="M472" s="124"/>
      <c r="N472" s="213">
        <v>0</v>
      </c>
      <c r="O472" s="213">
        <v>1468.21</v>
      </c>
      <c r="P472" s="124" t="s">
        <v>1314</v>
      </c>
    </row>
    <row r="473" spans="1:16" ht="51">
      <c r="A473" s="266" t="s">
        <v>619</v>
      </c>
      <c r="B473" s="124"/>
      <c r="C473" s="125" t="s">
        <v>713</v>
      </c>
      <c r="D473" s="119">
        <v>43119</v>
      </c>
      <c r="E473" s="120" t="s">
        <v>2378</v>
      </c>
      <c r="F473" s="120" t="s">
        <v>3</v>
      </c>
      <c r="G473" s="120">
        <v>1589580</v>
      </c>
      <c r="H473" s="124"/>
      <c r="I473" s="128" t="s">
        <v>3423</v>
      </c>
      <c r="J473" s="124"/>
      <c r="K473" s="124"/>
      <c r="L473" s="124"/>
      <c r="M473" s="124"/>
      <c r="N473" s="213">
        <v>0</v>
      </c>
      <c r="O473" s="213">
        <v>567.16999999999996</v>
      </c>
      <c r="P473" s="124" t="s">
        <v>1314</v>
      </c>
    </row>
    <row r="474" spans="1:16" ht="51">
      <c r="A474" s="266" t="s">
        <v>619</v>
      </c>
      <c r="B474" s="124"/>
      <c r="C474" s="125" t="s">
        <v>713</v>
      </c>
      <c r="D474" s="119">
        <v>43119</v>
      </c>
      <c r="E474" s="120" t="s">
        <v>2379</v>
      </c>
      <c r="F474" s="120" t="s">
        <v>3</v>
      </c>
      <c r="G474" s="120">
        <v>1589585</v>
      </c>
      <c r="H474" s="124"/>
      <c r="I474" s="128" t="s">
        <v>3424</v>
      </c>
      <c r="J474" s="124"/>
      <c r="K474" s="124"/>
      <c r="L474" s="124"/>
      <c r="M474" s="124"/>
      <c r="N474" s="213">
        <v>0</v>
      </c>
      <c r="O474" s="213">
        <v>1500</v>
      </c>
      <c r="P474" s="124" t="s">
        <v>1314</v>
      </c>
    </row>
    <row r="475" spans="1:16" ht="51">
      <c r="A475" s="266" t="s">
        <v>619</v>
      </c>
      <c r="B475" s="124"/>
      <c r="C475" s="125" t="s">
        <v>713</v>
      </c>
      <c r="D475" s="119">
        <v>43119</v>
      </c>
      <c r="E475" s="120" t="s">
        <v>2380</v>
      </c>
      <c r="F475" s="120" t="s">
        <v>3</v>
      </c>
      <c r="G475" s="120">
        <v>1589594</v>
      </c>
      <c r="H475" s="124"/>
      <c r="I475" s="128" t="s">
        <v>3425</v>
      </c>
      <c r="J475" s="124"/>
      <c r="K475" s="124"/>
      <c r="L475" s="124"/>
      <c r="M475" s="124"/>
      <c r="N475" s="213">
        <v>0</v>
      </c>
      <c r="O475" s="213">
        <v>3492.16</v>
      </c>
      <c r="P475" s="124" t="s">
        <v>1314</v>
      </c>
    </row>
    <row r="476" spans="1:16" ht="63.75">
      <c r="A476" s="266">
        <v>25</v>
      </c>
      <c r="B476" s="124"/>
      <c r="C476" s="125" t="s">
        <v>694</v>
      </c>
      <c r="D476" s="119">
        <v>43119</v>
      </c>
      <c r="E476" s="120" t="s">
        <v>2381</v>
      </c>
      <c r="F476" s="120" t="s">
        <v>3</v>
      </c>
      <c r="G476" s="120">
        <v>1589612</v>
      </c>
      <c r="H476" s="124"/>
      <c r="I476" s="128" t="s">
        <v>3426</v>
      </c>
      <c r="J476" s="124"/>
      <c r="K476" s="124"/>
      <c r="L476" s="124"/>
      <c r="M476" s="124"/>
      <c r="N476" s="213">
        <v>0</v>
      </c>
      <c r="O476" s="213">
        <v>0.43</v>
      </c>
      <c r="P476" s="124" t="s">
        <v>1314</v>
      </c>
    </row>
    <row r="477" spans="1:16" ht="51">
      <c r="A477" s="266" t="s">
        <v>619</v>
      </c>
      <c r="B477" s="124"/>
      <c r="C477" s="125" t="s">
        <v>713</v>
      </c>
      <c r="D477" s="119">
        <v>43119</v>
      </c>
      <c r="E477" s="120" t="s">
        <v>2382</v>
      </c>
      <c r="F477" s="120" t="s">
        <v>3</v>
      </c>
      <c r="G477" s="120">
        <v>1589634</v>
      </c>
      <c r="H477" s="124"/>
      <c r="I477" s="128" t="s">
        <v>3427</v>
      </c>
      <c r="J477" s="124"/>
      <c r="K477" s="124"/>
      <c r="L477" s="124"/>
      <c r="M477" s="124"/>
      <c r="N477" s="213">
        <v>0</v>
      </c>
      <c r="O477" s="213">
        <v>185.5</v>
      </c>
      <c r="P477" s="124" t="s">
        <v>1314</v>
      </c>
    </row>
    <row r="478" spans="1:16" ht="51">
      <c r="A478" s="266" t="s">
        <v>619</v>
      </c>
      <c r="B478" s="124"/>
      <c r="C478" s="125" t="s">
        <v>713</v>
      </c>
      <c r="D478" s="119">
        <v>43119</v>
      </c>
      <c r="E478" s="120" t="s">
        <v>2383</v>
      </c>
      <c r="F478" s="120" t="s">
        <v>3</v>
      </c>
      <c r="G478" s="120">
        <v>1589637</v>
      </c>
      <c r="H478" s="124"/>
      <c r="I478" s="128" t="s">
        <v>3428</v>
      </c>
      <c r="J478" s="124"/>
      <c r="K478" s="124"/>
      <c r="L478" s="124"/>
      <c r="M478" s="124"/>
      <c r="N478" s="213">
        <v>0</v>
      </c>
      <c r="O478" s="213">
        <v>37.4</v>
      </c>
      <c r="P478" s="124" t="s">
        <v>1314</v>
      </c>
    </row>
    <row r="479" spans="1:16" ht="38.25">
      <c r="A479" s="266">
        <v>20</v>
      </c>
      <c r="B479" s="124"/>
      <c r="C479" s="125" t="s">
        <v>693</v>
      </c>
      <c r="D479" s="119">
        <v>43119</v>
      </c>
      <c r="E479" s="120" t="s">
        <v>2384</v>
      </c>
      <c r="F479" s="120" t="s">
        <v>3</v>
      </c>
      <c r="G479" s="120">
        <v>1589649</v>
      </c>
      <c r="H479" s="124"/>
      <c r="I479" s="128" t="s">
        <v>3429</v>
      </c>
      <c r="J479" s="124"/>
      <c r="K479" s="124"/>
      <c r="L479" s="124"/>
      <c r="M479" s="124"/>
      <c r="N479" s="213">
        <v>0</v>
      </c>
      <c r="O479" s="213">
        <v>120</v>
      </c>
      <c r="P479" s="124" t="s">
        <v>1314</v>
      </c>
    </row>
    <row r="480" spans="1:16" ht="51">
      <c r="A480" s="266">
        <v>20</v>
      </c>
      <c r="B480" s="124"/>
      <c r="C480" s="125" t="s">
        <v>693</v>
      </c>
      <c r="D480" s="119">
        <v>43119</v>
      </c>
      <c r="E480" s="120" t="s">
        <v>2385</v>
      </c>
      <c r="F480" s="120" t="s">
        <v>3</v>
      </c>
      <c r="G480" s="120">
        <v>1589696</v>
      </c>
      <c r="H480" s="124"/>
      <c r="I480" s="128" t="s">
        <v>3430</v>
      </c>
      <c r="J480" s="124"/>
      <c r="K480" s="124"/>
      <c r="L480" s="124"/>
      <c r="M480" s="124"/>
      <c r="N480" s="213">
        <v>0</v>
      </c>
      <c r="O480" s="213">
        <v>2700</v>
      </c>
      <c r="P480" s="124" t="s">
        <v>1314</v>
      </c>
    </row>
    <row r="481" spans="1:16" ht="51">
      <c r="A481" s="266" t="s">
        <v>619</v>
      </c>
      <c r="B481" s="124"/>
      <c r="C481" s="125" t="s">
        <v>713</v>
      </c>
      <c r="D481" s="119">
        <v>43119</v>
      </c>
      <c r="E481" s="120" t="s">
        <v>2386</v>
      </c>
      <c r="F481" s="120" t="s">
        <v>3</v>
      </c>
      <c r="G481" s="120">
        <v>1589698</v>
      </c>
      <c r="H481" s="124"/>
      <c r="I481" s="128" t="s">
        <v>3431</v>
      </c>
      <c r="J481" s="124"/>
      <c r="K481" s="124"/>
      <c r="L481" s="124"/>
      <c r="M481" s="124"/>
      <c r="N481" s="213">
        <v>0</v>
      </c>
      <c r="O481" s="213">
        <v>9968.5499999999993</v>
      </c>
      <c r="P481" s="124" t="s">
        <v>1314</v>
      </c>
    </row>
    <row r="482" spans="1:16" ht="51">
      <c r="A482" s="266" t="s">
        <v>619</v>
      </c>
      <c r="B482" s="124"/>
      <c r="C482" s="125" t="s">
        <v>713</v>
      </c>
      <c r="D482" s="119">
        <v>43119</v>
      </c>
      <c r="E482" s="120" t="s">
        <v>2387</v>
      </c>
      <c r="F482" s="120" t="s">
        <v>3</v>
      </c>
      <c r="G482" s="120">
        <v>1589699</v>
      </c>
      <c r="H482" s="124"/>
      <c r="I482" s="128" t="s">
        <v>3432</v>
      </c>
      <c r="J482" s="124"/>
      <c r="K482" s="124"/>
      <c r="L482" s="124"/>
      <c r="M482" s="124"/>
      <c r="N482" s="213">
        <v>0</v>
      </c>
      <c r="O482" s="213">
        <v>190</v>
      </c>
      <c r="P482" s="124" t="s">
        <v>1314</v>
      </c>
    </row>
    <row r="483" spans="1:16" ht="51">
      <c r="A483" s="266" t="s">
        <v>619</v>
      </c>
      <c r="B483" s="124"/>
      <c r="C483" s="125" t="s">
        <v>713</v>
      </c>
      <c r="D483" s="119">
        <v>43119</v>
      </c>
      <c r="E483" s="120" t="s">
        <v>2388</v>
      </c>
      <c r="F483" s="120" t="s">
        <v>3</v>
      </c>
      <c r="G483" s="120">
        <v>1589700</v>
      </c>
      <c r="H483" s="124"/>
      <c r="I483" s="128" t="s">
        <v>3433</v>
      </c>
      <c r="J483" s="124"/>
      <c r="K483" s="124"/>
      <c r="L483" s="124"/>
      <c r="M483" s="124"/>
      <c r="N483" s="213">
        <v>0</v>
      </c>
      <c r="O483" s="213">
        <v>190</v>
      </c>
      <c r="P483" s="124" t="s">
        <v>1314</v>
      </c>
    </row>
    <row r="484" spans="1:16" ht="51">
      <c r="A484" s="266" t="s">
        <v>619</v>
      </c>
      <c r="B484" s="124"/>
      <c r="C484" s="125" t="s">
        <v>713</v>
      </c>
      <c r="D484" s="119">
        <v>43119</v>
      </c>
      <c r="E484" s="120" t="s">
        <v>2389</v>
      </c>
      <c r="F484" s="120" t="s">
        <v>3</v>
      </c>
      <c r="G484" s="120">
        <v>1589701</v>
      </c>
      <c r="H484" s="124"/>
      <c r="I484" s="128" t="s">
        <v>3434</v>
      </c>
      <c r="J484" s="124"/>
      <c r="K484" s="124"/>
      <c r="L484" s="124"/>
      <c r="M484" s="124"/>
      <c r="N484" s="213">
        <v>0</v>
      </c>
      <c r="O484" s="213">
        <v>190</v>
      </c>
      <c r="P484" s="124" t="s">
        <v>1314</v>
      </c>
    </row>
    <row r="485" spans="1:16" ht="51">
      <c r="A485" s="266" t="s">
        <v>619</v>
      </c>
      <c r="B485" s="124"/>
      <c r="C485" s="125" t="s">
        <v>713</v>
      </c>
      <c r="D485" s="119">
        <v>43119</v>
      </c>
      <c r="E485" s="120" t="s">
        <v>2390</v>
      </c>
      <c r="F485" s="120" t="s">
        <v>3</v>
      </c>
      <c r="G485" s="120">
        <v>1589702</v>
      </c>
      <c r="H485" s="124"/>
      <c r="I485" s="128" t="s">
        <v>3435</v>
      </c>
      <c r="J485" s="124"/>
      <c r="K485" s="124"/>
      <c r="L485" s="124"/>
      <c r="M485" s="124"/>
      <c r="N485" s="213">
        <v>0</v>
      </c>
      <c r="O485" s="213">
        <v>190</v>
      </c>
      <c r="P485" s="124" t="s">
        <v>1314</v>
      </c>
    </row>
    <row r="486" spans="1:16" ht="51">
      <c r="A486" s="266" t="s">
        <v>619</v>
      </c>
      <c r="B486" s="124"/>
      <c r="C486" s="125" t="s">
        <v>713</v>
      </c>
      <c r="D486" s="119">
        <v>43119</v>
      </c>
      <c r="E486" s="120" t="s">
        <v>2391</v>
      </c>
      <c r="F486" s="120" t="s">
        <v>3</v>
      </c>
      <c r="G486" s="120">
        <v>1589703</v>
      </c>
      <c r="H486" s="124"/>
      <c r="I486" s="128" t="s">
        <v>3436</v>
      </c>
      <c r="J486" s="124"/>
      <c r="K486" s="124"/>
      <c r="L486" s="124"/>
      <c r="M486" s="124"/>
      <c r="N486" s="213">
        <v>0</v>
      </c>
      <c r="O486" s="213">
        <v>190</v>
      </c>
      <c r="P486" s="124" t="s">
        <v>1314</v>
      </c>
    </row>
    <row r="487" spans="1:16" ht="51">
      <c r="A487" s="266" t="s">
        <v>619</v>
      </c>
      <c r="B487" s="124"/>
      <c r="C487" s="125" t="s">
        <v>713</v>
      </c>
      <c r="D487" s="119">
        <v>43119</v>
      </c>
      <c r="E487" s="120" t="s">
        <v>2392</v>
      </c>
      <c r="F487" s="120" t="s">
        <v>3</v>
      </c>
      <c r="G487" s="120">
        <v>1589704</v>
      </c>
      <c r="H487" s="124"/>
      <c r="I487" s="128" t="s">
        <v>3437</v>
      </c>
      <c r="J487" s="124"/>
      <c r="K487" s="124"/>
      <c r="L487" s="124"/>
      <c r="M487" s="124"/>
      <c r="N487" s="213">
        <v>0</v>
      </c>
      <c r="O487" s="213">
        <v>190</v>
      </c>
      <c r="P487" s="124" t="s">
        <v>1314</v>
      </c>
    </row>
    <row r="488" spans="1:16" ht="51">
      <c r="A488" s="266" t="s">
        <v>619</v>
      </c>
      <c r="B488" s="124"/>
      <c r="C488" s="125" t="s">
        <v>713</v>
      </c>
      <c r="D488" s="119">
        <v>43119</v>
      </c>
      <c r="E488" s="120" t="s">
        <v>2393</v>
      </c>
      <c r="F488" s="120" t="s">
        <v>3</v>
      </c>
      <c r="G488" s="120">
        <v>1589706</v>
      </c>
      <c r="H488" s="124"/>
      <c r="I488" s="128" t="s">
        <v>3438</v>
      </c>
      <c r="J488" s="124"/>
      <c r="K488" s="124"/>
      <c r="L488" s="124"/>
      <c r="M488" s="124"/>
      <c r="N488" s="213">
        <v>0</v>
      </c>
      <c r="O488" s="213">
        <v>190</v>
      </c>
      <c r="P488" s="124" t="s">
        <v>1314</v>
      </c>
    </row>
    <row r="489" spans="1:16" ht="51">
      <c r="A489" s="266" t="s">
        <v>619</v>
      </c>
      <c r="B489" s="124"/>
      <c r="C489" s="125" t="s">
        <v>713</v>
      </c>
      <c r="D489" s="119">
        <v>43119</v>
      </c>
      <c r="E489" s="120" t="s">
        <v>2394</v>
      </c>
      <c r="F489" s="120" t="s">
        <v>3</v>
      </c>
      <c r="G489" s="120">
        <v>1589707</v>
      </c>
      <c r="H489" s="124"/>
      <c r="I489" s="128" t="s">
        <v>3439</v>
      </c>
      <c r="J489" s="124"/>
      <c r="K489" s="124"/>
      <c r="L489" s="124"/>
      <c r="M489" s="124"/>
      <c r="N489" s="213">
        <v>0</v>
      </c>
      <c r="O489" s="213">
        <v>190</v>
      </c>
      <c r="P489" s="124" t="s">
        <v>1314</v>
      </c>
    </row>
    <row r="490" spans="1:16" ht="51">
      <c r="A490" s="266" t="s">
        <v>619</v>
      </c>
      <c r="B490" s="124"/>
      <c r="C490" s="125" t="s">
        <v>713</v>
      </c>
      <c r="D490" s="119">
        <v>43119</v>
      </c>
      <c r="E490" s="120" t="s">
        <v>2395</v>
      </c>
      <c r="F490" s="120" t="s">
        <v>3</v>
      </c>
      <c r="G490" s="120">
        <v>1589710</v>
      </c>
      <c r="H490" s="124"/>
      <c r="I490" s="128" t="s">
        <v>3440</v>
      </c>
      <c r="J490" s="124"/>
      <c r="K490" s="124"/>
      <c r="L490" s="124"/>
      <c r="M490" s="124"/>
      <c r="N490" s="213">
        <v>0</v>
      </c>
      <c r="O490" s="213">
        <v>190</v>
      </c>
      <c r="P490" s="124" t="s">
        <v>1314</v>
      </c>
    </row>
    <row r="491" spans="1:16" ht="51">
      <c r="A491" s="266" t="s">
        <v>619</v>
      </c>
      <c r="B491" s="124"/>
      <c r="C491" s="125" t="s">
        <v>713</v>
      </c>
      <c r="D491" s="119">
        <v>43119</v>
      </c>
      <c r="E491" s="120" t="s">
        <v>2396</v>
      </c>
      <c r="F491" s="120" t="s">
        <v>3</v>
      </c>
      <c r="G491" s="120">
        <v>1589713</v>
      </c>
      <c r="H491" s="124"/>
      <c r="I491" s="128" t="s">
        <v>3441</v>
      </c>
      <c r="J491" s="124"/>
      <c r="K491" s="124"/>
      <c r="L491" s="124"/>
      <c r="M491" s="124"/>
      <c r="N491" s="213">
        <v>0</v>
      </c>
      <c r="O491" s="213">
        <v>190</v>
      </c>
      <c r="P491" s="124" t="s">
        <v>1314</v>
      </c>
    </row>
    <row r="492" spans="1:16" ht="51">
      <c r="A492" s="266" t="s">
        <v>619</v>
      </c>
      <c r="B492" s="124"/>
      <c r="C492" s="125" t="s">
        <v>713</v>
      </c>
      <c r="D492" s="119">
        <v>43119</v>
      </c>
      <c r="E492" s="120" t="s">
        <v>2397</v>
      </c>
      <c r="F492" s="120" t="s">
        <v>3</v>
      </c>
      <c r="G492" s="120">
        <v>1589714</v>
      </c>
      <c r="H492" s="124"/>
      <c r="I492" s="128" t="s">
        <v>3442</v>
      </c>
      <c r="J492" s="124"/>
      <c r="K492" s="124"/>
      <c r="L492" s="124"/>
      <c r="M492" s="124"/>
      <c r="N492" s="213">
        <v>0</v>
      </c>
      <c r="O492" s="213">
        <v>190</v>
      </c>
      <c r="P492" s="124" t="s">
        <v>1314</v>
      </c>
    </row>
    <row r="493" spans="1:16" ht="51">
      <c r="A493" s="266" t="s">
        <v>619</v>
      </c>
      <c r="B493" s="124"/>
      <c r="C493" s="125" t="s">
        <v>713</v>
      </c>
      <c r="D493" s="119">
        <v>43119</v>
      </c>
      <c r="E493" s="120" t="s">
        <v>2398</v>
      </c>
      <c r="F493" s="120" t="s">
        <v>3</v>
      </c>
      <c r="G493" s="120">
        <v>1589717</v>
      </c>
      <c r="H493" s="124"/>
      <c r="I493" s="128" t="s">
        <v>3443</v>
      </c>
      <c r="J493" s="124"/>
      <c r="K493" s="124"/>
      <c r="L493" s="124"/>
      <c r="M493" s="124"/>
      <c r="N493" s="213">
        <v>0</v>
      </c>
      <c r="O493" s="213">
        <v>190</v>
      </c>
      <c r="P493" s="124" t="s">
        <v>1314</v>
      </c>
    </row>
    <row r="494" spans="1:16" ht="51">
      <c r="A494" s="266" t="s">
        <v>619</v>
      </c>
      <c r="B494" s="124"/>
      <c r="C494" s="125" t="s">
        <v>713</v>
      </c>
      <c r="D494" s="119">
        <v>43119</v>
      </c>
      <c r="E494" s="120" t="s">
        <v>2399</v>
      </c>
      <c r="F494" s="120" t="s">
        <v>3</v>
      </c>
      <c r="G494" s="120">
        <v>1589718</v>
      </c>
      <c r="H494" s="124"/>
      <c r="I494" s="128" t="s">
        <v>3444</v>
      </c>
      <c r="J494" s="124"/>
      <c r="K494" s="124"/>
      <c r="L494" s="124"/>
      <c r="M494" s="124"/>
      <c r="N494" s="213">
        <v>0</v>
      </c>
      <c r="O494" s="213">
        <v>190</v>
      </c>
      <c r="P494" s="124" t="s">
        <v>1314</v>
      </c>
    </row>
    <row r="495" spans="1:16" ht="51">
      <c r="A495" s="266" t="s">
        <v>619</v>
      </c>
      <c r="B495" s="124"/>
      <c r="C495" s="125" t="s">
        <v>713</v>
      </c>
      <c r="D495" s="119">
        <v>43119</v>
      </c>
      <c r="E495" s="120" t="s">
        <v>2400</v>
      </c>
      <c r="F495" s="120" t="s">
        <v>3</v>
      </c>
      <c r="G495" s="120">
        <v>1589719</v>
      </c>
      <c r="H495" s="124"/>
      <c r="I495" s="128" t="s">
        <v>3445</v>
      </c>
      <c r="J495" s="124"/>
      <c r="K495" s="124"/>
      <c r="L495" s="124"/>
      <c r="M495" s="124"/>
      <c r="N495" s="213">
        <v>0</v>
      </c>
      <c r="O495" s="213">
        <v>190</v>
      </c>
      <c r="P495" s="124" t="s">
        <v>1314</v>
      </c>
    </row>
    <row r="496" spans="1:16" ht="51">
      <c r="A496" s="266" t="s">
        <v>619</v>
      </c>
      <c r="B496" s="124"/>
      <c r="C496" s="125" t="s">
        <v>713</v>
      </c>
      <c r="D496" s="119">
        <v>43119</v>
      </c>
      <c r="E496" s="120" t="s">
        <v>2401</v>
      </c>
      <c r="F496" s="120" t="s">
        <v>3</v>
      </c>
      <c r="G496" s="120">
        <v>1589720</v>
      </c>
      <c r="H496" s="124"/>
      <c r="I496" s="128" t="s">
        <v>3446</v>
      </c>
      <c r="J496" s="124"/>
      <c r="K496" s="124"/>
      <c r="L496" s="124"/>
      <c r="M496" s="124"/>
      <c r="N496" s="213">
        <v>0</v>
      </c>
      <c r="O496" s="213">
        <v>190</v>
      </c>
      <c r="P496" s="124" t="s">
        <v>1314</v>
      </c>
    </row>
    <row r="497" spans="1:16" ht="51">
      <c r="A497" s="266" t="s">
        <v>619</v>
      </c>
      <c r="B497" s="124"/>
      <c r="C497" s="125" t="s">
        <v>713</v>
      </c>
      <c r="D497" s="119">
        <v>43119</v>
      </c>
      <c r="E497" s="120" t="s">
        <v>2402</v>
      </c>
      <c r="F497" s="120" t="s">
        <v>3</v>
      </c>
      <c r="G497" s="120">
        <v>1589722</v>
      </c>
      <c r="H497" s="124"/>
      <c r="I497" s="128" t="s">
        <v>3447</v>
      </c>
      <c r="J497" s="124"/>
      <c r="K497" s="124"/>
      <c r="L497" s="124"/>
      <c r="M497" s="124"/>
      <c r="N497" s="213">
        <v>0</v>
      </c>
      <c r="O497" s="213">
        <v>190</v>
      </c>
      <c r="P497" s="124" t="s">
        <v>1314</v>
      </c>
    </row>
    <row r="498" spans="1:16" ht="51">
      <c r="A498" s="266" t="s">
        <v>619</v>
      </c>
      <c r="B498" s="124"/>
      <c r="C498" s="125" t="s">
        <v>713</v>
      </c>
      <c r="D498" s="119">
        <v>43119</v>
      </c>
      <c r="E498" s="120" t="s">
        <v>2403</v>
      </c>
      <c r="F498" s="120" t="s">
        <v>3</v>
      </c>
      <c r="G498" s="120">
        <v>1589725</v>
      </c>
      <c r="H498" s="124"/>
      <c r="I498" s="128" t="s">
        <v>3448</v>
      </c>
      <c r="J498" s="124"/>
      <c r="K498" s="124"/>
      <c r="L498" s="124"/>
      <c r="M498" s="124"/>
      <c r="N498" s="213">
        <v>0</v>
      </c>
      <c r="O498" s="213">
        <v>190</v>
      </c>
      <c r="P498" s="124" t="s">
        <v>1314</v>
      </c>
    </row>
    <row r="499" spans="1:16" ht="51">
      <c r="A499" s="266" t="s">
        <v>619</v>
      </c>
      <c r="B499" s="124"/>
      <c r="C499" s="125" t="s">
        <v>713</v>
      </c>
      <c r="D499" s="119">
        <v>43119</v>
      </c>
      <c r="E499" s="120" t="s">
        <v>2404</v>
      </c>
      <c r="F499" s="120" t="s">
        <v>3</v>
      </c>
      <c r="G499" s="120">
        <v>1589727</v>
      </c>
      <c r="H499" s="124"/>
      <c r="I499" s="128" t="s">
        <v>3449</v>
      </c>
      <c r="J499" s="124"/>
      <c r="K499" s="124"/>
      <c r="L499" s="124"/>
      <c r="M499" s="124"/>
      <c r="N499" s="213">
        <v>0</v>
      </c>
      <c r="O499" s="213">
        <v>190</v>
      </c>
      <c r="P499" s="124" t="s">
        <v>1314</v>
      </c>
    </row>
    <row r="500" spans="1:16" ht="51">
      <c r="A500" s="266" t="s">
        <v>619</v>
      </c>
      <c r="B500" s="124"/>
      <c r="C500" s="125" t="s">
        <v>713</v>
      </c>
      <c r="D500" s="119">
        <v>43119</v>
      </c>
      <c r="E500" s="120" t="s">
        <v>2405</v>
      </c>
      <c r="F500" s="120" t="s">
        <v>3</v>
      </c>
      <c r="G500" s="120">
        <v>1589728</v>
      </c>
      <c r="H500" s="124"/>
      <c r="I500" s="128" t="s">
        <v>3450</v>
      </c>
      <c r="J500" s="124"/>
      <c r="K500" s="124"/>
      <c r="L500" s="124"/>
      <c r="M500" s="124"/>
      <c r="N500" s="213">
        <v>0</v>
      </c>
      <c r="O500" s="213">
        <v>190</v>
      </c>
      <c r="P500" s="124" t="s">
        <v>1314</v>
      </c>
    </row>
    <row r="501" spans="1:16" ht="51">
      <c r="A501" s="266" t="s">
        <v>619</v>
      </c>
      <c r="B501" s="124"/>
      <c r="C501" s="125" t="s">
        <v>713</v>
      </c>
      <c r="D501" s="119">
        <v>43119</v>
      </c>
      <c r="E501" s="120" t="s">
        <v>2406</v>
      </c>
      <c r="F501" s="120" t="s">
        <v>3</v>
      </c>
      <c r="G501" s="120">
        <v>1589729</v>
      </c>
      <c r="H501" s="124"/>
      <c r="I501" s="128" t="s">
        <v>3451</v>
      </c>
      <c r="J501" s="124"/>
      <c r="K501" s="124"/>
      <c r="L501" s="124"/>
      <c r="M501" s="124"/>
      <c r="N501" s="213">
        <v>0</v>
      </c>
      <c r="O501" s="213">
        <v>190</v>
      </c>
      <c r="P501" s="124" t="s">
        <v>1314</v>
      </c>
    </row>
    <row r="502" spans="1:16" ht="51">
      <c r="A502" s="266" t="s">
        <v>619</v>
      </c>
      <c r="B502" s="124"/>
      <c r="C502" s="125" t="s">
        <v>713</v>
      </c>
      <c r="D502" s="119">
        <v>43119</v>
      </c>
      <c r="E502" s="120" t="s">
        <v>2407</v>
      </c>
      <c r="F502" s="120" t="s">
        <v>3</v>
      </c>
      <c r="G502" s="120">
        <v>1589730</v>
      </c>
      <c r="H502" s="124"/>
      <c r="I502" s="128" t="s">
        <v>3452</v>
      </c>
      <c r="J502" s="124"/>
      <c r="K502" s="124"/>
      <c r="L502" s="124"/>
      <c r="M502" s="124"/>
      <c r="N502" s="213">
        <v>0</v>
      </c>
      <c r="O502" s="213">
        <v>190</v>
      </c>
      <c r="P502" s="124" t="s">
        <v>1314</v>
      </c>
    </row>
    <row r="503" spans="1:16" ht="51">
      <c r="A503" s="266" t="s">
        <v>619</v>
      </c>
      <c r="B503" s="124"/>
      <c r="C503" s="125" t="s">
        <v>713</v>
      </c>
      <c r="D503" s="119">
        <v>43119</v>
      </c>
      <c r="E503" s="120" t="s">
        <v>2408</v>
      </c>
      <c r="F503" s="120" t="s">
        <v>3</v>
      </c>
      <c r="G503" s="120">
        <v>1589731</v>
      </c>
      <c r="H503" s="124"/>
      <c r="I503" s="128" t="s">
        <v>3453</v>
      </c>
      <c r="J503" s="124"/>
      <c r="K503" s="124"/>
      <c r="L503" s="124"/>
      <c r="M503" s="124"/>
      <c r="N503" s="213">
        <v>0</v>
      </c>
      <c r="O503" s="213">
        <v>190</v>
      </c>
      <c r="P503" s="124" t="s">
        <v>1314</v>
      </c>
    </row>
    <row r="504" spans="1:16" ht="51">
      <c r="A504" s="266">
        <v>35</v>
      </c>
      <c r="B504" s="124"/>
      <c r="C504" s="125" t="s">
        <v>696</v>
      </c>
      <c r="D504" s="119">
        <v>43119</v>
      </c>
      <c r="E504" s="120" t="s">
        <v>2409</v>
      </c>
      <c r="F504" s="120" t="s">
        <v>3</v>
      </c>
      <c r="G504" s="120">
        <v>1589733</v>
      </c>
      <c r="H504" s="124"/>
      <c r="I504" s="128" t="s">
        <v>3454</v>
      </c>
      <c r="J504" s="124"/>
      <c r="K504" s="124"/>
      <c r="L504" s="124"/>
      <c r="M504" s="124"/>
      <c r="N504" s="213">
        <v>0</v>
      </c>
      <c r="O504" s="213">
        <v>2000</v>
      </c>
      <c r="P504" s="124" t="s">
        <v>1314</v>
      </c>
    </row>
    <row r="505" spans="1:16" ht="51">
      <c r="A505" s="266" t="s">
        <v>619</v>
      </c>
      <c r="B505" s="124"/>
      <c r="C505" s="125" t="s">
        <v>713</v>
      </c>
      <c r="D505" s="119">
        <v>43119</v>
      </c>
      <c r="E505" s="120" t="s">
        <v>2410</v>
      </c>
      <c r="F505" s="120" t="s">
        <v>3</v>
      </c>
      <c r="G505" s="120">
        <v>1589734</v>
      </c>
      <c r="H505" s="124"/>
      <c r="I505" s="128" t="s">
        <v>3455</v>
      </c>
      <c r="J505" s="124"/>
      <c r="K505" s="124"/>
      <c r="L505" s="124"/>
      <c r="M505" s="124"/>
      <c r="N505" s="213">
        <v>0</v>
      </c>
      <c r="O505" s="213">
        <v>190</v>
      </c>
      <c r="P505" s="124" t="s">
        <v>1314</v>
      </c>
    </row>
    <row r="506" spans="1:16" ht="51">
      <c r="A506" s="266" t="s">
        <v>619</v>
      </c>
      <c r="B506" s="124"/>
      <c r="C506" s="125" t="s">
        <v>713</v>
      </c>
      <c r="D506" s="119">
        <v>43119</v>
      </c>
      <c r="E506" s="120" t="s">
        <v>2411</v>
      </c>
      <c r="F506" s="120" t="s">
        <v>3</v>
      </c>
      <c r="G506" s="120">
        <v>1589736</v>
      </c>
      <c r="H506" s="124"/>
      <c r="I506" s="128" t="s">
        <v>3456</v>
      </c>
      <c r="J506" s="124"/>
      <c r="K506" s="124"/>
      <c r="L506" s="124"/>
      <c r="M506" s="124"/>
      <c r="N506" s="213">
        <v>0</v>
      </c>
      <c r="O506" s="213">
        <v>190</v>
      </c>
      <c r="P506" s="124" t="s">
        <v>1314</v>
      </c>
    </row>
    <row r="507" spans="1:16" ht="51">
      <c r="A507" s="266" t="s">
        <v>619</v>
      </c>
      <c r="B507" s="124"/>
      <c r="C507" s="125" t="s">
        <v>713</v>
      </c>
      <c r="D507" s="119">
        <v>43119</v>
      </c>
      <c r="E507" s="120" t="s">
        <v>2412</v>
      </c>
      <c r="F507" s="120" t="s">
        <v>3</v>
      </c>
      <c r="G507" s="120">
        <v>1589737</v>
      </c>
      <c r="H507" s="124"/>
      <c r="I507" s="128" t="s">
        <v>3457</v>
      </c>
      <c r="J507" s="124"/>
      <c r="K507" s="124"/>
      <c r="L507" s="124"/>
      <c r="M507" s="124"/>
      <c r="N507" s="213">
        <v>0</v>
      </c>
      <c r="O507" s="213">
        <v>190</v>
      </c>
      <c r="P507" s="124" t="s">
        <v>1314</v>
      </c>
    </row>
    <row r="508" spans="1:16" ht="51">
      <c r="A508" s="266" t="s">
        <v>619</v>
      </c>
      <c r="B508" s="124"/>
      <c r="C508" s="125" t="s">
        <v>713</v>
      </c>
      <c r="D508" s="119">
        <v>43119</v>
      </c>
      <c r="E508" s="120" t="s">
        <v>2413</v>
      </c>
      <c r="F508" s="120" t="s">
        <v>3</v>
      </c>
      <c r="G508" s="120">
        <v>1589740</v>
      </c>
      <c r="H508" s="124"/>
      <c r="I508" s="128" t="s">
        <v>3458</v>
      </c>
      <c r="J508" s="124"/>
      <c r="K508" s="124"/>
      <c r="L508" s="124"/>
      <c r="M508" s="124"/>
      <c r="N508" s="213">
        <v>0</v>
      </c>
      <c r="O508" s="213">
        <v>190</v>
      </c>
      <c r="P508" s="124" t="s">
        <v>1314</v>
      </c>
    </row>
    <row r="509" spans="1:16" ht="51">
      <c r="A509" s="266" t="s">
        <v>619</v>
      </c>
      <c r="B509" s="124"/>
      <c r="C509" s="125" t="s">
        <v>713</v>
      </c>
      <c r="D509" s="119">
        <v>43119</v>
      </c>
      <c r="E509" s="120" t="s">
        <v>2414</v>
      </c>
      <c r="F509" s="120" t="s">
        <v>3</v>
      </c>
      <c r="G509" s="120">
        <v>1589742</v>
      </c>
      <c r="H509" s="124"/>
      <c r="I509" s="128" t="s">
        <v>3459</v>
      </c>
      <c r="J509" s="124"/>
      <c r="K509" s="124"/>
      <c r="L509" s="124"/>
      <c r="M509" s="124"/>
      <c r="N509" s="213">
        <v>0</v>
      </c>
      <c r="O509" s="213">
        <v>190</v>
      </c>
      <c r="P509" s="124" t="s">
        <v>1314</v>
      </c>
    </row>
    <row r="510" spans="1:16" ht="51">
      <c r="A510" s="266" t="s">
        <v>619</v>
      </c>
      <c r="B510" s="124"/>
      <c r="C510" s="125" t="s">
        <v>713</v>
      </c>
      <c r="D510" s="119">
        <v>43119</v>
      </c>
      <c r="E510" s="120" t="s">
        <v>2415</v>
      </c>
      <c r="F510" s="120" t="s">
        <v>3</v>
      </c>
      <c r="G510" s="120">
        <v>1589743</v>
      </c>
      <c r="H510" s="124"/>
      <c r="I510" s="128" t="s">
        <v>3460</v>
      </c>
      <c r="J510" s="124"/>
      <c r="K510" s="124"/>
      <c r="L510" s="124"/>
      <c r="M510" s="124"/>
      <c r="N510" s="213">
        <v>0</v>
      </c>
      <c r="O510" s="213">
        <v>190</v>
      </c>
      <c r="P510" s="124" t="s">
        <v>1314</v>
      </c>
    </row>
    <row r="511" spans="1:16" ht="51">
      <c r="A511" s="266" t="s">
        <v>619</v>
      </c>
      <c r="B511" s="124"/>
      <c r="C511" s="125" t="s">
        <v>713</v>
      </c>
      <c r="D511" s="119">
        <v>43119</v>
      </c>
      <c r="E511" s="120" t="s">
        <v>2416</v>
      </c>
      <c r="F511" s="120" t="s">
        <v>3</v>
      </c>
      <c r="G511" s="120">
        <v>1589744</v>
      </c>
      <c r="H511" s="124"/>
      <c r="I511" s="128" t="s">
        <v>3461</v>
      </c>
      <c r="J511" s="124"/>
      <c r="K511" s="124"/>
      <c r="L511" s="124"/>
      <c r="M511" s="124"/>
      <c r="N511" s="213">
        <v>0</v>
      </c>
      <c r="O511" s="213">
        <v>190</v>
      </c>
      <c r="P511" s="124" t="s">
        <v>1314</v>
      </c>
    </row>
    <row r="512" spans="1:16" ht="51">
      <c r="A512" s="266" t="s">
        <v>619</v>
      </c>
      <c r="B512" s="124"/>
      <c r="C512" s="125" t="s">
        <v>713</v>
      </c>
      <c r="D512" s="119">
        <v>43119</v>
      </c>
      <c r="E512" s="120" t="s">
        <v>2417</v>
      </c>
      <c r="F512" s="120" t="s">
        <v>3</v>
      </c>
      <c r="G512" s="120">
        <v>1589745</v>
      </c>
      <c r="H512" s="124"/>
      <c r="I512" s="128" t="s">
        <v>3462</v>
      </c>
      <c r="J512" s="124"/>
      <c r="K512" s="124"/>
      <c r="L512" s="124"/>
      <c r="M512" s="124"/>
      <c r="N512" s="213">
        <v>0</v>
      </c>
      <c r="O512" s="213">
        <v>190</v>
      </c>
      <c r="P512" s="124" t="s">
        <v>1314</v>
      </c>
    </row>
    <row r="513" spans="1:16" ht="51">
      <c r="A513" s="266" t="s">
        <v>619</v>
      </c>
      <c r="B513" s="124"/>
      <c r="C513" s="125" t="s">
        <v>713</v>
      </c>
      <c r="D513" s="119">
        <v>43119</v>
      </c>
      <c r="E513" s="120" t="s">
        <v>2418</v>
      </c>
      <c r="F513" s="120" t="s">
        <v>3</v>
      </c>
      <c r="G513" s="120">
        <v>1589746</v>
      </c>
      <c r="H513" s="124"/>
      <c r="I513" s="128" t="s">
        <v>3463</v>
      </c>
      <c r="J513" s="124"/>
      <c r="K513" s="124"/>
      <c r="L513" s="124"/>
      <c r="M513" s="124"/>
      <c r="N513" s="213">
        <v>0</v>
      </c>
      <c r="O513" s="213">
        <v>190</v>
      </c>
      <c r="P513" s="124" t="s">
        <v>1314</v>
      </c>
    </row>
    <row r="514" spans="1:16" ht="51">
      <c r="A514" s="266" t="s">
        <v>619</v>
      </c>
      <c r="B514" s="124"/>
      <c r="C514" s="125" t="s">
        <v>713</v>
      </c>
      <c r="D514" s="119">
        <v>43119</v>
      </c>
      <c r="E514" s="120" t="s">
        <v>2419</v>
      </c>
      <c r="F514" s="120" t="s">
        <v>3</v>
      </c>
      <c r="G514" s="120">
        <v>1589747</v>
      </c>
      <c r="H514" s="124"/>
      <c r="I514" s="128" t="s">
        <v>3464</v>
      </c>
      <c r="J514" s="124"/>
      <c r="K514" s="124"/>
      <c r="L514" s="124"/>
      <c r="M514" s="124"/>
      <c r="N514" s="213">
        <v>0</v>
      </c>
      <c r="O514" s="213">
        <v>190</v>
      </c>
      <c r="P514" s="124" t="s">
        <v>1314</v>
      </c>
    </row>
    <row r="515" spans="1:16" ht="51">
      <c r="A515" s="266" t="s">
        <v>619</v>
      </c>
      <c r="B515" s="124"/>
      <c r="C515" s="125" t="s">
        <v>713</v>
      </c>
      <c r="D515" s="119">
        <v>43119</v>
      </c>
      <c r="E515" s="120" t="s">
        <v>2420</v>
      </c>
      <c r="F515" s="120" t="s">
        <v>3</v>
      </c>
      <c r="G515" s="120">
        <v>1589748</v>
      </c>
      <c r="H515" s="124"/>
      <c r="I515" s="128" t="s">
        <v>3465</v>
      </c>
      <c r="J515" s="124"/>
      <c r="K515" s="124"/>
      <c r="L515" s="124"/>
      <c r="M515" s="124"/>
      <c r="N515" s="213">
        <v>0</v>
      </c>
      <c r="O515" s="213">
        <v>190</v>
      </c>
      <c r="P515" s="124" t="s">
        <v>1314</v>
      </c>
    </row>
    <row r="516" spans="1:16" ht="51">
      <c r="A516" s="266" t="s">
        <v>619</v>
      </c>
      <c r="B516" s="124"/>
      <c r="C516" s="125" t="s">
        <v>713</v>
      </c>
      <c r="D516" s="119">
        <v>43119</v>
      </c>
      <c r="E516" s="120" t="s">
        <v>2421</v>
      </c>
      <c r="F516" s="120" t="s">
        <v>3</v>
      </c>
      <c r="G516" s="120">
        <v>1589749</v>
      </c>
      <c r="H516" s="124"/>
      <c r="I516" s="128" t="s">
        <v>3466</v>
      </c>
      <c r="J516" s="124"/>
      <c r="K516" s="124"/>
      <c r="L516" s="124"/>
      <c r="M516" s="124"/>
      <c r="N516" s="213">
        <v>0</v>
      </c>
      <c r="O516" s="213">
        <v>190</v>
      </c>
      <c r="P516" s="124" t="s">
        <v>1314</v>
      </c>
    </row>
    <row r="517" spans="1:16" ht="51">
      <c r="A517" s="266" t="s">
        <v>619</v>
      </c>
      <c r="B517" s="124"/>
      <c r="C517" s="125" t="s">
        <v>713</v>
      </c>
      <c r="D517" s="119">
        <v>43119</v>
      </c>
      <c r="E517" s="120" t="s">
        <v>2422</v>
      </c>
      <c r="F517" s="120" t="s">
        <v>3</v>
      </c>
      <c r="G517" s="120">
        <v>1589750</v>
      </c>
      <c r="H517" s="124"/>
      <c r="I517" s="128" t="s">
        <v>3467</v>
      </c>
      <c r="J517" s="124"/>
      <c r="K517" s="124"/>
      <c r="L517" s="124"/>
      <c r="M517" s="124"/>
      <c r="N517" s="213">
        <v>0</v>
      </c>
      <c r="O517" s="213">
        <v>190</v>
      </c>
      <c r="P517" s="124" t="s">
        <v>1314</v>
      </c>
    </row>
    <row r="518" spans="1:16" ht="51">
      <c r="A518" s="266" t="s">
        <v>619</v>
      </c>
      <c r="B518" s="124"/>
      <c r="C518" s="125" t="s">
        <v>713</v>
      </c>
      <c r="D518" s="119">
        <v>43119</v>
      </c>
      <c r="E518" s="120" t="s">
        <v>2423</v>
      </c>
      <c r="F518" s="120" t="s">
        <v>3</v>
      </c>
      <c r="G518" s="120">
        <v>1589751</v>
      </c>
      <c r="H518" s="124"/>
      <c r="I518" s="128" t="s">
        <v>3468</v>
      </c>
      <c r="J518" s="124"/>
      <c r="K518" s="124"/>
      <c r="L518" s="124"/>
      <c r="M518" s="124"/>
      <c r="N518" s="213">
        <v>0</v>
      </c>
      <c r="O518" s="213">
        <v>190</v>
      </c>
      <c r="P518" s="124" t="s">
        <v>1314</v>
      </c>
    </row>
    <row r="519" spans="1:16" ht="51">
      <c r="A519" s="266" t="s">
        <v>619</v>
      </c>
      <c r="B519" s="124"/>
      <c r="C519" s="125" t="s">
        <v>713</v>
      </c>
      <c r="D519" s="119">
        <v>43119</v>
      </c>
      <c r="E519" s="120" t="s">
        <v>2424</v>
      </c>
      <c r="F519" s="120" t="s">
        <v>3</v>
      </c>
      <c r="G519" s="120">
        <v>1589752</v>
      </c>
      <c r="H519" s="124"/>
      <c r="I519" s="128" t="s">
        <v>3469</v>
      </c>
      <c r="J519" s="124"/>
      <c r="K519" s="124"/>
      <c r="L519" s="124"/>
      <c r="M519" s="124"/>
      <c r="N519" s="213">
        <v>0</v>
      </c>
      <c r="O519" s="213">
        <v>190</v>
      </c>
      <c r="P519" s="124" t="s">
        <v>1314</v>
      </c>
    </row>
    <row r="520" spans="1:16" ht="51">
      <c r="A520" s="266" t="s">
        <v>619</v>
      </c>
      <c r="B520" s="124"/>
      <c r="C520" s="125" t="s">
        <v>713</v>
      </c>
      <c r="D520" s="119">
        <v>43119</v>
      </c>
      <c r="E520" s="120" t="s">
        <v>2425</v>
      </c>
      <c r="F520" s="120" t="s">
        <v>3</v>
      </c>
      <c r="G520" s="120">
        <v>1589754</v>
      </c>
      <c r="H520" s="124"/>
      <c r="I520" s="128" t="s">
        <v>3470</v>
      </c>
      <c r="J520" s="124"/>
      <c r="K520" s="124"/>
      <c r="L520" s="124"/>
      <c r="M520" s="124"/>
      <c r="N520" s="213">
        <v>0</v>
      </c>
      <c r="O520" s="213">
        <v>190</v>
      </c>
      <c r="P520" s="124" t="s">
        <v>1314</v>
      </c>
    </row>
    <row r="521" spans="1:16" ht="51">
      <c r="A521" s="266" t="s">
        <v>619</v>
      </c>
      <c r="B521" s="124"/>
      <c r="C521" s="125" t="s">
        <v>713</v>
      </c>
      <c r="D521" s="119">
        <v>43119</v>
      </c>
      <c r="E521" s="120" t="s">
        <v>2426</v>
      </c>
      <c r="F521" s="120" t="s">
        <v>3</v>
      </c>
      <c r="G521" s="120">
        <v>1589755</v>
      </c>
      <c r="H521" s="124"/>
      <c r="I521" s="128" t="s">
        <v>3471</v>
      </c>
      <c r="J521" s="124"/>
      <c r="K521" s="124"/>
      <c r="L521" s="124"/>
      <c r="M521" s="124"/>
      <c r="N521" s="213">
        <v>0</v>
      </c>
      <c r="O521" s="213">
        <v>190</v>
      </c>
      <c r="P521" s="124" t="s">
        <v>1314</v>
      </c>
    </row>
    <row r="522" spans="1:16" ht="51">
      <c r="A522" s="266" t="s">
        <v>619</v>
      </c>
      <c r="B522" s="124"/>
      <c r="C522" s="125" t="s">
        <v>713</v>
      </c>
      <c r="D522" s="119">
        <v>43119</v>
      </c>
      <c r="E522" s="120" t="s">
        <v>2427</v>
      </c>
      <c r="F522" s="120" t="s">
        <v>3</v>
      </c>
      <c r="G522" s="120">
        <v>1589756</v>
      </c>
      <c r="H522" s="124"/>
      <c r="I522" s="128" t="s">
        <v>3472</v>
      </c>
      <c r="J522" s="124"/>
      <c r="K522" s="124"/>
      <c r="L522" s="124"/>
      <c r="M522" s="124"/>
      <c r="N522" s="213">
        <v>0</v>
      </c>
      <c r="O522" s="213">
        <v>190</v>
      </c>
      <c r="P522" s="124" t="s">
        <v>1314</v>
      </c>
    </row>
    <row r="523" spans="1:16" ht="51">
      <c r="A523" s="266" t="s">
        <v>619</v>
      </c>
      <c r="B523" s="124"/>
      <c r="C523" s="125" t="s">
        <v>713</v>
      </c>
      <c r="D523" s="119">
        <v>43119</v>
      </c>
      <c r="E523" s="120" t="s">
        <v>2428</v>
      </c>
      <c r="F523" s="120" t="s">
        <v>3</v>
      </c>
      <c r="G523" s="120">
        <v>1589757</v>
      </c>
      <c r="H523" s="124"/>
      <c r="I523" s="128" t="s">
        <v>3473</v>
      </c>
      <c r="J523" s="124"/>
      <c r="K523" s="124"/>
      <c r="L523" s="124"/>
      <c r="M523" s="124"/>
      <c r="N523" s="213">
        <v>0</v>
      </c>
      <c r="O523" s="213">
        <v>190</v>
      </c>
      <c r="P523" s="124" t="s">
        <v>1314</v>
      </c>
    </row>
    <row r="524" spans="1:16" ht="51">
      <c r="A524" s="266" t="s">
        <v>619</v>
      </c>
      <c r="B524" s="124"/>
      <c r="C524" s="125" t="s">
        <v>713</v>
      </c>
      <c r="D524" s="119">
        <v>43119</v>
      </c>
      <c r="E524" s="120" t="s">
        <v>2429</v>
      </c>
      <c r="F524" s="120" t="s">
        <v>3</v>
      </c>
      <c r="G524" s="120">
        <v>1589758</v>
      </c>
      <c r="H524" s="124"/>
      <c r="I524" s="128" t="s">
        <v>3474</v>
      </c>
      <c r="J524" s="124"/>
      <c r="K524" s="124"/>
      <c r="L524" s="124"/>
      <c r="M524" s="124"/>
      <c r="N524" s="213">
        <v>0</v>
      </c>
      <c r="O524" s="213">
        <v>190</v>
      </c>
      <c r="P524" s="124" t="s">
        <v>1314</v>
      </c>
    </row>
    <row r="525" spans="1:16" ht="51">
      <c r="A525" s="266" t="s">
        <v>619</v>
      </c>
      <c r="B525" s="124"/>
      <c r="C525" s="125" t="s">
        <v>713</v>
      </c>
      <c r="D525" s="119">
        <v>43119</v>
      </c>
      <c r="E525" s="120" t="s">
        <v>2430</v>
      </c>
      <c r="F525" s="120" t="s">
        <v>3</v>
      </c>
      <c r="G525" s="120">
        <v>1589759</v>
      </c>
      <c r="H525" s="124"/>
      <c r="I525" s="128" t="s">
        <v>3475</v>
      </c>
      <c r="J525" s="124"/>
      <c r="K525" s="124"/>
      <c r="L525" s="124"/>
      <c r="M525" s="124"/>
      <c r="N525" s="213">
        <v>0</v>
      </c>
      <c r="O525" s="213">
        <v>190</v>
      </c>
      <c r="P525" s="124" t="s">
        <v>1314</v>
      </c>
    </row>
    <row r="526" spans="1:16" ht="51">
      <c r="A526" s="266" t="s">
        <v>619</v>
      </c>
      <c r="B526" s="124"/>
      <c r="C526" s="125" t="s">
        <v>713</v>
      </c>
      <c r="D526" s="119">
        <v>43119</v>
      </c>
      <c r="E526" s="120" t="s">
        <v>2431</v>
      </c>
      <c r="F526" s="120" t="s">
        <v>3</v>
      </c>
      <c r="G526" s="120">
        <v>1589760</v>
      </c>
      <c r="H526" s="124"/>
      <c r="I526" s="128" t="s">
        <v>3476</v>
      </c>
      <c r="J526" s="124"/>
      <c r="K526" s="124"/>
      <c r="L526" s="124"/>
      <c r="M526" s="124"/>
      <c r="N526" s="213">
        <v>0</v>
      </c>
      <c r="O526" s="213">
        <v>190</v>
      </c>
      <c r="P526" s="124" t="s">
        <v>1314</v>
      </c>
    </row>
    <row r="527" spans="1:16" ht="51">
      <c r="A527" s="266" t="s">
        <v>619</v>
      </c>
      <c r="B527" s="124"/>
      <c r="C527" s="125" t="s">
        <v>713</v>
      </c>
      <c r="D527" s="119">
        <v>43119</v>
      </c>
      <c r="E527" s="120" t="s">
        <v>2432</v>
      </c>
      <c r="F527" s="120" t="s">
        <v>3</v>
      </c>
      <c r="G527" s="120">
        <v>1589761</v>
      </c>
      <c r="H527" s="124"/>
      <c r="I527" s="128" t="s">
        <v>3477</v>
      </c>
      <c r="J527" s="124"/>
      <c r="K527" s="124"/>
      <c r="L527" s="124"/>
      <c r="M527" s="124"/>
      <c r="N527" s="213">
        <v>0</v>
      </c>
      <c r="O527" s="213">
        <v>190</v>
      </c>
      <c r="P527" s="124" t="s">
        <v>1314</v>
      </c>
    </row>
    <row r="528" spans="1:16" ht="51">
      <c r="A528" s="266" t="s">
        <v>619</v>
      </c>
      <c r="B528" s="124"/>
      <c r="C528" s="125" t="s">
        <v>713</v>
      </c>
      <c r="D528" s="119">
        <v>43119</v>
      </c>
      <c r="E528" s="120" t="s">
        <v>2433</v>
      </c>
      <c r="F528" s="120" t="s">
        <v>3</v>
      </c>
      <c r="G528" s="120">
        <v>1589762</v>
      </c>
      <c r="H528" s="124"/>
      <c r="I528" s="128" t="s">
        <v>3478</v>
      </c>
      <c r="J528" s="124"/>
      <c r="K528" s="124"/>
      <c r="L528" s="124"/>
      <c r="M528" s="124"/>
      <c r="N528" s="213">
        <v>0</v>
      </c>
      <c r="O528" s="213">
        <v>190</v>
      </c>
      <c r="P528" s="124" t="s">
        <v>1314</v>
      </c>
    </row>
    <row r="529" spans="1:16" ht="51">
      <c r="A529" s="266" t="s">
        <v>619</v>
      </c>
      <c r="B529" s="124"/>
      <c r="C529" s="125" t="s">
        <v>713</v>
      </c>
      <c r="D529" s="119">
        <v>43119</v>
      </c>
      <c r="E529" s="120" t="s">
        <v>2434</v>
      </c>
      <c r="F529" s="120" t="s">
        <v>3</v>
      </c>
      <c r="G529" s="120">
        <v>1589763</v>
      </c>
      <c r="H529" s="124"/>
      <c r="I529" s="128" t="s">
        <v>3479</v>
      </c>
      <c r="J529" s="124"/>
      <c r="K529" s="124"/>
      <c r="L529" s="124"/>
      <c r="M529" s="124"/>
      <c r="N529" s="213">
        <v>0</v>
      </c>
      <c r="O529" s="213">
        <v>190</v>
      </c>
      <c r="P529" s="124" t="s">
        <v>1314</v>
      </c>
    </row>
    <row r="530" spans="1:16" ht="51">
      <c r="A530" s="266" t="s">
        <v>619</v>
      </c>
      <c r="B530" s="124"/>
      <c r="C530" s="125" t="s">
        <v>713</v>
      </c>
      <c r="D530" s="119">
        <v>43119</v>
      </c>
      <c r="E530" s="120" t="s">
        <v>2435</v>
      </c>
      <c r="F530" s="120" t="s">
        <v>3</v>
      </c>
      <c r="G530" s="120">
        <v>1589764</v>
      </c>
      <c r="H530" s="124"/>
      <c r="I530" s="128" t="s">
        <v>3480</v>
      </c>
      <c r="J530" s="124"/>
      <c r="K530" s="124"/>
      <c r="L530" s="124"/>
      <c r="M530" s="124"/>
      <c r="N530" s="213">
        <v>0</v>
      </c>
      <c r="O530" s="213">
        <v>190</v>
      </c>
      <c r="P530" s="124" t="s">
        <v>1314</v>
      </c>
    </row>
    <row r="531" spans="1:16" ht="51">
      <c r="A531" s="266" t="s">
        <v>619</v>
      </c>
      <c r="B531" s="124"/>
      <c r="C531" s="125" t="s">
        <v>713</v>
      </c>
      <c r="D531" s="119">
        <v>43119</v>
      </c>
      <c r="E531" s="120" t="s">
        <v>2436</v>
      </c>
      <c r="F531" s="120" t="s">
        <v>3</v>
      </c>
      <c r="G531" s="120">
        <v>1589767</v>
      </c>
      <c r="H531" s="124"/>
      <c r="I531" s="128" t="s">
        <v>3481</v>
      </c>
      <c r="J531" s="124"/>
      <c r="K531" s="124"/>
      <c r="L531" s="124"/>
      <c r="M531" s="124"/>
      <c r="N531" s="213">
        <v>0</v>
      </c>
      <c r="O531" s="213">
        <v>190</v>
      </c>
      <c r="P531" s="124" t="s">
        <v>1314</v>
      </c>
    </row>
    <row r="532" spans="1:16" ht="51">
      <c r="A532" s="266" t="s">
        <v>619</v>
      </c>
      <c r="B532" s="124"/>
      <c r="C532" s="125" t="s">
        <v>713</v>
      </c>
      <c r="D532" s="119">
        <v>43119</v>
      </c>
      <c r="E532" s="120" t="s">
        <v>2437</v>
      </c>
      <c r="F532" s="120" t="s">
        <v>3</v>
      </c>
      <c r="G532" s="120">
        <v>1589768</v>
      </c>
      <c r="H532" s="124"/>
      <c r="I532" s="128" t="s">
        <v>3482</v>
      </c>
      <c r="J532" s="124"/>
      <c r="K532" s="124"/>
      <c r="L532" s="124"/>
      <c r="M532" s="124"/>
      <c r="N532" s="213">
        <v>0</v>
      </c>
      <c r="O532" s="213">
        <v>190</v>
      </c>
      <c r="P532" s="124" t="s">
        <v>1314</v>
      </c>
    </row>
    <row r="533" spans="1:16" ht="51">
      <c r="A533" s="266" t="s">
        <v>619</v>
      </c>
      <c r="B533" s="124"/>
      <c r="C533" s="125" t="s">
        <v>713</v>
      </c>
      <c r="D533" s="119">
        <v>43119</v>
      </c>
      <c r="E533" s="120" t="s">
        <v>2438</v>
      </c>
      <c r="F533" s="120" t="s">
        <v>3</v>
      </c>
      <c r="G533" s="120">
        <v>1589769</v>
      </c>
      <c r="H533" s="124"/>
      <c r="I533" s="128" t="s">
        <v>3483</v>
      </c>
      <c r="J533" s="124"/>
      <c r="K533" s="124"/>
      <c r="L533" s="124"/>
      <c r="M533" s="124"/>
      <c r="N533" s="213">
        <v>0</v>
      </c>
      <c r="O533" s="213">
        <v>190</v>
      </c>
      <c r="P533" s="124" t="s">
        <v>1314</v>
      </c>
    </row>
    <row r="534" spans="1:16" ht="51">
      <c r="A534" s="266" t="s">
        <v>619</v>
      </c>
      <c r="B534" s="124"/>
      <c r="C534" s="125" t="s">
        <v>713</v>
      </c>
      <c r="D534" s="119">
        <v>43119</v>
      </c>
      <c r="E534" s="120" t="s">
        <v>2439</v>
      </c>
      <c r="F534" s="120" t="s">
        <v>3</v>
      </c>
      <c r="G534" s="120">
        <v>1589770</v>
      </c>
      <c r="H534" s="124"/>
      <c r="I534" s="128" t="s">
        <v>3484</v>
      </c>
      <c r="J534" s="124"/>
      <c r="K534" s="124"/>
      <c r="L534" s="124"/>
      <c r="M534" s="124"/>
      <c r="N534" s="213">
        <v>0</v>
      </c>
      <c r="O534" s="213">
        <v>190</v>
      </c>
      <c r="P534" s="124" t="s">
        <v>1314</v>
      </c>
    </row>
    <row r="535" spans="1:16" ht="51">
      <c r="A535" s="266" t="s">
        <v>619</v>
      </c>
      <c r="B535" s="124"/>
      <c r="C535" s="125" t="s">
        <v>713</v>
      </c>
      <c r="D535" s="119">
        <v>43119</v>
      </c>
      <c r="E535" s="120" t="s">
        <v>2440</v>
      </c>
      <c r="F535" s="120" t="s">
        <v>3</v>
      </c>
      <c r="G535" s="120">
        <v>1589771</v>
      </c>
      <c r="H535" s="124"/>
      <c r="I535" s="128" t="s">
        <v>3485</v>
      </c>
      <c r="J535" s="124"/>
      <c r="K535" s="124"/>
      <c r="L535" s="124"/>
      <c r="M535" s="124"/>
      <c r="N535" s="213">
        <v>0</v>
      </c>
      <c r="O535" s="213">
        <v>190</v>
      </c>
      <c r="P535" s="124" t="s">
        <v>1314</v>
      </c>
    </row>
    <row r="536" spans="1:16" ht="51">
      <c r="A536" s="266" t="s">
        <v>619</v>
      </c>
      <c r="B536" s="124"/>
      <c r="C536" s="125" t="s">
        <v>713</v>
      </c>
      <c r="D536" s="119">
        <v>43119</v>
      </c>
      <c r="E536" s="120" t="s">
        <v>2441</v>
      </c>
      <c r="F536" s="120" t="s">
        <v>3</v>
      </c>
      <c r="G536" s="120">
        <v>1589772</v>
      </c>
      <c r="H536" s="124"/>
      <c r="I536" s="128" t="s">
        <v>3486</v>
      </c>
      <c r="J536" s="124"/>
      <c r="K536" s="124"/>
      <c r="L536" s="124"/>
      <c r="M536" s="124"/>
      <c r="N536" s="213">
        <v>0</v>
      </c>
      <c r="O536" s="213">
        <v>190</v>
      </c>
      <c r="P536" s="124" t="s">
        <v>1314</v>
      </c>
    </row>
    <row r="537" spans="1:16" ht="51">
      <c r="A537" s="266" t="s">
        <v>619</v>
      </c>
      <c r="B537" s="124"/>
      <c r="C537" s="125" t="s">
        <v>713</v>
      </c>
      <c r="D537" s="119">
        <v>43119</v>
      </c>
      <c r="E537" s="120" t="s">
        <v>2442</v>
      </c>
      <c r="F537" s="120" t="s">
        <v>3</v>
      </c>
      <c r="G537" s="120">
        <v>1589774</v>
      </c>
      <c r="H537" s="124"/>
      <c r="I537" s="128" t="s">
        <v>3487</v>
      </c>
      <c r="J537" s="124"/>
      <c r="K537" s="124"/>
      <c r="L537" s="124"/>
      <c r="M537" s="124"/>
      <c r="N537" s="213">
        <v>0</v>
      </c>
      <c r="O537" s="213">
        <v>190</v>
      </c>
      <c r="P537" s="124" t="s">
        <v>1314</v>
      </c>
    </row>
    <row r="538" spans="1:16" ht="51">
      <c r="A538" s="266" t="s">
        <v>619</v>
      </c>
      <c r="B538" s="124"/>
      <c r="C538" s="125" t="s">
        <v>713</v>
      </c>
      <c r="D538" s="119">
        <v>43119</v>
      </c>
      <c r="E538" s="120" t="s">
        <v>2443</v>
      </c>
      <c r="F538" s="120" t="s">
        <v>3</v>
      </c>
      <c r="G538" s="120">
        <v>1589775</v>
      </c>
      <c r="H538" s="124"/>
      <c r="I538" s="128" t="s">
        <v>3488</v>
      </c>
      <c r="J538" s="124"/>
      <c r="K538" s="124"/>
      <c r="L538" s="124"/>
      <c r="M538" s="124"/>
      <c r="N538" s="213">
        <v>0</v>
      </c>
      <c r="O538" s="213">
        <v>190</v>
      </c>
      <c r="P538" s="124" t="s">
        <v>1314</v>
      </c>
    </row>
    <row r="539" spans="1:16" ht="51">
      <c r="A539" s="266">
        <v>35</v>
      </c>
      <c r="B539" s="124"/>
      <c r="C539" s="125" t="s">
        <v>696</v>
      </c>
      <c r="D539" s="119">
        <v>43119</v>
      </c>
      <c r="E539" s="120" t="s">
        <v>2444</v>
      </c>
      <c r="F539" s="120" t="s">
        <v>3</v>
      </c>
      <c r="G539" s="120">
        <v>1589776</v>
      </c>
      <c r="H539" s="124"/>
      <c r="I539" s="128" t="s">
        <v>1383</v>
      </c>
      <c r="J539" s="124"/>
      <c r="K539" s="124"/>
      <c r="L539" s="124"/>
      <c r="M539" s="124"/>
      <c r="N539" s="213">
        <v>0</v>
      </c>
      <c r="O539" s="213">
        <v>1200</v>
      </c>
      <c r="P539" s="124" t="s">
        <v>1314</v>
      </c>
    </row>
    <row r="540" spans="1:16" ht="51">
      <c r="A540" s="266">
        <v>574</v>
      </c>
      <c r="B540" s="124"/>
      <c r="C540" s="125" t="s">
        <v>850</v>
      </c>
      <c r="D540" s="119">
        <v>43119</v>
      </c>
      <c r="E540" s="120" t="s">
        <v>2445</v>
      </c>
      <c r="F540" s="120" t="s">
        <v>3</v>
      </c>
      <c r="G540" s="120">
        <v>1589800</v>
      </c>
      <c r="H540" s="124"/>
      <c r="I540" s="128" t="s">
        <v>3489</v>
      </c>
      <c r="J540" s="124"/>
      <c r="K540" s="124"/>
      <c r="L540" s="124"/>
      <c r="M540" s="124"/>
      <c r="N540" s="213">
        <v>0</v>
      </c>
      <c r="O540" s="213">
        <v>92.3</v>
      </c>
      <c r="P540" s="124" t="s">
        <v>1314</v>
      </c>
    </row>
    <row r="541" spans="1:16" ht="51">
      <c r="A541" s="266" t="s">
        <v>619</v>
      </c>
      <c r="B541" s="124"/>
      <c r="C541" s="125" t="s">
        <v>713</v>
      </c>
      <c r="D541" s="119">
        <v>43119</v>
      </c>
      <c r="E541" s="120" t="s">
        <v>2446</v>
      </c>
      <c r="F541" s="120" t="s">
        <v>3</v>
      </c>
      <c r="G541" s="120">
        <v>1589831</v>
      </c>
      <c r="H541" s="124"/>
      <c r="I541" s="128" t="s">
        <v>3490</v>
      </c>
      <c r="J541" s="124"/>
      <c r="K541" s="124"/>
      <c r="L541" s="124"/>
      <c r="M541" s="124"/>
      <c r="N541" s="213">
        <v>0</v>
      </c>
      <c r="O541" s="213">
        <v>185.5</v>
      </c>
      <c r="P541" s="124" t="s">
        <v>1314</v>
      </c>
    </row>
    <row r="542" spans="1:16" ht="51">
      <c r="A542" s="266" t="s">
        <v>619</v>
      </c>
      <c r="B542" s="124"/>
      <c r="C542" s="125" t="s">
        <v>713</v>
      </c>
      <c r="D542" s="119">
        <v>43119</v>
      </c>
      <c r="E542" s="120" t="s">
        <v>2447</v>
      </c>
      <c r="F542" s="120" t="s">
        <v>3</v>
      </c>
      <c r="G542" s="120">
        <v>1589833</v>
      </c>
      <c r="H542" s="124"/>
      <c r="I542" s="128" t="s">
        <v>3491</v>
      </c>
      <c r="J542" s="124"/>
      <c r="K542" s="124"/>
      <c r="L542" s="124"/>
      <c r="M542" s="124"/>
      <c r="N542" s="213">
        <v>0</v>
      </c>
      <c r="O542" s="213">
        <v>185.5</v>
      </c>
      <c r="P542" s="124" t="s">
        <v>1314</v>
      </c>
    </row>
    <row r="543" spans="1:16" ht="63.75">
      <c r="A543" s="266" t="s">
        <v>619</v>
      </c>
      <c r="B543" s="124"/>
      <c r="C543" s="125" t="s">
        <v>713</v>
      </c>
      <c r="D543" s="119">
        <v>43119</v>
      </c>
      <c r="E543" s="120" t="s">
        <v>2448</v>
      </c>
      <c r="F543" s="120" t="s">
        <v>3</v>
      </c>
      <c r="G543" s="120">
        <v>1589843</v>
      </c>
      <c r="H543" s="124"/>
      <c r="I543" s="128" t="s">
        <v>3492</v>
      </c>
      <c r="J543" s="124"/>
      <c r="K543" s="124"/>
      <c r="L543" s="124"/>
      <c r="M543" s="124"/>
      <c r="N543" s="213">
        <v>0</v>
      </c>
      <c r="O543" s="213">
        <v>4630.5</v>
      </c>
      <c r="P543" s="124" t="s">
        <v>1314</v>
      </c>
    </row>
    <row r="544" spans="1:16" ht="51">
      <c r="A544" s="266" t="s">
        <v>619</v>
      </c>
      <c r="B544" s="124"/>
      <c r="C544" s="125" t="s">
        <v>713</v>
      </c>
      <c r="D544" s="119">
        <v>43119</v>
      </c>
      <c r="E544" s="120" t="s">
        <v>2449</v>
      </c>
      <c r="F544" s="120" t="s">
        <v>3</v>
      </c>
      <c r="G544" s="120">
        <v>1589855</v>
      </c>
      <c r="H544" s="124"/>
      <c r="I544" s="128" t="s">
        <v>3493</v>
      </c>
      <c r="J544" s="124"/>
      <c r="K544" s="124"/>
      <c r="L544" s="124"/>
      <c r="M544" s="124"/>
      <c r="N544" s="213">
        <v>0</v>
      </c>
      <c r="O544" s="213">
        <v>246.7</v>
      </c>
      <c r="P544" s="124" t="s">
        <v>1314</v>
      </c>
    </row>
    <row r="545" spans="1:16" ht="51">
      <c r="A545" s="266" t="s">
        <v>619</v>
      </c>
      <c r="B545" s="124"/>
      <c r="C545" s="125" t="s">
        <v>713</v>
      </c>
      <c r="D545" s="119">
        <v>43119</v>
      </c>
      <c r="E545" s="120" t="s">
        <v>2450</v>
      </c>
      <c r="F545" s="120" t="s">
        <v>3</v>
      </c>
      <c r="G545" s="120">
        <v>1589859</v>
      </c>
      <c r="H545" s="124"/>
      <c r="I545" s="128" t="s">
        <v>3494</v>
      </c>
      <c r="J545" s="124"/>
      <c r="K545" s="124"/>
      <c r="L545" s="124"/>
      <c r="M545" s="124"/>
      <c r="N545" s="213">
        <v>0</v>
      </c>
      <c r="O545" s="213">
        <v>370.05</v>
      </c>
      <c r="P545" s="124" t="s">
        <v>1314</v>
      </c>
    </row>
    <row r="546" spans="1:16" ht="51">
      <c r="A546" s="266" t="s">
        <v>619</v>
      </c>
      <c r="B546" s="124"/>
      <c r="C546" s="125" t="s">
        <v>713</v>
      </c>
      <c r="D546" s="119">
        <v>43119</v>
      </c>
      <c r="E546" s="120" t="s">
        <v>2451</v>
      </c>
      <c r="F546" s="120" t="s">
        <v>3</v>
      </c>
      <c r="G546" s="120">
        <v>1589862</v>
      </c>
      <c r="H546" s="124"/>
      <c r="I546" s="128" t="s">
        <v>3495</v>
      </c>
      <c r="J546" s="124"/>
      <c r="K546" s="124"/>
      <c r="L546" s="124"/>
      <c r="M546" s="124"/>
      <c r="N546" s="213">
        <v>0</v>
      </c>
      <c r="O546" s="213">
        <v>369</v>
      </c>
      <c r="P546" s="124" t="s">
        <v>1314</v>
      </c>
    </row>
    <row r="547" spans="1:16" ht="51">
      <c r="A547" s="266" t="s">
        <v>619</v>
      </c>
      <c r="B547" s="124"/>
      <c r="C547" s="125" t="s">
        <v>713</v>
      </c>
      <c r="D547" s="119">
        <v>43119</v>
      </c>
      <c r="E547" s="120" t="s">
        <v>2452</v>
      </c>
      <c r="F547" s="120" t="s">
        <v>3</v>
      </c>
      <c r="G547" s="120">
        <v>1589865</v>
      </c>
      <c r="H547" s="124"/>
      <c r="I547" s="128" t="s">
        <v>3496</v>
      </c>
      <c r="J547" s="124"/>
      <c r="K547" s="124"/>
      <c r="L547" s="124"/>
      <c r="M547" s="124"/>
      <c r="N547" s="213">
        <v>0</v>
      </c>
      <c r="O547" s="213">
        <v>196.1</v>
      </c>
      <c r="P547" s="124" t="s">
        <v>1314</v>
      </c>
    </row>
    <row r="548" spans="1:16" ht="51">
      <c r="A548" s="266" t="s">
        <v>619</v>
      </c>
      <c r="B548" s="124"/>
      <c r="C548" s="125" t="s">
        <v>713</v>
      </c>
      <c r="D548" s="119">
        <v>43119</v>
      </c>
      <c r="E548" s="120" t="s">
        <v>2453</v>
      </c>
      <c r="F548" s="120" t="s">
        <v>3</v>
      </c>
      <c r="G548" s="120">
        <v>1589894</v>
      </c>
      <c r="H548" s="124"/>
      <c r="I548" s="128" t="s">
        <v>3497</v>
      </c>
      <c r="J548" s="124"/>
      <c r="K548" s="124"/>
      <c r="L548" s="124"/>
      <c r="M548" s="124"/>
      <c r="N548" s="213">
        <v>0</v>
      </c>
      <c r="O548" s="213">
        <v>25</v>
      </c>
      <c r="P548" s="124" t="s">
        <v>1314</v>
      </c>
    </row>
    <row r="549" spans="1:16" ht="51">
      <c r="A549" s="266">
        <v>582</v>
      </c>
      <c r="B549" s="124"/>
      <c r="C549" s="125" t="s">
        <v>856</v>
      </c>
      <c r="D549" s="119">
        <v>43119</v>
      </c>
      <c r="E549" s="120" t="s">
        <v>2454</v>
      </c>
      <c r="F549" s="120" t="s">
        <v>3</v>
      </c>
      <c r="G549" s="120">
        <v>1589910</v>
      </c>
      <c r="H549" s="124"/>
      <c r="I549" s="128" t="s">
        <v>3498</v>
      </c>
      <c r="J549" s="124"/>
      <c r="K549" s="124"/>
      <c r="L549" s="124"/>
      <c r="M549" s="124"/>
      <c r="N549" s="213">
        <v>0</v>
      </c>
      <c r="O549" s="213">
        <v>3880.8</v>
      </c>
      <c r="P549" s="124" t="s">
        <v>1314</v>
      </c>
    </row>
    <row r="550" spans="1:16" ht="76.5">
      <c r="A550" s="266" t="s">
        <v>619</v>
      </c>
      <c r="B550" s="124"/>
      <c r="C550" s="125" t="s">
        <v>713</v>
      </c>
      <c r="D550" s="119">
        <v>43123</v>
      </c>
      <c r="E550" s="120" t="s">
        <v>1534</v>
      </c>
      <c r="F550" s="120" t="s">
        <v>6</v>
      </c>
      <c r="G550" s="120">
        <v>911487</v>
      </c>
      <c r="H550" s="124"/>
      <c r="I550" s="128" t="s">
        <v>2728</v>
      </c>
      <c r="J550" s="124"/>
      <c r="K550" s="124"/>
      <c r="L550" s="124"/>
      <c r="M550" s="124"/>
      <c r="N550" s="213">
        <v>0</v>
      </c>
      <c r="O550" s="213">
        <v>3000</v>
      </c>
      <c r="P550" s="124" t="s">
        <v>1314</v>
      </c>
    </row>
    <row r="551" spans="1:16" ht="63.75">
      <c r="A551" s="266" t="s">
        <v>622</v>
      </c>
      <c r="B551" s="124"/>
      <c r="C551" s="125" t="s">
        <v>715</v>
      </c>
      <c r="D551" s="119">
        <v>43123</v>
      </c>
      <c r="E551" s="120" t="s">
        <v>1535</v>
      </c>
      <c r="F551" s="120" t="s">
        <v>1315</v>
      </c>
      <c r="G551" s="120">
        <v>16405328</v>
      </c>
      <c r="H551" s="124"/>
      <c r="I551" s="128" t="s">
        <v>2729</v>
      </c>
      <c r="J551" s="124"/>
      <c r="K551" s="124"/>
      <c r="L551" s="124"/>
      <c r="M551" s="124"/>
      <c r="N551" s="213">
        <v>18000</v>
      </c>
      <c r="O551" s="213">
        <v>0</v>
      </c>
      <c r="P551" s="124" t="s">
        <v>1314</v>
      </c>
    </row>
    <row r="552" spans="1:16" ht="63.75">
      <c r="A552" s="266" t="s">
        <v>622</v>
      </c>
      <c r="B552" s="124"/>
      <c r="C552" s="125" t="s">
        <v>715</v>
      </c>
      <c r="D552" s="119">
        <v>43123</v>
      </c>
      <c r="E552" s="120" t="s">
        <v>1536</v>
      </c>
      <c r="F552" s="120" t="s">
        <v>1315</v>
      </c>
      <c r="G552" s="120">
        <v>16405323</v>
      </c>
      <c r="H552" s="124"/>
      <c r="I552" s="128" t="s">
        <v>2730</v>
      </c>
      <c r="J552" s="124"/>
      <c r="K552" s="124"/>
      <c r="L552" s="124"/>
      <c r="M552" s="124"/>
      <c r="N552" s="213">
        <v>18000</v>
      </c>
      <c r="O552" s="213">
        <v>0</v>
      </c>
      <c r="P552" s="124" t="s">
        <v>1314</v>
      </c>
    </row>
    <row r="553" spans="1:16" ht="63.75">
      <c r="A553" s="266" t="s">
        <v>622</v>
      </c>
      <c r="B553" s="124"/>
      <c r="C553" s="125" t="s">
        <v>715</v>
      </c>
      <c r="D553" s="119">
        <v>43123</v>
      </c>
      <c r="E553" s="120" t="s">
        <v>1537</v>
      </c>
      <c r="F553" s="120" t="s">
        <v>1315</v>
      </c>
      <c r="G553" s="120">
        <v>16405321</v>
      </c>
      <c r="H553" s="124"/>
      <c r="I553" s="128" t="s">
        <v>2731</v>
      </c>
      <c r="J553" s="124"/>
      <c r="K553" s="124"/>
      <c r="L553" s="124"/>
      <c r="M553" s="124"/>
      <c r="N553" s="213">
        <v>16650</v>
      </c>
      <c r="O553" s="213">
        <v>0</v>
      </c>
      <c r="P553" s="124" t="s">
        <v>1314</v>
      </c>
    </row>
    <row r="554" spans="1:16" ht="63.75">
      <c r="A554" s="266" t="s">
        <v>622</v>
      </c>
      <c r="B554" s="124"/>
      <c r="C554" s="125" t="s">
        <v>715</v>
      </c>
      <c r="D554" s="119">
        <v>43123</v>
      </c>
      <c r="E554" s="120" t="s">
        <v>1538</v>
      </c>
      <c r="F554" s="120" t="s">
        <v>1315</v>
      </c>
      <c r="G554" s="120">
        <v>16405319</v>
      </c>
      <c r="H554" s="124"/>
      <c r="I554" s="128" t="s">
        <v>2732</v>
      </c>
      <c r="J554" s="124"/>
      <c r="K554" s="124"/>
      <c r="L554" s="124"/>
      <c r="M554" s="124"/>
      <c r="N554" s="213">
        <v>15300</v>
      </c>
      <c r="O554" s="213">
        <v>0</v>
      </c>
      <c r="P554" s="124" t="s">
        <v>1314</v>
      </c>
    </row>
    <row r="555" spans="1:16" ht="63.75">
      <c r="A555" s="266" t="s">
        <v>622</v>
      </c>
      <c r="B555" s="124"/>
      <c r="C555" s="125" t="s">
        <v>715</v>
      </c>
      <c r="D555" s="119">
        <v>43123</v>
      </c>
      <c r="E555" s="120" t="s">
        <v>1539</v>
      </c>
      <c r="F555" s="120" t="s">
        <v>1315</v>
      </c>
      <c r="G555" s="120">
        <v>16405310</v>
      </c>
      <c r="H555" s="124"/>
      <c r="I555" s="128" t="s">
        <v>2733</v>
      </c>
      <c r="J555" s="124"/>
      <c r="K555" s="124"/>
      <c r="L555" s="124"/>
      <c r="M555" s="124"/>
      <c r="N555" s="213">
        <v>17495</v>
      </c>
      <c r="O555" s="213">
        <v>0</v>
      </c>
      <c r="P555" s="124" t="s">
        <v>1314</v>
      </c>
    </row>
    <row r="556" spans="1:16" ht="63.75">
      <c r="A556" s="266" t="s">
        <v>622</v>
      </c>
      <c r="B556" s="124"/>
      <c r="C556" s="125" t="s">
        <v>715</v>
      </c>
      <c r="D556" s="119">
        <v>43123</v>
      </c>
      <c r="E556" s="120" t="s">
        <v>1540</v>
      </c>
      <c r="F556" s="120" t="s">
        <v>1315</v>
      </c>
      <c r="G556" s="120">
        <v>16405309</v>
      </c>
      <c r="H556" s="124"/>
      <c r="I556" s="128" t="s">
        <v>2734</v>
      </c>
      <c r="J556" s="124"/>
      <c r="K556" s="124"/>
      <c r="L556" s="124"/>
      <c r="M556" s="124"/>
      <c r="N556" s="213">
        <v>14400</v>
      </c>
      <c r="O556" s="213">
        <v>0</v>
      </c>
      <c r="P556" s="124" t="s">
        <v>1314</v>
      </c>
    </row>
    <row r="557" spans="1:16" ht="63.75">
      <c r="A557" s="266" t="s">
        <v>622</v>
      </c>
      <c r="B557" s="124"/>
      <c r="C557" s="125" t="s">
        <v>715</v>
      </c>
      <c r="D557" s="119">
        <v>43123</v>
      </c>
      <c r="E557" s="120" t="s">
        <v>1541</v>
      </c>
      <c r="F557" s="120" t="s">
        <v>1315</v>
      </c>
      <c r="G557" s="120">
        <v>16405308</v>
      </c>
      <c r="H557" s="124"/>
      <c r="I557" s="128" t="s">
        <v>2735</v>
      </c>
      <c r="J557" s="124"/>
      <c r="K557" s="124"/>
      <c r="L557" s="124"/>
      <c r="M557" s="124"/>
      <c r="N557" s="213">
        <v>22299.5</v>
      </c>
      <c r="O557" s="213">
        <v>0</v>
      </c>
      <c r="P557" s="124" t="s">
        <v>1314</v>
      </c>
    </row>
    <row r="558" spans="1:16" ht="63.75">
      <c r="A558" s="266" t="s">
        <v>622</v>
      </c>
      <c r="B558" s="124"/>
      <c r="C558" s="125" t="s">
        <v>715</v>
      </c>
      <c r="D558" s="119">
        <v>43123</v>
      </c>
      <c r="E558" s="120" t="s">
        <v>1542</v>
      </c>
      <c r="F558" s="120" t="s">
        <v>1315</v>
      </c>
      <c r="G558" s="120">
        <v>16405307</v>
      </c>
      <c r="H558" s="124"/>
      <c r="I558" s="128" t="s">
        <v>2736</v>
      </c>
      <c r="J558" s="124"/>
      <c r="K558" s="124"/>
      <c r="L558" s="124"/>
      <c r="M558" s="124"/>
      <c r="N558" s="213">
        <v>8100</v>
      </c>
      <c r="O558" s="213">
        <v>0</v>
      </c>
      <c r="P558" s="124" t="s">
        <v>1314</v>
      </c>
    </row>
    <row r="559" spans="1:16" ht="63.75">
      <c r="A559" s="266" t="s">
        <v>622</v>
      </c>
      <c r="B559" s="124"/>
      <c r="C559" s="125" t="s">
        <v>715</v>
      </c>
      <c r="D559" s="119">
        <v>43123</v>
      </c>
      <c r="E559" s="120" t="s">
        <v>1543</v>
      </c>
      <c r="F559" s="120" t="s">
        <v>1315</v>
      </c>
      <c r="G559" s="120">
        <v>16405290</v>
      </c>
      <c r="H559" s="124"/>
      <c r="I559" s="128" t="s">
        <v>2737</v>
      </c>
      <c r="J559" s="124"/>
      <c r="K559" s="124"/>
      <c r="L559" s="124"/>
      <c r="M559" s="124"/>
      <c r="N559" s="213">
        <v>4500</v>
      </c>
      <c r="O559" s="213">
        <v>0</v>
      </c>
      <c r="P559" s="124" t="s">
        <v>1314</v>
      </c>
    </row>
    <row r="560" spans="1:16" ht="63.75">
      <c r="A560" s="266" t="s">
        <v>622</v>
      </c>
      <c r="B560" s="124"/>
      <c r="C560" s="125" t="s">
        <v>715</v>
      </c>
      <c r="D560" s="119">
        <v>43123</v>
      </c>
      <c r="E560" s="120" t="s">
        <v>1544</v>
      </c>
      <c r="F560" s="120" t="s">
        <v>1315</v>
      </c>
      <c r="G560" s="120">
        <v>16405282</v>
      </c>
      <c r="H560" s="124"/>
      <c r="I560" s="128" t="s">
        <v>2738</v>
      </c>
      <c r="J560" s="124"/>
      <c r="K560" s="124"/>
      <c r="L560" s="124"/>
      <c r="M560" s="124"/>
      <c r="N560" s="213">
        <v>6899</v>
      </c>
      <c r="O560" s="213">
        <v>0</v>
      </c>
      <c r="P560" s="124" t="s">
        <v>1314</v>
      </c>
    </row>
    <row r="561" spans="1:16" ht="63.75">
      <c r="A561" s="266" t="s">
        <v>622</v>
      </c>
      <c r="B561" s="124"/>
      <c r="C561" s="125" t="s">
        <v>715</v>
      </c>
      <c r="D561" s="119">
        <v>43123</v>
      </c>
      <c r="E561" s="120" t="s">
        <v>1545</v>
      </c>
      <c r="F561" s="120" t="s">
        <v>1315</v>
      </c>
      <c r="G561" s="120">
        <v>16405281</v>
      </c>
      <c r="H561" s="124"/>
      <c r="I561" s="128" t="s">
        <v>2739</v>
      </c>
      <c r="J561" s="124"/>
      <c r="K561" s="124"/>
      <c r="L561" s="124"/>
      <c r="M561" s="124"/>
      <c r="N561" s="213">
        <v>18450</v>
      </c>
      <c r="O561" s="213">
        <v>0</v>
      </c>
      <c r="P561" s="124" t="s">
        <v>1314</v>
      </c>
    </row>
    <row r="562" spans="1:16" ht="63.75">
      <c r="A562" s="266" t="s">
        <v>622</v>
      </c>
      <c r="B562" s="124"/>
      <c r="C562" s="125" t="s">
        <v>715</v>
      </c>
      <c r="D562" s="119">
        <v>43123</v>
      </c>
      <c r="E562" s="120" t="s">
        <v>1546</v>
      </c>
      <c r="F562" s="120" t="s">
        <v>1315</v>
      </c>
      <c r="G562" s="120">
        <v>16405274</v>
      </c>
      <c r="H562" s="124"/>
      <c r="I562" s="128" t="s">
        <v>2740</v>
      </c>
      <c r="J562" s="124"/>
      <c r="K562" s="124"/>
      <c r="L562" s="124"/>
      <c r="M562" s="124"/>
      <c r="N562" s="213">
        <v>10350</v>
      </c>
      <c r="O562" s="213">
        <v>0</v>
      </c>
      <c r="P562" s="124" t="s">
        <v>1314</v>
      </c>
    </row>
    <row r="563" spans="1:16" ht="89.25">
      <c r="A563" s="266" t="s">
        <v>620</v>
      </c>
      <c r="B563" s="124"/>
      <c r="C563" s="125" t="s">
        <v>714</v>
      </c>
      <c r="D563" s="119">
        <v>43123</v>
      </c>
      <c r="E563" s="120" t="s">
        <v>1547</v>
      </c>
      <c r="F563" s="120" t="s">
        <v>13</v>
      </c>
      <c r="G563" s="120">
        <v>911504</v>
      </c>
      <c r="H563" s="124"/>
      <c r="I563" s="128" t="s">
        <v>2741</v>
      </c>
      <c r="J563" s="124"/>
      <c r="K563" s="124"/>
      <c r="L563" s="124"/>
      <c r="M563" s="124"/>
      <c r="N563" s="213">
        <v>5601550</v>
      </c>
      <c r="O563" s="213">
        <v>0</v>
      </c>
      <c r="P563" s="124" t="s">
        <v>1314</v>
      </c>
    </row>
    <row r="564" spans="1:16" ht="51">
      <c r="A564" s="266" t="s">
        <v>619</v>
      </c>
      <c r="B564" s="124"/>
      <c r="C564" s="125" t="s">
        <v>713</v>
      </c>
      <c r="D564" s="119">
        <v>43123</v>
      </c>
      <c r="E564" s="120" t="s">
        <v>1548</v>
      </c>
      <c r="F564" s="120" t="s">
        <v>11</v>
      </c>
      <c r="G564" s="120">
        <v>911506</v>
      </c>
      <c r="H564" s="124"/>
      <c r="I564" s="128" t="s">
        <v>2742</v>
      </c>
      <c r="J564" s="124"/>
      <c r="K564" s="124"/>
      <c r="L564" s="124"/>
      <c r="M564" s="124"/>
      <c r="N564" s="213">
        <v>50</v>
      </c>
      <c r="O564" s="213">
        <v>0</v>
      </c>
      <c r="P564" s="124" t="s">
        <v>1314</v>
      </c>
    </row>
    <row r="565" spans="1:16" ht="76.5">
      <c r="A565" s="266" t="s">
        <v>620</v>
      </c>
      <c r="B565" s="124"/>
      <c r="C565" s="125" t="s">
        <v>714</v>
      </c>
      <c r="D565" s="119">
        <v>43123</v>
      </c>
      <c r="E565" s="120" t="s">
        <v>1549</v>
      </c>
      <c r="F565" s="120" t="s">
        <v>13</v>
      </c>
      <c r="G565" s="120">
        <v>911509</v>
      </c>
      <c r="H565" s="124"/>
      <c r="I565" s="128" t="s">
        <v>2743</v>
      </c>
      <c r="J565" s="124"/>
      <c r="K565" s="124"/>
      <c r="L565" s="124"/>
      <c r="M565" s="124"/>
      <c r="N565" s="213">
        <v>149715</v>
      </c>
      <c r="O565" s="213">
        <v>0</v>
      </c>
      <c r="P565" s="124" t="s">
        <v>1314</v>
      </c>
    </row>
    <row r="566" spans="1:16" ht="76.5">
      <c r="A566" s="266" t="s">
        <v>620</v>
      </c>
      <c r="B566" s="124"/>
      <c r="C566" s="125" t="s">
        <v>714</v>
      </c>
      <c r="D566" s="119">
        <v>43123</v>
      </c>
      <c r="E566" s="120" t="s">
        <v>1550</v>
      </c>
      <c r="F566" s="120" t="s">
        <v>11</v>
      </c>
      <c r="G566" s="120">
        <v>911509</v>
      </c>
      <c r="H566" s="124"/>
      <c r="I566" s="128" t="s">
        <v>2744</v>
      </c>
      <c r="J566" s="124"/>
      <c r="K566" s="124"/>
      <c r="L566" s="124"/>
      <c r="M566" s="124"/>
      <c r="N566" s="213">
        <v>50</v>
      </c>
      <c r="O566" s="213">
        <v>0</v>
      </c>
      <c r="P566" s="124" t="s">
        <v>1314</v>
      </c>
    </row>
    <row r="567" spans="1:16" ht="63.75">
      <c r="A567" s="266" t="s">
        <v>620</v>
      </c>
      <c r="B567" s="124"/>
      <c r="C567" s="125" t="s">
        <v>714</v>
      </c>
      <c r="D567" s="119">
        <v>43123</v>
      </c>
      <c r="E567" s="120" t="s">
        <v>1551</v>
      </c>
      <c r="F567" s="120" t="s">
        <v>11</v>
      </c>
      <c r="G567" s="120">
        <v>10298</v>
      </c>
      <c r="H567" s="124"/>
      <c r="I567" s="128" t="s">
        <v>2745</v>
      </c>
      <c r="J567" s="124"/>
      <c r="K567" s="124"/>
      <c r="L567" s="124"/>
      <c r="M567" s="124"/>
      <c r="N567" s="213">
        <v>2478.7800000000002</v>
      </c>
      <c r="O567" s="213">
        <v>0</v>
      </c>
      <c r="P567" s="124" t="s">
        <v>1314</v>
      </c>
    </row>
    <row r="568" spans="1:16" ht="63.75">
      <c r="A568" s="266" t="s">
        <v>620</v>
      </c>
      <c r="B568" s="124"/>
      <c r="C568" s="125" t="s">
        <v>714</v>
      </c>
      <c r="D568" s="119">
        <v>43123</v>
      </c>
      <c r="E568" s="120" t="s">
        <v>1552</v>
      </c>
      <c r="F568" s="120" t="s">
        <v>11</v>
      </c>
      <c r="G568" s="120">
        <v>10439</v>
      </c>
      <c r="H568" s="124"/>
      <c r="I568" s="128" t="s">
        <v>2746</v>
      </c>
      <c r="J568" s="124"/>
      <c r="K568" s="124"/>
      <c r="L568" s="124"/>
      <c r="M568" s="124"/>
      <c r="N568" s="213">
        <v>5318.89</v>
      </c>
      <c r="O568" s="213">
        <v>0</v>
      </c>
      <c r="P568" s="124" t="s">
        <v>1314</v>
      </c>
    </row>
    <row r="569" spans="1:16" ht="76.5">
      <c r="A569" s="266">
        <v>15</v>
      </c>
      <c r="B569" s="124"/>
      <c r="C569" s="125" t="s">
        <v>691</v>
      </c>
      <c r="D569" s="119">
        <v>43123</v>
      </c>
      <c r="E569" s="120" t="s">
        <v>1553</v>
      </c>
      <c r="F569" s="120" t="s">
        <v>15</v>
      </c>
      <c r="G569" s="120">
        <v>4211</v>
      </c>
      <c r="H569" s="124"/>
      <c r="I569" s="128" t="s">
        <v>2747</v>
      </c>
      <c r="J569" s="124"/>
      <c r="K569" s="124"/>
      <c r="L569" s="124"/>
      <c r="M569" s="124"/>
      <c r="N569" s="213">
        <v>1071.45</v>
      </c>
      <c r="O569" s="213">
        <v>0</v>
      </c>
      <c r="P569" s="124" t="s">
        <v>1314</v>
      </c>
    </row>
    <row r="570" spans="1:16" ht="63.75">
      <c r="A570" s="266">
        <v>513</v>
      </c>
      <c r="B570" s="124"/>
      <c r="C570" s="125" t="s">
        <v>201</v>
      </c>
      <c r="D570" s="119">
        <v>43123</v>
      </c>
      <c r="E570" s="120" t="s">
        <v>1554</v>
      </c>
      <c r="F570" s="120" t="s">
        <v>15</v>
      </c>
      <c r="G570" s="120">
        <v>647733</v>
      </c>
      <c r="H570" s="124"/>
      <c r="I570" s="128" t="s">
        <v>2748</v>
      </c>
      <c r="J570" s="124"/>
      <c r="K570" s="124"/>
      <c r="L570" s="124"/>
      <c r="M570" s="124"/>
      <c r="N570" s="213">
        <v>287.14999999999998</v>
      </c>
      <c r="O570" s="213">
        <v>0</v>
      </c>
      <c r="P570" s="124" t="s">
        <v>1314</v>
      </c>
    </row>
    <row r="571" spans="1:16" ht="51">
      <c r="A571" s="266">
        <v>222</v>
      </c>
      <c r="B571" s="124"/>
      <c r="C571" s="125" t="s">
        <v>764</v>
      </c>
      <c r="D571" s="119">
        <v>43123</v>
      </c>
      <c r="E571" s="120" t="s">
        <v>1555</v>
      </c>
      <c r="F571" s="120" t="s">
        <v>15</v>
      </c>
      <c r="G571" s="120">
        <v>647910</v>
      </c>
      <c r="H571" s="124"/>
      <c r="I571" s="128" t="s">
        <v>2749</v>
      </c>
      <c r="J571" s="124"/>
      <c r="K571" s="124"/>
      <c r="L571" s="124"/>
      <c r="M571" s="124"/>
      <c r="N571" s="213">
        <v>50</v>
      </c>
      <c r="O571" s="213">
        <v>0</v>
      </c>
      <c r="P571" s="124" t="s">
        <v>1314</v>
      </c>
    </row>
    <row r="572" spans="1:16" ht="63.75">
      <c r="A572" s="266" t="s">
        <v>622</v>
      </c>
      <c r="B572" s="124"/>
      <c r="C572" s="125" t="s">
        <v>715</v>
      </c>
      <c r="D572" s="119">
        <v>43123</v>
      </c>
      <c r="E572" s="120" t="s">
        <v>1556</v>
      </c>
      <c r="F572" s="120" t="s">
        <v>1315</v>
      </c>
      <c r="G572" s="120">
        <v>16406817</v>
      </c>
      <c r="H572" s="124"/>
      <c r="I572" s="128" t="s">
        <v>2750</v>
      </c>
      <c r="J572" s="124"/>
      <c r="K572" s="124"/>
      <c r="L572" s="124"/>
      <c r="M572" s="124"/>
      <c r="N572" s="213">
        <v>2700</v>
      </c>
      <c r="O572" s="213">
        <v>0</v>
      </c>
      <c r="P572" s="124" t="s">
        <v>1314</v>
      </c>
    </row>
    <row r="573" spans="1:16" ht="63.75">
      <c r="A573" s="266" t="s">
        <v>622</v>
      </c>
      <c r="B573" s="124"/>
      <c r="C573" s="125" t="s">
        <v>715</v>
      </c>
      <c r="D573" s="119">
        <v>43123</v>
      </c>
      <c r="E573" s="120" t="s">
        <v>1557</v>
      </c>
      <c r="F573" s="120" t="s">
        <v>1315</v>
      </c>
      <c r="G573" s="120">
        <v>16406814</v>
      </c>
      <c r="H573" s="124"/>
      <c r="I573" s="128" t="s">
        <v>2751</v>
      </c>
      <c r="J573" s="124"/>
      <c r="K573" s="124"/>
      <c r="L573" s="124"/>
      <c r="M573" s="124"/>
      <c r="N573" s="213">
        <v>3000</v>
      </c>
      <c r="O573" s="213">
        <v>0</v>
      </c>
      <c r="P573" s="124" t="s">
        <v>1314</v>
      </c>
    </row>
    <row r="574" spans="1:16" ht="63.75">
      <c r="A574" s="266" t="s">
        <v>622</v>
      </c>
      <c r="B574" s="124"/>
      <c r="C574" s="125" t="s">
        <v>715</v>
      </c>
      <c r="D574" s="119">
        <v>43123</v>
      </c>
      <c r="E574" s="120" t="s">
        <v>1558</v>
      </c>
      <c r="F574" s="120" t="s">
        <v>1315</v>
      </c>
      <c r="G574" s="120">
        <v>16406001</v>
      </c>
      <c r="H574" s="124"/>
      <c r="I574" s="128" t="s">
        <v>2752</v>
      </c>
      <c r="J574" s="124"/>
      <c r="K574" s="124"/>
      <c r="L574" s="124"/>
      <c r="M574" s="124"/>
      <c r="N574" s="213">
        <v>2250</v>
      </c>
      <c r="O574" s="213">
        <v>0</v>
      </c>
      <c r="P574" s="124" t="s">
        <v>1314</v>
      </c>
    </row>
    <row r="575" spans="1:16" ht="63.75">
      <c r="A575" s="266" t="s">
        <v>622</v>
      </c>
      <c r="B575" s="124"/>
      <c r="C575" s="125" t="s">
        <v>715</v>
      </c>
      <c r="D575" s="119">
        <v>43123</v>
      </c>
      <c r="E575" s="120" t="s">
        <v>1559</v>
      </c>
      <c r="F575" s="120" t="s">
        <v>1315</v>
      </c>
      <c r="G575" s="120">
        <v>16405999</v>
      </c>
      <c r="H575" s="124"/>
      <c r="I575" s="128" t="s">
        <v>2753</v>
      </c>
      <c r="J575" s="124"/>
      <c r="K575" s="124"/>
      <c r="L575" s="124"/>
      <c r="M575" s="124"/>
      <c r="N575" s="213">
        <v>18000</v>
      </c>
      <c r="O575" s="213">
        <v>0</v>
      </c>
      <c r="P575" s="124" t="s">
        <v>1314</v>
      </c>
    </row>
    <row r="576" spans="1:16" ht="63.75">
      <c r="A576" s="266" t="s">
        <v>622</v>
      </c>
      <c r="B576" s="124"/>
      <c r="C576" s="125" t="s">
        <v>715</v>
      </c>
      <c r="D576" s="119">
        <v>43123</v>
      </c>
      <c r="E576" s="120" t="s">
        <v>1560</v>
      </c>
      <c r="F576" s="120" t="s">
        <v>1315</v>
      </c>
      <c r="G576" s="120">
        <v>16405997</v>
      </c>
      <c r="H576" s="124"/>
      <c r="I576" s="128" t="s">
        <v>2754</v>
      </c>
      <c r="J576" s="124"/>
      <c r="K576" s="124"/>
      <c r="L576" s="124"/>
      <c r="M576" s="124"/>
      <c r="N576" s="213">
        <v>18000</v>
      </c>
      <c r="O576" s="213">
        <v>0</v>
      </c>
      <c r="P576" s="124" t="s">
        <v>1314</v>
      </c>
    </row>
    <row r="577" spans="1:16" ht="63.75">
      <c r="A577" s="266" t="s">
        <v>622</v>
      </c>
      <c r="B577" s="124"/>
      <c r="C577" s="125" t="s">
        <v>715</v>
      </c>
      <c r="D577" s="119">
        <v>43123</v>
      </c>
      <c r="E577" s="120" t="s">
        <v>1561</v>
      </c>
      <c r="F577" s="120" t="s">
        <v>1315</v>
      </c>
      <c r="G577" s="120">
        <v>16405994</v>
      </c>
      <c r="H577" s="124"/>
      <c r="I577" s="128" t="s">
        <v>2755</v>
      </c>
      <c r="J577" s="124"/>
      <c r="K577" s="124"/>
      <c r="L577" s="124"/>
      <c r="M577" s="124"/>
      <c r="N577" s="213">
        <v>4500</v>
      </c>
      <c r="O577" s="213">
        <v>0</v>
      </c>
      <c r="P577" s="124" t="s">
        <v>1314</v>
      </c>
    </row>
    <row r="578" spans="1:16" ht="63.75">
      <c r="A578" s="266" t="s">
        <v>622</v>
      </c>
      <c r="B578" s="124"/>
      <c r="C578" s="125" t="s">
        <v>715</v>
      </c>
      <c r="D578" s="119">
        <v>43123</v>
      </c>
      <c r="E578" s="120" t="s">
        <v>1562</v>
      </c>
      <c r="F578" s="120" t="s">
        <v>1315</v>
      </c>
      <c r="G578" s="120">
        <v>16405992</v>
      </c>
      <c r="H578" s="124"/>
      <c r="I578" s="128" t="s">
        <v>2756</v>
      </c>
      <c r="J578" s="124"/>
      <c r="K578" s="124"/>
      <c r="L578" s="124"/>
      <c r="M578" s="124"/>
      <c r="N578" s="213">
        <v>8100</v>
      </c>
      <c r="O578" s="213">
        <v>0</v>
      </c>
      <c r="P578" s="124" t="s">
        <v>1314</v>
      </c>
    </row>
    <row r="579" spans="1:16" ht="63.75">
      <c r="A579" s="266" t="s">
        <v>622</v>
      </c>
      <c r="B579" s="124"/>
      <c r="C579" s="125" t="s">
        <v>715</v>
      </c>
      <c r="D579" s="119">
        <v>43123</v>
      </c>
      <c r="E579" s="120" t="s">
        <v>1563</v>
      </c>
      <c r="F579" s="120" t="s">
        <v>1315</v>
      </c>
      <c r="G579" s="120">
        <v>16405986</v>
      </c>
      <c r="H579" s="124"/>
      <c r="I579" s="128" t="s">
        <v>2757</v>
      </c>
      <c r="J579" s="124"/>
      <c r="K579" s="124"/>
      <c r="L579" s="124"/>
      <c r="M579" s="124"/>
      <c r="N579" s="213">
        <v>10575</v>
      </c>
      <c r="O579" s="213">
        <v>0</v>
      </c>
      <c r="P579" s="124" t="s">
        <v>1314</v>
      </c>
    </row>
    <row r="580" spans="1:16" ht="63.75">
      <c r="A580" s="266" t="s">
        <v>622</v>
      </c>
      <c r="B580" s="124"/>
      <c r="C580" s="125" t="s">
        <v>715</v>
      </c>
      <c r="D580" s="119">
        <v>43123</v>
      </c>
      <c r="E580" s="120" t="s">
        <v>1564</v>
      </c>
      <c r="F580" s="120" t="s">
        <v>1315</v>
      </c>
      <c r="G580" s="120">
        <v>16405925</v>
      </c>
      <c r="H580" s="124"/>
      <c r="I580" s="128" t="s">
        <v>2758</v>
      </c>
      <c r="J580" s="124"/>
      <c r="K580" s="124"/>
      <c r="L580" s="124"/>
      <c r="M580" s="124"/>
      <c r="N580" s="213">
        <v>1800</v>
      </c>
      <c r="O580" s="213">
        <v>0</v>
      </c>
      <c r="P580" s="124" t="s">
        <v>1314</v>
      </c>
    </row>
    <row r="581" spans="1:16" ht="63.75">
      <c r="A581" s="266" t="s">
        <v>622</v>
      </c>
      <c r="B581" s="124"/>
      <c r="C581" s="125" t="s">
        <v>715</v>
      </c>
      <c r="D581" s="119">
        <v>43123</v>
      </c>
      <c r="E581" s="120" t="s">
        <v>1565</v>
      </c>
      <c r="F581" s="120" t="s">
        <v>1315</v>
      </c>
      <c r="G581" s="120">
        <v>16405924</v>
      </c>
      <c r="H581" s="124"/>
      <c r="I581" s="128" t="s">
        <v>2759</v>
      </c>
      <c r="J581" s="124"/>
      <c r="K581" s="124"/>
      <c r="L581" s="124"/>
      <c r="M581" s="124"/>
      <c r="N581" s="213">
        <v>15750</v>
      </c>
      <c r="O581" s="213">
        <v>0</v>
      </c>
      <c r="P581" s="124" t="s">
        <v>1314</v>
      </c>
    </row>
    <row r="582" spans="1:16" ht="63.75">
      <c r="A582" s="266" t="s">
        <v>622</v>
      </c>
      <c r="B582" s="124"/>
      <c r="C582" s="125" t="s">
        <v>715</v>
      </c>
      <c r="D582" s="119">
        <v>43123</v>
      </c>
      <c r="E582" s="120" t="s">
        <v>1566</v>
      </c>
      <c r="F582" s="120" t="s">
        <v>1315</v>
      </c>
      <c r="G582" s="120">
        <v>16405915</v>
      </c>
      <c r="H582" s="124"/>
      <c r="I582" s="128" t="s">
        <v>2760</v>
      </c>
      <c r="J582" s="124"/>
      <c r="K582" s="124"/>
      <c r="L582" s="124"/>
      <c r="M582" s="124"/>
      <c r="N582" s="213">
        <v>14175</v>
      </c>
      <c r="O582" s="213">
        <v>0</v>
      </c>
      <c r="P582" s="124" t="s">
        <v>1314</v>
      </c>
    </row>
    <row r="583" spans="1:16" ht="63.75">
      <c r="A583" s="266" t="s">
        <v>622</v>
      </c>
      <c r="B583" s="124"/>
      <c r="C583" s="125" t="s">
        <v>715</v>
      </c>
      <c r="D583" s="119">
        <v>43123</v>
      </c>
      <c r="E583" s="120" t="s">
        <v>1567</v>
      </c>
      <c r="F583" s="120" t="s">
        <v>1315</v>
      </c>
      <c r="G583" s="120">
        <v>16405912</v>
      </c>
      <c r="H583" s="124"/>
      <c r="I583" s="128" t="s">
        <v>2761</v>
      </c>
      <c r="J583" s="124"/>
      <c r="K583" s="124"/>
      <c r="L583" s="124"/>
      <c r="M583" s="124"/>
      <c r="N583" s="213">
        <v>2250</v>
      </c>
      <c r="O583" s="213">
        <v>0</v>
      </c>
      <c r="P583" s="124" t="s">
        <v>1314</v>
      </c>
    </row>
    <row r="584" spans="1:16" ht="63.75">
      <c r="A584" s="266" t="s">
        <v>622</v>
      </c>
      <c r="B584" s="124"/>
      <c r="C584" s="125" t="s">
        <v>715</v>
      </c>
      <c r="D584" s="119">
        <v>43123</v>
      </c>
      <c r="E584" s="120" t="s">
        <v>1568</v>
      </c>
      <c r="F584" s="120" t="s">
        <v>1315</v>
      </c>
      <c r="G584" s="120">
        <v>16405911</v>
      </c>
      <c r="H584" s="124"/>
      <c r="I584" s="128" t="s">
        <v>2762</v>
      </c>
      <c r="J584" s="124"/>
      <c r="K584" s="124"/>
      <c r="L584" s="124"/>
      <c r="M584" s="124"/>
      <c r="N584" s="213">
        <v>6750</v>
      </c>
      <c r="O584" s="213">
        <v>0</v>
      </c>
      <c r="P584" s="124" t="s">
        <v>1314</v>
      </c>
    </row>
    <row r="585" spans="1:16" ht="63.75">
      <c r="A585" s="266" t="s">
        <v>622</v>
      </c>
      <c r="B585" s="124"/>
      <c r="C585" s="125" t="s">
        <v>715</v>
      </c>
      <c r="D585" s="119">
        <v>43123</v>
      </c>
      <c r="E585" s="120" t="s">
        <v>1569</v>
      </c>
      <c r="F585" s="120" t="s">
        <v>1315</v>
      </c>
      <c r="G585" s="120">
        <v>16405565</v>
      </c>
      <c r="H585" s="124"/>
      <c r="I585" s="128" t="s">
        <v>2763</v>
      </c>
      <c r="J585" s="124"/>
      <c r="K585" s="124"/>
      <c r="L585" s="124"/>
      <c r="M585" s="124"/>
      <c r="N585" s="213">
        <v>15750</v>
      </c>
      <c r="O585" s="213">
        <v>0</v>
      </c>
      <c r="P585" s="124" t="s">
        <v>1314</v>
      </c>
    </row>
    <row r="586" spans="1:16" ht="63.75">
      <c r="A586" s="266" t="s">
        <v>622</v>
      </c>
      <c r="B586" s="124"/>
      <c r="C586" s="125" t="s">
        <v>715</v>
      </c>
      <c r="D586" s="119">
        <v>43123</v>
      </c>
      <c r="E586" s="120" t="s">
        <v>1570</v>
      </c>
      <c r="F586" s="120" t="s">
        <v>1315</v>
      </c>
      <c r="G586" s="120">
        <v>16405519</v>
      </c>
      <c r="H586" s="124"/>
      <c r="I586" s="128" t="s">
        <v>2764</v>
      </c>
      <c r="J586" s="124"/>
      <c r="K586" s="124"/>
      <c r="L586" s="124"/>
      <c r="M586" s="124"/>
      <c r="N586" s="213">
        <v>13500</v>
      </c>
      <c r="O586" s="213">
        <v>0</v>
      </c>
      <c r="P586" s="124" t="s">
        <v>1314</v>
      </c>
    </row>
    <row r="587" spans="1:16" ht="51">
      <c r="A587" s="266" t="s">
        <v>619</v>
      </c>
      <c r="B587" s="124"/>
      <c r="C587" s="125" t="s">
        <v>713</v>
      </c>
      <c r="D587" s="119">
        <v>43123</v>
      </c>
      <c r="E587" s="120" t="s">
        <v>2455</v>
      </c>
      <c r="F587" s="120" t="s">
        <v>3</v>
      </c>
      <c r="G587" s="120">
        <v>1590112</v>
      </c>
      <c r="H587" s="124"/>
      <c r="I587" s="128" t="s">
        <v>3499</v>
      </c>
      <c r="J587" s="124"/>
      <c r="K587" s="124"/>
      <c r="L587" s="124"/>
      <c r="M587" s="124"/>
      <c r="N587" s="213">
        <v>0</v>
      </c>
      <c r="O587" s="213">
        <v>6108.85</v>
      </c>
      <c r="P587" s="124" t="s">
        <v>1314</v>
      </c>
    </row>
    <row r="588" spans="1:16" ht="63.75">
      <c r="A588" s="266" t="s">
        <v>619</v>
      </c>
      <c r="B588" s="124"/>
      <c r="C588" s="125" t="s">
        <v>713</v>
      </c>
      <c r="D588" s="119">
        <v>43123</v>
      </c>
      <c r="E588" s="120" t="s">
        <v>2456</v>
      </c>
      <c r="F588" s="120" t="s">
        <v>3</v>
      </c>
      <c r="G588" s="120">
        <v>1590085</v>
      </c>
      <c r="H588" s="124"/>
      <c r="I588" s="128" t="s">
        <v>3500</v>
      </c>
      <c r="J588" s="124"/>
      <c r="K588" s="124"/>
      <c r="L588" s="124"/>
      <c r="M588" s="124"/>
      <c r="N588" s="213">
        <v>0</v>
      </c>
      <c r="O588" s="213">
        <v>644</v>
      </c>
      <c r="P588" s="124" t="s">
        <v>1314</v>
      </c>
    </row>
    <row r="589" spans="1:16" ht="63.75">
      <c r="A589" s="266" t="s">
        <v>619</v>
      </c>
      <c r="B589" s="124"/>
      <c r="C589" s="125" t="s">
        <v>713</v>
      </c>
      <c r="D589" s="119">
        <v>43123</v>
      </c>
      <c r="E589" s="120" t="s">
        <v>2457</v>
      </c>
      <c r="F589" s="120" t="s">
        <v>3</v>
      </c>
      <c r="G589" s="120">
        <v>1590086</v>
      </c>
      <c r="H589" s="124"/>
      <c r="I589" s="128" t="s">
        <v>3501</v>
      </c>
      <c r="J589" s="124"/>
      <c r="K589" s="124"/>
      <c r="L589" s="124"/>
      <c r="M589" s="124"/>
      <c r="N589" s="213">
        <v>0</v>
      </c>
      <c r="O589" s="213">
        <v>644</v>
      </c>
      <c r="P589" s="124" t="s">
        <v>1314</v>
      </c>
    </row>
    <row r="590" spans="1:16" ht="63.75">
      <c r="A590" s="266" t="s">
        <v>619</v>
      </c>
      <c r="B590" s="124"/>
      <c r="C590" s="125" t="s">
        <v>713</v>
      </c>
      <c r="D590" s="119">
        <v>43123</v>
      </c>
      <c r="E590" s="120" t="s">
        <v>2458</v>
      </c>
      <c r="F590" s="120" t="s">
        <v>3</v>
      </c>
      <c r="G590" s="120">
        <v>1590087</v>
      </c>
      <c r="H590" s="124"/>
      <c r="I590" s="128" t="s">
        <v>3502</v>
      </c>
      <c r="J590" s="124"/>
      <c r="K590" s="124"/>
      <c r="L590" s="124"/>
      <c r="M590" s="124"/>
      <c r="N590" s="213">
        <v>0</v>
      </c>
      <c r="O590" s="213">
        <v>390</v>
      </c>
      <c r="P590" s="124" t="s">
        <v>1314</v>
      </c>
    </row>
    <row r="591" spans="1:16" ht="63.75">
      <c r="A591" s="266" t="s">
        <v>619</v>
      </c>
      <c r="B591" s="124"/>
      <c r="C591" s="125" t="s">
        <v>713</v>
      </c>
      <c r="D591" s="119">
        <v>43123</v>
      </c>
      <c r="E591" s="120" t="s">
        <v>2459</v>
      </c>
      <c r="F591" s="120" t="s">
        <v>3</v>
      </c>
      <c r="G591" s="120">
        <v>1590088</v>
      </c>
      <c r="H591" s="124"/>
      <c r="I591" s="128" t="s">
        <v>3503</v>
      </c>
      <c r="J591" s="124"/>
      <c r="K591" s="124"/>
      <c r="L591" s="124"/>
      <c r="M591" s="124"/>
      <c r="N591" s="213">
        <v>0</v>
      </c>
      <c r="O591" s="213">
        <v>382</v>
      </c>
      <c r="P591" s="124" t="s">
        <v>1314</v>
      </c>
    </row>
    <row r="592" spans="1:16" ht="63.75">
      <c r="A592" s="266" t="s">
        <v>619</v>
      </c>
      <c r="B592" s="124"/>
      <c r="C592" s="125" t="s">
        <v>713</v>
      </c>
      <c r="D592" s="119">
        <v>43123</v>
      </c>
      <c r="E592" s="120" t="s">
        <v>2460</v>
      </c>
      <c r="F592" s="120" t="s">
        <v>3</v>
      </c>
      <c r="G592" s="120">
        <v>1590090</v>
      </c>
      <c r="H592" s="124"/>
      <c r="I592" s="128" t="s">
        <v>3504</v>
      </c>
      <c r="J592" s="124"/>
      <c r="K592" s="124"/>
      <c r="L592" s="124"/>
      <c r="M592" s="124"/>
      <c r="N592" s="213">
        <v>0</v>
      </c>
      <c r="O592" s="213">
        <v>384</v>
      </c>
      <c r="P592" s="124" t="s">
        <v>1314</v>
      </c>
    </row>
    <row r="593" spans="1:16" ht="51">
      <c r="A593" s="266" t="s">
        <v>619</v>
      </c>
      <c r="B593" s="124"/>
      <c r="C593" s="125" t="s">
        <v>713</v>
      </c>
      <c r="D593" s="119">
        <v>43123</v>
      </c>
      <c r="E593" s="120" t="s">
        <v>2461</v>
      </c>
      <c r="F593" s="120" t="s">
        <v>3</v>
      </c>
      <c r="G593" s="120">
        <v>1590093</v>
      </c>
      <c r="H593" s="124"/>
      <c r="I593" s="128" t="s">
        <v>3505</v>
      </c>
      <c r="J593" s="124"/>
      <c r="K593" s="124"/>
      <c r="L593" s="124"/>
      <c r="M593" s="124"/>
      <c r="N593" s="213">
        <v>0</v>
      </c>
      <c r="O593" s="213">
        <v>140</v>
      </c>
      <c r="P593" s="124" t="s">
        <v>1314</v>
      </c>
    </row>
    <row r="594" spans="1:16" ht="51">
      <c r="A594" s="266" t="s">
        <v>619</v>
      </c>
      <c r="B594" s="124"/>
      <c r="C594" s="125" t="s">
        <v>713</v>
      </c>
      <c r="D594" s="119">
        <v>43123</v>
      </c>
      <c r="E594" s="120" t="s">
        <v>2462</v>
      </c>
      <c r="F594" s="120" t="s">
        <v>3</v>
      </c>
      <c r="G594" s="120">
        <v>1590096</v>
      </c>
      <c r="H594" s="124"/>
      <c r="I594" s="128" t="s">
        <v>3506</v>
      </c>
      <c r="J594" s="124"/>
      <c r="K594" s="124"/>
      <c r="L594" s="124"/>
      <c r="M594" s="124"/>
      <c r="N594" s="213">
        <v>0</v>
      </c>
      <c r="O594" s="213">
        <v>2582</v>
      </c>
      <c r="P594" s="124" t="s">
        <v>1314</v>
      </c>
    </row>
    <row r="595" spans="1:16" ht="51">
      <c r="A595" s="266" t="s">
        <v>619</v>
      </c>
      <c r="B595" s="124"/>
      <c r="C595" s="125" t="s">
        <v>713</v>
      </c>
      <c r="D595" s="119">
        <v>43123</v>
      </c>
      <c r="E595" s="120" t="s">
        <v>2463</v>
      </c>
      <c r="F595" s="120" t="s">
        <v>3</v>
      </c>
      <c r="G595" s="120">
        <v>1590101</v>
      </c>
      <c r="H595" s="124"/>
      <c r="I595" s="128" t="s">
        <v>3507</v>
      </c>
      <c r="J595" s="124"/>
      <c r="K595" s="124"/>
      <c r="L595" s="124"/>
      <c r="M595" s="124"/>
      <c r="N595" s="213">
        <v>0</v>
      </c>
      <c r="O595" s="213">
        <v>242.73</v>
      </c>
      <c r="P595" s="124" t="s">
        <v>1314</v>
      </c>
    </row>
    <row r="596" spans="1:16" ht="51">
      <c r="A596" s="266" t="s">
        <v>619</v>
      </c>
      <c r="B596" s="124"/>
      <c r="C596" s="125" t="s">
        <v>713</v>
      </c>
      <c r="D596" s="119">
        <v>43123</v>
      </c>
      <c r="E596" s="120" t="s">
        <v>2464</v>
      </c>
      <c r="F596" s="120" t="s">
        <v>3</v>
      </c>
      <c r="G596" s="120">
        <v>1590102</v>
      </c>
      <c r="H596" s="124"/>
      <c r="I596" s="128" t="s">
        <v>3507</v>
      </c>
      <c r="J596" s="124"/>
      <c r="K596" s="124"/>
      <c r="L596" s="124"/>
      <c r="M596" s="124"/>
      <c r="N596" s="213">
        <v>0</v>
      </c>
      <c r="O596" s="213">
        <v>263.04000000000002</v>
      </c>
      <c r="P596" s="124" t="s">
        <v>1314</v>
      </c>
    </row>
    <row r="597" spans="1:16" ht="51">
      <c r="A597" s="266">
        <v>52</v>
      </c>
      <c r="B597" s="124"/>
      <c r="C597" s="125" t="s">
        <v>703</v>
      </c>
      <c r="D597" s="119">
        <v>43123</v>
      </c>
      <c r="E597" s="120" t="s">
        <v>2465</v>
      </c>
      <c r="F597" s="120" t="s">
        <v>3</v>
      </c>
      <c r="G597" s="120">
        <v>1590104</v>
      </c>
      <c r="H597" s="124"/>
      <c r="I597" s="128" t="s">
        <v>3508</v>
      </c>
      <c r="J597" s="124"/>
      <c r="K597" s="124"/>
      <c r="L597" s="124"/>
      <c r="M597" s="124"/>
      <c r="N597" s="213">
        <v>0</v>
      </c>
      <c r="O597" s="213">
        <v>60</v>
      </c>
      <c r="P597" s="124" t="s">
        <v>1314</v>
      </c>
    </row>
    <row r="598" spans="1:16" ht="51">
      <c r="A598" s="266" t="s">
        <v>619</v>
      </c>
      <c r="B598" s="124"/>
      <c r="C598" s="125" t="s">
        <v>713</v>
      </c>
      <c r="D598" s="119">
        <v>43123</v>
      </c>
      <c r="E598" s="120" t="s">
        <v>2466</v>
      </c>
      <c r="F598" s="120" t="s">
        <v>3</v>
      </c>
      <c r="G598" s="120">
        <v>1590118</v>
      </c>
      <c r="H598" s="124"/>
      <c r="I598" s="128" t="s">
        <v>3509</v>
      </c>
      <c r="J598" s="124"/>
      <c r="K598" s="124"/>
      <c r="L598" s="124"/>
      <c r="M598" s="124"/>
      <c r="N598" s="213">
        <v>0</v>
      </c>
      <c r="O598" s="213">
        <v>450</v>
      </c>
      <c r="P598" s="124" t="s">
        <v>1314</v>
      </c>
    </row>
    <row r="599" spans="1:16" ht="51">
      <c r="A599" s="266" t="s">
        <v>619</v>
      </c>
      <c r="B599" s="124"/>
      <c r="C599" s="125" t="s">
        <v>713</v>
      </c>
      <c r="D599" s="119">
        <v>43123</v>
      </c>
      <c r="E599" s="120" t="s">
        <v>2467</v>
      </c>
      <c r="F599" s="120" t="s">
        <v>3</v>
      </c>
      <c r="G599" s="120">
        <v>1590119</v>
      </c>
      <c r="H599" s="124"/>
      <c r="I599" s="128" t="s">
        <v>3510</v>
      </c>
      <c r="J599" s="124"/>
      <c r="K599" s="124"/>
      <c r="L599" s="124"/>
      <c r="M599" s="124"/>
      <c r="N599" s="213">
        <v>0</v>
      </c>
      <c r="O599" s="213">
        <v>450</v>
      </c>
      <c r="P599" s="124" t="s">
        <v>1314</v>
      </c>
    </row>
    <row r="600" spans="1:16" ht="51">
      <c r="A600" s="266" t="s">
        <v>619</v>
      </c>
      <c r="B600" s="124"/>
      <c r="C600" s="125" t="s">
        <v>713</v>
      </c>
      <c r="D600" s="119">
        <v>43123</v>
      </c>
      <c r="E600" s="120" t="s">
        <v>2468</v>
      </c>
      <c r="F600" s="120" t="s">
        <v>3</v>
      </c>
      <c r="G600" s="120">
        <v>1590128</v>
      </c>
      <c r="H600" s="124"/>
      <c r="I600" s="128" t="s">
        <v>3511</v>
      </c>
      <c r="J600" s="124"/>
      <c r="K600" s="124"/>
      <c r="L600" s="124"/>
      <c r="M600" s="124"/>
      <c r="N600" s="213">
        <v>0</v>
      </c>
      <c r="O600" s="213">
        <v>70</v>
      </c>
      <c r="P600" s="124" t="s">
        <v>1314</v>
      </c>
    </row>
    <row r="601" spans="1:16" ht="51">
      <c r="A601" s="266" t="s">
        <v>619</v>
      </c>
      <c r="B601" s="124"/>
      <c r="C601" s="125" t="s">
        <v>713</v>
      </c>
      <c r="D601" s="119">
        <v>43123</v>
      </c>
      <c r="E601" s="120" t="s">
        <v>2469</v>
      </c>
      <c r="F601" s="120" t="s">
        <v>3</v>
      </c>
      <c r="G601" s="120">
        <v>1590131</v>
      </c>
      <c r="H601" s="124"/>
      <c r="I601" s="128" t="s">
        <v>3512</v>
      </c>
      <c r="J601" s="124"/>
      <c r="K601" s="124"/>
      <c r="L601" s="124"/>
      <c r="M601" s="124"/>
      <c r="N601" s="213">
        <v>0</v>
      </c>
      <c r="O601" s="213">
        <v>600</v>
      </c>
      <c r="P601" s="124" t="s">
        <v>1314</v>
      </c>
    </row>
    <row r="602" spans="1:16" ht="51">
      <c r="A602" s="266">
        <v>15</v>
      </c>
      <c r="B602" s="124"/>
      <c r="C602" s="125" t="s">
        <v>691</v>
      </c>
      <c r="D602" s="119">
        <v>43123</v>
      </c>
      <c r="E602" s="120" t="s">
        <v>2470</v>
      </c>
      <c r="F602" s="120" t="s">
        <v>3</v>
      </c>
      <c r="G602" s="120">
        <v>1590165</v>
      </c>
      <c r="H602" s="124"/>
      <c r="I602" s="128" t="s">
        <v>3513</v>
      </c>
      <c r="J602" s="124"/>
      <c r="K602" s="124"/>
      <c r="L602" s="124"/>
      <c r="M602" s="124"/>
      <c r="N602" s="213">
        <v>0</v>
      </c>
      <c r="O602" s="213">
        <v>126.92</v>
      </c>
      <c r="P602" s="124" t="s">
        <v>1314</v>
      </c>
    </row>
    <row r="603" spans="1:16" ht="51">
      <c r="A603" s="266" t="s">
        <v>619</v>
      </c>
      <c r="B603" s="124"/>
      <c r="C603" s="125" t="s">
        <v>713</v>
      </c>
      <c r="D603" s="119">
        <v>43123</v>
      </c>
      <c r="E603" s="120" t="s">
        <v>2471</v>
      </c>
      <c r="F603" s="120" t="s">
        <v>3</v>
      </c>
      <c r="G603" s="120">
        <v>1590171</v>
      </c>
      <c r="H603" s="124"/>
      <c r="I603" s="128" t="s">
        <v>3514</v>
      </c>
      <c r="J603" s="124"/>
      <c r="K603" s="124"/>
      <c r="L603" s="124"/>
      <c r="M603" s="124"/>
      <c r="N603" s="213">
        <v>0</v>
      </c>
      <c r="O603" s="213">
        <v>110</v>
      </c>
      <c r="P603" s="124" t="s">
        <v>1314</v>
      </c>
    </row>
    <row r="604" spans="1:16" ht="51">
      <c r="A604" s="266">
        <v>20</v>
      </c>
      <c r="B604" s="124"/>
      <c r="C604" s="125" t="s">
        <v>693</v>
      </c>
      <c r="D604" s="119">
        <v>43123</v>
      </c>
      <c r="E604" s="120" t="s">
        <v>2472</v>
      </c>
      <c r="F604" s="120" t="s">
        <v>3</v>
      </c>
      <c r="G604" s="120">
        <v>1590234</v>
      </c>
      <c r="H604" s="124"/>
      <c r="I604" s="128" t="s">
        <v>3515</v>
      </c>
      <c r="J604" s="124"/>
      <c r="K604" s="124"/>
      <c r="L604" s="124"/>
      <c r="M604" s="124"/>
      <c r="N604" s="213">
        <v>0</v>
      </c>
      <c r="O604" s="213">
        <v>107.4</v>
      </c>
      <c r="P604" s="124" t="s">
        <v>1314</v>
      </c>
    </row>
    <row r="605" spans="1:16" ht="51">
      <c r="A605" s="266">
        <v>20</v>
      </c>
      <c r="B605" s="124"/>
      <c r="C605" s="125" t="s">
        <v>693</v>
      </c>
      <c r="D605" s="119">
        <v>43123</v>
      </c>
      <c r="E605" s="120" t="s">
        <v>2473</v>
      </c>
      <c r="F605" s="120" t="s">
        <v>3</v>
      </c>
      <c r="G605" s="120">
        <v>1590241</v>
      </c>
      <c r="H605" s="124"/>
      <c r="I605" s="128" t="s">
        <v>3516</v>
      </c>
      <c r="J605" s="124"/>
      <c r="K605" s="124"/>
      <c r="L605" s="124"/>
      <c r="M605" s="124"/>
      <c r="N605" s="213">
        <v>0</v>
      </c>
      <c r="O605" s="213">
        <v>120</v>
      </c>
      <c r="P605" s="124" t="s">
        <v>1314</v>
      </c>
    </row>
    <row r="606" spans="1:16" ht="51">
      <c r="A606" s="266" t="s">
        <v>619</v>
      </c>
      <c r="B606" s="124"/>
      <c r="C606" s="125" t="s">
        <v>713</v>
      </c>
      <c r="D606" s="119">
        <v>43123</v>
      </c>
      <c r="E606" s="120" t="s">
        <v>2474</v>
      </c>
      <c r="F606" s="120" t="s">
        <v>3</v>
      </c>
      <c r="G606" s="120">
        <v>1590251</v>
      </c>
      <c r="H606" s="124"/>
      <c r="I606" s="128" t="s">
        <v>3517</v>
      </c>
      <c r="J606" s="124"/>
      <c r="K606" s="124"/>
      <c r="L606" s="124"/>
      <c r="M606" s="124"/>
      <c r="N606" s="213">
        <v>0</v>
      </c>
      <c r="O606" s="213">
        <v>41</v>
      </c>
      <c r="P606" s="124" t="s">
        <v>1314</v>
      </c>
    </row>
    <row r="607" spans="1:16" ht="51">
      <c r="A607" s="266" t="s">
        <v>619</v>
      </c>
      <c r="B607" s="124"/>
      <c r="C607" s="125" t="s">
        <v>713</v>
      </c>
      <c r="D607" s="119">
        <v>43123</v>
      </c>
      <c r="E607" s="120" t="s">
        <v>2475</v>
      </c>
      <c r="F607" s="120" t="s">
        <v>3</v>
      </c>
      <c r="G607" s="120">
        <v>1590253</v>
      </c>
      <c r="H607" s="124"/>
      <c r="I607" s="128" t="s">
        <v>3518</v>
      </c>
      <c r="J607" s="124"/>
      <c r="K607" s="124"/>
      <c r="L607" s="124"/>
      <c r="M607" s="124"/>
      <c r="N607" s="213">
        <v>0</v>
      </c>
      <c r="O607" s="213">
        <v>140</v>
      </c>
      <c r="P607" s="124" t="s">
        <v>1314</v>
      </c>
    </row>
    <row r="608" spans="1:16" ht="51">
      <c r="A608" s="266" t="s">
        <v>619</v>
      </c>
      <c r="B608" s="124"/>
      <c r="C608" s="125" t="s">
        <v>713</v>
      </c>
      <c r="D608" s="119">
        <v>43123</v>
      </c>
      <c r="E608" s="120" t="s">
        <v>2476</v>
      </c>
      <c r="F608" s="120" t="s">
        <v>3</v>
      </c>
      <c r="G608" s="120">
        <v>1590254</v>
      </c>
      <c r="H608" s="124"/>
      <c r="I608" s="128" t="s">
        <v>3519</v>
      </c>
      <c r="J608" s="124"/>
      <c r="K608" s="124"/>
      <c r="L608" s="124"/>
      <c r="M608" s="124"/>
      <c r="N608" s="213">
        <v>0</v>
      </c>
      <c r="O608" s="213">
        <v>10894</v>
      </c>
      <c r="P608" s="124" t="s">
        <v>1314</v>
      </c>
    </row>
    <row r="609" spans="1:16" ht="51">
      <c r="A609" s="266" t="s">
        <v>619</v>
      </c>
      <c r="B609" s="124"/>
      <c r="C609" s="125" t="s">
        <v>713</v>
      </c>
      <c r="D609" s="119">
        <v>43123</v>
      </c>
      <c r="E609" s="120" t="s">
        <v>2477</v>
      </c>
      <c r="F609" s="120" t="s">
        <v>3</v>
      </c>
      <c r="G609" s="120">
        <v>1590255</v>
      </c>
      <c r="H609" s="124"/>
      <c r="I609" s="128" t="s">
        <v>3520</v>
      </c>
      <c r="J609" s="124"/>
      <c r="K609" s="124"/>
      <c r="L609" s="124"/>
      <c r="M609" s="124"/>
      <c r="N609" s="213">
        <v>0</v>
      </c>
      <c r="O609" s="213">
        <v>220</v>
      </c>
      <c r="P609" s="124" t="s">
        <v>1314</v>
      </c>
    </row>
    <row r="610" spans="1:16" ht="63.75">
      <c r="A610" s="266" t="s">
        <v>619</v>
      </c>
      <c r="B610" s="124"/>
      <c r="C610" s="125" t="s">
        <v>713</v>
      </c>
      <c r="D610" s="119">
        <v>43123</v>
      </c>
      <c r="E610" s="120" t="s">
        <v>2478</v>
      </c>
      <c r="F610" s="120" t="s">
        <v>3</v>
      </c>
      <c r="G610" s="120">
        <v>1590275</v>
      </c>
      <c r="H610" s="124"/>
      <c r="I610" s="128" t="s">
        <v>3521</v>
      </c>
      <c r="J610" s="124"/>
      <c r="K610" s="124"/>
      <c r="L610" s="124"/>
      <c r="M610" s="124"/>
      <c r="N610" s="213">
        <v>0</v>
      </c>
      <c r="O610" s="213">
        <v>411</v>
      </c>
      <c r="P610" s="124" t="s">
        <v>1314</v>
      </c>
    </row>
    <row r="611" spans="1:16" ht="51">
      <c r="A611" s="266" t="s">
        <v>619</v>
      </c>
      <c r="B611" s="124"/>
      <c r="C611" s="125" t="s">
        <v>713</v>
      </c>
      <c r="D611" s="119">
        <v>43123</v>
      </c>
      <c r="E611" s="120" t="s">
        <v>2479</v>
      </c>
      <c r="F611" s="120" t="s">
        <v>3</v>
      </c>
      <c r="G611" s="120">
        <v>1590298</v>
      </c>
      <c r="H611" s="124"/>
      <c r="I611" s="128" t="s">
        <v>3522</v>
      </c>
      <c r="J611" s="124"/>
      <c r="K611" s="124"/>
      <c r="L611" s="124"/>
      <c r="M611" s="124"/>
      <c r="N611" s="213">
        <v>0</v>
      </c>
      <c r="O611" s="213">
        <v>699</v>
      </c>
      <c r="P611" s="124" t="s">
        <v>1314</v>
      </c>
    </row>
    <row r="612" spans="1:16" ht="51">
      <c r="A612" s="266" t="s">
        <v>619</v>
      </c>
      <c r="B612" s="124"/>
      <c r="C612" s="125" t="s">
        <v>713</v>
      </c>
      <c r="D612" s="119">
        <v>43123</v>
      </c>
      <c r="E612" s="120" t="s">
        <v>2480</v>
      </c>
      <c r="F612" s="120" t="s">
        <v>3</v>
      </c>
      <c r="G612" s="120">
        <v>1590301</v>
      </c>
      <c r="H612" s="124"/>
      <c r="I612" s="128" t="s">
        <v>3523</v>
      </c>
      <c r="J612" s="124"/>
      <c r="K612" s="124"/>
      <c r="L612" s="124"/>
      <c r="M612" s="124"/>
      <c r="N612" s="213">
        <v>0</v>
      </c>
      <c r="O612" s="213">
        <v>871</v>
      </c>
      <c r="P612" s="124" t="s">
        <v>1314</v>
      </c>
    </row>
    <row r="613" spans="1:16" ht="51">
      <c r="A613" s="266" t="s">
        <v>619</v>
      </c>
      <c r="B613" s="124"/>
      <c r="C613" s="125" t="s">
        <v>713</v>
      </c>
      <c r="D613" s="119">
        <v>43123</v>
      </c>
      <c r="E613" s="120" t="s">
        <v>2481</v>
      </c>
      <c r="F613" s="120" t="s">
        <v>3</v>
      </c>
      <c r="G613" s="120">
        <v>1590304</v>
      </c>
      <c r="H613" s="124"/>
      <c r="I613" s="128" t="s">
        <v>3524</v>
      </c>
      <c r="J613" s="124"/>
      <c r="K613" s="124"/>
      <c r="L613" s="124"/>
      <c r="M613" s="124"/>
      <c r="N613" s="213">
        <v>0</v>
      </c>
      <c r="O613" s="213">
        <v>871</v>
      </c>
      <c r="P613" s="124" t="s">
        <v>1314</v>
      </c>
    </row>
    <row r="614" spans="1:16" ht="51">
      <c r="A614" s="266" t="s">
        <v>619</v>
      </c>
      <c r="B614" s="124"/>
      <c r="C614" s="125" t="s">
        <v>713</v>
      </c>
      <c r="D614" s="119">
        <v>43123</v>
      </c>
      <c r="E614" s="120" t="s">
        <v>2482</v>
      </c>
      <c r="F614" s="120" t="s">
        <v>3</v>
      </c>
      <c r="G614" s="120">
        <v>1590308</v>
      </c>
      <c r="H614" s="124"/>
      <c r="I614" s="128" t="s">
        <v>3522</v>
      </c>
      <c r="J614" s="124"/>
      <c r="K614" s="124"/>
      <c r="L614" s="124"/>
      <c r="M614" s="124"/>
      <c r="N614" s="213">
        <v>0</v>
      </c>
      <c r="O614" s="213">
        <v>1390</v>
      </c>
      <c r="P614" s="124" t="s">
        <v>1314</v>
      </c>
    </row>
    <row r="615" spans="1:16" ht="51">
      <c r="A615" s="266" t="s">
        <v>619</v>
      </c>
      <c r="B615" s="124"/>
      <c r="C615" s="125" t="s">
        <v>713</v>
      </c>
      <c r="D615" s="119">
        <v>43123</v>
      </c>
      <c r="E615" s="120" t="s">
        <v>2483</v>
      </c>
      <c r="F615" s="120" t="s">
        <v>3</v>
      </c>
      <c r="G615" s="120">
        <v>1590321</v>
      </c>
      <c r="H615" s="124"/>
      <c r="I615" s="128" t="s">
        <v>3525</v>
      </c>
      <c r="J615" s="124"/>
      <c r="K615" s="124"/>
      <c r="L615" s="124"/>
      <c r="M615" s="124"/>
      <c r="N615" s="213">
        <v>0</v>
      </c>
      <c r="O615" s="213">
        <v>607.21</v>
      </c>
      <c r="P615" s="124" t="s">
        <v>1314</v>
      </c>
    </row>
    <row r="616" spans="1:16" ht="51">
      <c r="A616" s="266" t="s">
        <v>619</v>
      </c>
      <c r="B616" s="124"/>
      <c r="C616" s="125" t="s">
        <v>713</v>
      </c>
      <c r="D616" s="119">
        <v>43123</v>
      </c>
      <c r="E616" s="120" t="s">
        <v>2484</v>
      </c>
      <c r="F616" s="120" t="s">
        <v>3</v>
      </c>
      <c r="G616" s="120">
        <v>1590322</v>
      </c>
      <c r="H616" s="124"/>
      <c r="I616" s="128" t="s">
        <v>3526</v>
      </c>
      <c r="J616" s="124"/>
      <c r="K616" s="124"/>
      <c r="L616" s="124"/>
      <c r="M616" s="124"/>
      <c r="N616" s="213">
        <v>0</v>
      </c>
      <c r="O616" s="213">
        <v>3899.2</v>
      </c>
      <c r="P616" s="124" t="s">
        <v>1314</v>
      </c>
    </row>
    <row r="617" spans="1:16" ht="51">
      <c r="A617" s="266" t="s">
        <v>619</v>
      </c>
      <c r="B617" s="124"/>
      <c r="C617" s="125" t="s">
        <v>713</v>
      </c>
      <c r="D617" s="119">
        <v>43123</v>
      </c>
      <c r="E617" s="120" t="s">
        <v>2485</v>
      </c>
      <c r="F617" s="120" t="s">
        <v>3</v>
      </c>
      <c r="G617" s="120">
        <v>1590344</v>
      </c>
      <c r="H617" s="124"/>
      <c r="I617" s="128" t="s">
        <v>3527</v>
      </c>
      <c r="J617" s="124"/>
      <c r="K617" s="124"/>
      <c r="L617" s="124"/>
      <c r="M617" s="124"/>
      <c r="N617" s="213">
        <v>0</v>
      </c>
      <c r="O617" s="213">
        <v>450</v>
      </c>
      <c r="P617" s="124" t="s">
        <v>1314</v>
      </c>
    </row>
    <row r="618" spans="1:16" ht="76.5">
      <c r="A618" s="266" t="s">
        <v>620</v>
      </c>
      <c r="B618" s="124"/>
      <c r="C618" s="125" t="s">
        <v>714</v>
      </c>
      <c r="D618" s="119">
        <v>43124</v>
      </c>
      <c r="E618" s="120" t="s">
        <v>1571</v>
      </c>
      <c r="F618" s="120" t="s">
        <v>6</v>
      </c>
      <c r="G618" s="120">
        <v>934003</v>
      </c>
      <c r="H618" s="124"/>
      <c r="I618" s="128" t="s">
        <v>2765</v>
      </c>
      <c r="J618" s="124"/>
      <c r="K618" s="124"/>
      <c r="L618" s="124"/>
      <c r="M618" s="124"/>
      <c r="N618" s="213">
        <v>0</v>
      </c>
      <c r="O618" s="213">
        <v>140000</v>
      </c>
      <c r="P618" s="124" t="s">
        <v>1314</v>
      </c>
    </row>
    <row r="619" spans="1:16" ht="63.75">
      <c r="A619" s="266" t="s">
        <v>620</v>
      </c>
      <c r="B619" s="124"/>
      <c r="C619" s="125" t="s">
        <v>714</v>
      </c>
      <c r="D619" s="119">
        <v>43124</v>
      </c>
      <c r="E619" s="120" t="s">
        <v>1572</v>
      </c>
      <c r="F619" s="120" t="s">
        <v>11</v>
      </c>
      <c r="G619" s="120">
        <v>911628</v>
      </c>
      <c r="H619" s="124"/>
      <c r="I619" s="128" t="s">
        <v>2766</v>
      </c>
      <c r="J619" s="124"/>
      <c r="K619" s="124"/>
      <c r="L619" s="124"/>
      <c r="M619" s="124"/>
      <c r="N619" s="213">
        <v>50</v>
      </c>
      <c r="O619" s="213">
        <v>0</v>
      </c>
      <c r="P619" s="124" t="s">
        <v>1314</v>
      </c>
    </row>
    <row r="620" spans="1:16" ht="63.75">
      <c r="A620" s="266" t="s">
        <v>622</v>
      </c>
      <c r="B620" s="124"/>
      <c r="C620" s="125" t="s">
        <v>715</v>
      </c>
      <c r="D620" s="119">
        <v>43124</v>
      </c>
      <c r="E620" s="120" t="s">
        <v>1573</v>
      </c>
      <c r="F620" s="120" t="s">
        <v>1315</v>
      </c>
      <c r="G620" s="120">
        <v>16407129</v>
      </c>
      <c r="H620" s="124"/>
      <c r="I620" s="128" t="s">
        <v>2767</v>
      </c>
      <c r="J620" s="124"/>
      <c r="K620" s="124"/>
      <c r="L620" s="124"/>
      <c r="M620" s="124"/>
      <c r="N620" s="213">
        <v>27225</v>
      </c>
      <c r="O620" s="213">
        <v>0</v>
      </c>
      <c r="P620" s="124" t="s">
        <v>1314</v>
      </c>
    </row>
    <row r="621" spans="1:16" ht="63.75">
      <c r="A621" s="266" t="s">
        <v>622</v>
      </c>
      <c r="B621" s="124"/>
      <c r="C621" s="125" t="s">
        <v>715</v>
      </c>
      <c r="D621" s="119">
        <v>43124</v>
      </c>
      <c r="E621" s="120" t="s">
        <v>1574</v>
      </c>
      <c r="F621" s="120" t="s">
        <v>1315</v>
      </c>
      <c r="G621" s="120">
        <v>16407128</v>
      </c>
      <c r="H621" s="124"/>
      <c r="I621" s="128" t="s">
        <v>2768</v>
      </c>
      <c r="J621" s="124"/>
      <c r="K621" s="124"/>
      <c r="L621" s="124"/>
      <c r="M621" s="124"/>
      <c r="N621" s="213">
        <v>24000</v>
      </c>
      <c r="O621" s="213">
        <v>0</v>
      </c>
      <c r="P621" s="124" t="s">
        <v>1314</v>
      </c>
    </row>
    <row r="622" spans="1:16" ht="63.75">
      <c r="A622" s="266" t="s">
        <v>622</v>
      </c>
      <c r="B622" s="124"/>
      <c r="C622" s="125" t="s">
        <v>715</v>
      </c>
      <c r="D622" s="119">
        <v>43124</v>
      </c>
      <c r="E622" s="120" t="s">
        <v>1575</v>
      </c>
      <c r="F622" s="120" t="s">
        <v>1315</v>
      </c>
      <c r="G622" s="120">
        <v>16407127</v>
      </c>
      <c r="H622" s="124"/>
      <c r="I622" s="128" t="s">
        <v>2769</v>
      </c>
      <c r="J622" s="124"/>
      <c r="K622" s="124"/>
      <c r="L622" s="124"/>
      <c r="M622" s="124"/>
      <c r="N622" s="213">
        <v>13059.5</v>
      </c>
      <c r="O622" s="213">
        <v>0</v>
      </c>
      <c r="P622" s="124" t="s">
        <v>1314</v>
      </c>
    </row>
    <row r="623" spans="1:16" ht="63.75">
      <c r="A623" s="266" t="s">
        <v>622</v>
      </c>
      <c r="B623" s="124"/>
      <c r="C623" s="125" t="s">
        <v>715</v>
      </c>
      <c r="D623" s="119">
        <v>43124</v>
      </c>
      <c r="E623" s="120" t="s">
        <v>1576</v>
      </c>
      <c r="F623" s="120" t="s">
        <v>1315</v>
      </c>
      <c r="G623" s="120">
        <v>16407126</v>
      </c>
      <c r="H623" s="124"/>
      <c r="I623" s="128" t="s">
        <v>2770</v>
      </c>
      <c r="J623" s="124"/>
      <c r="K623" s="124"/>
      <c r="L623" s="124"/>
      <c r="M623" s="124"/>
      <c r="N623" s="213">
        <v>45000</v>
      </c>
      <c r="O623" s="213">
        <v>0</v>
      </c>
      <c r="P623" s="124" t="s">
        <v>1314</v>
      </c>
    </row>
    <row r="624" spans="1:16" ht="63.75">
      <c r="A624" s="266" t="s">
        <v>622</v>
      </c>
      <c r="B624" s="124"/>
      <c r="C624" s="125" t="s">
        <v>715</v>
      </c>
      <c r="D624" s="119">
        <v>43124</v>
      </c>
      <c r="E624" s="120" t="s">
        <v>1577</v>
      </c>
      <c r="F624" s="120" t="s">
        <v>1315</v>
      </c>
      <c r="G624" s="120">
        <v>16407125</v>
      </c>
      <c r="H624" s="124"/>
      <c r="I624" s="128" t="s">
        <v>2771</v>
      </c>
      <c r="J624" s="124"/>
      <c r="K624" s="124"/>
      <c r="L624" s="124"/>
      <c r="M624" s="124"/>
      <c r="N624" s="213">
        <v>40725</v>
      </c>
      <c r="O624" s="213">
        <v>0</v>
      </c>
      <c r="P624" s="124" t="s">
        <v>1314</v>
      </c>
    </row>
    <row r="625" spans="1:16" ht="63.75">
      <c r="A625" s="266" t="s">
        <v>622</v>
      </c>
      <c r="B625" s="124"/>
      <c r="C625" s="125" t="s">
        <v>715</v>
      </c>
      <c r="D625" s="119">
        <v>43124</v>
      </c>
      <c r="E625" s="120" t="s">
        <v>1578</v>
      </c>
      <c r="F625" s="120" t="s">
        <v>1315</v>
      </c>
      <c r="G625" s="120">
        <v>16407123</v>
      </c>
      <c r="H625" s="124"/>
      <c r="I625" s="128" t="s">
        <v>2772</v>
      </c>
      <c r="J625" s="124"/>
      <c r="K625" s="124"/>
      <c r="L625" s="124"/>
      <c r="M625" s="124"/>
      <c r="N625" s="213">
        <v>23175</v>
      </c>
      <c r="O625" s="213">
        <v>0</v>
      </c>
      <c r="P625" s="124" t="s">
        <v>1314</v>
      </c>
    </row>
    <row r="626" spans="1:16" ht="63.75">
      <c r="A626" s="266" t="s">
        <v>622</v>
      </c>
      <c r="B626" s="124"/>
      <c r="C626" s="125" t="s">
        <v>715</v>
      </c>
      <c r="D626" s="119">
        <v>43124</v>
      </c>
      <c r="E626" s="120" t="s">
        <v>1579</v>
      </c>
      <c r="F626" s="120" t="s">
        <v>1315</v>
      </c>
      <c r="G626" s="120">
        <v>16407122</v>
      </c>
      <c r="H626" s="124"/>
      <c r="I626" s="128" t="s">
        <v>2773</v>
      </c>
      <c r="J626" s="124"/>
      <c r="K626" s="124"/>
      <c r="L626" s="124"/>
      <c r="M626" s="124"/>
      <c r="N626" s="213">
        <v>17741</v>
      </c>
      <c r="O626" s="213">
        <v>0</v>
      </c>
      <c r="P626" s="124" t="s">
        <v>1314</v>
      </c>
    </row>
    <row r="627" spans="1:16" ht="63.75">
      <c r="A627" s="266" t="s">
        <v>622</v>
      </c>
      <c r="B627" s="124"/>
      <c r="C627" s="125" t="s">
        <v>715</v>
      </c>
      <c r="D627" s="119">
        <v>43124</v>
      </c>
      <c r="E627" s="120" t="s">
        <v>1580</v>
      </c>
      <c r="F627" s="120" t="s">
        <v>1315</v>
      </c>
      <c r="G627" s="120">
        <v>16407120</v>
      </c>
      <c r="H627" s="124"/>
      <c r="I627" s="128" t="s">
        <v>2774</v>
      </c>
      <c r="J627" s="124"/>
      <c r="K627" s="124"/>
      <c r="L627" s="124"/>
      <c r="M627" s="124"/>
      <c r="N627" s="213">
        <v>19342.5</v>
      </c>
      <c r="O627" s="213">
        <v>0</v>
      </c>
      <c r="P627" s="124" t="s">
        <v>1314</v>
      </c>
    </row>
    <row r="628" spans="1:16" ht="63.75">
      <c r="A628" s="266" t="s">
        <v>622</v>
      </c>
      <c r="B628" s="124"/>
      <c r="C628" s="125" t="s">
        <v>715</v>
      </c>
      <c r="D628" s="119">
        <v>43124</v>
      </c>
      <c r="E628" s="120" t="s">
        <v>1581</v>
      </c>
      <c r="F628" s="120" t="s">
        <v>1315</v>
      </c>
      <c r="G628" s="120">
        <v>16407118</v>
      </c>
      <c r="H628" s="124"/>
      <c r="I628" s="128" t="s">
        <v>2775</v>
      </c>
      <c r="J628" s="124"/>
      <c r="K628" s="124"/>
      <c r="L628" s="124"/>
      <c r="M628" s="124"/>
      <c r="N628" s="213">
        <v>12150</v>
      </c>
      <c r="O628" s="213">
        <v>0</v>
      </c>
      <c r="P628" s="124" t="s">
        <v>1314</v>
      </c>
    </row>
    <row r="629" spans="1:16" ht="63.75">
      <c r="A629" s="266" t="s">
        <v>622</v>
      </c>
      <c r="B629" s="124"/>
      <c r="C629" s="125" t="s">
        <v>715</v>
      </c>
      <c r="D629" s="119">
        <v>43124</v>
      </c>
      <c r="E629" s="120" t="s">
        <v>1582</v>
      </c>
      <c r="F629" s="120" t="s">
        <v>1315</v>
      </c>
      <c r="G629" s="120">
        <v>16407117</v>
      </c>
      <c r="H629" s="124"/>
      <c r="I629" s="128" t="s">
        <v>2776</v>
      </c>
      <c r="J629" s="124"/>
      <c r="K629" s="124"/>
      <c r="L629" s="124"/>
      <c r="M629" s="124"/>
      <c r="N629" s="213">
        <v>11088</v>
      </c>
      <c r="O629" s="213">
        <v>0</v>
      </c>
      <c r="P629" s="124" t="s">
        <v>1314</v>
      </c>
    </row>
    <row r="630" spans="1:16" ht="76.5">
      <c r="A630" s="266" t="s">
        <v>622</v>
      </c>
      <c r="B630" s="124"/>
      <c r="C630" s="125" t="s">
        <v>715</v>
      </c>
      <c r="D630" s="119">
        <v>43124</v>
      </c>
      <c r="E630" s="120" t="s">
        <v>1583</v>
      </c>
      <c r="F630" s="120" t="s">
        <v>1315</v>
      </c>
      <c r="G630" s="120">
        <v>16407116</v>
      </c>
      <c r="H630" s="124"/>
      <c r="I630" s="128" t="s">
        <v>2777</v>
      </c>
      <c r="J630" s="124"/>
      <c r="K630" s="124"/>
      <c r="L630" s="124"/>
      <c r="M630" s="124"/>
      <c r="N630" s="213">
        <v>27225</v>
      </c>
      <c r="O630" s="213">
        <v>0</v>
      </c>
      <c r="P630" s="124" t="s">
        <v>1314</v>
      </c>
    </row>
    <row r="631" spans="1:16" ht="63.75">
      <c r="A631" s="266" t="s">
        <v>622</v>
      </c>
      <c r="B631" s="124"/>
      <c r="C631" s="125" t="s">
        <v>715</v>
      </c>
      <c r="D631" s="119">
        <v>43124</v>
      </c>
      <c r="E631" s="120" t="s">
        <v>1584</v>
      </c>
      <c r="F631" s="120" t="s">
        <v>1315</v>
      </c>
      <c r="G631" s="120">
        <v>16407114</v>
      </c>
      <c r="H631" s="124"/>
      <c r="I631" s="128" t="s">
        <v>2778</v>
      </c>
      <c r="J631" s="124"/>
      <c r="K631" s="124"/>
      <c r="L631" s="124"/>
      <c r="M631" s="124"/>
      <c r="N631" s="213">
        <v>42874</v>
      </c>
      <c r="O631" s="213">
        <v>0</v>
      </c>
      <c r="P631" s="124" t="s">
        <v>1314</v>
      </c>
    </row>
    <row r="632" spans="1:16" ht="63.75">
      <c r="A632" s="266" t="s">
        <v>622</v>
      </c>
      <c r="B632" s="124"/>
      <c r="C632" s="125" t="s">
        <v>715</v>
      </c>
      <c r="D632" s="119">
        <v>43124</v>
      </c>
      <c r="E632" s="120" t="s">
        <v>1585</v>
      </c>
      <c r="F632" s="120" t="s">
        <v>1315</v>
      </c>
      <c r="G632" s="120">
        <v>16407113</v>
      </c>
      <c r="H632" s="124"/>
      <c r="I632" s="128" t="s">
        <v>2779</v>
      </c>
      <c r="J632" s="124"/>
      <c r="K632" s="124"/>
      <c r="L632" s="124"/>
      <c r="M632" s="124"/>
      <c r="N632" s="213">
        <v>124500</v>
      </c>
      <c r="O632" s="213">
        <v>0</v>
      </c>
      <c r="P632" s="124" t="s">
        <v>1314</v>
      </c>
    </row>
    <row r="633" spans="1:16" ht="63.75">
      <c r="A633" s="266" t="s">
        <v>622</v>
      </c>
      <c r="B633" s="124"/>
      <c r="C633" s="125" t="s">
        <v>715</v>
      </c>
      <c r="D633" s="119">
        <v>43124</v>
      </c>
      <c r="E633" s="120" t="s">
        <v>1586</v>
      </c>
      <c r="F633" s="120" t="s">
        <v>1315</v>
      </c>
      <c r="G633" s="120">
        <v>16407112</v>
      </c>
      <c r="H633" s="124"/>
      <c r="I633" s="128" t="s">
        <v>2780</v>
      </c>
      <c r="J633" s="124"/>
      <c r="K633" s="124"/>
      <c r="L633" s="124"/>
      <c r="M633" s="124"/>
      <c r="N633" s="213">
        <v>64500</v>
      </c>
      <c r="O633" s="213">
        <v>0</v>
      </c>
      <c r="P633" s="124" t="s">
        <v>1314</v>
      </c>
    </row>
    <row r="634" spans="1:16" ht="63.75">
      <c r="A634" s="266" t="s">
        <v>622</v>
      </c>
      <c r="B634" s="124"/>
      <c r="C634" s="125" t="s">
        <v>715</v>
      </c>
      <c r="D634" s="119">
        <v>43124</v>
      </c>
      <c r="E634" s="120" t="s">
        <v>1587</v>
      </c>
      <c r="F634" s="120" t="s">
        <v>1315</v>
      </c>
      <c r="G634" s="120">
        <v>16407111</v>
      </c>
      <c r="H634" s="124"/>
      <c r="I634" s="128" t="s">
        <v>2781</v>
      </c>
      <c r="J634" s="124"/>
      <c r="K634" s="124"/>
      <c r="L634" s="124"/>
      <c r="M634" s="124"/>
      <c r="N634" s="213">
        <v>20475</v>
      </c>
      <c r="O634" s="213">
        <v>0</v>
      </c>
      <c r="P634" s="124" t="s">
        <v>1314</v>
      </c>
    </row>
    <row r="635" spans="1:16" ht="63.75">
      <c r="A635" s="266" t="s">
        <v>622</v>
      </c>
      <c r="B635" s="124"/>
      <c r="C635" s="125" t="s">
        <v>715</v>
      </c>
      <c r="D635" s="119">
        <v>43124</v>
      </c>
      <c r="E635" s="120" t="s">
        <v>1588</v>
      </c>
      <c r="F635" s="120" t="s">
        <v>1315</v>
      </c>
      <c r="G635" s="120">
        <v>16407108</v>
      </c>
      <c r="H635" s="124"/>
      <c r="I635" s="128" t="s">
        <v>2782</v>
      </c>
      <c r="J635" s="124"/>
      <c r="K635" s="124"/>
      <c r="L635" s="124"/>
      <c r="M635" s="124"/>
      <c r="N635" s="213">
        <v>26550</v>
      </c>
      <c r="O635" s="213">
        <v>0</v>
      </c>
      <c r="P635" s="124" t="s">
        <v>1314</v>
      </c>
    </row>
    <row r="636" spans="1:16" ht="63.75">
      <c r="A636" s="266" t="s">
        <v>622</v>
      </c>
      <c r="B636" s="124"/>
      <c r="C636" s="125" t="s">
        <v>715</v>
      </c>
      <c r="D636" s="119">
        <v>43124</v>
      </c>
      <c r="E636" s="120" t="s">
        <v>1589</v>
      </c>
      <c r="F636" s="120" t="s">
        <v>1315</v>
      </c>
      <c r="G636" s="120">
        <v>16407130</v>
      </c>
      <c r="H636" s="124"/>
      <c r="I636" s="128" t="s">
        <v>2783</v>
      </c>
      <c r="J636" s="124"/>
      <c r="K636" s="124"/>
      <c r="L636" s="124"/>
      <c r="M636" s="124"/>
      <c r="N636" s="213">
        <v>14625</v>
      </c>
      <c r="O636" s="213">
        <v>0</v>
      </c>
      <c r="P636" s="124" t="s">
        <v>1314</v>
      </c>
    </row>
    <row r="637" spans="1:16" ht="63.75">
      <c r="A637" s="266" t="s">
        <v>622</v>
      </c>
      <c r="B637" s="124"/>
      <c r="C637" s="125" t="s">
        <v>715</v>
      </c>
      <c r="D637" s="119">
        <v>43124</v>
      </c>
      <c r="E637" s="120" t="s">
        <v>1590</v>
      </c>
      <c r="F637" s="120" t="s">
        <v>1315</v>
      </c>
      <c r="G637" s="120">
        <v>16405991</v>
      </c>
      <c r="H637" s="124"/>
      <c r="I637" s="128" t="s">
        <v>2784</v>
      </c>
      <c r="J637" s="124"/>
      <c r="K637" s="124"/>
      <c r="L637" s="124"/>
      <c r="M637" s="124"/>
      <c r="N637" s="213">
        <v>18000</v>
      </c>
      <c r="O637" s="213">
        <v>0</v>
      </c>
      <c r="P637" s="124" t="s">
        <v>1314</v>
      </c>
    </row>
    <row r="638" spans="1:16" ht="63.75">
      <c r="A638" s="266" t="s">
        <v>622</v>
      </c>
      <c r="B638" s="124"/>
      <c r="C638" s="125" t="s">
        <v>715</v>
      </c>
      <c r="D638" s="119">
        <v>43124</v>
      </c>
      <c r="E638" s="120" t="s">
        <v>1591</v>
      </c>
      <c r="F638" s="120" t="s">
        <v>1315</v>
      </c>
      <c r="G638" s="120">
        <v>16405987</v>
      </c>
      <c r="H638" s="124"/>
      <c r="I638" s="128" t="s">
        <v>2785</v>
      </c>
      <c r="J638" s="124"/>
      <c r="K638" s="124"/>
      <c r="L638" s="124"/>
      <c r="M638" s="124"/>
      <c r="N638" s="213">
        <v>10350</v>
      </c>
      <c r="O638" s="213">
        <v>0</v>
      </c>
      <c r="P638" s="124" t="s">
        <v>1314</v>
      </c>
    </row>
    <row r="639" spans="1:16" ht="63.75">
      <c r="A639" s="266" t="s">
        <v>622</v>
      </c>
      <c r="B639" s="124"/>
      <c r="C639" s="125" t="s">
        <v>715</v>
      </c>
      <c r="D639" s="119">
        <v>43124</v>
      </c>
      <c r="E639" s="120" t="s">
        <v>1592</v>
      </c>
      <c r="F639" s="120" t="s">
        <v>1315</v>
      </c>
      <c r="G639" s="120">
        <v>16405927</v>
      </c>
      <c r="H639" s="124"/>
      <c r="I639" s="128" t="s">
        <v>2786</v>
      </c>
      <c r="J639" s="124"/>
      <c r="K639" s="124"/>
      <c r="L639" s="124"/>
      <c r="M639" s="124"/>
      <c r="N639" s="213">
        <v>21600</v>
      </c>
      <c r="O639" s="213">
        <v>0</v>
      </c>
      <c r="P639" s="124" t="s">
        <v>1314</v>
      </c>
    </row>
    <row r="640" spans="1:16" ht="63.75">
      <c r="A640" s="266" t="s">
        <v>622</v>
      </c>
      <c r="B640" s="124"/>
      <c r="C640" s="125" t="s">
        <v>715</v>
      </c>
      <c r="D640" s="119">
        <v>43124</v>
      </c>
      <c r="E640" s="120" t="s">
        <v>1593</v>
      </c>
      <c r="F640" s="120" t="s">
        <v>1315</v>
      </c>
      <c r="G640" s="120">
        <v>16405322</v>
      </c>
      <c r="H640" s="124"/>
      <c r="I640" s="128" t="s">
        <v>2787</v>
      </c>
      <c r="J640" s="124"/>
      <c r="K640" s="124"/>
      <c r="L640" s="124"/>
      <c r="M640" s="124"/>
      <c r="N640" s="213">
        <v>29475</v>
      </c>
      <c r="O640" s="213">
        <v>0</v>
      </c>
      <c r="P640" s="124" t="s">
        <v>1314</v>
      </c>
    </row>
    <row r="641" spans="1:16" ht="63.75">
      <c r="A641" s="266" t="s">
        <v>622</v>
      </c>
      <c r="B641" s="124"/>
      <c r="C641" s="125" t="s">
        <v>715</v>
      </c>
      <c r="D641" s="119">
        <v>43124</v>
      </c>
      <c r="E641" s="120" t="s">
        <v>1594</v>
      </c>
      <c r="F641" s="120" t="s">
        <v>1315</v>
      </c>
      <c r="G641" s="120">
        <v>16405320</v>
      </c>
      <c r="H641" s="124"/>
      <c r="I641" s="128" t="s">
        <v>2788</v>
      </c>
      <c r="J641" s="124"/>
      <c r="K641" s="124"/>
      <c r="L641" s="124"/>
      <c r="M641" s="124"/>
      <c r="N641" s="213">
        <v>35550</v>
      </c>
      <c r="O641" s="213">
        <v>0</v>
      </c>
      <c r="P641" s="124" t="s">
        <v>1314</v>
      </c>
    </row>
    <row r="642" spans="1:16" ht="63.75">
      <c r="A642" s="266" t="s">
        <v>622</v>
      </c>
      <c r="B642" s="124"/>
      <c r="C642" s="125" t="s">
        <v>715</v>
      </c>
      <c r="D642" s="119">
        <v>43124</v>
      </c>
      <c r="E642" s="120" t="s">
        <v>1595</v>
      </c>
      <c r="F642" s="120" t="s">
        <v>1315</v>
      </c>
      <c r="G642" s="120">
        <v>16405311</v>
      </c>
      <c r="H642" s="124"/>
      <c r="I642" s="128" t="s">
        <v>2789</v>
      </c>
      <c r="J642" s="124"/>
      <c r="K642" s="124"/>
      <c r="L642" s="124"/>
      <c r="M642" s="124"/>
      <c r="N642" s="213">
        <v>16386</v>
      </c>
      <c r="O642" s="213">
        <v>0</v>
      </c>
      <c r="P642" s="124" t="s">
        <v>1314</v>
      </c>
    </row>
    <row r="643" spans="1:16" ht="63.75">
      <c r="A643" s="266" t="s">
        <v>622</v>
      </c>
      <c r="B643" s="124"/>
      <c r="C643" s="125" t="s">
        <v>715</v>
      </c>
      <c r="D643" s="119">
        <v>43124</v>
      </c>
      <c r="E643" s="120" t="s">
        <v>1596</v>
      </c>
      <c r="F643" s="120" t="s">
        <v>1315</v>
      </c>
      <c r="G643" s="120">
        <v>16405296</v>
      </c>
      <c r="H643" s="124"/>
      <c r="I643" s="128" t="s">
        <v>2790</v>
      </c>
      <c r="J643" s="124"/>
      <c r="K643" s="124"/>
      <c r="L643" s="124"/>
      <c r="M643" s="124"/>
      <c r="N643" s="213">
        <v>16425</v>
      </c>
      <c r="O643" s="213">
        <v>0</v>
      </c>
      <c r="P643" s="124" t="s">
        <v>1314</v>
      </c>
    </row>
    <row r="644" spans="1:16" ht="63.75">
      <c r="A644" s="266" t="s">
        <v>622</v>
      </c>
      <c r="B644" s="124"/>
      <c r="C644" s="125" t="s">
        <v>715</v>
      </c>
      <c r="D644" s="119">
        <v>43124</v>
      </c>
      <c r="E644" s="120" t="s">
        <v>1597</v>
      </c>
      <c r="F644" s="120" t="s">
        <v>1315</v>
      </c>
      <c r="G644" s="120">
        <v>16404967</v>
      </c>
      <c r="H644" s="124"/>
      <c r="I644" s="128" t="s">
        <v>2791</v>
      </c>
      <c r="J644" s="124"/>
      <c r="K644" s="124"/>
      <c r="L644" s="124"/>
      <c r="M644" s="124"/>
      <c r="N644" s="213">
        <v>268703</v>
      </c>
      <c r="O644" s="213">
        <v>0</v>
      </c>
      <c r="P644" s="124" t="s">
        <v>1314</v>
      </c>
    </row>
    <row r="645" spans="1:16" ht="63.75">
      <c r="A645" s="266" t="s">
        <v>622</v>
      </c>
      <c r="B645" s="124"/>
      <c r="C645" s="125" t="s">
        <v>715</v>
      </c>
      <c r="D645" s="119">
        <v>43124</v>
      </c>
      <c r="E645" s="120" t="s">
        <v>1598</v>
      </c>
      <c r="F645" s="120" t="s">
        <v>1315</v>
      </c>
      <c r="G645" s="120">
        <v>16406000</v>
      </c>
      <c r="H645" s="124"/>
      <c r="I645" s="128" t="s">
        <v>2792</v>
      </c>
      <c r="J645" s="124"/>
      <c r="K645" s="124"/>
      <c r="L645" s="124"/>
      <c r="M645" s="124"/>
      <c r="N645" s="213">
        <v>33750</v>
      </c>
      <c r="O645" s="213">
        <v>0</v>
      </c>
      <c r="P645" s="124" t="s">
        <v>1314</v>
      </c>
    </row>
    <row r="646" spans="1:16" ht="51">
      <c r="A646" s="266" t="s">
        <v>619</v>
      </c>
      <c r="B646" s="124"/>
      <c r="C646" s="125" t="s">
        <v>713</v>
      </c>
      <c r="D646" s="119">
        <v>43124</v>
      </c>
      <c r="E646" s="120" t="s">
        <v>2486</v>
      </c>
      <c r="F646" s="120" t="s">
        <v>3</v>
      </c>
      <c r="G646" s="120">
        <v>1590532</v>
      </c>
      <c r="H646" s="124"/>
      <c r="I646" s="128" t="s">
        <v>3528</v>
      </c>
      <c r="J646" s="124"/>
      <c r="K646" s="124"/>
      <c r="L646" s="124"/>
      <c r="M646" s="124"/>
      <c r="N646" s="213">
        <v>0</v>
      </c>
      <c r="O646" s="213">
        <v>12627.1</v>
      </c>
      <c r="P646" s="124" t="s">
        <v>1314</v>
      </c>
    </row>
    <row r="647" spans="1:16" ht="38.25">
      <c r="A647" s="266">
        <v>254</v>
      </c>
      <c r="B647" s="124"/>
      <c r="C647" s="125" t="s">
        <v>779</v>
      </c>
      <c r="D647" s="119">
        <v>43124</v>
      </c>
      <c r="E647" s="120" t="s">
        <v>2487</v>
      </c>
      <c r="F647" s="120" t="s">
        <v>3</v>
      </c>
      <c r="G647" s="120">
        <v>1590498</v>
      </c>
      <c r="H647" s="124"/>
      <c r="I647" s="128" t="s">
        <v>3529</v>
      </c>
      <c r="J647" s="124"/>
      <c r="K647" s="124"/>
      <c r="L647" s="124"/>
      <c r="M647" s="124"/>
      <c r="N647" s="213">
        <v>0</v>
      </c>
      <c r="O647" s="213">
        <v>50</v>
      </c>
      <c r="P647" s="124" t="s">
        <v>1314</v>
      </c>
    </row>
    <row r="648" spans="1:16" ht="38.25">
      <c r="A648" s="266">
        <v>254</v>
      </c>
      <c r="B648" s="124"/>
      <c r="C648" s="125" t="s">
        <v>779</v>
      </c>
      <c r="D648" s="119">
        <v>43124</v>
      </c>
      <c r="E648" s="120" t="s">
        <v>2488</v>
      </c>
      <c r="F648" s="120" t="s">
        <v>3</v>
      </c>
      <c r="G648" s="120">
        <v>1590500</v>
      </c>
      <c r="H648" s="124"/>
      <c r="I648" s="128" t="s">
        <v>3530</v>
      </c>
      <c r="J648" s="124"/>
      <c r="K648" s="124"/>
      <c r="L648" s="124"/>
      <c r="M648" s="124"/>
      <c r="N648" s="213">
        <v>0</v>
      </c>
      <c r="O648" s="213">
        <v>25</v>
      </c>
      <c r="P648" s="124" t="s">
        <v>1314</v>
      </c>
    </row>
    <row r="649" spans="1:16" ht="51">
      <c r="A649" s="266" t="s">
        <v>619</v>
      </c>
      <c r="B649" s="124"/>
      <c r="C649" s="125" t="s">
        <v>713</v>
      </c>
      <c r="D649" s="119">
        <v>43124</v>
      </c>
      <c r="E649" s="120" t="s">
        <v>2489</v>
      </c>
      <c r="F649" s="120" t="s">
        <v>3</v>
      </c>
      <c r="G649" s="120">
        <v>1590521</v>
      </c>
      <c r="H649" s="124"/>
      <c r="I649" s="128" t="s">
        <v>3531</v>
      </c>
      <c r="J649" s="124"/>
      <c r="K649" s="124"/>
      <c r="L649" s="124"/>
      <c r="M649" s="124"/>
      <c r="N649" s="213">
        <v>0</v>
      </c>
      <c r="O649" s="213">
        <v>24664.560000000001</v>
      </c>
      <c r="P649" s="124" t="s">
        <v>1314</v>
      </c>
    </row>
    <row r="650" spans="1:16" ht="51">
      <c r="A650" s="266" t="s">
        <v>619</v>
      </c>
      <c r="B650" s="124"/>
      <c r="C650" s="125" t="s">
        <v>713</v>
      </c>
      <c r="D650" s="119">
        <v>43124</v>
      </c>
      <c r="E650" s="120" t="s">
        <v>2490</v>
      </c>
      <c r="F650" s="120" t="s">
        <v>3</v>
      </c>
      <c r="G650" s="120">
        <v>1590535</v>
      </c>
      <c r="H650" s="124"/>
      <c r="I650" s="128" t="s">
        <v>3532</v>
      </c>
      <c r="J650" s="124"/>
      <c r="K650" s="124"/>
      <c r="L650" s="124"/>
      <c r="M650" s="124"/>
      <c r="N650" s="213">
        <v>0</v>
      </c>
      <c r="O650" s="213">
        <v>3976</v>
      </c>
      <c r="P650" s="124" t="s">
        <v>1314</v>
      </c>
    </row>
    <row r="651" spans="1:16" ht="63.75">
      <c r="A651" s="266" t="s">
        <v>619</v>
      </c>
      <c r="B651" s="124"/>
      <c r="C651" s="125" t="s">
        <v>713</v>
      </c>
      <c r="D651" s="119">
        <v>43124</v>
      </c>
      <c r="E651" s="120" t="s">
        <v>2491</v>
      </c>
      <c r="F651" s="120" t="s">
        <v>3</v>
      </c>
      <c r="G651" s="120">
        <v>1590584</v>
      </c>
      <c r="H651" s="124"/>
      <c r="I651" s="128" t="s">
        <v>3533</v>
      </c>
      <c r="J651" s="124"/>
      <c r="K651" s="124"/>
      <c r="L651" s="124"/>
      <c r="M651" s="124"/>
      <c r="N651" s="213">
        <v>0</v>
      </c>
      <c r="O651" s="213">
        <v>7800.74</v>
      </c>
      <c r="P651" s="124" t="s">
        <v>1314</v>
      </c>
    </row>
    <row r="652" spans="1:16" ht="51">
      <c r="A652" s="266" t="s">
        <v>619</v>
      </c>
      <c r="B652" s="124"/>
      <c r="C652" s="125" t="s">
        <v>713</v>
      </c>
      <c r="D652" s="119">
        <v>43124</v>
      </c>
      <c r="E652" s="120" t="s">
        <v>2492</v>
      </c>
      <c r="F652" s="120" t="s">
        <v>3</v>
      </c>
      <c r="G652" s="120">
        <v>1590687</v>
      </c>
      <c r="H652" s="124"/>
      <c r="I652" s="128" t="s">
        <v>3534</v>
      </c>
      <c r="J652" s="124"/>
      <c r="K652" s="124"/>
      <c r="L652" s="124"/>
      <c r="M652" s="124"/>
      <c r="N652" s="213">
        <v>0</v>
      </c>
      <c r="O652" s="213">
        <v>465</v>
      </c>
      <c r="P652" s="124" t="s">
        <v>1314</v>
      </c>
    </row>
    <row r="653" spans="1:16" ht="51">
      <c r="A653" s="266" t="s">
        <v>619</v>
      </c>
      <c r="B653" s="124"/>
      <c r="C653" s="125" t="s">
        <v>713</v>
      </c>
      <c r="D653" s="119">
        <v>43124</v>
      </c>
      <c r="E653" s="120" t="s">
        <v>2493</v>
      </c>
      <c r="F653" s="120" t="s">
        <v>3</v>
      </c>
      <c r="G653" s="120">
        <v>1590689</v>
      </c>
      <c r="H653" s="124"/>
      <c r="I653" s="128" t="s">
        <v>3535</v>
      </c>
      <c r="J653" s="124"/>
      <c r="K653" s="124"/>
      <c r="L653" s="124"/>
      <c r="M653" s="124"/>
      <c r="N653" s="213">
        <v>0</v>
      </c>
      <c r="O653" s="213">
        <v>465</v>
      </c>
      <c r="P653" s="124" t="s">
        <v>1314</v>
      </c>
    </row>
    <row r="654" spans="1:16" ht="76.5">
      <c r="A654" s="266" t="s">
        <v>619</v>
      </c>
      <c r="B654" s="124"/>
      <c r="C654" s="125" t="s">
        <v>713</v>
      </c>
      <c r="D654" s="119">
        <v>43125</v>
      </c>
      <c r="E654" s="120" t="s">
        <v>1599</v>
      </c>
      <c r="F654" s="120" t="s">
        <v>1315</v>
      </c>
      <c r="G654" s="120">
        <v>16355905</v>
      </c>
      <c r="H654" s="124"/>
      <c r="I654" s="128" t="s">
        <v>2793</v>
      </c>
      <c r="J654" s="124"/>
      <c r="K654" s="124"/>
      <c r="L654" s="124"/>
      <c r="M654" s="124"/>
      <c r="N654" s="213">
        <v>0</v>
      </c>
      <c r="O654" s="213">
        <v>1258057</v>
      </c>
      <c r="P654" s="124" t="s">
        <v>1314</v>
      </c>
    </row>
    <row r="655" spans="1:16" ht="76.5">
      <c r="A655" s="266" t="s">
        <v>619</v>
      </c>
      <c r="B655" s="124"/>
      <c r="C655" s="125" t="s">
        <v>713</v>
      </c>
      <c r="D655" s="119">
        <v>43125</v>
      </c>
      <c r="E655" s="120" t="s">
        <v>1600</v>
      </c>
      <c r="F655" s="120" t="s">
        <v>1315</v>
      </c>
      <c r="G655" s="120">
        <v>16354225</v>
      </c>
      <c r="H655" s="124"/>
      <c r="I655" s="128" t="s">
        <v>2794</v>
      </c>
      <c r="J655" s="124"/>
      <c r="K655" s="124"/>
      <c r="L655" s="124"/>
      <c r="M655" s="124"/>
      <c r="N655" s="213">
        <v>0</v>
      </c>
      <c r="O655" s="213">
        <v>78624</v>
      </c>
      <c r="P655" s="124" t="s">
        <v>1314</v>
      </c>
    </row>
    <row r="656" spans="1:16" ht="76.5">
      <c r="A656" s="266">
        <v>310</v>
      </c>
      <c r="B656" s="124"/>
      <c r="C656" s="125" t="s">
        <v>807</v>
      </c>
      <c r="D656" s="119">
        <v>43125</v>
      </c>
      <c r="E656" s="120" t="s">
        <v>1601</v>
      </c>
      <c r="F656" s="120" t="s">
        <v>1315</v>
      </c>
      <c r="G656" s="120">
        <v>16420570</v>
      </c>
      <c r="H656" s="124"/>
      <c r="I656" s="128" t="s">
        <v>2795</v>
      </c>
      <c r="J656" s="124"/>
      <c r="K656" s="124"/>
      <c r="L656" s="124"/>
      <c r="M656" s="124"/>
      <c r="N656" s="213">
        <v>0</v>
      </c>
      <c r="O656" s="213">
        <v>4471.2</v>
      </c>
      <c r="P656" s="124" t="s">
        <v>1314</v>
      </c>
    </row>
    <row r="657" spans="1:16" ht="76.5">
      <c r="A657" s="266">
        <v>16</v>
      </c>
      <c r="B657" s="124"/>
      <c r="C657" s="125" t="s">
        <v>692</v>
      </c>
      <c r="D657" s="119">
        <v>43125</v>
      </c>
      <c r="E657" s="120" t="s">
        <v>1602</v>
      </c>
      <c r="F657" s="120" t="s">
        <v>1315</v>
      </c>
      <c r="G657" s="120">
        <v>16420579</v>
      </c>
      <c r="H657" s="124"/>
      <c r="I657" s="128" t="s">
        <v>2796</v>
      </c>
      <c r="J657" s="124"/>
      <c r="K657" s="124"/>
      <c r="L657" s="124"/>
      <c r="M657" s="124"/>
      <c r="N657" s="213">
        <v>0</v>
      </c>
      <c r="O657" s="213">
        <v>4029</v>
      </c>
      <c r="P657" s="124" t="s">
        <v>1314</v>
      </c>
    </row>
    <row r="658" spans="1:16" ht="51">
      <c r="A658" s="266">
        <v>81</v>
      </c>
      <c r="B658" s="124"/>
      <c r="C658" s="125" t="s">
        <v>709</v>
      </c>
      <c r="D658" s="119">
        <v>43125</v>
      </c>
      <c r="E658" s="120" t="s">
        <v>1603</v>
      </c>
      <c r="F658" s="120" t="s">
        <v>6</v>
      </c>
      <c r="G658" s="120">
        <v>934515</v>
      </c>
      <c r="H658" s="124"/>
      <c r="I658" s="128" t="s">
        <v>2797</v>
      </c>
      <c r="J658" s="124"/>
      <c r="K658" s="124"/>
      <c r="L658" s="124"/>
      <c r="M658" s="124"/>
      <c r="N658" s="213">
        <v>0</v>
      </c>
      <c r="O658" s="213">
        <v>2000</v>
      </c>
      <c r="P658" s="124" t="s">
        <v>1314</v>
      </c>
    </row>
    <row r="659" spans="1:16" ht="63.75">
      <c r="A659" s="266" t="s">
        <v>622</v>
      </c>
      <c r="B659" s="124"/>
      <c r="C659" s="125" t="s">
        <v>715</v>
      </c>
      <c r="D659" s="119">
        <v>43125</v>
      </c>
      <c r="E659" s="120" t="s">
        <v>1604</v>
      </c>
      <c r="F659" s="120" t="s">
        <v>1315</v>
      </c>
      <c r="G659" s="120">
        <v>16420576</v>
      </c>
      <c r="H659" s="124"/>
      <c r="I659" s="128" t="s">
        <v>2798</v>
      </c>
      <c r="J659" s="124"/>
      <c r="K659" s="124"/>
      <c r="L659" s="124"/>
      <c r="M659" s="124"/>
      <c r="N659" s="213">
        <v>8624</v>
      </c>
      <c r="O659" s="213">
        <v>0</v>
      </c>
      <c r="P659" s="124" t="s">
        <v>1314</v>
      </c>
    </row>
    <row r="660" spans="1:16" ht="63.75">
      <c r="A660" s="266" t="s">
        <v>622</v>
      </c>
      <c r="B660" s="124"/>
      <c r="C660" s="125" t="s">
        <v>715</v>
      </c>
      <c r="D660" s="119">
        <v>43125</v>
      </c>
      <c r="E660" s="120" t="s">
        <v>1605</v>
      </c>
      <c r="F660" s="120" t="s">
        <v>1315</v>
      </c>
      <c r="G660" s="120">
        <v>16420571</v>
      </c>
      <c r="H660" s="124"/>
      <c r="I660" s="128" t="s">
        <v>2799</v>
      </c>
      <c r="J660" s="124"/>
      <c r="K660" s="124"/>
      <c r="L660" s="124"/>
      <c r="M660" s="124"/>
      <c r="N660" s="213">
        <v>107555</v>
      </c>
      <c r="O660" s="213">
        <v>0</v>
      </c>
      <c r="P660" s="124" t="s">
        <v>1314</v>
      </c>
    </row>
    <row r="661" spans="1:16" ht="63.75">
      <c r="A661" s="266" t="s">
        <v>622</v>
      </c>
      <c r="B661" s="124"/>
      <c r="C661" s="125" t="s">
        <v>715</v>
      </c>
      <c r="D661" s="119">
        <v>43125</v>
      </c>
      <c r="E661" s="120" t="s">
        <v>1606</v>
      </c>
      <c r="F661" s="120" t="s">
        <v>1315</v>
      </c>
      <c r="G661" s="120">
        <v>16420569</v>
      </c>
      <c r="H661" s="124"/>
      <c r="I661" s="128" t="s">
        <v>2800</v>
      </c>
      <c r="J661" s="124"/>
      <c r="K661" s="124"/>
      <c r="L661" s="124"/>
      <c r="M661" s="124"/>
      <c r="N661" s="213">
        <v>18450</v>
      </c>
      <c r="O661" s="213">
        <v>0</v>
      </c>
      <c r="P661" s="124" t="s">
        <v>1314</v>
      </c>
    </row>
    <row r="662" spans="1:16" ht="76.5">
      <c r="A662" s="266" t="s">
        <v>622</v>
      </c>
      <c r="B662" s="124"/>
      <c r="C662" s="125" t="s">
        <v>715</v>
      </c>
      <c r="D662" s="119">
        <v>43125</v>
      </c>
      <c r="E662" s="120" t="s">
        <v>1607</v>
      </c>
      <c r="F662" s="120" t="s">
        <v>1315</v>
      </c>
      <c r="G662" s="120">
        <v>16420567</v>
      </c>
      <c r="H662" s="124"/>
      <c r="I662" s="128" t="s">
        <v>2801</v>
      </c>
      <c r="J662" s="124"/>
      <c r="K662" s="124"/>
      <c r="L662" s="124"/>
      <c r="M662" s="124"/>
      <c r="N662" s="213">
        <v>7650</v>
      </c>
      <c r="O662" s="213">
        <v>0</v>
      </c>
      <c r="P662" s="124" t="s">
        <v>1314</v>
      </c>
    </row>
    <row r="663" spans="1:16" ht="63.75">
      <c r="A663" s="266" t="s">
        <v>622</v>
      </c>
      <c r="B663" s="124"/>
      <c r="C663" s="125" t="s">
        <v>715</v>
      </c>
      <c r="D663" s="119">
        <v>43125</v>
      </c>
      <c r="E663" s="120" t="s">
        <v>1608</v>
      </c>
      <c r="F663" s="120" t="s">
        <v>1315</v>
      </c>
      <c r="G663" s="120">
        <v>16420565</v>
      </c>
      <c r="H663" s="124"/>
      <c r="I663" s="128" t="s">
        <v>2802</v>
      </c>
      <c r="J663" s="124"/>
      <c r="K663" s="124"/>
      <c r="L663" s="124"/>
      <c r="M663" s="124"/>
      <c r="N663" s="213">
        <v>15000</v>
      </c>
      <c r="O663" s="213">
        <v>0</v>
      </c>
      <c r="P663" s="124" t="s">
        <v>1314</v>
      </c>
    </row>
    <row r="664" spans="1:16" ht="63.75">
      <c r="A664" s="266" t="s">
        <v>622</v>
      </c>
      <c r="B664" s="124"/>
      <c r="C664" s="125" t="s">
        <v>715</v>
      </c>
      <c r="D664" s="119">
        <v>43125</v>
      </c>
      <c r="E664" s="120" t="s">
        <v>1609</v>
      </c>
      <c r="F664" s="120" t="s">
        <v>1315</v>
      </c>
      <c r="G664" s="120">
        <v>16420564</v>
      </c>
      <c r="H664" s="124"/>
      <c r="I664" s="128" t="s">
        <v>2803</v>
      </c>
      <c r="J664" s="124"/>
      <c r="K664" s="124"/>
      <c r="L664" s="124"/>
      <c r="M664" s="124"/>
      <c r="N664" s="213">
        <v>9000</v>
      </c>
      <c r="O664" s="213">
        <v>0</v>
      </c>
      <c r="P664" s="124" t="s">
        <v>1314</v>
      </c>
    </row>
    <row r="665" spans="1:16" ht="63.75">
      <c r="A665" s="266" t="s">
        <v>622</v>
      </c>
      <c r="B665" s="124"/>
      <c r="C665" s="125" t="s">
        <v>715</v>
      </c>
      <c r="D665" s="119">
        <v>43125</v>
      </c>
      <c r="E665" s="120" t="s">
        <v>1610</v>
      </c>
      <c r="F665" s="120" t="s">
        <v>1315</v>
      </c>
      <c r="G665" s="120">
        <v>16420562</v>
      </c>
      <c r="H665" s="124"/>
      <c r="I665" s="128" t="s">
        <v>2804</v>
      </c>
      <c r="J665" s="124"/>
      <c r="K665" s="124"/>
      <c r="L665" s="124"/>
      <c r="M665" s="124"/>
      <c r="N665" s="213">
        <v>6300</v>
      </c>
      <c r="O665" s="213">
        <v>0</v>
      </c>
      <c r="P665" s="124" t="s">
        <v>1314</v>
      </c>
    </row>
    <row r="666" spans="1:16" ht="63.75">
      <c r="A666" s="266" t="s">
        <v>622</v>
      </c>
      <c r="B666" s="124"/>
      <c r="C666" s="125" t="s">
        <v>715</v>
      </c>
      <c r="D666" s="119">
        <v>43125</v>
      </c>
      <c r="E666" s="120" t="s">
        <v>1611</v>
      </c>
      <c r="F666" s="120" t="s">
        <v>1315</v>
      </c>
      <c r="G666" s="120">
        <v>16420560</v>
      </c>
      <c r="H666" s="124"/>
      <c r="I666" s="128" t="s">
        <v>2805</v>
      </c>
      <c r="J666" s="124"/>
      <c r="K666" s="124"/>
      <c r="L666" s="124"/>
      <c r="M666" s="124"/>
      <c r="N666" s="213">
        <v>3000</v>
      </c>
      <c r="O666" s="213">
        <v>0</v>
      </c>
      <c r="P666" s="124" t="s">
        <v>1314</v>
      </c>
    </row>
    <row r="667" spans="1:16" ht="63.75">
      <c r="A667" s="266" t="s">
        <v>622</v>
      </c>
      <c r="B667" s="124"/>
      <c r="C667" s="125" t="s">
        <v>715</v>
      </c>
      <c r="D667" s="119">
        <v>43125</v>
      </c>
      <c r="E667" s="120" t="s">
        <v>1612</v>
      </c>
      <c r="F667" s="120" t="s">
        <v>1315</v>
      </c>
      <c r="G667" s="120">
        <v>16420495</v>
      </c>
      <c r="H667" s="124"/>
      <c r="I667" s="128" t="s">
        <v>2806</v>
      </c>
      <c r="J667" s="124"/>
      <c r="K667" s="124"/>
      <c r="L667" s="124"/>
      <c r="M667" s="124"/>
      <c r="N667" s="213">
        <v>18000</v>
      </c>
      <c r="O667" s="213">
        <v>0</v>
      </c>
      <c r="P667" s="124" t="s">
        <v>1314</v>
      </c>
    </row>
    <row r="668" spans="1:16" ht="63.75">
      <c r="A668" s="266" t="s">
        <v>622</v>
      </c>
      <c r="B668" s="124"/>
      <c r="C668" s="125" t="s">
        <v>715</v>
      </c>
      <c r="D668" s="119">
        <v>43125</v>
      </c>
      <c r="E668" s="120" t="s">
        <v>1613</v>
      </c>
      <c r="F668" s="120" t="s">
        <v>1315</v>
      </c>
      <c r="G668" s="120">
        <v>16407150</v>
      </c>
      <c r="H668" s="124"/>
      <c r="I668" s="128" t="s">
        <v>2807</v>
      </c>
      <c r="J668" s="124"/>
      <c r="K668" s="124"/>
      <c r="L668" s="124"/>
      <c r="M668" s="124"/>
      <c r="N668" s="213">
        <v>10842</v>
      </c>
      <c r="O668" s="213">
        <v>0</v>
      </c>
      <c r="P668" s="124" t="s">
        <v>1314</v>
      </c>
    </row>
    <row r="669" spans="1:16" ht="63.75">
      <c r="A669" s="266" t="s">
        <v>622</v>
      </c>
      <c r="B669" s="124"/>
      <c r="C669" s="125" t="s">
        <v>715</v>
      </c>
      <c r="D669" s="119">
        <v>43125</v>
      </c>
      <c r="E669" s="120" t="s">
        <v>1614</v>
      </c>
      <c r="F669" s="120" t="s">
        <v>1315</v>
      </c>
      <c r="G669" s="120">
        <v>16407149</v>
      </c>
      <c r="H669" s="124"/>
      <c r="I669" s="128" t="s">
        <v>2808</v>
      </c>
      <c r="J669" s="124"/>
      <c r="K669" s="124"/>
      <c r="L669" s="124"/>
      <c r="M669" s="124"/>
      <c r="N669" s="213">
        <v>9450</v>
      </c>
      <c r="O669" s="213">
        <v>0</v>
      </c>
      <c r="P669" s="124" t="s">
        <v>1314</v>
      </c>
    </row>
    <row r="670" spans="1:16" ht="63.75">
      <c r="A670" s="266" t="s">
        <v>622</v>
      </c>
      <c r="B670" s="124"/>
      <c r="C670" s="125" t="s">
        <v>715</v>
      </c>
      <c r="D670" s="119">
        <v>43125</v>
      </c>
      <c r="E670" s="120" t="s">
        <v>1615</v>
      </c>
      <c r="F670" s="120" t="s">
        <v>1315</v>
      </c>
      <c r="G670" s="120">
        <v>16407131</v>
      </c>
      <c r="H670" s="124"/>
      <c r="I670" s="128" t="s">
        <v>2809</v>
      </c>
      <c r="J670" s="124"/>
      <c r="K670" s="124"/>
      <c r="L670" s="124"/>
      <c r="M670" s="124"/>
      <c r="N670" s="213">
        <v>14850</v>
      </c>
      <c r="O670" s="213">
        <v>0</v>
      </c>
      <c r="P670" s="124" t="s">
        <v>1314</v>
      </c>
    </row>
    <row r="671" spans="1:16" ht="63.75">
      <c r="A671" s="266" t="s">
        <v>622</v>
      </c>
      <c r="B671" s="124"/>
      <c r="C671" s="125" t="s">
        <v>715</v>
      </c>
      <c r="D671" s="119">
        <v>43125</v>
      </c>
      <c r="E671" s="120" t="s">
        <v>1616</v>
      </c>
      <c r="F671" s="120" t="s">
        <v>1315</v>
      </c>
      <c r="G671" s="120">
        <v>16422365</v>
      </c>
      <c r="H671" s="124"/>
      <c r="I671" s="128" t="s">
        <v>2810</v>
      </c>
      <c r="J671" s="124"/>
      <c r="K671" s="124"/>
      <c r="L671" s="124"/>
      <c r="M671" s="124"/>
      <c r="N671" s="213">
        <v>5850</v>
      </c>
      <c r="O671" s="213">
        <v>0</v>
      </c>
      <c r="P671" s="124" t="s">
        <v>1314</v>
      </c>
    </row>
    <row r="672" spans="1:16" ht="63.75">
      <c r="A672" s="266" t="s">
        <v>622</v>
      </c>
      <c r="B672" s="124"/>
      <c r="C672" s="125" t="s">
        <v>715</v>
      </c>
      <c r="D672" s="119">
        <v>43125</v>
      </c>
      <c r="E672" s="120" t="s">
        <v>1617</v>
      </c>
      <c r="F672" s="120" t="s">
        <v>1315</v>
      </c>
      <c r="G672" s="120">
        <v>16422361</v>
      </c>
      <c r="H672" s="124"/>
      <c r="I672" s="128" t="s">
        <v>2811</v>
      </c>
      <c r="J672" s="124"/>
      <c r="K672" s="124"/>
      <c r="L672" s="124"/>
      <c r="M672" s="124"/>
      <c r="N672" s="213">
        <v>10350</v>
      </c>
      <c r="O672" s="213">
        <v>0</v>
      </c>
      <c r="P672" s="124" t="s">
        <v>1314</v>
      </c>
    </row>
    <row r="673" spans="1:16" ht="63.75">
      <c r="A673" s="266" t="s">
        <v>622</v>
      </c>
      <c r="B673" s="124"/>
      <c r="C673" s="125" t="s">
        <v>715</v>
      </c>
      <c r="D673" s="119">
        <v>43125</v>
      </c>
      <c r="E673" s="120" t="s">
        <v>1618</v>
      </c>
      <c r="F673" s="120" t="s">
        <v>1315</v>
      </c>
      <c r="G673" s="120">
        <v>16422352</v>
      </c>
      <c r="H673" s="124"/>
      <c r="I673" s="128" t="s">
        <v>2812</v>
      </c>
      <c r="J673" s="124"/>
      <c r="K673" s="124"/>
      <c r="L673" s="124"/>
      <c r="M673" s="124"/>
      <c r="N673" s="213">
        <v>10575</v>
      </c>
      <c r="O673" s="213">
        <v>0</v>
      </c>
      <c r="P673" s="124" t="s">
        <v>1314</v>
      </c>
    </row>
    <row r="674" spans="1:16" ht="63.75">
      <c r="A674" s="266" t="s">
        <v>622</v>
      </c>
      <c r="B674" s="124"/>
      <c r="C674" s="125" t="s">
        <v>715</v>
      </c>
      <c r="D674" s="119">
        <v>43125</v>
      </c>
      <c r="E674" s="120" t="s">
        <v>1619</v>
      </c>
      <c r="F674" s="120" t="s">
        <v>1315</v>
      </c>
      <c r="G674" s="120">
        <v>16422349</v>
      </c>
      <c r="H674" s="124"/>
      <c r="I674" s="128" t="s">
        <v>2813</v>
      </c>
      <c r="J674" s="124"/>
      <c r="K674" s="124"/>
      <c r="L674" s="124"/>
      <c r="M674" s="124"/>
      <c r="N674" s="213">
        <v>9856</v>
      </c>
      <c r="O674" s="213">
        <v>0</v>
      </c>
      <c r="P674" s="124" t="s">
        <v>1314</v>
      </c>
    </row>
    <row r="675" spans="1:16" ht="63.75">
      <c r="A675" s="266" t="s">
        <v>622</v>
      </c>
      <c r="B675" s="124"/>
      <c r="C675" s="125" t="s">
        <v>715</v>
      </c>
      <c r="D675" s="119">
        <v>43125</v>
      </c>
      <c r="E675" s="120" t="s">
        <v>1620</v>
      </c>
      <c r="F675" s="120" t="s">
        <v>1315</v>
      </c>
      <c r="G675" s="120">
        <v>16422348</v>
      </c>
      <c r="H675" s="124"/>
      <c r="I675" s="128" t="s">
        <v>2814</v>
      </c>
      <c r="J675" s="124"/>
      <c r="K675" s="124"/>
      <c r="L675" s="124"/>
      <c r="M675" s="124"/>
      <c r="N675" s="213">
        <v>12000</v>
      </c>
      <c r="O675" s="213">
        <v>0</v>
      </c>
      <c r="P675" s="124" t="s">
        <v>1314</v>
      </c>
    </row>
    <row r="676" spans="1:16" ht="63.75">
      <c r="A676" s="266" t="s">
        <v>622</v>
      </c>
      <c r="B676" s="124"/>
      <c r="C676" s="125" t="s">
        <v>715</v>
      </c>
      <c r="D676" s="119">
        <v>43125</v>
      </c>
      <c r="E676" s="120" t="s">
        <v>1621</v>
      </c>
      <c r="F676" s="120" t="s">
        <v>1315</v>
      </c>
      <c r="G676" s="120">
        <v>16422346</v>
      </c>
      <c r="H676" s="124"/>
      <c r="I676" s="128" t="s">
        <v>2815</v>
      </c>
      <c r="J676" s="124"/>
      <c r="K676" s="124"/>
      <c r="L676" s="124"/>
      <c r="M676" s="124"/>
      <c r="N676" s="213">
        <v>13500</v>
      </c>
      <c r="O676" s="213">
        <v>0</v>
      </c>
      <c r="P676" s="124" t="s">
        <v>1314</v>
      </c>
    </row>
    <row r="677" spans="1:16" ht="63.75">
      <c r="A677" s="266" t="s">
        <v>622</v>
      </c>
      <c r="B677" s="124"/>
      <c r="C677" s="125" t="s">
        <v>715</v>
      </c>
      <c r="D677" s="119">
        <v>43125</v>
      </c>
      <c r="E677" s="120" t="s">
        <v>1622</v>
      </c>
      <c r="F677" s="120" t="s">
        <v>1315</v>
      </c>
      <c r="G677" s="120">
        <v>16421988</v>
      </c>
      <c r="H677" s="124"/>
      <c r="I677" s="128" t="s">
        <v>2816</v>
      </c>
      <c r="J677" s="124"/>
      <c r="K677" s="124"/>
      <c r="L677" s="124"/>
      <c r="M677" s="124"/>
      <c r="N677" s="213">
        <v>19959</v>
      </c>
      <c r="O677" s="213">
        <v>0</v>
      </c>
      <c r="P677" s="124" t="s">
        <v>1314</v>
      </c>
    </row>
    <row r="678" spans="1:16" ht="63.75">
      <c r="A678" s="266" t="s">
        <v>622</v>
      </c>
      <c r="B678" s="124"/>
      <c r="C678" s="125" t="s">
        <v>715</v>
      </c>
      <c r="D678" s="119">
        <v>43125</v>
      </c>
      <c r="E678" s="120" t="s">
        <v>1623</v>
      </c>
      <c r="F678" s="120" t="s">
        <v>1315</v>
      </c>
      <c r="G678" s="120">
        <v>16421987</v>
      </c>
      <c r="H678" s="124"/>
      <c r="I678" s="128" t="s">
        <v>2817</v>
      </c>
      <c r="J678" s="124"/>
      <c r="K678" s="124"/>
      <c r="L678" s="124"/>
      <c r="M678" s="124"/>
      <c r="N678" s="213">
        <v>11700</v>
      </c>
      <c r="O678" s="213">
        <v>0</v>
      </c>
      <c r="P678" s="124" t="s">
        <v>1314</v>
      </c>
    </row>
    <row r="679" spans="1:16" ht="63.75">
      <c r="A679" s="266" t="s">
        <v>622</v>
      </c>
      <c r="B679" s="124"/>
      <c r="C679" s="125" t="s">
        <v>715</v>
      </c>
      <c r="D679" s="119">
        <v>43125</v>
      </c>
      <c r="E679" s="120" t="s">
        <v>1624</v>
      </c>
      <c r="F679" s="120" t="s">
        <v>1315</v>
      </c>
      <c r="G679" s="120">
        <v>16421986</v>
      </c>
      <c r="H679" s="124"/>
      <c r="I679" s="128" t="s">
        <v>2818</v>
      </c>
      <c r="J679" s="124"/>
      <c r="K679" s="124"/>
      <c r="L679" s="124"/>
      <c r="M679" s="124"/>
      <c r="N679" s="213">
        <v>5850</v>
      </c>
      <c r="O679" s="213">
        <v>0</v>
      </c>
      <c r="P679" s="124" t="s">
        <v>1314</v>
      </c>
    </row>
    <row r="680" spans="1:16" ht="63.75">
      <c r="A680" s="266" t="s">
        <v>622</v>
      </c>
      <c r="B680" s="124"/>
      <c r="C680" s="125" t="s">
        <v>715</v>
      </c>
      <c r="D680" s="119">
        <v>43125</v>
      </c>
      <c r="E680" s="120" t="s">
        <v>1625</v>
      </c>
      <c r="F680" s="120" t="s">
        <v>1315</v>
      </c>
      <c r="G680" s="120">
        <v>16421984</v>
      </c>
      <c r="H680" s="124"/>
      <c r="I680" s="128" t="s">
        <v>2819</v>
      </c>
      <c r="J680" s="124"/>
      <c r="K680" s="124"/>
      <c r="L680" s="124"/>
      <c r="M680" s="124"/>
      <c r="N680" s="213">
        <v>11334.5</v>
      </c>
      <c r="O680" s="213">
        <v>0</v>
      </c>
      <c r="P680" s="124" t="s">
        <v>1314</v>
      </c>
    </row>
    <row r="681" spans="1:16" ht="63.75">
      <c r="A681" s="266" t="s">
        <v>622</v>
      </c>
      <c r="B681" s="124"/>
      <c r="C681" s="125" t="s">
        <v>715</v>
      </c>
      <c r="D681" s="119">
        <v>43125</v>
      </c>
      <c r="E681" s="120" t="s">
        <v>1626</v>
      </c>
      <c r="F681" s="120" t="s">
        <v>1315</v>
      </c>
      <c r="G681" s="120">
        <v>16421983</v>
      </c>
      <c r="H681" s="124"/>
      <c r="I681" s="128" t="s">
        <v>2820</v>
      </c>
      <c r="J681" s="124"/>
      <c r="K681" s="124"/>
      <c r="L681" s="124"/>
      <c r="M681" s="124"/>
      <c r="N681" s="213">
        <v>12000</v>
      </c>
      <c r="O681" s="213">
        <v>0</v>
      </c>
      <c r="P681" s="124" t="s">
        <v>1314</v>
      </c>
    </row>
    <row r="682" spans="1:16" ht="63.75">
      <c r="A682" s="266" t="s">
        <v>622</v>
      </c>
      <c r="B682" s="124"/>
      <c r="C682" s="125" t="s">
        <v>715</v>
      </c>
      <c r="D682" s="119">
        <v>43125</v>
      </c>
      <c r="E682" s="120" t="s">
        <v>1627</v>
      </c>
      <c r="F682" s="120" t="s">
        <v>1315</v>
      </c>
      <c r="G682" s="120">
        <v>16421981</v>
      </c>
      <c r="H682" s="124"/>
      <c r="I682" s="128" t="s">
        <v>2821</v>
      </c>
      <c r="J682" s="124"/>
      <c r="K682" s="124"/>
      <c r="L682" s="124"/>
      <c r="M682" s="124"/>
      <c r="N682" s="213">
        <v>9856</v>
      </c>
      <c r="O682" s="213">
        <v>0</v>
      </c>
      <c r="P682" s="124" t="s">
        <v>1314</v>
      </c>
    </row>
    <row r="683" spans="1:16" ht="63.75">
      <c r="A683" s="266" t="s">
        <v>622</v>
      </c>
      <c r="B683" s="124"/>
      <c r="C683" s="125" t="s">
        <v>715</v>
      </c>
      <c r="D683" s="119">
        <v>43125</v>
      </c>
      <c r="E683" s="120" t="s">
        <v>1628</v>
      </c>
      <c r="F683" s="120" t="s">
        <v>1315</v>
      </c>
      <c r="G683" s="120">
        <v>16421951</v>
      </c>
      <c r="H683" s="124"/>
      <c r="I683" s="128" t="s">
        <v>2822</v>
      </c>
      <c r="J683" s="124"/>
      <c r="K683" s="124"/>
      <c r="L683" s="124"/>
      <c r="M683" s="124"/>
      <c r="N683" s="213">
        <v>17100</v>
      </c>
      <c r="O683" s="213">
        <v>0</v>
      </c>
      <c r="P683" s="124" t="s">
        <v>1314</v>
      </c>
    </row>
    <row r="684" spans="1:16" ht="63.75">
      <c r="A684" s="266" t="s">
        <v>622</v>
      </c>
      <c r="B684" s="124"/>
      <c r="C684" s="125" t="s">
        <v>715</v>
      </c>
      <c r="D684" s="119">
        <v>43125</v>
      </c>
      <c r="E684" s="120" t="s">
        <v>1629</v>
      </c>
      <c r="F684" s="120" t="s">
        <v>1315</v>
      </c>
      <c r="G684" s="120">
        <v>16421925</v>
      </c>
      <c r="H684" s="124"/>
      <c r="I684" s="128" t="s">
        <v>2823</v>
      </c>
      <c r="J684" s="124"/>
      <c r="K684" s="124"/>
      <c r="L684" s="124"/>
      <c r="M684" s="124"/>
      <c r="N684" s="213">
        <v>17325</v>
      </c>
      <c r="O684" s="213">
        <v>0</v>
      </c>
      <c r="P684" s="124" t="s">
        <v>1314</v>
      </c>
    </row>
    <row r="685" spans="1:16" ht="63.75">
      <c r="A685" s="266" t="s">
        <v>622</v>
      </c>
      <c r="B685" s="124"/>
      <c r="C685" s="125" t="s">
        <v>715</v>
      </c>
      <c r="D685" s="119">
        <v>43125</v>
      </c>
      <c r="E685" s="120" t="s">
        <v>1630</v>
      </c>
      <c r="F685" s="120" t="s">
        <v>1315</v>
      </c>
      <c r="G685" s="120">
        <v>16421903</v>
      </c>
      <c r="H685" s="124"/>
      <c r="I685" s="128" t="s">
        <v>2824</v>
      </c>
      <c r="J685" s="124"/>
      <c r="K685" s="124"/>
      <c r="L685" s="124"/>
      <c r="M685" s="124"/>
      <c r="N685" s="213">
        <v>3000</v>
      </c>
      <c r="O685" s="213">
        <v>0</v>
      </c>
      <c r="P685" s="124" t="s">
        <v>1314</v>
      </c>
    </row>
    <row r="686" spans="1:16" ht="63.75">
      <c r="A686" s="266" t="s">
        <v>622</v>
      </c>
      <c r="B686" s="124"/>
      <c r="C686" s="125" t="s">
        <v>715</v>
      </c>
      <c r="D686" s="119">
        <v>43125</v>
      </c>
      <c r="E686" s="120" t="s">
        <v>1631</v>
      </c>
      <c r="F686" s="120" t="s">
        <v>1315</v>
      </c>
      <c r="G686" s="120">
        <v>16421834</v>
      </c>
      <c r="H686" s="124"/>
      <c r="I686" s="128" t="s">
        <v>2825</v>
      </c>
      <c r="J686" s="124"/>
      <c r="K686" s="124"/>
      <c r="L686" s="124"/>
      <c r="M686" s="124"/>
      <c r="N686" s="213">
        <v>6000</v>
      </c>
      <c r="O686" s="213">
        <v>0</v>
      </c>
      <c r="P686" s="124" t="s">
        <v>1314</v>
      </c>
    </row>
    <row r="687" spans="1:16" ht="63.75">
      <c r="A687" s="266" t="s">
        <v>622</v>
      </c>
      <c r="B687" s="124"/>
      <c r="C687" s="125" t="s">
        <v>715</v>
      </c>
      <c r="D687" s="119">
        <v>43125</v>
      </c>
      <c r="E687" s="120" t="s">
        <v>1632</v>
      </c>
      <c r="F687" s="120" t="s">
        <v>1315</v>
      </c>
      <c r="G687" s="120">
        <v>16421810</v>
      </c>
      <c r="H687" s="124"/>
      <c r="I687" s="128" t="s">
        <v>2826</v>
      </c>
      <c r="J687" s="124"/>
      <c r="K687" s="124"/>
      <c r="L687" s="124"/>
      <c r="M687" s="124"/>
      <c r="N687" s="213">
        <v>10800</v>
      </c>
      <c r="O687" s="213">
        <v>0</v>
      </c>
      <c r="P687" s="124" t="s">
        <v>1314</v>
      </c>
    </row>
    <row r="688" spans="1:16" ht="63.75">
      <c r="A688" s="266" t="s">
        <v>622</v>
      </c>
      <c r="B688" s="124"/>
      <c r="C688" s="125" t="s">
        <v>715</v>
      </c>
      <c r="D688" s="119">
        <v>43125</v>
      </c>
      <c r="E688" s="120" t="s">
        <v>1633</v>
      </c>
      <c r="F688" s="120" t="s">
        <v>1315</v>
      </c>
      <c r="G688" s="120">
        <v>16421809</v>
      </c>
      <c r="H688" s="124"/>
      <c r="I688" s="128" t="s">
        <v>2827</v>
      </c>
      <c r="J688" s="124"/>
      <c r="K688" s="124"/>
      <c r="L688" s="124"/>
      <c r="M688" s="124"/>
      <c r="N688" s="213">
        <v>15750</v>
      </c>
      <c r="O688" s="213">
        <v>0</v>
      </c>
      <c r="P688" s="124" t="s">
        <v>1314</v>
      </c>
    </row>
    <row r="689" spans="1:16" ht="63.75">
      <c r="A689" s="266" t="s">
        <v>622</v>
      </c>
      <c r="B689" s="124"/>
      <c r="C689" s="125" t="s">
        <v>715</v>
      </c>
      <c r="D689" s="119">
        <v>43125</v>
      </c>
      <c r="E689" s="120" t="s">
        <v>1634</v>
      </c>
      <c r="F689" s="120" t="s">
        <v>1315</v>
      </c>
      <c r="G689" s="120">
        <v>16421240</v>
      </c>
      <c r="H689" s="124"/>
      <c r="I689" s="128" t="s">
        <v>2828</v>
      </c>
      <c r="J689" s="124"/>
      <c r="K689" s="124"/>
      <c r="L689" s="124"/>
      <c r="M689" s="124"/>
      <c r="N689" s="213">
        <v>9000</v>
      </c>
      <c r="O689" s="213">
        <v>0</v>
      </c>
      <c r="P689" s="124" t="s">
        <v>1314</v>
      </c>
    </row>
    <row r="690" spans="1:16" ht="63.75">
      <c r="A690" s="266" t="s">
        <v>622</v>
      </c>
      <c r="B690" s="124"/>
      <c r="C690" s="125" t="s">
        <v>715</v>
      </c>
      <c r="D690" s="119">
        <v>43125</v>
      </c>
      <c r="E690" s="120" t="s">
        <v>1635</v>
      </c>
      <c r="F690" s="120" t="s">
        <v>1315</v>
      </c>
      <c r="G690" s="120">
        <v>16421223</v>
      </c>
      <c r="H690" s="124"/>
      <c r="I690" s="128" t="s">
        <v>2829</v>
      </c>
      <c r="J690" s="124"/>
      <c r="K690" s="124"/>
      <c r="L690" s="124"/>
      <c r="M690" s="124"/>
      <c r="N690" s="213">
        <v>15000</v>
      </c>
      <c r="O690" s="213">
        <v>0</v>
      </c>
      <c r="P690" s="124" t="s">
        <v>1314</v>
      </c>
    </row>
    <row r="691" spans="1:16" ht="63.75">
      <c r="A691" s="266" t="s">
        <v>622</v>
      </c>
      <c r="B691" s="124"/>
      <c r="C691" s="125" t="s">
        <v>715</v>
      </c>
      <c r="D691" s="119">
        <v>43125</v>
      </c>
      <c r="E691" s="120" t="s">
        <v>1636</v>
      </c>
      <c r="F691" s="120" t="s">
        <v>1315</v>
      </c>
      <c r="G691" s="120">
        <v>16421189</v>
      </c>
      <c r="H691" s="124"/>
      <c r="I691" s="128" t="s">
        <v>2830</v>
      </c>
      <c r="J691" s="124"/>
      <c r="K691" s="124"/>
      <c r="L691" s="124"/>
      <c r="M691" s="124"/>
      <c r="N691" s="213">
        <v>18000</v>
      </c>
      <c r="O691" s="213">
        <v>0</v>
      </c>
      <c r="P691" s="124" t="s">
        <v>1314</v>
      </c>
    </row>
    <row r="692" spans="1:16" ht="63.75">
      <c r="A692" s="266" t="s">
        <v>622</v>
      </c>
      <c r="B692" s="124"/>
      <c r="C692" s="125" t="s">
        <v>715</v>
      </c>
      <c r="D692" s="119">
        <v>43125</v>
      </c>
      <c r="E692" s="120" t="s">
        <v>1637</v>
      </c>
      <c r="F692" s="120" t="s">
        <v>1315</v>
      </c>
      <c r="G692" s="120">
        <v>16421187</v>
      </c>
      <c r="H692" s="124"/>
      <c r="I692" s="128" t="s">
        <v>2831</v>
      </c>
      <c r="J692" s="124"/>
      <c r="K692" s="124"/>
      <c r="L692" s="124"/>
      <c r="M692" s="124"/>
      <c r="N692" s="213">
        <v>6000</v>
      </c>
      <c r="O692" s="213">
        <v>0</v>
      </c>
      <c r="P692" s="124" t="s">
        <v>1314</v>
      </c>
    </row>
    <row r="693" spans="1:16" ht="63.75">
      <c r="A693" s="266" t="s">
        <v>622</v>
      </c>
      <c r="B693" s="124"/>
      <c r="C693" s="125" t="s">
        <v>715</v>
      </c>
      <c r="D693" s="119">
        <v>43125</v>
      </c>
      <c r="E693" s="120" t="s">
        <v>1638</v>
      </c>
      <c r="F693" s="120" t="s">
        <v>1315</v>
      </c>
      <c r="G693" s="120">
        <v>16420747</v>
      </c>
      <c r="H693" s="124"/>
      <c r="I693" s="128" t="s">
        <v>2832</v>
      </c>
      <c r="J693" s="124"/>
      <c r="K693" s="124"/>
      <c r="L693" s="124"/>
      <c r="M693" s="124"/>
      <c r="N693" s="213">
        <v>9000</v>
      </c>
      <c r="O693" s="213">
        <v>0</v>
      </c>
      <c r="P693" s="124" t="s">
        <v>1314</v>
      </c>
    </row>
    <row r="694" spans="1:16" ht="63.75">
      <c r="A694" s="266" t="s">
        <v>622</v>
      </c>
      <c r="B694" s="124"/>
      <c r="C694" s="125" t="s">
        <v>715</v>
      </c>
      <c r="D694" s="119">
        <v>43125</v>
      </c>
      <c r="E694" s="120" t="s">
        <v>1639</v>
      </c>
      <c r="F694" s="120" t="s">
        <v>1315</v>
      </c>
      <c r="G694" s="120">
        <v>16420648</v>
      </c>
      <c r="H694" s="124"/>
      <c r="I694" s="128" t="s">
        <v>2833</v>
      </c>
      <c r="J694" s="124"/>
      <c r="K694" s="124"/>
      <c r="L694" s="124"/>
      <c r="M694" s="124"/>
      <c r="N694" s="213">
        <v>14625</v>
      </c>
      <c r="O694" s="213">
        <v>0</v>
      </c>
      <c r="P694" s="124" t="s">
        <v>1314</v>
      </c>
    </row>
    <row r="695" spans="1:16" ht="63.75">
      <c r="A695" s="266" t="s">
        <v>622</v>
      </c>
      <c r="B695" s="124"/>
      <c r="C695" s="125" t="s">
        <v>715</v>
      </c>
      <c r="D695" s="119">
        <v>43125</v>
      </c>
      <c r="E695" s="120" t="s">
        <v>1640</v>
      </c>
      <c r="F695" s="120" t="s">
        <v>1315</v>
      </c>
      <c r="G695" s="120">
        <v>16420643</v>
      </c>
      <c r="H695" s="124"/>
      <c r="I695" s="128" t="s">
        <v>2834</v>
      </c>
      <c r="J695" s="124"/>
      <c r="K695" s="124"/>
      <c r="L695" s="124"/>
      <c r="M695" s="124"/>
      <c r="N695" s="213">
        <v>31663</v>
      </c>
      <c r="O695" s="213">
        <v>0</v>
      </c>
      <c r="P695" s="124" t="s">
        <v>1314</v>
      </c>
    </row>
    <row r="696" spans="1:16" ht="63.75">
      <c r="A696" s="266" t="s">
        <v>622</v>
      </c>
      <c r="B696" s="124"/>
      <c r="C696" s="125" t="s">
        <v>715</v>
      </c>
      <c r="D696" s="119">
        <v>43125</v>
      </c>
      <c r="E696" s="120" t="s">
        <v>1641</v>
      </c>
      <c r="F696" s="120" t="s">
        <v>1315</v>
      </c>
      <c r="G696" s="120">
        <v>16420641</v>
      </c>
      <c r="H696" s="124"/>
      <c r="I696" s="128" t="s">
        <v>2835</v>
      </c>
      <c r="J696" s="124"/>
      <c r="K696" s="124"/>
      <c r="L696" s="124"/>
      <c r="M696" s="124"/>
      <c r="N696" s="213">
        <v>11925</v>
      </c>
      <c r="O696" s="213">
        <v>0</v>
      </c>
      <c r="P696" s="124" t="s">
        <v>1314</v>
      </c>
    </row>
    <row r="697" spans="1:16" ht="63.75">
      <c r="A697" s="266" t="s">
        <v>622</v>
      </c>
      <c r="B697" s="124"/>
      <c r="C697" s="125" t="s">
        <v>715</v>
      </c>
      <c r="D697" s="119">
        <v>43125</v>
      </c>
      <c r="E697" s="120" t="s">
        <v>1642</v>
      </c>
      <c r="F697" s="120" t="s">
        <v>1315</v>
      </c>
      <c r="G697" s="120">
        <v>16420639</v>
      </c>
      <c r="H697" s="124"/>
      <c r="I697" s="128" t="s">
        <v>2836</v>
      </c>
      <c r="J697" s="124"/>
      <c r="K697" s="124"/>
      <c r="L697" s="124"/>
      <c r="M697" s="124"/>
      <c r="N697" s="213">
        <v>14907.5</v>
      </c>
      <c r="O697" s="213">
        <v>0</v>
      </c>
      <c r="P697" s="124" t="s">
        <v>1314</v>
      </c>
    </row>
    <row r="698" spans="1:16" ht="63.75">
      <c r="A698" s="266" t="s">
        <v>622</v>
      </c>
      <c r="B698" s="124"/>
      <c r="C698" s="125" t="s">
        <v>715</v>
      </c>
      <c r="D698" s="119">
        <v>43125</v>
      </c>
      <c r="E698" s="120" t="s">
        <v>1643</v>
      </c>
      <c r="F698" s="120" t="s">
        <v>1315</v>
      </c>
      <c r="G698" s="120">
        <v>16420637</v>
      </c>
      <c r="H698" s="124"/>
      <c r="I698" s="128" t="s">
        <v>2837</v>
      </c>
      <c r="J698" s="124"/>
      <c r="K698" s="124"/>
      <c r="L698" s="124"/>
      <c r="M698" s="124"/>
      <c r="N698" s="213">
        <v>16650</v>
      </c>
      <c r="O698" s="213">
        <v>0</v>
      </c>
      <c r="P698" s="124" t="s">
        <v>1314</v>
      </c>
    </row>
    <row r="699" spans="1:16" ht="76.5">
      <c r="A699" s="266" t="s">
        <v>622</v>
      </c>
      <c r="B699" s="124"/>
      <c r="C699" s="125" t="s">
        <v>715</v>
      </c>
      <c r="D699" s="119">
        <v>43125</v>
      </c>
      <c r="E699" s="120" t="s">
        <v>1644</v>
      </c>
      <c r="F699" s="120" t="s">
        <v>1315</v>
      </c>
      <c r="G699" s="120">
        <v>16420624</v>
      </c>
      <c r="H699" s="124"/>
      <c r="I699" s="128" t="s">
        <v>2838</v>
      </c>
      <c r="J699" s="124"/>
      <c r="K699" s="124"/>
      <c r="L699" s="124"/>
      <c r="M699" s="124"/>
      <c r="N699" s="213">
        <v>12197</v>
      </c>
      <c r="O699" s="213">
        <v>0</v>
      </c>
      <c r="P699" s="124" t="s">
        <v>1314</v>
      </c>
    </row>
    <row r="700" spans="1:16" ht="63.75">
      <c r="A700" s="266" t="s">
        <v>622</v>
      </c>
      <c r="B700" s="124"/>
      <c r="C700" s="125" t="s">
        <v>715</v>
      </c>
      <c r="D700" s="119">
        <v>43125</v>
      </c>
      <c r="E700" s="120" t="s">
        <v>1645</v>
      </c>
      <c r="F700" s="120" t="s">
        <v>1315</v>
      </c>
      <c r="G700" s="120">
        <v>16420609</v>
      </c>
      <c r="H700" s="124"/>
      <c r="I700" s="128" t="s">
        <v>2839</v>
      </c>
      <c r="J700" s="124"/>
      <c r="K700" s="124"/>
      <c r="L700" s="124"/>
      <c r="M700" s="124"/>
      <c r="N700" s="213">
        <v>5174</v>
      </c>
      <c r="O700" s="213">
        <v>0</v>
      </c>
      <c r="P700" s="124" t="s">
        <v>1314</v>
      </c>
    </row>
    <row r="701" spans="1:16" ht="63.75">
      <c r="A701" s="266" t="s">
        <v>622</v>
      </c>
      <c r="B701" s="124"/>
      <c r="C701" s="125" t="s">
        <v>715</v>
      </c>
      <c r="D701" s="119">
        <v>43125</v>
      </c>
      <c r="E701" s="120" t="s">
        <v>1646</v>
      </c>
      <c r="F701" s="120" t="s">
        <v>1315</v>
      </c>
      <c r="G701" s="120">
        <v>16420608</v>
      </c>
      <c r="H701" s="124"/>
      <c r="I701" s="128" t="s">
        <v>2840</v>
      </c>
      <c r="J701" s="124"/>
      <c r="K701" s="124"/>
      <c r="L701" s="124"/>
      <c r="M701" s="124"/>
      <c r="N701" s="213">
        <v>13552</v>
      </c>
      <c r="O701" s="213">
        <v>0</v>
      </c>
      <c r="P701" s="124" t="s">
        <v>1314</v>
      </c>
    </row>
    <row r="702" spans="1:16" ht="63.75">
      <c r="A702" s="266" t="s">
        <v>622</v>
      </c>
      <c r="B702" s="124"/>
      <c r="C702" s="125" t="s">
        <v>715</v>
      </c>
      <c r="D702" s="119">
        <v>43125</v>
      </c>
      <c r="E702" s="120" t="s">
        <v>1647</v>
      </c>
      <c r="F702" s="120" t="s">
        <v>1315</v>
      </c>
      <c r="G702" s="120">
        <v>16420606</v>
      </c>
      <c r="H702" s="124"/>
      <c r="I702" s="128" t="s">
        <v>2841</v>
      </c>
      <c r="J702" s="124"/>
      <c r="K702" s="124"/>
      <c r="L702" s="124"/>
      <c r="M702" s="124"/>
      <c r="N702" s="213">
        <v>15523</v>
      </c>
      <c r="O702" s="213">
        <v>0</v>
      </c>
      <c r="P702" s="124" t="s">
        <v>1314</v>
      </c>
    </row>
    <row r="703" spans="1:16" ht="63.75">
      <c r="A703" s="266" t="s">
        <v>622</v>
      </c>
      <c r="B703" s="124"/>
      <c r="C703" s="125" t="s">
        <v>715</v>
      </c>
      <c r="D703" s="119">
        <v>43125</v>
      </c>
      <c r="E703" s="120" t="s">
        <v>1648</v>
      </c>
      <c r="F703" s="120" t="s">
        <v>1315</v>
      </c>
      <c r="G703" s="120">
        <v>16420605</v>
      </c>
      <c r="H703" s="124"/>
      <c r="I703" s="128" t="s">
        <v>2842</v>
      </c>
      <c r="J703" s="124"/>
      <c r="K703" s="124"/>
      <c r="L703" s="124"/>
      <c r="M703" s="124"/>
      <c r="N703" s="213">
        <v>17002</v>
      </c>
      <c r="O703" s="213">
        <v>0</v>
      </c>
      <c r="P703" s="124" t="s">
        <v>1314</v>
      </c>
    </row>
    <row r="704" spans="1:16" ht="63.75">
      <c r="A704" s="266" t="s">
        <v>622</v>
      </c>
      <c r="B704" s="124"/>
      <c r="C704" s="125" t="s">
        <v>715</v>
      </c>
      <c r="D704" s="119">
        <v>43125</v>
      </c>
      <c r="E704" s="120" t="s">
        <v>1649</v>
      </c>
      <c r="F704" s="120" t="s">
        <v>1315</v>
      </c>
      <c r="G704" s="120">
        <v>16420603</v>
      </c>
      <c r="H704" s="124"/>
      <c r="I704" s="128" t="s">
        <v>2843</v>
      </c>
      <c r="J704" s="124"/>
      <c r="K704" s="124"/>
      <c r="L704" s="124"/>
      <c r="M704" s="124"/>
      <c r="N704" s="213">
        <v>11700</v>
      </c>
      <c r="O704" s="213">
        <v>0</v>
      </c>
      <c r="P704" s="124" t="s">
        <v>1314</v>
      </c>
    </row>
    <row r="705" spans="1:16" ht="63.75">
      <c r="A705" s="266" t="s">
        <v>622</v>
      </c>
      <c r="B705" s="124"/>
      <c r="C705" s="125" t="s">
        <v>715</v>
      </c>
      <c r="D705" s="119">
        <v>43125</v>
      </c>
      <c r="E705" s="120" t="s">
        <v>1650</v>
      </c>
      <c r="F705" s="120" t="s">
        <v>1315</v>
      </c>
      <c r="G705" s="120">
        <v>16420601</v>
      </c>
      <c r="H705" s="124"/>
      <c r="I705" s="128" t="s">
        <v>2844</v>
      </c>
      <c r="J705" s="124"/>
      <c r="K705" s="124"/>
      <c r="L705" s="124"/>
      <c r="M705" s="124"/>
      <c r="N705" s="213">
        <v>19800</v>
      </c>
      <c r="O705" s="213">
        <v>0</v>
      </c>
      <c r="P705" s="124" t="s">
        <v>1314</v>
      </c>
    </row>
    <row r="706" spans="1:16" ht="63.75">
      <c r="A706" s="266" t="s">
        <v>622</v>
      </c>
      <c r="B706" s="124"/>
      <c r="C706" s="125" t="s">
        <v>715</v>
      </c>
      <c r="D706" s="119">
        <v>43125</v>
      </c>
      <c r="E706" s="120" t="s">
        <v>1651</v>
      </c>
      <c r="F706" s="120" t="s">
        <v>1315</v>
      </c>
      <c r="G706" s="120">
        <v>16420600</v>
      </c>
      <c r="H706" s="124"/>
      <c r="I706" s="128" t="s">
        <v>2845</v>
      </c>
      <c r="J706" s="124"/>
      <c r="K706" s="124"/>
      <c r="L706" s="124"/>
      <c r="M706" s="124"/>
      <c r="N706" s="213">
        <v>11458</v>
      </c>
      <c r="O706" s="213">
        <v>0</v>
      </c>
      <c r="P706" s="124" t="s">
        <v>1314</v>
      </c>
    </row>
    <row r="707" spans="1:16" ht="63.75">
      <c r="A707" s="266" t="s">
        <v>622</v>
      </c>
      <c r="B707" s="124"/>
      <c r="C707" s="125" t="s">
        <v>715</v>
      </c>
      <c r="D707" s="119">
        <v>43125</v>
      </c>
      <c r="E707" s="120" t="s">
        <v>1652</v>
      </c>
      <c r="F707" s="120" t="s">
        <v>1315</v>
      </c>
      <c r="G707" s="120">
        <v>16420598</v>
      </c>
      <c r="H707" s="124"/>
      <c r="I707" s="128" t="s">
        <v>2846</v>
      </c>
      <c r="J707" s="124"/>
      <c r="K707" s="124"/>
      <c r="L707" s="124"/>
      <c r="M707" s="124"/>
      <c r="N707" s="213">
        <v>25626</v>
      </c>
      <c r="O707" s="213">
        <v>0</v>
      </c>
      <c r="P707" s="124" t="s">
        <v>1314</v>
      </c>
    </row>
    <row r="708" spans="1:16" ht="63.75">
      <c r="A708" s="266" t="s">
        <v>622</v>
      </c>
      <c r="B708" s="124"/>
      <c r="C708" s="125" t="s">
        <v>715</v>
      </c>
      <c r="D708" s="119">
        <v>43125</v>
      </c>
      <c r="E708" s="120" t="s">
        <v>1653</v>
      </c>
      <c r="F708" s="120" t="s">
        <v>1315</v>
      </c>
      <c r="G708" s="120">
        <v>16420596</v>
      </c>
      <c r="H708" s="124"/>
      <c r="I708" s="128" t="s">
        <v>2847</v>
      </c>
      <c r="J708" s="124"/>
      <c r="K708" s="124"/>
      <c r="L708" s="124"/>
      <c r="M708" s="124"/>
      <c r="N708" s="213">
        <v>13552</v>
      </c>
      <c r="O708" s="213">
        <v>0</v>
      </c>
      <c r="P708" s="124" t="s">
        <v>1314</v>
      </c>
    </row>
    <row r="709" spans="1:16" ht="63.75">
      <c r="A709" s="266" t="s">
        <v>622</v>
      </c>
      <c r="B709" s="124"/>
      <c r="C709" s="125" t="s">
        <v>715</v>
      </c>
      <c r="D709" s="119">
        <v>43125</v>
      </c>
      <c r="E709" s="120" t="s">
        <v>1654</v>
      </c>
      <c r="F709" s="120" t="s">
        <v>1315</v>
      </c>
      <c r="G709" s="120">
        <v>16420594</v>
      </c>
      <c r="H709" s="124"/>
      <c r="I709" s="128" t="s">
        <v>2848</v>
      </c>
      <c r="J709" s="124"/>
      <c r="K709" s="124"/>
      <c r="L709" s="124"/>
      <c r="M709" s="124"/>
      <c r="N709" s="213">
        <v>13675.5</v>
      </c>
      <c r="O709" s="213">
        <v>0</v>
      </c>
      <c r="P709" s="124" t="s">
        <v>1314</v>
      </c>
    </row>
    <row r="710" spans="1:16" ht="63.75">
      <c r="A710" s="266" t="s">
        <v>622</v>
      </c>
      <c r="B710" s="124"/>
      <c r="C710" s="125" t="s">
        <v>715</v>
      </c>
      <c r="D710" s="119">
        <v>43125</v>
      </c>
      <c r="E710" s="120" t="s">
        <v>1655</v>
      </c>
      <c r="F710" s="120" t="s">
        <v>1315</v>
      </c>
      <c r="G710" s="120">
        <v>16420584</v>
      </c>
      <c r="H710" s="124"/>
      <c r="I710" s="128" t="s">
        <v>2849</v>
      </c>
      <c r="J710" s="124"/>
      <c r="K710" s="124"/>
      <c r="L710" s="124"/>
      <c r="M710" s="124"/>
      <c r="N710" s="213">
        <v>10500</v>
      </c>
      <c r="O710" s="213">
        <v>0</v>
      </c>
      <c r="P710" s="124" t="s">
        <v>1314</v>
      </c>
    </row>
    <row r="711" spans="1:16" ht="63.75">
      <c r="A711" s="266" t="s">
        <v>622</v>
      </c>
      <c r="B711" s="124"/>
      <c r="C711" s="125" t="s">
        <v>715</v>
      </c>
      <c r="D711" s="119">
        <v>43125</v>
      </c>
      <c r="E711" s="120" t="s">
        <v>1656</v>
      </c>
      <c r="F711" s="120" t="s">
        <v>1315</v>
      </c>
      <c r="G711" s="120">
        <v>16420578</v>
      </c>
      <c r="H711" s="124"/>
      <c r="I711" s="128" t="s">
        <v>2850</v>
      </c>
      <c r="J711" s="124"/>
      <c r="K711" s="124"/>
      <c r="L711" s="124"/>
      <c r="M711" s="124"/>
      <c r="N711" s="213">
        <v>7650</v>
      </c>
      <c r="O711" s="213">
        <v>0</v>
      </c>
      <c r="P711" s="124" t="s">
        <v>1314</v>
      </c>
    </row>
    <row r="712" spans="1:16" ht="63.75">
      <c r="A712" s="266" t="s">
        <v>622</v>
      </c>
      <c r="B712" s="124"/>
      <c r="C712" s="125" t="s">
        <v>715</v>
      </c>
      <c r="D712" s="119">
        <v>43125</v>
      </c>
      <c r="E712" s="120" t="s">
        <v>1657</v>
      </c>
      <c r="F712" s="120" t="s">
        <v>1315</v>
      </c>
      <c r="G712" s="120">
        <v>16420563</v>
      </c>
      <c r="H712" s="124"/>
      <c r="I712" s="128" t="s">
        <v>2851</v>
      </c>
      <c r="J712" s="124"/>
      <c r="K712" s="124"/>
      <c r="L712" s="124"/>
      <c r="M712" s="124"/>
      <c r="N712" s="213">
        <v>9450</v>
      </c>
      <c r="O712" s="213">
        <v>0</v>
      </c>
      <c r="P712" s="124" t="s">
        <v>1314</v>
      </c>
    </row>
    <row r="713" spans="1:16" ht="63.75">
      <c r="A713" s="266" t="s">
        <v>622</v>
      </c>
      <c r="B713" s="124"/>
      <c r="C713" s="125" t="s">
        <v>715</v>
      </c>
      <c r="D713" s="119">
        <v>43125</v>
      </c>
      <c r="E713" s="120" t="s">
        <v>1658</v>
      </c>
      <c r="F713" s="120" t="s">
        <v>1315</v>
      </c>
      <c r="G713" s="120">
        <v>16420561</v>
      </c>
      <c r="H713" s="124"/>
      <c r="I713" s="128" t="s">
        <v>2852</v>
      </c>
      <c r="J713" s="124"/>
      <c r="K713" s="124"/>
      <c r="L713" s="124"/>
      <c r="M713" s="124"/>
      <c r="N713" s="213">
        <v>14045</v>
      </c>
      <c r="O713" s="213">
        <v>0</v>
      </c>
      <c r="P713" s="124" t="s">
        <v>1314</v>
      </c>
    </row>
    <row r="714" spans="1:16" ht="63.75">
      <c r="A714" s="266" t="s">
        <v>622</v>
      </c>
      <c r="B714" s="124"/>
      <c r="C714" s="125" t="s">
        <v>715</v>
      </c>
      <c r="D714" s="119">
        <v>43125</v>
      </c>
      <c r="E714" s="120" t="s">
        <v>1659</v>
      </c>
      <c r="F714" s="120" t="s">
        <v>1315</v>
      </c>
      <c r="G714" s="120">
        <v>16420517</v>
      </c>
      <c r="H714" s="124"/>
      <c r="I714" s="128" t="s">
        <v>2853</v>
      </c>
      <c r="J714" s="124"/>
      <c r="K714" s="124"/>
      <c r="L714" s="124"/>
      <c r="M714" s="124"/>
      <c r="N714" s="213">
        <v>13552</v>
      </c>
      <c r="O714" s="213">
        <v>0</v>
      </c>
      <c r="P714" s="124" t="s">
        <v>1314</v>
      </c>
    </row>
    <row r="715" spans="1:16" ht="63.75">
      <c r="A715" s="266" t="s">
        <v>622</v>
      </c>
      <c r="B715" s="124"/>
      <c r="C715" s="125" t="s">
        <v>715</v>
      </c>
      <c r="D715" s="119">
        <v>43125</v>
      </c>
      <c r="E715" s="120" t="s">
        <v>1660</v>
      </c>
      <c r="F715" s="120" t="s">
        <v>1315</v>
      </c>
      <c r="G715" s="120">
        <v>16420493</v>
      </c>
      <c r="H715" s="124"/>
      <c r="I715" s="128" t="s">
        <v>2854</v>
      </c>
      <c r="J715" s="124"/>
      <c r="K715" s="124"/>
      <c r="L715" s="124"/>
      <c r="M715" s="124"/>
      <c r="N715" s="213">
        <v>900</v>
      </c>
      <c r="O715" s="213">
        <v>0</v>
      </c>
      <c r="P715" s="124" t="s">
        <v>1314</v>
      </c>
    </row>
    <row r="716" spans="1:16" ht="63.75">
      <c r="A716" s="266" t="s">
        <v>622</v>
      </c>
      <c r="B716" s="124"/>
      <c r="C716" s="125" t="s">
        <v>715</v>
      </c>
      <c r="D716" s="119">
        <v>43125</v>
      </c>
      <c r="E716" s="120" t="s">
        <v>1661</v>
      </c>
      <c r="F716" s="120" t="s">
        <v>1315</v>
      </c>
      <c r="G716" s="120">
        <v>16420492</v>
      </c>
      <c r="H716" s="124"/>
      <c r="I716" s="128" t="s">
        <v>2855</v>
      </c>
      <c r="J716" s="124"/>
      <c r="K716" s="124"/>
      <c r="L716" s="124"/>
      <c r="M716" s="124"/>
      <c r="N716" s="213">
        <v>17550</v>
      </c>
      <c r="O716" s="213">
        <v>0</v>
      </c>
      <c r="P716" s="124" t="s">
        <v>1314</v>
      </c>
    </row>
    <row r="717" spans="1:16" ht="63.75">
      <c r="A717" s="266" t="s">
        <v>622</v>
      </c>
      <c r="B717" s="124"/>
      <c r="C717" s="125" t="s">
        <v>715</v>
      </c>
      <c r="D717" s="119">
        <v>43125</v>
      </c>
      <c r="E717" s="120" t="s">
        <v>1662</v>
      </c>
      <c r="F717" s="120" t="s">
        <v>1315</v>
      </c>
      <c r="G717" s="120">
        <v>16423152</v>
      </c>
      <c r="H717" s="124"/>
      <c r="I717" s="128" t="s">
        <v>2856</v>
      </c>
      <c r="J717" s="124"/>
      <c r="K717" s="124"/>
      <c r="L717" s="124"/>
      <c r="M717" s="124"/>
      <c r="N717" s="213">
        <v>13500</v>
      </c>
      <c r="O717" s="213">
        <v>0</v>
      </c>
      <c r="P717" s="124" t="s">
        <v>1314</v>
      </c>
    </row>
    <row r="718" spans="1:16" ht="63.75">
      <c r="A718" s="266" t="s">
        <v>622</v>
      </c>
      <c r="B718" s="124"/>
      <c r="C718" s="125" t="s">
        <v>715</v>
      </c>
      <c r="D718" s="119">
        <v>43125</v>
      </c>
      <c r="E718" s="120" t="s">
        <v>1663</v>
      </c>
      <c r="F718" s="120" t="s">
        <v>1315</v>
      </c>
      <c r="G718" s="120">
        <v>16423151</v>
      </c>
      <c r="H718" s="124"/>
      <c r="I718" s="128" t="s">
        <v>2857</v>
      </c>
      <c r="J718" s="124"/>
      <c r="K718" s="124"/>
      <c r="L718" s="124"/>
      <c r="M718" s="124"/>
      <c r="N718" s="213">
        <v>27720.5</v>
      </c>
      <c r="O718" s="213">
        <v>0</v>
      </c>
      <c r="P718" s="124" t="s">
        <v>1314</v>
      </c>
    </row>
    <row r="719" spans="1:16" ht="63.75">
      <c r="A719" s="266" t="s">
        <v>622</v>
      </c>
      <c r="B719" s="124"/>
      <c r="C719" s="125" t="s">
        <v>715</v>
      </c>
      <c r="D719" s="119">
        <v>43125</v>
      </c>
      <c r="E719" s="120" t="s">
        <v>1664</v>
      </c>
      <c r="F719" s="120" t="s">
        <v>1315</v>
      </c>
      <c r="G719" s="120">
        <v>16423150</v>
      </c>
      <c r="H719" s="124"/>
      <c r="I719" s="128" t="s">
        <v>2858</v>
      </c>
      <c r="J719" s="124"/>
      <c r="K719" s="124"/>
      <c r="L719" s="124"/>
      <c r="M719" s="124"/>
      <c r="N719" s="213">
        <v>12600</v>
      </c>
      <c r="O719" s="213">
        <v>0</v>
      </c>
      <c r="P719" s="124" t="s">
        <v>1314</v>
      </c>
    </row>
    <row r="720" spans="1:16" ht="63.75">
      <c r="A720" s="266" t="s">
        <v>622</v>
      </c>
      <c r="B720" s="124"/>
      <c r="C720" s="125" t="s">
        <v>715</v>
      </c>
      <c r="D720" s="119">
        <v>43125</v>
      </c>
      <c r="E720" s="120" t="s">
        <v>1665</v>
      </c>
      <c r="F720" s="120" t="s">
        <v>1315</v>
      </c>
      <c r="G720" s="120">
        <v>16423149</v>
      </c>
      <c r="H720" s="124"/>
      <c r="I720" s="128" t="s">
        <v>2859</v>
      </c>
      <c r="J720" s="124"/>
      <c r="K720" s="124"/>
      <c r="L720" s="124"/>
      <c r="M720" s="124"/>
      <c r="N720" s="213">
        <v>24394</v>
      </c>
      <c r="O720" s="213">
        <v>0</v>
      </c>
      <c r="P720" s="124" t="s">
        <v>1314</v>
      </c>
    </row>
    <row r="721" spans="1:16" ht="63.75">
      <c r="A721" s="266" t="s">
        <v>622</v>
      </c>
      <c r="B721" s="124"/>
      <c r="C721" s="125" t="s">
        <v>715</v>
      </c>
      <c r="D721" s="119">
        <v>43125</v>
      </c>
      <c r="E721" s="120" t="s">
        <v>1666</v>
      </c>
      <c r="F721" s="120" t="s">
        <v>1315</v>
      </c>
      <c r="G721" s="120">
        <v>16423148</v>
      </c>
      <c r="H721" s="124"/>
      <c r="I721" s="128" t="s">
        <v>2860</v>
      </c>
      <c r="J721" s="124"/>
      <c r="K721" s="124"/>
      <c r="L721" s="124"/>
      <c r="M721" s="124"/>
      <c r="N721" s="213">
        <v>13950</v>
      </c>
      <c r="O721" s="213">
        <v>0</v>
      </c>
      <c r="P721" s="124" t="s">
        <v>1314</v>
      </c>
    </row>
    <row r="722" spans="1:16" ht="63.75">
      <c r="A722" s="266" t="s">
        <v>622</v>
      </c>
      <c r="B722" s="124"/>
      <c r="C722" s="125" t="s">
        <v>715</v>
      </c>
      <c r="D722" s="119">
        <v>43125</v>
      </c>
      <c r="E722" s="120" t="s">
        <v>1667</v>
      </c>
      <c r="F722" s="120" t="s">
        <v>1315</v>
      </c>
      <c r="G722" s="120">
        <v>16423146</v>
      </c>
      <c r="H722" s="124"/>
      <c r="I722" s="128" t="s">
        <v>2861</v>
      </c>
      <c r="J722" s="124"/>
      <c r="K722" s="124"/>
      <c r="L722" s="124"/>
      <c r="M722" s="124"/>
      <c r="N722" s="213">
        <v>11700</v>
      </c>
      <c r="O722" s="213">
        <v>0</v>
      </c>
      <c r="P722" s="124" t="s">
        <v>1314</v>
      </c>
    </row>
    <row r="723" spans="1:16" ht="63.75">
      <c r="A723" s="266" t="s">
        <v>622</v>
      </c>
      <c r="B723" s="124"/>
      <c r="C723" s="125" t="s">
        <v>715</v>
      </c>
      <c r="D723" s="119">
        <v>43125</v>
      </c>
      <c r="E723" s="120" t="s">
        <v>1668</v>
      </c>
      <c r="F723" s="120" t="s">
        <v>1315</v>
      </c>
      <c r="G723" s="120">
        <v>16423133</v>
      </c>
      <c r="H723" s="124"/>
      <c r="I723" s="128" t="s">
        <v>2862</v>
      </c>
      <c r="J723" s="124"/>
      <c r="K723" s="124"/>
      <c r="L723" s="124"/>
      <c r="M723" s="124"/>
      <c r="N723" s="213">
        <v>10595.5</v>
      </c>
      <c r="O723" s="213">
        <v>0</v>
      </c>
      <c r="P723" s="124" t="s">
        <v>1314</v>
      </c>
    </row>
    <row r="724" spans="1:16" ht="63.75">
      <c r="A724" s="266" t="s">
        <v>622</v>
      </c>
      <c r="B724" s="124"/>
      <c r="C724" s="125" t="s">
        <v>715</v>
      </c>
      <c r="D724" s="119">
        <v>43125</v>
      </c>
      <c r="E724" s="120" t="s">
        <v>1669</v>
      </c>
      <c r="F724" s="120" t="s">
        <v>1315</v>
      </c>
      <c r="G724" s="120">
        <v>16423131</v>
      </c>
      <c r="H724" s="124"/>
      <c r="I724" s="128" t="s">
        <v>2863</v>
      </c>
      <c r="J724" s="124"/>
      <c r="K724" s="124"/>
      <c r="L724" s="124"/>
      <c r="M724" s="124"/>
      <c r="N724" s="213">
        <v>6300</v>
      </c>
      <c r="O724" s="213">
        <v>0</v>
      </c>
      <c r="P724" s="124" t="s">
        <v>1314</v>
      </c>
    </row>
    <row r="725" spans="1:16" ht="63.75">
      <c r="A725" s="266" t="s">
        <v>622</v>
      </c>
      <c r="B725" s="124"/>
      <c r="C725" s="125" t="s">
        <v>715</v>
      </c>
      <c r="D725" s="119">
        <v>43125</v>
      </c>
      <c r="E725" s="120" t="s">
        <v>1670</v>
      </c>
      <c r="F725" s="120" t="s">
        <v>1315</v>
      </c>
      <c r="G725" s="120">
        <v>16423129</v>
      </c>
      <c r="H725" s="124"/>
      <c r="I725" s="128" t="s">
        <v>2864</v>
      </c>
      <c r="J725" s="124"/>
      <c r="K725" s="124"/>
      <c r="L725" s="124"/>
      <c r="M725" s="124"/>
      <c r="N725" s="213">
        <v>11335</v>
      </c>
      <c r="O725" s="213">
        <v>0</v>
      </c>
      <c r="P725" s="124" t="s">
        <v>1314</v>
      </c>
    </row>
    <row r="726" spans="1:16" ht="63.75">
      <c r="A726" s="266" t="s">
        <v>622</v>
      </c>
      <c r="B726" s="124"/>
      <c r="C726" s="125" t="s">
        <v>715</v>
      </c>
      <c r="D726" s="119">
        <v>43125</v>
      </c>
      <c r="E726" s="120" t="s">
        <v>1671</v>
      </c>
      <c r="F726" s="120" t="s">
        <v>1315</v>
      </c>
      <c r="G726" s="120">
        <v>16423127</v>
      </c>
      <c r="H726" s="124"/>
      <c r="I726" s="128" t="s">
        <v>2865</v>
      </c>
      <c r="J726" s="124"/>
      <c r="K726" s="124"/>
      <c r="L726" s="124"/>
      <c r="M726" s="124"/>
      <c r="N726" s="213">
        <v>17495</v>
      </c>
      <c r="O726" s="213">
        <v>0</v>
      </c>
      <c r="P726" s="124" t="s">
        <v>1314</v>
      </c>
    </row>
    <row r="727" spans="1:16" ht="63.75">
      <c r="A727" s="266" t="s">
        <v>622</v>
      </c>
      <c r="B727" s="124"/>
      <c r="C727" s="125" t="s">
        <v>715</v>
      </c>
      <c r="D727" s="119">
        <v>43125</v>
      </c>
      <c r="E727" s="120" t="s">
        <v>1672</v>
      </c>
      <c r="F727" s="120" t="s">
        <v>1315</v>
      </c>
      <c r="G727" s="120">
        <v>16423126</v>
      </c>
      <c r="H727" s="124"/>
      <c r="I727" s="128" t="s">
        <v>2866</v>
      </c>
      <c r="J727" s="124"/>
      <c r="K727" s="124"/>
      <c r="L727" s="124"/>
      <c r="M727" s="124"/>
      <c r="N727" s="213">
        <v>12074</v>
      </c>
      <c r="O727" s="213">
        <v>0</v>
      </c>
      <c r="P727" s="124" t="s">
        <v>1314</v>
      </c>
    </row>
    <row r="728" spans="1:16" ht="63.75">
      <c r="A728" s="266" t="s">
        <v>622</v>
      </c>
      <c r="B728" s="124"/>
      <c r="C728" s="125" t="s">
        <v>715</v>
      </c>
      <c r="D728" s="119">
        <v>43125</v>
      </c>
      <c r="E728" s="120" t="s">
        <v>1673</v>
      </c>
      <c r="F728" s="120" t="s">
        <v>1315</v>
      </c>
      <c r="G728" s="120">
        <v>16423124</v>
      </c>
      <c r="H728" s="124"/>
      <c r="I728" s="128" t="s">
        <v>2867</v>
      </c>
      <c r="J728" s="124"/>
      <c r="K728" s="124"/>
      <c r="L728" s="124"/>
      <c r="M728" s="124"/>
      <c r="N728" s="213">
        <v>16755</v>
      </c>
      <c r="O728" s="213">
        <v>0</v>
      </c>
      <c r="P728" s="124" t="s">
        <v>1314</v>
      </c>
    </row>
    <row r="729" spans="1:16" ht="63.75">
      <c r="A729" s="266" t="s">
        <v>622</v>
      </c>
      <c r="B729" s="124"/>
      <c r="C729" s="125" t="s">
        <v>715</v>
      </c>
      <c r="D729" s="119">
        <v>43125</v>
      </c>
      <c r="E729" s="120" t="s">
        <v>1674</v>
      </c>
      <c r="F729" s="120" t="s">
        <v>1315</v>
      </c>
      <c r="G729" s="120">
        <v>16423121</v>
      </c>
      <c r="H729" s="124"/>
      <c r="I729" s="128" t="s">
        <v>2868</v>
      </c>
      <c r="J729" s="124"/>
      <c r="K729" s="124"/>
      <c r="L729" s="124"/>
      <c r="M729" s="124"/>
      <c r="N729" s="213">
        <v>17741</v>
      </c>
      <c r="O729" s="213">
        <v>0</v>
      </c>
      <c r="P729" s="124" t="s">
        <v>1314</v>
      </c>
    </row>
    <row r="730" spans="1:16" ht="63.75">
      <c r="A730" s="266" t="s">
        <v>622</v>
      </c>
      <c r="B730" s="124"/>
      <c r="C730" s="125" t="s">
        <v>715</v>
      </c>
      <c r="D730" s="119">
        <v>43125</v>
      </c>
      <c r="E730" s="120" t="s">
        <v>1675</v>
      </c>
      <c r="F730" s="120" t="s">
        <v>1315</v>
      </c>
      <c r="G730" s="120">
        <v>16423118</v>
      </c>
      <c r="H730" s="124"/>
      <c r="I730" s="128" t="s">
        <v>2869</v>
      </c>
      <c r="J730" s="124"/>
      <c r="K730" s="124"/>
      <c r="L730" s="124"/>
      <c r="M730" s="124"/>
      <c r="N730" s="213">
        <v>13798.5</v>
      </c>
      <c r="O730" s="213">
        <v>0</v>
      </c>
      <c r="P730" s="124" t="s">
        <v>1314</v>
      </c>
    </row>
    <row r="731" spans="1:16" ht="63.75">
      <c r="A731" s="266" t="s">
        <v>622</v>
      </c>
      <c r="B731" s="124"/>
      <c r="C731" s="125" t="s">
        <v>715</v>
      </c>
      <c r="D731" s="119">
        <v>43125</v>
      </c>
      <c r="E731" s="120" t="s">
        <v>1676</v>
      </c>
      <c r="F731" s="120" t="s">
        <v>1315</v>
      </c>
      <c r="G731" s="120">
        <v>16423116</v>
      </c>
      <c r="H731" s="124"/>
      <c r="I731" s="128" t="s">
        <v>2870</v>
      </c>
      <c r="J731" s="124"/>
      <c r="K731" s="124"/>
      <c r="L731" s="124"/>
      <c r="M731" s="124"/>
      <c r="N731" s="213">
        <v>22050</v>
      </c>
      <c r="O731" s="213">
        <v>0</v>
      </c>
      <c r="P731" s="124" t="s">
        <v>1314</v>
      </c>
    </row>
    <row r="732" spans="1:16" ht="63.75">
      <c r="A732" s="266" t="s">
        <v>622</v>
      </c>
      <c r="B732" s="124"/>
      <c r="C732" s="125" t="s">
        <v>715</v>
      </c>
      <c r="D732" s="119">
        <v>43125</v>
      </c>
      <c r="E732" s="120" t="s">
        <v>1677</v>
      </c>
      <c r="F732" s="120" t="s">
        <v>1315</v>
      </c>
      <c r="G732" s="120">
        <v>16423114</v>
      </c>
      <c r="H732" s="124"/>
      <c r="I732" s="128" t="s">
        <v>2871</v>
      </c>
      <c r="J732" s="124"/>
      <c r="K732" s="124"/>
      <c r="L732" s="124"/>
      <c r="M732" s="124"/>
      <c r="N732" s="213">
        <v>2700</v>
      </c>
      <c r="O732" s="213">
        <v>0</v>
      </c>
      <c r="P732" s="124" t="s">
        <v>1314</v>
      </c>
    </row>
    <row r="733" spans="1:16" ht="63.75">
      <c r="A733" s="266" t="s">
        <v>622</v>
      </c>
      <c r="B733" s="124"/>
      <c r="C733" s="125" t="s">
        <v>715</v>
      </c>
      <c r="D733" s="119">
        <v>43125</v>
      </c>
      <c r="E733" s="120" t="s">
        <v>1678</v>
      </c>
      <c r="F733" s="120" t="s">
        <v>1315</v>
      </c>
      <c r="G733" s="120">
        <v>16423113</v>
      </c>
      <c r="H733" s="124"/>
      <c r="I733" s="128" t="s">
        <v>2872</v>
      </c>
      <c r="J733" s="124"/>
      <c r="K733" s="124"/>
      <c r="L733" s="124"/>
      <c r="M733" s="124"/>
      <c r="N733" s="213">
        <v>13950</v>
      </c>
      <c r="O733" s="213">
        <v>0</v>
      </c>
      <c r="P733" s="124" t="s">
        <v>1314</v>
      </c>
    </row>
    <row r="734" spans="1:16" ht="63.75">
      <c r="A734" s="266" t="s">
        <v>622</v>
      </c>
      <c r="B734" s="124"/>
      <c r="C734" s="125" t="s">
        <v>715</v>
      </c>
      <c r="D734" s="119">
        <v>43125</v>
      </c>
      <c r="E734" s="120" t="s">
        <v>1679</v>
      </c>
      <c r="F734" s="120" t="s">
        <v>1315</v>
      </c>
      <c r="G734" s="120">
        <v>16423111</v>
      </c>
      <c r="H734" s="124"/>
      <c r="I734" s="128" t="s">
        <v>2873</v>
      </c>
      <c r="J734" s="124"/>
      <c r="K734" s="124"/>
      <c r="L734" s="124"/>
      <c r="M734" s="124"/>
      <c r="N734" s="213">
        <v>28706</v>
      </c>
      <c r="O734" s="213">
        <v>0</v>
      </c>
      <c r="P734" s="124" t="s">
        <v>1314</v>
      </c>
    </row>
    <row r="735" spans="1:16" ht="63.75">
      <c r="A735" s="266" t="s">
        <v>622</v>
      </c>
      <c r="B735" s="124"/>
      <c r="C735" s="125" t="s">
        <v>715</v>
      </c>
      <c r="D735" s="119">
        <v>43125</v>
      </c>
      <c r="E735" s="120" t="s">
        <v>1680</v>
      </c>
      <c r="F735" s="120" t="s">
        <v>1315</v>
      </c>
      <c r="G735" s="120">
        <v>16423108</v>
      </c>
      <c r="H735" s="124"/>
      <c r="I735" s="128" t="s">
        <v>2874</v>
      </c>
      <c r="J735" s="124"/>
      <c r="K735" s="124"/>
      <c r="L735" s="124"/>
      <c r="M735" s="124"/>
      <c r="N735" s="213">
        <v>29691.5</v>
      </c>
      <c r="O735" s="213">
        <v>0</v>
      </c>
      <c r="P735" s="124" t="s">
        <v>1314</v>
      </c>
    </row>
    <row r="736" spans="1:16" ht="63.75">
      <c r="A736" s="266" t="s">
        <v>622</v>
      </c>
      <c r="B736" s="124"/>
      <c r="C736" s="125" t="s">
        <v>715</v>
      </c>
      <c r="D736" s="119">
        <v>43125</v>
      </c>
      <c r="E736" s="120" t="s">
        <v>1681</v>
      </c>
      <c r="F736" s="120" t="s">
        <v>1315</v>
      </c>
      <c r="G736" s="120">
        <v>16423100</v>
      </c>
      <c r="H736" s="124"/>
      <c r="I736" s="128" t="s">
        <v>2875</v>
      </c>
      <c r="J736" s="124"/>
      <c r="K736" s="124"/>
      <c r="L736" s="124"/>
      <c r="M736" s="124"/>
      <c r="N736" s="213">
        <v>33634</v>
      </c>
      <c r="O736" s="213">
        <v>0</v>
      </c>
      <c r="P736" s="124" t="s">
        <v>1314</v>
      </c>
    </row>
    <row r="737" spans="1:16" ht="63.75">
      <c r="A737" s="266" t="s">
        <v>622</v>
      </c>
      <c r="B737" s="124"/>
      <c r="C737" s="125" t="s">
        <v>715</v>
      </c>
      <c r="D737" s="119">
        <v>43125</v>
      </c>
      <c r="E737" s="120" t="s">
        <v>1682</v>
      </c>
      <c r="F737" s="120" t="s">
        <v>1315</v>
      </c>
      <c r="G737" s="120">
        <v>16423097</v>
      </c>
      <c r="H737" s="124"/>
      <c r="I737" s="128" t="s">
        <v>2876</v>
      </c>
      <c r="J737" s="124"/>
      <c r="K737" s="124"/>
      <c r="L737" s="124"/>
      <c r="M737" s="124"/>
      <c r="N737" s="213">
        <v>24886.5</v>
      </c>
      <c r="O737" s="213">
        <v>0</v>
      </c>
      <c r="P737" s="124" t="s">
        <v>1314</v>
      </c>
    </row>
    <row r="738" spans="1:16" ht="63.75">
      <c r="A738" s="266" t="s">
        <v>622</v>
      </c>
      <c r="B738" s="124"/>
      <c r="C738" s="125" t="s">
        <v>715</v>
      </c>
      <c r="D738" s="119">
        <v>43125</v>
      </c>
      <c r="E738" s="120" t="s">
        <v>1683</v>
      </c>
      <c r="F738" s="120" t="s">
        <v>1315</v>
      </c>
      <c r="G738" s="120">
        <v>16423093</v>
      </c>
      <c r="H738" s="124"/>
      <c r="I738" s="128" t="s">
        <v>2877</v>
      </c>
      <c r="J738" s="124"/>
      <c r="K738" s="124"/>
      <c r="L738" s="124"/>
      <c r="M738" s="124"/>
      <c r="N738" s="213">
        <v>8871</v>
      </c>
      <c r="O738" s="213">
        <v>0</v>
      </c>
      <c r="P738" s="124" t="s">
        <v>1314</v>
      </c>
    </row>
    <row r="739" spans="1:16" ht="63.75">
      <c r="A739" s="266" t="s">
        <v>622</v>
      </c>
      <c r="B739" s="124"/>
      <c r="C739" s="125" t="s">
        <v>715</v>
      </c>
      <c r="D739" s="119">
        <v>43125</v>
      </c>
      <c r="E739" s="120" t="s">
        <v>1684</v>
      </c>
      <c r="F739" s="120" t="s">
        <v>1315</v>
      </c>
      <c r="G739" s="120">
        <v>16420451</v>
      </c>
      <c r="H739" s="124"/>
      <c r="I739" s="128" t="s">
        <v>2878</v>
      </c>
      <c r="J739" s="124"/>
      <c r="K739" s="124"/>
      <c r="L739" s="124"/>
      <c r="M739" s="124"/>
      <c r="N739" s="213">
        <v>6750</v>
      </c>
      <c r="O739" s="213">
        <v>0</v>
      </c>
      <c r="P739" s="124" t="s">
        <v>1314</v>
      </c>
    </row>
    <row r="740" spans="1:16" ht="63.75">
      <c r="A740" s="266" t="s">
        <v>622</v>
      </c>
      <c r="B740" s="124"/>
      <c r="C740" s="125" t="s">
        <v>715</v>
      </c>
      <c r="D740" s="119">
        <v>43125</v>
      </c>
      <c r="E740" s="120" t="s">
        <v>1685</v>
      </c>
      <c r="F740" s="120" t="s">
        <v>1315</v>
      </c>
      <c r="G740" s="120">
        <v>16420446</v>
      </c>
      <c r="H740" s="124"/>
      <c r="I740" s="128" t="s">
        <v>2879</v>
      </c>
      <c r="J740" s="124"/>
      <c r="K740" s="124"/>
      <c r="L740" s="124"/>
      <c r="M740" s="124"/>
      <c r="N740" s="213">
        <v>9450</v>
      </c>
      <c r="O740" s="213">
        <v>0</v>
      </c>
      <c r="P740" s="124" t="s">
        <v>1314</v>
      </c>
    </row>
    <row r="741" spans="1:16" ht="63.75">
      <c r="A741" s="266" t="s">
        <v>622</v>
      </c>
      <c r="B741" s="124"/>
      <c r="C741" s="125" t="s">
        <v>715</v>
      </c>
      <c r="D741" s="119">
        <v>43125</v>
      </c>
      <c r="E741" s="120" t="s">
        <v>1686</v>
      </c>
      <c r="F741" s="120" t="s">
        <v>1315</v>
      </c>
      <c r="G741" s="120">
        <v>16407156</v>
      </c>
      <c r="H741" s="124"/>
      <c r="I741" s="128" t="s">
        <v>2880</v>
      </c>
      <c r="J741" s="124"/>
      <c r="K741" s="124"/>
      <c r="L741" s="124"/>
      <c r="M741" s="124"/>
      <c r="N741" s="213">
        <v>15000</v>
      </c>
      <c r="O741" s="213">
        <v>0</v>
      </c>
      <c r="P741" s="124" t="s">
        <v>1314</v>
      </c>
    </row>
    <row r="742" spans="1:16" ht="63.75">
      <c r="A742" s="266" t="s">
        <v>622</v>
      </c>
      <c r="B742" s="124"/>
      <c r="C742" s="125" t="s">
        <v>715</v>
      </c>
      <c r="D742" s="119">
        <v>43125</v>
      </c>
      <c r="E742" s="120" t="s">
        <v>1687</v>
      </c>
      <c r="F742" s="120" t="s">
        <v>1315</v>
      </c>
      <c r="G742" s="120">
        <v>16407154</v>
      </c>
      <c r="H742" s="124"/>
      <c r="I742" s="128" t="s">
        <v>2881</v>
      </c>
      <c r="J742" s="124"/>
      <c r="K742" s="124"/>
      <c r="L742" s="124"/>
      <c r="M742" s="124"/>
      <c r="N742" s="213">
        <v>7650</v>
      </c>
      <c r="O742" s="213">
        <v>0</v>
      </c>
      <c r="P742" s="124" t="s">
        <v>1314</v>
      </c>
    </row>
    <row r="743" spans="1:16" ht="63.75">
      <c r="A743" s="266" t="s">
        <v>622</v>
      </c>
      <c r="B743" s="124"/>
      <c r="C743" s="125" t="s">
        <v>715</v>
      </c>
      <c r="D743" s="119">
        <v>43125</v>
      </c>
      <c r="E743" s="120" t="s">
        <v>1688</v>
      </c>
      <c r="F743" s="120" t="s">
        <v>1315</v>
      </c>
      <c r="G743" s="120">
        <v>16407153</v>
      </c>
      <c r="H743" s="124"/>
      <c r="I743" s="128" t="s">
        <v>2882</v>
      </c>
      <c r="J743" s="124"/>
      <c r="K743" s="124"/>
      <c r="L743" s="124"/>
      <c r="M743" s="124"/>
      <c r="N743" s="213">
        <v>12150</v>
      </c>
      <c r="O743" s="213">
        <v>0</v>
      </c>
      <c r="P743" s="124" t="s">
        <v>1314</v>
      </c>
    </row>
    <row r="744" spans="1:16" ht="63.75">
      <c r="A744" s="266" t="s">
        <v>622</v>
      </c>
      <c r="B744" s="124"/>
      <c r="C744" s="125" t="s">
        <v>715</v>
      </c>
      <c r="D744" s="119">
        <v>43125</v>
      </c>
      <c r="E744" s="120" t="s">
        <v>1689</v>
      </c>
      <c r="F744" s="120" t="s">
        <v>1315</v>
      </c>
      <c r="G744" s="120">
        <v>16407152</v>
      </c>
      <c r="H744" s="124"/>
      <c r="I744" s="128" t="s">
        <v>2883</v>
      </c>
      <c r="J744" s="124"/>
      <c r="K744" s="124"/>
      <c r="L744" s="124"/>
      <c r="M744" s="124"/>
      <c r="N744" s="213">
        <v>10800</v>
      </c>
      <c r="O744" s="213">
        <v>0</v>
      </c>
      <c r="P744" s="124" t="s">
        <v>1314</v>
      </c>
    </row>
    <row r="745" spans="1:16" ht="63.75">
      <c r="A745" s="266" t="s">
        <v>622</v>
      </c>
      <c r="B745" s="124"/>
      <c r="C745" s="125" t="s">
        <v>715</v>
      </c>
      <c r="D745" s="119">
        <v>43125</v>
      </c>
      <c r="E745" s="120" t="s">
        <v>1690</v>
      </c>
      <c r="F745" s="120" t="s">
        <v>1315</v>
      </c>
      <c r="G745" s="120">
        <v>16407151</v>
      </c>
      <c r="H745" s="124"/>
      <c r="I745" s="128" t="s">
        <v>2884</v>
      </c>
      <c r="J745" s="124"/>
      <c r="K745" s="124"/>
      <c r="L745" s="124"/>
      <c r="M745" s="124"/>
      <c r="N745" s="213">
        <v>17987</v>
      </c>
      <c r="O745" s="213">
        <v>0</v>
      </c>
      <c r="P745" s="124" t="s">
        <v>1314</v>
      </c>
    </row>
    <row r="746" spans="1:16" ht="63.75">
      <c r="A746" s="266" t="s">
        <v>622</v>
      </c>
      <c r="B746" s="124"/>
      <c r="C746" s="125" t="s">
        <v>715</v>
      </c>
      <c r="D746" s="119">
        <v>43125</v>
      </c>
      <c r="E746" s="120" t="s">
        <v>1691</v>
      </c>
      <c r="F746" s="120" t="s">
        <v>1315</v>
      </c>
      <c r="G746" s="120">
        <v>16407147</v>
      </c>
      <c r="H746" s="124"/>
      <c r="I746" s="128" t="s">
        <v>2885</v>
      </c>
      <c r="J746" s="124"/>
      <c r="K746" s="124"/>
      <c r="L746" s="124"/>
      <c r="M746" s="124"/>
      <c r="N746" s="213">
        <v>12320</v>
      </c>
      <c r="O746" s="213">
        <v>0</v>
      </c>
      <c r="P746" s="124" t="s">
        <v>1314</v>
      </c>
    </row>
    <row r="747" spans="1:16" ht="63.75">
      <c r="A747" s="266" t="s">
        <v>622</v>
      </c>
      <c r="B747" s="124"/>
      <c r="C747" s="125" t="s">
        <v>715</v>
      </c>
      <c r="D747" s="119">
        <v>43125</v>
      </c>
      <c r="E747" s="120" t="s">
        <v>1692</v>
      </c>
      <c r="F747" s="120" t="s">
        <v>1315</v>
      </c>
      <c r="G747" s="120">
        <v>16407146</v>
      </c>
      <c r="H747" s="124"/>
      <c r="I747" s="128" t="s">
        <v>2886</v>
      </c>
      <c r="J747" s="124"/>
      <c r="K747" s="124"/>
      <c r="L747" s="124"/>
      <c r="M747" s="124"/>
      <c r="N747" s="213">
        <v>14784</v>
      </c>
      <c r="O747" s="213">
        <v>0</v>
      </c>
      <c r="P747" s="124" t="s">
        <v>1314</v>
      </c>
    </row>
    <row r="748" spans="1:16" ht="63.75">
      <c r="A748" s="266" t="s">
        <v>622</v>
      </c>
      <c r="B748" s="124"/>
      <c r="C748" s="125" t="s">
        <v>715</v>
      </c>
      <c r="D748" s="119">
        <v>43125</v>
      </c>
      <c r="E748" s="120" t="s">
        <v>1693</v>
      </c>
      <c r="F748" s="120" t="s">
        <v>1315</v>
      </c>
      <c r="G748" s="120">
        <v>16407145</v>
      </c>
      <c r="H748" s="124"/>
      <c r="I748" s="128" t="s">
        <v>2887</v>
      </c>
      <c r="J748" s="124"/>
      <c r="K748" s="124"/>
      <c r="L748" s="124"/>
      <c r="M748" s="124"/>
      <c r="N748" s="213">
        <v>13306</v>
      </c>
      <c r="O748" s="213">
        <v>0</v>
      </c>
      <c r="P748" s="124" t="s">
        <v>1314</v>
      </c>
    </row>
    <row r="749" spans="1:16" ht="63.75">
      <c r="A749" s="266" t="s">
        <v>622</v>
      </c>
      <c r="B749" s="124"/>
      <c r="C749" s="125" t="s">
        <v>715</v>
      </c>
      <c r="D749" s="119">
        <v>43125</v>
      </c>
      <c r="E749" s="120" t="s">
        <v>1694</v>
      </c>
      <c r="F749" s="120" t="s">
        <v>1315</v>
      </c>
      <c r="G749" s="120">
        <v>16407144</v>
      </c>
      <c r="H749" s="124"/>
      <c r="I749" s="128" t="s">
        <v>2888</v>
      </c>
      <c r="J749" s="124"/>
      <c r="K749" s="124"/>
      <c r="L749" s="124"/>
      <c r="M749" s="124"/>
      <c r="N749" s="213">
        <v>12813</v>
      </c>
      <c r="O749" s="213">
        <v>0</v>
      </c>
      <c r="P749" s="124" t="s">
        <v>1314</v>
      </c>
    </row>
    <row r="750" spans="1:16" ht="63.75">
      <c r="A750" s="266" t="s">
        <v>622</v>
      </c>
      <c r="B750" s="124"/>
      <c r="C750" s="125" t="s">
        <v>715</v>
      </c>
      <c r="D750" s="119">
        <v>43125</v>
      </c>
      <c r="E750" s="120" t="s">
        <v>1695</v>
      </c>
      <c r="F750" s="120" t="s">
        <v>1315</v>
      </c>
      <c r="G750" s="120">
        <v>16407143</v>
      </c>
      <c r="H750" s="124"/>
      <c r="I750" s="128" t="s">
        <v>2889</v>
      </c>
      <c r="J750" s="124"/>
      <c r="K750" s="124"/>
      <c r="L750" s="124"/>
      <c r="M750" s="124"/>
      <c r="N750" s="213">
        <v>16650</v>
      </c>
      <c r="O750" s="213">
        <v>0</v>
      </c>
      <c r="P750" s="124" t="s">
        <v>1314</v>
      </c>
    </row>
    <row r="751" spans="1:16" ht="63.75">
      <c r="A751" s="266" t="s">
        <v>622</v>
      </c>
      <c r="B751" s="124"/>
      <c r="C751" s="125" t="s">
        <v>715</v>
      </c>
      <c r="D751" s="119">
        <v>43125</v>
      </c>
      <c r="E751" s="120" t="s">
        <v>1696</v>
      </c>
      <c r="F751" s="120" t="s">
        <v>1315</v>
      </c>
      <c r="G751" s="120">
        <v>16407142</v>
      </c>
      <c r="H751" s="124"/>
      <c r="I751" s="128" t="s">
        <v>2890</v>
      </c>
      <c r="J751" s="124"/>
      <c r="K751" s="124"/>
      <c r="L751" s="124"/>
      <c r="M751" s="124"/>
      <c r="N751" s="213">
        <v>11088</v>
      </c>
      <c r="O751" s="213">
        <v>0</v>
      </c>
      <c r="P751" s="124" t="s">
        <v>1314</v>
      </c>
    </row>
    <row r="752" spans="1:16" ht="76.5">
      <c r="A752" s="266" t="s">
        <v>622</v>
      </c>
      <c r="B752" s="124"/>
      <c r="C752" s="125" t="s">
        <v>715</v>
      </c>
      <c r="D752" s="119">
        <v>43125</v>
      </c>
      <c r="E752" s="120" t="s">
        <v>1697</v>
      </c>
      <c r="F752" s="120" t="s">
        <v>1315</v>
      </c>
      <c r="G752" s="120">
        <v>16407141</v>
      </c>
      <c r="H752" s="124"/>
      <c r="I752" s="128" t="s">
        <v>2891</v>
      </c>
      <c r="J752" s="124"/>
      <c r="K752" s="124"/>
      <c r="L752" s="124"/>
      <c r="M752" s="124"/>
      <c r="N752" s="213">
        <v>13306</v>
      </c>
      <c r="O752" s="213">
        <v>0</v>
      </c>
      <c r="P752" s="124" t="s">
        <v>1314</v>
      </c>
    </row>
    <row r="753" spans="1:16" ht="63.75">
      <c r="A753" s="266" t="s">
        <v>622</v>
      </c>
      <c r="B753" s="124"/>
      <c r="C753" s="125" t="s">
        <v>715</v>
      </c>
      <c r="D753" s="119">
        <v>43125</v>
      </c>
      <c r="E753" s="120" t="s">
        <v>1698</v>
      </c>
      <c r="F753" s="120" t="s">
        <v>1315</v>
      </c>
      <c r="G753" s="120">
        <v>16407140</v>
      </c>
      <c r="H753" s="124"/>
      <c r="I753" s="128" t="s">
        <v>2892</v>
      </c>
      <c r="J753" s="124"/>
      <c r="K753" s="124"/>
      <c r="L753" s="124"/>
      <c r="M753" s="124"/>
      <c r="N753" s="213">
        <v>17100</v>
      </c>
      <c r="O753" s="213">
        <v>0</v>
      </c>
      <c r="P753" s="124" t="s">
        <v>1314</v>
      </c>
    </row>
    <row r="754" spans="1:16" ht="63.75">
      <c r="A754" s="266" t="s">
        <v>622</v>
      </c>
      <c r="B754" s="124"/>
      <c r="C754" s="125" t="s">
        <v>715</v>
      </c>
      <c r="D754" s="119">
        <v>43125</v>
      </c>
      <c r="E754" s="120" t="s">
        <v>1699</v>
      </c>
      <c r="F754" s="120" t="s">
        <v>1315</v>
      </c>
      <c r="G754" s="120">
        <v>16407139</v>
      </c>
      <c r="H754" s="124"/>
      <c r="I754" s="128" t="s">
        <v>2893</v>
      </c>
      <c r="J754" s="124"/>
      <c r="K754" s="124"/>
      <c r="L754" s="124"/>
      <c r="M754" s="124"/>
      <c r="N754" s="213">
        <v>3150</v>
      </c>
      <c r="O754" s="213">
        <v>0</v>
      </c>
      <c r="P754" s="124" t="s">
        <v>1314</v>
      </c>
    </row>
    <row r="755" spans="1:16" ht="63.75">
      <c r="A755" s="266" t="s">
        <v>622</v>
      </c>
      <c r="B755" s="124"/>
      <c r="C755" s="125" t="s">
        <v>715</v>
      </c>
      <c r="D755" s="119">
        <v>43125</v>
      </c>
      <c r="E755" s="120" t="s">
        <v>1700</v>
      </c>
      <c r="F755" s="120" t="s">
        <v>1315</v>
      </c>
      <c r="G755" s="120">
        <v>16407138</v>
      </c>
      <c r="H755" s="124"/>
      <c r="I755" s="128" t="s">
        <v>2894</v>
      </c>
      <c r="J755" s="124"/>
      <c r="K755" s="124"/>
      <c r="L755" s="124"/>
      <c r="M755" s="124"/>
      <c r="N755" s="213">
        <v>8550</v>
      </c>
      <c r="O755" s="213">
        <v>0</v>
      </c>
      <c r="P755" s="124" t="s">
        <v>1314</v>
      </c>
    </row>
    <row r="756" spans="1:16" ht="63.75">
      <c r="A756" s="266" t="s">
        <v>622</v>
      </c>
      <c r="B756" s="124"/>
      <c r="C756" s="125" t="s">
        <v>715</v>
      </c>
      <c r="D756" s="119">
        <v>43125</v>
      </c>
      <c r="E756" s="120" t="s">
        <v>1701</v>
      </c>
      <c r="F756" s="120" t="s">
        <v>1315</v>
      </c>
      <c r="G756" s="120">
        <v>16407137</v>
      </c>
      <c r="H756" s="124"/>
      <c r="I756" s="128" t="s">
        <v>2895</v>
      </c>
      <c r="J756" s="124"/>
      <c r="K756" s="124"/>
      <c r="L756" s="124"/>
      <c r="M756" s="124"/>
      <c r="N756" s="213">
        <v>14850</v>
      </c>
      <c r="O756" s="213">
        <v>0</v>
      </c>
      <c r="P756" s="124" t="s">
        <v>1314</v>
      </c>
    </row>
    <row r="757" spans="1:16" ht="63.75">
      <c r="A757" s="266" t="s">
        <v>622</v>
      </c>
      <c r="B757" s="124"/>
      <c r="C757" s="125" t="s">
        <v>715</v>
      </c>
      <c r="D757" s="119">
        <v>43125</v>
      </c>
      <c r="E757" s="120" t="s">
        <v>1702</v>
      </c>
      <c r="F757" s="120" t="s">
        <v>1315</v>
      </c>
      <c r="G757" s="120">
        <v>16407136</v>
      </c>
      <c r="H757" s="124"/>
      <c r="I757" s="128" t="s">
        <v>2896</v>
      </c>
      <c r="J757" s="124"/>
      <c r="K757" s="124"/>
      <c r="L757" s="124"/>
      <c r="M757" s="124"/>
      <c r="N757" s="213">
        <v>16200</v>
      </c>
      <c r="O757" s="213">
        <v>0</v>
      </c>
      <c r="P757" s="124" t="s">
        <v>1314</v>
      </c>
    </row>
    <row r="758" spans="1:16" ht="63.75">
      <c r="A758" s="266" t="s">
        <v>622</v>
      </c>
      <c r="B758" s="124"/>
      <c r="C758" s="125" t="s">
        <v>715</v>
      </c>
      <c r="D758" s="119">
        <v>43125</v>
      </c>
      <c r="E758" s="120" t="s">
        <v>1703</v>
      </c>
      <c r="F758" s="120" t="s">
        <v>1315</v>
      </c>
      <c r="G758" s="120">
        <v>16407135</v>
      </c>
      <c r="H758" s="124"/>
      <c r="I758" s="128" t="s">
        <v>2897</v>
      </c>
      <c r="J758" s="124"/>
      <c r="K758" s="124"/>
      <c r="L758" s="124"/>
      <c r="M758" s="124"/>
      <c r="N758" s="213">
        <v>7200</v>
      </c>
      <c r="O758" s="213">
        <v>0</v>
      </c>
      <c r="P758" s="124" t="s">
        <v>1314</v>
      </c>
    </row>
    <row r="759" spans="1:16" ht="63.75">
      <c r="A759" s="266" t="s">
        <v>622</v>
      </c>
      <c r="B759" s="124"/>
      <c r="C759" s="125" t="s">
        <v>715</v>
      </c>
      <c r="D759" s="119">
        <v>43125</v>
      </c>
      <c r="E759" s="120" t="s">
        <v>1704</v>
      </c>
      <c r="F759" s="120" t="s">
        <v>1315</v>
      </c>
      <c r="G759" s="120">
        <v>16407134</v>
      </c>
      <c r="H759" s="124"/>
      <c r="I759" s="128" t="s">
        <v>2898</v>
      </c>
      <c r="J759" s="124"/>
      <c r="K759" s="124"/>
      <c r="L759" s="124"/>
      <c r="M759" s="124"/>
      <c r="N759" s="213">
        <v>17248</v>
      </c>
      <c r="O759" s="213">
        <v>0</v>
      </c>
      <c r="P759" s="124" t="s">
        <v>1314</v>
      </c>
    </row>
    <row r="760" spans="1:16" ht="63.75">
      <c r="A760" s="266" t="s">
        <v>622</v>
      </c>
      <c r="B760" s="124"/>
      <c r="C760" s="125" t="s">
        <v>715</v>
      </c>
      <c r="D760" s="119">
        <v>43125</v>
      </c>
      <c r="E760" s="120" t="s">
        <v>1705</v>
      </c>
      <c r="F760" s="120" t="s">
        <v>1315</v>
      </c>
      <c r="G760" s="120">
        <v>16407133</v>
      </c>
      <c r="H760" s="124"/>
      <c r="I760" s="128" t="s">
        <v>2899</v>
      </c>
      <c r="J760" s="124"/>
      <c r="K760" s="124"/>
      <c r="L760" s="124"/>
      <c r="M760" s="124"/>
      <c r="N760" s="213">
        <v>10350</v>
      </c>
      <c r="O760" s="213">
        <v>0</v>
      </c>
      <c r="P760" s="124" t="s">
        <v>1314</v>
      </c>
    </row>
    <row r="761" spans="1:16" ht="63.75">
      <c r="A761" s="266" t="s">
        <v>622</v>
      </c>
      <c r="B761" s="124"/>
      <c r="C761" s="125" t="s">
        <v>715</v>
      </c>
      <c r="D761" s="119">
        <v>43125</v>
      </c>
      <c r="E761" s="120" t="s">
        <v>1706</v>
      </c>
      <c r="F761" s="120" t="s">
        <v>1315</v>
      </c>
      <c r="G761" s="120">
        <v>16422975</v>
      </c>
      <c r="H761" s="124"/>
      <c r="I761" s="128" t="s">
        <v>2900</v>
      </c>
      <c r="J761" s="124"/>
      <c r="K761" s="124"/>
      <c r="L761" s="124"/>
      <c r="M761" s="124"/>
      <c r="N761" s="213">
        <v>5400</v>
      </c>
      <c r="O761" s="213">
        <v>0</v>
      </c>
      <c r="P761" s="124" t="s">
        <v>1314</v>
      </c>
    </row>
    <row r="762" spans="1:16" ht="63.75">
      <c r="A762" s="266" t="s">
        <v>622</v>
      </c>
      <c r="B762" s="124"/>
      <c r="C762" s="125" t="s">
        <v>715</v>
      </c>
      <c r="D762" s="119">
        <v>43125</v>
      </c>
      <c r="E762" s="120" t="s">
        <v>1707</v>
      </c>
      <c r="F762" s="120" t="s">
        <v>1315</v>
      </c>
      <c r="G762" s="120">
        <v>16422973</v>
      </c>
      <c r="H762" s="124"/>
      <c r="I762" s="128" t="s">
        <v>2901</v>
      </c>
      <c r="J762" s="124"/>
      <c r="K762" s="124"/>
      <c r="L762" s="124"/>
      <c r="M762" s="124"/>
      <c r="N762" s="213">
        <v>9900</v>
      </c>
      <c r="O762" s="213">
        <v>0</v>
      </c>
      <c r="P762" s="124" t="s">
        <v>1314</v>
      </c>
    </row>
    <row r="763" spans="1:16" ht="63.75">
      <c r="A763" s="266" t="s">
        <v>622</v>
      </c>
      <c r="B763" s="124"/>
      <c r="C763" s="125" t="s">
        <v>715</v>
      </c>
      <c r="D763" s="119">
        <v>43125</v>
      </c>
      <c r="E763" s="120" t="s">
        <v>1708</v>
      </c>
      <c r="F763" s="120" t="s">
        <v>1315</v>
      </c>
      <c r="G763" s="120">
        <v>16422609</v>
      </c>
      <c r="H763" s="124"/>
      <c r="I763" s="128" t="s">
        <v>2902</v>
      </c>
      <c r="J763" s="124"/>
      <c r="K763" s="124"/>
      <c r="L763" s="124"/>
      <c r="M763" s="124"/>
      <c r="N763" s="213">
        <v>17550</v>
      </c>
      <c r="O763" s="213">
        <v>0</v>
      </c>
      <c r="P763" s="124" t="s">
        <v>1314</v>
      </c>
    </row>
    <row r="764" spans="1:16" ht="63.75">
      <c r="A764" s="266" t="s">
        <v>622</v>
      </c>
      <c r="B764" s="124"/>
      <c r="C764" s="125" t="s">
        <v>715</v>
      </c>
      <c r="D764" s="119">
        <v>43125</v>
      </c>
      <c r="E764" s="120" t="s">
        <v>1709</v>
      </c>
      <c r="F764" s="120" t="s">
        <v>1315</v>
      </c>
      <c r="G764" s="120">
        <v>16422368</v>
      </c>
      <c r="H764" s="124"/>
      <c r="I764" s="128" t="s">
        <v>2903</v>
      </c>
      <c r="J764" s="124"/>
      <c r="K764" s="124"/>
      <c r="L764" s="124"/>
      <c r="M764" s="124"/>
      <c r="N764" s="213">
        <v>17494.5</v>
      </c>
      <c r="O764" s="213">
        <v>0</v>
      </c>
      <c r="P764" s="124" t="s">
        <v>1314</v>
      </c>
    </row>
    <row r="765" spans="1:16" ht="63.75">
      <c r="A765" s="266" t="s">
        <v>622</v>
      </c>
      <c r="B765" s="124"/>
      <c r="C765" s="125" t="s">
        <v>715</v>
      </c>
      <c r="D765" s="119">
        <v>43125</v>
      </c>
      <c r="E765" s="120" t="s">
        <v>1710</v>
      </c>
      <c r="F765" s="120" t="s">
        <v>1315</v>
      </c>
      <c r="G765" s="120">
        <v>16422367</v>
      </c>
      <c r="H765" s="124"/>
      <c r="I765" s="128" t="s">
        <v>2904</v>
      </c>
      <c r="J765" s="124"/>
      <c r="K765" s="124"/>
      <c r="L765" s="124"/>
      <c r="M765" s="124"/>
      <c r="N765" s="213">
        <v>16755</v>
      </c>
      <c r="O765" s="213">
        <v>0</v>
      </c>
      <c r="P765" s="124" t="s">
        <v>1314</v>
      </c>
    </row>
    <row r="766" spans="1:16" ht="89.25">
      <c r="A766" s="266">
        <v>25</v>
      </c>
      <c r="B766" s="124"/>
      <c r="C766" s="125" t="s">
        <v>694</v>
      </c>
      <c r="D766" s="119">
        <v>43125</v>
      </c>
      <c r="E766" s="120" t="s">
        <v>1711</v>
      </c>
      <c r="F766" s="120" t="s">
        <v>15</v>
      </c>
      <c r="G766" s="120">
        <v>4225</v>
      </c>
      <c r="H766" s="124"/>
      <c r="I766" s="128" t="s">
        <v>2905</v>
      </c>
      <c r="J766" s="124"/>
      <c r="K766" s="124"/>
      <c r="L766" s="124"/>
      <c r="M766" s="124"/>
      <c r="N766" s="213">
        <v>930.14</v>
      </c>
      <c r="O766" s="213">
        <v>0</v>
      </c>
      <c r="P766" s="124" t="s">
        <v>1314</v>
      </c>
    </row>
    <row r="767" spans="1:16" ht="76.5">
      <c r="A767" s="266">
        <v>15</v>
      </c>
      <c r="B767" s="124"/>
      <c r="C767" s="125" t="s">
        <v>691</v>
      </c>
      <c r="D767" s="119">
        <v>43125</v>
      </c>
      <c r="E767" s="120" t="s">
        <v>1712</v>
      </c>
      <c r="F767" s="120" t="s">
        <v>15</v>
      </c>
      <c r="G767" s="120">
        <v>4222</v>
      </c>
      <c r="H767" s="124"/>
      <c r="I767" s="128" t="s">
        <v>2906</v>
      </c>
      <c r="J767" s="124"/>
      <c r="K767" s="124"/>
      <c r="L767" s="124"/>
      <c r="M767" s="124"/>
      <c r="N767" s="213">
        <v>1071.45</v>
      </c>
      <c r="O767" s="213">
        <v>0</v>
      </c>
      <c r="P767" s="124" t="s">
        <v>1314</v>
      </c>
    </row>
    <row r="768" spans="1:16" ht="63.75">
      <c r="A768" s="266" t="s">
        <v>622</v>
      </c>
      <c r="B768" s="124"/>
      <c r="C768" s="125" t="s">
        <v>715</v>
      </c>
      <c r="D768" s="119">
        <v>43125</v>
      </c>
      <c r="E768" s="120" t="s">
        <v>1713</v>
      </c>
      <c r="F768" s="120" t="s">
        <v>1315</v>
      </c>
      <c r="G768" s="120">
        <v>16407119</v>
      </c>
      <c r="H768" s="124"/>
      <c r="I768" s="128" t="s">
        <v>2907</v>
      </c>
      <c r="J768" s="124"/>
      <c r="K768" s="124"/>
      <c r="L768" s="124"/>
      <c r="M768" s="124"/>
      <c r="N768" s="213">
        <v>479747</v>
      </c>
      <c r="O768" s="213">
        <v>0</v>
      </c>
      <c r="P768" s="124" t="s">
        <v>1314</v>
      </c>
    </row>
    <row r="769" spans="1:16" ht="63.75">
      <c r="A769" s="266" t="s">
        <v>622</v>
      </c>
      <c r="B769" s="124"/>
      <c r="C769" s="125" t="s">
        <v>715</v>
      </c>
      <c r="D769" s="119">
        <v>43125</v>
      </c>
      <c r="E769" s="120" t="s">
        <v>1714</v>
      </c>
      <c r="F769" s="120" t="s">
        <v>1315</v>
      </c>
      <c r="G769" s="120">
        <v>16407109</v>
      </c>
      <c r="H769" s="124"/>
      <c r="I769" s="128" t="s">
        <v>2908</v>
      </c>
      <c r="J769" s="124"/>
      <c r="K769" s="124"/>
      <c r="L769" s="124"/>
      <c r="M769" s="124"/>
      <c r="N769" s="213">
        <v>9450</v>
      </c>
      <c r="O769" s="213">
        <v>0</v>
      </c>
      <c r="P769" s="124" t="s">
        <v>1314</v>
      </c>
    </row>
    <row r="770" spans="1:16" ht="63.75">
      <c r="A770" s="266" t="s">
        <v>622</v>
      </c>
      <c r="B770" s="124"/>
      <c r="C770" s="125" t="s">
        <v>715</v>
      </c>
      <c r="D770" s="119">
        <v>43125</v>
      </c>
      <c r="E770" s="120" t="s">
        <v>1715</v>
      </c>
      <c r="F770" s="120" t="s">
        <v>1315</v>
      </c>
      <c r="G770" s="120">
        <v>16407105</v>
      </c>
      <c r="H770" s="124"/>
      <c r="I770" s="128" t="s">
        <v>2909</v>
      </c>
      <c r="J770" s="124"/>
      <c r="K770" s="124"/>
      <c r="L770" s="124"/>
      <c r="M770" s="124"/>
      <c r="N770" s="213">
        <v>10350</v>
      </c>
      <c r="O770" s="213">
        <v>0</v>
      </c>
      <c r="P770" s="124" t="s">
        <v>1314</v>
      </c>
    </row>
    <row r="771" spans="1:16" ht="63.75">
      <c r="A771" s="266" t="s">
        <v>622</v>
      </c>
      <c r="B771" s="124"/>
      <c r="C771" s="125" t="s">
        <v>715</v>
      </c>
      <c r="D771" s="119">
        <v>43125</v>
      </c>
      <c r="E771" s="120" t="s">
        <v>1716</v>
      </c>
      <c r="F771" s="120" t="s">
        <v>1315</v>
      </c>
      <c r="G771" s="120">
        <v>16407099</v>
      </c>
      <c r="H771" s="124"/>
      <c r="I771" s="128" t="s">
        <v>2910</v>
      </c>
      <c r="J771" s="124"/>
      <c r="K771" s="124"/>
      <c r="L771" s="124"/>
      <c r="M771" s="124"/>
      <c r="N771" s="213">
        <v>18480</v>
      </c>
      <c r="O771" s="213">
        <v>0</v>
      </c>
      <c r="P771" s="124" t="s">
        <v>1314</v>
      </c>
    </row>
    <row r="772" spans="1:16" ht="63.75">
      <c r="A772" s="266" t="s">
        <v>622</v>
      </c>
      <c r="B772" s="124"/>
      <c r="C772" s="125" t="s">
        <v>715</v>
      </c>
      <c r="D772" s="119">
        <v>43125</v>
      </c>
      <c r="E772" s="120" t="s">
        <v>1717</v>
      </c>
      <c r="F772" s="120" t="s">
        <v>1315</v>
      </c>
      <c r="G772" s="120">
        <v>16406832</v>
      </c>
      <c r="H772" s="124"/>
      <c r="I772" s="128" t="s">
        <v>2911</v>
      </c>
      <c r="J772" s="124"/>
      <c r="K772" s="124"/>
      <c r="L772" s="124"/>
      <c r="M772" s="124"/>
      <c r="N772" s="213">
        <v>13050</v>
      </c>
      <c r="O772" s="213">
        <v>0</v>
      </c>
      <c r="P772" s="124" t="s">
        <v>1314</v>
      </c>
    </row>
    <row r="773" spans="1:16" ht="63.75">
      <c r="A773" s="266" t="s">
        <v>622</v>
      </c>
      <c r="B773" s="124"/>
      <c r="C773" s="125" t="s">
        <v>715</v>
      </c>
      <c r="D773" s="119">
        <v>43125</v>
      </c>
      <c r="E773" s="120" t="s">
        <v>1718</v>
      </c>
      <c r="F773" s="120" t="s">
        <v>1315</v>
      </c>
      <c r="G773" s="120">
        <v>16406831</v>
      </c>
      <c r="H773" s="124"/>
      <c r="I773" s="128" t="s">
        <v>2912</v>
      </c>
      <c r="J773" s="124"/>
      <c r="K773" s="124"/>
      <c r="L773" s="124"/>
      <c r="M773" s="124"/>
      <c r="N773" s="213">
        <v>10800</v>
      </c>
      <c r="O773" s="213">
        <v>0</v>
      </c>
      <c r="P773" s="124" t="s">
        <v>1314</v>
      </c>
    </row>
    <row r="774" spans="1:16" ht="63.75">
      <c r="A774" s="266" t="s">
        <v>622</v>
      </c>
      <c r="B774" s="124"/>
      <c r="C774" s="125" t="s">
        <v>715</v>
      </c>
      <c r="D774" s="119">
        <v>43125</v>
      </c>
      <c r="E774" s="120" t="s">
        <v>1719</v>
      </c>
      <c r="F774" s="120" t="s">
        <v>1315</v>
      </c>
      <c r="G774" s="120">
        <v>16406829</v>
      </c>
      <c r="H774" s="124"/>
      <c r="I774" s="128" t="s">
        <v>2913</v>
      </c>
      <c r="J774" s="124"/>
      <c r="K774" s="124"/>
      <c r="L774" s="124"/>
      <c r="M774" s="124"/>
      <c r="N774" s="213">
        <v>11700</v>
      </c>
      <c r="O774" s="213">
        <v>0</v>
      </c>
      <c r="P774" s="124" t="s">
        <v>1314</v>
      </c>
    </row>
    <row r="775" spans="1:16" ht="63.75">
      <c r="A775" s="266" t="s">
        <v>622</v>
      </c>
      <c r="B775" s="124"/>
      <c r="C775" s="125" t="s">
        <v>715</v>
      </c>
      <c r="D775" s="119">
        <v>43125</v>
      </c>
      <c r="E775" s="120" t="s">
        <v>1720</v>
      </c>
      <c r="F775" s="120" t="s">
        <v>1315</v>
      </c>
      <c r="G775" s="120">
        <v>16406828</v>
      </c>
      <c r="H775" s="124"/>
      <c r="I775" s="128" t="s">
        <v>2914</v>
      </c>
      <c r="J775" s="124"/>
      <c r="K775" s="124"/>
      <c r="L775" s="124"/>
      <c r="M775" s="124"/>
      <c r="N775" s="213">
        <v>18973</v>
      </c>
      <c r="O775" s="213">
        <v>0</v>
      </c>
      <c r="P775" s="124" t="s">
        <v>1314</v>
      </c>
    </row>
    <row r="776" spans="1:16" ht="63.75">
      <c r="A776" s="266" t="s">
        <v>622</v>
      </c>
      <c r="B776" s="124"/>
      <c r="C776" s="125" t="s">
        <v>715</v>
      </c>
      <c r="D776" s="119">
        <v>43125</v>
      </c>
      <c r="E776" s="120" t="s">
        <v>1721</v>
      </c>
      <c r="F776" s="120" t="s">
        <v>1315</v>
      </c>
      <c r="G776" s="120">
        <v>16406827</v>
      </c>
      <c r="H776" s="124"/>
      <c r="I776" s="128" t="s">
        <v>2915</v>
      </c>
      <c r="J776" s="124"/>
      <c r="K776" s="124"/>
      <c r="L776" s="124"/>
      <c r="M776" s="124"/>
      <c r="N776" s="213">
        <v>25749</v>
      </c>
      <c r="O776" s="213">
        <v>0</v>
      </c>
      <c r="P776" s="124" t="s">
        <v>1314</v>
      </c>
    </row>
    <row r="777" spans="1:16" ht="63.75">
      <c r="A777" s="266" t="s">
        <v>622</v>
      </c>
      <c r="B777" s="124"/>
      <c r="C777" s="125" t="s">
        <v>715</v>
      </c>
      <c r="D777" s="119">
        <v>43125</v>
      </c>
      <c r="E777" s="120" t="s">
        <v>1722</v>
      </c>
      <c r="F777" s="120" t="s">
        <v>1315</v>
      </c>
      <c r="G777" s="120">
        <v>16406816</v>
      </c>
      <c r="H777" s="124"/>
      <c r="I777" s="128" t="s">
        <v>2916</v>
      </c>
      <c r="J777" s="124"/>
      <c r="K777" s="124"/>
      <c r="L777" s="124"/>
      <c r="M777" s="124"/>
      <c r="N777" s="213">
        <v>7200</v>
      </c>
      <c r="O777" s="213">
        <v>0</v>
      </c>
      <c r="P777" s="124" t="s">
        <v>1314</v>
      </c>
    </row>
    <row r="778" spans="1:16" ht="63.75">
      <c r="A778" s="266" t="s">
        <v>622</v>
      </c>
      <c r="B778" s="124"/>
      <c r="C778" s="125" t="s">
        <v>715</v>
      </c>
      <c r="D778" s="119">
        <v>43125</v>
      </c>
      <c r="E778" s="120" t="s">
        <v>1723</v>
      </c>
      <c r="F778" s="120" t="s">
        <v>1315</v>
      </c>
      <c r="G778" s="120">
        <v>16406815</v>
      </c>
      <c r="H778" s="124"/>
      <c r="I778" s="128" t="s">
        <v>2917</v>
      </c>
      <c r="J778" s="124"/>
      <c r="K778" s="124"/>
      <c r="L778" s="124"/>
      <c r="M778" s="124"/>
      <c r="N778" s="213">
        <v>18000</v>
      </c>
      <c r="O778" s="213">
        <v>0</v>
      </c>
      <c r="P778" s="124" t="s">
        <v>1314</v>
      </c>
    </row>
    <row r="779" spans="1:16" ht="63.75">
      <c r="A779" s="266" t="s">
        <v>622</v>
      </c>
      <c r="B779" s="124"/>
      <c r="C779" s="125" t="s">
        <v>715</v>
      </c>
      <c r="D779" s="119">
        <v>43125</v>
      </c>
      <c r="E779" s="120" t="s">
        <v>1724</v>
      </c>
      <c r="F779" s="120" t="s">
        <v>1315</v>
      </c>
      <c r="G779" s="120">
        <v>16406316</v>
      </c>
      <c r="H779" s="124"/>
      <c r="I779" s="128" t="s">
        <v>2918</v>
      </c>
      <c r="J779" s="124"/>
      <c r="K779" s="124"/>
      <c r="L779" s="124"/>
      <c r="M779" s="124"/>
      <c r="N779" s="213">
        <v>10125</v>
      </c>
      <c r="O779" s="213">
        <v>0</v>
      </c>
      <c r="P779" s="124" t="s">
        <v>1314</v>
      </c>
    </row>
    <row r="780" spans="1:16" ht="63.75">
      <c r="A780" s="266" t="s">
        <v>622</v>
      </c>
      <c r="B780" s="124"/>
      <c r="C780" s="125" t="s">
        <v>715</v>
      </c>
      <c r="D780" s="119">
        <v>43125</v>
      </c>
      <c r="E780" s="120" t="s">
        <v>1725</v>
      </c>
      <c r="F780" s="120" t="s">
        <v>1315</v>
      </c>
      <c r="G780" s="120">
        <v>16405998</v>
      </c>
      <c r="H780" s="124"/>
      <c r="I780" s="128" t="s">
        <v>2919</v>
      </c>
      <c r="J780" s="124"/>
      <c r="K780" s="124"/>
      <c r="L780" s="124"/>
      <c r="M780" s="124"/>
      <c r="N780" s="213">
        <v>33757</v>
      </c>
      <c r="O780" s="213">
        <v>0</v>
      </c>
      <c r="P780" s="124" t="s">
        <v>1314</v>
      </c>
    </row>
    <row r="781" spans="1:16" ht="63.75">
      <c r="A781" s="266" t="s">
        <v>622</v>
      </c>
      <c r="B781" s="124"/>
      <c r="C781" s="125" t="s">
        <v>715</v>
      </c>
      <c r="D781" s="119">
        <v>43125</v>
      </c>
      <c r="E781" s="120" t="s">
        <v>1726</v>
      </c>
      <c r="F781" s="120" t="s">
        <v>1315</v>
      </c>
      <c r="G781" s="120">
        <v>16405996</v>
      </c>
      <c r="H781" s="124"/>
      <c r="I781" s="128" t="s">
        <v>2920</v>
      </c>
      <c r="J781" s="124"/>
      <c r="K781" s="124"/>
      <c r="L781" s="124"/>
      <c r="M781" s="124"/>
      <c r="N781" s="213">
        <v>10125</v>
      </c>
      <c r="O781" s="213">
        <v>0</v>
      </c>
      <c r="P781" s="124" t="s">
        <v>1314</v>
      </c>
    </row>
    <row r="782" spans="1:16" ht="63.75">
      <c r="A782" s="266" t="s">
        <v>622</v>
      </c>
      <c r="B782" s="124"/>
      <c r="C782" s="125" t="s">
        <v>715</v>
      </c>
      <c r="D782" s="119">
        <v>43125</v>
      </c>
      <c r="E782" s="120" t="s">
        <v>1727</v>
      </c>
      <c r="F782" s="120" t="s">
        <v>1315</v>
      </c>
      <c r="G782" s="120">
        <v>16405993</v>
      </c>
      <c r="H782" s="124"/>
      <c r="I782" s="128" t="s">
        <v>2921</v>
      </c>
      <c r="J782" s="124"/>
      <c r="K782" s="124"/>
      <c r="L782" s="124"/>
      <c r="M782" s="124"/>
      <c r="N782" s="213">
        <v>15277</v>
      </c>
      <c r="O782" s="213">
        <v>0</v>
      </c>
      <c r="P782" s="124" t="s">
        <v>1314</v>
      </c>
    </row>
    <row r="783" spans="1:16" ht="63.75">
      <c r="A783" s="266" t="s">
        <v>622</v>
      </c>
      <c r="B783" s="124"/>
      <c r="C783" s="125" t="s">
        <v>715</v>
      </c>
      <c r="D783" s="119">
        <v>43125</v>
      </c>
      <c r="E783" s="120" t="s">
        <v>1728</v>
      </c>
      <c r="F783" s="120" t="s">
        <v>1315</v>
      </c>
      <c r="G783" s="120">
        <v>16405990</v>
      </c>
      <c r="H783" s="124"/>
      <c r="I783" s="128" t="s">
        <v>2922</v>
      </c>
      <c r="J783" s="124"/>
      <c r="K783" s="124"/>
      <c r="L783" s="124"/>
      <c r="M783" s="124"/>
      <c r="N783" s="213">
        <v>7392</v>
      </c>
      <c r="O783" s="213">
        <v>0</v>
      </c>
      <c r="P783" s="124" t="s">
        <v>1314</v>
      </c>
    </row>
    <row r="784" spans="1:16" ht="63.75">
      <c r="A784" s="266" t="s">
        <v>622</v>
      </c>
      <c r="B784" s="124"/>
      <c r="C784" s="125" t="s">
        <v>715</v>
      </c>
      <c r="D784" s="119">
        <v>43125</v>
      </c>
      <c r="E784" s="120" t="s">
        <v>1729</v>
      </c>
      <c r="F784" s="120" t="s">
        <v>1315</v>
      </c>
      <c r="G784" s="120">
        <v>16405988</v>
      </c>
      <c r="H784" s="124"/>
      <c r="I784" s="128" t="s">
        <v>2923</v>
      </c>
      <c r="J784" s="124"/>
      <c r="K784" s="124"/>
      <c r="L784" s="124"/>
      <c r="M784" s="124"/>
      <c r="N784" s="213">
        <v>9856</v>
      </c>
      <c r="O784" s="213">
        <v>0</v>
      </c>
      <c r="P784" s="124" t="s">
        <v>1314</v>
      </c>
    </row>
    <row r="785" spans="1:16" ht="63.75">
      <c r="A785" s="266" t="s">
        <v>622</v>
      </c>
      <c r="B785" s="124"/>
      <c r="C785" s="125" t="s">
        <v>715</v>
      </c>
      <c r="D785" s="119">
        <v>43125</v>
      </c>
      <c r="E785" s="120" t="s">
        <v>1730</v>
      </c>
      <c r="F785" s="120" t="s">
        <v>1315</v>
      </c>
      <c r="G785" s="120">
        <v>16405934</v>
      </c>
      <c r="H785" s="124"/>
      <c r="I785" s="128" t="s">
        <v>2924</v>
      </c>
      <c r="J785" s="124"/>
      <c r="K785" s="124"/>
      <c r="L785" s="124"/>
      <c r="M785" s="124"/>
      <c r="N785" s="213">
        <v>3203</v>
      </c>
      <c r="O785" s="213">
        <v>0</v>
      </c>
      <c r="P785" s="124" t="s">
        <v>1314</v>
      </c>
    </row>
    <row r="786" spans="1:16" ht="63.75">
      <c r="A786" s="266" t="s">
        <v>622</v>
      </c>
      <c r="B786" s="124"/>
      <c r="C786" s="125" t="s">
        <v>715</v>
      </c>
      <c r="D786" s="119">
        <v>43125</v>
      </c>
      <c r="E786" s="120" t="s">
        <v>1731</v>
      </c>
      <c r="F786" s="120" t="s">
        <v>1315</v>
      </c>
      <c r="G786" s="120">
        <v>16405926</v>
      </c>
      <c r="H786" s="124"/>
      <c r="I786" s="128" t="s">
        <v>2925</v>
      </c>
      <c r="J786" s="124"/>
      <c r="K786" s="124"/>
      <c r="L786" s="124"/>
      <c r="M786" s="124"/>
      <c r="N786" s="213">
        <v>13725</v>
      </c>
      <c r="O786" s="213">
        <v>0</v>
      </c>
      <c r="P786" s="124" t="s">
        <v>1314</v>
      </c>
    </row>
    <row r="787" spans="1:16" ht="63.75">
      <c r="A787" s="266" t="s">
        <v>622</v>
      </c>
      <c r="B787" s="124"/>
      <c r="C787" s="125" t="s">
        <v>715</v>
      </c>
      <c r="D787" s="119">
        <v>43125</v>
      </c>
      <c r="E787" s="120" t="s">
        <v>1732</v>
      </c>
      <c r="F787" s="120" t="s">
        <v>1315</v>
      </c>
      <c r="G787" s="120">
        <v>16405922</v>
      </c>
      <c r="H787" s="124"/>
      <c r="I787" s="128" t="s">
        <v>2926</v>
      </c>
      <c r="J787" s="124"/>
      <c r="K787" s="124"/>
      <c r="L787" s="124"/>
      <c r="M787" s="124"/>
      <c r="N787" s="213">
        <v>43500</v>
      </c>
      <c r="O787" s="213">
        <v>0</v>
      </c>
      <c r="P787" s="124" t="s">
        <v>1314</v>
      </c>
    </row>
    <row r="788" spans="1:16" ht="63.75">
      <c r="A788" s="266" t="s">
        <v>622</v>
      </c>
      <c r="B788" s="124"/>
      <c r="C788" s="125" t="s">
        <v>715</v>
      </c>
      <c r="D788" s="119">
        <v>43125</v>
      </c>
      <c r="E788" s="120" t="s">
        <v>1733</v>
      </c>
      <c r="F788" s="120" t="s">
        <v>1315</v>
      </c>
      <c r="G788" s="120">
        <v>16421594</v>
      </c>
      <c r="H788" s="124"/>
      <c r="I788" s="128" t="s">
        <v>2927</v>
      </c>
      <c r="J788" s="124"/>
      <c r="K788" s="124"/>
      <c r="L788" s="124"/>
      <c r="M788" s="124"/>
      <c r="N788" s="213">
        <v>9000</v>
      </c>
      <c r="O788" s="213">
        <v>0</v>
      </c>
      <c r="P788" s="124" t="s">
        <v>1314</v>
      </c>
    </row>
    <row r="789" spans="1:16" ht="63.75">
      <c r="A789" s="266" t="s">
        <v>622</v>
      </c>
      <c r="B789" s="124"/>
      <c r="C789" s="125" t="s">
        <v>715</v>
      </c>
      <c r="D789" s="119">
        <v>43125</v>
      </c>
      <c r="E789" s="120" t="s">
        <v>1734</v>
      </c>
      <c r="F789" s="120" t="s">
        <v>1315</v>
      </c>
      <c r="G789" s="120">
        <v>16421498</v>
      </c>
      <c r="H789" s="124"/>
      <c r="I789" s="128" t="s">
        <v>2928</v>
      </c>
      <c r="J789" s="124"/>
      <c r="K789" s="124"/>
      <c r="L789" s="124"/>
      <c r="M789" s="124"/>
      <c r="N789" s="213">
        <v>9000</v>
      </c>
      <c r="O789" s="213">
        <v>0</v>
      </c>
      <c r="P789" s="124" t="s">
        <v>1314</v>
      </c>
    </row>
    <row r="790" spans="1:16" ht="63.75">
      <c r="A790" s="266" t="s">
        <v>622</v>
      </c>
      <c r="B790" s="124"/>
      <c r="C790" s="125" t="s">
        <v>715</v>
      </c>
      <c r="D790" s="119">
        <v>43125</v>
      </c>
      <c r="E790" s="120" t="s">
        <v>1735</v>
      </c>
      <c r="F790" s="120" t="s">
        <v>1315</v>
      </c>
      <c r="G790" s="120">
        <v>16421493</v>
      </c>
      <c r="H790" s="124"/>
      <c r="I790" s="128" t="s">
        <v>2929</v>
      </c>
      <c r="J790" s="124"/>
      <c r="K790" s="124"/>
      <c r="L790" s="124"/>
      <c r="M790" s="124"/>
      <c r="N790" s="213">
        <v>9450</v>
      </c>
      <c r="O790" s="213">
        <v>0</v>
      </c>
      <c r="P790" s="124" t="s">
        <v>1314</v>
      </c>
    </row>
    <row r="791" spans="1:16" ht="63.75">
      <c r="A791" s="266" t="s">
        <v>622</v>
      </c>
      <c r="B791" s="124"/>
      <c r="C791" s="125" t="s">
        <v>715</v>
      </c>
      <c r="D791" s="119">
        <v>43125</v>
      </c>
      <c r="E791" s="120" t="s">
        <v>1736</v>
      </c>
      <c r="F791" s="120" t="s">
        <v>1315</v>
      </c>
      <c r="G791" s="120">
        <v>16421491</v>
      </c>
      <c r="H791" s="124"/>
      <c r="I791" s="128" t="s">
        <v>2930</v>
      </c>
      <c r="J791" s="124"/>
      <c r="K791" s="124"/>
      <c r="L791" s="124"/>
      <c r="M791" s="124"/>
      <c r="N791" s="213">
        <v>14400</v>
      </c>
      <c r="O791" s="213">
        <v>0</v>
      </c>
      <c r="P791" s="124" t="s">
        <v>1314</v>
      </c>
    </row>
    <row r="792" spans="1:16" ht="63.75">
      <c r="A792" s="266" t="s">
        <v>622</v>
      </c>
      <c r="B792" s="124"/>
      <c r="C792" s="125" t="s">
        <v>715</v>
      </c>
      <c r="D792" s="119">
        <v>43125</v>
      </c>
      <c r="E792" s="120" t="s">
        <v>1737</v>
      </c>
      <c r="F792" s="120" t="s">
        <v>1315</v>
      </c>
      <c r="G792" s="120">
        <v>16421394</v>
      </c>
      <c r="H792" s="124"/>
      <c r="I792" s="128" t="s">
        <v>2931</v>
      </c>
      <c r="J792" s="124"/>
      <c r="K792" s="124"/>
      <c r="L792" s="124"/>
      <c r="M792" s="124"/>
      <c r="N792" s="213">
        <v>9000</v>
      </c>
      <c r="O792" s="213">
        <v>0</v>
      </c>
      <c r="P792" s="124" t="s">
        <v>1314</v>
      </c>
    </row>
    <row r="793" spans="1:16" ht="63.75">
      <c r="A793" s="266" t="s">
        <v>622</v>
      </c>
      <c r="B793" s="124"/>
      <c r="C793" s="125" t="s">
        <v>715</v>
      </c>
      <c r="D793" s="119">
        <v>43125</v>
      </c>
      <c r="E793" s="120" t="s">
        <v>1738</v>
      </c>
      <c r="F793" s="120" t="s">
        <v>1315</v>
      </c>
      <c r="G793" s="120">
        <v>16421393</v>
      </c>
      <c r="H793" s="124"/>
      <c r="I793" s="128" t="s">
        <v>2932</v>
      </c>
      <c r="J793" s="124"/>
      <c r="K793" s="124"/>
      <c r="L793" s="124"/>
      <c r="M793" s="124"/>
      <c r="N793" s="213">
        <v>3000</v>
      </c>
      <c r="O793" s="213">
        <v>0</v>
      </c>
      <c r="P793" s="124" t="s">
        <v>1314</v>
      </c>
    </row>
    <row r="794" spans="1:16" ht="63.75">
      <c r="A794" s="266" t="s">
        <v>622</v>
      </c>
      <c r="B794" s="124"/>
      <c r="C794" s="125" t="s">
        <v>715</v>
      </c>
      <c r="D794" s="119">
        <v>43125</v>
      </c>
      <c r="E794" s="120" t="s">
        <v>1739</v>
      </c>
      <c r="F794" s="120" t="s">
        <v>1315</v>
      </c>
      <c r="G794" s="120">
        <v>16421379</v>
      </c>
      <c r="H794" s="124"/>
      <c r="I794" s="128" t="s">
        <v>2933</v>
      </c>
      <c r="J794" s="124"/>
      <c r="K794" s="124"/>
      <c r="L794" s="124"/>
      <c r="M794" s="124"/>
      <c r="N794" s="213">
        <v>18000</v>
      </c>
      <c r="O794" s="213">
        <v>0</v>
      </c>
      <c r="P794" s="124" t="s">
        <v>1314</v>
      </c>
    </row>
    <row r="795" spans="1:16" ht="63.75">
      <c r="A795" s="266" t="s">
        <v>622</v>
      </c>
      <c r="B795" s="124"/>
      <c r="C795" s="125" t="s">
        <v>715</v>
      </c>
      <c r="D795" s="119">
        <v>43125</v>
      </c>
      <c r="E795" s="120" t="s">
        <v>1740</v>
      </c>
      <c r="F795" s="120" t="s">
        <v>1315</v>
      </c>
      <c r="G795" s="120">
        <v>16420746</v>
      </c>
      <c r="H795" s="124"/>
      <c r="I795" s="128" t="s">
        <v>2934</v>
      </c>
      <c r="J795" s="124"/>
      <c r="K795" s="124"/>
      <c r="L795" s="124"/>
      <c r="M795" s="124"/>
      <c r="N795" s="213">
        <v>9450</v>
      </c>
      <c r="O795" s="213">
        <v>0</v>
      </c>
      <c r="P795" s="124" t="s">
        <v>1314</v>
      </c>
    </row>
    <row r="796" spans="1:16" ht="76.5">
      <c r="A796" s="266" t="s">
        <v>622</v>
      </c>
      <c r="B796" s="124"/>
      <c r="C796" s="125" t="s">
        <v>715</v>
      </c>
      <c r="D796" s="119">
        <v>43125</v>
      </c>
      <c r="E796" s="120" t="s">
        <v>1741</v>
      </c>
      <c r="F796" s="120" t="s">
        <v>1315</v>
      </c>
      <c r="G796" s="120">
        <v>16420644</v>
      </c>
      <c r="H796" s="124"/>
      <c r="I796" s="128" t="s">
        <v>2935</v>
      </c>
      <c r="J796" s="124"/>
      <c r="K796" s="124"/>
      <c r="L796" s="124"/>
      <c r="M796" s="124"/>
      <c r="N796" s="213">
        <v>19500</v>
      </c>
      <c r="O796" s="213">
        <v>0</v>
      </c>
      <c r="P796" s="124" t="s">
        <v>1314</v>
      </c>
    </row>
    <row r="797" spans="1:16" ht="63.75">
      <c r="A797" s="266" t="s">
        <v>622</v>
      </c>
      <c r="B797" s="124"/>
      <c r="C797" s="125" t="s">
        <v>715</v>
      </c>
      <c r="D797" s="119">
        <v>43125</v>
      </c>
      <c r="E797" s="120" t="s">
        <v>1742</v>
      </c>
      <c r="F797" s="120" t="s">
        <v>1315</v>
      </c>
      <c r="G797" s="120">
        <v>16420642</v>
      </c>
      <c r="H797" s="124"/>
      <c r="I797" s="128" t="s">
        <v>2936</v>
      </c>
      <c r="J797" s="124"/>
      <c r="K797" s="124"/>
      <c r="L797" s="124"/>
      <c r="M797" s="124"/>
      <c r="N797" s="213">
        <v>12000</v>
      </c>
      <c r="O797" s="213">
        <v>0</v>
      </c>
      <c r="P797" s="124" t="s">
        <v>1314</v>
      </c>
    </row>
    <row r="798" spans="1:16" ht="63.75">
      <c r="A798" s="266" t="s">
        <v>622</v>
      </c>
      <c r="B798" s="124"/>
      <c r="C798" s="125" t="s">
        <v>715</v>
      </c>
      <c r="D798" s="119">
        <v>43125</v>
      </c>
      <c r="E798" s="120" t="s">
        <v>1743</v>
      </c>
      <c r="F798" s="120" t="s">
        <v>1315</v>
      </c>
      <c r="G798" s="120">
        <v>16420640</v>
      </c>
      <c r="H798" s="124"/>
      <c r="I798" s="128" t="s">
        <v>2937</v>
      </c>
      <c r="J798" s="124"/>
      <c r="K798" s="124"/>
      <c r="L798" s="124"/>
      <c r="M798" s="124"/>
      <c r="N798" s="213">
        <v>9900</v>
      </c>
      <c r="O798" s="213">
        <v>0</v>
      </c>
      <c r="P798" s="124" t="s">
        <v>1314</v>
      </c>
    </row>
    <row r="799" spans="1:16" ht="63.75">
      <c r="A799" s="266" t="s">
        <v>622</v>
      </c>
      <c r="B799" s="124"/>
      <c r="C799" s="125" t="s">
        <v>715</v>
      </c>
      <c r="D799" s="119">
        <v>43125</v>
      </c>
      <c r="E799" s="120" t="s">
        <v>1744</v>
      </c>
      <c r="F799" s="120" t="s">
        <v>1315</v>
      </c>
      <c r="G799" s="120">
        <v>16420638</v>
      </c>
      <c r="H799" s="124"/>
      <c r="I799" s="128" t="s">
        <v>2938</v>
      </c>
      <c r="J799" s="124"/>
      <c r="K799" s="124"/>
      <c r="L799" s="124"/>
      <c r="M799" s="124"/>
      <c r="N799" s="213">
        <v>12600</v>
      </c>
      <c r="O799" s="213">
        <v>0</v>
      </c>
      <c r="P799" s="124" t="s">
        <v>1314</v>
      </c>
    </row>
    <row r="800" spans="1:16" ht="63.75">
      <c r="A800" s="266" t="s">
        <v>622</v>
      </c>
      <c r="B800" s="124"/>
      <c r="C800" s="125" t="s">
        <v>715</v>
      </c>
      <c r="D800" s="119">
        <v>43125</v>
      </c>
      <c r="E800" s="120" t="s">
        <v>1745</v>
      </c>
      <c r="F800" s="120" t="s">
        <v>1315</v>
      </c>
      <c r="G800" s="120">
        <v>16420636</v>
      </c>
      <c r="H800" s="124"/>
      <c r="I800" s="128" t="s">
        <v>2939</v>
      </c>
      <c r="J800" s="124"/>
      <c r="K800" s="124"/>
      <c r="L800" s="124"/>
      <c r="M800" s="124"/>
      <c r="N800" s="213">
        <v>5850</v>
      </c>
      <c r="O800" s="213">
        <v>0</v>
      </c>
      <c r="P800" s="124" t="s">
        <v>1314</v>
      </c>
    </row>
    <row r="801" spans="1:16" ht="63.75">
      <c r="A801" s="266" t="s">
        <v>622</v>
      </c>
      <c r="B801" s="124"/>
      <c r="C801" s="125" t="s">
        <v>715</v>
      </c>
      <c r="D801" s="119">
        <v>43125</v>
      </c>
      <c r="E801" s="120" t="s">
        <v>1746</v>
      </c>
      <c r="F801" s="120" t="s">
        <v>1315</v>
      </c>
      <c r="G801" s="120">
        <v>16420625</v>
      </c>
      <c r="H801" s="124"/>
      <c r="I801" s="128" t="s">
        <v>2940</v>
      </c>
      <c r="J801" s="124"/>
      <c r="K801" s="124"/>
      <c r="L801" s="124"/>
      <c r="M801" s="124"/>
      <c r="N801" s="213">
        <v>6300</v>
      </c>
      <c r="O801" s="213">
        <v>0</v>
      </c>
      <c r="P801" s="124" t="s">
        <v>1314</v>
      </c>
    </row>
    <row r="802" spans="1:16" ht="63.75">
      <c r="A802" s="266" t="s">
        <v>622</v>
      </c>
      <c r="B802" s="124"/>
      <c r="C802" s="125" t="s">
        <v>715</v>
      </c>
      <c r="D802" s="119">
        <v>43125</v>
      </c>
      <c r="E802" s="120" t="s">
        <v>1747</v>
      </c>
      <c r="F802" s="120" t="s">
        <v>1315</v>
      </c>
      <c r="G802" s="120">
        <v>16420623</v>
      </c>
      <c r="H802" s="124"/>
      <c r="I802" s="128" t="s">
        <v>2941</v>
      </c>
      <c r="J802" s="124"/>
      <c r="K802" s="124"/>
      <c r="L802" s="124"/>
      <c r="M802" s="124"/>
      <c r="N802" s="213">
        <v>9000</v>
      </c>
      <c r="O802" s="213">
        <v>0</v>
      </c>
      <c r="P802" s="124" t="s">
        <v>1314</v>
      </c>
    </row>
    <row r="803" spans="1:16" ht="63.75">
      <c r="A803" s="266" t="s">
        <v>622</v>
      </c>
      <c r="B803" s="124"/>
      <c r="C803" s="125" t="s">
        <v>715</v>
      </c>
      <c r="D803" s="119">
        <v>43125</v>
      </c>
      <c r="E803" s="120" t="s">
        <v>1748</v>
      </c>
      <c r="F803" s="120" t="s">
        <v>1315</v>
      </c>
      <c r="G803" s="120">
        <v>16420610</v>
      </c>
      <c r="H803" s="124"/>
      <c r="I803" s="128" t="s">
        <v>2942</v>
      </c>
      <c r="J803" s="124"/>
      <c r="K803" s="124"/>
      <c r="L803" s="124"/>
      <c r="M803" s="124"/>
      <c r="N803" s="213">
        <v>6300</v>
      </c>
      <c r="O803" s="213">
        <v>0</v>
      </c>
      <c r="P803" s="124" t="s">
        <v>1314</v>
      </c>
    </row>
    <row r="804" spans="1:16" ht="63.75">
      <c r="A804" s="266" t="s">
        <v>622</v>
      </c>
      <c r="B804" s="124"/>
      <c r="C804" s="125" t="s">
        <v>715</v>
      </c>
      <c r="D804" s="119">
        <v>43125</v>
      </c>
      <c r="E804" s="120" t="s">
        <v>1749</v>
      </c>
      <c r="F804" s="120" t="s">
        <v>1315</v>
      </c>
      <c r="G804" s="120">
        <v>16420607</v>
      </c>
      <c r="H804" s="124"/>
      <c r="I804" s="128" t="s">
        <v>2943</v>
      </c>
      <c r="J804" s="124"/>
      <c r="K804" s="124"/>
      <c r="L804" s="124"/>
      <c r="M804" s="124"/>
      <c r="N804" s="213">
        <v>15750</v>
      </c>
      <c r="O804" s="213">
        <v>0</v>
      </c>
      <c r="P804" s="124" t="s">
        <v>1314</v>
      </c>
    </row>
    <row r="805" spans="1:16" ht="63.75">
      <c r="A805" s="266" t="s">
        <v>622</v>
      </c>
      <c r="B805" s="124"/>
      <c r="C805" s="125" t="s">
        <v>715</v>
      </c>
      <c r="D805" s="119">
        <v>43125</v>
      </c>
      <c r="E805" s="120" t="s">
        <v>1750</v>
      </c>
      <c r="F805" s="120" t="s">
        <v>1315</v>
      </c>
      <c r="G805" s="120">
        <v>16420604</v>
      </c>
      <c r="H805" s="124"/>
      <c r="I805" s="128" t="s">
        <v>2944</v>
      </c>
      <c r="J805" s="124"/>
      <c r="K805" s="124"/>
      <c r="L805" s="124"/>
      <c r="M805" s="124"/>
      <c r="N805" s="213">
        <v>22500</v>
      </c>
      <c r="O805" s="213">
        <v>0</v>
      </c>
      <c r="P805" s="124" t="s">
        <v>1314</v>
      </c>
    </row>
    <row r="806" spans="1:16" ht="63.75">
      <c r="A806" s="266" t="s">
        <v>622</v>
      </c>
      <c r="B806" s="124"/>
      <c r="C806" s="125" t="s">
        <v>715</v>
      </c>
      <c r="D806" s="119">
        <v>43125</v>
      </c>
      <c r="E806" s="120" t="s">
        <v>1751</v>
      </c>
      <c r="F806" s="120" t="s">
        <v>1315</v>
      </c>
      <c r="G806" s="120">
        <v>16420602</v>
      </c>
      <c r="H806" s="124"/>
      <c r="I806" s="128" t="s">
        <v>2945</v>
      </c>
      <c r="J806" s="124"/>
      <c r="K806" s="124"/>
      <c r="L806" s="124"/>
      <c r="M806" s="124"/>
      <c r="N806" s="213">
        <v>13922</v>
      </c>
      <c r="O806" s="213">
        <v>0</v>
      </c>
      <c r="P806" s="124" t="s">
        <v>1314</v>
      </c>
    </row>
    <row r="807" spans="1:16" ht="76.5">
      <c r="A807" s="266" t="s">
        <v>622</v>
      </c>
      <c r="B807" s="124"/>
      <c r="C807" s="125" t="s">
        <v>715</v>
      </c>
      <c r="D807" s="119">
        <v>43125</v>
      </c>
      <c r="E807" s="120" t="s">
        <v>1752</v>
      </c>
      <c r="F807" s="120" t="s">
        <v>1315</v>
      </c>
      <c r="G807" s="120">
        <v>16420599</v>
      </c>
      <c r="H807" s="124"/>
      <c r="I807" s="128" t="s">
        <v>2946</v>
      </c>
      <c r="J807" s="124"/>
      <c r="K807" s="124"/>
      <c r="L807" s="124"/>
      <c r="M807" s="124"/>
      <c r="N807" s="213">
        <v>10500</v>
      </c>
      <c r="O807" s="213">
        <v>0</v>
      </c>
      <c r="P807" s="124" t="s">
        <v>1314</v>
      </c>
    </row>
    <row r="808" spans="1:16" ht="63.75">
      <c r="A808" s="266" t="s">
        <v>622</v>
      </c>
      <c r="B808" s="124"/>
      <c r="C808" s="125" t="s">
        <v>715</v>
      </c>
      <c r="D808" s="119">
        <v>43125</v>
      </c>
      <c r="E808" s="120" t="s">
        <v>1753</v>
      </c>
      <c r="F808" s="120" t="s">
        <v>1315</v>
      </c>
      <c r="G808" s="120">
        <v>16420597</v>
      </c>
      <c r="H808" s="124"/>
      <c r="I808" s="128" t="s">
        <v>2947</v>
      </c>
      <c r="J808" s="124"/>
      <c r="K808" s="124"/>
      <c r="L808" s="124"/>
      <c r="M808" s="124"/>
      <c r="N808" s="213">
        <v>14907.5</v>
      </c>
      <c r="O808" s="213">
        <v>0</v>
      </c>
      <c r="P808" s="124" t="s">
        <v>1314</v>
      </c>
    </row>
    <row r="809" spans="1:16" ht="63.75">
      <c r="A809" s="266" t="s">
        <v>622</v>
      </c>
      <c r="B809" s="124"/>
      <c r="C809" s="125" t="s">
        <v>715</v>
      </c>
      <c r="D809" s="119">
        <v>43125</v>
      </c>
      <c r="E809" s="120" t="s">
        <v>1754</v>
      </c>
      <c r="F809" s="120" t="s">
        <v>1315</v>
      </c>
      <c r="G809" s="120">
        <v>16420595</v>
      </c>
      <c r="H809" s="124"/>
      <c r="I809" s="128" t="s">
        <v>2948</v>
      </c>
      <c r="J809" s="124"/>
      <c r="K809" s="124"/>
      <c r="L809" s="124"/>
      <c r="M809" s="124"/>
      <c r="N809" s="213">
        <v>900</v>
      </c>
      <c r="O809" s="213">
        <v>0</v>
      </c>
      <c r="P809" s="124" t="s">
        <v>1314</v>
      </c>
    </row>
    <row r="810" spans="1:16" ht="63.75">
      <c r="A810" s="266" t="s">
        <v>622</v>
      </c>
      <c r="B810" s="124"/>
      <c r="C810" s="125" t="s">
        <v>715</v>
      </c>
      <c r="D810" s="119">
        <v>43125</v>
      </c>
      <c r="E810" s="120" t="s">
        <v>1755</v>
      </c>
      <c r="F810" s="120" t="s">
        <v>1315</v>
      </c>
      <c r="G810" s="120">
        <v>16420593</v>
      </c>
      <c r="H810" s="124"/>
      <c r="I810" s="128" t="s">
        <v>2949</v>
      </c>
      <c r="J810" s="124"/>
      <c r="K810" s="124"/>
      <c r="L810" s="124"/>
      <c r="M810" s="124"/>
      <c r="N810" s="213">
        <v>17495</v>
      </c>
      <c r="O810" s="213">
        <v>0</v>
      </c>
      <c r="P810" s="124" t="s">
        <v>1314</v>
      </c>
    </row>
    <row r="811" spans="1:16" ht="63.75">
      <c r="A811" s="266" t="s">
        <v>622</v>
      </c>
      <c r="B811" s="124"/>
      <c r="C811" s="125" t="s">
        <v>715</v>
      </c>
      <c r="D811" s="119">
        <v>43125</v>
      </c>
      <c r="E811" s="120" t="s">
        <v>1756</v>
      </c>
      <c r="F811" s="120" t="s">
        <v>1315</v>
      </c>
      <c r="G811" s="120">
        <v>16420583</v>
      </c>
      <c r="H811" s="124"/>
      <c r="I811" s="128" t="s">
        <v>2950</v>
      </c>
      <c r="J811" s="124"/>
      <c r="K811" s="124"/>
      <c r="L811" s="124"/>
      <c r="M811" s="124"/>
      <c r="N811" s="213">
        <v>182461.5</v>
      </c>
      <c r="O811" s="213">
        <v>0</v>
      </c>
      <c r="P811" s="124" t="s">
        <v>1314</v>
      </c>
    </row>
    <row r="812" spans="1:16" ht="63.75">
      <c r="A812" s="266" t="s">
        <v>622</v>
      </c>
      <c r="B812" s="124"/>
      <c r="C812" s="125" t="s">
        <v>715</v>
      </c>
      <c r="D812" s="119">
        <v>43125</v>
      </c>
      <c r="E812" s="120" t="s">
        <v>1757</v>
      </c>
      <c r="F812" s="120" t="s">
        <v>1315</v>
      </c>
      <c r="G812" s="120">
        <v>16420577</v>
      </c>
      <c r="H812" s="124"/>
      <c r="I812" s="128" t="s">
        <v>2951</v>
      </c>
      <c r="J812" s="124"/>
      <c r="K812" s="124"/>
      <c r="L812" s="124"/>
      <c r="M812" s="124"/>
      <c r="N812" s="213">
        <v>9610</v>
      </c>
      <c r="O812" s="213">
        <v>0</v>
      </c>
      <c r="P812" s="124" t="s">
        <v>1314</v>
      </c>
    </row>
    <row r="813" spans="1:16" ht="63.75">
      <c r="A813" s="266" t="s">
        <v>622</v>
      </c>
      <c r="B813" s="124"/>
      <c r="C813" s="125" t="s">
        <v>715</v>
      </c>
      <c r="D813" s="119">
        <v>43125</v>
      </c>
      <c r="E813" s="120" t="s">
        <v>1758</v>
      </c>
      <c r="F813" s="120" t="s">
        <v>1315</v>
      </c>
      <c r="G813" s="120">
        <v>16420572</v>
      </c>
      <c r="H813" s="124"/>
      <c r="I813" s="128" t="s">
        <v>2952</v>
      </c>
      <c r="J813" s="124"/>
      <c r="K813" s="124"/>
      <c r="L813" s="124"/>
      <c r="M813" s="124"/>
      <c r="N813" s="213">
        <v>16016</v>
      </c>
      <c r="O813" s="213">
        <v>0</v>
      </c>
      <c r="P813" s="124" t="s">
        <v>1314</v>
      </c>
    </row>
    <row r="814" spans="1:16" ht="63.75">
      <c r="A814" s="266" t="s">
        <v>622</v>
      </c>
      <c r="B814" s="124"/>
      <c r="C814" s="125" t="s">
        <v>715</v>
      </c>
      <c r="D814" s="119">
        <v>43125</v>
      </c>
      <c r="E814" s="120" t="s">
        <v>1759</v>
      </c>
      <c r="F814" s="120" t="s">
        <v>1315</v>
      </c>
      <c r="G814" s="120">
        <v>16420568</v>
      </c>
      <c r="H814" s="124"/>
      <c r="I814" s="128" t="s">
        <v>2953</v>
      </c>
      <c r="J814" s="124"/>
      <c r="K814" s="124"/>
      <c r="L814" s="124"/>
      <c r="M814" s="124"/>
      <c r="N814" s="213">
        <v>10500</v>
      </c>
      <c r="O814" s="213">
        <v>0</v>
      </c>
      <c r="P814" s="124" t="s">
        <v>1314</v>
      </c>
    </row>
    <row r="815" spans="1:16" ht="63.75">
      <c r="A815" s="266">
        <v>291</v>
      </c>
      <c r="B815" s="124"/>
      <c r="C815" s="125" t="s">
        <v>794</v>
      </c>
      <c r="D815" s="119">
        <v>43125</v>
      </c>
      <c r="E815" s="120" t="s">
        <v>2494</v>
      </c>
      <c r="F815" s="120" t="s">
        <v>3</v>
      </c>
      <c r="G815" s="120">
        <v>1590960</v>
      </c>
      <c r="H815" s="124"/>
      <c r="I815" s="128" t="s">
        <v>3536</v>
      </c>
      <c r="J815" s="124"/>
      <c r="K815" s="124"/>
      <c r="L815" s="124"/>
      <c r="M815" s="124"/>
      <c r="N815" s="213">
        <v>0</v>
      </c>
      <c r="O815" s="213">
        <v>140000</v>
      </c>
      <c r="P815" s="124" t="s">
        <v>1314</v>
      </c>
    </row>
    <row r="816" spans="1:16" ht="51">
      <c r="A816" s="266" t="s">
        <v>619</v>
      </c>
      <c r="B816" s="124"/>
      <c r="C816" s="125" t="s">
        <v>713</v>
      </c>
      <c r="D816" s="119">
        <v>43125</v>
      </c>
      <c r="E816" s="120" t="s">
        <v>2495</v>
      </c>
      <c r="F816" s="120" t="s">
        <v>3</v>
      </c>
      <c r="G816" s="120">
        <v>1590869</v>
      </c>
      <c r="H816" s="124"/>
      <c r="I816" s="128" t="s">
        <v>3537</v>
      </c>
      <c r="J816" s="124"/>
      <c r="K816" s="124"/>
      <c r="L816" s="124"/>
      <c r="M816" s="124"/>
      <c r="N816" s="213">
        <v>0</v>
      </c>
      <c r="O816" s="213">
        <v>1</v>
      </c>
      <c r="P816" s="124" t="s">
        <v>1314</v>
      </c>
    </row>
    <row r="817" spans="1:16" ht="38.25">
      <c r="A817" s="266">
        <v>16</v>
      </c>
      <c r="B817" s="124"/>
      <c r="C817" s="125" t="s">
        <v>692</v>
      </c>
      <c r="D817" s="119">
        <v>43125</v>
      </c>
      <c r="E817" s="120" t="s">
        <v>2496</v>
      </c>
      <c r="F817" s="120" t="s">
        <v>3</v>
      </c>
      <c r="G817" s="120">
        <v>1590959</v>
      </c>
      <c r="H817" s="124"/>
      <c r="I817" s="128" t="s">
        <v>3538</v>
      </c>
      <c r="J817" s="124"/>
      <c r="K817" s="124"/>
      <c r="L817" s="124"/>
      <c r="M817" s="124"/>
      <c r="N817" s="213">
        <v>0</v>
      </c>
      <c r="O817" s="213">
        <v>269</v>
      </c>
      <c r="P817" s="124" t="s">
        <v>1314</v>
      </c>
    </row>
    <row r="818" spans="1:16" ht="38.25">
      <c r="A818" s="266">
        <v>592</v>
      </c>
      <c r="B818" s="124"/>
      <c r="C818" s="125" t="s">
        <v>862</v>
      </c>
      <c r="D818" s="119">
        <v>43125</v>
      </c>
      <c r="E818" s="120" t="s">
        <v>2497</v>
      </c>
      <c r="F818" s="120" t="s">
        <v>3</v>
      </c>
      <c r="G818" s="120">
        <v>1591136</v>
      </c>
      <c r="H818" s="124"/>
      <c r="I818" s="128" t="s">
        <v>3539</v>
      </c>
      <c r="J818" s="124"/>
      <c r="K818" s="124"/>
      <c r="L818" s="124"/>
      <c r="M818" s="124"/>
      <c r="N818" s="213">
        <v>0</v>
      </c>
      <c r="O818" s="213">
        <v>400</v>
      </c>
      <c r="P818" s="124" t="s">
        <v>1314</v>
      </c>
    </row>
    <row r="819" spans="1:16" ht="76.5">
      <c r="A819" s="266" t="s">
        <v>620</v>
      </c>
      <c r="B819" s="124"/>
      <c r="C819" s="125" t="s">
        <v>714</v>
      </c>
      <c r="D819" s="119">
        <v>43126</v>
      </c>
      <c r="E819" s="120" t="s">
        <v>1760</v>
      </c>
      <c r="F819" s="120" t="s">
        <v>1256</v>
      </c>
      <c r="G819" s="120">
        <v>16452573</v>
      </c>
      <c r="H819" s="124"/>
      <c r="I819" s="128" t="s">
        <v>2954</v>
      </c>
      <c r="J819" s="124"/>
      <c r="K819" s="124"/>
      <c r="L819" s="124"/>
      <c r="M819" s="124"/>
      <c r="N819" s="213">
        <v>0</v>
      </c>
      <c r="O819" s="213">
        <v>67206.820000000007</v>
      </c>
      <c r="P819" s="124" t="s">
        <v>1314</v>
      </c>
    </row>
    <row r="820" spans="1:16" ht="63.75">
      <c r="A820" s="266" t="s">
        <v>622</v>
      </c>
      <c r="B820" s="124"/>
      <c r="C820" s="125" t="s">
        <v>715</v>
      </c>
      <c r="D820" s="119">
        <v>43126</v>
      </c>
      <c r="E820" s="120" t="s">
        <v>1761</v>
      </c>
      <c r="F820" s="120" t="s">
        <v>1315</v>
      </c>
      <c r="G820" s="120">
        <v>16436894</v>
      </c>
      <c r="H820" s="124"/>
      <c r="I820" s="128" t="s">
        <v>2955</v>
      </c>
      <c r="J820" s="124"/>
      <c r="K820" s="124"/>
      <c r="L820" s="124"/>
      <c r="M820" s="124"/>
      <c r="N820" s="213">
        <v>4500</v>
      </c>
      <c r="O820" s="213">
        <v>0</v>
      </c>
      <c r="P820" s="124" t="s">
        <v>1314</v>
      </c>
    </row>
    <row r="821" spans="1:16" ht="63.75">
      <c r="A821" s="266" t="s">
        <v>622</v>
      </c>
      <c r="B821" s="124"/>
      <c r="C821" s="125" t="s">
        <v>715</v>
      </c>
      <c r="D821" s="119">
        <v>43126</v>
      </c>
      <c r="E821" s="120" t="s">
        <v>1762</v>
      </c>
      <c r="F821" s="120" t="s">
        <v>1315</v>
      </c>
      <c r="G821" s="120">
        <v>16436856</v>
      </c>
      <c r="H821" s="124"/>
      <c r="I821" s="128" t="s">
        <v>2956</v>
      </c>
      <c r="J821" s="124"/>
      <c r="K821" s="124"/>
      <c r="L821" s="124"/>
      <c r="M821" s="124"/>
      <c r="N821" s="213">
        <v>5400</v>
      </c>
      <c r="O821" s="213">
        <v>0</v>
      </c>
      <c r="P821" s="124" t="s">
        <v>1314</v>
      </c>
    </row>
    <row r="822" spans="1:16" ht="63.75">
      <c r="A822" s="266" t="s">
        <v>622</v>
      </c>
      <c r="B822" s="124"/>
      <c r="C822" s="125" t="s">
        <v>715</v>
      </c>
      <c r="D822" s="119">
        <v>43126</v>
      </c>
      <c r="E822" s="120" t="s">
        <v>1763</v>
      </c>
      <c r="F822" s="120" t="s">
        <v>1315</v>
      </c>
      <c r="G822" s="120">
        <v>16436854</v>
      </c>
      <c r="H822" s="124"/>
      <c r="I822" s="128" t="s">
        <v>2957</v>
      </c>
      <c r="J822" s="124"/>
      <c r="K822" s="124"/>
      <c r="L822" s="124"/>
      <c r="M822" s="124"/>
      <c r="N822" s="213">
        <v>18973</v>
      </c>
      <c r="O822" s="213">
        <v>0</v>
      </c>
      <c r="P822" s="124" t="s">
        <v>1314</v>
      </c>
    </row>
    <row r="823" spans="1:16" ht="63.75">
      <c r="A823" s="266" t="s">
        <v>622</v>
      </c>
      <c r="B823" s="124"/>
      <c r="C823" s="125" t="s">
        <v>715</v>
      </c>
      <c r="D823" s="119">
        <v>43126</v>
      </c>
      <c r="E823" s="120" t="s">
        <v>1764</v>
      </c>
      <c r="F823" s="120" t="s">
        <v>1315</v>
      </c>
      <c r="G823" s="120">
        <v>16436852</v>
      </c>
      <c r="H823" s="124"/>
      <c r="I823" s="128" t="s">
        <v>2958</v>
      </c>
      <c r="J823" s="124"/>
      <c r="K823" s="124"/>
      <c r="L823" s="124"/>
      <c r="M823" s="124"/>
      <c r="N823" s="213">
        <v>11088</v>
      </c>
      <c r="O823" s="213">
        <v>0</v>
      </c>
      <c r="P823" s="124" t="s">
        <v>1314</v>
      </c>
    </row>
    <row r="824" spans="1:16" ht="63.75">
      <c r="A824" s="266" t="s">
        <v>622</v>
      </c>
      <c r="B824" s="124"/>
      <c r="C824" s="125" t="s">
        <v>715</v>
      </c>
      <c r="D824" s="119">
        <v>43126</v>
      </c>
      <c r="E824" s="120" t="s">
        <v>1765</v>
      </c>
      <c r="F824" s="120" t="s">
        <v>1315</v>
      </c>
      <c r="G824" s="120">
        <v>16436790</v>
      </c>
      <c r="H824" s="124"/>
      <c r="I824" s="128" t="s">
        <v>2959</v>
      </c>
      <c r="J824" s="124"/>
      <c r="K824" s="124"/>
      <c r="L824" s="124"/>
      <c r="M824" s="124"/>
      <c r="N824" s="213">
        <v>8871</v>
      </c>
      <c r="O824" s="213">
        <v>0</v>
      </c>
      <c r="P824" s="124" t="s">
        <v>1314</v>
      </c>
    </row>
    <row r="825" spans="1:16" ht="63.75">
      <c r="A825" s="266" t="s">
        <v>622</v>
      </c>
      <c r="B825" s="124"/>
      <c r="C825" s="125" t="s">
        <v>715</v>
      </c>
      <c r="D825" s="119">
        <v>43126</v>
      </c>
      <c r="E825" s="120" t="s">
        <v>1766</v>
      </c>
      <c r="F825" s="120" t="s">
        <v>1315</v>
      </c>
      <c r="G825" s="120">
        <v>16436787</v>
      </c>
      <c r="H825" s="124"/>
      <c r="I825" s="128" t="s">
        <v>2960</v>
      </c>
      <c r="J825" s="124"/>
      <c r="K825" s="124"/>
      <c r="L825" s="124"/>
      <c r="M825" s="124"/>
      <c r="N825" s="213">
        <v>7650</v>
      </c>
      <c r="O825" s="213">
        <v>0</v>
      </c>
      <c r="P825" s="124" t="s">
        <v>1314</v>
      </c>
    </row>
    <row r="826" spans="1:16" ht="63.75">
      <c r="A826" s="266" t="s">
        <v>622</v>
      </c>
      <c r="B826" s="124"/>
      <c r="C826" s="125" t="s">
        <v>715</v>
      </c>
      <c r="D826" s="119">
        <v>43126</v>
      </c>
      <c r="E826" s="120" t="s">
        <v>1767</v>
      </c>
      <c r="F826" s="120" t="s">
        <v>1315</v>
      </c>
      <c r="G826" s="120">
        <v>16436785</v>
      </c>
      <c r="H826" s="124"/>
      <c r="I826" s="128" t="s">
        <v>2961</v>
      </c>
      <c r="J826" s="124"/>
      <c r="K826" s="124"/>
      <c r="L826" s="124"/>
      <c r="M826" s="124"/>
      <c r="N826" s="213">
        <v>6750</v>
      </c>
      <c r="O826" s="213">
        <v>0</v>
      </c>
      <c r="P826" s="124" t="s">
        <v>1314</v>
      </c>
    </row>
    <row r="827" spans="1:16" ht="63.75">
      <c r="A827" s="266" t="s">
        <v>622</v>
      </c>
      <c r="B827" s="124"/>
      <c r="C827" s="125" t="s">
        <v>715</v>
      </c>
      <c r="D827" s="119">
        <v>43126</v>
      </c>
      <c r="E827" s="120" t="s">
        <v>1768</v>
      </c>
      <c r="F827" s="120" t="s">
        <v>1315</v>
      </c>
      <c r="G827" s="120">
        <v>16436742</v>
      </c>
      <c r="H827" s="124"/>
      <c r="I827" s="128" t="s">
        <v>2962</v>
      </c>
      <c r="J827" s="124"/>
      <c r="K827" s="124"/>
      <c r="L827" s="124"/>
      <c r="M827" s="124"/>
      <c r="N827" s="213">
        <v>13950</v>
      </c>
      <c r="O827" s="213">
        <v>0</v>
      </c>
      <c r="P827" s="124" t="s">
        <v>1314</v>
      </c>
    </row>
    <row r="828" spans="1:16" ht="63.75">
      <c r="A828" s="266" t="s">
        <v>622</v>
      </c>
      <c r="B828" s="124"/>
      <c r="C828" s="125" t="s">
        <v>715</v>
      </c>
      <c r="D828" s="119">
        <v>43126</v>
      </c>
      <c r="E828" s="120" t="s">
        <v>1769</v>
      </c>
      <c r="F828" s="120" t="s">
        <v>1315</v>
      </c>
      <c r="G828" s="120">
        <v>16436739</v>
      </c>
      <c r="H828" s="124"/>
      <c r="I828" s="128" t="s">
        <v>2963</v>
      </c>
      <c r="J828" s="124"/>
      <c r="K828" s="124"/>
      <c r="L828" s="124"/>
      <c r="M828" s="124"/>
      <c r="N828" s="213">
        <v>13050</v>
      </c>
      <c r="O828" s="213">
        <v>0</v>
      </c>
      <c r="P828" s="124" t="s">
        <v>1314</v>
      </c>
    </row>
    <row r="829" spans="1:16" ht="63.75">
      <c r="A829" s="266" t="s">
        <v>622</v>
      </c>
      <c r="B829" s="124"/>
      <c r="C829" s="125" t="s">
        <v>715</v>
      </c>
      <c r="D829" s="119">
        <v>43126</v>
      </c>
      <c r="E829" s="120" t="s">
        <v>1770</v>
      </c>
      <c r="F829" s="120" t="s">
        <v>1315</v>
      </c>
      <c r="G829" s="120">
        <v>16436721</v>
      </c>
      <c r="H829" s="124"/>
      <c r="I829" s="128" t="s">
        <v>2964</v>
      </c>
      <c r="J829" s="124"/>
      <c r="K829" s="124"/>
      <c r="L829" s="124"/>
      <c r="M829" s="124"/>
      <c r="N829" s="213">
        <v>14850</v>
      </c>
      <c r="O829" s="213">
        <v>0</v>
      </c>
      <c r="P829" s="124" t="s">
        <v>1314</v>
      </c>
    </row>
    <row r="830" spans="1:16" ht="63.75">
      <c r="A830" s="266" t="s">
        <v>622</v>
      </c>
      <c r="B830" s="124"/>
      <c r="C830" s="125" t="s">
        <v>715</v>
      </c>
      <c r="D830" s="119">
        <v>43126</v>
      </c>
      <c r="E830" s="120" t="s">
        <v>1771</v>
      </c>
      <c r="F830" s="120" t="s">
        <v>1315</v>
      </c>
      <c r="G830" s="120">
        <v>16436548</v>
      </c>
      <c r="H830" s="124"/>
      <c r="I830" s="128" t="s">
        <v>2965</v>
      </c>
      <c r="J830" s="124"/>
      <c r="K830" s="124"/>
      <c r="L830" s="124"/>
      <c r="M830" s="124"/>
      <c r="N830" s="213">
        <v>2250</v>
      </c>
      <c r="O830" s="213">
        <v>0</v>
      </c>
      <c r="P830" s="124" t="s">
        <v>1314</v>
      </c>
    </row>
    <row r="831" spans="1:16" ht="63.75">
      <c r="A831" s="266" t="s">
        <v>622</v>
      </c>
      <c r="B831" s="124"/>
      <c r="C831" s="125" t="s">
        <v>715</v>
      </c>
      <c r="D831" s="119">
        <v>43126</v>
      </c>
      <c r="E831" s="120" t="s">
        <v>1772</v>
      </c>
      <c r="F831" s="120" t="s">
        <v>1315</v>
      </c>
      <c r="G831" s="120">
        <v>16436384</v>
      </c>
      <c r="H831" s="124"/>
      <c r="I831" s="128" t="s">
        <v>2966</v>
      </c>
      <c r="J831" s="124"/>
      <c r="K831" s="124"/>
      <c r="L831" s="124"/>
      <c r="M831" s="124"/>
      <c r="N831" s="213">
        <v>17100</v>
      </c>
      <c r="O831" s="213">
        <v>0</v>
      </c>
      <c r="P831" s="124" t="s">
        <v>1314</v>
      </c>
    </row>
    <row r="832" spans="1:16" ht="76.5">
      <c r="A832" s="266" t="s">
        <v>622</v>
      </c>
      <c r="B832" s="124"/>
      <c r="C832" s="125" t="s">
        <v>715</v>
      </c>
      <c r="D832" s="119">
        <v>43126</v>
      </c>
      <c r="E832" s="120" t="s">
        <v>1773</v>
      </c>
      <c r="F832" s="120" t="s">
        <v>1315</v>
      </c>
      <c r="G832" s="120">
        <v>16436377</v>
      </c>
      <c r="H832" s="124"/>
      <c r="I832" s="128" t="s">
        <v>2967</v>
      </c>
      <c r="J832" s="124"/>
      <c r="K832" s="124"/>
      <c r="L832" s="124"/>
      <c r="M832" s="124"/>
      <c r="N832" s="213">
        <v>16509</v>
      </c>
      <c r="O832" s="213">
        <v>0</v>
      </c>
      <c r="P832" s="124" t="s">
        <v>1314</v>
      </c>
    </row>
    <row r="833" spans="1:16" ht="63.75">
      <c r="A833" s="266" t="s">
        <v>622</v>
      </c>
      <c r="B833" s="124"/>
      <c r="C833" s="125" t="s">
        <v>715</v>
      </c>
      <c r="D833" s="119">
        <v>43126</v>
      </c>
      <c r="E833" s="120" t="s">
        <v>1774</v>
      </c>
      <c r="F833" s="120" t="s">
        <v>1315</v>
      </c>
      <c r="G833" s="120">
        <v>16423107</v>
      </c>
      <c r="H833" s="124"/>
      <c r="I833" s="128" t="s">
        <v>2968</v>
      </c>
      <c r="J833" s="124"/>
      <c r="K833" s="124"/>
      <c r="L833" s="124"/>
      <c r="M833" s="124"/>
      <c r="N833" s="213">
        <v>16263</v>
      </c>
      <c r="O833" s="213">
        <v>0</v>
      </c>
      <c r="P833" s="124" t="s">
        <v>1314</v>
      </c>
    </row>
    <row r="834" spans="1:16" ht="63.75">
      <c r="A834" s="266" t="s">
        <v>622</v>
      </c>
      <c r="B834" s="124"/>
      <c r="C834" s="125" t="s">
        <v>715</v>
      </c>
      <c r="D834" s="119">
        <v>43126</v>
      </c>
      <c r="E834" s="120" t="s">
        <v>1775</v>
      </c>
      <c r="F834" s="120" t="s">
        <v>1315</v>
      </c>
      <c r="G834" s="120">
        <v>16423105</v>
      </c>
      <c r="H834" s="124"/>
      <c r="I834" s="128" t="s">
        <v>2969</v>
      </c>
      <c r="J834" s="124"/>
      <c r="K834" s="124"/>
      <c r="L834" s="124"/>
      <c r="M834" s="124"/>
      <c r="N834" s="213">
        <v>11211.5</v>
      </c>
      <c r="O834" s="213">
        <v>0</v>
      </c>
      <c r="P834" s="124" t="s">
        <v>1314</v>
      </c>
    </row>
    <row r="835" spans="1:16" ht="63.75">
      <c r="A835" s="266" t="s">
        <v>622</v>
      </c>
      <c r="B835" s="124"/>
      <c r="C835" s="125" t="s">
        <v>715</v>
      </c>
      <c r="D835" s="119">
        <v>43126</v>
      </c>
      <c r="E835" s="120" t="s">
        <v>1776</v>
      </c>
      <c r="F835" s="120" t="s">
        <v>1315</v>
      </c>
      <c r="G835" s="120">
        <v>16423103</v>
      </c>
      <c r="H835" s="124"/>
      <c r="I835" s="128" t="s">
        <v>2970</v>
      </c>
      <c r="J835" s="124"/>
      <c r="K835" s="124"/>
      <c r="L835" s="124"/>
      <c r="M835" s="124"/>
      <c r="N835" s="213">
        <v>8100</v>
      </c>
      <c r="O835" s="213">
        <v>0</v>
      </c>
      <c r="P835" s="124" t="s">
        <v>1314</v>
      </c>
    </row>
    <row r="836" spans="1:16" ht="63.75">
      <c r="A836" s="266" t="s">
        <v>622</v>
      </c>
      <c r="B836" s="124"/>
      <c r="C836" s="125" t="s">
        <v>715</v>
      </c>
      <c r="D836" s="119">
        <v>43126</v>
      </c>
      <c r="E836" s="120" t="s">
        <v>1777</v>
      </c>
      <c r="F836" s="120" t="s">
        <v>1315</v>
      </c>
      <c r="G836" s="120">
        <v>16423102</v>
      </c>
      <c r="H836" s="124"/>
      <c r="I836" s="128" t="s">
        <v>2971</v>
      </c>
      <c r="J836" s="124"/>
      <c r="K836" s="124"/>
      <c r="L836" s="124"/>
      <c r="M836" s="124"/>
      <c r="N836" s="213">
        <v>18480</v>
      </c>
      <c r="O836" s="213">
        <v>0</v>
      </c>
      <c r="P836" s="124" t="s">
        <v>1314</v>
      </c>
    </row>
    <row r="837" spans="1:16" ht="63.75">
      <c r="A837" s="266" t="s">
        <v>622</v>
      </c>
      <c r="B837" s="124"/>
      <c r="C837" s="125" t="s">
        <v>715</v>
      </c>
      <c r="D837" s="119">
        <v>43126</v>
      </c>
      <c r="E837" s="120" t="s">
        <v>1778</v>
      </c>
      <c r="F837" s="120" t="s">
        <v>1315</v>
      </c>
      <c r="G837" s="120">
        <v>16423101</v>
      </c>
      <c r="H837" s="124"/>
      <c r="I837" s="128" t="s">
        <v>2972</v>
      </c>
      <c r="J837" s="124"/>
      <c r="K837" s="124"/>
      <c r="L837" s="124"/>
      <c r="M837" s="124"/>
      <c r="N837" s="213">
        <v>10125</v>
      </c>
      <c r="O837" s="213">
        <v>0</v>
      </c>
      <c r="P837" s="124" t="s">
        <v>1314</v>
      </c>
    </row>
    <row r="838" spans="1:16" ht="63.75">
      <c r="A838" s="266" t="s">
        <v>622</v>
      </c>
      <c r="B838" s="124"/>
      <c r="C838" s="125" t="s">
        <v>715</v>
      </c>
      <c r="D838" s="119">
        <v>43126</v>
      </c>
      <c r="E838" s="120" t="s">
        <v>1779</v>
      </c>
      <c r="F838" s="120" t="s">
        <v>1315</v>
      </c>
      <c r="G838" s="120">
        <v>16423099</v>
      </c>
      <c r="H838" s="124"/>
      <c r="I838" s="128" t="s">
        <v>2973</v>
      </c>
      <c r="J838" s="124"/>
      <c r="K838" s="124"/>
      <c r="L838" s="124"/>
      <c r="M838" s="124"/>
      <c r="N838" s="213">
        <v>21930</v>
      </c>
      <c r="O838" s="213">
        <v>0</v>
      </c>
      <c r="P838" s="124" t="s">
        <v>1314</v>
      </c>
    </row>
    <row r="839" spans="1:16" ht="63.75">
      <c r="A839" s="266" t="s">
        <v>622</v>
      </c>
      <c r="B839" s="124"/>
      <c r="C839" s="125" t="s">
        <v>715</v>
      </c>
      <c r="D839" s="119">
        <v>43126</v>
      </c>
      <c r="E839" s="120" t="s">
        <v>1780</v>
      </c>
      <c r="F839" s="120" t="s">
        <v>1315</v>
      </c>
      <c r="G839" s="120">
        <v>16423098</v>
      </c>
      <c r="H839" s="124"/>
      <c r="I839" s="128" t="s">
        <v>2955</v>
      </c>
      <c r="J839" s="124"/>
      <c r="K839" s="124"/>
      <c r="L839" s="124"/>
      <c r="M839" s="124"/>
      <c r="N839" s="213">
        <v>14400</v>
      </c>
      <c r="O839" s="213">
        <v>0</v>
      </c>
      <c r="P839" s="124" t="s">
        <v>1314</v>
      </c>
    </row>
    <row r="840" spans="1:16" ht="63.75">
      <c r="A840" s="266" t="s">
        <v>622</v>
      </c>
      <c r="B840" s="124"/>
      <c r="C840" s="125" t="s">
        <v>715</v>
      </c>
      <c r="D840" s="119">
        <v>43126</v>
      </c>
      <c r="E840" s="120" t="s">
        <v>1781</v>
      </c>
      <c r="F840" s="120" t="s">
        <v>1315</v>
      </c>
      <c r="G840" s="120">
        <v>16423096</v>
      </c>
      <c r="H840" s="124"/>
      <c r="I840" s="128" t="s">
        <v>2974</v>
      </c>
      <c r="J840" s="124"/>
      <c r="K840" s="124"/>
      <c r="L840" s="124"/>
      <c r="M840" s="124"/>
      <c r="N840" s="213">
        <v>10718.5</v>
      </c>
      <c r="O840" s="213">
        <v>0</v>
      </c>
      <c r="P840" s="124" t="s">
        <v>1314</v>
      </c>
    </row>
    <row r="841" spans="1:16" ht="63.75">
      <c r="A841" s="266" t="s">
        <v>622</v>
      </c>
      <c r="B841" s="124"/>
      <c r="C841" s="125" t="s">
        <v>715</v>
      </c>
      <c r="D841" s="119">
        <v>43126</v>
      </c>
      <c r="E841" s="120" t="s">
        <v>1782</v>
      </c>
      <c r="F841" s="120" t="s">
        <v>1315</v>
      </c>
      <c r="G841" s="120">
        <v>16423094</v>
      </c>
      <c r="H841" s="124"/>
      <c r="I841" s="128" t="s">
        <v>2975</v>
      </c>
      <c r="J841" s="124"/>
      <c r="K841" s="124"/>
      <c r="L841" s="124"/>
      <c r="M841" s="124"/>
      <c r="N841" s="213">
        <v>19466</v>
      </c>
      <c r="O841" s="213">
        <v>0</v>
      </c>
      <c r="P841" s="124" t="s">
        <v>1314</v>
      </c>
    </row>
    <row r="842" spans="1:16" ht="76.5">
      <c r="A842" s="266" t="s">
        <v>622</v>
      </c>
      <c r="B842" s="124"/>
      <c r="C842" s="125" t="s">
        <v>715</v>
      </c>
      <c r="D842" s="119">
        <v>43126</v>
      </c>
      <c r="E842" s="120" t="s">
        <v>1783</v>
      </c>
      <c r="F842" s="120" t="s">
        <v>1315</v>
      </c>
      <c r="G842" s="120">
        <v>16423091</v>
      </c>
      <c r="H842" s="124"/>
      <c r="I842" s="128" t="s">
        <v>2976</v>
      </c>
      <c r="J842" s="124"/>
      <c r="K842" s="124"/>
      <c r="L842" s="124"/>
      <c r="M842" s="124"/>
      <c r="N842" s="213">
        <v>20475</v>
      </c>
      <c r="O842" s="213">
        <v>0</v>
      </c>
      <c r="P842" s="124" t="s">
        <v>1314</v>
      </c>
    </row>
    <row r="843" spans="1:16" ht="63.75">
      <c r="A843" s="266" t="s">
        <v>622</v>
      </c>
      <c r="B843" s="124"/>
      <c r="C843" s="125" t="s">
        <v>715</v>
      </c>
      <c r="D843" s="119">
        <v>43126</v>
      </c>
      <c r="E843" s="120" t="s">
        <v>1784</v>
      </c>
      <c r="F843" s="120" t="s">
        <v>1315</v>
      </c>
      <c r="G843" s="120">
        <v>16423089</v>
      </c>
      <c r="H843" s="124"/>
      <c r="I843" s="128" t="s">
        <v>2977</v>
      </c>
      <c r="J843" s="124"/>
      <c r="K843" s="124"/>
      <c r="L843" s="124"/>
      <c r="M843" s="124"/>
      <c r="N843" s="213">
        <v>78110</v>
      </c>
      <c r="O843" s="213">
        <v>0</v>
      </c>
      <c r="P843" s="124" t="s">
        <v>1314</v>
      </c>
    </row>
    <row r="844" spans="1:16" ht="63.75">
      <c r="A844" s="266" t="s">
        <v>622</v>
      </c>
      <c r="B844" s="124"/>
      <c r="C844" s="125" t="s">
        <v>715</v>
      </c>
      <c r="D844" s="119">
        <v>43126</v>
      </c>
      <c r="E844" s="120" t="s">
        <v>1785</v>
      </c>
      <c r="F844" s="120" t="s">
        <v>1315</v>
      </c>
      <c r="G844" s="120">
        <v>16423086</v>
      </c>
      <c r="H844" s="124"/>
      <c r="I844" s="128" t="s">
        <v>2978</v>
      </c>
      <c r="J844" s="124"/>
      <c r="K844" s="124"/>
      <c r="L844" s="124"/>
      <c r="M844" s="124"/>
      <c r="N844" s="213">
        <v>15000</v>
      </c>
      <c r="O844" s="213">
        <v>0</v>
      </c>
      <c r="P844" s="124" t="s">
        <v>1314</v>
      </c>
    </row>
    <row r="845" spans="1:16" ht="63.75">
      <c r="A845" s="266" t="s">
        <v>622</v>
      </c>
      <c r="B845" s="124"/>
      <c r="C845" s="125" t="s">
        <v>715</v>
      </c>
      <c r="D845" s="119">
        <v>43126</v>
      </c>
      <c r="E845" s="120" t="s">
        <v>1786</v>
      </c>
      <c r="F845" s="120" t="s">
        <v>1315</v>
      </c>
      <c r="G845" s="120">
        <v>16423082</v>
      </c>
      <c r="H845" s="124"/>
      <c r="I845" s="128" t="s">
        <v>2979</v>
      </c>
      <c r="J845" s="124"/>
      <c r="K845" s="124"/>
      <c r="L845" s="124"/>
      <c r="M845" s="124"/>
      <c r="N845" s="213">
        <v>17550</v>
      </c>
      <c r="O845" s="213">
        <v>0</v>
      </c>
      <c r="P845" s="124" t="s">
        <v>1314</v>
      </c>
    </row>
    <row r="846" spans="1:16" ht="63.75">
      <c r="A846" s="266" t="s">
        <v>622</v>
      </c>
      <c r="B846" s="124"/>
      <c r="C846" s="125" t="s">
        <v>715</v>
      </c>
      <c r="D846" s="119">
        <v>43126</v>
      </c>
      <c r="E846" s="120" t="s">
        <v>1787</v>
      </c>
      <c r="F846" s="120" t="s">
        <v>1315</v>
      </c>
      <c r="G846" s="120">
        <v>16423080</v>
      </c>
      <c r="H846" s="124"/>
      <c r="I846" s="128" t="s">
        <v>2980</v>
      </c>
      <c r="J846" s="124"/>
      <c r="K846" s="124"/>
      <c r="L846" s="124"/>
      <c r="M846" s="124"/>
      <c r="N846" s="213">
        <v>19350</v>
      </c>
      <c r="O846" s="213">
        <v>0</v>
      </c>
      <c r="P846" s="124" t="s">
        <v>1314</v>
      </c>
    </row>
    <row r="847" spans="1:16" ht="63.75">
      <c r="A847" s="266" t="s">
        <v>622</v>
      </c>
      <c r="B847" s="124"/>
      <c r="C847" s="125" t="s">
        <v>715</v>
      </c>
      <c r="D847" s="119">
        <v>43126</v>
      </c>
      <c r="E847" s="120" t="s">
        <v>1788</v>
      </c>
      <c r="F847" s="120" t="s">
        <v>1315</v>
      </c>
      <c r="G847" s="120">
        <v>16423073</v>
      </c>
      <c r="H847" s="124"/>
      <c r="I847" s="128" t="s">
        <v>2981</v>
      </c>
      <c r="J847" s="124"/>
      <c r="K847" s="124"/>
      <c r="L847" s="124"/>
      <c r="M847" s="124"/>
      <c r="N847" s="213">
        <v>11475</v>
      </c>
      <c r="O847" s="213">
        <v>0</v>
      </c>
      <c r="P847" s="124" t="s">
        <v>1314</v>
      </c>
    </row>
    <row r="848" spans="1:16" ht="63.75">
      <c r="A848" s="266" t="s">
        <v>622</v>
      </c>
      <c r="B848" s="124"/>
      <c r="C848" s="125" t="s">
        <v>715</v>
      </c>
      <c r="D848" s="119">
        <v>43126</v>
      </c>
      <c r="E848" s="120" t="s">
        <v>1789</v>
      </c>
      <c r="F848" s="120" t="s">
        <v>1315</v>
      </c>
      <c r="G848" s="120">
        <v>16423072</v>
      </c>
      <c r="H848" s="124"/>
      <c r="I848" s="128" t="s">
        <v>2982</v>
      </c>
      <c r="J848" s="124"/>
      <c r="K848" s="124"/>
      <c r="L848" s="124"/>
      <c r="M848" s="124"/>
      <c r="N848" s="213">
        <v>22500</v>
      </c>
      <c r="O848" s="213">
        <v>0</v>
      </c>
      <c r="P848" s="124" t="s">
        <v>1314</v>
      </c>
    </row>
    <row r="849" spans="1:16" ht="63.75">
      <c r="A849" s="266" t="s">
        <v>622</v>
      </c>
      <c r="B849" s="124"/>
      <c r="C849" s="125" t="s">
        <v>715</v>
      </c>
      <c r="D849" s="119">
        <v>43126</v>
      </c>
      <c r="E849" s="120" t="s">
        <v>1790</v>
      </c>
      <c r="F849" s="120" t="s">
        <v>1315</v>
      </c>
      <c r="G849" s="120">
        <v>16423070</v>
      </c>
      <c r="H849" s="124"/>
      <c r="I849" s="128" t="s">
        <v>2983</v>
      </c>
      <c r="J849" s="124"/>
      <c r="K849" s="124"/>
      <c r="L849" s="124"/>
      <c r="M849" s="124"/>
      <c r="N849" s="213">
        <v>33000</v>
      </c>
      <c r="O849" s="213">
        <v>0</v>
      </c>
      <c r="P849" s="124" t="s">
        <v>1314</v>
      </c>
    </row>
    <row r="850" spans="1:16" ht="63.75">
      <c r="A850" s="266" t="s">
        <v>622</v>
      </c>
      <c r="B850" s="124"/>
      <c r="C850" s="125" t="s">
        <v>715</v>
      </c>
      <c r="D850" s="119">
        <v>43126</v>
      </c>
      <c r="E850" s="120" t="s">
        <v>1791</v>
      </c>
      <c r="F850" s="120" t="s">
        <v>1315</v>
      </c>
      <c r="G850" s="120">
        <v>16423053</v>
      </c>
      <c r="H850" s="124"/>
      <c r="I850" s="128" t="s">
        <v>2984</v>
      </c>
      <c r="J850" s="124"/>
      <c r="K850" s="124"/>
      <c r="L850" s="124"/>
      <c r="M850" s="124"/>
      <c r="N850" s="213">
        <v>18000</v>
      </c>
      <c r="O850" s="213">
        <v>0</v>
      </c>
      <c r="P850" s="124" t="s">
        <v>1314</v>
      </c>
    </row>
    <row r="851" spans="1:16" ht="89.25">
      <c r="A851" s="266" t="s">
        <v>620</v>
      </c>
      <c r="B851" s="124"/>
      <c r="C851" s="125" t="s">
        <v>714</v>
      </c>
      <c r="D851" s="119">
        <v>43126</v>
      </c>
      <c r="E851" s="120" t="s">
        <v>1792</v>
      </c>
      <c r="F851" s="120" t="s">
        <v>11</v>
      </c>
      <c r="G851" s="120">
        <v>911981</v>
      </c>
      <c r="H851" s="124"/>
      <c r="I851" s="128" t="s">
        <v>2985</v>
      </c>
      <c r="J851" s="124"/>
      <c r="K851" s="124"/>
      <c r="L851" s="124"/>
      <c r="M851" s="124"/>
      <c r="N851" s="213">
        <v>50</v>
      </c>
      <c r="O851" s="213">
        <v>0</v>
      </c>
      <c r="P851" s="124" t="s">
        <v>1314</v>
      </c>
    </row>
    <row r="852" spans="1:16" ht="63.75">
      <c r="A852" s="266" t="s">
        <v>622</v>
      </c>
      <c r="B852" s="124"/>
      <c r="C852" s="125" t="s">
        <v>715</v>
      </c>
      <c r="D852" s="119">
        <v>43126</v>
      </c>
      <c r="E852" s="120" t="s">
        <v>1793</v>
      </c>
      <c r="F852" s="120" t="s">
        <v>1315</v>
      </c>
      <c r="G852" s="120">
        <v>16437008</v>
      </c>
      <c r="H852" s="124"/>
      <c r="I852" s="128" t="s">
        <v>2986</v>
      </c>
      <c r="J852" s="124"/>
      <c r="K852" s="124"/>
      <c r="L852" s="124"/>
      <c r="M852" s="124"/>
      <c r="N852" s="213">
        <v>426770.5</v>
      </c>
      <c r="O852" s="213">
        <v>0</v>
      </c>
      <c r="P852" s="124" t="s">
        <v>1314</v>
      </c>
    </row>
    <row r="853" spans="1:16" ht="63.75">
      <c r="A853" s="266" t="s">
        <v>622</v>
      </c>
      <c r="B853" s="124"/>
      <c r="C853" s="125" t="s">
        <v>715</v>
      </c>
      <c r="D853" s="119">
        <v>43126</v>
      </c>
      <c r="E853" s="120" t="s">
        <v>1794</v>
      </c>
      <c r="F853" s="120" t="s">
        <v>1315</v>
      </c>
      <c r="G853" s="120">
        <v>16437003</v>
      </c>
      <c r="H853" s="124"/>
      <c r="I853" s="128" t="s">
        <v>2987</v>
      </c>
      <c r="J853" s="124"/>
      <c r="K853" s="124"/>
      <c r="L853" s="124"/>
      <c r="M853" s="124"/>
      <c r="N853" s="213">
        <v>41519</v>
      </c>
      <c r="O853" s="213">
        <v>0</v>
      </c>
      <c r="P853" s="124" t="s">
        <v>1314</v>
      </c>
    </row>
    <row r="854" spans="1:16" ht="63.75">
      <c r="A854" s="266" t="s">
        <v>622</v>
      </c>
      <c r="B854" s="124"/>
      <c r="C854" s="125" t="s">
        <v>715</v>
      </c>
      <c r="D854" s="119">
        <v>43126</v>
      </c>
      <c r="E854" s="120" t="s">
        <v>1795</v>
      </c>
      <c r="F854" s="120" t="s">
        <v>1315</v>
      </c>
      <c r="G854" s="120">
        <v>16437002</v>
      </c>
      <c r="H854" s="124"/>
      <c r="I854" s="128" t="s">
        <v>2988</v>
      </c>
      <c r="J854" s="124"/>
      <c r="K854" s="124"/>
      <c r="L854" s="124"/>
      <c r="M854" s="124"/>
      <c r="N854" s="213">
        <v>857976</v>
      </c>
      <c r="O854" s="213">
        <v>0</v>
      </c>
      <c r="P854" s="124" t="s">
        <v>1314</v>
      </c>
    </row>
    <row r="855" spans="1:16" ht="63.75">
      <c r="A855" s="266" t="s">
        <v>622</v>
      </c>
      <c r="B855" s="124"/>
      <c r="C855" s="125" t="s">
        <v>715</v>
      </c>
      <c r="D855" s="119">
        <v>43126</v>
      </c>
      <c r="E855" s="120" t="s">
        <v>1796</v>
      </c>
      <c r="F855" s="120" t="s">
        <v>1315</v>
      </c>
      <c r="G855" s="120">
        <v>16436997</v>
      </c>
      <c r="H855" s="124"/>
      <c r="I855" s="128" t="s">
        <v>2952</v>
      </c>
      <c r="J855" s="124"/>
      <c r="K855" s="124"/>
      <c r="L855" s="124"/>
      <c r="M855" s="124"/>
      <c r="N855" s="213">
        <v>47309.5</v>
      </c>
      <c r="O855" s="213">
        <v>0</v>
      </c>
      <c r="P855" s="124" t="s">
        <v>1314</v>
      </c>
    </row>
    <row r="856" spans="1:16" ht="63.75">
      <c r="A856" s="266" t="s">
        <v>622</v>
      </c>
      <c r="B856" s="124"/>
      <c r="C856" s="125" t="s">
        <v>715</v>
      </c>
      <c r="D856" s="119">
        <v>43126</v>
      </c>
      <c r="E856" s="120" t="s">
        <v>1797</v>
      </c>
      <c r="F856" s="120" t="s">
        <v>1315</v>
      </c>
      <c r="G856" s="120">
        <v>16436994</v>
      </c>
      <c r="H856" s="124"/>
      <c r="I856" s="128" t="s">
        <v>2989</v>
      </c>
      <c r="J856" s="124"/>
      <c r="K856" s="124"/>
      <c r="L856" s="124"/>
      <c r="M856" s="124"/>
      <c r="N856" s="213">
        <v>36675</v>
      </c>
      <c r="O856" s="213">
        <v>0</v>
      </c>
      <c r="P856" s="124" t="s">
        <v>1314</v>
      </c>
    </row>
    <row r="857" spans="1:16" ht="63.75">
      <c r="A857" s="266" t="s">
        <v>622</v>
      </c>
      <c r="B857" s="124"/>
      <c r="C857" s="125" t="s">
        <v>715</v>
      </c>
      <c r="D857" s="119">
        <v>43126</v>
      </c>
      <c r="E857" s="120" t="s">
        <v>1798</v>
      </c>
      <c r="F857" s="120" t="s">
        <v>1315</v>
      </c>
      <c r="G857" s="120">
        <v>16436991</v>
      </c>
      <c r="H857" s="124"/>
      <c r="I857" s="128" t="s">
        <v>2990</v>
      </c>
      <c r="J857" s="124"/>
      <c r="K857" s="124"/>
      <c r="L857" s="124"/>
      <c r="M857" s="124"/>
      <c r="N857" s="213">
        <v>59876</v>
      </c>
      <c r="O857" s="213">
        <v>0</v>
      </c>
      <c r="P857" s="124" t="s">
        <v>1314</v>
      </c>
    </row>
    <row r="858" spans="1:16" ht="63.75">
      <c r="A858" s="266" t="s">
        <v>622</v>
      </c>
      <c r="B858" s="124"/>
      <c r="C858" s="125" t="s">
        <v>715</v>
      </c>
      <c r="D858" s="119">
        <v>43126</v>
      </c>
      <c r="E858" s="120" t="s">
        <v>1799</v>
      </c>
      <c r="F858" s="120" t="s">
        <v>1315</v>
      </c>
      <c r="G858" s="120">
        <v>16436990</v>
      </c>
      <c r="H858" s="124"/>
      <c r="I858" s="128" t="s">
        <v>2991</v>
      </c>
      <c r="J858" s="124"/>
      <c r="K858" s="124"/>
      <c r="L858" s="124"/>
      <c r="M858" s="124"/>
      <c r="N858" s="213">
        <v>18675</v>
      </c>
      <c r="O858" s="213">
        <v>0</v>
      </c>
      <c r="P858" s="124" t="s">
        <v>1314</v>
      </c>
    </row>
    <row r="859" spans="1:16" ht="63.75">
      <c r="A859" s="266" t="s">
        <v>622</v>
      </c>
      <c r="B859" s="124"/>
      <c r="C859" s="125" t="s">
        <v>715</v>
      </c>
      <c r="D859" s="119">
        <v>43126</v>
      </c>
      <c r="E859" s="120" t="s">
        <v>1800</v>
      </c>
      <c r="F859" s="120" t="s">
        <v>1315</v>
      </c>
      <c r="G859" s="120">
        <v>16436989</v>
      </c>
      <c r="H859" s="124"/>
      <c r="I859" s="128" t="s">
        <v>2992</v>
      </c>
      <c r="J859" s="124"/>
      <c r="K859" s="124"/>
      <c r="L859" s="124"/>
      <c r="M859" s="124"/>
      <c r="N859" s="213">
        <v>42975</v>
      </c>
      <c r="O859" s="213">
        <v>0</v>
      </c>
      <c r="P859" s="124" t="s">
        <v>1314</v>
      </c>
    </row>
    <row r="860" spans="1:16" ht="63.75">
      <c r="A860" s="266" t="s">
        <v>622</v>
      </c>
      <c r="B860" s="124"/>
      <c r="C860" s="125" t="s">
        <v>715</v>
      </c>
      <c r="D860" s="119">
        <v>43126</v>
      </c>
      <c r="E860" s="120" t="s">
        <v>1801</v>
      </c>
      <c r="F860" s="120" t="s">
        <v>1315</v>
      </c>
      <c r="G860" s="120">
        <v>16436967</v>
      </c>
      <c r="H860" s="124"/>
      <c r="I860" s="128" t="s">
        <v>2993</v>
      </c>
      <c r="J860" s="124"/>
      <c r="K860" s="124"/>
      <c r="L860" s="124"/>
      <c r="M860" s="124"/>
      <c r="N860" s="213">
        <v>35112.5</v>
      </c>
      <c r="O860" s="213">
        <v>0</v>
      </c>
      <c r="P860" s="124" t="s">
        <v>1314</v>
      </c>
    </row>
    <row r="861" spans="1:16" ht="63.75">
      <c r="A861" s="266" t="s">
        <v>622</v>
      </c>
      <c r="B861" s="124"/>
      <c r="C861" s="125" t="s">
        <v>715</v>
      </c>
      <c r="D861" s="119">
        <v>43126</v>
      </c>
      <c r="E861" s="120" t="s">
        <v>1802</v>
      </c>
      <c r="F861" s="120" t="s">
        <v>1315</v>
      </c>
      <c r="G861" s="120">
        <v>16436962</v>
      </c>
      <c r="H861" s="124"/>
      <c r="I861" s="128" t="s">
        <v>2994</v>
      </c>
      <c r="J861" s="124"/>
      <c r="K861" s="124"/>
      <c r="L861" s="124"/>
      <c r="M861" s="124"/>
      <c r="N861" s="213">
        <v>27104.5</v>
      </c>
      <c r="O861" s="213">
        <v>0</v>
      </c>
      <c r="P861" s="124" t="s">
        <v>1314</v>
      </c>
    </row>
    <row r="862" spans="1:16" ht="63.75">
      <c r="A862" s="266" t="s">
        <v>622</v>
      </c>
      <c r="B862" s="124"/>
      <c r="C862" s="125" t="s">
        <v>715</v>
      </c>
      <c r="D862" s="119">
        <v>43126</v>
      </c>
      <c r="E862" s="120" t="s">
        <v>1803</v>
      </c>
      <c r="F862" s="120" t="s">
        <v>1315</v>
      </c>
      <c r="G862" s="120">
        <v>16436961</v>
      </c>
      <c r="H862" s="124"/>
      <c r="I862" s="128" t="s">
        <v>2995</v>
      </c>
      <c r="J862" s="124"/>
      <c r="K862" s="124"/>
      <c r="L862" s="124"/>
      <c r="M862" s="124"/>
      <c r="N862" s="213">
        <v>101764.5</v>
      </c>
      <c r="O862" s="213">
        <v>0</v>
      </c>
      <c r="P862" s="124" t="s">
        <v>1314</v>
      </c>
    </row>
    <row r="863" spans="1:16" ht="63.75">
      <c r="A863" s="266" t="s">
        <v>622</v>
      </c>
      <c r="B863" s="124"/>
      <c r="C863" s="125" t="s">
        <v>715</v>
      </c>
      <c r="D863" s="119">
        <v>43126</v>
      </c>
      <c r="E863" s="120" t="s">
        <v>1804</v>
      </c>
      <c r="F863" s="120" t="s">
        <v>1315</v>
      </c>
      <c r="G863" s="120">
        <v>16436960</v>
      </c>
      <c r="H863" s="124"/>
      <c r="I863" s="128" t="s">
        <v>2996</v>
      </c>
      <c r="J863" s="124"/>
      <c r="K863" s="124"/>
      <c r="L863" s="124"/>
      <c r="M863" s="124"/>
      <c r="N863" s="213">
        <v>44968.5</v>
      </c>
      <c r="O863" s="213">
        <v>0</v>
      </c>
      <c r="P863" s="124" t="s">
        <v>1314</v>
      </c>
    </row>
    <row r="864" spans="1:16" ht="63.75">
      <c r="A864" s="266" t="s">
        <v>622</v>
      </c>
      <c r="B864" s="124"/>
      <c r="C864" s="125" t="s">
        <v>715</v>
      </c>
      <c r="D864" s="119">
        <v>43126</v>
      </c>
      <c r="E864" s="120" t="s">
        <v>1805</v>
      </c>
      <c r="F864" s="120" t="s">
        <v>1315</v>
      </c>
      <c r="G864" s="120">
        <v>16436941</v>
      </c>
      <c r="H864" s="124"/>
      <c r="I864" s="128" t="s">
        <v>2997</v>
      </c>
      <c r="J864" s="124"/>
      <c r="K864" s="124"/>
      <c r="L864" s="124"/>
      <c r="M864" s="124"/>
      <c r="N864" s="213">
        <v>44352.5</v>
      </c>
      <c r="O864" s="213">
        <v>0</v>
      </c>
      <c r="P864" s="124" t="s">
        <v>1314</v>
      </c>
    </row>
    <row r="865" spans="1:16" ht="63.75">
      <c r="A865" s="266" t="s">
        <v>622</v>
      </c>
      <c r="B865" s="124"/>
      <c r="C865" s="125" t="s">
        <v>715</v>
      </c>
      <c r="D865" s="119">
        <v>43126</v>
      </c>
      <c r="E865" s="120" t="s">
        <v>1806</v>
      </c>
      <c r="F865" s="120" t="s">
        <v>1315</v>
      </c>
      <c r="G865" s="120">
        <v>16436940</v>
      </c>
      <c r="H865" s="124"/>
      <c r="I865" s="128" t="s">
        <v>2998</v>
      </c>
      <c r="J865" s="124"/>
      <c r="K865" s="124"/>
      <c r="L865" s="124"/>
      <c r="M865" s="124"/>
      <c r="N865" s="213">
        <v>313178.5</v>
      </c>
      <c r="O865" s="213">
        <v>0</v>
      </c>
      <c r="P865" s="124" t="s">
        <v>1314</v>
      </c>
    </row>
    <row r="866" spans="1:16" ht="63.75">
      <c r="A866" s="266" t="s">
        <v>622</v>
      </c>
      <c r="B866" s="124"/>
      <c r="C866" s="125" t="s">
        <v>715</v>
      </c>
      <c r="D866" s="119">
        <v>43126</v>
      </c>
      <c r="E866" s="120" t="s">
        <v>1807</v>
      </c>
      <c r="F866" s="120" t="s">
        <v>1315</v>
      </c>
      <c r="G866" s="120">
        <v>16436939</v>
      </c>
      <c r="H866" s="124"/>
      <c r="I866" s="128" t="s">
        <v>2999</v>
      </c>
      <c r="J866" s="124"/>
      <c r="K866" s="124"/>
      <c r="L866" s="124"/>
      <c r="M866" s="124"/>
      <c r="N866" s="213">
        <v>900</v>
      </c>
      <c r="O866" s="213">
        <v>0</v>
      </c>
      <c r="P866" s="124" t="s">
        <v>1314</v>
      </c>
    </row>
    <row r="867" spans="1:16" ht="63.75">
      <c r="A867" s="266" t="s">
        <v>622</v>
      </c>
      <c r="B867" s="124"/>
      <c r="C867" s="125" t="s">
        <v>715</v>
      </c>
      <c r="D867" s="119">
        <v>43126</v>
      </c>
      <c r="E867" s="120" t="s">
        <v>1808</v>
      </c>
      <c r="F867" s="120" t="s">
        <v>1315</v>
      </c>
      <c r="G867" s="120">
        <v>16436938</v>
      </c>
      <c r="H867" s="124"/>
      <c r="I867" s="128" t="s">
        <v>3000</v>
      </c>
      <c r="J867" s="124"/>
      <c r="K867" s="124"/>
      <c r="L867" s="124"/>
      <c r="M867" s="124"/>
      <c r="N867" s="213">
        <v>1232</v>
      </c>
      <c r="O867" s="213">
        <v>0</v>
      </c>
      <c r="P867" s="124" t="s">
        <v>1314</v>
      </c>
    </row>
    <row r="868" spans="1:16" ht="63.75">
      <c r="A868" s="266" t="s">
        <v>622</v>
      </c>
      <c r="B868" s="124"/>
      <c r="C868" s="125" t="s">
        <v>715</v>
      </c>
      <c r="D868" s="119">
        <v>43126</v>
      </c>
      <c r="E868" s="120" t="s">
        <v>1809</v>
      </c>
      <c r="F868" s="120" t="s">
        <v>1315</v>
      </c>
      <c r="G868" s="120">
        <v>16436921</v>
      </c>
      <c r="H868" s="124"/>
      <c r="I868" s="128" t="s">
        <v>3001</v>
      </c>
      <c r="J868" s="124"/>
      <c r="K868" s="124"/>
      <c r="L868" s="124"/>
      <c r="M868" s="124"/>
      <c r="N868" s="213">
        <v>12000</v>
      </c>
      <c r="O868" s="213">
        <v>0</v>
      </c>
      <c r="P868" s="124" t="s">
        <v>1314</v>
      </c>
    </row>
    <row r="869" spans="1:16" ht="63.75">
      <c r="A869" s="266" t="s">
        <v>622</v>
      </c>
      <c r="B869" s="124"/>
      <c r="C869" s="125" t="s">
        <v>715</v>
      </c>
      <c r="D869" s="119">
        <v>43126</v>
      </c>
      <c r="E869" s="120" t="s">
        <v>1810</v>
      </c>
      <c r="F869" s="120" t="s">
        <v>1315</v>
      </c>
      <c r="G869" s="120">
        <v>16436920</v>
      </c>
      <c r="H869" s="124"/>
      <c r="I869" s="128" t="s">
        <v>3002</v>
      </c>
      <c r="J869" s="124"/>
      <c r="K869" s="124"/>
      <c r="L869" s="124"/>
      <c r="M869" s="124"/>
      <c r="N869" s="213">
        <v>25379.5</v>
      </c>
      <c r="O869" s="213">
        <v>0</v>
      </c>
      <c r="P869" s="124" t="s">
        <v>1314</v>
      </c>
    </row>
    <row r="870" spans="1:16" ht="63.75">
      <c r="A870" s="266" t="s">
        <v>622</v>
      </c>
      <c r="B870" s="124"/>
      <c r="C870" s="125" t="s">
        <v>715</v>
      </c>
      <c r="D870" s="119">
        <v>43126</v>
      </c>
      <c r="E870" s="120" t="s">
        <v>1811</v>
      </c>
      <c r="F870" s="120" t="s">
        <v>1315</v>
      </c>
      <c r="G870" s="120">
        <v>16436895</v>
      </c>
      <c r="H870" s="124"/>
      <c r="I870" s="128" t="s">
        <v>3003</v>
      </c>
      <c r="J870" s="124"/>
      <c r="K870" s="124"/>
      <c r="L870" s="124"/>
      <c r="M870" s="124"/>
      <c r="N870" s="213">
        <v>3000</v>
      </c>
      <c r="O870" s="213">
        <v>0</v>
      </c>
      <c r="P870" s="124" t="s">
        <v>1314</v>
      </c>
    </row>
    <row r="871" spans="1:16" ht="63.75">
      <c r="A871" s="266" t="s">
        <v>622</v>
      </c>
      <c r="B871" s="124"/>
      <c r="C871" s="125" t="s">
        <v>715</v>
      </c>
      <c r="D871" s="119">
        <v>43126</v>
      </c>
      <c r="E871" s="120" t="s">
        <v>1812</v>
      </c>
      <c r="F871" s="120" t="s">
        <v>1315</v>
      </c>
      <c r="G871" s="120">
        <v>16436858</v>
      </c>
      <c r="H871" s="124"/>
      <c r="I871" s="128" t="s">
        <v>3004</v>
      </c>
      <c r="J871" s="124"/>
      <c r="K871" s="124"/>
      <c r="L871" s="124"/>
      <c r="M871" s="124"/>
      <c r="N871" s="213">
        <v>18000</v>
      </c>
      <c r="O871" s="213">
        <v>0</v>
      </c>
      <c r="P871" s="124" t="s">
        <v>1314</v>
      </c>
    </row>
    <row r="872" spans="1:16" ht="63.75">
      <c r="A872" s="266" t="s">
        <v>622</v>
      </c>
      <c r="B872" s="124"/>
      <c r="C872" s="125" t="s">
        <v>715</v>
      </c>
      <c r="D872" s="119">
        <v>43126</v>
      </c>
      <c r="E872" s="120" t="s">
        <v>1813</v>
      </c>
      <c r="F872" s="120" t="s">
        <v>1315</v>
      </c>
      <c r="G872" s="120">
        <v>16436857</v>
      </c>
      <c r="H872" s="124"/>
      <c r="I872" s="128" t="s">
        <v>3005</v>
      </c>
      <c r="J872" s="124"/>
      <c r="K872" s="124"/>
      <c r="L872" s="124"/>
      <c r="M872" s="124"/>
      <c r="N872" s="213">
        <v>5850</v>
      </c>
      <c r="O872" s="213">
        <v>0</v>
      </c>
      <c r="P872" s="124" t="s">
        <v>1314</v>
      </c>
    </row>
    <row r="873" spans="1:16" ht="63.75">
      <c r="A873" s="266" t="s">
        <v>622</v>
      </c>
      <c r="B873" s="124"/>
      <c r="C873" s="125" t="s">
        <v>715</v>
      </c>
      <c r="D873" s="119">
        <v>43126</v>
      </c>
      <c r="E873" s="120" t="s">
        <v>1814</v>
      </c>
      <c r="F873" s="120" t="s">
        <v>1315</v>
      </c>
      <c r="G873" s="120">
        <v>16436855</v>
      </c>
      <c r="H873" s="124"/>
      <c r="I873" s="128" t="s">
        <v>3006</v>
      </c>
      <c r="J873" s="124"/>
      <c r="K873" s="124"/>
      <c r="L873" s="124"/>
      <c r="M873" s="124"/>
      <c r="N873" s="213">
        <v>16500</v>
      </c>
      <c r="O873" s="213">
        <v>0</v>
      </c>
      <c r="P873" s="124" t="s">
        <v>1314</v>
      </c>
    </row>
    <row r="874" spans="1:16" ht="63.75">
      <c r="A874" s="266" t="s">
        <v>622</v>
      </c>
      <c r="B874" s="124"/>
      <c r="C874" s="125" t="s">
        <v>715</v>
      </c>
      <c r="D874" s="119">
        <v>43126</v>
      </c>
      <c r="E874" s="120" t="s">
        <v>1815</v>
      </c>
      <c r="F874" s="120" t="s">
        <v>1315</v>
      </c>
      <c r="G874" s="120">
        <v>16436853</v>
      </c>
      <c r="H874" s="124"/>
      <c r="I874" s="128" t="s">
        <v>3007</v>
      </c>
      <c r="J874" s="124"/>
      <c r="K874" s="124"/>
      <c r="L874" s="124"/>
      <c r="M874" s="124"/>
      <c r="N874" s="213">
        <v>3150</v>
      </c>
      <c r="O874" s="213">
        <v>0</v>
      </c>
      <c r="P874" s="124" t="s">
        <v>1314</v>
      </c>
    </row>
    <row r="875" spans="1:16" ht="63.75">
      <c r="A875" s="266" t="s">
        <v>622</v>
      </c>
      <c r="B875" s="124"/>
      <c r="C875" s="125" t="s">
        <v>715</v>
      </c>
      <c r="D875" s="119">
        <v>43126</v>
      </c>
      <c r="E875" s="120" t="s">
        <v>1816</v>
      </c>
      <c r="F875" s="120" t="s">
        <v>1315</v>
      </c>
      <c r="G875" s="120">
        <v>16436851</v>
      </c>
      <c r="H875" s="124"/>
      <c r="I875" s="128" t="s">
        <v>3008</v>
      </c>
      <c r="J875" s="124"/>
      <c r="K875" s="124"/>
      <c r="L875" s="124"/>
      <c r="M875" s="124"/>
      <c r="N875" s="213">
        <v>17550</v>
      </c>
      <c r="O875" s="213">
        <v>0</v>
      </c>
      <c r="P875" s="124" t="s">
        <v>1314</v>
      </c>
    </row>
    <row r="876" spans="1:16" ht="63.75">
      <c r="A876" s="266" t="s">
        <v>622</v>
      </c>
      <c r="B876" s="124"/>
      <c r="C876" s="125" t="s">
        <v>715</v>
      </c>
      <c r="D876" s="119">
        <v>43126</v>
      </c>
      <c r="E876" s="120" t="s">
        <v>1817</v>
      </c>
      <c r="F876" s="120" t="s">
        <v>1315</v>
      </c>
      <c r="G876" s="120">
        <v>16436789</v>
      </c>
      <c r="H876" s="124"/>
      <c r="I876" s="128" t="s">
        <v>3009</v>
      </c>
      <c r="J876" s="124"/>
      <c r="K876" s="124"/>
      <c r="L876" s="124"/>
      <c r="M876" s="124"/>
      <c r="N876" s="213">
        <v>13675.5</v>
      </c>
      <c r="O876" s="213">
        <v>0</v>
      </c>
      <c r="P876" s="124" t="s">
        <v>1314</v>
      </c>
    </row>
    <row r="877" spans="1:16" ht="63.75">
      <c r="A877" s="266" t="s">
        <v>622</v>
      </c>
      <c r="B877" s="124"/>
      <c r="C877" s="125" t="s">
        <v>715</v>
      </c>
      <c r="D877" s="119">
        <v>43126</v>
      </c>
      <c r="E877" s="120" t="s">
        <v>1818</v>
      </c>
      <c r="F877" s="120" t="s">
        <v>1315</v>
      </c>
      <c r="G877" s="120">
        <v>16436788</v>
      </c>
      <c r="H877" s="124"/>
      <c r="I877" s="128" t="s">
        <v>3010</v>
      </c>
      <c r="J877" s="124"/>
      <c r="K877" s="124"/>
      <c r="L877" s="124"/>
      <c r="M877" s="124"/>
      <c r="N877" s="213">
        <v>15750</v>
      </c>
      <c r="O877" s="213">
        <v>0</v>
      </c>
      <c r="P877" s="124" t="s">
        <v>1314</v>
      </c>
    </row>
    <row r="878" spans="1:16" ht="63.75">
      <c r="A878" s="266" t="s">
        <v>622</v>
      </c>
      <c r="B878" s="124"/>
      <c r="C878" s="125" t="s">
        <v>715</v>
      </c>
      <c r="D878" s="119">
        <v>43126</v>
      </c>
      <c r="E878" s="120" t="s">
        <v>1819</v>
      </c>
      <c r="F878" s="120" t="s">
        <v>1315</v>
      </c>
      <c r="G878" s="120">
        <v>16436786</v>
      </c>
      <c r="H878" s="124"/>
      <c r="I878" s="128" t="s">
        <v>3011</v>
      </c>
      <c r="J878" s="124"/>
      <c r="K878" s="124"/>
      <c r="L878" s="124"/>
      <c r="M878" s="124"/>
      <c r="N878" s="213">
        <v>19589</v>
      </c>
      <c r="O878" s="213">
        <v>0</v>
      </c>
      <c r="P878" s="124" t="s">
        <v>1314</v>
      </c>
    </row>
    <row r="879" spans="1:16" ht="63.75">
      <c r="A879" s="266" t="s">
        <v>622</v>
      </c>
      <c r="B879" s="124"/>
      <c r="C879" s="125" t="s">
        <v>715</v>
      </c>
      <c r="D879" s="119">
        <v>43126</v>
      </c>
      <c r="E879" s="120" t="s">
        <v>1820</v>
      </c>
      <c r="F879" s="120" t="s">
        <v>1315</v>
      </c>
      <c r="G879" s="120">
        <v>16436783</v>
      </c>
      <c r="H879" s="124"/>
      <c r="I879" s="128" t="s">
        <v>3012</v>
      </c>
      <c r="J879" s="124"/>
      <c r="K879" s="124"/>
      <c r="L879" s="124"/>
      <c r="M879" s="124"/>
      <c r="N879" s="213">
        <v>7650</v>
      </c>
      <c r="O879" s="213">
        <v>0</v>
      </c>
      <c r="P879" s="124" t="s">
        <v>1314</v>
      </c>
    </row>
    <row r="880" spans="1:16" ht="63.75">
      <c r="A880" s="266" t="s">
        <v>622</v>
      </c>
      <c r="B880" s="124"/>
      <c r="C880" s="125" t="s">
        <v>715</v>
      </c>
      <c r="D880" s="119">
        <v>43126</v>
      </c>
      <c r="E880" s="120" t="s">
        <v>1821</v>
      </c>
      <c r="F880" s="120" t="s">
        <v>1315</v>
      </c>
      <c r="G880" s="120">
        <v>16436750</v>
      </c>
      <c r="H880" s="124"/>
      <c r="I880" s="128" t="s">
        <v>3013</v>
      </c>
      <c r="J880" s="124"/>
      <c r="K880" s="124"/>
      <c r="L880" s="124"/>
      <c r="M880" s="124"/>
      <c r="N880" s="213">
        <v>4435</v>
      </c>
      <c r="O880" s="213">
        <v>0</v>
      </c>
      <c r="P880" s="124" t="s">
        <v>1314</v>
      </c>
    </row>
    <row r="881" spans="1:16" ht="63.75">
      <c r="A881" s="266">
        <v>513</v>
      </c>
      <c r="B881" s="124"/>
      <c r="C881" s="125" t="s">
        <v>201</v>
      </c>
      <c r="D881" s="119">
        <v>43126</v>
      </c>
      <c r="E881" s="120" t="s">
        <v>1822</v>
      </c>
      <c r="F881" s="120" t="s">
        <v>15</v>
      </c>
      <c r="G881" s="120">
        <v>650809</v>
      </c>
      <c r="H881" s="124"/>
      <c r="I881" s="128" t="s">
        <v>3014</v>
      </c>
      <c r="J881" s="124"/>
      <c r="K881" s="124"/>
      <c r="L881" s="124"/>
      <c r="M881" s="124"/>
      <c r="N881" s="213">
        <v>50</v>
      </c>
      <c r="O881" s="213">
        <v>0</v>
      </c>
      <c r="P881" s="124" t="s">
        <v>1314</v>
      </c>
    </row>
    <row r="882" spans="1:16" ht="63.75">
      <c r="A882" s="266" t="s">
        <v>622</v>
      </c>
      <c r="B882" s="124"/>
      <c r="C882" s="125" t="s">
        <v>715</v>
      </c>
      <c r="D882" s="119">
        <v>43126</v>
      </c>
      <c r="E882" s="120" t="s">
        <v>1823</v>
      </c>
      <c r="F882" s="120" t="s">
        <v>1315</v>
      </c>
      <c r="G882" s="120">
        <v>16436784</v>
      </c>
      <c r="H882" s="124"/>
      <c r="I882" s="128" t="s">
        <v>3015</v>
      </c>
      <c r="J882" s="124"/>
      <c r="K882" s="124"/>
      <c r="L882" s="124"/>
      <c r="M882" s="124"/>
      <c r="N882" s="213">
        <v>16263</v>
      </c>
      <c r="O882" s="213">
        <v>0</v>
      </c>
      <c r="P882" s="124" t="s">
        <v>1314</v>
      </c>
    </row>
    <row r="883" spans="1:16" ht="63.75">
      <c r="A883" s="266" t="s">
        <v>622</v>
      </c>
      <c r="B883" s="124"/>
      <c r="C883" s="125" t="s">
        <v>715</v>
      </c>
      <c r="D883" s="119">
        <v>43126</v>
      </c>
      <c r="E883" s="120" t="s">
        <v>1824</v>
      </c>
      <c r="F883" s="120" t="s">
        <v>1315</v>
      </c>
      <c r="G883" s="120">
        <v>16436782</v>
      </c>
      <c r="H883" s="124"/>
      <c r="I883" s="128" t="s">
        <v>3016</v>
      </c>
      <c r="J883" s="124"/>
      <c r="K883" s="124"/>
      <c r="L883" s="124"/>
      <c r="M883" s="124"/>
      <c r="N883" s="213">
        <v>3000</v>
      </c>
      <c r="O883" s="213">
        <v>0</v>
      </c>
      <c r="P883" s="124" t="s">
        <v>1314</v>
      </c>
    </row>
    <row r="884" spans="1:16" ht="76.5">
      <c r="A884" s="266" t="s">
        <v>622</v>
      </c>
      <c r="B884" s="124"/>
      <c r="C884" s="125" t="s">
        <v>715</v>
      </c>
      <c r="D884" s="119">
        <v>43126</v>
      </c>
      <c r="E884" s="120" t="s">
        <v>1825</v>
      </c>
      <c r="F884" s="120" t="s">
        <v>1315</v>
      </c>
      <c r="G884" s="120">
        <v>16436752</v>
      </c>
      <c r="H884" s="124"/>
      <c r="I884" s="128" t="s">
        <v>3017</v>
      </c>
      <c r="J884" s="124"/>
      <c r="K884" s="124"/>
      <c r="L884" s="124"/>
      <c r="M884" s="124"/>
      <c r="N884" s="213">
        <v>12000</v>
      </c>
      <c r="O884" s="213">
        <v>0</v>
      </c>
      <c r="P884" s="124" t="s">
        <v>1314</v>
      </c>
    </row>
    <row r="885" spans="1:16" ht="63.75">
      <c r="A885" s="266" t="s">
        <v>622</v>
      </c>
      <c r="B885" s="124"/>
      <c r="C885" s="125" t="s">
        <v>715</v>
      </c>
      <c r="D885" s="119">
        <v>43126</v>
      </c>
      <c r="E885" s="120" t="s">
        <v>1826</v>
      </c>
      <c r="F885" s="120" t="s">
        <v>1315</v>
      </c>
      <c r="G885" s="120">
        <v>16436751</v>
      </c>
      <c r="H885" s="124"/>
      <c r="I885" s="128" t="s">
        <v>3018</v>
      </c>
      <c r="J885" s="124"/>
      <c r="K885" s="124"/>
      <c r="L885" s="124"/>
      <c r="M885" s="124"/>
      <c r="N885" s="213">
        <v>15000</v>
      </c>
      <c r="O885" s="213">
        <v>0</v>
      </c>
      <c r="P885" s="124" t="s">
        <v>1314</v>
      </c>
    </row>
    <row r="886" spans="1:16" ht="63.75">
      <c r="A886" s="266" t="s">
        <v>622</v>
      </c>
      <c r="B886" s="124"/>
      <c r="C886" s="125" t="s">
        <v>715</v>
      </c>
      <c r="D886" s="119">
        <v>43126</v>
      </c>
      <c r="E886" s="120" t="s">
        <v>1827</v>
      </c>
      <c r="F886" s="120" t="s">
        <v>1315</v>
      </c>
      <c r="G886" s="120">
        <v>16436745</v>
      </c>
      <c r="H886" s="124"/>
      <c r="I886" s="128" t="s">
        <v>3019</v>
      </c>
      <c r="J886" s="124"/>
      <c r="K886" s="124"/>
      <c r="L886" s="124"/>
      <c r="M886" s="124"/>
      <c r="N886" s="213">
        <v>10500</v>
      </c>
      <c r="O886" s="213">
        <v>0</v>
      </c>
      <c r="P886" s="124" t="s">
        <v>1314</v>
      </c>
    </row>
    <row r="887" spans="1:16" ht="63.75">
      <c r="A887" s="266" t="s">
        <v>622</v>
      </c>
      <c r="B887" s="124"/>
      <c r="C887" s="125" t="s">
        <v>715</v>
      </c>
      <c r="D887" s="119">
        <v>43126</v>
      </c>
      <c r="E887" s="120" t="s">
        <v>1828</v>
      </c>
      <c r="F887" s="120" t="s">
        <v>1315</v>
      </c>
      <c r="G887" s="120">
        <v>16436741</v>
      </c>
      <c r="H887" s="124"/>
      <c r="I887" s="128" t="s">
        <v>3020</v>
      </c>
      <c r="J887" s="124"/>
      <c r="K887" s="124"/>
      <c r="L887" s="124"/>
      <c r="M887" s="124"/>
      <c r="N887" s="213">
        <v>13950</v>
      </c>
      <c r="O887" s="213">
        <v>0</v>
      </c>
      <c r="P887" s="124" t="s">
        <v>1314</v>
      </c>
    </row>
    <row r="888" spans="1:16" ht="63.75">
      <c r="A888" s="266" t="s">
        <v>622</v>
      </c>
      <c r="B888" s="124"/>
      <c r="C888" s="125" t="s">
        <v>715</v>
      </c>
      <c r="D888" s="119">
        <v>43126</v>
      </c>
      <c r="E888" s="120" t="s">
        <v>1829</v>
      </c>
      <c r="F888" s="120" t="s">
        <v>1315</v>
      </c>
      <c r="G888" s="120">
        <v>16436740</v>
      </c>
      <c r="H888" s="124"/>
      <c r="I888" s="128" t="s">
        <v>3021</v>
      </c>
      <c r="J888" s="124"/>
      <c r="K888" s="124"/>
      <c r="L888" s="124"/>
      <c r="M888" s="124"/>
      <c r="N888" s="213">
        <v>12600</v>
      </c>
      <c r="O888" s="213">
        <v>0</v>
      </c>
      <c r="P888" s="124" t="s">
        <v>1314</v>
      </c>
    </row>
    <row r="889" spans="1:16" ht="63.75">
      <c r="A889" s="266" t="s">
        <v>622</v>
      </c>
      <c r="B889" s="124"/>
      <c r="C889" s="125" t="s">
        <v>715</v>
      </c>
      <c r="D889" s="119">
        <v>43126</v>
      </c>
      <c r="E889" s="120" t="s">
        <v>1830</v>
      </c>
      <c r="F889" s="120" t="s">
        <v>1315</v>
      </c>
      <c r="G889" s="120">
        <v>16436738</v>
      </c>
      <c r="H889" s="124"/>
      <c r="I889" s="128" t="s">
        <v>3022</v>
      </c>
      <c r="J889" s="124"/>
      <c r="K889" s="124"/>
      <c r="L889" s="124"/>
      <c r="M889" s="124"/>
      <c r="N889" s="213">
        <v>11250</v>
      </c>
      <c r="O889" s="213">
        <v>0</v>
      </c>
      <c r="P889" s="124" t="s">
        <v>1314</v>
      </c>
    </row>
    <row r="890" spans="1:16" ht="63.75">
      <c r="A890" s="266" t="s">
        <v>622</v>
      </c>
      <c r="B890" s="124"/>
      <c r="C890" s="125" t="s">
        <v>715</v>
      </c>
      <c r="D890" s="119">
        <v>43126</v>
      </c>
      <c r="E890" s="120" t="s">
        <v>1831</v>
      </c>
      <c r="F890" s="120" t="s">
        <v>1315</v>
      </c>
      <c r="G890" s="120">
        <v>16436724</v>
      </c>
      <c r="H890" s="124"/>
      <c r="I890" s="128" t="s">
        <v>3023</v>
      </c>
      <c r="J890" s="124"/>
      <c r="K890" s="124"/>
      <c r="L890" s="124"/>
      <c r="M890" s="124"/>
      <c r="N890" s="213">
        <v>11250</v>
      </c>
      <c r="O890" s="213">
        <v>0</v>
      </c>
      <c r="P890" s="124" t="s">
        <v>1314</v>
      </c>
    </row>
    <row r="891" spans="1:16" ht="63.75">
      <c r="A891" s="266" t="s">
        <v>622</v>
      </c>
      <c r="B891" s="124"/>
      <c r="C891" s="125" t="s">
        <v>715</v>
      </c>
      <c r="D891" s="119">
        <v>43126</v>
      </c>
      <c r="E891" s="120" t="s">
        <v>1832</v>
      </c>
      <c r="F891" s="120" t="s">
        <v>1315</v>
      </c>
      <c r="G891" s="120">
        <v>16436722</v>
      </c>
      <c r="H891" s="124"/>
      <c r="I891" s="128" t="s">
        <v>3024</v>
      </c>
      <c r="J891" s="124"/>
      <c r="K891" s="124"/>
      <c r="L891" s="124"/>
      <c r="M891" s="124"/>
      <c r="N891" s="213">
        <v>6750</v>
      </c>
      <c r="O891" s="213">
        <v>0</v>
      </c>
      <c r="P891" s="124" t="s">
        <v>1314</v>
      </c>
    </row>
    <row r="892" spans="1:16" ht="63.75">
      <c r="A892" s="266" t="s">
        <v>622</v>
      </c>
      <c r="B892" s="124"/>
      <c r="C892" s="125" t="s">
        <v>715</v>
      </c>
      <c r="D892" s="119">
        <v>43126</v>
      </c>
      <c r="E892" s="120" t="s">
        <v>1833</v>
      </c>
      <c r="F892" s="120" t="s">
        <v>1315</v>
      </c>
      <c r="G892" s="120">
        <v>16436690</v>
      </c>
      <c r="H892" s="124"/>
      <c r="I892" s="128" t="s">
        <v>3025</v>
      </c>
      <c r="J892" s="124"/>
      <c r="K892" s="124"/>
      <c r="L892" s="124"/>
      <c r="M892" s="124"/>
      <c r="N892" s="213">
        <v>24000</v>
      </c>
      <c r="O892" s="213">
        <v>0</v>
      </c>
      <c r="P892" s="124" t="s">
        <v>1314</v>
      </c>
    </row>
    <row r="893" spans="1:16" ht="63.75">
      <c r="A893" s="266" t="s">
        <v>622</v>
      </c>
      <c r="B893" s="124"/>
      <c r="C893" s="125" t="s">
        <v>715</v>
      </c>
      <c r="D893" s="119">
        <v>43126</v>
      </c>
      <c r="E893" s="120" t="s">
        <v>1834</v>
      </c>
      <c r="F893" s="120" t="s">
        <v>1315</v>
      </c>
      <c r="G893" s="120">
        <v>16436650</v>
      </c>
      <c r="H893" s="124"/>
      <c r="I893" s="128" t="s">
        <v>3026</v>
      </c>
      <c r="J893" s="124"/>
      <c r="K893" s="124"/>
      <c r="L893" s="124"/>
      <c r="M893" s="124"/>
      <c r="N893" s="213">
        <v>13500</v>
      </c>
      <c r="O893" s="213">
        <v>0</v>
      </c>
      <c r="P893" s="124" t="s">
        <v>1314</v>
      </c>
    </row>
    <row r="894" spans="1:16" ht="63.75">
      <c r="A894" s="266" t="s">
        <v>622</v>
      </c>
      <c r="B894" s="124"/>
      <c r="C894" s="125" t="s">
        <v>715</v>
      </c>
      <c r="D894" s="119">
        <v>43126</v>
      </c>
      <c r="E894" s="120" t="s">
        <v>1835</v>
      </c>
      <c r="F894" s="120" t="s">
        <v>1315</v>
      </c>
      <c r="G894" s="120">
        <v>16436506</v>
      </c>
      <c r="H894" s="124"/>
      <c r="I894" s="128" t="s">
        <v>3027</v>
      </c>
      <c r="J894" s="124"/>
      <c r="K894" s="124"/>
      <c r="L894" s="124"/>
      <c r="M894" s="124"/>
      <c r="N894" s="213">
        <v>10575</v>
      </c>
      <c r="O894" s="213">
        <v>0</v>
      </c>
      <c r="P894" s="124" t="s">
        <v>1314</v>
      </c>
    </row>
    <row r="895" spans="1:16" ht="63.75">
      <c r="A895" s="266" t="s">
        <v>622</v>
      </c>
      <c r="B895" s="124"/>
      <c r="C895" s="125" t="s">
        <v>715</v>
      </c>
      <c r="D895" s="119">
        <v>43126</v>
      </c>
      <c r="E895" s="120" t="s">
        <v>1836</v>
      </c>
      <c r="F895" s="120" t="s">
        <v>1315</v>
      </c>
      <c r="G895" s="120">
        <v>16423132</v>
      </c>
      <c r="H895" s="124"/>
      <c r="I895" s="128" t="s">
        <v>3028</v>
      </c>
      <c r="J895" s="124"/>
      <c r="K895" s="124"/>
      <c r="L895" s="124"/>
      <c r="M895" s="124"/>
      <c r="N895" s="213">
        <v>47679</v>
      </c>
      <c r="O895" s="213">
        <v>0</v>
      </c>
      <c r="P895" s="124" t="s">
        <v>1314</v>
      </c>
    </row>
    <row r="896" spans="1:16" ht="63.75">
      <c r="A896" s="266" t="s">
        <v>622</v>
      </c>
      <c r="B896" s="124"/>
      <c r="C896" s="125" t="s">
        <v>715</v>
      </c>
      <c r="D896" s="119">
        <v>43126</v>
      </c>
      <c r="E896" s="120" t="s">
        <v>1837</v>
      </c>
      <c r="F896" s="120" t="s">
        <v>1315</v>
      </c>
      <c r="G896" s="120">
        <v>16423130</v>
      </c>
      <c r="H896" s="124"/>
      <c r="I896" s="128" t="s">
        <v>3029</v>
      </c>
      <c r="J896" s="124"/>
      <c r="K896" s="124"/>
      <c r="L896" s="124"/>
      <c r="M896" s="124"/>
      <c r="N896" s="213">
        <v>3600</v>
      </c>
      <c r="O896" s="213">
        <v>0</v>
      </c>
      <c r="P896" s="124" t="s">
        <v>1314</v>
      </c>
    </row>
    <row r="897" spans="1:16" ht="63.75">
      <c r="A897" s="266" t="s">
        <v>622</v>
      </c>
      <c r="B897" s="124"/>
      <c r="C897" s="125" t="s">
        <v>715</v>
      </c>
      <c r="D897" s="119">
        <v>43126</v>
      </c>
      <c r="E897" s="120" t="s">
        <v>1838</v>
      </c>
      <c r="F897" s="120" t="s">
        <v>1315</v>
      </c>
      <c r="G897" s="120">
        <v>16423128</v>
      </c>
      <c r="H897" s="124"/>
      <c r="I897" s="128" t="s">
        <v>3030</v>
      </c>
      <c r="J897" s="124"/>
      <c r="K897" s="124"/>
      <c r="L897" s="124"/>
      <c r="M897" s="124"/>
      <c r="N897" s="213">
        <v>46500</v>
      </c>
      <c r="O897" s="213">
        <v>0</v>
      </c>
      <c r="P897" s="124" t="s">
        <v>1314</v>
      </c>
    </row>
    <row r="898" spans="1:16" ht="63.75">
      <c r="A898" s="266" t="s">
        <v>622</v>
      </c>
      <c r="B898" s="124"/>
      <c r="C898" s="125" t="s">
        <v>715</v>
      </c>
      <c r="D898" s="119">
        <v>43126</v>
      </c>
      <c r="E898" s="120" t="s">
        <v>1839</v>
      </c>
      <c r="F898" s="120" t="s">
        <v>1315</v>
      </c>
      <c r="G898" s="120">
        <v>16423125</v>
      </c>
      <c r="H898" s="124"/>
      <c r="I898" s="128" t="s">
        <v>3031</v>
      </c>
      <c r="J898" s="124"/>
      <c r="K898" s="124"/>
      <c r="L898" s="124"/>
      <c r="M898" s="124"/>
      <c r="N898" s="213">
        <v>14400</v>
      </c>
      <c r="O898" s="213">
        <v>0</v>
      </c>
      <c r="P898" s="124" t="s">
        <v>1314</v>
      </c>
    </row>
    <row r="899" spans="1:16" ht="63.75">
      <c r="A899" s="266" t="s">
        <v>622</v>
      </c>
      <c r="B899" s="124"/>
      <c r="C899" s="125" t="s">
        <v>715</v>
      </c>
      <c r="D899" s="119">
        <v>43126</v>
      </c>
      <c r="E899" s="120" t="s">
        <v>1840</v>
      </c>
      <c r="F899" s="120" t="s">
        <v>1315</v>
      </c>
      <c r="G899" s="120">
        <v>16423123</v>
      </c>
      <c r="H899" s="124"/>
      <c r="I899" s="128" t="s">
        <v>3032</v>
      </c>
      <c r="J899" s="124"/>
      <c r="K899" s="124"/>
      <c r="L899" s="124"/>
      <c r="M899" s="124"/>
      <c r="N899" s="213">
        <v>17550</v>
      </c>
      <c r="O899" s="213">
        <v>0</v>
      </c>
      <c r="P899" s="124" t="s">
        <v>1314</v>
      </c>
    </row>
    <row r="900" spans="1:16" ht="63.75">
      <c r="A900" s="266" t="s">
        <v>622</v>
      </c>
      <c r="B900" s="124"/>
      <c r="C900" s="125" t="s">
        <v>715</v>
      </c>
      <c r="D900" s="119">
        <v>43126</v>
      </c>
      <c r="E900" s="120" t="s">
        <v>1841</v>
      </c>
      <c r="F900" s="120" t="s">
        <v>1315</v>
      </c>
      <c r="G900" s="120">
        <v>16423122</v>
      </c>
      <c r="H900" s="124"/>
      <c r="I900" s="128" t="s">
        <v>3033</v>
      </c>
      <c r="J900" s="124"/>
      <c r="K900" s="124"/>
      <c r="L900" s="124"/>
      <c r="M900" s="124"/>
      <c r="N900" s="213">
        <v>64500</v>
      </c>
      <c r="O900" s="213">
        <v>0</v>
      </c>
      <c r="P900" s="124" t="s">
        <v>1314</v>
      </c>
    </row>
    <row r="901" spans="1:16" ht="63.75">
      <c r="A901" s="266" t="s">
        <v>622</v>
      </c>
      <c r="B901" s="124"/>
      <c r="C901" s="125" t="s">
        <v>715</v>
      </c>
      <c r="D901" s="119">
        <v>43126</v>
      </c>
      <c r="E901" s="120" t="s">
        <v>1842</v>
      </c>
      <c r="F901" s="120" t="s">
        <v>1315</v>
      </c>
      <c r="G901" s="120">
        <v>16423120</v>
      </c>
      <c r="H901" s="124"/>
      <c r="I901" s="128" t="s">
        <v>3034</v>
      </c>
      <c r="J901" s="124"/>
      <c r="K901" s="124"/>
      <c r="L901" s="124"/>
      <c r="M901" s="124"/>
      <c r="N901" s="213">
        <v>11250</v>
      </c>
      <c r="O901" s="213">
        <v>0</v>
      </c>
      <c r="P901" s="124" t="s">
        <v>1314</v>
      </c>
    </row>
    <row r="902" spans="1:16" ht="63.75">
      <c r="A902" s="266" t="s">
        <v>622</v>
      </c>
      <c r="B902" s="124"/>
      <c r="C902" s="125" t="s">
        <v>715</v>
      </c>
      <c r="D902" s="119">
        <v>43126</v>
      </c>
      <c r="E902" s="120" t="s">
        <v>1843</v>
      </c>
      <c r="F902" s="120" t="s">
        <v>1315</v>
      </c>
      <c r="G902" s="120">
        <v>16423117</v>
      </c>
      <c r="H902" s="124"/>
      <c r="I902" s="128" t="s">
        <v>3035</v>
      </c>
      <c r="J902" s="124"/>
      <c r="K902" s="124"/>
      <c r="L902" s="124"/>
      <c r="M902" s="124"/>
      <c r="N902" s="213">
        <v>14850</v>
      </c>
      <c r="O902" s="213">
        <v>0</v>
      </c>
      <c r="P902" s="124" t="s">
        <v>1314</v>
      </c>
    </row>
    <row r="903" spans="1:16" ht="63.75">
      <c r="A903" s="266" t="s">
        <v>622</v>
      </c>
      <c r="B903" s="124"/>
      <c r="C903" s="125" t="s">
        <v>715</v>
      </c>
      <c r="D903" s="119">
        <v>43126</v>
      </c>
      <c r="E903" s="120" t="s">
        <v>1844</v>
      </c>
      <c r="F903" s="120" t="s">
        <v>1315</v>
      </c>
      <c r="G903" s="120">
        <v>16423115</v>
      </c>
      <c r="H903" s="124"/>
      <c r="I903" s="128" t="s">
        <v>3036</v>
      </c>
      <c r="J903" s="124"/>
      <c r="K903" s="124"/>
      <c r="L903" s="124"/>
      <c r="M903" s="124"/>
      <c r="N903" s="213">
        <v>10500</v>
      </c>
      <c r="O903" s="213">
        <v>0</v>
      </c>
      <c r="P903" s="124" t="s">
        <v>1314</v>
      </c>
    </row>
    <row r="904" spans="1:16" ht="63.75">
      <c r="A904" s="266" t="s">
        <v>622</v>
      </c>
      <c r="B904" s="124"/>
      <c r="C904" s="125" t="s">
        <v>715</v>
      </c>
      <c r="D904" s="119">
        <v>43126</v>
      </c>
      <c r="E904" s="120" t="s">
        <v>1845</v>
      </c>
      <c r="F904" s="120" t="s">
        <v>1315</v>
      </c>
      <c r="G904" s="120">
        <v>16423112</v>
      </c>
      <c r="H904" s="124"/>
      <c r="I904" s="128" t="s">
        <v>2873</v>
      </c>
      <c r="J904" s="124"/>
      <c r="K904" s="124"/>
      <c r="L904" s="124"/>
      <c r="M904" s="124"/>
      <c r="N904" s="213">
        <v>19589</v>
      </c>
      <c r="O904" s="213">
        <v>0</v>
      </c>
      <c r="P904" s="124" t="s">
        <v>1314</v>
      </c>
    </row>
    <row r="905" spans="1:16" ht="63.75">
      <c r="A905" s="266" t="s">
        <v>622</v>
      </c>
      <c r="B905" s="124"/>
      <c r="C905" s="125" t="s">
        <v>715</v>
      </c>
      <c r="D905" s="119">
        <v>43126</v>
      </c>
      <c r="E905" s="120" t="s">
        <v>1846</v>
      </c>
      <c r="F905" s="120" t="s">
        <v>1315</v>
      </c>
      <c r="G905" s="120">
        <v>16423110</v>
      </c>
      <c r="H905" s="124"/>
      <c r="I905" s="128" t="s">
        <v>3037</v>
      </c>
      <c r="J905" s="124"/>
      <c r="K905" s="124"/>
      <c r="L905" s="124"/>
      <c r="M905" s="124"/>
      <c r="N905" s="213">
        <v>10841.5</v>
      </c>
      <c r="O905" s="213">
        <v>0</v>
      </c>
      <c r="P905" s="124" t="s">
        <v>1314</v>
      </c>
    </row>
    <row r="906" spans="1:16" ht="63.75">
      <c r="A906" s="266" t="s">
        <v>622</v>
      </c>
      <c r="B906" s="124"/>
      <c r="C906" s="125" t="s">
        <v>715</v>
      </c>
      <c r="D906" s="119">
        <v>43126</v>
      </c>
      <c r="E906" s="120" t="s">
        <v>1847</v>
      </c>
      <c r="F906" s="120" t="s">
        <v>1315</v>
      </c>
      <c r="G906" s="120">
        <v>16423109</v>
      </c>
      <c r="H906" s="124"/>
      <c r="I906" s="128" t="s">
        <v>3038</v>
      </c>
      <c r="J906" s="124"/>
      <c r="K906" s="124"/>
      <c r="L906" s="124"/>
      <c r="M906" s="124"/>
      <c r="N906" s="213">
        <v>13050</v>
      </c>
      <c r="O906" s="213">
        <v>0</v>
      </c>
      <c r="P906" s="124" t="s">
        <v>1314</v>
      </c>
    </row>
    <row r="907" spans="1:16" ht="63.75">
      <c r="A907" s="266" t="s">
        <v>622</v>
      </c>
      <c r="B907" s="124"/>
      <c r="C907" s="125" t="s">
        <v>715</v>
      </c>
      <c r="D907" s="119">
        <v>43126</v>
      </c>
      <c r="E907" s="120" t="s">
        <v>1848</v>
      </c>
      <c r="F907" s="120" t="s">
        <v>1315</v>
      </c>
      <c r="G907" s="120">
        <v>16423106</v>
      </c>
      <c r="H907" s="124"/>
      <c r="I907" s="128" t="s">
        <v>3039</v>
      </c>
      <c r="J907" s="124"/>
      <c r="K907" s="124"/>
      <c r="L907" s="124"/>
      <c r="M907" s="124"/>
      <c r="N907" s="213">
        <v>23285</v>
      </c>
      <c r="O907" s="213">
        <v>0</v>
      </c>
      <c r="P907" s="124" t="s">
        <v>1314</v>
      </c>
    </row>
    <row r="908" spans="1:16" ht="63.75">
      <c r="A908" s="266" t="s">
        <v>622</v>
      </c>
      <c r="B908" s="124"/>
      <c r="C908" s="125" t="s">
        <v>715</v>
      </c>
      <c r="D908" s="119">
        <v>43126</v>
      </c>
      <c r="E908" s="120" t="s">
        <v>1849</v>
      </c>
      <c r="F908" s="120" t="s">
        <v>1315</v>
      </c>
      <c r="G908" s="120">
        <v>16423104</v>
      </c>
      <c r="H908" s="124"/>
      <c r="I908" s="128" t="s">
        <v>3040</v>
      </c>
      <c r="J908" s="124"/>
      <c r="K908" s="124"/>
      <c r="L908" s="124"/>
      <c r="M908" s="124"/>
      <c r="N908" s="213">
        <v>17495</v>
      </c>
      <c r="O908" s="213">
        <v>0</v>
      </c>
      <c r="P908" s="124" t="s">
        <v>1314</v>
      </c>
    </row>
    <row r="909" spans="1:16" ht="63.75">
      <c r="A909" s="266" t="s">
        <v>622</v>
      </c>
      <c r="B909" s="124"/>
      <c r="C909" s="125" t="s">
        <v>715</v>
      </c>
      <c r="D909" s="119">
        <v>43126</v>
      </c>
      <c r="E909" s="120" t="s">
        <v>1850</v>
      </c>
      <c r="F909" s="120" t="s">
        <v>1315</v>
      </c>
      <c r="G909" s="120">
        <v>16423090</v>
      </c>
      <c r="H909" s="124"/>
      <c r="I909" s="128" t="s">
        <v>3041</v>
      </c>
      <c r="J909" s="124"/>
      <c r="K909" s="124"/>
      <c r="L909" s="124"/>
      <c r="M909" s="124"/>
      <c r="N909" s="213">
        <v>21600</v>
      </c>
      <c r="O909" s="213">
        <v>0</v>
      </c>
      <c r="P909" s="124" t="s">
        <v>1314</v>
      </c>
    </row>
    <row r="910" spans="1:16" ht="63.75">
      <c r="A910" s="266" t="s">
        <v>622</v>
      </c>
      <c r="B910" s="124"/>
      <c r="C910" s="125" t="s">
        <v>715</v>
      </c>
      <c r="D910" s="119">
        <v>43126</v>
      </c>
      <c r="E910" s="120" t="s">
        <v>1851</v>
      </c>
      <c r="F910" s="120" t="s">
        <v>1315</v>
      </c>
      <c r="G910" s="120">
        <v>16423085</v>
      </c>
      <c r="H910" s="124"/>
      <c r="I910" s="128" t="s">
        <v>3042</v>
      </c>
      <c r="J910" s="124"/>
      <c r="K910" s="124"/>
      <c r="L910" s="124"/>
      <c r="M910" s="124"/>
      <c r="N910" s="213">
        <v>32402</v>
      </c>
      <c r="O910" s="213">
        <v>0</v>
      </c>
      <c r="P910" s="124" t="s">
        <v>1314</v>
      </c>
    </row>
    <row r="911" spans="1:16" ht="63.75">
      <c r="A911" s="266" t="s">
        <v>622</v>
      </c>
      <c r="B911" s="124"/>
      <c r="C911" s="125" t="s">
        <v>715</v>
      </c>
      <c r="D911" s="119">
        <v>43126</v>
      </c>
      <c r="E911" s="120" t="s">
        <v>1852</v>
      </c>
      <c r="F911" s="120" t="s">
        <v>1315</v>
      </c>
      <c r="G911" s="120">
        <v>16423081</v>
      </c>
      <c r="H911" s="124"/>
      <c r="I911" s="128" t="s">
        <v>3043</v>
      </c>
      <c r="J911" s="124"/>
      <c r="K911" s="124"/>
      <c r="L911" s="124"/>
      <c r="M911" s="124"/>
      <c r="N911" s="213">
        <v>61601</v>
      </c>
      <c r="O911" s="213">
        <v>0</v>
      </c>
      <c r="P911" s="124" t="s">
        <v>1314</v>
      </c>
    </row>
    <row r="912" spans="1:16" ht="63.75">
      <c r="A912" s="266" t="s">
        <v>622</v>
      </c>
      <c r="B912" s="124"/>
      <c r="C912" s="125" t="s">
        <v>715</v>
      </c>
      <c r="D912" s="119">
        <v>43126</v>
      </c>
      <c r="E912" s="120" t="s">
        <v>1853</v>
      </c>
      <c r="F912" s="120" t="s">
        <v>1315</v>
      </c>
      <c r="G912" s="120">
        <v>16407155</v>
      </c>
      <c r="H912" s="124"/>
      <c r="I912" s="128" t="s">
        <v>3044</v>
      </c>
      <c r="J912" s="124"/>
      <c r="K912" s="124"/>
      <c r="L912" s="124"/>
      <c r="M912" s="124"/>
      <c r="N912" s="213">
        <v>113099</v>
      </c>
      <c r="O912" s="213">
        <v>0</v>
      </c>
      <c r="P912" s="124" t="s">
        <v>1314</v>
      </c>
    </row>
    <row r="913" spans="1:16" ht="63.75">
      <c r="A913" s="266" t="s">
        <v>622</v>
      </c>
      <c r="B913" s="124"/>
      <c r="C913" s="125" t="s">
        <v>715</v>
      </c>
      <c r="D913" s="119">
        <v>43126</v>
      </c>
      <c r="E913" s="120" t="s">
        <v>1854</v>
      </c>
      <c r="F913" s="120" t="s">
        <v>1315</v>
      </c>
      <c r="G913" s="120">
        <v>16423088</v>
      </c>
      <c r="H913" s="124"/>
      <c r="I913" s="128" t="s">
        <v>3045</v>
      </c>
      <c r="J913" s="124"/>
      <c r="K913" s="124"/>
      <c r="L913" s="124"/>
      <c r="M913" s="124"/>
      <c r="N913" s="213">
        <v>22915.5</v>
      </c>
      <c r="O913" s="213">
        <v>0</v>
      </c>
      <c r="P913" s="124" t="s">
        <v>1314</v>
      </c>
    </row>
    <row r="914" spans="1:16" ht="63.75">
      <c r="A914" s="266" t="s">
        <v>622</v>
      </c>
      <c r="B914" s="124"/>
      <c r="C914" s="125" t="s">
        <v>715</v>
      </c>
      <c r="D914" s="119">
        <v>43126</v>
      </c>
      <c r="E914" s="120" t="s">
        <v>1855</v>
      </c>
      <c r="F914" s="120" t="s">
        <v>1315</v>
      </c>
      <c r="G914" s="120">
        <v>16423087</v>
      </c>
      <c r="H914" s="124"/>
      <c r="I914" s="128" t="s">
        <v>3046</v>
      </c>
      <c r="J914" s="124"/>
      <c r="K914" s="124"/>
      <c r="L914" s="124"/>
      <c r="M914" s="124"/>
      <c r="N914" s="213">
        <v>20205</v>
      </c>
      <c r="O914" s="213">
        <v>0</v>
      </c>
      <c r="P914" s="124" t="s">
        <v>1314</v>
      </c>
    </row>
    <row r="915" spans="1:16" ht="63.75">
      <c r="A915" s="266" t="s">
        <v>622</v>
      </c>
      <c r="B915" s="124"/>
      <c r="C915" s="125" t="s">
        <v>715</v>
      </c>
      <c r="D915" s="119">
        <v>43126</v>
      </c>
      <c r="E915" s="120" t="s">
        <v>1856</v>
      </c>
      <c r="F915" s="120" t="s">
        <v>1315</v>
      </c>
      <c r="G915" s="120">
        <v>16423084</v>
      </c>
      <c r="H915" s="124"/>
      <c r="I915" s="128" t="s">
        <v>3047</v>
      </c>
      <c r="J915" s="124"/>
      <c r="K915" s="124"/>
      <c r="L915" s="124"/>
      <c r="M915" s="124"/>
      <c r="N915" s="213">
        <v>13306</v>
      </c>
      <c r="O915" s="213">
        <v>0</v>
      </c>
      <c r="P915" s="124" t="s">
        <v>1314</v>
      </c>
    </row>
    <row r="916" spans="1:16" ht="63.75">
      <c r="A916" s="266" t="s">
        <v>622</v>
      </c>
      <c r="B916" s="124"/>
      <c r="C916" s="125" t="s">
        <v>715</v>
      </c>
      <c r="D916" s="119">
        <v>43126</v>
      </c>
      <c r="E916" s="120" t="s">
        <v>1857</v>
      </c>
      <c r="F916" s="120" t="s">
        <v>1315</v>
      </c>
      <c r="G916" s="120">
        <v>16423083</v>
      </c>
      <c r="H916" s="124"/>
      <c r="I916" s="128" t="s">
        <v>3048</v>
      </c>
      <c r="J916" s="124"/>
      <c r="K916" s="124"/>
      <c r="L916" s="124"/>
      <c r="M916" s="124"/>
      <c r="N916" s="213">
        <v>103859</v>
      </c>
      <c r="O916" s="213">
        <v>0</v>
      </c>
      <c r="P916" s="124" t="s">
        <v>1314</v>
      </c>
    </row>
    <row r="917" spans="1:16" ht="63.75">
      <c r="A917" s="266" t="s">
        <v>622</v>
      </c>
      <c r="B917" s="124"/>
      <c r="C917" s="125" t="s">
        <v>715</v>
      </c>
      <c r="D917" s="119">
        <v>43126</v>
      </c>
      <c r="E917" s="120" t="s">
        <v>1858</v>
      </c>
      <c r="F917" s="120" t="s">
        <v>1315</v>
      </c>
      <c r="G917" s="120">
        <v>16423079</v>
      </c>
      <c r="H917" s="124"/>
      <c r="I917" s="128" t="s">
        <v>3049</v>
      </c>
      <c r="J917" s="124"/>
      <c r="K917" s="124"/>
      <c r="L917" s="124"/>
      <c r="M917" s="124"/>
      <c r="N917" s="213">
        <v>10800</v>
      </c>
      <c r="O917" s="213">
        <v>0</v>
      </c>
      <c r="P917" s="124" t="s">
        <v>1314</v>
      </c>
    </row>
    <row r="918" spans="1:16" ht="63.75">
      <c r="A918" s="266" t="s">
        <v>622</v>
      </c>
      <c r="B918" s="124"/>
      <c r="C918" s="125" t="s">
        <v>715</v>
      </c>
      <c r="D918" s="119">
        <v>43126</v>
      </c>
      <c r="E918" s="120" t="s">
        <v>1859</v>
      </c>
      <c r="F918" s="120" t="s">
        <v>1315</v>
      </c>
      <c r="G918" s="120">
        <v>16423074</v>
      </c>
      <c r="H918" s="124"/>
      <c r="I918" s="128" t="s">
        <v>3050</v>
      </c>
      <c r="J918" s="124"/>
      <c r="K918" s="124"/>
      <c r="L918" s="124"/>
      <c r="M918" s="124"/>
      <c r="N918" s="213">
        <v>7392</v>
      </c>
      <c r="O918" s="213">
        <v>0</v>
      </c>
      <c r="P918" s="124" t="s">
        <v>1314</v>
      </c>
    </row>
    <row r="919" spans="1:16" ht="63.75">
      <c r="A919" s="266" t="s">
        <v>622</v>
      </c>
      <c r="B919" s="124"/>
      <c r="C919" s="125" t="s">
        <v>715</v>
      </c>
      <c r="D919" s="119">
        <v>43126</v>
      </c>
      <c r="E919" s="120" t="s">
        <v>1860</v>
      </c>
      <c r="F919" s="120" t="s">
        <v>1315</v>
      </c>
      <c r="G919" s="120">
        <v>16423071</v>
      </c>
      <c r="H919" s="124"/>
      <c r="I919" s="128" t="s">
        <v>3051</v>
      </c>
      <c r="J919" s="124"/>
      <c r="K919" s="124"/>
      <c r="L919" s="124"/>
      <c r="M919" s="124"/>
      <c r="N919" s="213">
        <v>5850</v>
      </c>
      <c r="O919" s="213">
        <v>0</v>
      </c>
      <c r="P919" s="124" t="s">
        <v>1314</v>
      </c>
    </row>
    <row r="920" spans="1:16" ht="63.75">
      <c r="A920" s="266" t="s">
        <v>622</v>
      </c>
      <c r="B920" s="124"/>
      <c r="C920" s="125" t="s">
        <v>715</v>
      </c>
      <c r="D920" s="119">
        <v>43126</v>
      </c>
      <c r="E920" s="120" t="s">
        <v>1861</v>
      </c>
      <c r="F920" s="120" t="s">
        <v>1315</v>
      </c>
      <c r="G920" s="120">
        <v>16423054</v>
      </c>
      <c r="H920" s="124"/>
      <c r="I920" s="128" t="s">
        <v>3052</v>
      </c>
      <c r="J920" s="124"/>
      <c r="K920" s="124"/>
      <c r="L920" s="124"/>
      <c r="M920" s="124"/>
      <c r="N920" s="213">
        <v>14400</v>
      </c>
      <c r="O920" s="213">
        <v>0</v>
      </c>
      <c r="P920" s="124" t="s">
        <v>1314</v>
      </c>
    </row>
    <row r="921" spans="1:16" ht="63.75">
      <c r="A921" s="266" t="s">
        <v>622</v>
      </c>
      <c r="B921" s="124"/>
      <c r="C921" s="125" t="s">
        <v>715</v>
      </c>
      <c r="D921" s="119">
        <v>43126</v>
      </c>
      <c r="E921" s="120" t="s">
        <v>1862</v>
      </c>
      <c r="F921" s="120" t="s">
        <v>1315</v>
      </c>
      <c r="G921" s="120">
        <v>16423052</v>
      </c>
      <c r="H921" s="124"/>
      <c r="I921" s="128" t="s">
        <v>3053</v>
      </c>
      <c r="J921" s="124"/>
      <c r="K921" s="124"/>
      <c r="L921" s="124"/>
      <c r="M921" s="124"/>
      <c r="N921" s="213">
        <v>16139.5</v>
      </c>
      <c r="O921" s="213">
        <v>0</v>
      </c>
      <c r="P921" s="124" t="s">
        <v>1314</v>
      </c>
    </row>
    <row r="922" spans="1:16" ht="63.75">
      <c r="A922" s="266" t="s">
        <v>622</v>
      </c>
      <c r="B922" s="124"/>
      <c r="C922" s="125" t="s">
        <v>715</v>
      </c>
      <c r="D922" s="119">
        <v>43126</v>
      </c>
      <c r="E922" s="120" t="s">
        <v>1863</v>
      </c>
      <c r="F922" s="120" t="s">
        <v>1315</v>
      </c>
      <c r="G922" s="120">
        <v>16423051</v>
      </c>
      <c r="H922" s="124"/>
      <c r="I922" s="128" t="s">
        <v>3054</v>
      </c>
      <c r="J922" s="124"/>
      <c r="K922" s="124"/>
      <c r="L922" s="124"/>
      <c r="M922" s="124"/>
      <c r="N922" s="213">
        <v>51498.5</v>
      </c>
      <c r="O922" s="213">
        <v>0</v>
      </c>
      <c r="P922" s="124" t="s">
        <v>1314</v>
      </c>
    </row>
    <row r="923" spans="1:16" ht="63.75">
      <c r="A923" s="266" t="s">
        <v>622</v>
      </c>
      <c r="B923" s="124"/>
      <c r="C923" s="125" t="s">
        <v>715</v>
      </c>
      <c r="D923" s="119">
        <v>43126</v>
      </c>
      <c r="E923" s="120" t="s">
        <v>1864</v>
      </c>
      <c r="F923" s="120" t="s">
        <v>1315</v>
      </c>
      <c r="G923" s="120">
        <v>16422976</v>
      </c>
      <c r="H923" s="124"/>
      <c r="I923" s="128" t="s">
        <v>3055</v>
      </c>
      <c r="J923" s="124"/>
      <c r="K923" s="124"/>
      <c r="L923" s="124"/>
      <c r="M923" s="124"/>
      <c r="N923" s="213">
        <v>16755.5</v>
      </c>
      <c r="O923" s="213">
        <v>0</v>
      </c>
      <c r="P923" s="124" t="s">
        <v>1314</v>
      </c>
    </row>
    <row r="924" spans="1:16" ht="63.75">
      <c r="A924" s="266" t="s">
        <v>622</v>
      </c>
      <c r="B924" s="124"/>
      <c r="C924" s="125" t="s">
        <v>715</v>
      </c>
      <c r="D924" s="119">
        <v>43126</v>
      </c>
      <c r="E924" s="120" t="s">
        <v>1865</v>
      </c>
      <c r="F924" s="120" t="s">
        <v>1315</v>
      </c>
      <c r="G924" s="120">
        <v>16422974</v>
      </c>
      <c r="H924" s="124"/>
      <c r="I924" s="128" t="s">
        <v>3056</v>
      </c>
      <c r="J924" s="124"/>
      <c r="K924" s="124"/>
      <c r="L924" s="124"/>
      <c r="M924" s="124"/>
      <c r="N924" s="213">
        <v>31047</v>
      </c>
      <c r="O924" s="213">
        <v>0</v>
      </c>
      <c r="P924" s="124" t="s">
        <v>1314</v>
      </c>
    </row>
    <row r="925" spans="1:16" ht="63.75">
      <c r="A925" s="266" t="s">
        <v>622</v>
      </c>
      <c r="B925" s="124"/>
      <c r="C925" s="125" t="s">
        <v>715</v>
      </c>
      <c r="D925" s="119">
        <v>43126</v>
      </c>
      <c r="E925" s="120" t="s">
        <v>1866</v>
      </c>
      <c r="F925" s="120" t="s">
        <v>1315</v>
      </c>
      <c r="G925" s="120">
        <v>16422778</v>
      </c>
      <c r="H925" s="124"/>
      <c r="I925" s="128" t="s">
        <v>3057</v>
      </c>
      <c r="J925" s="124"/>
      <c r="K925" s="124"/>
      <c r="L925" s="124"/>
      <c r="M925" s="124"/>
      <c r="N925" s="213">
        <v>13429</v>
      </c>
      <c r="O925" s="213">
        <v>0</v>
      </c>
      <c r="P925" s="124" t="s">
        <v>1314</v>
      </c>
    </row>
    <row r="926" spans="1:16" ht="63.75">
      <c r="A926" s="266" t="s">
        <v>622</v>
      </c>
      <c r="B926" s="124"/>
      <c r="C926" s="125" t="s">
        <v>715</v>
      </c>
      <c r="D926" s="119">
        <v>43126</v>
      </c>
      <c r="E926" s="120" t="s">
        <v>1867</v>
      </c>
      <c r="F926" s="120" t="s">
        <v>1315</v>
      </c>
      <c r="G926" s="120">
        <v>16422369</v>
      </c>
      <c r="H926" s="124"/>
      <c r="I926" s="128" t="s">
        <v>3058</v>
      </c>
      <c r="J926" s="124"/>
      <c r="K926" s="124"/>
      <c r="L926" s="124"/>
      <c r="M926" s="124"/>
      <c r="N926" s="213">
        <v>65543.5</v>
      </c>
      <c r="O926" s="213">
        <v>0</v>
      </c>
      <c r="P926" s="124" t="s">
        <v>1314</v>
      </c>
    </row>
    <row r="927" spans="1:16" ht="63.75">
      <c r="A927" s="266" t="s">
        <v>622</v>
      </c>
      <c r="B927" s="124"/>
      <c r="C927" s="125" t="s">
        <v>715</v>
      </c>
      <c r="D927" s="119">
        <v>43126</v>
      </c>
      <c r="E927" s="120" t="s">
        <v>1868</v>
      </c>
      <c r="F927" s="120" t="s">
        <v>1315</v>
      </c>
      <c r="G927" s="120">
        <v>16422366</v>
      </c>
      <c r="H927" s="124"/>
      <c r="I927" s="128" t="s">
        <v>3059</v>
      </c>
      <c r="J927" s="124"/>
      <c r="K927" s="124"/>
      <c r="L927" s="124"/>
      <c r="M927" s="124"/>
      <c r="N927" s="213">
        <v>341022</v>
      </c>
      <c r="O927" s="213">
        <v>0</v>
      </c>
      <c r="P927" s="124" t="s">
        <v>1314</v>
      </c>
    </row>
    <row r="928" spans="1:16" ht="63.75">
      <c r="A928" s="266" t="s">
        <v>622</v>
      </c>
      <c r="B928" s="124"/>
      <c r="C928" s="125" t="s">
        <v>715</v>
      </c>
      <c r="D928" s="119">
        <v>43126</v>
      </c>
      <c r="E928" s="120" t="s">
        <v>1869</v>
      </c>
      <c r="F928" s="120" t="s">
        <v>1315</v>
      </c>
      <c r="G928" s="120">
        <v>16422364</v>
      </c>
      <c r="H928" s="124"/>
      <c r="I928" s="128" t="s">
        <v>3060</v>
      </c>
      <c r="J928" s="124"/>
      <c r="K928" s="124"/>
      <c r="L928" s="124"/>
      <c r="M928" s="124"/>
      <c r="N928" s="213">
        <v>19500</v>
      </c>
      <c r="O928" s="213">
        <v>0</v>
      </c>
      <c r="P928" s="124" t="s">
        <v>1314</v>
      </c>
    </row>
    <row r="929" spans="1:16" ht="63.75">
      <c r="A929" s="266" t="s">
        <v>622</v>
      </c>
      <c r="B929" s="124"/>
      <c r="C929" s="125" t="s">
        <v>715</v>
      </c>
      <c r="D929" s="119">
        <v>43126</v>
      </c>
      <c r="E929" s="120" t="s">
        <v>1870</v>
      </c>
      <c r="F929" s="120" t="s">
        <v>1315</v>
      </c>
      <c r="G929" s="120">
        <v>16422358</v>
      </c>
      <c r="H929" s="124"/>
      <c r="I929" s="128" t="s">
        <v>3061</v>
      </c>
      <c r="J929" s="124"/>
      <c r="K929" s="124"/>
      <c r="L929" s="124"/>
      <c r="M929" s="124"/>
      <c r="N929" s="213">
        <v>1800</v>
      </c>
      <c r="O929" s="213">
        <v>0</v>
      </c>
      <c r="P929" s="124" t="s">
        <v>1314</v>
      </c>
    </row>
    <row r="930" spans="1:16" ht="63.75">
      <c r="A930" s="266" t="s">
        <v>622</v>
      </c>
      <c r="B930" s="124"/>
      <c r="C930" s="125" t="s">
        <v>715</v>
      </c>
      <c r="D930" s="119">
        <v>43126</v>
      </c>
      <c r="E930" s="120" t="s">
        <v>1871</v>
      </c>
      <c r="F930" s="120" t="s">
        <v>1315</v>
      </c>
      <c r="G930" s="120">
        <v>16422351</v>
      </c>
      <c r="H930" s="124"/>
      <c r="I930" s="128" t="s">
        <v>3062</v>
      </c>
      <c r="J930" s="124"/>
      <c r="K930" s="124"/>
      <c r="L930" s="124"/>
      <c r="M930" s="124"/>
      <c r="N930" s="213">
        <v>450</v>
      </c>
      <c r="O930" s="213">
        <v>0</v>
      </c>
      <c r="P930" s="124" t="s">
        <v>1314</v>
      </c>
    </row>
    <row r="931" spans="1:16" ht="63.75">
      <c r="A931" s="266" t="s">
        <v>622</v>
      </c>
      <c r="B931" s="124"/>
      <c r="C931" s="125" t="s">
        <v>715</v>
      </c>
      <c r="D931" s="119">
        <v>43126</v>
      </c>
      <c r="E931" s="120" t="s">
        <v>1872</v>
      </c>
      <c r="F931" s="120" t="s">
        <v>1315</v>
      </c>
      <c r="G931" s="120">
        <v>16422347</v>
      </c>
      <c r="H931" s="124"/>
      <c r="I931" s="128" t="s">
        <v>3063</v>
      </c>
      <c r="J931" s="124"/>
      <c r="K931" s="124"/>
      <c r="L931" s="124"/>
      <c r="M931" s="124"/>
      <c r="N931" s="213">
        <v>450</v>
      </c>
      <c r="O931" s="213">
        <v>0</v>
      </c>
      <c r="P931" s="124" t="s">
        <v>1314</v>
      </c>
    </row>
    <row r="932" spans="1:16" ht="63.75">
      <c r="A932" s="266" t="s">
        <v>622</v>
      </c>
      <c r="B932" s="124"/>
      <c r="C932" s="125" t="s">
        <v>715</v>
      </c>
      <c r="D932" s="119">
        <v>43126</v>
      </c>
      <c r="E932" s="120" t="s">
        <v>1873</v>
      </c>
      <c r="F932" s="120" t="s">
        <v>1315</v>
      </c>
      <c r="G932" s="120">
        <v>16422345</v>
      </c>
      <c r="H932" s="124"/>
      <c r="I932" s="128" t="s">
        <v>3064</v>
      </c>
      <c r="J932" s="124"/>
      <c r="K932" s="124"/>
      <c r="L932" s="124"/>
      <c r="M932" s="124"/>
      <c r="N932" s="213">
        <v>4050</v>
      </c>
      <c r="O932" s="213">
        <v>0</v>
      </c>
      <c r="P932" s="124" t="s">
        <v>1314</v>
      </c>
    </row>
    <row r="933" spans="1:16" ht="63.75">
      <c r="A933" s="266" t="s">
        <v>622</v>
      </c>
      <c r="B933" s="124"/>
      <c r="C933" s="125" t="s">
        <v>715</v>
      </c>
      <c r="D933" s="119">
        <v>43126</v>
      </c>
      <c r="E933" s="120" t="s">
        <v>1874</v>
      </c>
      <c r="F933" s="120" t="s">
        <v>1315</v>
      </c>
      <c r="G933" s="120">
        <v>16422344</v>
      </c>
      <c r="H933" s="124"/>
      <c r="I933" s="128" t="s">
        <v>3065</v>
      </c>
      <c r="J933" s="124"/>
      <c r="K933" s="124"/>
      <c r="L933" s="124"/>
      <c r="M933" s="124"/>
      <c r="N933" s="213">
        <v>2700</v>
      </c>
      <c r="O933" s="213">
        <v>0</v>
      </c>
      <c r="P933" s="124" t="s">
        <v>1314</v>
      </c>
    </row>
    <row r="934" spans="1:16" ht="63.75">
      <c r="A934" s="266" t="s">
        <v>622</v>
      </c>
      <c r="B934" s="124"/>
      <c r="C934" s="125" t="s">
        <v>715</v>
      </c>
      <c r="D934" s="119">
        <v>43126</v>
      </c>
      <c r="E934" s="120" t="s">
        <v>1875</v>
      </c>
      <c r="F934" s="120" t="s">
        <v>1315</v>
      </c>
      <c r="G934" s="120">
        <v>16421989</v>
      </c>
      <c r="H934" s="124"/>
      <c r="I934" s="128" t="s">
        <v>3066</v>
      </c>
      <c r="J934" s="124"/>
      <c r="K934" s="124"/>
      <c r="L934" s="124"/>
      <c r="M934" s="124"/>
      <c r="N934" s="213">
        <v>5667</v>
      </c>
      <c r="O934" s="213">
        <v>0</v>
      </c>
      <c r="P934" s="124" t="s">
        <v>1314</v>
      </c>
    </row>
    <row r="935" spans="1:16" ht="63.75">
      <c r="A935" s="266" t="s">
        <v>622</v>
      </c>
      <c r="B935" s="124"/>
      <c r="C935" s="125" t="s">
        <v>715</v>
      </c>
      <c r="D935" s="119">
        <v>43126</v>
      </c>
      <c r="E935" s="120" t="s">
        <v>1876</v>
      </c>
      <c r="F935" s="120" t="s">
        <v>1315</v>
      </c>
      <c r="G935" s="120">
        <v>16421985</v>
      </c>
      <c r="H935" s="124"/>
      <c r="I935" s="128" t="s">
        <v>3067</v>
      </c>
      <c r="J935" s="124"/>
      <c r="K935" s="124"/>
      <c r="L935" s="124"/>
      <c r="M935" s="124"/>
      <c r="N935" s="213">
        <v>4500</v>
      </c>
      <c r="O935" s="213">
        <v>0</v>
      </c>
      <c r="P935" s="124" t="s">
        <v>1314</v>
      </c>
    </row>
    <row r="936" spans="1:16" ht="63.75">
      <c r="A936" s="266" t="s">
        <v>622</v>
      </c>
      <c r="B936" s="124"/>
      <c r="C936" s="125" t="s">
        <v>715</v>
      </c>
      <c r="D936" s="119">
        <v>43126</v>
      </c>
      <c r="E936" s="120" t="s">
        <v>1877</v>
      </c>
      <c r="F936" s="120" t="s">
        <v>1315</v>
      </c>
      <c r="G936" s="120">
        <v>16421982</v>
      </c>
      <c r="H936" s="124"/>
      <c r="I936" s="128" t="s">
        <v>3068</v>
      </c>
      <c r="J936" s="124"/>
      <c r="K936" s="124"/>
      <c r="L936" s="124"/>
      <c r="M936" s="124"/>
      <c r="N936" s="213">
        <v>11700</v>
      </c>
      <c r="O936" s="213">
        <v>0</v>
      </c>
      <c r="P936" s="124" t="s">
        <v>1314</v>
      </c>
    </row>
    <row r="937" spans="1:16" ht="63.75">
      <c r="A937" s="266" t="s">
        <v>622</v>
      </c>
      <c r="B937" s="124"/>
      <c r="C937" s="125" t="s">
        <v>715</v>
      </c>
      <c r="D937" s="119">
        <v>43126</v>
      </c>
      <c r="E937" s="120" t="s">
        <v>1878</v>
      </c>
      <c r="F937" s="120" t="s">
        <v>1315</v>
      </c>
      <c r="G937" s="120">
        <v>16421980</v>
      </c>
      <c r="H937" s="124"/>
      <c r="I937" s="128" t="s">
        <v>3069</v>
      </c>
      <c r="J937" s="124"/>
      <c r="K937" s="124"/>
      <c r="L937" s="124"/>
      <c r="M937" s="124"/>
      <c r="N937" s="213">
        <v>7200</v>
      </c>
      <c r="O937" s="213">
        <v>0</v>
      </c>
      <c r="P937" s="124" t="s">
        <v>1314</v>
      </c>
    </row>
    <row r="938" spans="1:16" ht="63.75">
      <c r="A938" s="266" t="s">
        <v>622</v>
      </c>
      <c r="B938" s="124"/>
      <c r="C938" s="125" t="s">
        <v>715</v>
      </c>
      <c r="D938" s="119">
        <v>43126</v>
      </c>
      <c r="E938" s="120" t="s">
        <v>1879</v>
      </c>
      <c r="F938" s="120" t="s">
        <v>1315</v>
      </c>
      <c r="G938" s="120">
        <v>16421577</v>
      </c>
      <c r="H938" s="124"/>
      <c r="I938" s="128" t="s">
        <v>3070</v>
      </c>
      <c r="J938" s="124"/>
      <c r="K938" s="124"/>
      <c r="L938" s="124"/>
      <c r="M938" s="124"/>
      <c r="N938" s="213">
        <v>3000</v>
      </c>
      <c r="O938" s="213">
        <v>0</v>
      </c>
      <c r="P938" s="124" t="s">
        <v>1314</v>
      </c>
    </row>
    <row r="939" spans="1:16" ht="63.75">
      <c r="A939" s="266" t="s">
        <v>622</v>
      </c>
      <c r="B939" s="124"/>
      <c r="C939" s="125" t="s">
        <v>715</v>
      </c>
      <c r="D939" s="119">
        <v>43126</v>
      </c>
      <c r="E939" s="120" t="s">
        <v>1880</v>
      </c>
      <c r="F939" s="120" t="s">
        <v>1315</v>
      </c>
      <c r="G939" s="120">
        <v>16421492</v>
      </c>
      <c r="H939" s="124"/>
      <c r="I939" s="128" t="s">
        <v>3071</v>
      </c>
      <c r="J939" s="124"/>
      <c r="K939" s="124"/>
      <c r="L939" s="124"/>
      <c r="M939" s="124"/>
      <c r="N939" s="213">
        <v>42000</v>
      </c>
      <c r="O939" s="213">
        <v>0</v>
      </c>
      <c r="P939" s="124" t="s">
        <v>1314</v>
      </c>
    </row>
    <row r="940" spans="1:16" ht="63.75">
      <c r="A940" s="266" t="s">
        <v>622</v>
      </c>
      <c r="B940" s="124"/>
      <c r="C940" s="125" t="s">
        <v>715</v>
      </c>
      <c r="D940" s="119">
        <v>43126</v>
      </c>
      <c r="E940" s="120" t="s">
        <v>1881</v>
      </c>
      <c r="F940" s="120" t="s">
        <v>1315</v>
      </c>
      <c r="G940" s="120">
        <v>16421392</v>
      </c>
      <c r="H940" s="124"/>
      <c r="I940" s="128" t="s">
        <v>3072</v>
      </c>
      <c r="J940" s="124"/>
      <c r="K940" s="124"/>
      <c r="L940" s="124"/>
      <c r="M940" s="124"/>
      <c r="N940" s="213">
        <v>9000</v>
      </c>
      <c r="O940" s="213">
        <v>0</v>
      </c>
      <c r="P940" s="124" t="s">
        <v>1314</v>
      </c>
    </row>
    <row r="941" spans="1:16" ht="63.75">
      <c r="A941" s="266" t="s">
        <v>619</v>
      </c>
      <c r="B941" s="124"/>
      <c r="C941" s="125" t="s">
        <v>713</v>
      </c>
      <c r="D941" s="119">
        <v>43126</v>
      </c>
      <c r="E941" s="120" t="s">
        <v>2498</v>
      </c>
      <c r="F941" s="120" t="s">
        <v>3</v>
      </c>
      <c r="G941" s="120">
        <v>1591287</v>
      </c>
      <c r="H941" s="124"/>
      <c r="I941" s="128" t="s">
        <v>3540</v>
      </c>
      <c r="J941" s="124"/>
      <c r="K941" s="124"/>
      <c r="L941" s="124"/>
      <c r="M941" s="124"/>
      <c r="N941" s="213">
        <v>0</v>
      </c>
      <c r="O941" s="213">
        <v>100</v>
      </c>
      <c r="P941" s="124" t="s">
        <v>1314</v>
      </c>
    </row>
    <row r="942" spans="1:16" ht="63.75">
      <c r="A942" s="266" t="s">
        <v>619</v>
      </c>
      <c r="B942" s="124"/>
      <c r="C942" s="125" t="s">
        <v>713</v>
      </c>
      <c r="D942" s="119">
        <v>43126</v>
      </c>
      <c r="E942" s="120" t="s">
        <v>2499</v>
      </c>
      <c r="F942" s="120" t="s">
        <v>3</v>
      </c>
      <c r="G942" s="120">
        <v>1591289</v>
      </c>
      <c r="H942" s="124"/>
      <c r="I942" s="128" t="s">
        <v>3541</v>
      </c>
      <c r="J942" s="124"/>
      <c r="K942" s="124"/>
      <c r="L942" s="124"/>
      <c r="M942" s="124"/>
      <c r="N942" s="213">
        <v>0</v>
      </c>
      <c r="O942" s="213">
        <v>35</v>
      </c>
      <c r="P942" s="124" t="s">
        <v>1314</v>
      </c>
    </row>
    <row r="943" spans="1:16" ht="63.75">
      <c r="A943" s="266">
        <v>87</v>
      </c>
      <c r="B943" s="124"/>
      <c r="C943" s="125" t="s">
        <v>711</v>
      </c>
      <c r="D943" s="119">
        <v>43126</v>
      </c>
      <c r="E943" s="120" t="s">
        <v>2500</v>
      </c>
      <c r="F943" s="120" t="s">
        <v>3</v>
      </c>
      <c r="G943" s="120">
        <v>1591306</v>
      </c>
      <c r="H943" s="124"/>
      <c r="I943" s="128" t="s">
        <v>3542</v>
      </c>
      <c r="J943" s="124"/>
      <c r="K943" s="124"/>
      <c r="L943" s="124"/>
      <c r="M943" s="124"/>
      <c r="N943" s="213">
        <v>0</v>
      </c>
      <c r="O943" s="213">
        <v>585</v>
      </c>
      <c r="P943" s="124" t="s">
        <v>1314</v>
      </c>
    </row>
    <row r="944" spans="1:16" ht="76.5">
      <c r="A944" s="266">
        <v>87</v>
      </c>
      <c r="B944" s="124"/>
      <c r="C944" s="125" t="s">
        <v>711</v>
      </c>
      <c r="D944" s="119">
        <v>43126</v>
      </c>
      <c r="E944" s="120" t="s">
        <v>2501</v>
      </c>
      <c r="F944" s="120" t="s">
        <v>3</v>
      </c>
      <c r="G944" s="120">
        <v>1591309</v>
      </c>
      <c r="H944" s="124"/>
      <c r="I944" s="128" t="s">
        <v>3543</v>
      </c>
      <c r="J944" s="124"/>
      <c r="K944" s="124"/>
      <c r="L944" s="124"/>
      <c r="M944" s="124"/>
      <c r="N944" s="213">
        <v>0</v>
      </c>
      <c r="O944" s="213">
        <v>744</v>
      </c>
      <c r="P944" s="124" t="s">
        <v>1314</v>
      </c>
    </row>
    <row r="945" spans="1:16" ht="51">
      <c r="A945" s="266">
        <v>87</v>
      </c>
      <c r="B945" s="124"/>
      <c r="C945" s="125" t="s">
        <v>711</v>
      </c>
      <c r="D945" s="119">
        <v>43126</v>
      </c>
      <c r="E945" s="120" t="s">
        <v>2502</v>
      </c>
      <c r="F945" s="120" t="s">
        <v>3</v>
      </c>
      <c r="G945" s="120">
        <v>1591313</v>
      </c>
      <c r="H945" s="124"/>
      <c r="I945" s="128" t="s">
        <v>3544</v>
      </c>
      <c r="J945" s="124"/>
      <c r="K945" s="124"/>
      <c r="L945" s="124"/>
      <c r="M945" s="124"/>
      <c r="N945" s="213">
        <v>0</v>
      </c>
      <c r="O945" s="213">
        <v>1129.5</v>
      </c>
      <c r="P945" s="124" t="s">
        <v>1314</v>
      </c>
    </row>
    <row r="946" spans="1:16" ht="63.75">
      <c r="A946" s="266" t="s">
        <v>619</v>
      </c>
      <c r="B946" s="124"/>
      <c r="C946" s="125" t="s">
        <v>713</v>
      </c>
      <c r="D946" s="119">
        <v>43126</v>
      </c>
      <c r="E946" s="120" t="s">
        <v>2503</v>
      </c>
      <c r="F946" s="120" t="s">
        <v>3</v>
      </c>
      <c r="G946" s="120">
        <v>1591364</v>
      </c>
      <c r="H946" s="124"/>
      <c r="I946" s="128" t="s">
        <v>3545</v>
      </c>
      <c r="J946" s="124"/>
      <c r="K946" s="124"/>
      <c r="L946" s="124"/>
      <c r="M946" s="124"/>
      <c r="N946" s="213">
        <v>0</v>
      </c>
      <c r="O946" s="213">
        <v>437.78</v>
      </c>
      <c r="P946" s="124" t="s">
        <v>1314</v>
      </c>
    </row>
    <row r="947" spans="1:16" ht="63.75">
      <c r="A947" s="266" t="s">
        <v>619</v>
      </c>
      <c r="B947" s="124"/>
      <c r="C947" s="125" t="s">
        <v>713</v>
      </c>
      <c r="D947" s="119">
        <v>43126</v>
      </c>
      <c r="E947" s="120" t="s">
        <v>2504</v>
      </c>
      <c r="F947" s="120" t="s">
        <v>3</v>
      </c>
      <c r="G947" s="120">
        <v>1591417</v>
      </c>
      <c r="H947" s="124"/>
      <c r="I947" s="128" t="s">
        <v>3546</v>
      </c>
      <c r="J947" s="124"/>
      <c r="K947" s="124"/>
      <c r="L947" s="124"/>
      <c r="M947" s="124"/>
      <c r="N947" s="213">
        <v>0</v>
      </c>
      <c r="O947" s="213">
        <v>20865.16</v>
      </c>
      <c r="P947" s="124" t="s">
        <v>1314</v>
      </c>
    </row>
    <row r="948" spans="1:16" ht="51">
      <c r="A948" s="266">
        <v>224</v>
      </c>
      <c r="B948" s="124"/>
      <c r="C948" s="125" t="s">
        <v>120</v>
      </c>
      <c r="D948" s="119">
        <v>43126</v>
      </c>
      <c r="E948" s="120" t="s">
        <v>2505</v>
      </c>
      <c r="F948" s="120" t="s">
        <v>3</v>
      </c>
      <c r="G948" s="120">
        <v>1591426</v>
      </c>
      <c r="H948" s="124"/>
      <c r="I948" s="128" t="s">
        <v>3547</v>
      </c>
      <c r="J948" s="124"/>
      <c r="K948" s="124"/>
      <c r="L948" s="124"/>
      <c r="M948" s="124"/>
      <c r="N948" s="213">
        <v>0</v>
      </c>
      <c r="O948" s="213">
        <v>150</v>
      </c>
      <c r="P948" s="124" t="s">
        <v>1314</v>
      </c>
    </row>
    <row r="949" spans="1:16" ht="38.25">
      <c r="A949" s="266">
        <v>254</v>
      </c>
      <c r="B949" s="124"/>
      <c r="C949" s="125" t="s">
        <v>779</v>
      </c>
      <c r="D949" s="119">
        <v>43126</v>
      </c>
      <c r="E949" s="120" t="s">
        <v>2506</v>
      </c>
      <c r="F949" s="120" t="s">
        <v>3</v>
      </c>
      <c r="G949" s="120">
        <v>1591292</v>
      </c>
      <c r="H949" s="124"/>
      <c r="I949" s="128" t="s">
        <v>3548</v>
      </c>
      <c r="J949" s="124"/>
      <c r="K949" s="124"/>
      <c r="L949" s="124"/>
      <c r="M949" s="124"/>
      <c r="N949" s="213">
        <v>0</v>
      </c>
      <c r="O949" s="213">
        <v>25</v>
      </c>
      <c r="P949" s="124" t="s">
        <v>1314</v>
      </c>
    </row>
    <row r="950" spans="1:16" ht="38.25">
      <c r="A950" s="266">
        <v>254</v>
      </c>
      <c r="B950" s="124"/>
      <c r="C950" s="125" t="s">
        <v>779</v>
      </c>
      <c r="D950" s="119">
        <v>43126</v>
      </c>
      <c r="E950" s="120" t="s">
        <v>2507</v>
      </c>
      <c r="F950" s="120" t="s">
        <v>3</v>
      </c>
      <c r="G950" s="120">
        <v>1591293</v>
      </c>
      <c r="H950" s="124"/>
      <c r="I950" s="128" t="s">
        <v>3549</v>
      </c>
      <c r="J950" s="124"/>
      <c r="K950" s="124"/>
      <c r="L950" s="124"/>
      <c r="M950" s="124"/>
      <c r="N950" s="213">
        <v>0</v>
      </c>
      <c r="O950" s="213">
        <v>90</v>
      </c>
      <c r="P950" s="124" t="s">
        <v>1314</v>
      </c>
    </row>
    <row r="951" spans="1:16" ht="38.25">
      <c r="A951" s="266">
        <v>254</v>
      </c>
      <c r="B951" s="124"/>
      <c r="C951" s="125" t="s">
        <v>779</v>
      </c>
      <c r="D951" s="119">
        <v>43126</v>
      </c>
      <c r="E951" s="120" t="s">
        <v>2508</v>
      </c>
      <c r="F951" s="120" t="s">
        <v>3</v>
      </c>
      <c r="G951" s="120">
        <v>1591294</v>
      </c>
      <c r="H951" s="124"/>
      <c r="I951" s="128" t="s">
        <v>3550</v>
      </c>
      <c r="J951" s="124"/>
      <c r="K951" s="124"/>
      <c r="L951" s="124"/>
      <c r="M951" s="124"/>
      <c r="N951" s="213">
        <v>0</v>
      </c>
      <c r="O951" s="213">
        <v>30</v>
      </c>
      <c r="P951" s="124" t="s">
        <v>1314</v>
      </c>
    </row>
    <row r="952" spans="1:16" ht="51">
      <c r="A952" s="266" t="s">
        <v>619</v>
      </c>
      <c r="B952" s="124"/>
      <c r="C952" s="125" t="s">
        <v>713</v>
      </c>
      <c r="D952" s="119">
        <v>43126</v>
      </c>
      <c r="E952" s="120" t="s">
        <v>2509</v>
      </c>
      <c r="F952" s="120" t="s">
        <v>3</v>
      </c>
      <c r="G952" s="120">
        <v>1591295</v>
      </c>
      <c r="H952" s="124"/>
      <c r="I952" s="128" t="s">
        <v>3551</v>
      </c>
      <c r="J952" s="124"/>
      <c r="K952" s="124"/>
      <c r="L952" s="124"/>
      <c r="M952" s="124"/>
      <c r="N952" s="213">
        <v>0</v>
      </c>
      <c r="O952" s="213">
        <v>70</v>
      </c>
      <c r="P952" s="124" t="s">
        <v>1314</v>
      </c>
    </row>
    <row r="953" spans="1:16" ht="38.25">
      <c r="A953" s="266">
        <v>254</v>
      </c>
      <c r="B953" s="124"/>
      <c r="C953" s="125" t="s">
        <v>779</v>
      </c>
      <c r="D953" s="119">
        <v>43126</v>
      </c>
      <c r="E953" s="120" t="s">
        <v>2510</v>
      </c>
      <c r="F953" s="120" t="s">
        <v>3</v>
      </c>
      <c r="G953" s="120">
        <v>1591299</v>
      </c>
      <c r="H953" s="124"/>
      <c r="I953" s="128" t="s">
        <v>3548</v>
      </c>
      <c r="J953" s="124"/>
      <c r="K953" s="124"/>
      <c r="L953" s="124"/>
      <c r="M953" s="124"/>
      <c r="N953" s="213">
        <v>0</v>
      </c>
      <c r="O953" s="213">
        <v>40</v>
      </c>
      <c r="P953" s="124" t="s">
        <v>1314</v>
      </c>
    </row>
    <row r="954" spans="1:16" ht="38.25">
      <c r="A954" s="266">
        <v>254</v>
      </c>
      <c r="B954" s="124"/>
      <c r="C954" s="125" t="s">
        <v>779</v>
      </c>
      <c r="D954" s="119">
        <v>43126</v>
      </c>
      <c r="E954" s="120" t="s">
        <v>2511</v>
      </c>
      <c r="F954" s="120" t="s">
        <v>3</v>
      </c>
      <c r="G954" s="120">
        <v>1591300</v>
      </c>
      <c r="H954" s="124"/>
      <c r="I954" s="128" t="s">
        <v>3552</v>
      </c>
      <c r="J954" s="124"/>
      <c r="K954" s="124"/>
      <c r="L954" s="124"/>
      <c r="M954" s="124"/>
      <c r="N954" s="213">
        <v>0</v>
      </c>
      <c r="O954" s="213">
        <v>110</v>
      </c>
      <c r="P954" s="124" t="s">
        <v>1314</v>
      </c>
    </row>
    <row r="955" spans="1:16" ht="51">
      <c r="A955" s="266" t="s">
        <v>619</v>
      </c>
      <c r="B955" s="124"/>
      <c r="C955" s="125" t="s">
        <v>713</v>
      </c>
      <c r="D955" s="119">
        <v>43126</v>
      </c>
      <c r="E955" s="120" t="s">
        <v>2512</v>
      </c>
      <c r="F955" s="120" t="s">
        <v>3</v>
      </c>
      <c r="G955" s="120">
        <v>1591328</v>
      </c>
      <c r="H955" s="124"/>
      <c r="I955" s="128" t="s">
        <v>3553</v>
      </c>
      <c r="J955" s="124"/>
      <c r="K955" s="124"/>
      <c r="L955" s="124"/>
      <c r="M955" s="124"/>
      <c r="N955" s="213">
        <v>0</v>
      </c>
      <c r="O955" s="213">
        <v>3000</v>
      </c>
      <c r="P955" s="124" t="s">
        <v>1314</v>
      </c>
    </row>
    <row r="956" spans="1:16" ht="51">
      <c r="A956" s="266" t="s">
        <v>619</v>
      </c>
      <c r="B956" s="124"/>
      <c r="C956" s="125" t="s">
        <v>713</v>
      </c>
      <c r="D956" s="119">
        <v>43126</v>
      </c>
      <c r="E956" s="120" t="s">
        <v>2513</v>
      </c>
      <c r="F956" s="120" t="s">
        <v>3</v>
      </c>
      <c r="G956" s="120">
        <v>1591344</v>
      </c>
      <c r="H956" s="124"/>
      <c r="I956" s="128" t="s">
        <v>3554</v>
      </c>
      <c r="J956" s="124"/>
      <c r="K956" s="124"/>
      <c r="L956" s="124"/>
      <c r="M956" s="124"/>
      <c r="N956" s="213">
        <v>0</v>
      </c>
      <c r="O956" s="213">
        <v>1528.5</v>
      </c>
      <c r="P956" s="124" t="s">
        <v>1314</v>
      </c>
    </row>
    <row r="957" spans="1:16" ht="51">
      <c r="A957" s="266" t="s">
        <v>619</v>
      </c>
      <c r="B957" s="124"/>
      <c r="C957" s="125" t="s">
        <v>713</v>
      </c>
      <c r="D957" s="119">
        <v>43126</v>
      </c>
      <c r="E957" s="120" t="s">
        <v>2514</v>
      </c>
      <c r="F957" s="120" t="s">
        <v>3</v>
      </c>
      <c r="G957" s="120">
        <v>1591465</v>
      </c>
      <c r="H957" s="124"/>
      <c r="I957" s="128" t="s">
        <v>3555</v>
      </c>
      <c r="J957" s="124"/>
      <c r="K957" s="124"/>
      <c r="L957" s="124"/>
      <c r="M957" s="124"/>
      <c r="N957" s="213">
        <v>0</v>
      </c>
      <c r="O957" s="213">
        <v>1096</v>
      </c>
      <c r="P957" s="124" t="s">
        <v>1314</v>
      </c>
    </row>
    <row r="958" spans="1:16" ht="63.75">
      <c r="A958" s="266">
        <v>20</v>
      </c>
      <c r="B958" s="124"/>
      <c r="C958" s="125" t="s">
        <v>693</v>
      </c>
      <c r="D958" s="119">
        <v>43126</v>
      </c>
      <c r="E958" s="120" t="s">
        <v>2515</v>
      </c>
      <c r="F958" s="120" t="s">
        <v>3</v>
      </c>
      <c r="G958" s="120">
        <v>1591467</v>
      </c>
      <c r="H958" s="124"/>
      <c r="I958" s="128" t="s">
        <v>3556</v>
      </c>
      <c r="J958" s="124"/>
      <c r="K958" s="124"/>
      <c r="L958" s="124"/>
      <c r="M958" s="124"/>
      <c r="N958" s="213">
        <v>0</v>
      </c>
      <c r="O958" s="213">
        <v>191</v>
      </c>
      <c r="P958" s="124" t="s">
        <v>1314</v>
      </c>
    </row>
    <row r="959" spans="1:16" ht="38.25">
      <c r="A959" s="266">
        <v>130</v>
      </c>
      <c r="B959" s="124"/>
      <c r="C959" s="125" t="s">
        <v>727</v>
      </c>
      <c r="D959" s="119">
        <v>43126</v>
      </c>
      <c r="E959" s="120" t="s">
        <v>2516</v>
      </c>
      <c r="F959" s="120" t="s">
        <v>3</v>
      </c>
      <c r="G959" s="120">
        <v>1591474</v>
      </c>
      <c r="H959" s="124"/>
      <c r="I959" s="128" t="s">
        <v>1386</v>
      </c>
      <c r="J959" s="124"/>
      <c r="K959" s="124"/>
      <c r="L959" s="124"/>
      <c r="M959" s="124"/>
      <c r="N959" s="213">
        <v>0</v>
      </c>
      <c r="O959" s="213">
        <v>4.5</v>
      </c>
      <c r="P959" s="124" t="s">
        <v>1314</v>
      </c>
    </row>
    <row r="960" spans="1:16" ht="38.25">
      <c r="A960" s="266">
        <v>291</v>
      </c>
      <c r="B960" s="124"/>
      <c r="C960" s="125" t="s">
        <v>794</v>
      </c>
      <c r="D960" s="119">
        <v>43126</v>
      </c>
      <c r="E960" s="120" t="s">
        <v>2517</v>
      </c>
      <c r="F960" s="120" t="s">
        <v>3</v>
      </c>
      <c r="G960" s="120">
        <v>1591482</v>
      </c>
      <c r="H960" s="124"/>
      <c r="I960" s="128" t="s">
        <v>3557</v>
      </c>
      <c r="J960" s="124"/>
      <c r="K960" s="124"/>
      <c r="L960" s="124"/>
      <c r="M960" s="124"/>
      <c r="N960" s="213">
        <v>0</v>
      </c>
      <c r="O960" s="213">
        <v>9031.2900000000009</v>
      </c>
      <c r="P960" s="124" t="s">
        <v>1314</v>
      </c>
    </row>
    <row r="961" spans="1:16" ht="51">
      <c r="A961" s="266" t="s">
        <v>619</v>
      </c>
      <c r="B961" s="124"/>
      <c r="C961" s="125" t="s">
        <v>713</v>
      </c>
      <c r="D961" s="119">
        <v>43126</v>
      </c>
      <c r="E961" s="120" t="s">
        <v>2518</v>
      </c>
      <c r="F961" s="120" t="s">
        <v>3</v>
      </c>
      <c r="G961" s="120">
        <v>1591483</v>
      </c>
      <c r="H961" s="124"/>
      <c r="I961" s="128" t="s">
        <v>3558</v>
      </c>
      <c r="J961" s="124"/>
      <c r="K961" s="124"/>
      <c r="L961" s="124"/>
      <c r="M961" s="124"/>
      <c r="N961" s="213">
        <v>0</v>
      </c>
      <c r="O961" s="213">
        <v>140</v>
      </c>
      <c r="P961" s="124" t="s">
        <v>1314</v>
      </c>
    </row>
    <row r="962" spans="1:16" ht="38.25">
      <c r="A962" s="266">
        <v>290</v>
      </c>
      <c r="B962" s="124"/>
      <c r="C962" s="125" t="s">
        <v>793</v>
      </c>
      <c r="D962" s="119">
        <v>43126</v>
      </c>
      <c r="E962" s="120" t="s">
        <v>2519</v>
      </c>
      <c r="F962" s="120" t="s">
        <v>3</v>
      </c>
      <c r="G962" s="120">
        <v>1591510</v>
      </c>
      <c r="H962" s="124"/>
      <c r="I962" s="128" t="s">
        <v>3559</v>
      </c>
      <c r="J962" s="124"/>
      <c r="K962" s="124"/>
      <c r="L962" s="124"/>
      <c r="M962" s="124"/>
      <c r="N962" s="213">
        <v>0</v>
      </c>
      <c r="O962" s="213">
        <v>30</v>
      </c>
      <c r="P962" s="124" t="s">
        <v>1314</v>
      </c>
    </row>
    <row r="963" spans="1:16" ht="51">
      <c r="A963" s="266" t="s">
        <v>619</v>
      </c>
      <c r="B963" s="124"/>
      <c r="C963" s="125" t="s">
        <v>713</v>
      </c>
      <c r="D963" s="119">
        <v>43126</v>
      </c>
      <c r="E963" s="120" t="s">
        <v>2520</v>
      </c>
      <c r="F963" s="120" t="s">
        <v>3</v>
      </c>
      <c r="G963" s="120">
        <v>1591527</v>
      </c>
      <c r="H963" s="124"/>
      <c r="I963" s="128" t="s">
        <v>3560</v>
      </c>
      <c r="J963" s="124"/>
      <c r="K963" s="124"/>
      <c r="L963" s="124"/>
      <c r="M963" s="124"/>
      <c r="N963" s="213">
        <v>0</v>
      </c>
      <c r="O963" s="213">
        <v>535.5</v>
      </c>
      <c r="P963" s="124" t="s">
        <v>1314</v>
      </c>
    </row>
    <row r="964" spans="1:16" ht="51">
      <c r="A964" s="266" t="s">
        <v>619</v>
      </c>
      <c r="B964" s="124"/>
      <c r="C964" s="125" t="s">
        <v>713</v>
      </c>
      <c r="D964" s="119">
        <v>43126</v>
      </c>
      <c r="E964" s="120" t="s">
        <v>2521</v>
      </c>
      <c r="F964" s="120" t="s">
        <v>3</v>
      </c>
      <c r="G964" s="120">
        <v>1591530</v>
      </c>
      <c r="H964" s="124"/>
      <c r="I964" s="128" t="s">
        <v>3561</v>
      </c>
      <c r="J964" s="124"/>
      <c r="K964" s="124"/>
      <c r="L964" s="124"/>
      <c r="M964" s="124"/>
      <c r="N964" s="213">
        <v>0</v>
      </c>
      <c r="O964" s="213">
        <v>2040.59</v>
      </c>
      <c r="P964" s="124" t="s">
        <v>1314</v>
      </c>
    </row>
    <row r="965" spans="1:16" ht="51">
      <c r="A965" s="266" t="s">
        <v>619</v>
      </c>
      <c r="B965" s="124"/>
      <c r="C965" s="125" t="s">
        <v>713</v>
      </c>
      <c r="D965" s="119">
        <v>43126</v>
      </c>
      <c r="E965" s="120" t="s">
        <v>2522</v>
      </c>
      <c r="F965" s="120" t="s">
        <v>3</v>
      </c>
      <c r="G965" s="120">
        <v>1591588</v>
      </c>
      <c r="H965" s="124"/>
      <c r="I965" s="128" t="s">
        <v>3562</v>
      </c>
      <c r="J965" s="124"/>
      <c r="K965" s="124"/>
      <c r="L965" s="124"/>
      <c r="M965" s="124"/>
      <c r="N965" s="213">
        <v>0</v>
      </c>
      <c r="O965" s="213">
        <v>266</v>
      </c>
      <c r="P965" s="124" t="s">
        <v>1314</v>
      </c>
    </row>
    <row r="966" spans="1:16" ht="51">
      <c r="A966" s="266" t="s">
        <v>619</v>
      </c>
      <c r="B966" s="124"/>
      <c r="C966" s="125" t="s">
        <v>713</v>
      </c>
      <c r="D966" s="119">
        <v>43126</v>
      </c>
      <c r="E966" s="120" t="s">
        <v>2523</v>
      </c>
      <c r="F966" s="120" t="s">
        <v>3</v>
      </c>
      <c r="G966" s="120">
        <v>1591590</v>
      </c>
      <c r="H966" s="124"/>
      <c r="I966" s="128" t="s">
        <v>3563</v>
      </c>
      <c r="J966" s="124"/>
      <c r="K966" s="124"/>
      <c r="L966" s="124"/>
      <c r="M966" s="124"/>
      <c r="N966" s="213">
        <v>0</v>
      </c>
      <c r="O966" s="213">
        <v>676</v>
      </c>
      <c r="P966" s="124" t="s">
        <v>1314</v>
      </c>
    </row>
    <row r="967" spans="1:16" ht="51">
      <c r="A967" s="266">
        <v>30</v>
      </c>
      <c r="B967" s="124"/>
      <c r="C967" s="125" t="s">
        <v>695</v>
      </c>
      <c r="D967" s="119">
        <v>43126</v>
      </c>
      <c r="E967" s="120" t="s">
        <v>2524</v>
      </c>
      <c r="F967" s="120" t="s">
        <v>3</v>
      </c>
      <c r="G967" s="120">
        <v>1591640</v>
      </c>
      <c r="H967" s="124"/>
      <c r="I967" s="128" t="s">
        <v>3564</v>
      </c>
      <c r="J967" s="124"/>
      <c r="K967" s="124"/>
      <c r="L967" s="124"/>
      <c r="M967" s="124"/>
      <c r="N967" s="213">
        <v>0</v>
      </c>
      <c r="O967" s="213">
        <v>341</v>
      </c>
      <c r="P967" s="124" t="s">
        <v>1314</v>
      </c>
    </row>
    <row r="968" spans="1:16" ht="63.75">
      <c r="A968" s="266">
        <v>48</v>
      </c>
      <c r="B968" s="124"/>
      <c r="C968" s="125" t="s">
        <v>700</v>
      </c>
      <c r="D968" s="119">
        <v>43126</v>
      </c>
      <c r="E968" s="120" t="s">
        <v>2525</v>
      </c>
      <c r="F968" s="120" t="s">
        <v>3</v>
      </c>
      <c r="G968" s="120">
        <v>1591647</v>
      </c>
      <c r="H968" s="124"/>
      <c r="I968" s="128" t="s">
        <v>3565</v>
      </c>
      <c r="J968" s="124"/>
      <c r="K968" s="124"/>
      <c r="L968" s="124"/>
      <c r="M968" s="124"/>
      <c r="N968" s="213">
        <v>0</v>
      </c>
      <c r="O968" s="213">
        <v>1195</v>
      </c>
      <c r="P968" s="124" t="s">
        <v>1314</v>
      </c>
    </row>
    <row r="969" spans="1:16" ht="51">
      <c r="A969" s="266">
        <v>52</v>
      </c>
      <c r="B969" s="124"/>
      <c r="C969" s="125" t="s">
        <v>703</v>
      </c>
      <c r="D969" s="119">
        <v>43126</v>
      </c>
      <c r="E969" s="120" t="s">
        <v>2526</v>
      </c>
      <c r="F969" s="120" t="s">
        <v>3</v>
      </c>
      <c r="G969" s="120">
        <v>1591656</v>
      </c>
      <c r="H969" s="124"/>
      <c r="I969" s="128" t="s">
        <v>3566</v>
      </c>
      <c r="J969" s="124"/>
      <c r="K969" s="124"/>
      <c r="L969" s="124"/>
      <c r="M969" s="124"/>
      <c r="N969" s="213">
        <v>0</v>
      </c>
      <c r="O969" s="213">
        <v>14</v>
      </c>
      <c r="P969" s="124" t="s">
        <v>1314</v>
      </c>
    </row>
    <row r="970" spans="1:16" ht="51">
      <c r="A970" s="266" t="s">
        <v>619</v>
      </c>
      <c r="B970" s="124"/>
      <c r="C970" s="125" t="s">
        <v>713</v>
      </c>
      <c r="D970" s="119">
        <v>43126</v>
      </c>
      <c r="E970" s="120" t="s">
        <v>2527</v>
      </c>
      <c r="F970" s="120" t="s">
        <v>3</v>
      </c>
      <c r="G970" s="120">
        <v>1591679</v>
      </c>
      <c r="H970" s="124"/>
      <c r="I970" s="128" t="s">
        <v>3567</v>
      </c>
      <c r="J970" s="124"/>
      <c r="K970" s="124"/>
      <c r="L970" s="124"/>
      <c r="M970" s="124"/>
      <c r="N970" s="213">
        <v>0</v>
      </c>
      <c r="O970" s="213">
        <v>10820.59</v>
      </c>
      <c r="P970" s="124" t="s">
        <v>1314</v>
      </c>
    </row>
    <row r="971" spans="1:16" ht="76.5">
      <c r="A971" s="266">
        <v>291</v>
      </c>
      <c r="B971" s="124"/>
      <c r="C971" s="125" t="s">
        <v>794</v>
      </c>
      <c r="D971" s="119">
        <v>43129</v>
      </c>
      <c r="E971" s="120" t="s">
        <v>1882</v>
      </c>
      <c r="F971" s="120" t="s">
        <v>6</v>
      </c>
      <c r="G971" s="120">
        <v>935535</v>
      </c>
      <c r="H971" s="124"/>
      <c r="I971" s="128" t="s">
        <v>3073</v>
      </c>
      <c r="J971" s="124"/>
      <c r="K971" s="124"/>
      <c r="L971" s="124"/>
      <c r="M971" s="124"/>
      <c r="N971" s="213">
        <v>0</v>
      </c>
      <c r="O971" s="213">
        <v>4170600</v>
      </c>
      <c r="P971" s="124" t="s">
        <v>1314</v>
      </c>
    </row>
    <row r="972" spans="1:16" ht="51">
      <c r="A972" s="266" t="s">
        <v>622</v>
      </c>
      <c r="B972" s="124"/>
      <c r="C972" s="125" t="s">
        <v>715</v>
      </c>
      <c r="D972" s="119">
        <v>43129</v>
      </c>
      <c r="E972" s="120" t="s">
        <v>1883</v>
      </c>
      <c r="F972" s="120" t="s">
        <v>6</v>
      </c>
      <c r="G972" s="120">
        <v>935588</v>
      </c>
      <c r="H972" s="124"/>
      <c r="I972" s="128" t="s">
        <v>1387</v>
      </c>
      <c r="J972" s="124"/>
      <c r="K972" s="124"/>
      <c r="L972" s="124"/>
      <c r="M972" s="124"/>
      <c r="N972" s="213">
        <v>0</v>
      </c>
      <c r="O972" s="213">
        <v>621.37</v>
      </c>
      <c r="P972" s="124" t="s">
        <v>1314</v>
      </c>
    </row>
    <row r="973" spans="1:16" ht="76.5">
      <c r="A973" s="266" t="s">
        <v>620</v>
      </c>
      <c r="B973" s="124"/>
      <c r="C973" s="125" t="s">
        <v>714</v>
      </c>
      <c r="D973" s="119">
        <v>43129</v>
      </c>
      <c r="E973" s="120" t="s">
        <v>1884</v>
      </c>
      <c r="F973" s="120" t="s">
        <v>6</v>
      </c>
      <c r="G973" s="120">
        <v>935633</v>
      </c>
      <c r="H973" s="124"/>
      <c r="I973" s="128" t="s">
        <v>3074</v>
      </c>
      <c r="J973" s="124"/>
      <c r="K973" s="124"/>
      <c r="L973" s="124"/>
      <c r="M973" s="124"/>
      <c r="N973" s="213">
        <v>0</v>
      </c>
      <c r="O973" s="213">
        <v>18000</v>
      </c>
      <c r="P973" s="124" t="s">
        <v>1314</v>
      </c>
    </row>
    <row r="974" spans="1:16">
      <c r="A974" s="266" t="s">
        <v>1370</v>
      </c>
      <c r="B974" s="124"/>
      <c r="C974" s="125" t="s">
        <v>1370</v>
      </c>
      <c r="D974" s="119">
        <v>43129</v>
      </c>
      <c r="E974" s="120" t="s">
        <v>1885</v>
      </c>
      <c r="F974" s="120" t="s">
        <v>13</v>
      </c>
      <c r="G974" s="120">
        <v>378757</v>
      </c>
      <c r="H974" s="124"/>
      <c r="I974" s="128" t="s">
        <v>1396</v>
      </c>
      <c r="J974" s="124"/>
      <c r="K974" s="124"/>
      <c r="L974" s="124"/>
      <c r="M974" s="124"/>
      <c r="N974" s="213">
        <v>23863988.190000001</v>
      </c>
      <c r="O974" s="213">
        <v>0</v>
      </c>
      <c r="P974" s="124" t="s">
        <v>1314</v>
      </c>
    </row>
    <row r="975" spans="1:16">
      <c r="A975" s="266" t="s">
        <v>1370</v>
      </c>
      <c r="B975" s="124"/>
      <c r="C975" s="125" t="s">
        <v>1370</v>
      </c>
      <c r="D975" s="119">
        <v>43129</v>
      </c>
      <c r="E975" s="120" t="s">
        <v>1886</v>
      </c>
      <c r="F975" s="120" t="s">
        <v>13</v>
      </c>
      <c r="G975" s="120">
        <v>378759</v>
      </c>
      <c r="H975" s="124"/>
      <c r="I975" s="128" t="s">
        <v>1396</v>
      </c>
      <c r="J975" s="124"/>
      <c r="K975" s="124"/>
      <c r="L975" s="124"/>
      <c r="M975" s="124"/>
      <c r="N975" s="213">
        <v>9191174.4600000009</v>
      </c>
      <c r="O975" s="213">
        <v>0</v>
      </c>
      <c r="P975" s="124" t="s">
        <v>1314</v>
      </c>
    </row>
    <row r="976" spans="1:16">
      <c r="A976" s="266" t="s">
        <v>1370</v>
      </c>
      <c r="B976" s="124"/>
      <c r="C976" s="125" t="s">
        <v>1370</v>
      </c>
      <c r="D976" s="119">
        <v>43129</v>
      </c>
      <c r="E976" s="120" t="s">
        <v>1887</v>
      </c>
      <c r="F976" s="120" t="s">
        <v>13</v>
      </c>
      <c r="G976" s="120">
        <v>378761</v>
      </c>
      <c r="H976" s="124"/>
      <c r="I976" s="128" t="s">
        <v>1396</v>
      </c>
      <c r="J976" s="124"/>
      <c r="K976" s="124"/>
      <c r="L976" s="124"/>
      <c r="M976" s="124"/>
      <c r="N976" s="213">
        <v>109892607.92</v>
      </c>
      <c r="O976" s="213">
        <v>0</v>
      </c>
      <c r="P976" s="124" t="s">
        <v>1314</v>
      </c>
    </row>
    <row r="977" spans="1:16">
      <c r="A977" s="266" t="s">
        <v>1370</v>
      </c>
      <c r="B977" s="124"/>
      <c r="C977" s="125" t="s">
        <v>1370</v>
      </c>
      <c r="D977" s="119">
        <v>43129</v>
      </c>
      <c r="E977" s="120" t="s">
        <v>1888</v>
      </c>
      <c r="F977" s="120" t="s">
        <v>13</v>
      </c>
      <c r="G977" s="120">
        <v>378763</v>
      </c>
      <c r="H977" s="124"/>
      <c r="I977" s="128" t="s">
        <v>1396</v>
      </c>
      <c r="J977" s="124"/>
      <c r="K977" s="124"/>
      <c r="L977" s="124"/>
      <c r="M977" s="124"/>
      <c r="N977" s="213">
        <v>47231779.759999998</v>
      </c>
      <c r="O977" s="213">
        <v>0</v>
      </c>
      <c r="P977" s="124" t="s">
        <v>1314</v>
      </c>
    </row>
    <row r="978" spans="1:16">
      <c r="A978" s="266" t="s">
        <v>1370</v>
      </c>
      <c r="B978" s="124"/>
      <c r="C978" s="125" t="s">
        <v>1370</v>
      </c>
      <c r="D978" s="119">
        <v>43129</v>
      </c>
      <c r="E978" s="120" t="s">
        <v>1889</v>
      </c>
      <c r="F978" s="120" t="s">
        <v>13</v>
      </c>
      <c r="G978" s="120">
        <v>378765</v>
      </c>
      <c r="H978" s="124"/>
      <c r="I978" s="128" t="s">
        <v>1396</v>
      </c>
      <c r="J978" s="124"/>
      <c r="K978" s="124"/>
      <c r="L978" s="124"/>
      <c r="M978" s="124"/>
      <c r="N978" s="213">
        <v>10874.06</v>
      </c>
      <c r="O978" s="213">
        <v>0</v>
      </c>
      <c r="P978" s="124" t="s">
        <v>1314</v>
      </c>
    </row>
    <row r="979" spans="1:16">
      <c r="A979" s="266" t="s">
        <v>1370</v>
      </c>
      <c r="B979" s="124"/>
      <c r="C979" s="125" t="s">
        <v>1370</v>
      </c>
      <c r="D979" s="119">
        <v>43129</v>
      </c>
      <c r="E979" s="120" t="s">
        <v>1890</v>
      </c>
      <c r="F979" s="120" t="s">
        <v>13</v>
      </c>
      <c r="G979" s="120">
        <v>378767</v>
      </c>
      <c r="H979" s="124"/>
      <c r="I979" s="128" t="s">
        <v>1396</v>
      </c>
      <c r="J979" s="124"/>
      <c r="K979" s="124"/>
      <c r="L979" s="124"/>
      <c r="M979" s="124"/>
      <c r="N979" s="213">
        <v>17377.41</v>
      </c>
      <c r="O979" s="213">
        <v>0</v>
      </c>
      <c r="P979" s="124" t="s">
        <v>1314</v>
      </c>
    </row>
    <row r="980" spans="1:16">
      <c r="A980" s="266" t="s">
        <v>1370</v>
      </c>
      <c r="B980" s="124"/>
      <c r="C980" s="125" t="s">
        <v>1370</v>
      </c>
      <c r="D980" s="119">
        <v>43129</v>
      </c>
      <c r="E980" s="120" t="s">
        <v>1891</v>
      </c>
      <c r="F980" s="120" t="s">
        <v>13</v>
      </c>
      <c r="G980" s="120">
        <v>378769</v>
      </c>
      <c r="H980" s="124"/>
      <c r="I980" s="128" t="s">
        <v>1396</v>
      </c>
      <c r="J980" s="124"/>
      <c r="K980" s="124"/>
      <c r="L980" s="124"/>
      <c r="M980" s="124"/>
      <c r="N980" s="213">
        <v>1072.22</v>
      </c>
      <c r="O980" s="213">
        <v>0</v>
      </c>
      <c r="P980" s="124" t="s">
        <v>1314</v>
      </c>
    </row>
    <row r="981" spans="1:16">
      <c r="A981" s="266" t="s">
        <v>1370</v>
      </c>
      <c r="B981" s="124"/>
      <c r="C981" s="125" t="s">
        <v>1370</v>
      </c>
      <c r="D981" s="119">
        <v>43129</v>
      </c>
      <c r="E981" s="120" t="s">
        <v>1892</v>
      </c>
      <c r="F981" s="120" t="s">
        <v>13</v>
      </c>
      <c r="G981" s="120">
        <v>378771</v>
      </c>
      <c r="H981" s="124"/>
      <c r="I981" s="128" t="s">
        <v>1396</v>
      </c>
      <c r="J981" s="124"/>
      <c r="K981" s="124"/>
      <c r="L981" s="124"/>
      <c r="M981" s="124"/>
      <c r="N981" s="213">
        <v>16580.349999999999</v>
      </c>
      <c r="O981" s="213">
        <v>0</v>
      </c>
      <c r="P981" s="124" t="s">
        <v>1314</v>
      </c>
    </row>
    <row r="982" spans="1:16">
      <c r="A982" s="266" t="s">
        <v>1370</v>
      </c>
      <c r="B982" s="124"/>
      <c r="C982" s="125" t="s">
        <v>1370</v>
      </c>
      <c r="D982" s="119">
        <v>43129</v>
      </c>
      <c r="E982" s="120" t="s">
        <v>1893</v>
      </c>
      <c r="F982" s="120" t="s">
        <v>13</v>
      </c>
      <c r="G982" s="120">
        <v>378773</v>
      </c>
      <c r="H982" s="124"/>
      <c r="I982" s="128" t="s">
        <v>1396</v>
      </c>
      <c r="J982" s="124"/>
      <c r="K982" s="124"/>
      <c r="L982" s="124"/>
      <c r="M982" s="124"/>
      <c r="N982" s="213">
        <v>16580.349999999999</v>
      </c>
      <c r="O982" s="213">
        <v>0</v>
      </c>
      <c r="P982" s="124" t="s">
        <v>1314</v>
      </c>
    </row>
    <row r="983" spans="1:16">
      <c r="A983" s="266" t="s">
        <v>1370</v>
      </c>
      <c r="B983" s="124"/>
      <c r="C983" s="125" t="s">
        <v>1370</v>
      </c>
      <c r="D983" s="119">
        <v>43129</v>
      </c>
      <c r="E983" s="120" t="s">
        <v>1894</v>
      </c>
      <c r="F983" s="120" t="s">
        <v>13</v>
      </c>
      <c r="G983" s="120">
        <v>378775</v>
      </c>
      <c r="H983" s="124"/>
      <c r="I983" s="128" t="s">
        <v>1396</v>
      </c>
      <c r="J983" s="124"/>
      <c r="K983" s="124"/>
      <c r="L983" s="124"/>
      <c r="M983" s="124"/>
      <c r="N983" s="213">
        <v>16580.349999999999</v>
      </c>
      <c r="O983" s="213">
        <v>0</v>
      </c>
      <c r="P983" s="124" t="s">
        <v>1314</v>
      </c>
    </row>
    <row r="984" spans="1:16">
      <c r="A984" s="266" t="s">
        <v>1370</v>
      </c>
      <c r="B984" s="124"/>
      <c r="C984" s="125" t="s">
        <v>1370</v>
      </c>
      <c r="D984" s="119">
        <v>43129</v>
      </c>
      <c r="E984" s="120" t="s">
        <v>1895</v>
      </c>
      <c r="F984" s="120" t="s">
        <v>13</v>
      </c>
      <c r="G984" s="120">
        <v>378777</v>
      </c>
      <c r="H984" s="124"/>
      <c r="I984" s="128" t="s">
        <v>1396</v>
      </c>
      <c r="J984" s="124"/>
      <c r="K984" s="124"/>
      <c r="L984" s="124"/>
      <c r="M984" s="124"/>
      <c r="N984" s="213">
        <v>16580.349999999999</v>
      </c>
      <c r="O984" s="213">
        <v>0</v>
      </c>
      <c r="P984" s="124" t="s">
        <v>1314</v>
      </c>
    </row>
    <row r="985" spans="1:16">
      <c r="A985" s="266" t="s">
        <v>1370</v>
      </c>
      <c r="B985" s="124"/>
      <c r="C985" s="125" t="s">
        <v>1370</v>
      </c>
      <c r="D985" s="119">
        <v>43129</v>
      </c>
      <c r="E985" s="120" t="s">
        <v>1896</v>
      </c>
      <c r="F985" s="120" t="s">
        <v>13</v>
      </c>
      <c r="G985" s="120">
        <v>378779</v>
      </c>
      <c r="H985" s="124"/>
      <c r="I985" s="128" t="s">
        <v>1396</v>
      </c>
      <c r="J985" s="124"/>
      <c r="K985" s="124"/>
      <c r="L985" s="124"/>
      <c r="M985" s="124"/>
      <c r="N985" s="213">
        <v>314878.53000000003</v>
      </c>
      <c r="O985" s="213">
        <v>0</v>
      </c>
      <c r="P985" s="124" t="s">
        <v>1314</v>
      </c>
    </row>
    <row r="986" spans="1:16">
      <c r="A986" s="266" t="s">
        <v>1370</v>
      </c>
      <c r="B986" s="124"/>
      <c r="C986" s="125" t="s">
        <v>1370</v>
      </c>
      <c r="D986" s="119">
        <v>43129</v>
      </c>
      <c r="E986" s="120" t="s">
        <v>1897</v>
      </c>
      <c r="F986" s="120" t="s">
        <v>13</v>
      </c>
      <c r="G986" s="120">
        <v>378781</v>
      </c>
      <c r="H986" s="124"/>
      <c r="I986" s="128" t="s">
        <v>1396</v>
      </c>
      <c r="J986" s="124"/>
      <c r="K986" s="124"/>
      <c r="L986" s="124"/>
      <c r="M986" s="124"/>
      <c r="N986" s="213">
        <v>6141.62</v>
      </c>
      <c r="O986" s="213">
        <v>0</v>
      </c>
      <c r="P986" s="124" t="s">
        <v>1314</v>
      </c>
    </row>
    <row r="987" spans="1:16">
      <c r="A987" s="266" t="s">
        <v>1370</v>
      </c>
      <c r="B987" s="124"/>
      <c r="C987" s="125" t="s">
        <v>1370</v>
      </c>
      <c r="D987" s="119">
        <v>43129</v>
      </c>
      <c r="E987" s="120" t="s">
        <v>1898</v>
      </c>
      <c r="F987" s="120" t="s">
        <v>13</v>
      </c>
      <c r="G987" s="120">
        <v>378783</v>
      </c>
      <c r="H987" s="124"/>
      <c r="I987" s="128" t="s">
        <v>1396</v>
      </c>
      <c r="J987" s="124"/>
      <c r="K987" s="124"/>
      <c r="L987" s="124"/>
      <c r="M987" s="124"/>
      <c r="N987" s="213">
        <v>378.95</v>
      </c>
      <c r="O987" s="213">
        <v>0</v>
      </c>
      <c r="P987" s="124" t="s">
        <v>1314</v>
      </c>
    </row>
    <row r="988" spans="1:16">
      <c r="A988" s="266" t="s">
        <v>1370</v>
      </c>
      <c r="B988" s="124"/>
      <c r="C988" s="125" t="s">
        <v>1370</v>
      </c>
      <c r="D988" s="119">
        <v>43129</v>
      </c>
      <c r="E988" s="120" t="s">
        <v>1899</v>
      </c>
      <c r="F988" s="120" t="s">
        <v>13</v>
      </c>
      <c r="G988" s="120">
        <v>378785</v>
      </c>
      <c r="H988" s="124"/>
      <c r="I988" s="128" t="s">
        <v>1396</v>
      </c>
      <c r="J988" s="124"/>
      <c r="K988" s="124"/>
      <c r="L988" s="124"/>
      <c r="M988" s="124"/>
      <c r="N988" s="213">
        <v>1356.08</v>
      </c>
      <c r="O988" s="213">
        <v>0</v>
      </c>
      <c r="P988" s="124" t="s">
        <v>1314</v>
      </c>
    </row>
    <row r="989" spans="1:16">
      <c r="A989" s="266" t="s">
        <v>1370</v>
      </c>
      <c r="B989" s="124"/>
      <c r="C989" s="125" t="s">
        <v>1370</v>
      </c>
      <c r="D989" s="119">
        <v>43129</v>
      </c>
      <c r="E989" s="120" t="s">
        <v>1900</v>
      </c>
      <c r="F989" s="120" t="s">
        <v>13</v>
      </c>
      <c r="G989" s="120">
        <v>378787</v>
      </c>
      <c r="H989" s="124"/>
      <c r="I989" s="128" t="s">
        <v>1396</v>
      </c>
      <c r="J989" s="124"/>
      <c r="K989" s="124"/>
      <c r="L989" s="124"/>
      <c r="M989" s="124"/>
      <c r="N989" s="213">
        <v>5859.88</v>
      </c>
      <c r="O989" s="213">
        <v>0</v>
      </c>
      <c r="P989" s="124" t="s">
        <v>1314</v>
      </c>
    </row>
    <row r="990" spans="1:16">
      <c r="A990" s="266" t="s">
        <v>1370</v>
      </c>
      <c r="B990" s="124"/>
      <c r="C990" s="125" t="s">
        <v>1370</v>
      </c>
      <c r="D990" s="119">
        <v>43129</v>
      </c>
      <c r="E990" s="120" t="s">
        <v>1901</v>
      </c>
      <c r="F990" s="120" t="s">
        <v>13</v>
      </c>
      <c r="G990" s="120">
        <v>378789</v>
      </c>
      <c r="H990" s="124"/>
      <c r="I990" s="128" t="s">
        <v>1396</v>
      </c>
      <c r="J990" s="124"/>
      <c r="K990" s="124"/>
      <c r="L990" s="124"/>
      <c r="M990" s="124"/>
      <c r="N990" s="213">
        <v>5859.88</v>
      </c>
      <c r="O990" s="213">
        <v>0</v>
      </c>
      <c r="P990" s="124" t="s">
        <v>1314</v>
      </c>
    </row>
    <row r="991" spans="1:16">
      <c r="A991" s="266" t="s">
        <v>1370</v>
      </c>
      <c r="B991" s="124"/>
      <c r="C991" s="125" t="s">
        <v>1370</v>
      </c>
      <c r="D991" s="119">
        <v>43129</v>
      </c>
      <c r="E991" s="120" t="s">
        <v>1902</v>
      </c>
      <c r="F991" s="120" t="s">
        <v>13</v>
      </c>
      <c r="G991" s="120">
        <v>378791</v>
      </c>
      <c r="H991" s="124"/>
      <c r="I991" s="128" t="s">
        <v>1396</v>
      </c>
      <c r="J991" s="124"/>
      <c r="K991" s="124"/>
      <c r="L991" s="124"/>
      <c r="M991" s="124"/>
      <c r="N991" s="213">
        <v>5859.88</v>
      </c>
      <c r="O991" s="213">
        <v>0</v>
      </c>
      <c r="P991" s="124" t="s">
        <v>1314</v>
      </c>
    </row>
    <row r="992" spans="1:16">
      <c r="A992" s="266" t="s">
        <v>1370</v>
      </c>
      <c r="B992" s="124"/>
      <c r="C992" s="125" t="s">
        <v>1370</v>
      </c>
      <c r="D992" s="119">
        <v>43129</v>
      </c>
      <c r="E992" s="120" t="s">
        <v>1903</v>
      </c>
      <c r="F992" s="120" t="s">
        <v>13</v>
      </c>
      <c r="G992" s="120">
        <v>378793</v>
      </c>
      <c r="H992" s="124"/>
      <c r="I992" s="128" t="s">
        <v>1396</v>
      </c>
      <c r="J992" s="124"/>
      <c r="K992" s="124"/>
      <c r="L992" s="124"/>
      <c r="M992" s="124"/>
      <c r="N992" s="213">
        <v>5859.88</v>
      </c>
      <c r="O992" s="213">
        <v>0</v>
      </c>
      <c r="P992" s="124" t="s">
        <v>1314</v>
      </c>
    </row>
    <row r="993" spans="1:16">
      <c r="A993" s="266" t="s">
        <v>1370</v>
      </c>
      <c r="B993" s="124"/>
      <c r="C993" s="125" t="s">
        <v>1370</v>
      </c>
      <c r="D993" s="119">
        <v>43129</v>
      </c>
      <c r="E993" s="120" t="s">
        <v>1904</v>
      </c>
      <c r="F993" s="120" t="s">
        <v>13</v>
      </c>
      <c r="G993" s="120">
        <v>378795</v>
      </c>
      <c r="H993" s="124"/>
      <c r="I993" s="128" t="s">
        <v>1396</v>
      </c>
      <c r="J993" s="124"/>
      <c r="K993" s="124"/>
      <c r="L993" s="124"/>
      <c r="M993" s="124"/>
      <c r="N993" s="213">
        <v>47729.14</v>
      </c>
      <c r="O993" s="213">
        <v>0</v>
      </c>
      <c r="P993" s="124" t="s">
        <v>1314</v>
      </c>
    </row>
    <row r="994" spans="1:16">
      <c r="A994" s="266" t="s">
        <v>1370</v>
      </c>
      <c r="B994" s="124"/>
      <c r="C994" s="125" t="s">
        <v>1370</v>
      </c>
      <c r="D994" s="119">
        <v>43129</v>
      </c>
      <c r="E994" s="120" t="s">
        <v>1905</v>
      </c>
      <c r="F994" s="120" t="s">
        <v>13</v>
      </c>
      <c r="G994" s="120">
        <v>378797</v>
      </c>
      <c r="H994" s="124"/>
      <c r="I994" s="128" t="s">
        <v>1396</v>
      </c>
      <c r="J994" s="124"/>
      <c r="K994" s="124"/>
      <c r="L994" s="124"/>
      <c r="M994" s="124"/>
      <c r="N994" s="213">
        <v>2945</v>
      </c>
      <c r="O994" s="213">
        <v>0</v>
      </c>
      <c r="P994" s="124" t="s">
        <v>1314</v>
      </c>
    </row>
    <row r="995" spans="1:16">
      <c r="A995" s="266" t="s">
        <v>1370</v>
      </c>
      <c r="B995" s="124"/>
      <c r="C995" s="125" t="s">
        <v>1370</v>
      </c>
      <c r="D995" s="119">
        <v>43129</v>
      </c>
      <c r="E995" s="120" t="s">
        <v>1906</v>
      </c>
      <c r="F995" s="120" t="s">
        <v>13</v>
      </c>
      <c r="G995" s="120">
        <v>378799</v>
      </c>
      <c r="H995" s="124"/>
      <c r="I995" s="128" t="s">
        <v>1396</v>
      </c>
      <c r="J995" s="124"/>
      <c r="K995" s="124"/>
      <c r="L995" s="124"/>
      <c r="M995" s="124"/>
      <c r="N995" s="213">
        <v>10538.61</v>
      </c>
      <c r="O995" s="213">
        <v>0</v>
      </c>
      <c r="P995" s="124" t="s">
        <v>1314</v>
      </c>
    </row>
    <row r="996" spans="1:16">
      <c r="A996" s="266" t="s">
        <v>1370</v>
      </c>
      <c r="B996" s="124"/>
      <c r="C996" s="125" t="s">
        <v>1370</v>
      </c>
      <c r="D996" s="119">
        <v>43129</v>
      </c>
      <c r="E996" s="120" t="s">
        <v>1907</v>
      </c>
      <c r="F996" s="120" t="s">
        <v>13</v>
      </c>
      <c r="G996" s="120">
        <v>378801</v>
      </c>
      <c r="H996" s="124"/>
      <c r="I996" s="128" t="s">
        <v>1396</v>
      </c>
      <c r="J996" s="124"/>
      <c r="K996" s="124"/>
      <c r="L996" s="124"/>
      <c r="M996" s="124"/>
      <c r="N996" s="213">
        <v>45539.839999999997</v>
      </c>
      <c r="O996" s="213">
        <v>0</v>
      </c>
      <c r="P996" s="124" t="s">
        <v>1314</v>
      </c>
    </row>
    <row r="997" spans="1:16">
      <c r="A997" s="266" t="s">
        <v>1370</v>
      </c>
      <c r="B997" s="124"/>
      <c r="C997" s="125" t="s">
        <v>1370</v>
      </c>
      <c r="D997" s="119">
        <v>43129</v>
      </c>
      <c r="E997" s="120" t="s">
        <v>1908</v>
      </c>
      <c r="F997" s="120" t="s">
        <v>13</v>
      </c>
      <c r="G997" s="120">
        <v>378803</v>
      </c>
      <c r="H997" s="124"/>
      <c r="I997" s="128" t="s">
        <v>1396</v>
      </c>
      <c r="J997" s="124"/>
      <c r="K997" s="124"/>
      <c r="L997" s="124"/>
      <c r="M997" s="124"/>
      <c r="N997" s="213">
        <v>45539.839999999997</v>
      </c>
      <c r="O997" s="213">
        <v>0</v>
      </c>
      <c r="P997" s="124" t="s">
        <v>1314</v>
      </c>
    </row>
    <row r="998" spans="1:16">
      <c r="A998" s="266" t="s">
        <v>1370</v>
      </c>
      <c r="B998" s="124"/>
      <c r="C998" s="125" t="s">
        <v>1370</v>
      </c>
      <c r="D998" s="119">
        <v>43129</v>
      </c>
      <c r="E998" s="120" t="s">
        <v>1909</v>
      </c>
      <c r="F998" s="120" t="s">
        <v>13</v>
      </c>
      <c r="G998" s="120">
        <v>378805</v>
      </c>
      <c r="H998" s="124"/>
      <c r="I998" s="128" t="s">
        <v>1396</v>
      </c>
      <c r="J998" s="124"/>
      <c r="K998" s="124"/>
      <c r="L998" s="124"/>
      <c r="M998" s="124"/>
      <c r="N998" s="213">
        <v>45539.839999999997</v>
      </c>
      <c r="O998" s="213">
        <v>0</v>
      </c>
      <c r="P998" s="124" t="s">
        <v>1314</v>
      </c>
    </row>
    <row r="999" spans="1:16">
      <c r="A999" s="266" t="s">
        <v>1370</v>
      </c>
      <c r="B999" s="124"/>
      <c r="C999" s="125" t="s">
        <v>1370</v>
      </c>
      <c r="D999" s="119">
        <v>43129</v>
      </c>
      <c r="E999" s="120" t="s">
        <v>1910</v>
      </c>
      <c r="F999" s="120" t="s">
        <v>13</v>
      </c>
      <c r="G999" s="120">
        <v>378807</v>
      </c>
      <c r="H999" s="124"/>
      <c r="I999" s="128" t="s">
        <v>1396</v>
      </c>
      <c r="J999" s="124"/>
      <c r="K999" s="124"/>
      <c r="L999" s="124"/>
      <c r="M999" s="124"/>
      <c r="N999" s="213">
        <v>45539.839999999997</v>
      </c>
      <c r="O999" s="213">
        <v>0</v>
      </c>
      <c r="P999" s="124" t="s">
        <v>1314</v>
      </c>
    </row>
    <row r="1000" spans="1:16">
      <c r="A1000" s="266" t="s">
        <v>1370</v>
      </c>
      <c r="B1000" s="124"/>
      <c r="C1000" s="125" t="s">
        <v>1370</v>
      </c>
      <c r="D1000" s="119">
        <v>43129</v>
      </c>
      <c r="E1000" s="120" t="s">
        <v>1911</v>
      </c>
      <c r="F1000" s="120" t="s">
        <v>13</v>
      </c>
      <c r="G1000" s="120">
        <v>378809</v>
      </c>
      <c r="H1000" s="124"/>
      <c r="I1000" s="128" t="s">
        <v>1396</v>
      </c>
      <c r="J1000" s="124"/>
      <c r="K1000" s="124"/>
      <c r="L1000" s="124"/>
      <c r="M1000" s="124"/>
      <c r="N1000" s="213">
        <v>4503.8</v>
      </c>
      <c r="O1000" s="213">
        <v>0</v>
      </c>
      <c r="P1000" s="124" t="s">
        <v>1314</v>
      </c>
    </row>
    <row r="1001" spans="1:16">
      <c r="A1001" s="266" t="s">
        <v>1370</v>
      </c>
      <c r="B1001" s="124"/>
      <c r="C1001" s="125" t="s">
        <v>1370</v>
      </c>
      <c r="D1001" s="119">
        <v>43129</v>
      </c>
      <c r="E1001" s="120" t="s">
        <v>1912</v>
      </c>
      <c r="F1001" s="120" t="s">
        <v>13</v>
      </c>
      <c r="G1001" s="120">
        <v>378811</v>
      </c>
      <c r="H1001" s="124"/>
      <c r="I1001" s="128" t="s">
        <v>1396</v>
      </c>
      <c r="J1001" s="124"/>
      <c r="K1001" s="124"/>
      <c r="L1001" s="124"/>
      <c r="M1001" s="124"/>
      <c r="N1001" s="213">
        <v>5480.93</v>
      </c>
      <c r="O1001" s="213">
        <v>0</v>
      </c>
      <c r="P1001" s="124" t="s">
        <v>1314</v>
      </c>
    </row>
    <row r="1002" spans="1:16">
      <c r="A1002" s="266" t="s">
        <v>1370</v>
      </c>
      <c r="B1002" s="124"/>
      <c r="C1002" s="125" t="s">
        <v>1370</v>
      </c>
      <c r="D1002" s="119">
        <v>43129</v>
      </c>
      <c r="E1002" s="120" t="s">
        <v>1913</v>
      </c>
      <c r="F1002" s="120" t="s">
        <v>13</v>
      </c>
      <c r="G1002" s="120">
        <v>378813</v>
      </c>
      <c r="H1002" s="124"/>
      <c r="I1002" s="128" t="s">
        <v>1396</v>
      </c>
      <c r="J1002" s="124"/>
      <c r="K1002" s="124"/>
      <c r="L1002" s="124"/>
      <c r="M1002" s="124"/>
      <c r="N1002" s="213">
        <v>2016.7</v>
      </c>
      <c r="O1002" s="213">
        <v>0</v>
      </c>
      <c r="P1002" s="124" t="s">
        <v>1314</v>
      </c>
    </row>
    <row r="1003" spans="1:16">
      <c r="A1003" s="266" t="s">
        <v>1370</v>
      </c>
      <c r="B1003" s="124"/>
      <c r="C1003" s="125" t="s">
        <v>1370</v>
      </c>
      <c r="D1003" s="119">
        <v>43129</v>
      </c>
      <c r="E1003" s="120" t="s">
        <v>1914</v>
      </c>
      <c r="F1003" s="120" t="s">
        <v>13</v>
      </c>
      <c r="G1003" s="120">
        <v>378815</v>
      </c>
      <c r="H1003" s="124"/>
      <c r="I1003" s="128" t="s">
        <v>1396</v>
      </c>
      <c r="J1003" s="124"/>
      <c r="K1003" s="124"/>
      <c r="L1003" s="124"/>
      <c r="M1003" s="124"/>
      <c r="N1003" s="213">
        <v>5706.22</v>
      </c>
      <c r="O1003" s="213">
        <v>0</v>
      </c>
      <c r="P1003" s="124" t="s">
        <v>1314</v>
      </c>
    </row>
    <row r="1004" spans="1:16">
      <c r="A1004" s="266" t="s">
        <v>1370</v>
      </c>
      <c r="B1004" s="124"/>
      <c r="C1004" s="125" t="s">
        <v>1370</v>
      </c>
      <c r="D1004" s="119">
        <v>43129</v>
      </c>
      <c r="E1004" s="120" t="s">
        <v>1915</v>
      </c>
      <c r="F1004" s="120" t="s">
        <v>13</v>
      </c>
      <c r="G1004" s="120">
        <v>378817</v>
      </c>
      <c r="H1004" s="124"/>
      <c r="I1004" s="128" t="s">
        <v>1396</v>
      </c>
      <c r="J1004" s="124"/>
      <c r="K1004" s="124"/>
      <c r="L1004" s="124"/>
      <c r="M1004" s="124"/>
      <c r="N1004" s="213">
        <v>12743.41</v>
      </c>
      <c r="O1004" s="213">
        <v>0</v>
      </c>
      <c r="P1004" s="124" t="s">
        <v>1314</v>
      </c>
    </row>
    <row r="1005" spans="1:16">
      <c r="A1005" s="266" t="s">
        <v>1370</v>
      </c>
      <c r="B1005" s="124"/>
      <c r="C1005" s="125" t="s">
        <v>1370</v>
      </c>
      <c r="D1005" s="119">
        <v>43129</v>
      </c>
      <c r="E1005" s="120" t="s">
        <v>1916</v>
      </c>
      <c r="F1005" s="120" t="s">
        <v>13</v>
      </c>
      <c r="G1005" s="120">
        <v>378819</v>
      </c>
      <c r="H1005" s="124"/>
      <c r="I1005" s="128" t="s">
        <v>1396</v>
      </c>
      <c r="J1005" s="124"/>
      <c r="K1005" s="124"/>
      <c r="L1005" s="124"/>
      <c r="M1005" s="124"/>
      <c r="N1005" s="213">
        <v>15672.9</v>
      </c>
      <c r="O1005" s="213">
        <v>0</v>
      </c>
      <c r="P1005" s="124" t="s">
        <v>1314</v>
      </c>
    </row>
    <row r="1006" spans="1:16">
      <c r="A1006" s="266" t="s">
        <v>1370</v>
      </c>
      <c r="B1006" s="124"/>
      <c r="C1006" s="125" t="s">
        <v>1370</v>
      </c>
      <c r="D1006" s="119">
        <v>43129</v>
      </c>
      <c r="E1006" s="120" t="s">
        <v>1917</v>
      </c>
      <c r="F1006" s="120" t="s">
        <v>13</v>
      </c>
      <c r="G1006" s="120">
        <v>378821</v>
      </c>
      <c r="H1006" s="124"/>
      <c r="I1006" s="128" t="s">
        <v>1396</v>
      </c>
      <c r="J1006" s="124"/>
      <c r="K1006" s="124"/>
      <c r="L1006" s="124"/>
      <c r="M1006" s="124"/>
      <c r="N1006" s="213">
        <v>42594.84</v>
      </c>
      <c r="O1006" s="213">
        <v>0</v>
      </c>
      <c r="P1006" s="124" t="s">
        <v>1314</v>
      </c>
    </row>
    <row r="1007" spans="1:16">
      <c r="A1007" s="266" t="s">
        <v>1370</v>
      </c>
      <c r="B1007" s="124"/>
      <c r="C1007" s="125" t="s">
        <v>1370</v>
      </c>
      <c r="D1007" s="119">
        <v>43129</v>
      </c>
      <c r="E1007" s="120" t="s">
        <v>1918</v>
      </c>
      <c r="F1007" s="120" t="s">
        <v>13</v>
      </c>
      <c r="G1007" s="120">
        <v>378629</v>
      </c>
      <c r="H1007" s="124"/>
      <c r="I1007" s="128" t="s">
        <v>1396</v>
      </c>
      <c r="J1007" s="124"/>
      <c r="K1007" s="124"/>
      <c r="L1007" s="124"/>
      <c r="M1007" s="124"/>
      <c r="N1007" s="213">
        <v>160833.10999999999</v>
      </c>
      <c r="O1007" s="213">
        <v>0</v>
      </c>
      <c r="P1007" s="124" t="s">
        <v>1314</v>
      </c>
    </row>
    <row r="1008" spans="1:16">
      <c r="A1008" s="266" t="s">
        <v>1370</v>
      </c>
      <c r="B1008" s="124"/>
      <c r="C1008" s="125" t="s">
        <v>1370</v>
      </c>
      <c r="D1008" s="119">
        <v>43129</v>
      </c>
      <c r="E1008" s="120" t="s">
        <v>1919</v>
      </c>
      <c r="F1008" s="120" t="s">
        <v>13</v>
      </c>
      <c r="G1008" s="120">
        <v>378631</v>
      </c>
      <c r="H1008" s="124"/>
      <c r="I1008" s="128" t="s">
        <v>1396</v>
      </c>
      <c r="J1008" s="124"/>
      <c r="K1008" s="124"/>
      <c r="L1008" s="124"/>
      <c r="M1008" s="124"/>
      <c r="N1008" s="213">
        <v>4480042.84</v>
      </c>
      <c r="O1008" s="213">
        <v>0</v>
      </c>
      <c r="P1008" s="124" t="s">
        <v>1314</v>
      </c>
    </row>
    <row r="1009" spans="1:16">
      <c r="A1009" s="266" t="s">
        <v>1370</v>
      </c>
      <c r="B1009" s="124"/>
      <c r="C1009" s="125" t="s">
        <v>1370</v>
      </c>
      <c r="D1009" s="119">
        <v>43129</v>
      </c>
      <c r="E1009" s="120" t="s">
        <v>1920</v>
      </c>
      <c r="F1009" s="120" t="s">
        <v>13</v>
      </c>
      <c r="G1009" s="120">
        <v>378633</v>
      </c>
      <c r="H1009" s="124"/>
      <c r="I1009" s="128" t="s">
        <v>1396</v>
      </c>
      <c r="J1009" s="124"/>
      <c r="K1009" s="124"/>
      <c r="L1009" s="124"/>
      <c r="M1009" s="124"/>
      <c r="N1009" s="213">
        <v>1339091.83</v>
      </c>
      <c r="O1009" s="213">
        <v>0</v>
      </c>
      <c r="P1009" s="124" t="s">
        <v>1314</v>
      </c>
    </row>
    <row r="1010" spans="1:16">
      <c r="A1010" s="266" t="s">
        <v>1370</v>
      </c>
      <c r="B1010" s="124"/>
      <c r="C1010" s="125" t="s">
        <v>1370</v>
      </c>
      <c r="D1010" s="119">
        <v>43129</v>
      </c>
      <c r="E1010" s="120" t="s">
        <v>1921</v>
      </c>
      <c r="F1010" s="120" t="s">
        <v>13</v>
      </c>
      <c r="G1010" s="120">
        <v>378635</v>
      </c>
      <c r="H1010" s="124"/>
      <c r="I1010" s="128" t="s">
        <v>1396</v>
      </c>
      <c r="J1010" s="124"/>
      <c r="K1010" s="124"/>
      <c r="L1010" s="124"/>
      <c r="M1010" s="124"/>
      <c r="N1010" s="213">
        <v>1027798.13</v>
      </c>
      <c r="O1010" s="213">
        <v>0</v>
      </c>
      <c r="P1010" s="124" t="s">
        <v>1314</v>
      </c>
    </row>
    <row r="1011" spans="1:16">
      <c r="A1011" s="266" t="s">
        <v>1370</v>
      </c>
      <c r="B1011" s="124"/>
      <c r="C1011" s="125" t="s">
        <v>1370</v>
      </c>
      <c r="D1011" s="119">
        <v>43129</v>
      </c>
      <c r="E1011" s="120" t="s">
        <v>1922</v>
      </c>
      <c r="F1011" s="120" t="s">
        <v>13</v>
      </c>
      <c r="G1011" s="120">
        <v>378637</v>
      </c>
      <c r="H1011" s="124"/>
      <c r="I1011" s="128" t="s">
        <v>1396</v>
      </c>
      <c r="J1011" s="124"/>
      <c r="K1011" s="124"/>
      <c r="L1011" s="124"/>
      <c r="M1011" s="124"/>
      <c r="N1011" s="213">
        <v>676676.23</v>
      </c>
      <c r="O1011" s="213">
        <v>0</v>
      </c>
      <c r="P1011" s="124" t="s">
        <v>1314</v>
      </c>
    </row>
    <row r="1012" spans="1:16">
      <c r="A1012" s="266" t="s">
        <v>1370</v>
      </c>
      <c r="B1012" s="124"/>
      <c r="C1012" s="125" t="s">
        <v>1370</v>
      </c>
      <c r="D1012" s="119">
        <v>43129</v>
      </c>
      <c r="E1012" s="120" t="s">
        <v>1923</v>
      </c>
      <c r="F1012" s="120" t="s">
        <v>13</v>
      </c>
      <c r="G1012" s="120">
        <v>378639</v>
      </c>
      <c r="H1012" s="124"/>
      <c r="I1012" s="128" t="s">
        <v>1396</v>
      </c>
      <c r="J1012" s="124"/>
      <c r="K1012" s="124"/>
      <c r="L1012" s="124"/>
      <c r="M1012" s="124"/>
      <c r="N1012" s="213">
        <v>2326216.94</v>
      </c>
      <c r="O1012" s="213">
        <v>0</v>
      </c>
      <c r="P1012" s="124" t="s">
        <v>1314</v>
      </c>
    </row>
    <row r="1013" spans="1:16">
      <c r="A1013" s="266" t="s">
        <v>1370</v>
      </c>
      <c r="B1013" s="124"/>
      <c r="C1013" s="125" t="s">
        <v>1370</v>
      </c>
      <c r="D1013" s="119">
        <v>43129</v>
      </c>
      <c r="E1013" s="120" t="s">
        <v>1924</v>
      </c>
      <c r="F1013" s="120" t="s">
        <v>13</v>
      </c>
      <c r="G1013" s="120">
        <v>378641</v>
      </c>
      <c r="H1013" s="124"/>
      <c r="I1013" s="128" t="s">
        <v>1396</v>
      </c>
      <c r="J1013" s="124"/>
      <c r="K1013" s="124"/>
      <c r="L1013" s="124"/>
      <c r="M1013" s="124"/>
      <c r="N1013" s="213">
        <v>2350932.36</v>
      </c>
      <c r="O1013" s="213">
        <v>0</v>
      </c>
      <c r="P1013" s="124" t="s">
        <v>1314</v>
      </c>
    </row>
    <row r="1014" spans="1:16">
      <c r="A1014" s="266" t="s">
        <v>1370</v>
      </c>
      <c r="B1014" s="124"/>
      <c r="C1014" s="125" t="s">
        <v>1370</v>
      </c>
      <c r="D1014" s="119">
        <v>43129</v>
      </c>
      <c r="E1014" s="120" t="s">
        <v>1925</v>
      </c>
      <c r="F1014" s="120" t="s">
        <v>13</v>
      </c>
      <c r="G1014" s="120">
        <v>378643</v>
      </c>
      <c r="H1014" s="124"/>
      <c r="I1014" s="128" t="s">
        <v>1396</v>
      </c>
      <c r="J1014" s="124"/>
      <c r="K1014" s="124"/>
      <c r="L1014" s="124"/>
      <c r="M1014" s="124"/>
      <c r="N1014" s="213">
        <v>1991480.78</v>
      </c>
      <c r="O1014" s="213">
        <v>0</v>
      </c>
      <c r="P1014" s="124" t="s">
        <v>1314</v>
      </c>
    </row>
    <row r="1015" spans="1:16">
      <c r="A1015" s="266" t="s">
        <v>1370</v>
      </c>
      <c r="B1015" s="124"/>
      <c r="C1015" s="125" t="s">
        <v>1370</v>
      </c>
      <c r="D1015" s="119">
        <v>43129</v>
      </c>
      <c r="E1015" s="120" t="s">
        <v>1926</v>
      </c>
      <c r="F1015" s="120" t="s">
        <v>13</v>
      </c>
      <c r="G1015" s="120">
        <v>378645</v>
      </c>
      <c r="H1015" s="124"/>
      <c r="I1015" s="128" t="s">
        <v>1396</v>
      </c>
      <c r="J1015" s="124"/>
      <c r="K1015" s="124"/>
      <c r="L1015" s="124"/>
      <c r="M1015" s="124"/>
      <c r="N1015" s="213">
        <v>2247403.98</v>
      </c>
      <c r="O1015" s="213">
        <v>0</v>
      </c>
      <c r="P1015" s="124" t="s">
        <v>1314</v>
      </c>
    </row>
    <row r="1016" spans="1:16">
      <c r="A1016" s="266" t="s">
        <v>1370</v>
      </c>
      <c r="B1016" s="124"/>
      <c r="C1016" s="125" t="s">
        <v>1370</v>
      </c>
      <c r="D1016" s="119">
        <v>43129</v>
      </c>
      <c r="E1016" s="120" t="s">
        <v>1927</v>
      </c>
      <c r="F1016" s="120" t="s">
        <v>13</v>
      </c>
      <c r="G1016" s="120">
        <v>378647</v>
      </c>
      <c r="H1016" s="124"/>
      <c r="I1016" s="128" t="s">
        <v>1396</v>
      </c>
      <c r="J1016" s="124"/>
      <c r="K1016" s="124"/>
      <c r="L1016" s="124"/>
      <c r="M1016" s="124"/>
      <c r="N1016" s="213">
        <v>18609674.300000001</v>
      </c>
      <c r="O1016" s="213">
        <v>0</v>
      </c>
      <c r="P1016" s="124" t="s">
        <v>1314</v>
      </c>
    </row>
    <row r="1017" spans="1:16">
      <c r="A1017" s="266" t="s">
        <v>1370</v>
      </c>
      <c r="B1017" s="124"/>
      <c r="C1017" s="125" t="s">
        <v>1370</v>
      </c>
      <c r="D1017" s="119">
        <v>43129</v>
      </c>
      <c r="E1017" s="120" t="s">
        <v>1928</v>
      </c>
      <c r="F1017" s="120" t="s">
        <v>13</v>
      </c>
      <c r="G1017" s="120">
        <v>378649</v>
      </c>
      <c r="H1017" s="124"/>
      <c r="I1017" s="128" t="s">
        <v>1396</v>
      </c>
      <c r="J1017" s="124"/>
      <c r="K1017" s="124"/>
      <c r="L1017" s="124"/>
      <c r="M1017" s="124"/>
      <c r="N1017" s="213">
        <v>8157605.8399999999</v>
      </c>
      <c r="O1017" s="213">
        <v>0</v>
      </c>
      <c r="P1017" s="124" t="s">
        <v>1314</v>
      </c>
    </row>
    <row r="1018" spans="1:16">
      <c r="A1018" s="266" t="s">
        <v>1370</v>
      </c>
      <c r="B1018" s="124"/>
      <c r="C1018" s="125" t="s">
        <v>1370</v>
      </c>
      <c r="D1018" s="119">
        <v>43129</v>
      </c>
      <c r="E1018" s="120" t="s">
        <v>1929</v>
      </c>
      <c r="F1018" s="120" t="s">
        <v>13</v>
      </c>
      <c r="G1018" s="120">
        <v>378651</v>
      </c>
      <c r="H1018" s="124"/>
      <c r="I1018" s="128" t="s">
        <v>1396</v>
      </c>
      <c r="J1018" s="124"/>
      <c r="K1018" s="124"/>
      <c r="L1018" s="124"/>
      <c r="M1018" s="124"/>
      <c r="N1018" s="213">
        <v>3836.94</v>
      </c>
      <c r="O1018" s="213">
        <v>0</v>
      </c>
      <c r="P1018" s="124" t="s">
        <v>1314</v>
      </c>
    </row>
    <row r="1019" spans="1:16">
      <c r="A1019" s="266" t="s">
        <v>1370</v>
      </c>
      <c r="B1019" s="124"/>
      <c r="C1019" s="125" t="s">
        <v>1370</v>
      </c>
      <c r="D1019" s="119">
        <v>43129</v>
      </c>
      <c r="E1019" s="120" t="s">
        <v>1930</v>
      </c>
      <c r="F1019" s="120" t="s">
        <v>13</v>
      </c>
      <c r="G1019" s="120">
        <v>378653</v>
      </c>
      <c r="H1019" s="124"/>
      <c r="I1019" s="128" t="s">
        <v>1396</v>
      </c>
      <c r="J1019" s="124"/>
      <c r="K1019" s="124"/>
      <c r="L1019" s="124"/>
      <c r="M1019" s="124"/>
      <c r="N1019" s="213">
        <v>16580.349999999999</v>
      </c>
      <c r="O1019" s="213">
        <v>0</v>
      </c>
      <c r="P1019" s="124" t="s">
        <v>1314</v>
      </c>
    </row>
    <row r="1020" spans="1:16">
      <c r="A1020" s="266" t="s">
        <v>1370</v>
      </c>
      <c r="B1020" s="124"/>
      <c r="C1020" s="125" t="s">
        <v>1370</v>
      </c>
      <c r="D1020" s="119">
        <v>43129</v>
      </c>
      <c r="E1020" s="120" t="s">
        <v>1931</v>
      </c>
      <c r="F1020" s="120" t="s">
        <v>13</v>
      </c>
      <c r="G1020" s="120">
        <v>378655</v>
      </c>
      <c r="H1020" s="124"/>
      <c r="I1020" s="128" t="s">
        <v>1396</v>
      </c>
      <c r="J1020" s="124"/>
      <c r="K1020" s="124"/>
      <c r="L1020" s="124"/>
      <c r="M1020" s="124"/>
      <c r="N1020" s="213">
        <v>3843.18</v>
      </c>
      <c r="O1020" s="213">
        <v>0</v>
      </c>
      <c r="P1020" s="124" t="s">
        <v>1314</v>
      </c>
    </row>
    <row r="1021" spans="1:16">
      <c r="A1021" s="266" t="s">
        <v>1370</v>
      </c>
      <c r="B1021" s="124"/>
      <c r="C1021" s="125" t="s">
        <v>1370</v>
      </c>
      <c r="D1021" s="119">
        <v>43129</v>
      </c>
      <c r="E1021" s="120" t="s">
        <v>1932</v>
      </c>
      <c r="F1021" s="120" t="s">
        <v>13</v>
      </c>
      <c r="G1021" s="120">
        <v>378657</v>
      </c>
      <c r="H1021" s="124"/>
      <c r="I1021" s="128" t="s">
        <v>1396</v>
      </c>
      <c r="J1021" s="124"/>
      <c r="K1021" s="124"/>
      <c r="L1021" s="124"/>
      <c r="M1021" s="124"/>
      <c r="N1021" s="213">
        <v>5859.88</v>
      </c>
      <c r="O1021" s="213">
        <v>0</v>
      </c>
      <c r="P1021" s="124" t="s">
        <v>1314</v>
      </c>
    </row>
    <row r="1022" spans="1:16">
      <c r="A1022" s="266" t="s">
        <v>1370</v>
      </c>
      <c r="B1022" s="124"/>
      <c r="C1022" s="125" t="s">
        <v>1370</v>
      </c>
      <c r="D1022" s="119">
        <v>43129</v>
      </c>
      <c r="E1022" s="120" t="s">
        <v>1933</v>
      </c>
      <c r="F1022" s="120" t="s">
        <v>13</v>
      </c>
      <c r="G1022" s="120">
        <v>378659</v>
      </c>
      <c r="H1022" s="124"/>
      <c r="I1022" s="128" t="s">
        <v>1396</v>
      </c>
      <c r="J1022" s="124"/>
      <c r="K1022" s="124"/>
      <c r="L1022" s="124"/>
      <c r="M1022" s="124"/>
      <c r="N1022" s="213">
        <v>29866.93</v>
      </c>
      <c r="O1022" s="213">
        <v>0</v>
      </c>
      <c r="P1022" s="124" t="s">
        <v>1314</v>
      </c>
    </row>
    <row r="1023" spans="1:16">
      <c r="A1023" s="266" t="s">
        <v>1370</v>
      </c>
      <c r="B1023" s="124"/>
      <c r="C1023" s="125" t="s">
        <v>1370</v>
      </c>
      <c r="D1023" s="119">
        <v>43129</v>
      </c>
      <c r="E1023" s="120" t="s">
        <v>1934</v>
      </c>
      <c r="F1023" s="120" t="s">
        <v>13</v>
      </c>
      <c r="G1023" s="120">
        <v>378661</v>
      </c>
      <c r="H1023" s="124"/>
      <c r="I1023" s="128" t="s">
        <v>1396</v>
      </c>
      <c r="J1023" s="124"/>
      <c r="K1023" s="124"/>
      <c r="L1023" s="124"/>
      <c r="M1023" s="124"/>
      <c r="N1023" s="213">
        <v>45539.839999999997</v>
      </c>
      <c r="O1023" s="213">
        <v>0</v>
      </c>
      <c r="P1023" s="124" t="s">
        <v>1314</v>
      </c>
    </row>
    <row r="1024" spans="1:16">
      <c r="A1024" s="266" t="s">
        <v>1370</v>
      </c>
      <c r="B1024" s="124"/>
      <c r="C1024" s="125" t="s">
        <v>1370</v>
      </c>
      <c r="D1024" s="119">
        <v>43129</v>
      </c>
      <c r="E1024" s="120" t="s">
        <v>1935</v>
      </c>
      <c r="F1024" s="120" t="s">
        <v>13</v>
      </c>
      <c r="G1024" s="120">
        <v>378663</v>
      </c>
      <c r="H1024" s="124"/>
      <c r="I1024" s="128" t="s">
        <v>1396</v>
      </c>
      <c r="J1024" s="124"/>
      <c r="K1024" s="124"/>
      <c r="L1024" s="124"/>
      <c r="M1024" s="124"/>
      <c r="N1024" s="213">
        <v>54384.02</v>
      </c>
      <c r="O1024" s="213">
        <v>0</v>
      </c>
      <c r="P1024" s="124" t="s">
        <v>1314</v>
      </c>
    </row>
    <row r="1025" spans="1:16">
      <c r="A1025" s="266" t="s">
        <v>1370</v>
      </c>
      <c r="B1025" s="124"/>
      <c r="C1025" s="125" t="s">
        <v>1370</v>
      </c>
      <c r="D1025" s="119">
        <v>43129</v>
      </c>
      <c r="E1025" s="120" t="s">
        <v>1936</v>
      </c>
      <c r="F1025" s="120" t="s">
        <v>13</v>
      </c>
      <c r="G1025" s="120">
        <v>378665</v>
      </c>
      <c r="H1025" s="124"/>
      <c r="I1025" s="128" t="s">
        <v>1396</v>
      </c>
      <c r="J1025" s="124"/>
      <c r="K1025" s="124"/>
      <c r="L1025" s="124"/>
      <c r="M1025" s="124"/>
      <c r="N1025" s="213">
        <v>15508.13</v>
      </c>
      <c r="O1025" s="213">
        <v>0</v>
      </c>
      <c r="P1025" s="124" t="s">
        <v>1314</v>
      </c>
    </row>
    <row r="1026" spans="1:16">
      <c r="A1026" s="266" t="s">
        <v>1370</v>
      </c>
      <c r="B1026" s="124"/>
      <c r="C1026" s="125" t="s">
        <v>1370</v>
      </c>
      <c r="D1026" s="119">
        <v>43129</v>
      </c>
      <c r="E1026" s="120" t="s">
        <v>1937</v>
      </c>
      <c r="F1026" s="120" t="s">
        <v>13</v>
      </c>
      <c r="G1026" s="120">
        <v>378667</v>
      </c>
      <c r="H1026" s="124"/>
      <c r="I1026" s="128" t="s">
        <v>1396</v>
      </c>
      <c r="J1026" s="124"/>
      <c r="K1026" s="124"/>
      <c r="L1026" s="124"/>
      <c r="M1026" s="124"/>
      <c r="N1026" s="213">
        <v>35001.230000000003</v>
      </c>
      <c r="O1026" s="213">
        <v>0</v>
      </c>
      <c r="P1026" s="124" t="s">
        <v>1314</v>
      </c>
    </row>
    <row r="1027" spans="1:16">
      <c r="A1027" s="266" t="s">
        <v>1370</v>
      </c>
      <c r="B1027" s="124"/>
      <c r="C1027" s="125" t="s">
        <v>1370</v>
      </c>
      <c r="D1027" s="119">
        <v>43129</v>
      </c>
      <c r="E1027" s="120" t="s">
        <v>1938</v>
      </c>
      <c r="F1027" s="120" t="s">
        <v>13</v>
      </c>
      <c r="G1027" s="120">
        <v>378669</v>
      </c>
      <c r="H1027" s="124"/>
      <c r="I1027" s="128" t="s">
        <v>1396</v>
      </c>
      <c r="J1027" s="124"/>
      <c r="K1027" s="124"/>
      <c r="L1027" s="124"/>
      <c r="M1027" s="124"/>
      <c r="N1027" s="213">
        <v>2487050.06</v>
      </c>
      <c r="O1027" s="213">
        <v>0</v>
      </c>
      <c r="P1027" s="124" t="s">
        <v>1314</v>
      </c>
    </row>
    <row r="1028" spans="1:16">
      <c r="A1028" s="266" t="s">
        <v>1370</v>
      </c>
      <c r="B1028" s="124"/>
      <c r="C1028" s="125" t="s">
        <v>1370</v>
      </c>
      <c r="D1028" s="119">
        <v>43129</v>
      </c>
      <c r="E1028" s="120" t="s">
        <v>1939</v>
      </c>
      <c r="F1028" s="120" t="s">
        <v>13</v>
      </c>
      <c r="G1028" s="120">
        <v>378671</v>
      </c>
      <c r="H1028" s="124"/>
      <c r="I1028" s="128" t="s">
        <v>1396</v>
      </c>
      <c r="J1028" s="124"/>
      <c r="K1028" s="124"/>
      <c r="L1028" s="124"/>
      <c r="M1028" s="124"/>
      <c r="N1028" s="213">
        <v>6830975.2000000002</v>
      </c>
      <c r="O1028" s="213">
        <v>0</v>
      </c>
      <c r="P1028" s="124" t="s">
        <v>1314</v>
      </c>
    </row>
    <row r="1029" spans="1:16">
      <c r="A1029" s="266" t="s">
        <v>1370</v>
      </c>
      <c r="B1029" s="124"/>
      <c r="C1029" s="125" t="s">
        <v>1370</v>
      </c>
      <c r="D1029" s="119">
        <v>43129</v>
      </c>
      <c r="E1029" s="120" t="s">
        <v>1940</v>
      </c>
      <c r="F1029" s="120" t="s">
        <v>13</v>
      </c>
      <c r="G1029" s="120">
        <v>378673</v>
      </c>
      <c r="H1029" s="124"/>
      <c r="I1029" s="128" t="s">
        <v>1396</v>
      </c>
      <c r="J1029" s="124"/>
      <c r="K1029" s="124"/>
      <c r="L1029" s="124"/>
      <c r="M1029" s="124"/>
      <c r="N1029" s="213">
        <v>6830975.2000000002</v>
      </c>
      <c r="O1029" s="213">
        <v>0</v>
      </c>
      <c r="P1029" s="124" t="s">
        <v>1314</v>
      </c>
    </row>
    <row r="1030" spans="1:16">
      <c r="A1030" s="266" t="s">
        <v>1370</v>
      </c>
      <c r="B1030" s="124"/>
      <c r="C1030" s="125" t="s">
        <v>1370</v>
      </c>
      <c r="D1030" s="119">
        <v>43129</v>
      </c>
      <c r="E1030" s="120" t="s">
        <v>1941</v>
      </c>
      <c r="F1030" s="120" t="s">
        <v>13</v>
      </c>
      <c r="G1030" s="120">
        <v>378675</v>
      </c>
      <c r="H1030" s="124"/>
      <c r="I1030" s="128" t="s">
        <v>1396</v>
      </c>
      <c r="J1030" s="124"/>
      <c r="K1030" s="124"/>
      <c r="L1030" s="124"/>
      <c r="M1030" s="124"/>
      <c r="N1030" s="213">
        <v>6830975.2000000002</v>
      </c>
      <c r="O1030" s="213">
        <v>0</v>
      </c>
      <c r="P1030" s="124" t="s">
        <v>1314</v>
      </c>
    </row>
    <row r="1031" spans="1:16">
      <c r="A1031" s="266" t="s">
        <v>1370</v>
      </c>
      <c r="B1031" s="124"/>
      <c r="C1031" s="125" t="s">
        <v>1370</v>
      </c>
      <c r="D1031" s="119">
        <v>43129</v>
      </c>
      <c r="E1031" s="120" t="s">
        <v>1942</v>
      </c>
      <c r="F1031" s="120" t="s">
        <v>13</v>
      </c>
      <c r="G1031" s="120">
        <v>378677</v>
      </c>
      <c r="H1031" s="124"/>
      <c r="I1031" s="128" t="s">
        <v>1396</v>
      </c>
      <c r="J1031" s="124"/>
      <c r="K1031" s="124"/>
      <c r="L1031" s="124"/>
      <c r="M1031" s="124"/>
      <c r="N1031" s="213">
        <v>6830975.2000000002</v>
      </c>
      <c r="O1031" s="213">
        <v>0</v>
      </c>
      <c r="P1031" s="124" t="s">
        <v>1314</v>
      </c>
    </row>
    <row r="1032" spans="1:16">
      <c r="A1032" s="266" t="s">
        <v>1370</v>
      </c>
      <c r="B1032" s="124"/>
      <c r="C1032" s="125" t="s">
        <v>1370</v>
      </c>
      <c r="D1032" s="119">
        <v>43129</v>
      </c>
      <c r="E1032" s="120" t="s">
        <v>1943</v>
      </c>
      <c r="F1032" s="120" t="s">
        <v>13</v>
      </c>
      <c r="G1032" s="120">
        <v>378679</v>
      </c>
      <c r="H1032" s="124"/>
      <c r="I1032" s="128" t="s">
        <v>1396</v>
      </c>
      <c r="J1032" s="124"/>
      <c r="K1032" s="124"/>
      <c r="L1032" s="124"/>
      <c r="M1032" s="124"/>
      <c r="N1032" s="213">
        <v>5786536.5</v>
      </c>
      <c r="O1032" s="213">
        <v>0</v>
      </c>
      <c r="P1032" s="124" t="s">
        <v>1314</v>
      </c>
    </row>
    <row r="1033" spans="1:16">
      <c r="A1033" s="266" t="s">
        <v>1370</v>
      </c>
      <c r="B1033" s="124"/>
      <c r="C1033" s="125" t="s">
        <v>1370</v>
      </c>
      <c r="D1033" s="119">
        <v>43129</v>
      </c>
      <c r="E1033" s="120" t="s">
        <v>1944</v>
      </c>
      <c r="F1033" s="120" t="s">
        <v>13</v>
      </c>
      <c r="G1033" s="120">
        <v>378681</v>
      </c>
      <c r="H1033" s="124"/>
      <c r="I1033" s="128" t="s">
        <v>1396</v>
      </c>
      <c r="J1033" s="124"/>
      <c r="K1033" s="124"/>
      <c r="L1033" s="124"/>
      <c r="M1033" s="124"/>
      <c r="N1033" s="213">
        <v>5786536.5</v>
      </c>
      <c r="O1033" s="213">
        <v>0</v>
      </c>
      <c r="P1033" s="124" t="s">
        <v>1314</v>
      </c>
    </row>
    <row r="1034" spans="1:16">
      <c r="A1034" s="266" t="s">
        <v>1370</v>
      </c>
      <c r="B1034" s="124"/>
      <c r="C1034" s="125" t="s">
        <v>1370</v>
      </c>
      <c r="D1034" s="119">
        <v>43129</v>
      </c>
      <c r="E1034" s="120" t="s">
        <v>1945</v>
      </c>
      <c r="F1034" s="120" t="s">
        <v>13</v>
      </c>
      <c r="G1034" s="120">
        <v>378683</v>
      </c>
      <c r="H1034" s="124"/>
      <c r="I1034" s="128" t="s">
        <v>1396</v>
      </c>
      <c r="J1034" s="124"/>
      <c r="K1034" s="124"/>
      <c r="L1034" s="124"/>
      <c r="M1034" s="124"/>
      <c r="N1034" s="213">
        <v>5786536.5</v>
      </c>
      <c r="O1034" s="213">
        <v>0</v>
      </c>
      <c r="P1034" s="124" t="s">
        <v>1314</v>
      </c>
    </row>
    <row r="1035" spans="1:16">
      <c r="A1035" s="266" t="s">
        <v>1370</v>
      </c>
      <c r="B1035" s="124"/>
      <c r="C1035" s="125" t="s">
        <v>1370</v>
      </c>
      <c r="D1035" s="119">
        <v>43129</v>
      </c>
      <c r="E1035" s="120" t="s">
        <v>1946</v>
      </c>
      <c r="F1035" s="120" t="s">
        <v>13</v>
      </c>
      <c r="G1035" s="120">
        <v>378685</v>
      </c>
      <c r="H1035" s="124"/>
      <c r="I1035" s="128" t="s">
        <v>1396</v>
      </c>
      <c r="J1035" s="124"/>
      <c r="K1035" s="124"/>
      <c r="L1035" s="124"/>
      <c r="M1035" s="124"/>
      <c r="N1035" s="213">
        <v>5786536.5</v>
      </c>
      <c r="O1035" s="213">
        <v>0</v>
      </c>
      <c r="P1035" s="124" t="s">
        <v>1314</v>
      </c>
    </row>
    <row r="1036" spans="1:16">
      <c r="A1036" s="266" t="s">
        <v>1370</v>
      </c>
      <c r="B1036" s="124"/>
      <c r="C1036" s="125" t="s">
        <v>1370</v>
      </c>
      <c r="D1036" s="119">
        <v>43129</v>
      </c>
      <c r="E1036" s="120" t="s">
        <v>1947</v>
      </c>
      <c r="F1036" s="120" t="s">
        <v>13</v>
      </c>
      <c r="G1036" s="120">
        <v>378687</v>
      </c>
      <c r="H1036" s="124"/>
      <c r="I1036" s="128" t="s">
        <v>1396</v>
      </c>
      <c r="J1036" s="124"/>
      <c r="K1036" s="124"/>
      <c r="L1036" s="124"/>
      <c r="M1036" s="124"/>
      <c r="N1036" s="213">
        <v>15893402.279999999</v>
      </c>
      <c r="O1036" s="213">
        <v>0</v>
      </c>
      <c r="P1036" s="124" t="s">
        <v>1314</v>
      </c>
    </row>
    <row r="1037" spans="1:16">
      <c r="A1037" s="266" t="s">
        <v>1370</v>
      </c>
      <c r="B1037" s="124"/>
      <c r="C1037" s="125" t="s">
        <v>1370</v>
      </c>
      <c r="D1037" s="119">
        <v>43129</v>
      </c>
      <c r="E1037" s="120" t="s">
        <v>1948</v>
      </c>
      <c r="F1037" s="120" t="s">
        <v>13</v>
      </c>
      <c r="G1037" s="120">
        <v>378689</v>
      </c>
      <c r="H1037" s="124"/>
      <c r="I1037" s="128" t="s">
        <v>1396</v>
      </c>
      <c r="J1037" s="124"/>
      <c r="K1037" s="124"/>
      <c r="L1037" s="124"/>
      <c r="M1037" s="124"/>
      <c r="N1037" s="213">
        <v>15893402.279999999</v>
      </c>
      <c r="O1037" s="213">
        <v>0</v>
      </c>
      <c r="P1037" s="124" t="s">
        <v>1314</v>
      </c>
    </row>
    <row r="1038" spans="1:16">
      <c r="A1038" s="266" t="s">
        <v>1370</v>
      </c>
      <c r="B1038" s="124"/>
      <c r="C1038" s="125" t="s">
        <v>1370</v>
      </c>
      <c r="D1038" s="119">
        <v>43129</v>
      </c>
      <c r="E1038" s="120" t="s">
        <v>1949</v>
      </c>
      <c r="F1038" s="120" t="s">
        <v>13</v>
      </c>
      <c r="G1038" s="120">
        <v>378691</v>
      </c>
      <c r="H1038" s="124"/>
      <c r="I1038" s="128" t="s">
        <v>1396</v>
      </c>
      <c r="J1038" s="124"/>
      <c r="K1038" s="124"/>
      <c r="L1038" s="124"/>
      <c r="M1038" s="124"/>
      <c r="N1038" s="213">
        <v>15893402.279999999</v>
      </c>
      <c r="O1038" s="213">
        <v>0</v>
      </c>
      <c r="P1038" s="124" t="s">
        <v>1314</v>
      </c>
    </row>
    <row r="1039" spans="1:16">
      <c r="A1039" s="266" t="s">
        <v>1370</v>
      </c>
      <c r="B1039" s="124"/>
      <c r="C1039" s="125" t="s">
        <v>1370</v>
      </c>
      <c r="D1039" s="119">
        <v>43129</v>
      </c>
      <c r="E1039" s="120" t="s">
        <v>1950</v>
      </c>
      <c r="F1039" s="120" t="s">
        <v>13</v>
      </c>
      <c r="G1039" s="120">
        <v>378693</v>
      </c>
      <c r="H1039" s="124"/>
      <c r="I1039" s="128" t="s">
        <v>1396</v>
      </c>
      <c r="J1039" s="124"/>
      <c r="K1039" s="124"/>
      <c r="L1039" s="124"/>
      <c r="M1039" s="124"/>
      <c r="N1039" s="213">
        <v>15893402.279999999</v>
      </c>
      <c r="O1039" s="213">
        <v>0</v>
      </c>
      <c r="P1039" s="124" t="s">
        <v>1314</v>
      </c>
    </row>
    <row r="1040" spans="1:16">
      <c r="A1040" s="266" t="s">
        <v>1370</v>
      </c>
      <c r="B1040" s="124"/>
      <c r="C1040" s="125" t="s">
        <v>1370</v>
      </c>
      <c r="D1040" s="119">
        <v>43129</v>
      </c>
      <c r="E1040" s="120" t="s">
        <v>1951</v>
      </c>
      <c r="F1040" s="120" t="s">
        <v>13</v>
      </c>
      <c r="G1040" s="120">
        <v>378695</v>
      </c>
      <c r="H1040" s="124"/>
      <c r="I1040" s="128" t="s">
        <v>1396</v>
      </c>
      <c r="J1040" s="124"/>
      <c r="K1040" s="124"/>
      <c r="L1040" s="124"/>
      <c r="M1040" s="124"/>
      <c r="N1040" s="213">
        <v>2924080.21</v>
      </c>
      <c r="O1040" s="213">
        <v>0</v>
      </c>
      <c r="P1040" s="124" t="s">
        <v>1314</v>
      </c>
    </row>
    <row r="1041" spans="1:16">
      <c r="A1041" s="266" t="s">
        <v>1370</v>
      </c>
      <c r="B1041" s="124"/>
      <c r="C1041" s="125" t="s">
        <v>1370</v>
      </c>
      <c r="D1041" s="119">
        <v>43129</v>
      </c>
      <c r="E1041" s="120" t="s">
        <v>1952</v>
      </c>
      <c r="F1041" s="120" t="s">
        <v>13</v>
      </c>
      <c r="G1041" s="120">
        <v>378697</v>
      </c>
      <c r="H1041" s="124"/>
      <c r="I1041" s="128" t="s">
        <v>1396</v>
      </c>
      <c r="J1041" s="124"/>
      <c r="K1041" s="124"/>
      <c r="L1041" s="124"/>
      <c r="M1041" s="124"/>
      <c r="N1041" s="213">
        <v>2924080.21</v>
      </c>
      <c r="O1041" s="213">
        <v>0</v>
      </c>
      <c r="P1041" s="124" t="s">
        <v>1314</v>
      </c>
    </row>
    <row r="1042" spans="1:16">
      <c r="A1042" s="266" t="s">
        <v>1370</v>
      </c>
      <c r="B1042" s="124"/>
      <c r="C1042" s="125" t="s">
        <v>1370</v>
      </c>
      <c r="D1042" s="119">
        <v>43129</v>
      </c>
      <c r="E1042" s="120" t="s">
        <v>1953</v>
      </c>
      <c r="F1042" s="120" t="s">
        <v>13</v>
      </c>
      <c r="G1042" s="120">
        <v>378699</v>
      </c>
      <c r="H1042" s="124"/>
      <c r="I1042" s="128" t="s">
        <v>1396</v>
      </c>
      <c r="J1042" s="124"/>
      <c r="K1042" s="124"/>
      <c r="L1042" s="124"/>
      <c r="M1042" s="124"/>
      <c r="N1042" s="213">
        <v>2924080.21</v>
      </c>
      <c r="O1042" s="213">
        <v>0</v>
      </c>
      <c r="P1042" s="124" t="s">
        <v>1314</v>
      </c>
    </row>
    <row r="1043" spans="1:16">
      <c r="A1043" s="266" t="s">
        <v>1370</v>
      </c>
      <c r="B1043" s="124"/>
      <c r="C1043" s="125" t="s">
        <v>1370</v>
      </c>
      <c r="D1043" s="119">
        <v>43129</v>
      </c>
      <c r="E1043" s="120" t="s">
        <v>1954</v>
      </c>
      <c r="F1043" s="120" t="s">
        <v>13</v>
      </c>
      <c r="G1043" s="120">
        <v>378701</v>
      </c>
      <c r="H1043" s="124"/>
      <c r="I1043" s="128" t="s">
        <v>1396</v>
      </c>
      <c r="J1043" s="124"/>
      <c r="K1043" s="124"/>
      <c r="L1043" s="124"/>
      <c r="M1043" s="124"/>
      <c r="N1043" s="213">
        <v>2924080.21</v>
      </c>
      <c r="O1043" s="213">
        <v>0</v>
      </c>
      <c r="P1043" s="124" t="s">
        <v>1314</v>
      </c>
    </row>
    <row r="1044" spans="1:16">
      <c r="A1044" s="266" t="s">
        <v>1370</v>
      </c>
      <c r="B1044" s="124"/>
      <c r="C1044" s="125" t="s">
        <v>1370</v>
      </c>
      <c r="D1044" s="119">
        <v>43129</v>
      </c>
      <c r="E1044" s="120" t="s">
        <v>1955</v>
      </c>
      <c r="F1044" s="120" t="s">
        <v>13</v>
      </c>
      <c r="G1044" s="120">
        <v>378703</v>
      </c>
      <c r="H1044" s="124"/>
      <c r="I1044" s="128" t="s">
        <v>1396</v>
      </c>
      <c r="J1044" s="124"/>
      <c r="K1044" s="124"/>
      <c r="L1044" s="124"/>
      <c r="M1044" s="124"/>
      <c r="N1044" s="213">
        <v>1631112.76</v>
      </c>
      <c r="O1044" s="213">
        <v>0</v>
      </c>
      <c r="P1044" s="124" t="s">
        <v>1314</v>
      </c>
    </row>
    <row r="1045" spans="1:16">
      <c r="A1045" s="266" t="s">
        <v>1370</v>
      </c>
      <c r="B1045" s="124"/>
      <c r="C1045" s="125" t="s">
        <v>1370</v>
      </c>
      <c r="D1045" s="119">
        <v>43129</v>
      </c>
      <c r="E1045" s="120" t="s">
        <v>1956</v>
      </c>
      <c r="F1045" s="120" t="s">
        <v>13</v>
      </c>
      <c r="G1045" s="120">
        <v>378705</v>
      </c>
      <c r="H1045" s="124"/>
      <c r="I1045" s="128" t="s">
        <v>1396</v>
      </c>
      <c r="J1045" s="124"/>
      <c r="K1045" s="124"/>
      <c r="L1045" s="124"/>
      <c r="M1045" s="124"/>
      <c r="N1045" s="213">
        <v>2606613.34</v>
      </c>
      <c r="O1045" s="213">
        <v>0</v>
      </c>
      <c r="P1045" s="124" t="s">
        <v>1314</v>
      </c>
    </row>
    <row r="1046" spans="1:16">
      <c r="A1046" s="266" t="s">
        <v>1370</v>
      </c>
      <c r="B1046" s="124"/>
      <c r="C1046" s="125" t="s">
        <v>1370</v>
      </c>
      <c r="D1046" s="119">
        <v>43129</v>
      </c>
      <c r="E1046" s="120" t="s">
        <v>1957</v>
      </c>
      <c r="F1046" s="120" t="s">
        <v>13</v>
      </c>
      <c r="G1046" s="120">
        <v>378707</v>
      </c>
      <c r="H1046" s="124"/>
      <c r="I1046" s="128" t="s">
        <v>1396</v>
      </c>
      <c r="J1046" s="124"/>
      <c r="K1046" s="124"/>
      <c r="L1046" s="124"/>
      <c r="M1046" s="124"/>
      <c r="N1046" s="213">
        <v>575540.9</v>
      </c>
      <c r="O1046" s="213">
        <v>0</v>
      </c>
      <c r="P1046" s="124" t="s">
        <v>1314</v>
      </c>
    </row>
    <row r="1047" spans="1:16">
      <c r="A1047" s="266" t="s">
        <v>1370</v>
      </c>
      <c r="B1047" s="124"/>
      <c r="C1047" s="125" t="s">
        <v>1370</v>
      </c>
      <c r="D1047" s="119">
        <v>43129</v>
      </c>
      <c r="E1047" s="120" t="s">
        <v>1958</v>
      </c>
      <c r="F1047" s="120" t="s">
        <v>13</v>
      </c>
      <c r="G1047" s="120">
        <v>378709</v>
      </c>
      <c r="H1047" s="124"/>
      <c r="I1047" s="128" t="s">
        <v>1396</v>
      </c>
      <c r="J1047" s="124"/>
      <c r="K1047" s="124"/>
      <c r="L1047" s="124"/>
      <c r="M1047" s="124"/>
      <c r="N1047" s="213">
        <v>1580790.69</v>
      </c>
      <c r="O1047" s="213">
        <v>0</v>
      </c>
      <c r="P1047" s="124" t="s">
        <v>1314</v>
      </c>
    </row>
    <row r="1048" spans="1:16">
      <c r="A1048" s="266" t="s">
        <v>1370</v>
      </c>
      <c r="B1048" s="124"/>
      <c r="C1048" s="125" t="s">
        <v>1370</v>
      </c>
      <c r="D1048" s="119">
        <v>43129</v>
      </c>
      <c r="E1048" s="120" t="s">
        <v>1959</v>
      </c>
      <c r="F1048" s="120" t="s">
        <v>13</v>
      </c>
      <c r="G1048" s="120">
        <v>378711</v>
      </c>
      <c r="H1048" s="124"/>
      <c r="I1048" s="128" t="s">
        <v>1396</v>
      </c>
      <c r="J1048" s="124"/>
      <c r="K1048" s="124"/>
      <c r="L1048" s="124"/>
      <c r="M1048" s="124"/>
      <c r="N1048" s="213">
        <v>7159369.7800000003</v>
      </c>
      <c r="O1048" s="213">
        <v>0</v>
      </c>
      <c r="P1048" s="124" t="s">
        <v>1314</v>
      </c>
    </row>
    <row r="1049" spans="1:16">
      <c r="A1049" s="266" t="s">
        <v>1370</v>
      </c>
      <c r="B1049" s="124"/>
      <c r="C1049" s="125" t="s">
        <v>1370</v>
      </c>
      <c r="D1049" s="119">
        <v>43129</v>
      </c>
      <c r="E1049" s="120" t="s">
        <v>1960</v>
      </c>
      <c r="F1049" s="120" t="s">
        <v>13</v>
      </c>
      <c r="G1049" s="120">
        <v>378713</v>
      </c>
      <c r="H1049" s="124"/>
      <c r="I1049" s="128" t="s">
        <v>1396</v>
      </c>
      <c r="J1049" s="124"/>
      <c r="K1049" s="124"/>
      <c r="L1049" s="124"/>
      <c r="M1049" s="124"/>
      <c r="N1049" s="213">
        <v>441747.02</v>
      </c>
      <c r="O1049" s="213">
        <v>0</v>
      </c>
      <c r="P1049" s="124" t="s">
        <v>1314</v>
      </c>
    </row>
    <row r="1050" spans="1:16">
      <c r="A1050" s="266" t="s">
        <v>1370</v>
      </c>
      <c r="B1050" s="124"/>
      <c r="C1050" s="125" t="s">
        <v>1370</v>
      </c>
      <c r="D1050" s="119">
        <v>43129</v>
      </c>
      <c r="E1050" s="120" t="s">
        <v>1961</v>
      </c>
      <c r="F1050" s="120" t="s">
        <v>13</v>
      </c>
      <c r="G1050" s="120">
        <v>378715</v>
      </c>
      <c r="H1050" s="124"/>
      <c r="I1050" s="128" t="s">
        <v>1396</v>
      </c>
      <c r="J1050" s="124"/>
      <c r="K1050" s="124"/>
      <c r="L1050" s="124"/>
      <c r="M1050" s="124"/>
      <c r="N1050" s="213">
        <v>3795055.72</v>
      </c>
      <c r="O1050" s="213">
        <v>0</v>
      </c>
      <c r="P1050" s="124" t="s">
        <v>1314</v>
      </c>
    </row>
    <row r="1051" spans="1:16">
      <c r="A1051" s="266" t="s">
        <v>1370</v>
      </c>
      <c r="B1051" s="124"/>
      <c r="C1051" s="125" t="s">
        <v>1370</v>
      </c>
      <c r="D1051" s="119">
        <v>43129</v>
      </c>
      <c r="E1051" s="120" t="s">
        <v>1962</v>
      </c>
      <c r="F1051" s="120" t="s">
        <v>13</v>
      </c>
      <c r="G1051" s="120">
        <v>378717</v>
      </c>
      <c r="H1051" s="124"/>
      <c r="I1051" s="128" t="s">
        <v>1396</v>
      </c>
      <c r="J1051" s="124"/>
      <c r="K1051" s="124"/>
      <c r="L1051" s="124"/>
      <c r="M1051" s="124"/>
      <c r="N1051" s="213">
        <v>6064720.4100000001</v>
      </c>
      <c r="O1051" s="213">
        <v>0</v>
      </c>
      <c r="P1051" s="124" t="s">
        <v>1314</v>
      </c>
    </row>
    <row r="1052" spans="1:16">
      <c r="A1052" s="266" t="s">
        <v>1370</v>
      </c>
      <c r="B1052" s="124"/>
      <c r="C1052" s="125" t="s">
        <v>1370</v>
      </c>
      <c r="D1052" s="119">
        <v>43129</v>
      </c>
      <c r="E1052" s="120" t="s">
        <v>1963</v>
      </c>
      <c r="F1052" s="120" t="s">
        <v>13</v>
      </c>
      <c r="G1052" s="120">
        <v>378719</v>
      </c>
      <c r="H1052" s="124"/>
      <c r="I1052" s="128" t="s">
        <v>1396</v>
      </c>
      <c r="J1052" s="124"/>
      <c r="K1052" s="124"/>
      <c r="L1052" s="124"/>
      <c r="M1052" s="124"/>
      <c r="N1052" s="213">
        <v>374205.04</v>
      </c>
      <c r="O1052" s="213">
        <v>0</v>
      </c>
      <c r="P1052" s="124" t="s">
        <v>1314</v>
      </c>
    </row>
    <row r="1053" spans="1:16">
      <c r="A1053" s="266" t="s">
        <v>1370</v>
      </c>
      <c r="B1053" s="124"/>
      <c r="C1053" s="125" t="s">
        <v>1370</v>
      </c>
      <c r="D1053" s="119">
        <v>43129</v>
      </c>
      <c r="E1053" s="120" t="s">
        <v>1964</v>
      </c>
      <c r="F1053" s="120" t="s">
        <v>13</v>
      </c>
      <c r="G1053" s="120">
        <v>378721</v>
      </c>
      <c r="H1053" s="124"/>
      <c r="I1053" s="128" t="s">
        <v>1396</v>
      </c>
      <c r="J1053" s="124"/>
      <c r="K1053" s="124"/>
      <c r="L1053" s="124"/>
      <c r="M1053" s="124"/>
      <c r="N1053" s="213">
        <v>16657467.02</v>
      </c>
      <c r="O1053" s="213">
        <v>0</v>
      </c>
      <c r="P1053" s="124" t="s">
        <v>1314</v>
      </c>
    </row>
    <row r="1054" spans="1:16">
      <c r="A1054" s="266" t="s">
        <v>1370</v>
      </c>
      <c r="B1054" s="124"/>
      <c r="C1054" s="125" t="s">
        <v>1370</v>
      </c>
      <c r="D1054" s="119">
        <v>43129</v>
      </c>
      <c r="E1054" s="120" t="s">
        <v>1965</v>
      </c>
      <c r="F1054" s="120" t="s">
        <v>13</v>
      </c>
      <c r="G1054" s="120">
        <v>378723</v>
      </c>
      <c r="H1054" s="124"/>
      <c r="I1054" s="128" t="s">
        <v>1396</v>
      </c>
      <c r="J1054" s="124"/>
      <c r="K1054" s="124"/>
      <c r="L1054" s="124"/>
      <c r="M1054" s="124"/>
      <c r="N1054" s="213">
        <v>3677972.95</v>
      </c>
      <c r="O1054" s="213">
        <v>0</v>
      </c>
      <c r="P1054" s="124" t="s">
        <v>1314</v>
      </c>
    </row>
    <row r="1055" spans="1:16">
      <c r="A1055" s="266" t="s">
        <v>1370</v>
      </c>
      <c r="B1055" s="124"/>
      <c r="C1055" s="125" t="s">
        <v>1370</v>
      </c>
      <c r="D1055" s="119">
        <v>43129</v>
      </c>
      <c r="E1055" s="120" t="s">
        <v>1966</v>
      </c>
      <c r="F1055" s="120" t="s">
        <v>13</v>
      </c>
      <c r="G1055" s="120">
        <v>378725</v>
      </c>
      <c r="H1055" s="124"/>
      <c r="I1055" s="128" t="s">
        <v>1396</v>
      </c>
      <c r="J1055" s="124"/>
      <c r="K1055" s="124"/>
      <c r="L1055" s="124"/>
      <c r="M1055" s="124"/>
      <c r="N1055" s="213">
        <v>10423566.4</v>
      </c>
      <c r="O1055" s="213">
        <v>0</v>
      </c>
      <c r="P1055" s="124" t="s">
        <v>1314</v>
      </c>
    </row>
    <row r="1056" spans="1:16">
      <c r="A1056" s="266" t="s">
        <v>1370</v>
      </c>
      <c r="B1056" s="124"/>
      <c r="C1056" s="125" t="s">
        <v>1370</v>
      </c>
      <c r="D1056" s="119">
        <v>43129</v>
      </c>
      <c r="E1056" s="120" t="s">
        <v>1967</v>
      </c>
      <c r="F1056" s="120" t="s">
        <v>13</v>
      </c>
      <c r="G1056" s="120">
        <v>378727</v>
      </c>
      <c r="H1056" s="124"/>
      <c r="I1056" s="128" t="s">
        <v>1396</v>
      </c>
      <c r="J1056" s="124"/>
      <c r="K1056" s="124"/>
      <c r="L1056" s="124"/>
      <c r="M1056" s="124"/>
      <c r="N1056" s="213">
        <v>3064653.41</v>
      </c>
      <c r="O1056" s="213">
        <v>0</v>
      </c>
      <c r="P1056" s="124" t="s">
        <v>1314</v>
      </c>
    </row>
    <row r="1057" spans="1:16">
      <c r="A1057" s="266" t="s">
        <v>1370</v>
      </c>
      <c r="B1057" s="124"/>
      <c r="C1057" s="125" t="s">
        <v>1370</v>
      </c>
      <c r="D1057" s="119">
        <v>43129</v>
      </c>
      <c r="E1057" s="120" t="s">
        <v>1968</v>
      </c>
      <c r="F1057" s="120" t="s">
        <v>13</v>
      </c>
      <c r="G1057" s="120">
        <v>378729</v>
      </c>
      <c r="H1057" s="124"/>
      <c r="I1057" s="128" t="s">
        <v>1396</v>
      </c>
      <c r="J1057" s="124"/>
      <c r="K1057" s="124"/>
      <c r="L1057" s="124"/>
      <c r="M1057" s="124"/>
      <c r="N1057" s="213">
        <v>189095.08</v>
      </c>
      <c r="O1057" s="213">
        <v>0</v>
      </c>
      <c r="P1057" s="124" t="s">
        <v>1314</v>
      </c>
    </row>
    <row r="1058" spans="1:16">
      <c r="A1058" s="266" t="s">
        <v>1370</v>
      </c>
      <c r="B1058" s="124"/>
      <c r="C1058" s="125" t="s">
        <v>1370</v>
      </c>
      <c r="D1058" s="119">
        <v>43129</v>
      </c>
      <c r="E1058" s="120" t="s">
        <v>1969</v>
      </c>
      <c r="F1058" s="120" t="s">
        <v>13</v>
      </c>
      <c r="G1058" s="120">
        <v>378731</v>
      </c>
      <c r="H1058" s="124"/>
      <c r="I1058" s="128" t="s">
        <v>1396</v>
      </c>
      <c r="J1058" s="124"/>
      <c r="K1058" s="124"/>
      <c r="L1058" s="124"/>
      <c r="M1058" s="124"/>
      <c r="N1058" s="213">
        <v>1917735.64</v>
      </c>
      <c r="O1058" s="213">
        <v>0</v>
      </c>
      <c r="P1058" s="124" t="s">
        <v>1314</v>
      </c>
    </row>
    <row r="1059" spans="1:16">
      <c r="A1059" s="266" t="s">
        <v>1370</v>
      </c>
      <c r="B1059" s="124"/>
      <c r="C1059" s="125" t="s">
        <v>1370</v>
      </c>
      <c r="D1059" s="119">
        <v>43129</v>
      </c>
      <c r="E1059" s="120" t="s">
        <v>1970</v>
      </c>
      <c r="F1059" s="120" t="s">
        <v>13</v>
      </c>
      <c r="G1059" s="120">
        <v>378733</v>
      </c>
      <c r="H1059" s="124"/>
      <c r="I1059" s="128" t="s">
        <v>1396</v>
      </c>
      <c r="J1059" s="124"/>
      <c r="K1059" s="124"/>
      <c r="L1059" s="124"/>
      <c r="M1059" s="124"/>
      <c r="N1059" s="213">
        <v>855937.29</v>
      </c>
      <c r="O1059" s="213">
        <v>0</v>
      </c>
      <c r="P1059" s="124" t="s">
        <v>1314</v>
      </c>
    </row>
    <row r="1060" spans="1:16">
      <c r="A1060" s="266" t="s">
        <v>1370</v>
      </c>
      <c r="B1060" s="124"/>
      <c r="C1060" s="125" t="s">
        <v>1370</v>
      </c>
      <c r="D1060" s="119">
        <v>43129</v>
      </c>
      <c r="E1060" s="120" t="s">
        <v>1971</v>
      </c>
      <c r="F1060" s="120" t="s">
        <v>13</v>
      </c>
      <c r="G1060" s="120">
        <v>378735</v>
      </c>
      <c r="H1060" s="124"/>
      <c r="I1060" s="128" t="s">
        <v>1396</v>
      </c>
      <c r="J1060" s="124"/>
      <c r="K1060" s="124"/>
      <c r="L1060" s="124"/>
      <c r="M1060" s="124"/>
      <c r="N1060" s="213">
        <v>1911509.16</v>
      </c>
      <c r="O1060" s="213">
        <v>0</v>
      </c>
      <c r="P1060" s="124" t="s">
        <v>1314</v>
      </c>
    </row>
    <row r="1061" spans="1:16">
      <c r="A1061" s="266" t="s">
        <v>1370</v>
      </c>
      <c r="B1061" s="124"/>
      <c r="C1061" s="125" t="s">
        <v>1370</v>
      </c>
      <c r="D1061" s="119">
        <v>43129</v>
      </c>
      <c r="E1061" s="120" t="s">
        <v>1972</v>
      </c>
      <c r="F1061" s="120" t="s">
        <v>13</v>
      </c>
      <c r="G1061" s="120">
        <v>378737</v>
      </c>
      <c r="H1061" s="124"/>
      <c r="I1061" s="128" t="s">
        <v>1396</v>
      </c>
      <c r="J1061" s="124"/>
      <c r="K1061" s="124"/>
      <c r="L1061" s="124"/>
      <c r="M1061" s="124"/>
      <c r="N1061" s="213">
        <v>5250184.5199999996</v>
      </c>
      <c r="O1061" s="213">
        <v>0</v>
      </c>
      <c r="P1061" s="124" t="s">
        <v>1314</v>
      </c>
    </row>
    <row r="1062" spans="1:16">
      <c r="A1062" s="266" t="s">
        <v>1370</v>
      </c>
      <c r="B1062" s="124"/>
      <c r="C1062" s="125" t="s">
        <v>1370</v>
      </c>
      <c r="D1062" s="119">
        <v>43129</v>
      </c>
      <c r="E1062" s="120" t="s">
        <v>1973</v>
      </c>
      <c r="F1062" s="120" t="s">
        <v>13</v>
      </c>
      <c r="G1062" s="120">
        <v>378739</v>
      </c>
      <c r="H1062" s="124"/>
      <c r="I1062" s="128" t="s">
        <v>1396</v>
      </c>
      <c r="J1062" s="124"/>
      <c r="K1062" s="124"/>
      <c r="L1062" s="124"/>
      <c r="M1062" s="124"/>
      <c r="N1062" s="213">
        <v>6389228.1100000003</v>
      </c>
      <c r="O1062" s="213">
        <v>0</v>
      </c>
      <c r="P1062" s="124" t="s">
        <v>1314</v>
      </c>
    </row>
    <row r="1063" spans="1:16">
      <c r="A1063" s="266" t="s">
        <v>1370</v>
      </c>
      <c r="B1063" s="124"/>
      <c r="C1063" s="125" t="s">
        <v>1370</v>
      </c>
      <c r="D1063" s="119">
        <v>43129</v>
      </c>
      <c r="E1063" s="120" t="s">
        <v>1974</v>
      </c>
      <c r="F1063" s="120" t="s">
        <v>13</v>
      </c>
      <c r="G1063" s="120">
        <v>378741</v>
      </c>
      <c r="H1063" s="124"/>
      <c r="I1063" s="128" t="s">
        <v>1396</v>
      </c>
      <c r="J1063" s="124"/>
      <c r="K1063" s="124"/>
      <c r="L1063" s="124"/>
      <c r="M1063" s="124"/>
      <c r="N1063" s="213">
        <v>4447444.67</v>
      </c>
      <c r="O1063" s="213">
        <v>0</v>
      </c>
      <c r="P1063" s="124" t="s">
        <v>1314</v>
      </c>
    </row>
    <row r="1064" spans="1:16">
      <c r="A1064" s="266" t="s">
        <v>1370</v>
      </c>
      <c r="B1064" s="124"/>
      <c r="C1064" s="125" t="s">
        <v>1370</v>
      </c>
      <c r="D1064" s="119">
        <v>43129</v>
      </c>
      <c r="E1064" s="120" t="s">
        <v>1975</v>
      </c>
      <c r="F1064" s="120" t="s">
        <v>13</v>
      </c>
      <c r="G1064" s="120">
        <v>378743</v>
      </c>
      <c r="H1064" s="124"/>
      <c r="I1064" s="128" t="s">
        <v>1396</v>
      </c>
      <c r="J1064" s="124"/>
      <c r="K1064" s="124"/>
      <c r="L1064" s="124"/>
      <c r="M1064" s="124"/>
      <c r="N1064" s="213">
        <v>5412331.46</v>
      </c>
      <c r="O1064" s="213">
        <v>0</v>
      </c>
      <c r="P1064" s="124" t="s">
        <v>1314</v>
      </c>
    </row>
    <row r="1065" spans="1:16">
      <c r="A1065" s="266" t="s">
        <v>1370</v>
      </c>
      <c r="B1065" s="124"/>
      <c r="C1065" s="125" t="s">
        <v>1370</v>
      </c>
      <c r="D1065" s="119">
        <v>43129</v>
      </c>
      <c r="E1065" s="120" t="s">
        <v>1976</v>
      </c>
      <c r="F1065" s="120" t="s">
        <v>13</v>
      </c>
      <c r="G1065" s="120">
        <v>378745</v>
      </c>
      <c r="H1065" s="124"/>
      <c r="I1065" s="128" t="s">
        <v>1396</v>
      </c>
      <c r="J1065" s="124"/>
      <c r="K1065" s="124"/>
      <c r="L1065" s="124"/>
      <c r="M1065" s="124"/>
      <c r="N1065" s="213">
        <v>14865604.15</v>
      </c>
      <c r="O1065" s="213">
        <v>0</v>
      </c>
      <c r="P1065" s="124" t="s">
        <v>1314</v>
      </c>
    </row>
    <row r="1066" spans="1:16">
      <c r="A1066" s="266" t="s">
        <v>1370</v>
      </c>
      <c r="B1066" s="124"/>
      <c r="C1066" s="125" t="s">
        <v>1370</v>
      </c>
      <c r="D1066" s="119">
        <v>43129</v>
      </c>
      <c r="E1066" s="120" t="s">
        <v>1977</v>
      </c>
      <c r="F1066" s="120" t="s">
        <v>13</v>
      </c>
      <c r="G1066" s="120">
        <v>378747</v>
      </c>
      <c r="H1066" s="124"/>
      <c r="I1066" s="128" t="s">
        <v>1396</v>
      </c>
      <c r="J1066" s="124"/>
      <c r="K1066" s="124"/>
      <c r="L1066" s="124"/>
      <c r="M1066" s="124"/>
      <c r="N1066" s="213">
        <v>5469835.8899999997</v>
      </c>
      <c r="O1066" s="213">
        <v>0</v>
      </c>
      <c r="P1066" s="124" t="s">
        <v>1314</v>
      </c>
    </row>
    <row r="1067" spans="1:16">
      <c r="A1067" s="266" t="s">
        <v>1370</v>
      </c>
      <c r="B1067" s="124"/>
      <c r="C1067" s="125" t="s">
        <v>1370</v>
      </c>
      <c r="D1067" s="119">
        <v>43129</v>
      </c>
      <c r="E1067" s="120" t="s">
        <v>1978</v>
      </c>
      <c r="F1067" s="120" t="s">
        <v>13</v>
      </c>
      <c r="G1067" s="120">
        <v>378749</v>
      </c>
      <c r="H1067" s="124"/>
      <c r="I1067" s="128" t="s">
        <v>1396</v>
      </c>
      <c r="J1067" s="124"/>
      <c r="K1067" s="124"/>
      <c r="L1067" s="124"/>
      <c r="M1067" s="124"/>
      <c r="N1067" s="213">
        <v>12215429.27</v>
      </c>
      <c r="O1067" s="213">
        <v>0</v>
      </c>
      <c r="P1067" s="124" t="s">
        <v>1314</v>
      </c>
    </row>
    <row r="1068" spans="1:16">
      <c r="A1068" s="266" t="s">
        <v>1370</v>
      </c>
      <c r="B1068" s="124"/>
      <c r="C1068" s="125" t="s">
        <v>1370</v>
      </c>
      <c r="D1068" s="119">
        <v>43129</v>
      </c>
      <c r="E1068" s="120" t="s">
        <v>1979</v>
      </c>
      <c r="F1068" s="120" t="s">
        <v>13</v>
      </c>
      <c r="G1068" s="120">
        <v>378751</v>
      </c>
      <c r="H1068" s="124"/>
      <c r="I1068" s="128" t="s">
        <v>1396</v>
      </c>
      <c r="J1068" s="124"/>
      <c r="K1068" s="124"/>
      <c r="L1068" s="124"/>
      <c r="M1068" s="124"/>
      <c r="N1068" s="213">
        <v>2734985.14</v>
      </c>
      <c r="O1068" s="213">
        <v>0</v>
      </c>
      <c r="P1068" s="124" t="s">
        <v>1314</v>
      </c>
    </row>
    <row r="1069" spans="1:16">
      <c r="A1069" s="266" t="s">
        <v>1370</v>
      </c>
      <c r="B1069" s="124"/>
      <c r="C1069" s="125" t="s">
        <v>1370</v>
      </c>
      <c r="D1069" s="119">
        <v>43129</v>
      </c>
      <c r="E1069" s="120" t="s">
        <v>1980</v>
      </c>
      <c r="F1069" s="120" t="s">
        <v>13</v>
      </c>
      <c r="G1069" s="120">
        <v>378753</v>
      </c>
      <c r="H1069" s="124"/>
      <c r="I1069" s="128" t="s">
        <v>1396</v>
      </c>
      <c r="J1069" s="124"/>
      <c r="K1069" s="124"/>
      <c r="L1069" s="124"/>
      <c r="M1069" s="124"/>
      <c r="N1069" s="213">
        <v>1006344.58</v>
      </c>
      <c r="O1069" s="213">
        <v>0</v>
      </c>
      <c r="P1069" s="124" t="s">
        <v>1314</v>
      </c>
    </row>
    <row r="1070" spans="1:16">
      <c r="A1070" s="266" t="s">
        <v>1370</v>
      </c>
      <c r="B1070" s="124"/>
      <c r="C1070" s="125" t="s">
        <v>1370</v>
      </c>
      <c r="D1070" s="119">
        <v>43129</v>
      </c>
      <c r="E1070" s="120" t="s">
        <v>1981</v>
      </c>
      <c r="F1070" s="120" t="s">
        <v>13</v>
      </c>
      <c r="G1070" s="120">
        <v>378755</v>
      </c>
      <c r="H1070" s="124"/>
      <c r="I1070" s="128" t="s">
        <v>1396</v>
      </c>
      <c r="J1070" s="124"/>
      <c r="K1070" s="124"/>
      <c r="L1070" s="124"/>
      <c r="M1070" s="124"/>
      <c r="N1070" s="213">
        <v>18980029.579999998</v>
      </c>
      <c r="O1070" s="213">
        <v>0</v>
      </c>
      <c r="P1070" s="124" t="s">
        <v>1314</v>
      </c>
    </row>
    <row r="1071" spans="1:16" ht="63.75">
      <c r="A1071" s="266" t="s">
        <v>620</v>
      </c>
      <c r="B1071" s="124"/>
      <c r="C1071" s="125" t="s">
        <v>714</v>
      </c>
      <c r="D1071" s="119">
        <v>43129</v>
      </c>
      <c r="E1071" s="120" t="s">
        <v>1982</v>
      </c>
      <c r="F1071" s="120" t="s">
        <v>11</v>
      </c>
      <c r="G1071" s="120">
        <v>10302</v>
      </c>
      <c r="H1071" s="124"/>
      <c r="I1071" s="128" t="s">
        <v>3075</v>
      </c>
      <c r="J1071" s="124"/>
      <c r="K1071" s="124"/>
      <c r="L1071" s="124"/>
      <c r="M1071" s="124"/>
      <c r="N1071" s="213">
        <v>3406.39</v>
      </c>
      <c r="O1071" s="213">
        <v>0</v>
      </c>
      <c r="P1071" s="124" t="s">
        <v>1314</v>
      </c>
    </row>
    <row r="1072" spans="1:16" ht="63.75">
      <c r="A1072" s="266" t="s">
        <v>622</v>
      </c>
      <c r="B1072" s="124"/>
      <c r="C1072" s="125" t="s">
        <v>715</v>
      </c>
      <c r="D1072" s="119">
        <v>43129</v>
      </c>
      <c r="E1072" s="120" t="s">
        <v>1983</v>
      </c>
      <c r="F1072" s="120" t="s">
        <v>1315</v>
      </c>
      <c r="G1072" s="120">
        <v>16407132</v>
      </c>
      <c r="H1072" s="124"/>
      <c r="I1072" s="128" t="s">
        <v>3076</v>
      </c>
      <c r="J1072" s="124"/>
      <c r="K1072" s="124"/>
      <c r="L1072" s="124"/>
      <c r="M1072" s="124"/>
      <c r="N1072" s="213">
        <v>5421</v>
      </c>
      <c r="O1072" s="213">
        <v>0</v>
      </c>
      <c r="P1072" s="124" t="s">
        <v>1314</v>
      </c>
    </row>
    <row r="1073" spans="1:16" ht="63.75">
      <c r="A1073" s="266" t="s">
        <v>622</v>
      </c>
      <c r="B1073" s="124"/>
      <c r="C1073" s="125" t="s">
        <v>715</v>
      </c>
      <c r="D1073" s="119">
        <v>43129</v>
      </c>
      <c r="E1073" s="120" t="s">
        <v>1984</v>
      </c>
      <c r="F1073" s="120" t="s">
        <v>1315</v>
      </c>
      <c r="G1073" s="120">
        <v>16407148</v>
      </c>
      <c r="H1073" s="124"/>
      <c r="I1073" s="128" t="s">
        <v>3077</v>
      </c>
      <c r="J1073" s="124"/>
      <c r="K1073" s="124"/>
      <c r="L1073" s="124"/>
      <c r="M1073" s="124"/>
      <c r="N1073" s="213">
        <v>16509</v>
      </c>
      <c r="O1073" s="213">
        <v>0</v>
      </c>
      <c r="P1073" s="124" t="s">
        <v>1314</v>
      </c>
    </row>
    <row r="1074" spans="1:16" ht="63.75">
      <c r="A1074" s="266" t="s">
        <v>622</v>
      </c>
      <c r="B1074" s="124"/>
      <c r="C1074" s="125" t="s">
        <v>715</v>
      </c>
      <c r="D1074" s="119">
        <v>43129</v>
      </c>
      <c r="E1074" s="120" t="s">
        <v>1985</v>
      </c>
      <c r="F1074" s="120" t="s">
        <v>1315</v>
      </c>
      <c r="G1074" s="120">
        <v>16423119</v>
      </c>
      <c r="H1074" s="124"/>
      <c r="I1074" s="128" t="s">
        <v>3078</v>
      </c>
      <c r="J1074" s="124"/>
      <c r="K1074" s="124"/>
      <c r="L1074" s="124"/>
      <c r="M1074" s="124"/>
      <c r="N1074" s="213">
        <v>23038.5</v>
      </c>
      <c r="O1074" s="213">
        <v>0</v>
      </c>
      <c r="P1074" s="124" t="s">
        <v>1314</v>
      </c>
    </row>
    <row r="1075" spans="1:16" ht="63.75">
      <c r="A1075" s="266">
        <v>35</v>
      </c>
      <c r="B1075" s="124"/>
      <c r="C1075" s="125" t="s">
        <v>696</v>
      </c>
      <c r="D1075" s="119">
        <v>43129</v>
      </c>
      <c r="E1075" s="120" t="s">
        <v>1986</v>
      </c>
      <c r="F1075" s="120" t="s">
        <v>11</v>
      </c>
      <c r="G1075" s="120">
        <v>912229</v>
      </c>
      <c r="H1075" s="124"/>
      <c r="I1075" s="128" t="s">
        <v>1371</v>
      </c>
      <c r="J1075" s="124"/>
      <c r="K1075" s="124"/>
      <c r="L1075" s="124"/>
      <c r="M1075" s="124"/>
      <c r="N1075" s="213">
        <v>50</v>
      </c>
      <c r="O1075" s="213">
        <v>0</v>
      </c>
      <c r="P1075" s="124" t="s">
        <v>1314</v>
      </c>
    </row>
    <row r="1076" spans="1:16">
      <c r="A1076" s="266" t="s">
        <v>1370</v>
      </c>
      <c r="B1076" s="124"/>
      <c r="C1076" s="125" t="s">
        <v>1370</v>
      </c>
      <c r="D1076" s="119">
        <v>43129</v>
      </c>
      <c r="E1076" s="120" t="s">
        <v>1987</v>
      </c>
      <c r="F1076" s="120" t="s">
        <v>13</v>
      </c>
      <c r="G1076" s="120">
        <v>378613</v>
      </c>
      <c r="H1076" s="124"/>
      <c r="I1076" s="128" t="s">
        <v>1396</v>
      </c>
      <c r="J1076" s="124"/>
      <c r="K1076" s="124"/>
      <c r="L1076" s="124"/>
      <c r="M1076" s="124"/>
      <c r="N1076" s="213">
        <v>2487050.06</v>
      </c>
      <c r="O1076" s="213">
        <v>0</v>
      </c>
      <c r="P1076" s="124" t="s">
        <v>1314</v>
      </c>
    </row>
    <row r="1077" spans="1:16">
      <c r="A1077" s="266" t="s">
        <v>1370</v>
      </c>
      <c r="B1077" s="124"/>
      <c r="C1077" s="125" t="s">
        <v>1370</v>
      </c>
      <c r="D1077" s="119">
        <v>43129</v>
      </c>
      <c r="E1077" s="120" t="s">
        <v>1988</v>
      </c>
      <c r="F1077" s="120" t="s">
        <v>13</v>
      </c>
      <c r="G1077" s="120">
        <v>378615</v>
      </c>
      <c r="H1077" s="124"/>
      <c r="I1077" s="128" t="s">
        <v>1396</v>
      </c>
      <c r="J1077" s="124"/>
      <c r="K1077" s="124"/>
      <c r="L1077" s="124"/>
      <c r="M1077" s="124"/>
      <c r="N1077" s="213">
        <v>2487050.06</v>
      </c>
      <c r="O1077" s="213">
        <v>0</v>
      </c>
      <c r="P1077" s="124" t="s">
        <v>1314</v>
      </c>
    </row>
    <row r="1078" spans="1:16">
      <c r="A1078" s="266" t="s">
        <v>1370</v>
      </c>
      <c r="B1078" s="124"/>
      <c r="C1078" s="125" t="s">
        <v>1370</v>
      </c>
      <c r="D1078" s="119">
        <v>43129</v>
      </c>
      <c r="E1078" s="120" t="s">
        <v>1989</v>
      </c>
      <c r="F1078" s="120" t="s">
        <v>13</v>
      </c>
      <c r="G1078" s="120">
        <v>378617</v>
      </c>
      <c r="H1078" s="124"/>
      <c r="I1078" s="128" t="s">
        <v>1396</v>
      </c>
      <c r="J1078" s="124"/>
      <c r="K1078" s="124"/>
      <c r="L1078" s="124"/>
      <c r="M1078" s="124"/>
      <c r="N1078" s="213">
        <v>2487050.06</v>
      </c>
      <c r="O1078" s="213">
        <v>0</v>
      </c>
      <c r="P1078" s="124" t="s">
        <v>1314</v>
      </c>
    </row>
    <row r="1079" spans="1:16">
      <c r="A1079" s="266" t="s">
        <v>1370</v>
      </c>
      <c r="B1079" s="124"/>
      <c r="C1079" s="125" t="s">
        <v>1370</v>
      </c>
      <c r="D1079" s="119">
        <v>43129</v>
      </c>
      <c r="E1079" s="120" t="s">
        <v>1990</v>
      </c>
      <c r="F1079" s="120" t="s">
        <v>13</v>
      </c>
      <c r="G1079" s="120">
        <v>378619</v>
      </c>
      <c r="H1079" s="124"/>
      <c r="I1079" s="128" t="s">
        <v>1396</v>
      </c>
      <c r="J1079" s="124"/>
      <c r="K1079" s="124"/>
      <c r="L1079" s="124"/>
      <c r="M1079" s="124"/>
      <c r="N1079" s="213">
        <v>2487050.06</v>
      </c>
      <c r="O1079" s="213">
        <v>0</v>
      </c>
      <c r="P1079" s="124" t="s">
        <v>1314</v>
      </c>
    </row>
    <row r="1080" spans="1:16">
      <c r="A1080" s="266" t="s">
        <v>1370</v>
      </c>
      <c r="B1080" s="124"/>
      <c r="C1080" s="125" t="s">
        <v>1370</v>
      </c>
      <c r="D1080" s="119">
        <v>43129</v>
      </c>
      <c r="E1080" s="120" t="s">
        <v>1991</v>
      </c>
      <c r="F1080" s="120" t="s">
        <v>13</v>
      </c>
      <c r="G1080" s="120">
        <v>378621</v>
      </c>
      <c r="H1080" s="124"/>
      <c r="I1080" s="128" t="s">
        <v>1396</v>
      </c>
      <c r="J1080" s="124"/>
      <c r="K1080" s="124"/>
      <c r="L1080" s="124"/>
      <c r="M1080" s="124"/>
      <c r="N1080" s="213">
        <v>6830975.2000000002</v>
      </c>
      <c r="O1080" s="213">
        <v>0</v>
      </c>
      <c r="P1080" s="124" t="s">
        <v>1314</v>
      </c>
    </row>
    <row r="1081" spans="1:16">
      <c r="A1081" s="266" t="s">
        <v>1370</v>
      </c>
      <c r="B1081" s="124"/>
      <c r="C1081" s="125" t="s">
        <v>1370</v>
      </c>
      <c r="D1081" s="119">
        <v>43129</v>
      </c>
      <c r="E1081" s="120" t="s">
        <v>1992</v>
      </c>
      <c r="F1081" s="120" t="s">
        <v>13</v>
      </c>
      <c r="G1081" s="120">
        <v>378623</v>
      </c>
      <c r="H1081" s="124"/>
      <c r="I1081" s="128" t="s">
        <v>1396</v>
      </c>
      <c r="J1081" s="124"/>
      <c r="K1081" s="124"/>
      <c r="L1081" s="124"/>
      <c r="M1081" s="124"/>
      <c r="N1081" s="213">
        <v>5786536.5</v>
      </c>
      <c r="O1081" s="213">
        <v>0</v>
      </c>
      <c r="P1081" s="124" t="s">
        <v>1314</v>
      </c>
    </row>
    <row r="1082" spans="1:16">
      <c r="A1082" s="266" t="s">
        <v>1370</v>
      </c>
      <c r="B1082" s="124"/>
      <c r="C1082" s="125" t="s">
        <v>1370</v>
      </c>
      <c r="D1082" s="119">
        <v>43129</v>
      </c>
      <c r="E1082" s="120" t="s">
        <v>1993</v>
      </c>
      <c r="F1082" s="120" t="s">
        <v>13</v>
      </c>
      <c r="G1082" s="120">
        <v>378625</v>
      </c>
      <c r="H1082" s="124"/>
      <c r="I1082" s="128" t="s">
        <v>1396</v>
      </c>
      <c r="J1082" s="124"/>
      <c r="K1082" s="124"/>
      <c r="L1082" s="124"/>
      <c r="M1082" s="124"/>
      <c r="N1082" s="213">
        <v>15893402.279999999</v>
      </c>
      <c r="O1082" s="213">
        <v>0</v>
      </c>
      <c r="P1082" s="124" t="s">
        <v>1314</v>
      </c>
    </row>
    <row r="1083" spans="1:16">
      <c r="A1083" s="266" t="s">
        <v>1370</v>
      </c>
      <c r="B1083" s="124"/>
      <c r="C1083" s="125" t="s">
        <v>1370</v>
      </c>
      <c r="D1083" s="119">
        <v>43129</v>
      </c>
      <c r="E1083" s="120" t="s">
        <v>1994</v>
      </c>
      <c r="F1083" s="120" t="s">
        <v>13</v>
      </c>
      <c r="G1083" s="120">
        <v>378627</v>
      </c>
      <c r="H1083" s="124"/>
      <c r="I1083" s="128" t="s">
        <v>1396</v>
      </c>
      <c r="J1083" s="124"/>
      <c r="K1083" s="124"/>
      <c r="L1083" s="124"/>
      <c r="M1083" s="124"/>
      <c r="N1083" s="213">
        <v>2924080.21</v>
      </c>
      <c r="O1083" s="213">
        <v>0</v>
      </c>
      <c r="P1083" s="124" t="s">
        <v>1314</v>
      </c>
    </row>
    <row r="1084" spans="1:16" ht="51">
      <c r="A1084" s="266" t="s">
        <v>619</v>
      </c>
      <c r="B1084" s="124"/>
      <c r="C1084" s="125" t="s">
        <v>713</v>
      </c>
      <c r="D1084" s="119">
        <v>43129</v>
      </c>
      <c r="E1084" s="120" t="s">
        <v>2528</v>
      </c>
      <c r="F1084" s="120" t="s">
        <v>3</v>
      </c>
      <c r="G1084" s="120">
        <v>1591902</v>
      </c>
      <c r="H1084" s="124"/>
      <c r="I1084" s="128" t="s">
        <v>3568</v>
      </c>
      <c r="J1084" s="124"/>
      <c r="K1084" s="124"/>
      <c r="L1084" s="124"/>
      <c r="M1084" s="124"/>
      <c r="N1084" s="213">
        <v>0</v>
      </c>
      <c r="O1084" s="213">
        <v>280.66000000000003</v>
      </c>
      <c r="P1084" s="124" t="s">
        <v>1314</v>
      </c>
    </row>
    <row r="1085" spans="1:16" ht="51">
      <c r="A1085" s="266" t="s">
        <v>619</v>
      </c>
      <c r="B1085" s="124"/>
      <c r="C1085" s="125" t="s">
        <v>713</v>
      </c>
      <c r="D1085" s="119">
        <v>43129</v>
      </c>
      <c r="E1085" s="120" t="s">
        <v>2529</v>
      </c>
      <c r="F1085" s="120" t="s">
        <v>3</v>
      </c>
      <c r="G1085" s="120">
        <v>1591903</v>
      </c>
      <c r="H1085" s="124"/>
      <c r="I1085" s="128" t="s">
        <v>3569</v>
      </c>
      <c r="J1085" s="124"/>
      <c r="K1085" s="124"/>
      <c r="L1085" s="124"/>
      <c r="M1085" s="124"/>
      <c r="N1085" s="213">
        <v>0</v>
      </c>
      <c r="O1085" s="213">
        <v>15546.28</v>
      </c>
      <c r="P1085" s="124" t="s">
        <v>1314</v>
      </c>
    </row>
    <row r="1086" spans="1:16" ht="63.75">
      <c r="A1086" s="266" t="s">
        <v>619</v>
      </c>
      <c r="B1086" s="124"/>
      <c r="C1086" s="125" t="s">
        <v>713</v>
      </c>
      <c r="D1086" s="119">
        <v>43129</v>
      </c>
      <c r="E1086" s="120" t="s">
        <v>2530</v>
      </c>
      <c r="F1086" s="120" t="s">
        <v>3</v>
      </c>
      <c r="G1086" s="120">
        <v>1591843</v>
      </c>
      <c r="H1086" s="124"/>
      <c r="I1086" s="128" t="s">
        <v>3570</v>
      </c>
      <c r="J1086" s="124"/>
      <c r="K1086" s="124"/>
      <c r="L1086" s="124"/>
      <c r="M1086" s="124"/>
      <c r="N1086" s="213">
        <v>0</v>
      </c>
      <c r="O1086" s="213">
        <v>105.83</v>
      </c>
      <c r="P1086" s="124" t="s">
        <v>1314</v>
      </c>
    </row>
    <row r="1087" spans="1:16" ht="51">
      <c r="A1087" s="266" t="s">
        <v>619</v>
      </c>
      <c r="B1087" s="124"/>
      <c r="C1087" s="125" t="s">
        <v>713</v>
      </c>
      <c r="D1087" s="119">
        <v>43129</v>
      </c>
      <c r="E1087" s="120" t="s">
        <v>2531</v>
      </c>
      <c r="F1087" s="120" t="s">
        <v>3</v>
      </c>
      <c r="G1087" s="120">
        <v>1591846</v>
      </c>
      <c r="H1087" s="124"/>
      <c r="I1087" s="128" t="s">
        <v>1373</v>
      </c>
      <c r="J1087" s="124"/>
      <c r="K1087" s="124"/>
      <c r="L1087" s="124"/>
      <c r="M1087" s="124"/>
      <c r="N1087" s="213">
        <v>0</v>
      </c>
      <c r="O1087" s="213">
        <v>545</v>
      </c>
      <c r="P1087" s="124" t="s">
        <v>1314</v>
      </c>
    </row>
    <row r="1088" spans="1:16" ht="51">
      <c r="A1088" s="266" t="s">
        <v>619</v>
      </c>
      <c r="B1088" s="124"/>
      <c r="C1088" s="125" t="s">
        <v>713</v>
      </c>
      <c r="D1088" s="119">
        <v>43129</v>
      </c>
      <c r="E1088" s="120" t="s">
        <v>2532</v>
      </c>
      <c r="F1088" s="120" t="s">
        <v>3</v>
      </c>
      <c r="G1088" s="120">
        <v>1591879</v>
      </c>
      <c r="H1088" s="124"/>
      <c r="I1088" s="128" t="s">
        <v>3571</v>
      </c>
      <c r="J1088" s="124"/>
      <c r="K1088" s="124"/>
      <c r="L1088" s="124"/>
      <c r="M1088" s="124"/>
      <c r="N1088" s="213">
        <v>0</v>
      </c>
      <c r="O1088" s="213">
        <v>212</v>
      </c>
      <c r="P1088" s="124" t="s">
        <v>1314</v>
      </c>
    </row>
    <row r="1089" spans="1:16" ht="51">
      <c r="A1089" s="266" t="s">
        <v>619</v>
      </c>
      <c r="B1089" s="124"/>
      <c r="C1089" s="125" t="s">
        <v>713</v>
      </c>
      <c r="D1089" s="119">
        <v>43129</v>
      </c>
      <c r="E1089" s="120" t="s">
        <v>2533</v>
      </c>
      <c r="F1089" s="120" t="s">
        <v>3</v>
      </c>
      <c r="G1089" s="120">
        <v>1591915</v>
      </c>
      <c r="H1089" s="124"/>
      <c r="I1089" s="128" t="s">
        <v>3572</v>
      </c>
      <c r="J1089" s="124"/>
      <c r="K1089" s="124"/>
      <c r="L1089" s="124"/>
      <c r="M1089" s="124"/>
      <c r="N1089" s="213">
        <v>0</v>
      </c>
      <c r="O1089" s="213">
        <v>479.9</v>
      </c>
      <c r="P1089" s="124" t="s">
        <v>1314</v>
      </c>
    </row>
    <row r="1090" spans="1:16" ht="51">
      <c r="A1090" s="266" t="s">
        <v>619</v>
      </c>
      <c r="B1090" s="124"/>
      <c r="C1090" s="125" t="s">
        <v>713</v>
      </c>
      <c r="D1090" s="119">
        <v>43129</v>
      </c>
      <c r="E1090" s="120" t="s">
        <v>2534</v>
      </c>
      <c r="F1090" s="120" t="s">
        <v>3</v>
      </c>
      <c r="G1090" s="120">
        <v>1591921</v>
      </c>
      <c r="H1090" s="124"/>
      <c r="I1090" s="128" t="s">
        <v>1416</v>
      </c>
      <c r="J1090" s="124"/>
      <c r="K1090" s="124"/>
      <c r="L1090" s="124"/>
      <c r="M1090" s="124"/>
      <c r="N1090" s="213">
        <v>0</v>
      </c>
      <c r="O1090" s="213">
        <v>1476.96</v>
      </c>
      <c r="P1090" s="124" t="s">
        <v>1314</v>
      </c>
    </row>
    <row r="1091" spans="1:16" ht="51">
      <c r="A1091" s="266" t="s">
        <v>619</v>
      </c>
      <c r="B1091" s="124"/>
      <c r="C1091" s="125" t="s">
        <v>713</v>
      </c>
      <c r="D1091" s="119">
        <v>43129</v>
      </c>
      <c r="E1091" s="120" t="s">
        <v>2535</v>
      </c>
      <c r="F1091" s="120" t="s">
        <v>3</v>
      </c>
      <c r="G1091" s="120">
        <v>1591926</v>
      </c>
      <c r="H1091" s="124"/>
      <c r="I1091" s="128" t="s">
        <v>3573</v>
      </c>
      <c r="J1091" s="124"/>
      <c r="K1091" s="124"/>
      <c r="L1091" s="124"/>
      <c r="M1091" s="124"/>
      <c r="N1091" s="213">
        <v>0</v>
      </c>
      <c r="O1091" s="213">
        <v>374</v>
      </c>
      <c r="P1091" s="124" t="s">
        <v>1314</v>
      </c>
    </row>
    <row r="1092" spans="1:16" ht="51">
      <c r="A1092" s="266" t="s">
        <v>619</v>
      </c>
      <c r="B1092" s="124"/>
      <c r="C1092" s="125" t="s">
        <v>713</v>
      </c>
      <c r="D1092" s="119">
        <v>43129</v>
      </c>
      <c r="E1092" s="120" t="s">
        <v>2536</v>
      </c>
      <c r="F1092" s="120" t="s">
        <v>3</v>
      </c>
      <c r="G1092" s="120">
        <v>1592006</v>
      </c>
      <c r="H1092" s="124"/>
      <c r="I1092" s="128" t="s">
        <v>3574</v>
      </c>
      <c r="J1092" s="124"/>
      <c r="K1092" s="124"/>
      <c r="L1092" s="124"/>
      <c r="M1092" s="124"/>
      <c r="N1092" s="213">
        <v>0</v>
      </c>
      <c r="O1092" s="213">
        <v>39585.800000000003</v>
      </c>
      <c r="P1092" s="124" t="s">
        <v>1314</v>
      </c>
    </row>
    <row r="1093" spans="1:16" ht="51">
      <c r="A1093" s="266" t="s">
        <v>619</v>
      </c>
      <c r="B1093" s="124"/>
      <c r="C1093" s="125" t="s">
        <v>713</v>
      </c>
      <c r="D1093" s="119">
        <v>43129</v>
      </c>
      <c r="E1093" s="120" t="s">
        <v>2537</v>
      </c>
      <c r="F1093" s="120" t="s">
        <v>3</v>
      </c>
      <c r="G1093" s="120">
        <v>1592013</v>
      </c>
      <c r="H1093" s="124"/>
      <c r="I1093" s="128" t="s">
        <v>3575</v>
      </c>
      <c r="J1093" s="124"/>
      <c r="K1093" s="124"/>
      <c r="L1093" s="124"/>
      <c r="M1093" s="124"/>
      <c r="N1093" s="213">
        <v>0</v>
      </c>
      <c r="O1093" s="213">
        <v>140</v>
      </c>
      <c r="P1093" s="124" t="s">
        <v>1314</v>
      </c>
    </row>
    <row r="1094" spans="1:16" ht="51">
      <c r="A1094" s="266" t="s">
        <v>619</v>
      </c>
      <c r="B1094" s="124"/>
      <c r="C1094" s="125" t="s">
        <v>713</v>
      </c>
      <c r="D1094" s="119">
        <v>43129</v>
      </c>
      <c r="E1094" s="120" t="s">
        <v>2538</v>
      </c>
      <c r="F1094" s="120" t="s">
        <v>3</v>
      </c>
      <c r="G1094" s="120">
        <v>1592014</v>
      </c>
      <c r="H1094" s="124"/>
      <c r="I1094" s="128" t="s">
        <v>3576</v>
      </c>
      <c r="J1094" s="124"/>
      <c r="K1094" s="124"/>
      <c r="L1094" s="124"/>
      <c r="M1094" s="124"/>
      <c r="N1094" s="213">
        <v>0</v>
      </c>
      <c r="O1094" s="213">
        <v>140</v>
      </c>
      <c r="P1094" s="124" t="s">
        <v>1314</v>
      </c>
    </row>
    <row r="1095" spans="1:16" ht="51">
      <c r="A1095" s="266" t="s">
        <v>619</v>
      </c>
      <c r="B1095" s="124"/>
      <c r="C1095" s="125" t="s">
        <v>713</v>
      </c>
      <c r="D1095" s="119">
        <v>43129</v>
      </c>
      <c r="E1095" s="120" t="s">
        <v>2539</v>
      </c>
      <c r="F1095" s="120" t="s">
        <v>3</v>
      </c>
      <c r="G1095" s="120">
        <v>1592016</v>
      </c>
      <c r="H1095" s="124"/>
      <c r="I1095" s="128" t="s">
        <v>3577</v>
      </c>
      <c r="J1095" s="124"/>
      <c r="K1095" s="124"/>
      <c r="L1095" s="124"/>
      <c r="M1095" s="124"/>
      <c r="N1095" s="213">
        <v>0</v>
      </c>
      <c r="O1095" s="213">
        <v>140</v>
      </c>
      <c r="P1095" s="124" t="s">
        <v>1314</v>
      </c>
    </row>
    <row r="1096" spans="1:16" ht="51">
      <c r="A1096" s="266" t="s">
        <v>619</v>
      </c>
      <c r="B1096" s="124"/>
      <c r="C1096" s="125" t="s">
        <v>713</v>
      </c>
      <c r="D1096" s="119">
        <v>43129</v>
      </c>
      <c r="E1096" s="120" t="s">
        <v>2540</v>
      </c>
      <c r="F1096" s="120" t="s">
        <v>3</v>
      </c>
      <c r="G1096" s="120">
        <v>1592017</v>
      </c>
      <c r="H1096" s="124"/>
      <c r="I1096" s="128" t="s">
        <v>3578</v>
      </c>
      <c r="J1096" s="124"/>
      <c r="K1096" s="124"/>
      <c r="L1096" s="124"/>
      <c r="M1096" s="124"/>
      <c r="N1096" s="213">
        <v>0</v>
      </c>
      <c r="O1096" s="213">
        <v>21714.3</v>
      </c>
      <c r="P1096" s="124" t="s">
        <v>1314</v>
      </c>
    </row>
    <row r="1097" spans="1:16" ht="51">
      <c r="A1097" s="266" t="s">
        <v>619</v>
      </c>
      <c r="B1097" s="124"/>
      <c r="C1097" s="125" t="s">
        <v>713</v>
      </c>
      <c r="D1097" s="119">
        <v>43129</v>
      </c>
      <c r="E1097" s="120" t="s">
        <v>2541</v>
      </c>
      <c r="F1097" s="120" t="s">
        <v>3</v>
      </c>
      <c r="G1097" s="120">
        <v>1592019</v>
      </c>
      <c r="H1097" s="124"/>
      <c r="I1097" s="128" t="s">
        <v>3579</v>
      </c>
      <c r="J1097" s="124"/>
      <c r="K1097" s="124"/>
      <c r="L1097" s="124"/>
      <c r="M1097" s="124"/>
      <c r="N1097" s="213">
        <v>0</v>
      </c>
      <c r="O1097" s="213">
        <v>27</v>
      </c>
      <c r="P1097" s="124" t="s">
        <v>1314</v>
      </c>
    </row>
    <row r="1098" spans="1:16" ht="51">
      <c r="A1098" s="266" t="s">
        <v>619</v>
      </c>
      <c r="B1098" s="124"/>
      <c r="C1098" s="125" t="s">
        <v>713</v>
      </c>
      <c r="D1098" s="119">
        <v>43129</v>
      </c>
      <c r="E1098" s="120" t="s">
        <v>2542</v>
      </c>
      <c r="F1098" s="120" t="s">
        <v>3</v>
      </c>
      <c r="G1098" s="120">
        <v>1592022</v>
      </c>
      <c r="H1098" s="124"/>
      <c r="I1098" s="128" t="s">
        <v>3580</v>
      </c>
      <c r="J1098" s="124"/>
      <c r="K1098" s="124"/>
      <c r="L1098" s="124"/>
      <c r="M1098" s="124"/>
      <c r="N1098" s="213">
        <v>0</v>
      </c>
      <c r="O1098" s="213">
        <v>342707.4</v>
      </c>
      <c r="P1098" s="124" t="s">
        <v>1314</v>
      </c>
    </row>
    <row r="1099" spans="1:16" ht="38.25">
      <c r="A1099" s="266">
        <v>20</v>
      </c>
      <c r="B1099" s="124"/>
      <c r="C1099" s="125" t="s">
        <v>693</v>
      </c>
      <c r="D1099" s="119">
        <v>43129</v>
      </c>
      <c r="E1099" s="120" t="s">
        <v>2543</v>
      </c>
      <c r="F1099" s="120" t="s">
        <v>3</v>
      </c>
      <c r="G1099" s="120">
        <v>1592078</v>
      </c>
      <c r="H1099" s="124"/>
      <c r="I1099" s="128" t="s">
        <v>3581</v>
      </c>
      <c r="J1099" s="124"/>
      <c r="K1099" s="124"/>
      <c r="L1099" s="124"/>
      <c r="M1099" s="124"/>
      <c r="N1099" s="213">
        <v>0</v>
      </c>
      <c r="O1099" s="213">
        <v>20956</v>
      </c>
      <c r="P1099" s="124" t="s">
        <v>1314</v>
      </c>
    </row>
    <row r="1100" spans="1:16" ht="51">
      <c r="A1100" s="266" t="s">
        <v>619</v>
      </c>
      <c r="B1100" s="124"/>
      <c r="C1100" s="125" t="s">
        <v>713</v>
      </c>
      <c r="D1100" s="119">
        <v>43129</v>
      </c>
      <c r="E1100" s="120" t="s">
        <v>2544</v>
      </c>
      <c r="F1100" s="120" t="s">
        <v>3</v>
      </c>
      <c r="G1100" s="120">
        <v>1592112</v>
      </c>
      <c r="H1100" s="124"/>
      <c r="I1100" s="128" t="s">
        <v>3582</v>
      </c>
      <c r="J1100" s="124"/>
      <c r="K1100" s="124"/>
      <c r="L1100" s="124"/>
      <c r="M1100" s="124"/>
      <c r="N1100" s="213">
        <v>0</v>
      </c>
      <c r="O1100" s="213">
        <v>140</v>
      </c>
      <c r="P1100" s="124" t="s">
        <v>1314</v>
      </c>
    </row>
    <row r="1101" spans="1:16" ht="63.75">
      <c r="A1101" s="266">
        <v>344</v>
      </c>
      <c r="B1101" s="124"/>
      <c r="C1101" s="125" t="s">
        <v>818</v>
      </c>
      <c r="D1101" s="119">
        <v>43129</v>
      </c>
      <c r="E1101" s="120" t="s">
        <v>2545</v>
      </c>
      <c r="F1101" s="120" t="s">
        <v>3</v>
      </c>
      <c r="G1101" s="120">
        <v>1592114</v>
      </c>
      <c r="H1101" s="124"/>
      <c r="I1101" s="128" t="s">
        <v>3583</v>
      </c>
      <c r="J1101" s="124"/>
      <c r="K1101" s="124"/>
      <c r="L1101" s="124"/>
      <c r="M1101" s="124"/>
      <c r="N1101" s="213">
        <v>0</v>
      </c>
      <c r="O1101" s="213">
        <v>700</v>
      </c>
      <c r="P1101" s="124" t="s">
        <v>1314</v>
      </c>
    </row>
    <row r="1102" spans="1:16" ht="51">
      <c r="A1102" s="266" t="s">
        <v>619</v>
      </c>
      <c r="B1102" s="124"/>
      <c r="C1102" s="125" t="s">
        <v>713</v>
      </c>
      <c r="D1102" s="119">
        <v>43129</v>
      </c>
      <c r="E1102" s="120" t="s">
        <v>2546</v>
      </c>
      <c r="F1102" s="120" t="s">
        <v>3</v>
      </c>
      <c r="G1102" s="120">
        <v>1592150</v>
      </c>
      <c r="H1102" s="124"/>
      <c r="I1102" s="128" t="s">
        <v>3584</v>
      </c>
      <c r="J1102" s="124"/>
      <c r="K1102" s="124"/>
      <c r="L1102" s="124"/>
      <c r="M1102" s="124"/>
      <c r="N1102" s="213">
        <v>0</v>
      </c>
      <c r="O1102" s="213">
        <v>9006</v>
      </c>
      <c r="P1102" s="124" t="s">
        <v>1314</v>
      </c>
    </row>
    <row r="1103" spans="1:16" ht="51">
      <c r="A1103" s="266">
        <v>514</v>
      </c>
      <c r="B1103" s="124"/>
      <c r="C1103" s="125" t="s">
        <v>841</v>
      </c>
      <c r="D1103" s="119">
        <v>43129</v>
      </c>
      <c r="E1103" s="120" t="s">
        <v>2547</v>
      </c>
      <c r="F1103" s="120" t="s">
        <v>3</v>
      </c>
      <c r="G1103" s="120">
        <v>1592157</v>
      </c>
      <c r="H1103" s="124"/>
      <c r="I1103" s="128" t="s">
        <v>3585</v>
      </c>
      <c r="J1103" s="124"/>
      <c r="K1103" s="124"/>
      <c r="L1103" s="124"/>
      <c r="M1103" s="124"/>
      <c r="N1103" s="213">
        <v>0</v>
      </c>
      <c r="O1103" s="213">
        <v>11765.54</v>
      </c>
      <c r="P1103" s="124" t="s">
        <v>1314</v>
      </c>
    </row>
    <row r="1104" spans="1:16" ht="51">
      <c r="A1104" s="266">
        <v>48</v>
      </c>
      <c r="B1104" s="124"/>
      <c r="C1104" s="125" t="s">
        <v>700</v>
      </c>
      <c r="D1104" s="119">
        <v>43129</v>
      </c>
      <c r="E1104" s="120" t="s">
        <v>2548</v>
      </c>
      <c r="F1104" s="120" t="s">
        <v>3</v>
      </c>
      <c r="G1104" s="120">
        <v>1592238</v>
      </c>
      <c r="H1104" s="124"/>
      <c r="I1104" s="128" t="s">
        <v>3586</v>
      </c>
      <c r="J1104" s="124"/>
      <c r="K1104" s="124"/>
      <c r="L1104" s="124"/>
      <c r="M1104" s="124"/>
      <c r="N1104" s="213">
        <v>0</v>
      </c>
      <c r="O1104" s="213">
        <v>1.93</v>
      </c>
      <c r="P1104" s="124" t="s">
        <v>1314</v>
      </c>
    </row>
    <row r="1105" spans="1:16" ht="51">
      <c r="A1105" s="266" t="s">
        <v>619</v>
      </c>
      <c r="B1105" s="124"/>
      <c r="C1105" s="125" t="s">
        <v>713</v>
      </c>
      <c r="D1105" s="119">
        <v>43130</v>
      </c>
      <c r="E1105" s="120" t="s">
        <v>1995</v>
      </c>
      <c r="F1105" s="120" t="s">
        <v>1315</v>
      </c>
      <c r="G1105" s="120">
        <v>16484953</v>
      </c>
      <c r="H1105" s="124"/>
      <c r="I1105" s="128" t="s">
        <v>3079</v>
      </c>
      <c r="J1105" s="124"/>
      <c r="K1105" s="124"/>
      <c r="L1105" s="124"/>
      <c r="M1105" s="124"/>
      <c r="N1105" s="213">
        <v>0</v>
      </c>
      <c r="O1105" s="213">
        <v>30251.23</v>
      </c>
      <c r="P1105" s="124" t="s">
        <v>1314</v>
      </c>
    </row>
    <row r="1106" spans="1:16" ht="51">
      <c r="A1106" s="266" t="s">
        <v>619</v>
      </c>
      <c r="B1106" s="124"/>
      <c r="C1106" s="125" t="s">
        <v>713</v>
      </c>
      <c r="D1106" s="119">
        <v>43130</v>
      </c>
      <c r="E1106" s="120" t="s">
        <v>1996</v>
      </c>
      <c r="F1106" s="120" t="s">
        <v>1315</v>
      </c>
      <c r="G1106" s="120">
        <v>16484608</v>
      </c>
      <c r="H1106" s="124"/>
      <c r="I1106" s="128" t="s">
        <v>3080</v>
      </c>
      <c r="J1106" s="124"/>
      <c r="K1106" s="124"/>
      <c r="L1106" s="124"/>
      <c r="M1106" s="124"/>
      <c r="N1106" s="213">
        <v>0</v>
      </c>
      <c r="O1106" s="213">
        <v>265131.21000000002</v>
      </c>
      <c r="P1106" s="124" t="s">
        <v>1314</v>
      </c>
    </row>
    <row r="1107" spans="1:16" ht="63.75">
      <c r="A1107" s="266" t="s">
        <v>619</v>
      </c>
      <c r="B1107" s="124"/>
      <c r="C1107" s="125" t="s">
        <v>713</v>
      </c>
      <c r="D1107" s="119">
        <v>43130</v>
      </c>
      <c r="E1107" s="120" t="s">
        <v>1997</v>
      </c>
      <c r="F1107" s="120" t="s">
        <v>1315</v>
      </c>
      <c r="G1107" s="120">
        <v>16484602</v>
      </c>
      <c r="H1107" s="124"/>
      <c r="I1107" s="128" t="s">
        <v>3081</v>
      </c>
      <c r="J1107" s="124"/>
      <c r="K1107" s="124"/>
      <c r="L1107" s="124"/>
      <c r="M1107" s="124"/>
      <c r="N1107" s="213">
        <v>0</v>
      </c>
      <c r="O1107" s="213">
        <v>133054.76999999999</v>
      </c>
      <c r="P1107" s="124" t="s">
        <v>1314</v>
      </c>
    </row>
    <row r="1108" spans="1:16" ht="76.5">
      <c r="A1108" s="266" t="s">
        <v>619</v>
      </c>
      <c r="B1108" s="124"/>
      <c r="C1108" s="125" t="s">
        <v>713</v>
      </c>
      <c r="D1108" s="119">
        <v>43130</v>
      </c>
      <c r="E1108" s="120" t="s">
        <v>1998</v>
      </c>
      <c r="F1108" s="120" t="s">
        <v>1315</v>
      </c>
      <c r="G1108" s="120">
        <v>16484573</v>
      </c>
      <c r="H1108" s="124"/>
      <c r="I1108" s="128" t="s">
        <v>3082</v>
      </c>
      <c r="J1108" s="124"/>
      <c r="K1108" s="124"/>
      <c r="L1108" s="124"/>
      <c r="M1108" s="124"/>
      <c r="N1108" s="213">
        <v>0</v>
      </c>
      <c r="O1108" s="213">
        <v>100975.17</v>
      </c>
      <c r="P1108" s="124" t="s">
        <v>1314</v>
      </c>
    </row>
    <row r="1109" spans="1:16" ht="63.75">
      <c r="A1109" s="266" t="s">
        <v>619</v>
      </c>
      <c r="B1109" s="124"/>
      <c r="C1109" s="125" t="s">
        <v>713</v>
      </c>
      <c r="D1109" s="119">
        <v>43130</v>
      </c>
      <c r="E1109" s="120" t="s">
        <v>1999</v>
      </c>
      <c r="F1109" s="120" t="s">
        <v>1315</v>
      </c>
      <c r="G1109" s="120">
        <v>16484521</v>
      </c>
      <c r="H1109" s="124"/>
      <c r="I1109" s="128" t="s">
        <v>3083</v>
      </c>
      <c r="J1109" s="124"/>
      <c r="K1109" s="124"/>
      <c r="L1109" s="124"/>
      <c r="M1109" s="124"/>
      <c r="N1109" s="213">
        <v>0</v>
      </c>
      <c r="O1109" s="213">
        <v>10851.56</v>
      </c>
      <c r="P1109" s="124" t="s">
        <v>1314</v>
      </c>
    </row>
    <row r="1110" spans="1:16" ht="63.75">
      <c r="A1110" s="266" t="s">
        <v>619</v>
      </c>
      <c r="B1110" s="124"/>
      <c r="C1110" s="125" t="s">
        <v>713</v>
      </c>
      <c r="D1110" s="119">
        <v>43130</v>
      </c>
      <c r="E1110" s="120" t="s">
        <v>2000</v>
      </c>
      <c r="F1110" s="120" t="s">
        <v>1315</v>
      </c>
      <c r="G1110" s="120">
        <v>16484515</v>
      </c>
      <c r="H1110" s="124"/>
      <c r="I1110" s="128" t="s">
        <v>3084</v>
      </c>
      <c r="J1110" s="124"/>
      <c r="K1110" s="124"/>
      <c r="L1110" s="124"/>
      <c r="M1110" s="124"/>
      <c r="N1110" s="213">
        <v>0</v>
      </c>
      <c r="O1110" s="213">
        <v>5233.1899999999996</v>
      </c>
      <c r="P1110" s="124" t="s">
        <v>1314</v>
      </c>
    </row>
    <row r="1111" spans="1:16" ht="51">
      <c r="A1111" s="266" t="s">
        <v>620</v>
      </c>
      <c r="B1111" s="124"/>
      <c r="C1111" s="125" t="s">
        <v>714</v>
      </c>
      <c r="D1111" s="119">
        <v>43130</v>
      </c>
      <c r="E1111" s="120" t="s">
        <v>2001</v>
      </c>
      <c r="F1111" s="120" t="s">
        <v>1315</v>
      </c>
      <c r="G1111" s="120">
        <v>16455264</v>
      </c>
      <c r="H1111" s="124"/>
      <c r="I1111" s="128" t="s">
        <v>3085</v>
      </c>
      <c r="J1111" s="124"/>
      <c r="K1111" s="124"/>
      <c r="L1111" s="124"/>
      <c r="M1111" s="124"/>
      <c r="N1111" s="213">
        <v>0</v>
      </c>
      <c r="O1111" s="213">
        <v>56809.67</v>
      </c>
      <c r="P1111" s="124" t="s">
        <v>1314</v>
      </c>
    </row>
    <row r="1112" spans="1:16" ht="63.75">
      <c r="A1112" s="266">
        <v>15</v>
      </c>
      <c r="B1112" s="124"/>
      <c r="C1112" s="125" t="s">
        <v>691</v>
      </c>
      <c r="D1112" s="119">
        <v>43130</v>
      </c>
      <c r="E1112" s="120" t="s">
        <v>2002</v>
      </c>
      <c r="F1112" s="120" t="s">
        <v>15</v>
      </c>
      <c r="G1112" s="120">
        <v>4221</v>
      </c>
      <c r="H1112" s="124"/>
      <c r="I1112" s="128" t="s">
        <v>3086</v>
      </c>
      <c r="J1112" s="124"/>
      <c r="K1112" s="124"/>
      <c r="L1112" s="124"/>
      <c r="M1112" s="124"/>
      <c r="N1112" s="213">
        <v>299.36</v>
      </c>
      <c r="O1112" s="213">
        <v>0</v>
      </c>
      <c r="P1112" s="124" t="s">
        <v>1314</v>
      </c>
    </row>
    <row r="1113" spans="1:16" ht="63.75">
      <c r="A1113" s="266" t="s">
        <v>619</v>
      </c>
      <c r="B1113" s="124"/>
      <c r="C1113" s="125" t="s">
        <v>713</v>
      </c>
      <c r="D1113" s="119">
        <v>43130</v>
      </c>
      <c r="E1113" s="120" t="s">
        <v>2549</v>
      </c>
      <c r="F1113" s="120" t="s">
        <v>3</v>
      </c>
      <c r="G1113" s="120">
        <v>1592454</v>
      </c>
      <c r="H1113" s="124"/>
      <c r="I1113" s="128" t="s">
        <v>3587</v>
      </c>
      <c r="J1113" s="124"/>
      <c r="K1113" s="124"/>
      <c r="L1113" s="124"/>
      <c r="M1113" s="124"/>
      <c r="N1113" s="213">
        <v>0</v>
      </c>
      <c r="O1113" s="213">
        <v>35</v>
      </c>
      <c r="P1113" s="124" t="s">
        <v>1314</v>
      </c>
    </row>
    <row r="1114" spans="1:16" ht="63.75">
      <c r="A1114" s="266" t="s">
        <v>619</v>
      </c>
      <c r="B1114" s="124"/>
      <c r="C1114" s="125" t="s">
        <v>713</v>
      </c>
      <c r="D1114" s="119">
        <v>43130</v>
      </c>
      <c r="E1114" s="120" t="s">
        <v>2550</v>
      </c>
      <c r="F1114" s="120" t="s">
        <v>3</v>
      </c>
      <c r="G1114" s="120">
        <v>1592459</v>
      </c>
      <c r="H1114" s="124"/>
      <c r="I1114" s="128" t="s">
        <v>3588</v>
      </c>
      <c r="J1114" s="124"/>
      <c r="K1114" s="124"/>
      <c r="L1114" s="124"/>
      <c r="M1114" s="124"/>
      <c r="N1114" s="213">
        <v>0</v>
      </c>
      <c r="O1114" s="213">
        <v>89.16</v>
      </c>
      <c r="P1114" s="124" t="s">
        <v>1314</v>
      </c>
    </row>
    <row r="1115" spans="1:16" ht="51">
      <c r="A1115" s="266" t="s">
        <v>619</v>
      </c>
      <c r="B1115" s="124"/>
      <c r="C1115" s="125" t="s">
        <v>713</v>
      </c>
      <c r="D1115" s="119">
        <v>43130</v>
      </c>
      <c r="E1115" s="120" t="s">
        <v>2551</v>
      </c>
      <c r="F1115" s="120" t="s">
        <v>3</v>
      </c>
      <c r="G1115" s="120">
        <v>1592461</v>
      </c>
      <c r="H1115" s="124"/>
      <c r="I1115" s="128" t="s">
        <v>3589</v>
      </c>
      <c r="J1115" s="124"/>
      <c r="K1115" s="124"/>
      <c r="L1115" s="124"/>
      <c r="M1115" s="124"/>
      <c r="N1115" s="213">
        <v>0</v>
      </c>
      <c r="O1115" s="213">
        <v>106691.71</v>
      </c>
      <c r="P1115" s="124" t="s">
        <v>1314</v>
      </c>
    </row>
    <row r="1116" spans="1:16" ht="63.75">
      <c r="A1116" s="266" t="s">
        <v>619</v>
      </c>
      <c r="B1116" s="124"/>
      <c r="C1116" s="125" t="s">
        <v>713</v>
      </c>
      <c r="D1116" s="119">
        <v>43130</v>
      </c>
      <c r="E1116" s="120" t="s">
        <v>2552</v>
      </c>
      <c r="F1116" s="120" t="s">
        <v>3</v>
      </c>
      <c r="G1116" s="120">
        <v>1592463</v>
      </c>
      <c r="H1116" s="124"/>
      <c r="I1116" s="128" t="s">
        <v>3590</v>
      </c>
      <c r="J1116" s="124"/>
      <c r="K1116" s="124"/>
      <c r="L1116" s="124"/>
      <c r="M1116" s="124"/>
      <c r="N1116" s="213">
        <v>0</v>
      </c>
      <c r="O1116" s="213">
        <v>132</v>
      </c>
      <c r="P1116" s="124" t="s">
        <v>1314</v>
      </c>
    </row>
    <row r="1117" spans="1:16" ht="51">
      <c r="A1117" s="266">
        <v>593</v>
      </c>
      <c r="B1117" s="124"/>
      <c r="C1117" s="125" t="s">
        <v>863</v>
      </c>
      <c r="D1117" s="119">
        <v>43130</v>
      </c>
      <c r="E1117" s="120" t="s">
        <v>2553</v>
      </c>
      <c r="F1117" s="120" t="s">
        <v>3</v>
      </c>
      <c r="G1117" s="120">
        <v>1592472</v>
      </c>
      <c r="H1117" s="124"/>
      <c r="I1117" s="128" t="s">
        <v>3591</v>
      </c>
      <c r="J1117" s="124"/>
      <c r="K1117" s="124"/>
      <c r="L1117" s="124"/>
      <c r="M1117" s="124"/>
      <c r="N1117" s="213">
        <v>0</v>
      </c>
      <c r="O1117" s="213">
        <v>367155.64</v>
      </c>
      <c r="P1117" s="124" t="s">
        <v>1314</v>
      </c>
    </row>
    <row r="1118" spans="1:16" ht="63.75">
      <c r="A1118" s="266" t="s">
        <v>619</v>
      </c>
      <c r="B1118" s="124"/>
      <c r="C1118" s="125" t="s">
        <v>713</v>
      </c>
      <c r="D1118" s="119">
        <v>43130</v>
      </c>
      <c r="E1118" s="120" t="s">
        <v>2554</v>
      </c>
      <c r="F1118" s="120" t="s">
        <v>3</v>
      </c>
      <c r="G1118" s="120">
        <v>1592473</v>
      </c>
      <c r="H1118" s="124"/>
      <c r="I1118" s="128" t="s">
        <v>3592</v>
      </c>
      <c r="J1118" s="124"/>
      <c r="K1118" s="124"/>
      <c r="L1118" s="124"/>
      <c r="M1118" s="124"/>
      <c r="N1118" s="213">
        <v>0</v>
      </c>
      <c r="O1118" s="213">
        <v>96</v>
      </c>
      <c r="P1118" s="124" t="s">
        <v>1314</v>
      </c>
    </row>
    <row r="1119" spans="1:16" ht="51">
      <c r="A1119" s="266">
        <v>593</v>
      </c>
      <c r="B1119" s="124"/>
      <c r="C1119" s="125" t="s">
        <v>863</v>
      </c>
      <c r="D1119" s="119">
        <v>43130</v>
      </c>
      <c r="E1119" s="120" t="s">
        <v>2555</v>
      </c>
      <c r="F1119" s="120" t="s">
        <v>3</v>
      </c>
      <c r="G1119" s="120">
        <v>1592474</v>
      </c>
      <c r="H1119" s="124"/>
      <c r="I1119" s="128" t="s">
        <v>3593</v>
      </c>
      <c r="J1119" s="124"/>
      <c r="K1119" s="124"/>
      <c r="L1119" s="124"/>
      <c r="M1119" s="124"/>
      <c r="N1119" s="213">
        <v>0</v>
      </c>
      <c r="O1119" s="213">
        <v>203341.03</v>
      </c>
      <c r="P1119" s="124" t="s">
        <v>1314</v>
      </c>
    </row>
    <row r="1120" spans="1:16" ht="63.75">
      <c r="A1120" s="266" t="s">
        <v>619</v>
      </c>
      <c r="B1120" s="124"/>
      <c r="C1120" s="125" t="s">
        <v>713</v>
      </c>
      <c r="D1120" s="119">
        <v>43130</v>
      </c>
      <c r="E1120" s="120" t="s">
        <v>2556</v>
      </c>
      <c r="F1120" s="120" t="s">
        <v>3</v>
      </c>
      <c r="G1120" s="120">
        <v>1592475</v>
      </c>
      <c r="H1120" s="124"/>
      <c r="I1120" s="128" t="s">
        <v>3594</v>
      </c>
      <c r="J1120" s="124"/>
      <c r="K1120" s="124"/>
      <c r="L1120" s="124"/>
      <c r="M1120" s="124"/>
      <c r="N1120" s="213">
        <v>0</v>
      </c>
      <c r="O1120" s="213">
        <v>216</v>
      </c>
      <c r="P1120" s="124" t="s">
        <v>1314</v>
      </c>
    </row>
    <row r="1121" spans="1:16" ht="51">
      <c r="A1121" s="266" t="s">
        <v>619</v>
      </c>
      <c r="B1121" s="124"/>
      <c r="C1121" s="125" t="s">
        <v>713</v>
      </c>
      <c r="D1121" s="119">
        <v>43130</v>
      </c>
      <c r="E1121" s="120" t="s">
        <v>2557</v>
      </c>
      <c r="F1121" s="120" t="s">
        <v>3</v>
      </c>
      <c r="G1121" s="120">
        <v>1592379</v>
      </c>
      <c r="H1121" s="124"/>
      <c r="I1121" s="128" t="s">
        <v>3595</v>
      </c>
      <c r="J1121" s="124"/>
      <c r="K1121" s="124"/>
      <c r="L1121" s="124"/>
      <c r="M1121" s="124"/>
      <c r="N1121" s="213">
        <v>0</v>
      </c>
      <c r="O1121" s="213">
        <v>140</v>
      </c>
      <c r="P1121" s="124" t="s">
        <v>1314</v>
      </c>
    </row>
    <row r="1122" spans="1:16" ht="51">
      <c r="A1122" s="266" t="s">
        <v>619</v>
      </c>
      <c r="B1122" s="124"/>
      <c r="C1122" s="125" t="s">
        <v>713</v>
      </c>
      <c r="D1122" s="119">
        <v>43130</v>
      </c>
      <c r="E1122" s="120" t="s">
        <v>2558</v>
      </c>
      <c r="F1122" s="120" t="s">
        <v>3</v>
      </c>
      <c r="G1122" s="120">
        <v>1592380</v>
      </c>
      <c r="H1122" s="124"/>
      <c r="I1122" s="128" t="s">
        <v>3596</v>
      </c>
      <c r="J1122" s="124"/>
      <c r="K1122" s="124"/>
      <c r="L1122" s="124"/>
      <c r="M1122" s="124"/>
      <c r="N1122" s="213">
        <v>0</v>
      </c>
      <c r="O1122" s="213">
        <v>140</v>
      </c>
      <c r="P1122" s="124" t="s">
        <v>1314</v>
      </c>
    </row>
    <row r="1123" spans="1:16" ht="51">
      <c r="A1123" s="266" t="s">
        <v>619</v>
      </c>
      <c r="B1123" s="124"/>
      <c r="C1123" s="125" t="s">
        <v>713</v>
      </c>
      <c r="D1123" s="119">
        <v>43130</v>
      </c>
      <c r="E1123" s="120" t="s">
        <v>2559</v>
      </c>
      <c r="F1123" s="120" t="s">
        <v>3</v>
      </c>
      <c r="G1123" s="120">
        <v>1592430</v>
      </c>
      <c r="H1123" s="124"/>
      <c r="I1123" s="128" t="s">
        <v>3597</v>
      </c>
      <c r="J1123" s="124"/>
      <c r="K1123" s="124"/>
      <c r="L1123" s="124"/>
      <c r="M1123" s="124"/>
      <c r="N1123" s="213">
        <v>0</v>
      </c>
      <c r="O1123" s="213">
        <v>505.03</v>
      </c>
      <c r="P1123" s="124" t="s">
        <v>1314</v>
      </c>
    </row>
    <row r="1124" spans="1:16" ht="51">
      <c r="A1124" s="266" t="s">
        <v>619</v>
      </c>
      <c r="B1124" s="124"/>
      <c r="C1124" s="125" t="s">
        <v>713</v>
      </c>
      <c r="D1124" s="119">
        <v>43130</v>
      </c>
      <c r="E1124" s="120" t="s">
        <v>2560</v>
      </c>
      <c r="F1124" s="120" t="s">
        <v>3</v>
      </c>
      <c r="G1124" s="120">
        <v>1592431</v>
      </c>
      <c r="H1124" s="124"/>
      <c r="I1124" s="128" t="s">
        <v>3598</v>
      </c>
      <c r="J1124" s="124"/>
      <c r="K1124" s="124"/>
      <c r="L1124" s="124"/>
      <c r="M1124" s="124"/>
      <c r="N1124" s="213">
        <v>0</v>
      </c>
      <c r="O1124" s="213">
        <v>631.87</v>
      </c>
      <c r="P1124" s="124" t="s">
        <v>1314</v>
      </c>
    </row>
    <row r="1125" spans="1:16" ht="51">
      <c r="A1125" s="266" t="s">
        <v>619</v>
      </c>
      <c r="B1125" s="124"/>
      <c r="C1125" s="125" t="s">
        <v>713</v>
      </c>
      <c r="D1125" s="119">
        <v>43130</v>
      </c>
      <c r="E1125" s="120" t="s">
        <v>2561</v>
      </c>
      <c r="F1125" s="120" t="s">
        <v>3</v>
      </c>
      <c r="G1125" s="120">
        <v>1592433</v>
      </c>
      <c r="H1125" s="124"/>
      <c r="I1125" s="128" t="s">
        <v>3599</v>
      </c>
      <c r="J1125" s="124"/>
      <c r="K1125" s="124"/>
      <c r="L1125" s="124"/>
      <c r="M1125" s="124"/>
      <c r="N1125" s="213">
        <v>0</v>
      </c>
      <c r="O1125" s="213">
        <v>631.87</v>
      </c>
      <c r="P1125" s="124" t="s">
        <v>1314</v>
      </c>
    </row>
    <row r="1126" spans="1:16" ht="51">
      <c r="A1126" s="266" t="s">
        <v>619</v>
      </c>
      <c r="B1126" s="124"/>
      <c r="C1126" s="125" t="s">
        <v>713</v>
      </c>
      <c r="D1126" s="119">
        <v>43130</v>
      </c>
      <c r="E1126" s="120" t="s">
        <v>2562</v>
      </c>
      <c r="F1126" s="120" t="s">
        <v>3</v>
      </c>
      <c r="G1126" s="120">
        <v>1592434</v>
      </c>
      <c r="H1126" s="124"/>
      <c r="I1126" s="128" t="s">
        <v>3600</v>
      </c>
      <c r="J1126" s="124"/>
      <c r="K1126" s="124"/>
      <c r="L1126" s="124"/>
      <c r="M1126" s="124"/>
      <c r="N1126" s="213">
        <v>0</v>
      </c>
      <c r="O1126" s="213">
        <v>50408.28</v>
      </c>
      <c r="P1126" s="124" t="s">
        <v>1314</v>
      </c>
    </row>
    <row r="1127" spans="1:16" ht="51">
      <c r="A1127" s="266" t="s">
        <v>619</v>
      </c>
      <c r="B1127" s="124"/>
      <c r="C1127" s="125" t="s">
        <v>713</v>
      </c>
      <c r="D1127" s="119">
        <v>43130</v>
      </c>
      <c r="E1127" s="120" t="s">
        <v>2563</v>
      </c>
      <c r="F1127" s="120" t="s">
        <v>3</v>
      </c>
      <c r="G1127" s="120">
        <v>1592440</v>
      </c>
      <c r="H1127" s="124"/>
      <c r="I1127" s="128" t="s">
        <v>3601</v>
      </c>
      <c r="J1127" s="124"/>
      <c r="K1127" s="124"/>
      <c r="L1127" s="124"/>
      <c r="M1127" s="124"/>
      <c r="N1127" s="213">
        <v>0</v>
      </c>
      <c r="O1127" s="213">
        <v>140</v>
      </c>
      <c r="P1127" s="124" t="s">
        <v>1314</v>
      </c>
    </row>
    <row r="1128" spans="1:16" ht="51">
      <c r="A1128" s="266" t="s">
        <v>619</v>
      </c>
      <c r="B1128" s="124"/>
      <c r="C1128" s="125" t="s">
        <v>713</v>
      </c>
      <c r="D1128" s="119">
        <v>43130</v>
      </c>
      <c r="E1128" s="120" t="s">
        <v>2564</v>
      </c>
      <c r="F1128" s="120" t="s">
        <v>3</v>
      </c>
      <c r="G1128" s="120">
        <v>1592444</v>
      </c>
      <c r="H1128" s="124"/>
      <c r="I1128" s="128" t="s">
        <v>3602</v>
      </c>
      <c r="J1128" s="124"/>
      <c r="K1128" s="124"/>
      <c r="L1128" s="124"/>
      <c r="M1128" s="124"/>
      <c r="N1128" s="213">
        <v>0</v>
      </c>
      <c r="O1128" s="213">
        <v>67.13</v>
      </c>
      <c r="P1128" s="124" t="s">
        <v>1314</v>
      </c>
    </row>
    <row r="1129" spans="1:16" ht="51">
      <c r="A1129" s="266" t="s">
        <v>619</v>
      </c>
      <c r="B1129" s="124"/>
      <c r="C1129" s="125" t="s">
        <v>713</v>
      </c>
      <c r="D1129" s="119">
        <v>43130</v>
      </c>
      <c r="E1129" s="120" t="s">
        <v>2565</v>
      </c>
      <c r="F1129" s="120" t="s">
        <v>3</v>
      </c>
      <c r="G1129" s="120">
        <v>1592447</v>
      </c>
      <c r="H1129" s="124"/>
      <c r="I1129" s="128" t="s">
        <v>3603</v>
      </c>
      <c r="J1129" s="124"/>
      <c r="K1129" s="124"/>
      <c r="L1129" s="124"/>
      <c r="M1129" s="124"/>
      <c r="N1129" s="213">
        <v>0</v>
      </c>
      <c r="O1129" s="213">
        <v>67.13</v>
      </c>
      <c r="P1129" s="124" t="s">
        <v>1314</v>
      </c>
    </row>
    <row r="1130" spans="1:16" ht="51">
      <c r="A1130" s="266" t="s">
        <v>619</v>
      </c>
      <c r="B1130" s="124"/>
      <c r="C1130" s="125" t="s">
        <v>713</v>
      </c>
      <c r="D1130" s="119">
        <v>43130</v>
      </c>
      <c r="E1130" s="120" t="s">
        <v>2566</v>
      </c>
      <c r="F1130" s="120" t="s">
        <v>3</v>
      </c>
      <c r="G1130" s="120">
        <v>1592448</v>
      </c>
      <c r="H1130" s="124"/>
      <c r="I1130" s="128" t="s">
        <v>3604</v>
      </c>
      <c r="J1130" s="124"/>
      <c r="K1130" s="124"/>
      <c r="L1130" s="124"/>
      <c r="M1130" s="124"/>
      <c r="N1130" s="213">
        <v>0</v>
      </c>
      <c r="O1130" s="213">
        <v>3826</v>
      </c>
      <c r="P1130" s="124" t="s">
        <v>1314</v>
      </c>
    </row>
    <row r="1131" spans="1:16" ht="51">
      <c r="A1131" s="266" t="s">
        <v>619</v>
      </c>
      <c r="B1131" s="124"/>
      <c r="C1131" s="125" t="s">
        <v>713</v>
      </c>
      <c r="D1131" s="119">
        <v>43130</v>
      </c>
      <c r="E1131" s="120" t="s">
        <v>2567</v>
      </c>
      <c r="F1131" s="120" t="s">
        <v>3</v>
      </c>
      <c r="G1131" s="120">
        <v>1592451</v>
      </c>
      <c r="H1131" s="124"/>
      <c r="I1131" s="128" t="s">
        <v>3605</v>
      </c>
      <c r="J1131" s="124"/>
      <c r="K1131" s="124"/>
      <c r="L1131" s="124"/>
      <c r="M1131" s="124"/>
      <c r="N1131" s="213">
        <v>0</v>
      </c>
      <c r="O1131" s="213">
        <v>3826</v>
      </c>
      <c r="P1131" s="124" t="s">
        <v>1314</v>
      </c>
    </row>
    <row r="1132" spans="1:16" ht="51">
      <c r="A1132" s="266" t="s">
        <v>619</v>
      </c>
      <c r="B1132" s="124"/>
      <c r="C1132" s="125" t="s">
        <v>713</v>
      </c>
      <c r="D1132" s="119">
        <v>43130</v>
      </c>
      <c r="E1132" s="120" t="s">
        <v>2568</v>
      </c>
      <c r="F1132" s="120" t="s">
        <v>3</v>
      </c>
      <c r="G1132" s="120">
        <v>1592466</v>
      </c>
      <c r="H1132" s="124"/>
      <c r="I1132" s="128" t="s">
        <v>3606</v>
      </c>
      <c r="J1132" s="124"/>
      <c r="K1132" s="124"/>
      <c r="L1132" s="124"/>
      <c r="M1132" s="124"/>
      <c r="N1132" s="213">
        <v>0</v>
      </c>
      <c r="O1132" s="213">
        <v>12</v>
      </c>
      <c r="P1132" s="124" t="s">
        <v>1314</v>
      </c>
    </row>
    <row r="1133" spans="1:16" ht="51">
      <c r="A1133" s="266" t="s">
        <v>619</v>
      </c>
      <c r="B1133" s="124"/>
      <c r="C1133" s="125" t="s">
        <v>713</v>
      </c>
      <c r="D1133" s="119">
        <v>43130</v>
      </c>
      <c r="E1133" s="120" t="s">
        <v>2569</v>
      </c>
      <c r="F1133" s="120" t="s">
        <v>3</v>
      </c>
      <c r="G1133" s="120">
        <v>1592467</v>
      </c>
      <c r="H1133" s="124"/>
      <c r="I1133" s="128" t="s">
        <v>3607</v>
      </c>
      <c r="J1133" s="124"/>
      <c r="K1133" s="124"/>
      <c r="L1133" s="124"/>
      <c r="M1133" s="124"/>
      <c r="N1133" s="213">
        <v>0</v>
      </c>
      <c r="O1133" s="213">
        <v>140</v>
      </c>
      <c r="P1133" s="124" t="s">
        <v>1314</v>
      </c>
    </row>
    <row r="1134" spans="1:16" ht="38.25">
      <c r="A1134" s="266">
        <v>592</v>
      </c>
      <c r="B1134" s="124"/>
      <c r="C1134" s="125" t="s">
        <v>862</v>
      </c>
      <c r="D1134" s="119">
        <v>43130</v>
      </c>
      <c r="E1134" s="120" t="s">
        <v>2570</v>
      </c>
      <c r="F1134" s="120" t="s">
        <v>3</v>
      </c>
      <c r="G1134" s="120">
        <v>1592488</v>
      </c>
      <c r="H1134" s="124"/>
      <c r="I1134" s="128" t="s">
        <v>3608</v>
      </c>
      <c r="J1134" s="124"/>
      <c r="K1134" s="124"/>
      <c r="L1134" s="124"/>
      <c r="M1134" s="124"/>
      <c r="N1134" s="213">
        <v>0</v>
      </c>
      <c r="O1134" s="213">
        <v>138.25</v>
      </c>
      <c r="P1134" s="124" t="s">
        <v>1314</v>
      </c>
    </row>
    <row r="1135" spans="1:16" ht="38.25">
      <c r="A1135" s="266">
        <v>30</v>
      </c>
      <c r="B1135" s="124"/>
      <c r="C1135" s="125" t="s">
        <v>695</v>
      </c>
      <c r="D1135" s="119">
        <v>43130</v>
      </c>
      <c r="E1135" s="120" t="s">
        <v>2571</v>
      </c>
      <c r="F1135" s="120" t="s">
        <v>3</v>
      </c>
      <c r="G1135" s="120">
        <v>1592538</v>
      </c>
      <c r="H1135" s="124"/>
      <c r="I1135" s="128" t="s">
        <v>3609</v>
      </c>
      <c r="J1135" s="124"/>
      <c r="K1135" s="124"/>
      <c r="L1135" s="124"/>
      <c r="M1135" s="124"/>
      <c r="N1135" s="213">
        <v>0</v>
      </c>
      <c r="O1135" s="213">
        <v>25000</v>
      </c>
      <c r="P1135" s="124" t="s">
        <v>1314</v>
      </c>
    </row>
    <row r="1136" spans="1:16" ht="38.25">
      <c r="A1136" s="266">
        <v>20</v>
      </c>
      <c r="B1136" s="124"/>
      <c r="C1136" s="125" t="s">
        <v>693</v>
      </c>
      <c r="D1136" s="119">
        <v>43130</v>
      </c>
      <c r="E1136" s="120" t="s">
        <v>2572</v>
      </c>
      <c r="F1136" s="120" t="s">
        <v>3</v>
      </c>
      <c r="G1136" s="120">
        <v>1592571</v>
      </c>
      <c r="H1136" s="124"/>
      <c r="I1136" s="128" t="s">
        <v>3610</v>
      </c>
      <c r="J1136" s="124"/>
      <c r="K1136" s="124"/>
      <c r="L1136" s="124"/>
      <c r="M1136" s="124"/>
      <c r="N1136" s="213">
        <v>0</v>
      </c>
      <c r="O1136" s="213">
        <v>120</v>
      </c>
      <c r="P1136" s="124" t="s">
        <v>1314</v>
      </c>
    </row>
    <row r="1137" spans="1:16" ht="38.25">
      <c r="A1137" s="266">
        <v>20</v>
      </c>
      <c r="B1137" s="124"/>
      <c r="C1137" s="125" t="s">
        <v>693</v>
      </c>
      <c r="D1137" s="119">
        <v>43130</v>
      </c>
      <c r="E1137" s="120" t="s">
        <v>2573</v>
      </c>
      <c r="F1137" s="120" t="s">
        <v>3</v>
      </c>
      <c r="G1137" s="120">
        <v>1592576</v>
      </c>
      <c r="H1137" s="124"/>
      <c r="I1137" s="128" t="s">
        <v>3611</v>
      </c>
      <c r="J1137" s="124"/>
      <c r="K1137" s="124"/>
      <c r="L1137" s="124"/>
      <c r="M1137" s="124"/>
      <c r="N1137" s="213">
        <v>0</v>
      </c>
      <c r="O1137" s="213">
        <v>120</v>
      </c>
      <c r="P1137" s="124" t="s">
        <v>1314</v>
      </c>
    </row>
    <row r="1138" spans="1:16" ht="51">
      <c r="A1138" s="266" t="s">
        <v>619</v>
      </c>
      <c r="B1138" s="124"/>
      <c r="C1138" s="125" t="s">
        <v>713</v>
      </c>
      <c r="D1138" s="119">
        <v>43130</v>
      </c>
      <c r="E1138" s="120" t="s">
        <v>2574</v>
      </c>
      <c r="F1138" s="120" t="s">
        <v>3</v>
      </c>
      <c r="G1138" s="120">
        <v>1592581</v>
      </c>
      <c r="H1138" s="124"/>
      <c r="I1138" s="128" t="s">
        <v>3612</v>
      </c>
      <c r="J1138" s="124"/>
      <c r="K1138" s="124"/>
      <c r="L1138" s="124"/>
      <c r="M1138" s="124"/>
      <c r="N1138" s="213">
        <v>0</v>
      </c>
      <c r="O1138" s="213">
        <v>199.54</v>
      </c>
      <c r="P1138" s="124" t="s">
        <v>1314</v>
      </c>
    </row>
    <row r="1139" spans="1:16" ht="51">
      <c r="A1139" s="266" t="s">
        <v>619</v>
      </c>
      <c r="B1139" s="124"/>
      <c r="C1139" s="125" t="s">
        <v>713</v>
      </c>
      <c r="D1139" s="119">
        <v>43130</v>
      </c>
      <c r="E1139" s="120" t="s">
        <v>2575</v>
      </c>
      <c r="F1139" s="120" t="s">
        <v>3</v>
      </c>
      <c r="G1139" s="120">
        <v>1592584</v>
      </c>
      <c r="H1139" s="124"/>
      <c r="I1139" s="128" t="s">
        <v>3613</v>
      </c>
      <c r="J1139" s="124"/>
      <c r="K1139" s="124"/>
      <c r="L1139" s="124"/>
      <c r="M1139" s="124"/>
      <c r="N1139" s="213">
        <v>0</v>
      </c>
      <c r="O1139" s="213">
        <v>140</v>
      </c>
      <c r="P1139" s="124" t="s">
        <v>1314</v>
      </c>
    </row>
    <row r="1140" spans="1:16" ht="51">
      <c r="A1140" s="266">
        <v>20</v>
      </c>
      <c r="B1140" s="124"/>
      <c r="C1140" s="125" t="s">
        <v>693</v>
      </c>
      <c r="D1140" s="119">
        <v>43130</v>
      </c>
      <c r="E1140" s="120" t="s">
        <v>2576</v>
      </c>
      <c r="F1140" s="120" t="s">
        <v>3</v>
      </c>
      <c r="G1140" s="120">
        <v>1592587</v>
      </c>
      <c r="H1140" s="124"/>
      <c r="I1140" s="128" t="s">
        <v>3614</v>
      </c>
      <c r="J1140" s="124"/>
      <c r="K1140" s="124"/>
      <c r="L1140" s="124"/>
      <c r="M1140" s="124"/>
      <c r="N1140" s="213">
        <v>0</v>
      </c>
      <c r="O1140" s="213">
        <v>120</v>
      </c>
      <c r="P1140" s="124" t="s">
        <v>1314</v>
      </c>
    </row>
    <row r="1141" spans="1:16" ht="51">
      <c r="A1141" s="266" t="s">
        <v>619</v>
      </c>
      <c r="B1141" s="124"/>
      <c r="C1141" s="125" t="s">
        <v>713</v>
      </c>
      <c r="D1141" s="119">
        <v>43130</v>
      </c>
      <c r="E1141" s="120" t="s">
        <v>2577</v>
      </c>
      <c r="F1141" s="120" t="s">
        <v>3</v>
      </c>
      <c r="G1141" s="120">
        <v>1592601</v>
      </c>
      <c r="H1141" s="124"/>
      <c r="I1141" s="128" t="s">
        <v>3615</v>
      </c>
      <c r="J1141" s="124"/>
      <c r="K1141" s="124"/>
      <c r="L1141" s="124"/>
      <c r="M1141" s="124"/>
      <c r="N1141" s="213">
        <v>0</v>
      </c>
      <c r="O1141" s="213">
        <v>267.3</v>
      </c>
      <c r="P1141" s="124" t="s">
        <v>1314</v>
      </c>
    </row>
    <row r="1142" spans="1:16" ht="51">
      <c r="A1142" s="266">
        <v>287</v>
      </c>
      <c r="B1142" s="124"/>
      <c r="C1142" s="125" t="s">
        <v>790</v>
      </c>
      <c r="D1142" s="119">
        <v>43130</v>
      </c>
      <c r="E1142" s="120" t="s">
        <v>2578</v>
      </c>
      <c r="F1142" s="120" t="s">
        <v>3</v>
      </c>
      <c r="G1142" s="120">
        <v>1592615</v>
      </c>
      <c r="H1142" s="124"/>
      <c r="I1142" s="128" t="s">
        <v>3616</v>
      </c>
      <c r="J1142" s="124"/>
      <c r="K1142" s="124"/>
      <c r="L1142" s="124"/>
      <c r="M1142" s="124"/>
      <c r="N1142" s="213">
        <v>0</v>
      </c>
      <c r="O1142" s="213">
        <v>1719.59</v>
      </c>
      <c r="P1142" s="124" t="s">
        <v>1314</v>
      </c>
    </row>
    <row r="1143" spans="1:16" ht="63.75">
      <c r="A1143" s="266">
        <v>310</v>
      </c>
      <c r="B1143" s="124"/>
      <c r="C1143" s="125" t="s">
        <v>807</v>
      </c>
      <c r="D1143" s="119">
        <v>43130</v>
      </c>
      <c r="E1143" s="120" t="s">
        <v>2579</v>
      </c>
      <c r="F1143" s="120" t="s">
        <v>3</v>
      </c>
      <c r="G1143" s="120">
        <v>1592631</v>
      </c>
      <c r="H1143" s="124"/>
      <c r="I1143" s="128" t="s">
        <v>3617</v>
      </c>
      <c r="J1143" s="124"/>
      <c r="K1143" s="124"/>
      <c r="L1143" s="124"/>
      <c r="M1143" s="124"/>
      <c r="N1143" s="213">
        <v>0</v>
      </c>
      <c r="O1143" s="213">
        <v>371</v>
      </c>
      <c r="P1143" s="124" t="s">
        <v>1314</v>
      </c>
    </row>
    <row r="1144" spans="1:16" ht="51">
      <c r="A1144" s="266" t="s">
        <v>619</v>
      </c>
      <c r="B1144" s="124"/>
      <c r="C1144" s="125" t="s">
        <v>713</v>
      </c>
      <c r="D1144" s="119">
        <v>43130</v>
      </c>
      <c r="E1144" s="120" t="s">
        <v>2580</v>
      </c>
      <c r="F1144" s="120" t="s">
        <v>3</v>
      </c>
      <c r="G1144" s="120">
        <v>1592632</v>
      </c>
      <c r="H1144" s="124"/>
      <c r="I1144" s="128" t="s">
        <v>3618</v>
      </c>
      <c r="J1144" s="124"/>
      <c r="K1144" s="124"/>
      <c r="L1144" s="124"/>
      <c r="M1144" s="124"/>
      <c r="N1144" s="213">
        <v>0</v>
      </c>
      <c r="O1144" s="213">
        <v>15.15</v>
      </c>
      <c r="P1144" s="124" t="s">
        <v>1314</v>
      </c>
    </row>
    <row r="1145" spans="1:16" ht="51">
      <c r="A1145" s="266" t="s">
        <v>619</v>
      </c>
      <c r="B1145" s="124"/>
      <c r="C1145" s="125" t="s">
        <v>713</v>
      </c>
      <c r="D1145" s="119">
        <v>43130</v>
      </c>
      <c r="E1145" s="120" t="s">
        <v>2581</v>
      </c>
      <c r="F1145" s="120" t="s">
        <v>3</v>
      </c>
      <c r="G1145" s="120">
        <v>1592638</v>
      </c>
      <c r="H1145" s="124"/>
      <c r="I1145" s="128" t="s">
        <v>3619</v>
      </c>
      <c r="J1145" s="124"/>
      <c r="K1145" s="124"/>
      <c r="L1145" s="124"/>
      <c r="M1145" s="124"/>
      <c r="N1145" s="213">
        <v>0</v>
      </c>
      <c r="O1145" s="213">
        <v>199.15</v>
      </c>
      <c r="P1145" s="124" t="s">
        <v>1314</v>
      </c>
    </row>
    <row r="1146" spans="1:16" ht="51">
      <c r="A1146" s="266" t="s">
        <v>619</v>
      </c>
      <c r="B1146" s="124"/>
      <c r="C1146" s="125" t="s">
        <v>713</v>
      </c>
      <c r="D1146" s="119">
        <v>43130</v>
      </c>
      <c r="E1146" s="120" t="s">
        <v>2582</v>
      </c>
      <c r="F1146" s="120" t="s">
        <v>3</v>
      </c>
      <c r="G1146" s="120">
        <v>1592642</v>
      </c>
      <c r="H1146" s="124"/>
      <c r="I1146" s="128" t="s">
        <v>3620</v>
      </c>
      <c r="J1146" s="124"/>
      <c r="K1146" s="124"/>
      <c r="L1146" s="124"/>
      <c r="M1146" s="124"/>
      <c r="N1146" s="213">
        <v>0</v>
      </c>
      <c r="O1146" s="213">
        <v>105.95</v>
      </c>
      <c r="P1146" s="124" t="s">
        <v>1314</v>
      </c>
    </row>
    <row r="1147" spans="1:16" ht="51">
      <c r="A1147" s="266" t="s">
        <v>619</v>
      </c>
      <c r="B1147" s="124"/>
      <c r="C1147" s="125" t="s">
        <v>713</v>
      </c>
      <c r="D1147" s="119">
        <v>43130</v>
      </c>
      <c r="E1147" s="120" t="s">
        <v>2583</v>
      </c>
      <c r="F1147" s="120" t="s">
        <v>3</v>
      </c>
      <c r="G1147" s="120">
        <v>1592643</v>
      </c>
      <c r="H1147" s="124"/>
      <c r="I1147" s="128" t="s">
        <v>3621</v>
      </c>
      <c r="J1147" s="124"/>
      <c r="K1147" s="124"/>
      <c r="L1147" s="124"/>
      <c r="M1147" s="124"/>
      <c r="N1147" s="213">
        <v>0</v>
      </c>
      <c r="O1147" s="213">
        <v>25.31</v>
      </c>
      <c r="P1147" s="124" t="s">
        <v>1314</v>
      </c>
    </row>
    <row r="1148" spans="1:16" ht="51">
      <c r="A1148" s="266" t="s">
        <v>619</v>
      </c>
      <c r="B1148" s="124"/>
      <c r="C1148" s="125" t="s">
        <v>713</v>
      </c>
      <c r="D1148" s="119">
        <v>43130</v>
      </c>
      <c r="E1148" s="120" t="s">
        <v>2584</v>
      </c>
      <c r="F1148" s="120" t="s">
        <v>3</v>
      </c>
      <c r="G1148" s="120">
        <v>1592645</v>
      </c>
      <c r="H1148" s="124"/>
      <c r="I1148" s="128" t="s">
        <v>3622</v>
      </c>
      <c r="J1148" s="124"/>
      <c r="K1148" s="124"/>
      <c r="L1148" s="124"/>
      <c r="M1148" s="124"/>
      <c r="N1148" s="213">
        <v>0</v>
      </c>
      <c r="O1148" s="213">
        <v>15.22</v>
      </c>
      <c r="P1148" s="124" t="s">
        <v>1314</v>
      </c>
    </row>
    <row r="1149" spans="1:16" ht="51">
      <c r="A1149" s="266">
        <v>592</v>
      </c>
      <c r="B1149" s="124"/>
      <c r="C1149" s="125" t="s">
        <v>862</v>
      </c>
      <c r="D1149" s="119">
        <v>43130</v>
      </c>
      <c r="E1149" s="120" t="s">
        <v>2585</v>
      </c>
      <c r="F1149" s="120" t="s">
        <v>3</v>
      </c>
      <c r="G1149" s="120">
        <v>1592649</v>
      </c>
      <c r="H1149" s="124"/>
      <c r="I1149" s="128" t="s">
        <v>3623</v>
      </c>
      <c r="J1149" s="124"/>
      <c r="K1149" s="124"/>
      <c r="L1149" s="124"/>
      <c r="M1149" s="124"/>
      <c r="N1149" s="213">
        <v>0</v>
      </c>
      <c r="O1149" s="213">
        <v>555.88</v>
      </c>
      <c r="P1149" s="124" t="s">
        <v>1314</v>
      </c>
    </row>
    <row r="1150" spans="1:16" ht="51">
      <c r="A1150" s="266">
        <v>592</v>
      </c>
      <c r="B1150" s="124"/>
      <c r="C1150" s="125" t="s">
        <v>862</v>
      </c>
      <c r="D1150" s="119">
        <v>43130</v>
      </c>
      <c r="E1150" s="120" t="s">
        <v>2586</v>
      </c>
      <c r="F1150" s="120" t="s">
        <v>3</v>
      </c>
      <c r="G1150" s="120">
        <v>1592650</v>
      </c>
      <c r="H1150" s="124"/>
      <c r="I1150" s="128" t="s">
        <v>3624</v>
      </c>
      <c r="J1150" s="124"/>
      <c r="K1150" s="124"/>
      <c r="L1150" s="124"/>
      <c r="M1150" s="124"/>
      <c r="N1150" s="213">
        <v>0</v>
      </c>
      <c r="O1150" s="213">
        <v>102.02</v>
      </c>
      <c r="P1150" s="124" t="s">
        <v>1314</v>
      </c>
    </row>
    <row r="1151" spans="1:16" ht="51">
      <c r="A1151" s="266">
        <v>592</v>
      </c>
      <c r="B1151" s="124"/>
      <c r="C1151" s="125" t="s">
        <v>862</v>
      </c>
      <c r="D1151" s="119">
        <v>43130</v>
      </c>
      <c r="E1151" s="120" t="s">
        <v>2587</v>
      </c>
      <c r="F1151" s="120" t="s">
        <v>3</v>
      </c>
      <c r="G1151" s="120">
        <v>1592651</v>
      </c>
      <c r="H1151" s="124"/>
      <c r="I1151" s="128" t="s">
        <v>3625</v>
      </c>
      <c r="J1151" s="124"/>
      <c r="K1151" s="124"/>
      <c r="L1151" s="124"/>
      <c r="M1151" s="124"/>
      <c r="N1151" s="213">
        <v>0</v>
      </c>
      <c r="O1151" s="213">
        <v>1082.78</v>
      </c>
      <c r="P1151" s="124" t="s">
        <v>1314</v>
      </c>
    </row>
    <row r="1152" spans="1:16" ht="38.25">
      <c r="A1152" s="266">
        <v>254</v>
      </c>
      <c r="B1152" s="124"/>
      <c r="C1152" s="125" t="s">
        <v>779</v>
      </c>
      <c r="D1152" s="119">
        <v>43130</v>
      </c>
      <c r="E1152" s="120" t="s">
        <v>2588</v>
      </c>
      <c r="F1152" s="120" t="s">
        <v>3</v>
      </c>
      <c r="G1152" s="120">
        <v>1592694</v>
      </c>
      <c r="H1152" s="124"/>
      <c r="I1152" s="128" t="s">
        <v>3626</v>
      </c>
      <c r="J1152" s="124"/>
      <c r="K1152" s="124"/>
      <c r="L1152" s="124"/>
      <c r="M1152" s="124"/>
      <c r="N1152" s="213">
        <v>0</v>
      </c>
      <c r="O1152" s="213">
        <v>200</v>
      </c>
      <c r="P1152" s="124" t="s">
        <v>1314</v>
      </c>
    </row>
    <row r="1153" spans="1:16" ht="51">
      <c r="A1153" s="266">
        <v>254</v>
      </c>
      <c r="B1153" s="124"/>
      <c r="C1153" s="125" t="s">
        <v>779</v>
      </c>
      <c r="D1153" s="119">
        <v>43130</v>
      </c>
      <c r="E1153" s="120" t="s">
        <v>2589</v>
      </c>
      <c r="F1153" s="120" t="s">
        <v>3</v>
      </c>
      <c r="G1153" s="120">
        <v>1592695</v>
      </c>
      <c r="H1153" s="124"/>
      <c r="I1153" s="128" t="s">
        <v>3627</v>
      </c>
      <c r="J1153" s="124"/>
      <c r="K1153" s="124"/>
      <c r="L1153" s="124"/>
      <c r="M1153" s="124"/>
      <c r="N1153" s="213">
        <v>0</v>
      </c>
      <c r="O1153" s="213">
        <v>770</v>
      </c>
      <c r="P1153" s="124" t="s">
        <v>1314</v>
      </c>
    </row>
    <row r="1154" spans="1:16" ht="51">
      <c r="A1154" s="266" t="s">
        <v>619</v>
      </c>
      <c r="B1154" s="124"/>
      <c r="C1154" s="125" t="s">
        <v>713</v>
      </c>
      <c r="D1154" s="119">
        <v>43130</v>
      </c>
      <c r="E1154" s="120" t="s">
        <v>2590</v>
      </c>
      <c r="F1154" s="120" t="s">
        <v>3</v>
      </c>
      <c r="G1154" s="120">
        <v>1592700</v>
      </c>
      <c r="H1154" s="124"/>
      <c r="I1154" s="128" t="s">
        <v>3628</v>
      </c>
      <c r="J1154" s="124"/>
      <c r="K1154" s="124"/>
      <c r="L1154" s="124"/>
      <c r="M1154" s="124"/>
      <c r="N1154" s="213">
        <v>0</v>
      </c>
      <c r="O1154" s="213">
        <v>100</v>
      </c>
      <c r="P1154" s="124" t="s">
        <v>1314</v>
      </c>
    </row>
    <row r="1155" spans="1:16" ht="51">
      <c r="A1155" s="266">
        <v>48</v>
      </c>
      <c r="B1155" s="124"/>
      <c r="C1155" s="125" t="s">
        <v>700</v>
      </c>
      <c r="D1155" s="119">
        <v>43130</v>
      </c>
      <c r="E1155" s="120" t="s">
        <v>2591</v>
      </c>
      <c r="F1155" s="120" t="s">
        <v>3</v>
      </c>
      <c r="G1155" s="120">
        <v>1592847</v>
      </c>
      <c r="H1155" s="124"/>
      <c r="I1155" s="128" t="s">
        <v>3629</v>
      </c>
      <c r="J1155" s="124"/>
      <c r="K1155" s="124"/>
      <c r="L1155" s="124"/>
      <c r="M1155" s="124"/>
      <c r="N1155" s="213">
        <v>0</v>
      </c>
      <c r="O1155" s="213">
        <v>110</v>
      </c>
      <c r="P1155" s="124" t="s">
        <v>1314</v>
      </c>
    </row>
    <row r="1156" spans="1:16" ht="51">
      <c r="A1156" s="266" t="s">
        <v>619</v>
      </c>
      <c r="B1156" s="124"/>
      <c r="C1156" s="125" t="s">
        <v>713</v>
      </c>
      <c r="D1156" s="119">
        <v>43130</v>
      </c>
      <c r="E1156" s="120" t="s">
        <v>2592</v>
      </c>
      <c r="F1156" s="120" t="s">
        <v>3</v>
      </c>
      <c r="G1156" s="120">
        <v>1592853</v>
      </c>
      <c r="H1156" s="124"/>
      <c r="I1156" s="128" t="s">
        <v>3630</v>
      </c>
      <c r="J1156" s="124"/>
      <c r="K1156" s="124"/>
      <c r="L1156" s="124"/>
      <c r="M1156" s="124"/>
      <c r="N1156" s="213">
        <v>0</v>
      </c>
      <c r="O1156" s="213">
        <v>38.549999999999997</v>
      </c>
      <c r="P1156" s="124" t="s">
        <v>1314</v>
      </c>
    </row>
    <row r="1157" spans="1:16" ht="51">
      <c r="A1157" s="266" t="s">
        <v>619</v>
      </c>
      <c r="B1157" s="124"/>
      <c r="C1157" s="125" t="s">
        <v>713</v>
      </c>
      <c r="D1157" s="119">
        <v>43130</v>
      </c>
      <c r="E1157" s="120" t="s">
        <v>2593</v>
      </c>
      <c r="F1157" s="120" t="s">
        <v>3</v>
      </c>
      <c r="G1157" s="120">
        <v>1592855</v>
      </c>
      <c r="H1157" s="124"/>
      <c r="I1157" s="128" t="s">
        <v>3630</v>
      </c>
      <c r="J1157" s="124"/>
      <c r="K1157" s="124"/>
      <c r="L1157" s="124"/>
      <c r="M1157" s="124"/>
      <c r="N1157" s="213">
        <v>0</v>
      </c>
      <c r="O1157" s="213">
        <v>162</v>
      </c>
      <c r="P1157" s="124" t="s">
        <v>1314</v>
      </c>
    </row>
    <row r="1158" spans="1:16" ht="63.75">
      <c r="A1158" s="266">
        <v>10</v>
      </c>
      <c r="B1158" s="124"/>
      <c r="C1158" s="125" t="s">
        <v>690</v>
      </c>
      <c r="D1158" s="119">
        <v>43131</v>
      </c>
      <c r="E1158" s="120" t="s">
        <v>2003</v>
      </c>
      <c r="F1158" s="120" t="s">
        <v>6</v>
      </c>
      <c r="G1158" s="120">
        <v>654586</v>
      </c>
      <c r="H1158" s="124"/>
      <c r="I1158" s="128" t="s">
        <v>3087</v>
      </c>
      <c r="J1158" s="124"/>
      <c r="K1158" s="124"/>
      <c r="L1158" s="124"/>
      <c r="M1158" s="124"/>
      <c r="N1158" s="213">
        <v>0</v>
      </c>
      <c r="O1158" s="213">
        <v>20272.669999999998</v>
      </c>
      <c r="P1158" s="124" t="s">
        <v>1314</v>
      </c>
    </row>
    <row r="1159" spans="1:16" ht="63.75">
      <c r="A1159" s="266">
        <v>10</v>
      </c>
      <c r="B1159" s="124"/>
      <c r="C1159" s="125" t="s">
        <v>690</v>
      </c>
      <c r="D1159" s="119">
        <v>43131</v>
      </c>
      <c r="E1159" s="120" t="s">
        <v>2004</v>
      </c>
      <c r="F1159" s="120" t="s">
        <v>6</v>
      </c>
      <c r="G1159" s="120">
        <v>654588</v>
      </c>
      <c r="H1159" s="124"/>
      <c r="I1159" s="128" t="s">
        <v>3088</v>
      </c>
      <c r="J1159" s="124"/>
      <c r="K1159" s="124"/>
      <c r="L1159" s="124"/>
      <c r="M1159" s="124"/>
      <c r="N1159" s="213">
        <v>0</v>
      </c>
      <c r="O1159" s="213">
        <v>17939.310000000001</v>
      </c>
      <c r="P1159" s="124" t="s">
        <v>1314</v>
      </c>
    </row>
    <row r="1160" spans="1:16" ht="51">
      <c r="A1160" s="266" t="s">
        <v>619</v>
      </c>
      <c r="B1160" s="124"/>
      <c r="C1160" s="125" t="s">
        <v>713</v>
      </c>
      <c r="D1160" s="119">
        <v>43131</v>
      </c>
      <c r="E1160" s="120" t="s">
        <v>2005</v>
      </c>
      <c r="F1160" s="120" t="s">
        <v>6</v>
      </c>
      <c r="G1160" s="120">
        <v>654590</v>
      </c>
      <c r="H1160" s="124"/>
      <c r="I1160" s="128" t="s">
        <v>3089</v>
      </c>
      <c r="J1160" s="124"/>
      <c r="K1160" s="124"/>
      <c r="L1160" s="124"/>
      <c r="M1160" s="124"/>
      <c r="N1160" s="213">
        <v>0</v>
      </c>
      <c r="O1160" s="213">
        <v>8752.61</v>
      </c>
      <c r="P1160" s="124" t="s">
        <v>1314</v>
      </c>
    </row>
    <row r="1161" spans="1:16" ht="63.75">
      <c r="A1161" s="266" t="s">
        <v>619</v>
      </c>
      <c r="B1161" s="124"/>
      <c r="C1161" s="125" t="s">
        <v>713</v>
      </c>
      <c r="D1161" s="119">
        <v>43131</v>
      </c>
      <c r="E1161" s="120" t="s">
        <v>2006</v>
      </c>
      <c r="F1161" s="120" t="s">
        <v>6</v>
      </c>
      <c r="G1161" s="120">
        <v>654592</v>
      </c>
      <c r="H1161" s="124"/>
      <c r="I1161" s="128" t="s">
        <v>3090</v>
      </c>
      <c r="J1161" s="124"/>
      <c r="K1161" s="124"/>
      <c r="L1161" s="124"/>
      <c r="M1161" s="124"/>
      <c r="N1161" s="213">
        <v>0</v>
      </c>
      <c r="O1161" s="213">
        <v>17742.09</v>
      </c>
      <c r="P1161" s="124" t="s">
        <v>1314</v>
      </c>
    </row>
    <row r="1162" spans="1:16" ht="63.75">
      <c r="A1162" s="266" t="s">
        <v>619</v>
      </c>
      <c r="B1162" s="124"/>
      <c r="C1162" s="125" t="s">
        <v>713</v>
      </c>
      <c r="D1162" s="119">
        <v>43131</v>
      </c>
      <c r="E1162" s="120" t="s">
        <v>2007</v>
      </c>
      <c r="F1162" s="120" t="s">
        <v>6</v>
      </c>
      <c r="G1162" s="120">
        <v>654594</v>
      </c>
      <c r="H1162" s="124"/>
      <c r="I1162" s="128" t="s">
        <v>3091</v>
      </c>
      <c r="J1162" s="124"/>
      <c r="K1162" s="124"/>
      <c r="L1162" s="124"/>
      <c r="M1162" s="124"/>
      <c r="N1162" s="213">
        <v>0</v>
      </c>
      <c r="O1162" s="213">
        <v>2076.9299999999998</v>
      </c>
      <c r="P1162" s="124" t="s">
        <v>1314</v>
      </c>
    </row>
    <row r="1163" spans="1:16" ht="51">
      <c r="A1163" s="266" t="s">
        <v>619</v>
      </c>
      <c r="B1163" s="124"/>
      <c r="C1163" s="125" t="s">
        <v>713</v>
      </c>
      <c r="D1163" s="119">
        <v>43131</v>
      </c>
      <c r="E1163" s="120" t="s">
        <v>2008</v>
      </c>
      <c r="F1163" s="120" t="s">
        <v>6</v>
      </c>
      <c r="G1163" s="120">
        <v>654601</v>
      </c>
      <c r="H1163" s="124"/>
      <c r="I1163" s="128" t="s">
        <v>3092</v>
      </c>
      <c r="J1163" s="124"/>
      <c r="K1163" s="124"/>
      <c r="L1163" s="124"/>
      <c r="M1163" s="124"/>
      <c r="N1163" s="213">
        <v>0</v>
      </c>
      <c r="O1163" s="213">
        <v>220308.08</v>
      </c>
      <c r="P1163" s="124" t="s">
        <v>1314</v>
      </c>
    </row>
    <row r="1164" spans="1:16" ht="51">
      <c r="A1164" s="266" t="s">
        <v>619</v>
      </c>
      <c r="B1164" s="124"/>
      <c r="C1164" s="125" t="s">
        <v>713</v>
      </c>
      <c r="D1164" s="119">
        <v>43131</v>
      </c>
      <c r="E1164" s="120" t="s">
        <v>2009</v>
      </c>
      <c r="F1164" s="120" t="s">
        <v>6</v>
      </c>
      <c r="G1164" s="120">
        <v>654603</v>
      </c>
      <c r="H1164" s="124"/>
      <c r="I1164" s="128" t="s">
        <v>3093</v>
      </c>
      <c r="J1164" s="124"/>
      <c r="K1164" s="124"/>
      <c r="L1164" s="124"/>
      <c r="M1164" s="124"/>
      <c r="N1164" s="213">
        <v>0</v>
      </c>
      <c r="O1164" s="213">
        <v>8301.56</v>
      </c>
      <c r="P1164" s="124" t="s">
        <v>1314</v>
      </c>
    </row>
    <row r="1165" spans="1:16" ht="51">
      <c r="A1165" s="266" t="s">
        <v>619</v>
      </c>
      <c r="B1165" s="124"/>
      <c r="C1165" s="125" t="s">
        <v>713</v>
      </c>
      <c r="D1165" s="119">
        <v>43131</v>
      </c>
      <c r="E1165" s="120" t="s">
        <v>2010</v>
      </c>
      <c r="F1165" s="120" t="s">
        <v>6</v>
      </c>
      <c r="G1165" s="120">
        <v>654605</v>
      </c>
      <c r="H1165" s="124"/>
      <c r="I1165" s="128" t="s">
        <v>3094</v>
      </c>
      <c r="J1165" s="124"/>
      <c r="K1165" s="124"/>
      <c r="L1165" s="124"/>
      <c r="M1165" s="124"/>
      <c r="N1165" s="213">
        <v>0</v>
      </c>
      <c r="O1165" s="213">
        <v>11795.77</v>
      </c>
      <c r="P1165" s="124" t="s">
        <v>1314</v>
      </c>
    </row>
    <row r="1166" spans="1:16" ht="51">
      <c r="A1166" s="266" t="s">
        <v>619</v>
      </c>
      <c r="B1166" s="124"/>
      <c r="C1166" s="125" t="s">
        <v>713</v>
      </c>
      <c r="D1166" s="119">
        <v>43131</v>
      </c>
      <c r="E1166" s="120" t="s">
        <v>2011</v>
      </c>
      <c r="F1166" s="120" t="s">
        <v>6</v>
      </c>
      <c r="G1166" s="120">
        <v>654607</v>
      </c>
      <c r="H1166" s="124"/>
      <c r="I1166" s="128" t="s">
        <v>3095</v>
      </c>
      <c r="J1166" s="124"/>
      <c r="K1166" s="124"/>
      <c r="L1166" s="124"/>
      <c r="M1166" s="124"/>
      <c r="N1166" s="213">
        <v>0</v>
      </c>
      <c r="O1166" s="213">
        <v>13544.66</v>
      </c>
      <c r="P1166" s="124" t="s">
        <v>1314</v>
      </c>
    </row>
    <row r="1167" spans="1:16" ht="51">
      <c r="A1167" s="266" t="s">
        <v>619</v>
      </c>
      <c r="B1167" s="124"/>
      <c r="C1167" s="125" t="s">
        <v>713</v>
      </c>
      <c r="D1167" s="119">
        <v>43131</v>
      </c>
      <c r="E1167" s="120" t="s">
        <v>2012</v>
      </c>
      <c r="F1167" s="120" t="s">
        <v>6</v>
      </c>
      <c r="G1167" s="120">
        <v>654609</v>
      </c>
      <c r="H1167" s="124"/>
      <c r="I1167" s="128" t="s">
        <v>3096</v>
      </c>
      <c r="J1167" s="124"/>
      <c r="K1167" s="124"/>
      <c r="L1167" s="124"/>
      <c r="M1167" s="124"/>
      <c r="N1167" s="213">
        <v>0</v>
      </c>
      <c r="O1167" s="213">
        <v>3457.3</v>
      </c>
      <c r="P1167" s="124" t="s">
        <v>1314</v>
      </c>
    </row>
    <row r="1168" spans="1:16" ht="51">
      <c r="A1168" s="266" t="s">
        <v>619</v>
      </c>
      <c r="B1168" s="124"/>
      <c r="C1168" s="125" t="s">
        <v>713</v>
      </c>
      <c r="D1168" s="119">
        <v>43131</v>
      </c>
      <c r="E1168" s="120" t="s">
        <v>2013</v>
      </c>
      <c r="F1168" s="120" t="s">
        <v>6</v>
      </c>
      <c r="G1168" s="120">
        <v>654611</v>
      </c>
      <c r="H1168" s="124"/>
      <c r="I1168" s="128" t="s">
        <v>3097</v>
      </c>
      <c r="J1168" s="124"/>
      <c r="K1168" s="124"/>
      <c r="L1168" s="124"/>
      <c r="M1168" s="124"/>
      <c r="N1168" s="213">
        <v>0</v>
      </c>
      <c r="O1168" s="213">
        <v>73454.2</v>
      </c>
      <c r="P1168" s="124" t="s">
        <v>1314</v>
      </c>
    </row>
    <row r="1169" spans="1:16" ht="51">
      <c r="A1169" s="266" t="s">
        <v>619</v>
      </c>
      <c r="B1169" s="124"/>
      <c r="C1169" s="125" t="s">
        <v>713</v>
      </c>
      <c r="D1169" s="119">
        <v>43131</v>
      </c>
      <c r="E1169" s="120" t="s">
        <v>2014</v>
      </c>
      <c r="F1169" s="120" t="s">
        <v>6</v>
      </c>
      <c r="G1169" s="120">
        <v>654833</v>
      </c>
      <c r="H1169" s="124"/>
      <c r="I1169" s="128" t="s">
        <v>3098</v>
      </c>
      <c r="J1169" s="124"/>
      <c r="K1169" s="124"/>
      <c r="L1169" s="124"/>
      <c r="M1169" s="124"/>
      <c r="N1169" s="213">
        <v>0</v>
      </c>
      <c r="O1169" s="213">
        <v>35439.03</v>
      </c>
      <c r="P1169" s="124" t="s">
        <v>1314</v>
      </c>
    </row>
    <row r="1170" spans="1:16" ht="51">
      <c r="A1170" s="266" t="s">
        <v>619</v>
      </c>
      <c r="B1170" s="124"/>
      <c r="C1170" s="125" t="s">
        <v>713</v>
      </c>
      <c r="D1170" s="119">
        <v>43131</v>
      </c>
      <c r="E1170" s="120" t="s">
        <v>2015</v>
      </c>
      <c r="F1170" s="120" t="s">
        <v>6</v>
      </c>
      <c r="G1170" s="120">
        <v>655021</v>
      </c>
      <c r="H1170" s="124"/>
      <c r="I1170" s="128" t="s">
        <v>3099</v>
      </c>
      <c r="J1170" s="124"/>
      <c r="K1170" s="124"/>
      <c r="L1170" s="124"/>
      <c r="M1170" s="124"/>
      <c r="N1170" s="213">
        <v>0</v>
      </c>
      <c r="O1170" s="213">
        <v>6593.97</v>
      </c>
      <c r="P1170" s="124" t="s">
        <v>1314</v>
      </c>
    </row>
    <row r="1171" spans="1:16" ht="63.75">
      <c r="A1171" s="266">
        <v>10</v>
      </c>
      <c r="B1171" s="124"/>
      <c r="C1171" s="125" t="s">
        <v>690</v>
      </c>
      <c r="D1171" s="119">
        <v>43131</v>
      </c>
      <c r="E1171" s="120" t="s">
        <v>2016</v>
      </c>
      <c r="F1171" s="120" t="s">
        <v>6</v>
      </c>
      <c r="G1171" s="120">
        <v>655023</v>
      </c>
      <c r="H1171" s="124"/>
      <c r="I1171" s="128" t="s">
        <v>3100</v>
      </c>
      <c r="J1171" s="124"/>
      <c r="K1171" s="124"/>
      <c r="L1171" s="124"/>
      <c r="M1171" s="124"/>
      <c r="N1171" s="213">
        <v>0</v>
      </c>
      <c r="O1171" s="213">
        <v>23029.84</v>
      </c>
      <c r="P1171" s="124" t="s">
        <v>1314</v>
      </c>
    </row>
    <row r="1172" spans="1:16" ht="51">
      <c r="A1172" s="266" t="s">
        <v>619</v>
      </c>
      <c r="B1172" s="124"/>
      <c r="C1172" s="125" t="s">
        <v>713</v>
      </c>
      <c r="D1172" s="119">
        <v>43131</v>
      </c>
      <c r="E1172" s="120" t="s">
        <v>2017</v>
      </c>
      <c r="F1172" s="120" t="s">
        <v>6</v>
      </c>
      <c r="G1172" s="120">
        <v>655025</v>
      </c>
      <c r="H1172" s="124"/>
      <c r="I1172" s="128" t="s">
        <v>3101</v>
      </c>
      <c r="J1172" s="124"/>
      <c r="K1172" s="124"/>
      <c r="L1172" s="124"/>
      <c r="M1172" s="124"/>
      <c r="N1172" s="213">
        <v>0</v>
      </c>
      <c r="O1172" s="213">
        <v>217233.42</v>
      </c>
      <c r="P1172" s="124" t="s">
        <v>1314</v>
      </c>
    </row>
    <row r="1173" spans="1:16" ht="51">
      <c r="A1173" s="266" t="s">
        <v>619</v>
      </c>
      <c r="B1173" s="124"/>
      <c r="C1173" s="125" t="s">
        <v>713</v>
      </c>
      <c r="D1173" s="119">
        <v>43131</v>
      </c>
      <c r="E1173" s="120" t="s">
        <v>2018</v>
      </c>
      <c r="F1173" s="120" t="s">
        <v>6</v>
      </c>
      <c r="G1173" s="120">
        <v>655056</v>
      </c>
      <c r="H1173" s="124"/>
      <c r="I1173" s="128" t="s">
        <v>3102</v>
      </c>
      <c r="J1173" s="124"/>
      <c r="K1173" s="124"/>
      <c r="L1173" s="124"/>
      <c r="M1173" s="124"/>
      <c r="N1173" s="213">
        <v>0</v>
      </c>
      <c r="O1173" s="213">
        <v>223131.31</v>
      </c>
      <c r="P1173" s="124" t="s">
        <v>1314</v>
      </c>
    </row>
    <row r="1174" spans="1:16" ht="51">
      <c r="A1174" s="266" t="s">
        <v>619</v>
      </c>
      <c r="B1174" s="124"/>
      <c r="C1174" s="125" t="s">
        <v>713</v>
      </c>
      <c r="D1174" s="119">
        <v>43131</v>
      </c>
      <c r="E1174" s="120" t="s">
        <v>2019</v>
      </c>
      <c r="F1174" s="120" t="s">
        <v>6</v>
      </c>
      <c r="G1174" s="120">
        <v>655061</v>
      </c>
      <c r="H1174" s="124"/>
      <c r="I1174" s="128" t="s">
        <v>3103</v>
      </c>
      <c r="J1174" s="124"/>
      <c r="K1174" s="124"/>
      <c r="L1174" s="124"/>
      <c r="M1174" s="124"/>
      <c r="N1174" s="213">
        <v>0</v>
      </c>
      <c r="O1174" s="213">
        <v>201862.84</v>
      </c>
      <c r="P1174" s="124" t="s">
        <v>1314</v>
      </c>
    </row>
    <row r="1175" spans="1:16" ht="76.5">
      <c r="A1175" s="266" t="s">
        <v>619</v>
      </c>
      <c r="B1175" s="124"/>
      <c r="C1175" s="125" t="s">
        <v>713</v>
      </c>
      <c r="D1175" s="119">
        <v>43131</v>
      </c>
      <c r="E1175" s="120" t="s">
        <v>2020</v>
      </c>
      <c r="F1175" s="120" t="s">
        <v>6</v>
      </c>
      <c r="G1175" s="120">
        <v>655063</v>
      </c>
      <c r="H1175" s="124"/>
      <c r="I1175" s="128" t="s">
        <v>3104</v>
      </c>
      <c r="J1175" s="124"/>
      <c r="K1175" s="124"/>
      <c r="L1175" s="124"/>
      <c r="M1175" s="124"/>
      <c r="N1175" s="213">
        <v>0</v>
      </c>
      <c r="O1175" s="213">
        <v>64496.07</v>
      </c>
      <c r="P1175" s="124" t="s">
        <v>1314</v>
      </c>
    </row>
    <row r="1176" spans="1:16" ht="63.75">
      <c r="A1176" s="266" t="s">
        <v>620</v>
      </c>
      <c r="B1176" s="124"/>
      <c r="C1176" s="125" t="s">
        <v>714</v>
      </c>
      <c r="D1176" s="119">
        <v>43131</v>
      </c>
      <c r="E1176" s="120" t="s">
        <v>2021</v>
      </c>
      <c r="F1176" s="120" t="s">
        <v>1315</v>
      </c>
      <c r="G1176" s="120">
        <v>16455234</v>
      </c>
      <c r="H1176" s="124"/>
      <c r="I1176" s="128" t="s">
        <v>3105</v>
      </c>
      <c r="J1176" s="124"/>
      <c r="K1176" s="124"/>
      <c r="L1176" s="124"/>
      <c r="M1176" s="124"/>
      <c r="N1176" s="213">
        <v>0</v>
      </c>
      <c r="O1176" s="213">
        <v>1279649.57</v>
      </c>
      <c r="P1176" s="124" t="s">
        <v>1314</v>
      </c>
    </row>
    <row r="1177" spans="1:16" ht="51">
      <c r="A1177" s="266" t="s">
        <v>620</v>
      </c>
      <c r="B1177" s="124"/>
      <c r="C1177" s="125" t="s">
        <v>714</v>
      </c>
      <c r="D1177" s="119">
        <v>43131</v>
      </c>
      <c r="E1177" s="120" t="s">
        <v>2022</v>
      </c>
      <c r="F1177" s="120" t="s">
        <v>1315</v>
      </c>
      <c r="G1177" s="120">
        <v>16470564</v>
      </c>
      <c r="H1177" s="124"/>
      <c r="I1177" s="128" t="s">
        <v>3106</v>
      </c>
      <c r="J1177" s="124"/>
      <c r="K1177" s="124"/>
      <c r="L1177" s="124"/>
      <c r="M1177" s="124"/>
      <c r="N1177" s="213">
        <v>0</v>
      </c>
      <c r="O1177" s="213">
        <v>2984719.91</v>
      </c>
      <c r="P1177" s="124" t="s">
        <v>1314</v>
      </c>
    </row>
    <row r="1178" spans="1:16" ht="51">
      <c r="A1178" s="266" t="s">
        <v>620</v>
      </c>
      <c r="B1178" s="124"/>
      <c r="C1178" s="125" t="s">
        <v>714</v>
      </c>
      <c r="D1178" s="119">
        <v>43131</v>
      </c>
      <c r="E1178" s="120" t="s">
        <v>2023</v>
      </c>
      <c r="F1178" s="120" t="s">
        <v>1315</v>
      </c>
      <c r="G1178" s="120">
        <v>16470570</v>
      </c>
      <c r="H1178" s="124"/>
      <c r="I1178" s="128" t="s">
        <v>3107</v>
      </c>
      <c r="J1178" s="124"/>
      <c r="K1178" s="124"/>
      <c r="L1178" s="124"/>
      <c r="M1178" s="124"/>
      <c r="N1178" s="213">
        <v>0</v>
      </c>
      <c r="O1178" s="213">
        <v>5470669.2000000002</v>
      </c>
      <c r="P1178" s="124" t="s">
        <v>1314</v>
      </c>
    </row>
    <row r="1179" spans="1:16" ht="76.5">
      <c r="A1179" s="266" t="s">
        <v>620</v>
      </c>
      <c r="B1179" s="124"/>
      <c r="C1179" s="125" t="s">
        <v>714</v>
      </c>
      <c r="D1179" s="119">
        <v>43131</v>
      </c>
      <c r="E1179" s="120" t="s">
        <v>2024</v>
      </c>
      <c r="F1179" s="120" t="s">
        <v>6</v>
      </c>
      <c r="G1179" s="120">
        <v>936589</v>
      </c>
      <c r="H1179" s="124"/>
      <c r="I1179" s="128" t="s">
        <v>3108</v>
      </c>
      <c r="J1179" s="124"/>
      <c r="K1179" s="124"/>
      <c r="L1179" s="124"/>
      <c r="M1179" s="124"/>
      <c r="N1179" s="213">
        <v>0</v>
      </c>
      <c r="O1179" s="213">
        <v>187000</v>
      </c>
      <c r="P1179" s="124" t="s">
        <v>1314</v>
      </c>
    </row>
    <row r="1180" spans="1:16" ht="89.25">
      <c r="A1180" s="266">
        <v>86</v>
      </c>
      <c r="B1180" s="124"/>
      <c r="C1180" s="125" t="s">
        <v>710</v>
      </c>
      <c r="D1180" s="119">
        <v>43131</v>
      </c>
      <c r="E1180" s="120" t="s">
        <v>2025</v>
      </c>
      <c r="F1180" s="120" t="s">
        <v>6</v>
      </c>
      <c r="G1180" s="120">
        <v>912450</v>
      </c>
      <c r="H1180" s="124"/>
      <c r="I1180" s="128" t="s">
        <v>3109</v>
      </c>
      <c r="J1180" s="124"/>
      <c r="K1180" s="124"/>
      <c r="L1180" s="124"/>
      <c r="M1180" s="124"/>
      <c r="N1180" s="213">
        <v>0</v>
      </c>
      <c r="O1180" s="213">
        <v>170195.8</v>
      </c>
      <c r="P1180" s="124" t="s">
        <v>1314</v>
      </c>
    </row>
    <row r="1181" spans="1:16" ht="76.5">
      <c r="A1181" s="266">
        <v>513</v>
      </c>
      <c r="B1181" s="124"/>
      <c r="C1181" s="125" t="s">
        <v>201</v>
      </c>
      <c r="D1181" s="119">
        <v>43131</v>
      </c>
      <c r="E1181" s="120" t="s">
        <v>2026</v>
      </c>
      <c r="F1181" s="120" t="s">
        <v>11</v>
      </c>
      <c r="G1181" s="120">
        <v>912532</v>
      </c>
      <c r="H1181" s="124"/>
      <c r="I1181" s="128" t="s">
        <v>3111</v>
      </c>
      <c r="J1181" s="124"/>
      <c r="K1181" s="124"/>
      <c r="L1181" s="124"/>
      <c r="M1181" s="124"/>
      <c r="N1181" s="213">
        <v>6258.16</v>
      </c>
      <c r="O1181" s="213">
        <v>0</v>
      </c>
      <c r="P1181" s="124" t="s">
        <v>1314</v>
      </c>
    </row>
    <row r="1182" spans="1:16" ht="63.75">
      <c r="A1182" s="266">
        <v>378</v>
      </c>
      <c r="B1182" s="124"/>
      <c r="C1182" s="125" t="s">
        <v>1274</v>
      </c>
      <c r="D1182" s="119">
        <v>43131</v>
      </c>
      <c r="E1182" s="120" t="s">
        <v>2027</v>
      </c>
      <c r="F1182" s="120" t="s">
        <v>11</v>
      </c>
      <c r="G1182" s="120">
        <v>912629</v>
      </c>
      <c r="H1182" s="124"/>
      <c r="I1182" s="128" t="s">
        <v>3112</v>
      </c>
      <c r="J1182" s="124"/>
      <c r="K1182" s="124"/>
      <c r="L1182" s="124"/>
      <c r="M1182" s="124"/>
      <c r="N1182" s="213">
        <v>50</v>
      </c>
      <c r="O1182" s="213">
        <v>0</v>
      </c>
      <c r="P1182" s="124" t="s">
        <v>1314</v>
      </c>
    </row>
    <row r="1183" spans="1:16" ht="51">
      <c r="A1183" s="266" t="s">
        <v>619</v>
      </c>
      <c r="B1183" s="124"/>
      <c r="C1183" s="125" t="s">
        <v>713</v>
      </c>
      <c r="D1183" s="119">
        <v>43131</v>
      </c>
      <c r="E1183" s="120" t="s">
        <v>2594</v>
      </c>
      <c r="F1183" s="120" t="s">
        <v>3</v>
      </c>
      <c r="G1183" s="120">
        <v>1592992</v>
      </c>
      <c r="H1183" s="124"/>
      <c r="I1183" s="128" t="s">
        <v>3631</v>
      </c>
      <c r="J1183" s="124"/>
      <c r="K1183" s="124"/>
      <c r="L1183" s="124"/>
      <c r="M1183" s="124"/>
      <c r="N1183" s="213">
        <v>0</v>
      </c>
      <c r="O1183" s="213">
        <v>5122.17</v>
      </c>
      <c r="P1183" s="124" t="s">
        <v>1314</v>
      </c>
    </row>
    <row r="1184" spans="1:16" ht="51">
      <c r="A1184" s="266">
        <v>290</v>
      </c>
      <c r="B1184" s="124"/>
      <c r="C1184" s="125" t="s">
        <v>793</v>
      </c>
      <c r="D1184" s="119">
        <v>43131</v>
      </c>
      <c r="E1184" s="120" t="s">
        <v>2595</v>
      </c>
      <c r="F1184" s="120" t="s">
        <v>3</v>
      </c>
      <c r="G1184" s="120">
        <v>1593007</v>
      </c>
      <c r="H1184" s="124"/>
      <c r="I1184" s="128" t="s">
        <v>3632</v>
      </c>
      <c r="J1184" s="124"/>
      <c r="K1184" s="124"/>
      <c r="L1184" s="124"/>
      <c r="M1184" s="124"/>
      <c r="N1184" s="213">
        <v>0</v>
      </c>
      <c r="O1184" s="213">
        <v>6880</v>
      </c>
      <c r="P1184" s="124" t="s">
        <v>1314</v>
      </c>
    </row>
    <row r="1185" spans="1:16" ht="51">
      <c r="A1185" s="266">
        <v>291</v>
      </c>
      <c r="B1185" s="124"/>
      <c r="C1185" s="125" t="s">
        <v>794</v>
      </c>
      <c r="D1185" s="119">
        <v>43131</v>
      </c>
      <c r="E1185" s="120" t="s">
        <v>2596</v>
      </c>
      <c r="F1185" s="120" t="s">
        <v>3</v>
      </c>
      <c r="G1185" s="120">
        <v>1593077</v>
      </c>
      <c r="H1185" s="124"/>
      <c r="I1185" s="128" t="s">
        <v>3633</v>
      </c>
      <c r="J1185" s="124"/>
      <c r="K1185" s="124"/>
      <c r="L1185" s="124"/>
      <c r="M1185" s="124"/>
      <c r="N1185" s="213">
        <v>0</v>
      </c>
      <c r="O1185" s="213">
        <v>13920</v>
      </c>
      <c r="P1185" s="124" t="s">
        <v>1314</v>
      </c>
    </row>
    <row r="1186" spans="1:16" ht="51">
      <c r="A1186" s="266">
        <v>291</v>
      </c>
      <c r="B1186" s="124"/>
      <c r="C1186" s="125" t="s">
        <v>794</v>
      </c>
      <c r="D1186" s="119">
        <v>43131</v>
      </c>
      <c r="E1186" s="120" t="s">
        <v>2597</v>
      </c>
      <c r="F1186" s="120" t="s">
        <v>3</v>
      </c>
      <c r="G1186" s="120">
        <v>1593078</v>
      </c>
      <c r="H1186" s="124"/>
      <c r="I1186" s="128" t="s">
        <v>3634</v>
      </c>
      <c r="J1186" s="124"/>
      <c r="K1186" s="124"/>
      <c r="L1186" s="124"/>
      <c r="M1186" s="124"/>
      <c r="N1186" s="213">
        <v>0</v>
      </c>
      <c r="O1186" s="213">
        <v>33178.32</v>
      </c>
      <c r="P1186" s="124" t="s">
        <v>1314</v>
      </c>
    </row>
    <row r="1187" spans="1:16" ht="51">
      <c r="A1187" s="266" t="s">
        <v>619</v>
      </c>
      <c r="B1187" s="124"/>
      <c r="C1187" s="125" t="s">
        <v>713</v>
      </c>
      <c r="D1187" s="119">
        <v>43131</v>
      </c>
      <c r="E1187" s="120" t="s">
        <v>2598</v>
      </c>
      <c r="F1187" s="120" t="s">
        <v>3</v>
      </c>
      <c r="G1187" s="120">
        <v>1593114</v>
      </c>
      <c r="H1187" s="124"/>
      <c r="I1187" s="128" t="s">
        <v>3635</v>
      </c>
      <c r="J1187" s="124"/>
      <c r="K1187" s="124"/>
      <c r="L1187" s="124"/>
      <c r="M1187" s="124"/>
      <c r="N1187" s="213">
        <v>0</v>
      </c>
      <c r="O1187" s="213">
        <v>1001.02</v>
      </c>
      <c r="P1187" s="124" t="s">
        <v>1314</v>
      </c>
    </row>
    <row r="1188" spans="1:16" ht="51">
      <c r="A1188" s="266">
        <v>163</v>
      </c>
      <c r="B1188" s="124"/>
      <c r="C1188" s="125" t="s">
        <v>748</v>
      </c>
      <c r="D1188" s="119">
        <v>43131</v>
      </c>
      <c r="E1188" s="120" t="s">
        <v>2599</v>
      </c>
      <c r="F1188" s="120" t="s">
        <v>3</v>
      </c>
      <c r="G1188" s="120">
        <v>1593126</v>
      </c>
      <c r="H1188" s="124"/>
      <c r="I1188" s="128" t="s">
        <v>3636</v>
      </c>
      <c r="J1188" s="124"/>
      <c r="K1188" s="124"/>
      <c r="L1188" s="124"/>
      <c r="M1188" s="124"/>
      <c r="N1188" s="213">
        <v>0</v>
      </c>
      <c r="O1188" s="213">
        <v>9</v>
      </c>
      <c r="P1188" s="124" t="s">
        <v>1314</v>
      </c>
    </row>
    <row r="1189" spans="1:16" ht="51">
      <c r="A1189" s="266">
        <v>163</v>
      </c>
      <c r="B1189" s="124"/>
      <c r="C1189" s="125" t="s">
        <v>748</v>
      </c>
      <c r="D1189" s="119">
        <v>43131</v>
      </c>
      <c r="E1189" s="120" t="s">
        <v>2600</v>
      </c>
      <c r="F1189" s="120" t="s">
        <v>3</v>
      </c>
      <c r="G1189" s="120">
        <v>1593131</v>
      </c>
      <c r="H1189" s="124"/>
      <c r="I1189" s="128" t="s">
        <v>3637</v>
      </c>
      <c r="J1189" s="124"/>
      <c r="K1189" s="124"/>
      <c r="L1189" s="124"/>
      <c r="M1189" s="124"/>
      <c r="N1189" s="213">
        <v>0</v>
      </c>
      <c r="O1189" s="213">
        <v>336</v>
      </c>
      <c r="P1189" s="124" t="s">
        <v>1314</v>
      </c>
    </row>
    <row r="1190" spans="1:16" ht="63.75">
      <c r="A1190" s="266" t="s">
        <v>619</v>
      </c>
      <c r="B1190" s="124"/>
      <c r="C1190" s="125" t="s">
        <v>713</v>
      </c>
      <c r="D1190" s="119">
        <v>43131</v>
      </c>
      <c r="E1190" s="120" t="s">
        <v>2601</v>
      </c>
      <c r="F1190" s="120" t="s">
        <v>3</v>
      </c>
      <c r="G1190" s="120">
        <v>1593151</v>
      </c>
      <c r="H1190" s="124"/>
      <c r="I1190" s="128" t="s">
        <v>3638</v>
      </c>
      <c r="J1190" s="124"/>
      <c r="K1190" s="124"/>
      <c r="L1190" s="124"/>
      <c r="M1190" s="124"/>
      <c r="N1190" s="213">
        <v>0</v>
      </c>
      <c r="O1190" s="213">
        <v>2182.59</v>
      </c>
      <c r="P1190" s="124" t="s">
        <v>1314</v>
      </c>
    </row>
    <row r="1191" spans="1:16" ht="51">
      <c r="A1191" s="266" t="s">
        <v>619</v>
      </c>
      <c r="B1191" s="124"/>
      <c r="C1191" s="125" t="s">
        <v>713</v>
      </c>
      <c r="D1191" s="119">
        <v>43131</v>
      </c>
      <c r="E1191" s="120" t="s">
        <v>2602</v>
      </c>
      <c r="F1191" s="120" t="s">
        <v>3</v>
      </c>
      <c r="G1191" s="120">
        <v>1592980</v>
      </c>
      <c r="H1191" s="124"/>
      <c r="I1191" s="128" t="s">
        <v>3639</v>
      </c>
      <c r="J1191" s="124"/>
      <c r="K1191" s="124"/>
      <c r="L1191" s="124"/>
      <c r="M1191" s="124"/>
      <c r="N1191" s="213">
        <v>0</v>
      </c>
      <c r="O1191" s="213">
        <v>10</v>
      </c>
      <c r="P1191" s="124" t="s">
        <v>1314</v>
      </c>
    </row>
    <row r="1192" spans="1:16" ht="51">
      <c r="A1192" s="266" t="s">
        <v>619</v>
      </c>
      <c r="B1192" s="124"/>
      <c r="C1192" s="125" t="s">
        <v>713</v>
      </c>
      <c r="D1192" s="119">
        <v>43131</v>
      </c>
      <c r="E1192" s="120" t="s">
        <v>2603</v>
      </c>
      <c r="F1192" s="120" t="s">
        <v>3</v>
      </c>
      <c r="G1192" s="120">
        <v>1592991</v>
      </c>
      <c r="H1192" s="124"/>
      <c r="I1192" s="128" t="s">
        <v>3640</v>
      </c>
      <c r="J1192" s="124"/>
      <c r="K1192" s="124"/>
      <c r="L1192" s="124"/>
      <c r="M1192" s="124"/>
      <c r="N1192" s="213">
        <v>0</v>
      </c>
      <c r="O1192" s="213">
        <v>10</v>
      </c>
      <c r="P1192" s="124" t="s">
        <v>1314</v>
      </c>
    </row>
    <row r="1193" spans="1:16" ht="63.75">
      <c r="A1193" s="266">
        <v>41</v>
      </c>
      <c r="B1193" s="124"/>
      <c r="C1193" s="125" t="s">
        <v>697</v>
      </c>
      <c r="D1193" s="119">
        <v>43131</v>
      </c>
      <c r="E1193" s="120" t="s">
        <v>2604</v>
      </c>
      <c r="F1193" s="120" t="s">
        <v>3</v>
      </c>
      <c r="G1193" s="120">
        <v>1593057</v>
      </c>
      <c r="H1193" s="124"/>
      <c r="I1193" s="128" t="s">
        <v>3641</v>
      </c>
      <c r="J1193" s="124"/>
      <c r="K1193" s="124"/>
      <c r="L1193" s="124"/>
      <c r="M1193" s="124"/>
      <c r="N1193" s="213">
        <v>0</v>
      </c>
      <c r="O1193" s="213">
        <v>0.18</v>
      </c>
      <c r="P1193" s="124" t="s">
        <v>1314</v>
      </c>
    </row>
    <row r="1194" spans="1:16" ht="63.75">
      <c r="A1194" s="266">
        <v>41</v>
      </c>
      <c r="B1194" s="124"/>
      <c r="C1194" s="125" t="s">
        <v>697</v>
      </c>
      <c r="D1194" s="119">
        <v>43131</v>
      </c>
      <c r="E1194" s="120" t="s">
        <v>2605</v>
      </c>
      <c r="F1194" s="120" t="s">
        <v>3</v>
      </c>
      <c r="G1194" s="120">
        <v>1593059</v>
      </c>
      <c r="H1194" s="124"/>
      <c r="I1194" s="128" t="s">
        <v>3642</v>
      </c>
      <c r="J1194" s="124"/>
      <c r="K1194" s="124"/>
      <c r="L1194" s="124"/>
      <c r="M1194" s="124"/>
      <c r="N1194" s="213">
        <v>0</v>
      </c>
      <c r="O1194" s="213">
        <v>0.33</v>
      </c>
      <c r="P1194" s="124" t="s">
        <v>1314</v>
      </c>
    </row>
    <row r="1195" spans="1:16" ht="51">
      <c r="A1195" s="266" t="s">
        <v>619</v>
      </c>
      <c r="B1195" s="124"/>
      <c r="C1195" s="125" t="s">
        <v>713</v>
      </c>
      <c r="D1195" s="119">
        <v>43131</v>
      </c>
      <c r="E1195" s="120" t="s">
        <v>2606</v>
      </c>
      <c r="F1195" s="120" t="s">
        <v>3</v>
      </c>
      <c r="G1195" s="120">
        <v>1593086</v>
      </c>
      <c r="H1195" s="124"/>
      <c r="I1195" s="128" t="s">
        <v>1378</v>
      </c>
      <c r="J1195" s="124"/>
      <c r="K1195" s="124"/>
      <c r="L1195" s="124"/>
      <c r="M1195" s="124"/>
      <c r="N1195" s="213">
        <v>0</v>
      </c>
      <c r="O1195" s="213">
        <v>1944.51</v>
      </c>
      <c r="P1195" s="124" t="s">
        <v>1314</v>
      </c>
    </row>
    <row r="1196" spans="1:16" ht="51">
      <c r="A1196" s="266" t="s">
        <v>619</v>
      </c>
      <c r="B1196" s="124"/>
      <c r="C1196" s="125" t="s">
        <v>713</v>
      </c>
      <c r="D1196" s="119">
        <v>43131</v>
      </c>
      <c r="E1196" s="120" t="s">
        <v>2607</v>
      </c>
      <c r="F1196" s="120" t="s">
        <v>3</v>
      </c>
      <c r="G1196" s="120">
        <v>1593089</v>
      </c>
      <c r="H1196" s="124"/>
      <c r="I1196" s="128" t="s">
        <v>1402</v>
      </c>
      <c r="J1196" s="124"/>
      <c r="K1196" s="124"/>
      <c r="L1196" s="124"/>
      <c r="M1196" s="124"/>
      <c r="N1196" s="213">
        <v>0</v>
      </c>
      <c r="O1196" s="213">
        <v>703.59</v>
      </c>
      <c r="P1196" s="124" t="s">
        <v>1314</v>
      </c>
    </row>
    <row r="1197" spans="1:16" ht="51">
      <c r="A1197" s="266" t="s">
        <v>619</v>
      </c>
      <c r="B1197" s="124"/>
      <c r="C1197" s="125" t="s">
        <v>713</v>
      </c>
      <c r="D1197" s="119">
        <v>43131</v>
      </c>
      <c r="E1197" s="120" t="s">
        <v>2608</v>
      </c>
      <c r="F1197" s="120" t="s">
        <v>3</v>
      </c>
      <c r="G1197" s="120">
        <v>1593090</v>
      </c>
      <c r="H1197" s="124"/>
      <c r="I1197" s="128" t="s">
        <v>1388</v>
      </c>
      <c r="J1197" s="124"/>
      <c r="K1197" s="124"/>
      <c r="L1197" s="124"/>
      <c r="M1197" s="124"/>
      <c r="N1197" s="213">
        <v>0</v>
      </c>
      <c r="O1197" s="213">
        <v>916.17</v>
      </c>
      <c r="P1197" s="124" t="s">
        <v>1314</v>
      </c>
    </row>
    <row r="1198" spans="1:16" ht="51">
      <c r="A1198" s="266" t="s">
        <v>619</v>
      </c>
      <c r="B1198" s="124"/>
      <c r="C1198" s="125" t="s">
        <v>713</v>
      </c>
      <c r="D1198" s="119">
        <v>43131</v>
      </c>
      <c r="E1198" s="120" t="s">
        <v>2609</v>
      </c>
      <c r="F1198" s="120" t="s">
        <v>3</v>
      </c>
      <c r="G1198" s="120">
        <v>1593098</v>
      </c>
      <c r="H1198" s="124"/>
      <c r="I1198" s="128" t="s">
        <v>3643</v>
      </c>
      <c r="J1198" s="124"/>
      <c r="K1198" s="124"/>
      <c r="L1198" s="124"/>
      <c r="M1198" s="124"/>
      <c r="N1198" s="213">
        <v>0</v>
      </c>
      <c r="O1198" s="213">
        <v>29.92</v>
      </c>
      <c r="P1198" s="124" t="s">
        <v>1314</v>
      </c>
    </row>
    <row r="1199" spans="1:16" ht="51">
      <c r="A1199" s="266" t="s">
        <v>619</v>
      </c>
      <c r="B1199" s="124"/>
      <c r="C1199" s="125" t="s">
        <v>713</v>
      </c>
      <c r="D1199" s="119">
        <v>43131</v>
      </c>
      <c r="E1199" s="120" t="s">
        <v>2610</v>
      </c>
      <c r="F1199" s="120" t="s">
        <v>3</v>
      </c>
      <c r="G1199" s="120">
        <v>1593099</v>
      </c>
      <c r="H1199" s="124"/>
      <c r="I1199" s="128" t="s">
        <v>3644</v>
      </c>
      <c r="J1199" s="124"/>
      <c r="K1199" s="124"/>
      <c r="L1199" s="124"/>
      <c r="M1199" s="124"/>
      <c r="N1199" s="213">
        <v>0</v>
      </c>
      <c r="O1199" s="213">
        <v>9.8699999999999992</v>
      </c>
      <c r="P1199" s="124" t="s">
        <v>1314</v>
      </c>
    </row>
    <row r="1200" spans="1:16" ht="51">
      <c r="A1200" s="266" t="s">
        <v>619</v>
      </c>
      <c r="B1200" s="124"/>
      <c r="C1200" s="125" t="s">
        <v>713</v>
      </c>
      <c r="D1200" s="119">
        <v>43131</v>
      </c>
      <c r="E1200" s="120" t="s">
        <v>2611</v>
      </c>
      <c r="F1200" s="120" t="s">
        <v>3</v>
      </c>
      <c r="G1200" s="120">
        <v>1593106</v>
      </c>
      <c r="H1200" s="124"/>
      <c r="I1200" s="128" t="s">
        <v>3645</v>
      </c>
      <c r="J1200" s="124"/>
      <c r="K1200" s="124"/>
      <c r="L1200" s="124"/>
      <c r="M1200" s="124"/>
      <c r="N1200" s="213">
        <v>0</v>
      </c>
      <c r="O1200" s="213">
        <v>150</v>
      </c>
      <c r="P1200" s="124" t="s">
        <v>1314</v>
      </c>
    </row>
    <row r="1201" spans="1:16" ht="51">
      <c r="A1201" s="266" t="s">
        <v>619</v>
      </c>
      <c r="B1201" s="124"/>
      <c r="C1201" s="125" t="s">
        <v>713</v>
      </c>
      <c r="D1201" s="119">
        <v>43131</v>
      </c>
      <c r="E1201" s="120" t="s">
        <v>2612</v>
      </c>
      <c r="F1201" s="120" t="s">
        <v>3</v>
      </c>
      <c r="G1201" s="120">
        <v>1593113</v>
      </c>
      <c r="H1201" s="124"/>
      <c r="I1201" s="128" t="s">
        <v>3646</v>
      </c>
      <c r="J1201" s="124"/>
      <c r="K1201" s="124"/>
      <c r="L1201" s="124"/>
      <c r="M1201" s="124"/>
      <c r="N1201" s="213">
        <v>0</v>
      </c>
      <c r="O1201" s="213">
        <v>1000</v>
      </c>
      <c r="P1201" s="124" t="s">
        <v>1314</v>
      </c>
    </row>
    <row r="1202" spans="1:16" ht="51">
      <c r="A1202" s="266">
        <v>81</v>
      </c>
      <c r="B1202" s="124"/>
      <c r="C1202" s="125" t="s">
        <v>709</v>
      </c>
      <c r="D1202" s="119">
        <v>43131</v>
      </c>
      <c r="E1202" s="120" t="s">
        <v>2613</v>
      </c>
      <c r="F1202" s="120" t="s">
        <v>3</v>
      </c>
      <c r="G1202" s="120">
        <v>1593408</v>
      </c>
      <c r="H1202" s="124"/>
      <c r="I1202" s="128" t="s">
        <v>3647</v>
      </c>
      <c r="J1202" s="124"/>
      <c r="K1202" s="124"/>
      <c r="L1202" s="124"/>
      <c r="M1202" s="124"/>
      <c r="N1202" s="213">
        <v>0</v>
      </c>
      <c r="O1202" s="213">
        <v>500</v>
      </c>
      <c r="P1202" s="124" t="s">
        <v>1314</v>
      </c>
    </row>
    <row r="1203" spans="1:16" ht="63.75">
      <c r="A1203" s="266" t="s">
        <v>620</v>
      </c>
      <c r="B1203" s="124"/>
      <c r="C1203" s="125" t="s">
        <v>714</v>
      </c>
      <c r="D1203" s="119">
        <v>43132</v>
      </c>
      <c r="E1203" s="120" t="s">
        <v>3695</v>
      </c>
      <c r="F1203" s="120" t="s">
        <v>6</v>
      </c>
      <c r="G1203" s="120">
        <v>655875</v>
      </c>
      <c r="H1203" s="124"/>
      <c r="I1203" s="128" t="s">
        <v>4552</v>
      </c>
      <c r="J1203" s="124"/>
      <c r="K1203" s="124"/>
      <c r="L1203" s="124"/>
      <c r="M1203" s="124"/>
      <c r="N1203" s="213">
        <v>0</v>
      </c>
      <c r="O1203" s="213">
        <v>656029.06000000006</v>
      </c>
      <c r="P1203" s="124" t="s">
        <v>1314</v>
      </c>
    </row>
    <row r="1204" spans="1:16" ht="51">
      <c r="A1204" s="266" t="s">
        <v>619</v>
      </c>
      <c r="B1204" s="124"/>
      <c r="C1204" s="125" t="s">
        <v>713</v>
      </c>
      <c r="D1204" s="119">
        <v>43132</v>
      </c>
      <c r="E1204" s="120" t="s">
        <v>3696</v>
      </c>
      <c r="F1204" s="120" t="s">
        <v>6</v>
      </c>
      <c r="G1204" s="120">
        <v>656232</v>
      </c>
      <c r="H1204" s="124"/>
      <c r="I1204" s="128" t="s">
        <v>4553</v>
      </c>
      <c r="J1204" s="124"/>
      <c r="K1204" s="124"/>
      <c r="L1204" s="124"/>
      <c r="M1204" s="124"/>
      <c r="N1204" s="213">
        <v>0</v>
      </c>
      <c r="O1204" s="213">
        <v>84655.08</v>
      </c>
      <c r="P1204" s="124" t="s">
        <v>1314</v>
      </c>
    </row>
    <row r="1205" spans="1:16" ht="63.75">
      <c r="A1205" s="266" t="s">
        <v>619</v>
      </c>
      <c r="B1205" s="124"/>
      <c r="C1205" s="125" t="s">
        <v>713</v>
      </c>
      <c r="D1205" s="119">
        <v>43132</v>
      </c>
      <c r="E1205" s="120" t="s">
        <v>3697</v>
      </c>
      <c r="F1205" s="120" t="s">
        <v>6</v>
      </c>
      <c r="G1205" s="120">
        <v>656234</v>
      </c>
      <c r="H1205" s="124"/>
      <c r="I1205" s="128" t="s">
        <v>4554</v>
      </c>
      <c r="J1205" s="124"/>
      <c r="K1205" s="124"/>
      <c r="L1205" s="124"/>
      <c r="M1205" s="124"/>
      <c r="N1205" s="213">
        <v>0</v>
      </c>
      <c r="O1205" s="213">
        <v>7476.58</v>
      </c>
      <c r="P1205" s="124" t="s">
        <v>1314</v>
      </c>
    </row>
    <row r="1206" spans="1:16" ht="51">
      <c r="A1206" s="266" t="s">
        <v>619</v>
      </c>
      <c r="B1206" s="124"/>
      <c r="C1206" s="125" t="s">
        <v>713</v>
      </c>
      <c r="D1206" s="119">
        <v>43132</v>
      </c>
      <c r="E1206" s="120" t="s">
        <v>3698</v>
      </c>
      <c r="F1206" s="120" t="s">
        <v>6</v>
      </c>
      <c r="G1206" s="120">
        <v>656236</v>
      </c>
      <c r="H1206" s="124"/>
      <c r="I1206" s="128" t="s">
        <v>4555</v>
      </c>
      <c r="J1206" s="124"/>
      <c r="K1206" s="124"/>
      <c r="L1206" s="124"/>
      <c r="M1206" s="124"/>
      <c r="N1206" s="213">
        <v>0</v>
      </c>
      <c r="O1206" s="213">
        <v>34138.31</v>
      </c>
      <c r="P1206" s="124" t="s">
        <v>1314</v>
      </c>
    </row>
    <row r="1207" spans="1:16" ht="51">
      <c r="A1207" s="266" t="s">
        <v>619</v>
      </c>
      <c r="B1207" s="124"/>
      <c r="C1207" s="125" t="s">
        <v>713</v>
      </c>
      <c r="D1207" s="119">
        <v>43132</v>
      </c>
      <c r="E1207" s="120" t="s">
        <v>3699</v>
      </c>
      <c r="F1207" s="120" t="s">
        <v>6</v>
      </c>
      <c r="G1207" s="120">
        <v>656242</v>
      </c>
      <c r="H1207" s="124"/>
      <c r="I1207" s="128" t="s">
        <v>4556</v>
      </c>
      <c r="J1207" s="124"/>
      <c r="K1207" s="124"/>
      <c r="L1207" s="124"/>
      <c r="M1207" s="124"/>
      <c r="N1207" s="213">
        <v>0</v>
      </c>
      <c r="O1207" s="213">
        <v>33343.24</v>
      </c>
      <c r="P1207" s="124" t="s">
        <v>1314</v>
      </c>
    </row>
    <row r="1208" spans="1:16" ht="63.75">
      <c r="A1208" s="266" t="s">
        <v>619</v>
      </c>
      <c r="B1208" s="124"/>
      <c r="C1208" s="125" t="s">
        <v>713</v>
      </c>
      <c r="D1208" s="119">
        <v>43132</v>
      </c>
      <c r="E1208" s="120" t="s">
        <v>3700</v>
      </c>
      <c r="F1208" s="120" t="s">
        <v>6</v>
      </c>
      <c r="G1208" s="120">
        <v>656248</v>
      </c>
      <c r="H1208" s="124"/>
      <c r="I1208" s="128" t="s">
        <v>4557</v>
      </c>
      <c r="J1208" s="124"/>
      <c r="K1208" s="124"/>
      <c r="L1208" s="124"/>
      <c r="M1208" s="124"/>
      <c r="N1208" s="213">
        <v>0</v>
      </c>
      <c r="O1208" s="213">
        <v>201407.54</v>
      </c>
      <c r="P1208" s="124" t="s">
        <v>1314</v>
      </c>
    </row>
    <row r="1209" spans="1:16" ht="51">
      <c r="A1209" s="266" t="s">
        <v>619</v>
      </c>
      <c r="B1209" s="124"/>
      <c r="C1209" s="125" t="s">
        <v>713</v>
      </c>
      <c r="D1209" s="119">
        <v>43132</v>
      </c>
      <c r="E1209" s="120" t="s">
        <v>3701</v>
      </c>
      <c r="F1209" s="120" t="s">
        <v>6</v>
      </c>
      <c r="G1209" s="120">
        <v>656320</v>
      </c>
      <c r="H1209" s="124"/>
      <c r="I1209" s="128" t="s">
        <v>4558</v>
      </c>
      <c r="J1209" s="124"/>
      <c r="K1209" s="124"/>
      <c r="L1209" s="124"/>
      <c r="M1209" s="124"/>
      <c r="N1209" s="213">
        <v>0</v>
      </c>
      <c r="O1209" s="213">
        <v>25245.07</v>
      </c>
      <c r="P1209" s="124" t="s">
        <v>1314</v>
      </c>
    </row>
    <row r="1210" spans="1:16" ht="76.5">
      <c r="A1210" s="266" t="s">
        <v>619</v>
      </c>
      <c r="B1210" s="124"/>
      <c r="C1210" s="125" t="s">
        <v>713</v>
      </c>
      <c r="D1210" s="119">
        <v>43132</v>
      </c>
      <c r="E1210" s="120" t="s">
        <v>3702</v>
      </c>
      <c r="F1210" s="120" t="s">
        <v>6</v>
      </c>
      <c r="G1210" s="120">
        <v>656402</v>
      </c>
      <c r="H1210" s="124"/>
      <c r="I1210" s="128" t="s">
        <v>4559</v>
      </c>
      <c r="J1210" s="124"/>
      <c r="K1210" s="124"/>
      <c r="L1210" s="124"/>
      <c r="M1210" s="124"/>
      <c r="N1210" s="213">
        <v>0</v>
      </c>
      <c r="O1210" s="213">
        <v>21952</v>
      </c>
      <c r="P1210" s="124" t="s">
        <v>1314</v>
      </c>
    </row>
    <row r="1211" spans="1:16" ht="51">
      <c r="A1211" s="266" t="s">
        <v>622</v>
      </c>
      <c r="B1211" s="124"/>
      <c r="C1211" s="125" t="s">
        <v>715</v>
      </c>
      <c r="D1211" s="119">
        <v>43132</v>
      </c>
      <c r="E1211" s="120" t="s">
        <v>3703</v>
      </c>
      <c r="F1211" s="120" t="s">
        <v>1315</v>
      </c>
      <c r="G1211" s="120">
        <v>16487589</v>
      </c>
      <c r="H1211" s="124"/>
      <c r="I1211" s="128" t="s">
        <v>4560</v>
      </c>
      <c r="J1211" s="124"/>
      <c r="K1211" s="124"/>
      <c r="L1211" s="124"/>
      <c r="M1211" s="124"/>
      <c r="N1211" s="213">
        <v>0</v>
      </c>
      <c r="O1211" s="213">
        <v>9276504.7799999993</v>
      </c>
      <c r="P1211" s="124" t="s">
        <v>1314</v>
      </c>
    </row>
    <row r="1212" spans="1:16" ht="63.75">
      <c r="A1212" s="266" t="s">
        <v>619</v>
      </c>
      <c r="B1212" s="124"/>
      <c r="C1212" s="125" t="s">
        <v>713</v>
      </c>
      <c r="D1212" s="119">
        <v>43132</v>
      </c>
      <c r="E1212" s="120" t="s">
        <v>3704</v>
      </c>
      <c r="F1212" s="120" t="s">
        <v>6</v>
      </c>
      <c r="G1212" s="120">
        <v>937127</v>
      </c>
      <c r="H1212" s="124"/>
      <c r="I1212" s="128" t="s">
        <v>4561</v>
      </c>
      <c r="J1212" s="124"/>
      <c r="K1212" s="124"/>
      <c r="L1212" s="124"/>
      <c r="M1212" s="124"/>
      <c r="N1212" s="213">
        <v>0</v>
      </c>
      <c r="O1212" s="213">
        <v>720</v>
      </c>
      <c r="P1212" s="124" t="s">
        <v>1314</v>
      </c>
    </row>
    <row r="1213" spans="1:16" ht="63.75">
      <c r="A1213" s="266" t="s">
        <v>619</v>
      </c>
      <c r="B1213" s="124"/>
      <c r="C1213" s="125" t="s">
        <v>713</v>
      </c>
      <c r="D1213" s="119">
        <v>43132</v>
      </c>
      <c r="E1213" s="120" t="s">
        <v>3705</v>
      </c>
      <c r="F1213" s="120" t="s">
        <v>6</v>
      </c>
      <c r="G1213" s="120">
        <v>937129</v>
      </c>
      <c r="H1213" s="124"/>
      <c r="I1213" s="128" t="s">
        <v>4562</v>
      </c>
      <c r="J1213" s="124"/>
      <c r="K1213" s="124"/>
      <c r="L1213" s="124"/>
      <c r="M1213" s="124"/>
      <c r="N1213" s="213">
        <v>0</v>
      </c>
      <c r="O1213" s="213">
        <v>20034305</v>
      </c>
      <c r="P1213" s="124" t="s">
        <v>1314</v>
      </c>
    </row>
    <row r="1214" spans="1:16" ht="76.5">
      <c r="A1214" s="266" t="s">
        <v>620</v>
      </c>
      <c r="B1214" s="124"/>
      <c r="C1214" s="125" t="s">
        <v>714</v>
      </c>
      <c r="D1214" s="119">
        <v>43132</v>
      </c>
      <c r="E1214" s="120" t="s">
        <v>3706</v>
      </c>
      <c r="F1214" s="120" t="s">
        <v>6</v>
      </c>
      <c r="G1214" s="120">
        <v>937226</v>
      </c>
      <c r="H1214" s="124"/>
      <c r="I1214" s="128" t="s">
        <v>4563</v>
      </c>
      <c r="J1214" s="124"/>
      <c r="K1214" s="124"/>
      <c r="L1214" s="124"/>
      <c r="M1214" s="124"/>
      <c r="N1214" s="213">
        <v>0</v>
      </c>
      <c r="O1214" s="213">
        <v>100000</v>
      </c>
      <c r="P1214" s="124" t="s">
        <v>1314</v>
      </c>
    </row>
    <row r="1215" spans="1:16" ht="76.5">
      <c r="A1215" s="266" t="s">
        <v>619</v>
      </c>
      <c r="B1215" s="124"/>
      <c r="C1215" s="125" t="s">
        <v>713</v>
      </c>
      <c r="D1215" s="119">
        <v>43132</v>
      </c>
      <c r="E1215" s="120" t="s">
        <v>3707</v>
      </c>
      <c r="F1215" s="120" t="s">
        <v>6</v>
      </c>
      <c r="G1215" s="120">
        <v>912705</v>
      </c>
      <c r="H1215" s="124"/>
      <c r="I1215" s="128" t="s">
        <v>4564</v>
      </c>
      <c r="J1215" s="124"/>
      <c r="K1215" s="124"/>
      <c r="L1215" s="124"/>
      <c r="M1215" s="124"/>
      <c r="N1215" s="213">
        <v>0</v>
      </c>
      <c r="O1215" s="213">
        <v>14024.96</v>
      </c>
      <c r="P1215" s="124" t="s">
        <v>1314</v>
      </c>
    </row>
    <row r="1216" spans="1:16" ht="76.5">
      <c r="A1216" s="266" t="s">
        <v>619</v>
      </c>
      <c r="B1216" s="124"/>
      <c r="C1216" s="125" t="s">
        <v>713</v>
      </c>
      <c r="D1216" s="119">
        <v>43132</v>
      </c>
      <c r="E1216" s="120" t="s">
        <v>3708</v>
      </c>
      <c r="F1216" s="120" t="s">
        <v>6</v>
      </c>
      <c r="G1216" s="120">
        <v>912716</v>
      </c>
      <c r="H1216" s="124"/>
      <c r="I1216" s="128" t="s">
        <v>4565</v>
      </c>
      <c r="J1216" s="124"/>
      <c r="K1216" s="124"/>
      <c r="L1216" s="124"/>
      <c r="M1216" s="124"/>
      <c r="N1216" s="213">
        <v>0</v>
      </c>
      <c r="O1216" s="213">
        <v>13654.08</v>
      </c>
      <c r="P1216" s="124" t="s">
        <v>1314</v>
      </c>
    </row>
    <row r="1217" spans="1:16" ht="89.25">
      <c r="A1217" s="266">
        <v>25</v>
      </c>
      <c r="B1217" s="124"/>
      <c r="C1217" s="125" t="s">
        <v>694</v>
      </c>
      <c r="D1217" s="119">
        <v>43132</v>
      </c>
      <c r="E1217" s="120" t="s">
        <v>3709</v>
      </c>
      <c r="F1217" s="120" t="s">
        <v>15</v>
      </c>
      <c r="G1217" s="120">
        <v>4264</v>
      </c>
      <c r="H1217" s="124"/>
      <c r="I1217" s="128" t="s">
        <v>4567</v>
      </c>
      <c r="J1217" s="124"/>
      <c r="K1217" s="124"/>
      <c r="L1217" s="124"/>
      <c r="M1217" s="124"/>
      <c r="N1217" s="213">
        <v>271.85000000000002</v>
      </c>
      <c r="O1217" s="213">
        <v>0</v>
      </c>
      <c r="P1217" s="124" t="s">
        <v>1314</v>
      </c>
    </row>
    <row r="1218" spans="1:16" ht="89.25">
      <c r="A1218" s="266">
        <v>25</v>
      </c>
      <c r="B1218" s="124"/>
      <c r="C1218" s="125" t="s">
        <v>694</v>
      </c>
      <c r="D1218" s="119">
        <v>43132</v>
      </c>
      <c r="E1218" s="120" t="s">
        <v>3710</v>
      </c>
      <c r="F1218" s="120" t="s">
        <v>15</v>
      </c>
      <c r="G1218" s="120">
        <v>4263</v>
      </c>
      <c r="H1218" s="124"/>
      <c r="I1218" s="128" t="s">
        <v>4568</v>
      </c>
      <c r="J1218" s="124"/>
      <c r="K1218" s="124"/>
      <c r="L1218" s="124"/>
      <c r="M1218" s="124"/>
      <c r="N1218" s="213">
        <v>508.18</v>
      </c>
      <c r="O1218" s="213">
        <v>0</v>
      </c>
      <c r="P1218" s="124" t="s">
        <v>1314</v>
      </c>
    </row>
    <row r="1219" spans="1:16" ht="89.25">
      <c r="A1219" s="266">
        <v>25</v>
      </c>
      <c r="B1219" s="124"/>
      <c r="C1219" s="125" t="s">
        <v>694</v>
      </c>
      <c r="D1219" s="119">
        <v>43132</v>
      </c>
      <c r="E1219" s="120" t="s">
        <v>3711</v>
      </c>
      <c r="F1219" s="120" t="s">
        <v>15</v>
      </c>
      <c r="G1219" s="120">
        <v>4262</v>
      </c>
      <c r="H1219" s="124"/>
      <c r="I1219" s="128" t="s">
        <v>4569</v>
      </c>
      <c r="J1219" s="124"/>
      <c r="K1219" s="124"/>
      <c r="L1219" s="124"/>
      <c r="M1219" s="124"/>
      <c r="N1219" s="213">
        <v>327.9</v>
      </c>
      <c r="O1219" s="213">
        <v>0</v>
      </c>
      <c r="P1219" s="124" t="s">
        <v>1314</v>
      </c>
    </row>
    <row r="1220" spans="1:16" ht="76.5">
      <c r="A1220" s="266">
        <v>682</v>
      </c>
      <c r="B1220" s="124"/>
      <c r="C1220" s="125" t="s">
        <v>867</v>
      </c>
      <c r="D1220" s="119">
        <v>43132</v>
      </c>
      <c r="E1220" s="120" t="s">
        <v>3712</v>
      </c>
      <c r="F1220" s="120" t="s">
        <v>1315</v>
      </c>
      <c r="G1220" s="120">
        <v>16423157</v>
      </c>
      <c r="H1220" s="124"/>
      <c r="I1220" s="128" t="s">
        <v>4570</v>
      </c>
      <c r="J1220" s="124"/>
      <c r="K1220" s="124"/>
      <c r="L1220" s="124"/>
      <c r="M1220" s="124"/>
      <c r="N1220" s="213">
        <v>0.12</v>
      </c>
      <c r="O1220" s="213">
        <v>0</v>
      </c>
      <c r="P1220" s="124" t="s">
        <v>1314</v>
      </c>
    </row>
    <row r="1221" spans="1:16" ht="51">
      <c r="A1221" s="266">
        <v>16</v>
      </c>
      <c r="B1221" s="124"/>
      <c r="C1221" s="125" t="s">
        <v>692</v>
      </c>
      <c r="D1221" s="119">
        <v>43132</v>
      </c>
      <c r="E1221" s="120" t="s">
        <v>4045</v>
      </c>
      <c r="F1221" s="120" t="s">
        <v>3</v>
      </c>
      <c r="G1221" s="120">
        <v>1593641</v>
      </c>
      <c r="H1221" s="124"/>
      <c r="I1221" s="128" t="s">
        <v>4799</v>
      </c>
      <c r="J1221" s="124"/>
      <c r="K1221" s="124"/>
      <c r="L1221" s="124"/>
      <c r="M1221" s="124"/>
      <c r="N1221" s="213">
        <v>0</v>
      </c>
      <c r="O1221" s="213">
        <v>4</v>
      </c>
      <c r="P1221" s="124" t="s">
        <v>1314</v>
      </c>
    </row>
    <row r="1222" spans="1:16" ht="51">
      <c r="A1222" s="266">
        <v>16</v>
      </c>
      <c r="B1222" s="124"/>
      <c r="C1222" s="125" t="s">
        <v>692</v>
      </c>
      <c r="D1222" s="119">
        <v>43132</v>
      </c>
      <c r="E1222" s="120" t="s">
        <v>4046</v>
      </c>
      <c r="F1222" s="120" t="s">
        <v>3</v>
      </c>
      <c r="G1222" s="120">
        <v>1593643</v>
      </c>
      <c r="H1222" s="124"/>
      <c r="I1222" s="128" t="s">
        <v>4800</v>
      </c>
      <c r="J1222" s="124"/>
      <c r="K1222" s="124"/>
      <c r="L1222" s="124"/>
      <c r="M1222" s="124"/>
      <c r="N1222" s="213">
        <v>0</v>
      </c>
      <c r="O1222" s="213">
        <v>690</v>
      </c>
      <c r="P1222" s="124" t="s">
        <v>1314</v>
      </c>
    </row>
    <row r="1223" spans="1:16" ht="51">
      <c r="A1223" s="266">
        <v>16</v>
      </c>
      <c r="B1223" s="124"/>
      <c r="C1223" s="125" t="s">
        <v>692</v>
      </c>
      <c r="D1223" s="119">
        <v>43132</v>
      </c>
      <c r="E1223" s="120" t="s">
        <v>4047</v>
      </c>
      <c r="F1223" s="120" t="s">
        <v>3</v>
      </c>
      <c r="G1223" s="120">
        <v>1593645</v>
      </c>
      <c r="H1223" s="124"/>
      <c r="I1223" s="128" t="s">
        <v>4801</v>
      </c>
      <c r="J1223" s="124"/>
      <c r="K1223" s="124"/>
      <c r="L1223" s="124"/>
      <c r="M1223" s="124"/>
      <c r="N1223" s="213">
        <v>0</v>
      </c>
      <c r="O1223" s="213">
        <v>2184</v>
      </c>
      <c r="P1223" s="124" t="s">
        <v>1314</v>
      </c>
    </row>
    <row r="1224" spans="1:16" ht="51">
      <c r="A1224" s="266" t="s">
        <v>619</v>
      </c>
      <c r="B1224" s="124"/>
      <c r="C1224" s="125" t="s">
        <v>713</v>
      </c>
      <c r="D1224" s="119">
        <v>43132</v>
      </c>
      <c r="E1224" s="120" t="s">
        <v>4048</v>
      </c>
      <c r="F1224" s="120" t="s">
        <v>3</v>
      </c>
      <c r="G1224" s="120">
        <v>1593656</v>
      </c>
      <c r="H1224" s="124"/>
      <c r="I1224" s="128" t="s">
        <v>4802</v>
      </c>
      <c r="J1224" s="124"/>
      <c r="K1224" s="124"/>
      <c r="L1224" s="124"/>
      <c r="M1224" s="124"/>
      <c r="N1224" s="213">
        <v>0</v>
      </c>
      <c r="O1224" s="213">
        <v>1545.66</v>
      </c>
      <c r="P1224" s="124" t="s">
        <v>1314</v>
      </c>
    </row>
    <row r="1225" spans="1:16" ht="51">
      <c r="A1225" s="266" t="s">
        <v>619</v>
      </c>
      <c r="B1225" s="124"/>
      <c r="C1225" s="125" t="s">
        <v>713</v>
      </c>
      <c r="D1225" s="119">
        <v>43132</v>
      </c>
      <c r="E1225" s="120" t="s">
        <v>4049</v>
      </c>
      <c r="F1225" s="120" t="s">
        <v>3</v>
      </c>
      <c r="G1225" s="120">
        <v>1593576</v>
      </c>
      <c r="H1225" s="124"/>
      <c r="I1225" s="128" t="s">
        <v>4803</v>
      </c>
      <c r="J1225" s="124"/>
      <c r="K1225" s="124"/>
      <c r="L1225" s="124"/>
      <c r="M1225" s="124"/>
      <c r="N1225" s="213">
        <v>0</v>
      </c>
      <c r="O1225" s="213">
        <v>4125</v>
      </c>
      <c r="P1225" s="124" t="s">
        <v>1314</v>
      </c>
    </row>
    <row r="1226" spans="1:16" ht="51">
      <c r="A1226" s="266" t="s">
        <v>619</v>
      </c>
      <c r="B1226" s="124"/>
      <c r="C1226" s="125" t="s">
        <v>713</v>
      </c>
      <c r="D1226" s="119">
        <v>43132</v>
      </c>
      <c r="E1226" s="120" t="s">
        <v>4050</v>
      </c>
      <c r="F1226" s="120" t="s">
        <v>3</v>
      </c>
      <c r="G1226" s="120">
        <v>1593622</v>
      </c>
      <c r="H1226" s="124"/>
      <c r="I1226" s="128" t="s">
        <v>4804</v>
      </c>
      <c r="J1226" s="124"/>
      <c r="K1226" s="124"/>
      <c r="L1226" s="124"/>
      <c r="M1226" s="124"/>
      <c r="N1226" s="213">
        <v>0</v>
      </c>
      <c r="O1226" s="213">
        <v>190</v>
      </c>
      <c r="P1226" s="124" t="s">
        <v>1314</v>
      </c>
    </row>
    <row r="1227" spans="1:16" ht="51">
      <c r="A1227" s="266" t="s">
        <v>619</v>
      </c>
      <c r="B1227" s="124"/>
      <c r="C1227" s="125" t="s">
        <v>713</v>
      </c>
      <c r="D1227" s="119">
        <v>43132</v>
      </c>
      <c r="E1227" s="120" t="s">
        <v>4051</v>
      </c>
      <c r="F1227" s="120" t="s">
        <v>3</v>
      </c>
      <c r="G1227" s="120">
        <v>1593625</v>
      </c>
      <c r="H1227" s="124"/>
      <c r="I1227" s="128" t="s">
        <v>4805</v>
      </c>
      <c r="J1227" s="124"/>
      <c r="K1227" s="124"/>
      <c r="L1227" s="124"/>
      <c r="M1227" s="124"/>
      <c r="N1227" s="213">
        <v>0</v>
      </c>
      <c r="O1227" s="213">
        <v>190</v>
      </c>
      <c r="P1227" s="124" t="s">
        <v>1314</v>
      </c>
    </row>
    <row r="1228" spans="1:16" ht="51">
      <c r="A1228" s="266" t="s">
        <v>619</v>
      </c>
      <c r="B1228" s="124"/>
      <c r="C1228" s="125" t="s">
        <v>713</v>
      </c>
      <c r="D1228" s="119">
        <v>43132</v>
      </c>
      <c r="E1228" s="120" t="s">
        <v>4052</v>
      </c>
      <c r="F1228" s="120" t="s">
        <v>3</v>
      </c>
      <c r="G1228" s="120">
        <v>1593634</v>
      </c>
      <c r="H1228" s="124"/>
      <c r="I1228" s="128" t="s">
        <v>4806</v>
      </c>
      <c r="J1228" s="124"/>
      <c r="K1228" s="124"/>
      <c r="L1228" s="124"/>
      <c r="M1228" s="124"/>
      <c r="N1228" s="213">
        <v>0</v>
      </c>
      <c r="O1228" s="213">
        <v>140</v>
      </c>
      <c r="P1228" s="124" t="s">
        <v>1314</v>
      </c>
    </row>
    <row r="1229" spans="1:16" ht="51">
      <c r="A1229" s="266" t="s">
        <v>619</v>
      </c>
      <c r="B1229" s="124"/>
      <c r="C1229" s="125" t="s">
        <v>713</v>
      </c>
      <c r="D1229" s="119">
        <v>43132</v>
      </c>
      <c r="E1229" s="120" t="s">
        <v>4053</v>
      </c>
      <c r="F1229" s="120" t="s">
        <v>3</v>
      </c>
      <c r="G1229" s="120">
        <v>1593635</v>
      </c>
      <c r="H1229" s="124"/>
      <c r="I1229" s="128" t="s">
        <v>4807</v>
      </c>
      <c r="J1229" s="124"/>
      <c r="K1229" s="124"/>
      <c r="L1229" s="124"/>
      <c r="M1229" s="124"/>
      <c r="N1229" s="213">
        <v>0</v>
      </c>
      <c r="O1229" s="213">
        <v>140</v>
      </c>
      <c r="P1229" s="124" t="s">
        <v>1314</v>
      </c>
    </row>
    <row r="1230" spans="1:16" ht="51">
      <c r="A1230" s="266" t="s">
        <v>619</v>
      </c>
      <c r="B1230" s="124"/>
      <c r="C1230" s="125" t="s">
        <v>713</v>
      </c>
      <c r="D1230" s="119">
        <v>43132</v>
      </c>
      <c r="E1230" s="120" t="s">
        <v>4054</v>
      </c>
      <c r="F1230" s="120" t="s">
        <v>3</v>
      </c>
      <c r="G1230" s="120">
        <v>1593638</v>
      </c>
      <c r="H1230" s="124"/>
      <c r="I1230" s="128" t="s">
        <v>4808</v>
      </c>
      <c r="J1230" s="124"/>
      <c r="K1230" s="124"/>
      <c r="L1230" s="124"/>
      <c r="M1230" s="124"/>
      <c r="N1230" s="213">
        <v>0</v>
      </c>
      <c r="O1230" s="213">
        <v>140</v>
      </c>
      <c r="P1230" s="124" t="s">
        <v>1314</v>
      </c>
    </row>
    <row r="1231" spans="1:16" ht="38.25">
      <c r="A1231" s="266">
        <v>291</v>
      </c>
      <c r="B1231" s="124"/>
      <c r="C1231" s="125" t="s">
        <v>794</v>
      </c>
      <c r="D1231" s="119">
        <v>43132</v>
      </c>
      <c r="E1231" s="120" t="s">
        <v>4055</v>
      </c>
      <c r="F1231" s="120" t="s">
        <v>3</v>
      </c>
      <c r="G1231" s="120">
        <v>1593671</v>
      </c>
      <c r="H1231" s="124"/>
      <c r="I1231" s="128" t="s">
        <v>4809</v>
      </c>
      <c r="J1231" s="124"/>
      <c r="K1231" s="124"/>
      <c r="L1231" s="124"/>
      <c r="M1231" s="124"/>
      <c r="N1231" s="213">
        <v>0</v>
      </c>
      <c r="O1231" s="213">
        <v>10484.1</v>
      </c>
      <c r="P1231" s="124" t="s">
        <v>1314</v>
      </c>
    </row>
    <row r="1232" spans="1:16" ht="38.25">
      <c r="A1232" s="266">
        <v>20</v>
      </c>
      <c r="B1232" s="124"/>
      <c r="C1232" s="125" t="s">
        <v>693</v>
      </c>
      <c r="D1232" s="119">
        <v>43132</v>
      </c>
      <c r="E1232" s="120" t="s">
        <v>4056</v>
      </c>
      <c r="F1232" s="120" t="s">
        <v>3</v>
      </c>
      <c r="G1232" s="120">
        <v>1593682</v>
      </c>
      <c r="H1232" s="124"/>
      <c r="I1232" s="128" t="s">
        <v>4810</v>
      </c>
      <c r="J1232" s="124"/>
      <c r="K1232" s="124"/>
      <c r="L1232" s="124"/>
      <c r="M1232" s="124"/>
      <c r="N1232" s="213">
        <v>0</v>
      </c>
      <c r="O1232" s="213">
        <v>0.03</v>
      </c>
      <c r="P1232" s="124" t="s">
        <v>1314</v>
      </c>
    </row>
    <row r="1233" spans="1:16" ht="51">
      <c r="A1233" s="266" t="s">
        <v>619</v>
      </c>
      <c r="B1233" s="124"/>
      <c r="C1233" s="125" t="s">
        <v>713</v>
      </c>
      <c r="D1233" s="119">
        <v>43132</v>
      </c>
      <c r="E1233" s="120" t="s">
        <v>4057</v>
      </c>
      <c r="F1233" s="120" t="s">
        <v>3</v>
      </c>
      <c r="G1233" s="120">
        <v>1593695</v>
      </c>
      <c r="H1233" s="124"/>
      <c r="I1233" s="128" t="s">
        <v>4811</v>
      </c>
      <c r="J1233" s="124"/>
      <c r="K1233" s="124"/>
      <c r="L1233" s="124"/>
      <c r="M1233" s="124"/>
      <c r="N1233" s="213">
        <v>0</v>
      </c>
      <c r="O1233" s="213">
        <v>140</v>
      </c>
      <c r="P1233" s="124" t="s">
        <v>1314</v>
      </c>
    </row>
    <row r="1234" spans="1:16" ht="51">
      <c r="A1234" s="266" t="s">
        <v>619</v>
      </c>
      <c r="B1234" s="124"/>
      <c r="C1234" s="125" t="s">
        <v>713</v>
      </c>
      <c r="D1234" s="119">
        <v>43132</v>
      </c>
      <c r="E1234" s="120" t="s">
        <v>4058</v>
      </c>
      <c r="F1234" s="120" t="s">
        <v>3</v>
      </c>
      <c r="G1234" s="120">
        <v>1593697</v>
      </c>
      <c r="H1234" s="124"/>
      <c r="I1234" s="128" t="s">
        <v>4812</v>
      </c>
      <c r="J1234" s="124"/>
      <c r="K1234" s="124"/>
      <c r="L1234" s="124"/>
      <c r="M1234" s="124"/>
      <c r="N1234" s="213">
        <v>0</v>
      </c>
      <c r="O1234" s="213">
        <v>140</v>
      </c>
      <c r="P1234" s="124" t="s">
        <v>1314</v>
      </c>
    </row>
    <row r="1235" spans="1:16" ht="51">
      <c r="A1235" s="266" t="s">
        <v>619</v>
      </c>
      <c r="B1235" s="124"/>
      <c r="C1235" s="125" t="s">
        <v>713</v>
      </c>
      <c r="D1235" s="119">
        <v>43132</v>
      </c>
      <c r="E1235" s="120" t="s">
        <v>4059</v>
      </c>
      <c r="F1235" s="120" t="s">
        <v>3</v>
      </c>
      <c r="G1235" s="120">
        <v>1593698</v>
      </c>
      <c r="H1235" s="124"/>
      <c r="I1235" s="128" t="s">
        <v>4813</v>
      </c>
      <c r="J1235" s="124"/>
      <c r="K1235" s="124"/>
      <c r="L1235" s="124"/>
      <c r="M1235" s="124"/>
      <c r="N1235" s="213">
        <v>0</v>
      </c>
      <c r="O1235" s="213">
        <v>140</v>
      </c>
      <c r="P1235" s="124" t="s">
        <v>1314</v>
      </c>
    </row>
    <row r="1236" spans="1:16" ht="51">
      <c r="A1236" s="266" t="s">
        <v>619</v>
      </c>
      <c r="B1236" s="124"/>
      <c r="C1236" s="125" t="s">
        <v>713</v>
      </c>
      <c r="D1236" s="119">
        <v>43132</v>
      </c>
      <c r="E1236" s="120" t="s">
        <v>4060</v>
      </c>
      <c r="F1236" s="120" t="s">
        <v>3</v>
      </c>
      <c r="G1236" s="120">
        <v>1593699</v>
      </c>
      <c r="H1236" s="124"/>
      <c r="I1236" s="128" t="s">
        <v>4814</v>
      </c>
      <c r="J1236" s="124"/>
      <c r="K1236" s="124"/>
      <c r="L1236" s="124"/>
      <c r="M1236" s="124"/>
      <c r="N1236" s="213">
        <v>0</v>
      </c>
      <c r="O1236" s="213">
        <v>385.09</v>
      </c>
      <c r="P1236" s="124" t="s">
        <v>1314</v>
      </c>
    </row>
    <row r="1237" spans="1:16" ht="51">
      <c r="A1237" s="266" t="s">
        <v>619</v>
      </c>
      <c r="B1237" s="124"/>
      <c r="C1237" s="125" t="s">
        <v>713</v>
      </c>
      <c r="D1237" s="119">
        <v>43132</v>
      </c>
      <c r="E1237" s="120" t="s">
        <v>4061</v>
      </c>
      <c r="F1237" s="120" t="s">
        <v>3</v>
      </c>
      <c r="G1237" s="120">
        <v>1593702</v>
      </c>
      <c r="H1237" s="124"/>
      <c r="I1237" s="128" t="s">
        <v>4815</v>
      </c>
      <c r="J1237" s="124"/>
      <c r="K1237" s="124"/>
      <c r="L1237" s="124"/>
      <c r="M1237" s="124"/>
      <c r="N1237" s="213">
        <v>0</v>
      </c>
      <c r="O1237" s="213">
        <v>496.09</v>
      </c>
      <c r="P1237" s="124" t="s">
        <v>1314</v>
      </c>
    </row>
    <row r="1238" spans="1:16" ht="38.25">
      <c r="A1238" s="266">
        <v>35</v>
      </c>
      <c r="B1238" s="124"/>
      <c r="C1238" s="125" t="s">
        <v>696</v>
      </c>
      <c r="D1238" s="119">
        <v>43132</v>
      </c>
      <c r="E1238" s="120" t="s">
        <v>4062</v>
      </c>
      <c r="F1238" s="120" t="s">
        <v>3</v>
      </c>
      <c r="G1238" s="120">
        <v>1593716</v>
      </c>
      <c r="H1238" s="124"/>
      <c r="I1238" s="128" t="s">
        <v>4816</v>
      </c>
      <c r="J1238" s="124"/>
      <c r="K1238" s="124"/>
      <c r="L1238" s="124"/>
      <c r="M1238" s="124"/>
      <c r="N1238" s="213">
        <v>0</v>
      </c>
      <c r="O1238" s="213">
        <v>1278</v>
      </c>
      <c r="P1238" s="124" t="s">
        <v>1314</v>
      </c>
    </row>
    <row r="1239" spans="1:16" ht="51">
      <c r="A1239" s="266" t="s">
        <v>619</v>
      </c>
      <c r="B1239" s="124"/>
      <c r="C1239" s="125" t="s">
        <v>713</v>
      </c>
      <c r="D1239" s="119">
        <v>43132</v>
      </c>
      <c r="E1239" s="120" t="s">
        <v>4063</v>
      </c>
      <c r="F1239" s="120" t="s">
        <v>3</v>
      </c>
      <c r="G1239" s="120">
        <v>1593722</v>
      </c>
      <c r="H1239" s="124"/>
      <c r="I1239" s="128" t="s">
        <v>4817</v>
      </c>
      <c r="J1239" s="124"/>
      <c r="K1239" s="124"/>
      <c r="L1239" s="124"/>
      <c r="M1239" s="124"/>
      <c r="N1239" s="213">
        <v>0</v>
      </c>
      <c r="O1239" s="213">
        <v>1000</v>
      </c>
      <c r="P1239" s="124" t="s">
        <v>1314</v>
      </c>
    </row>
    <row r="1240" spans="1:16" ht="51">
      <c r="A1240" s="266" t="s">
        <v>619</v>
      </c>
      <c r="B1240" s="124"/>
      <c r="C1240" s="125" t="s">
        <v>713</v>
      </c>
      <c r="D1240" s="119">
        <v>43132</v>
      </c>
      <c r="E1240" s="120" t="s">
        <v>4064</v>
      </c>
      <c r="F1240" s="120" t="s">
        <v>3</v>
      </c>
      <c r="G1240" s="120">
        <v>1593740</v>
      </c>
      <c r="H1240" s="124"/>
      <c r="I1240" s="128" t="s">
        <v>4818</v>
      </c>
      <c r="J1240" s="124"/>
      <c r="K1240" s="124"/>
      <c r="L1240" s="124"/>
      <c r="M1240" s="124"/>
      <c r="N1240" s="213">
        <v>0</v>
      </c>
      <c r="O1240" s="213">
        <v>23</v>
      </c>
      <c r="P1240" s="124" t="s">
        <v>1314</v>
      </c>
    </row>
    <row r="1241" spans="1:16" ht="63.75">
      <c r="A1241" s="266" t="s">
        <v>619</v>
      </c>
      <c r="B1241" s="124"/>
      <c r="C1241" s="125" t="s">
        <v>713</v>
      </c>
      <c r="D1241" s="119">
        <v>43132</v>
      </c>
      <c r="E1241" s="120" t="s">
        <v>4065</v>
      </c>
      <c r="F1241" s="120" t="s">
        <v>3</v>
      </c>
      <c r="G1241" s="120">
        <v>1593769</v>
      </c>
      <c r="H1241" s="124"/>
      <c r="I1241" s="128" t="s">
        <v>4819</v>
      </c>
      <c r="J1241" s="124"/>
      <c r="K1241" s="124"/>
      <c r="L1241" s="124"/>
      <c r="M1241" s="124"/>
      <c r="N1241" s="213">
        <v>0</v>
      </c>
      <c r="O1241" s="213">
        <v>184.71</v>
      </c>
      <c r="P1241" s="124" t="s">
        <v>1314</v>
      </c>
    </row>
    <row r="1242" spans="1:16" ht="63.75">
      <c r="A1242" s="266">
        <v>190</v>
      </c>
      <c r="B1242" s="124"/>
      <c r="C1242" s="125" t="s">
        <v>107</v>
      </c>
      <c r="D1242" s="119">
        <v>43132</v>
      </c>
      <c r="E1242" s="120" t="s">
        <v>4066</v>
      </c>
      <c r="F1242" s="120" t="s">
        <v>3</v>
      </c>
      <c r="G1242" s="120">
        <v>1593770</v>
      </c>
      <c r="H1242" s="124"/>
      <c r="I1242" s="128" t="s">
        <v>4820</v>
      </c>
      <c r="J1242" s="124"/>
      <c r="K1242" s="124"/>
      <c r="L1242" s="124"/>
      <c r="M1242" s="124"/>
      <c r="N1242" s="213">
        <v>0</v>
      </c>
      <c r="O1242" s="213">
        <v>94</v>
      </c>
      <c r="P1242" s="124" t="s">
        <v>1314</v>
      </c>
    </row>
    <row r="1243" spans="1:16" ht="63.75">
      <c r="A1243" s="266">
        <v>190</v>
      </c>
      <c r="B1243" s="124"/>
      <c r="C1243" s="125" t="s">
        <v>107</v>
      </c>
      <c r="D1243" s="119">
        <v>43132</v>
      </c>
      <c r="E1243" s="120" t="s">
        <v>4067</v>
      </c>
      <c r="F1243" s="120" t="s">
        <v>3</v>
      </c>
      <c r="G1243" s="120">
        <v>1593772</v>
      </c>
      <c r="H1243" s="124"/>
      <c r="I1243" s="128" t="s">
        <v>4821</v>
      </c>
      <c r="J1243" s="124"/>
      <c r="K1243" s="124"/>
      <c r="L1243" s="124"/>
      <c r="M1243" s="124"/>
      <c r="N1243" s="213">
        <v>0</v>
      </c>
      <c r="O1243" s="213">
        <v>94</v>
      </c>
      <c r="P1243" s="124" t="s">
        <v>1314</v>
      </c>
    </row>
    <row r="1244" spans="1:16" ht="63.75">
      <c r="A1244" s="266">
        <v>190</v>
      </c>
      <c r="B1244" s="124"/>
      <c r="C1244" s="125" t="s">
        <v>107</v>
      </c>
      <c r="D1244" s="119">
        <v>43132</v>
      </c>
      <c r="E1244" s="120" t="s">
        <v>4068</v>
      </c>
      <c r="F1244" s="120" t="s">
        <v>3</v>
      </c>
      <c r="G1244" s="120">
        <v>1593773</v>
      </c>
      <c r="H1244" s="124"/>
      <c r="I1244" s="128" t="s">
        <v>4822</v>
      </c>
      <c r="J1244" s="124"/>
      <c r="K1244" s="124"/>
      <c r="L1244" s="124"/>
      <c r="M1244" s="124"/>
      <c r="N1244" s="213">
        <v>0</v>
      </c>
      <c r="O1244" s="213">
        <v>150</v>
      </c>
      <c r="P1244" s="124" t="s">
        <v>1314</v>
      </c>
    </row>
    <row r="1245" spans="1:16" ht="63.75">
      <c r="A1245" s="266">
        <v>190</v>
      </c>
      <c r="B1245" s="124"/>
      <c r="C1245" s="125" t="s">
        <v>107</v>
      </c>
      <c r="D1245" s="119">
        <v>43132</v>
      </c>
      <c r="E1245" s="120" t="s">
        <v>4069</v>
      </c>
      <c r="F1245" s="120" t="s">
        <v>3</v>
      </c>
      <c r="G1245" s="120">
        <v>1593774</v>
      </c>
      <c r="H1245" s="124"/>
      <c r="I1245" s="128" t="s">
        <v>4823</v>
      </c>
      <c r="J1245" s="124"/>
      <c r="K1245" s="124"/>
      <c r="L1245" s="124"/>
      <c r="M1245" s="124"/>
      <c r="N1245" s="213">
        <v>0</v>
      </c>
      <c r="O1245" s="213">
        <v>150</v>
      </c>
      <c r="P1245" s="124" t="s">
        <v>1314</v>
      </c>
    </row>
    <row r="1246" spans="1:16" ht="63.75">
      <c r="A1246" s="266">
        <v>190</v>
      </c>
      <c r="B1246" s="124"/>
      <c r="C1246" s="125" t="s">
        <v>107</v>
      </c>
      <c r="D1246" s="119">
        <v>43132</v>
      </c>
      <c r="E1246" s="120" t="s">
        <v>4070</v>
      </c>
      <c r="F1246" s="120" t="s">
        <v>3</v>
      </c>
      <c r="G1246" s="120">
        <v>1593775</v>
      </c>
      <c r="H1246" s="124"/>
      <c r="I1246" s="128" t="s">
        <v>4824</v>
      </c>
      <c r="J1246" s="124"/>
      <c r="K1246" s="124"/>
      <c r="L1246" s="124"/>
      <c r="M1246" s="124"/>
      <c r="N1246" s="213">
        <v>0</v>
      </c>
      <c r="O1246" s="213">
        <v>155</v>
      </c>
      <c r="P1246" s="124" t="s">
        <v>1314</v>
      </c>
    </row>
    <row r="1247" spans="1:16" ht="63.75">
      <c r="A1247" s="266">
        <v>190</v>
      </c>
      <c r="B1247" s="124"/>
      <c r="C1247" s="125" t="s">
        <v>107</v>
      </c>
      <c r="D1247" s="119">
        <v>43132</v>
      </c>
      <c r="E1247" s="120" t="s">
        <v>4071</v>
      </c>
      <c r="F1247" s="120" t="s">
        <v>3</v>
      </c>
      <c r="G1247" s="120">
        <v>1593776</v>
      </c>
      <c r="H1247" s="124"/>
      <c r="I1247" s="128" t="s">
        <v>4825</v>
      </c>
      <c r="J1247" s="124"/>
      <c r="K1247" s="124"/>
      <c r="L1247" s="124"/>
      <c r="M1247" s="124"/>
      <c r="N1247" s="213">
        <v>0</v>
      </c>
      <c r="O1247" s="213">
        <v>39</v>
      </c>
      <c r="P1247" s="124" t="s">
        <v>1314</v>
      </c>
    </row>
    <row r="1248" spans="1:16" ht="51">
      <c r="A1248" s="266">
        <v>190</v>
      </c>
      <c r="B1248" s="124"/>
      <c r="C1248" s="125" t="s">
        <v>107</v>
      </c>
      <c r="D1248" s="119">
        <v>43132</v>
      </c>
      <c r="E1248" s="120" t="s">
        <v>4072</v>
      </c>
      <c r="F1248" s="120" t="s">
        <v>3</v>
      </c>
      <c r="G1248" s="120">
        <v>1593778</v>
      </c>
      <c r="H1248" s="124"/>
      <c r="I1248" s="128" t="s">
        <v>4826</v>
      </c>
      <c r="J1248" s="124"/>
      <c r="K1248" s="124"/>
      <c r="L1248" s="124"/>
      <c r="M1248" s="124"/>
      <c r="N1248" s="213">
        <v>0</v>
      </c>
      <c r="O1248" s="213">
        <v>39</v>
      </c>
      <c r="P1248" s="124" t="s">
        <v>1314</v>
      </c>
    </row>
    <row r="1249" spans="1:16" ht="51">
      <c r="A1249" s="266" t="s">
        <v>619</v>
      </c>
      <c r="B1249" s="124"/>
      <c r="C1249" s="125" t="s">
        <v>713</v>
      </c>
      <c r="D1249" s="119">
        <v>43132</v>
      </c>
      <c r="E1249" s="120" t="s">
        <v>4073</v>
      </c>
      <c r="F1249" s="120" t="s">
        <v>3</v>
      </c>
      <c r="G1249" s="120">
        <v>1593810</v>
      </c>
      <c r="H1249" s="124"/>
      <c r="I1249" s="128" t="s">
        <v>4827</v>
      </c>
      <c r="J1249" s="124"/>
      <c r="K1249" s="124"/>
      <c r="L1249" s="124"/>
      <c r="M1249" s="124"/>
      <c r="N1249" s="213">
        <v>0</v>
      </c>
      <c r="O1249" s="213">
        <v>1000</v>
      </c>
      <c r="P1249" s="124" t="s">
        <v>1314</v>
      </c>
    </row>
    <row r="1250" spans="1:16" ht="63.75">
      <c r="A1250" s="266">
        <v>35</v>
      </c>
      <c r="B1250" s="124"/>
      <c r="C1250" s="125" t="s">
        <v>696</v>
      </c>
      <c r="D1250" s="119">
        <v>43132</v>
      </c>
      <c r="E1250" s="120" t="s">
        <v>4074</v>
      </c>
      <c r="F1250" s="120" t="s">
        <v>3</v>
      </c>
      <c r="G1250" s="120">
        <v>1593820</v>
      </c>
      <c r="H1250" s="124"/>
      <c r="I1250" s="128" t="s">
        <v>4828</v>
      </c>
      <c r="J1250" s="124"/>
      <c r="K1250" s="124"/>
      <c r="L1250" s="124"/>
      <c r="M1250" s="124"/>
      <c r="N1250" s="213">
        <v>0</v>
      </c>
      <c r="O1250" s="213">
        <v>651.69000000000005</v>
      </c>
      <c r="P1250" s="124" t="s">
        <v>1314</v>
      </c>
    </row>
    <row r="1251" spans="1:16" ht="63.75">
      <c r="A1251" s="266" t="s">
        <v>619</v>
      </c>
      <c r="B1251" s="124"/>
      <c r="C1251" s="125" t="s">
        <v>713</v>
      </c>
      <c r="D1251" s="119">
        <v>43133</v>
      </c>
      <c r="E1251" s="120" t="s">
        <v>3713</v>
      </c>
      <c r="F1251" s="120" t="s">
        <v>6</v>
      </c>
      <c r="G1251" s="120">
        <v>656810</v>
      </c>
      <c r="H1251" s="124"/>
      <c r="I1251" s="128" t="s">
        <v>4571</v>
      </c>
      <c r="J1251" s="124"/>
      <c r="K1251" s="124"/>
      <c r="L1251" s="124"/>
      <c r="M1251" s="124"/>
      <c r="N1251" s="213">
        <v>0</v>
      </c>
      <c r="O1251" s="213">
        <v>5131.28</v>
      </c>
      <c r="P1251" s="124" t="s">
        <v>1314</v>
      </c>
    </row>
    <row r="1252" spans="1:16" ht="51">
      <c r="A1252" s="266" t="s">
        <v>619</v>
      </c>
      <c r="B1252" s="124"/>
      <c r="C1252" s="125" t="s">
        <v>713</v>
      </c>
      <c r="D1252" s="119">
        <v>43133</v>
      </c>
      <c r="E1252" s="120" t="s">
        <v>3714</v>
      </c>
      <c r="F1252" s="120" t="s">
        <v>6</v>
      </c>
      <c r="G1252" s="120">
        <v>656814</v>
      </c>
      <c r="H1252" s="124"/>
      <c r="I1252" s="128" t="s">
        <v>4572</v>
      </c>
      <c r="J1252" s="124"/>
      <c r="K1252" s="124"/>
      <c r="L1252" s="124"/>
      <c r="M1252" s="124"/>
      <c r="N1252" s="213">
        <v>0</v>
      </c>
      <c r="O1252" s="213">
        <v>142530.76999999999</v>
      </c>
      <c r="P1252" s="124" t="s">
        <v>1314</v>
      </c>
    </row>
    <row r="1253" spans="1:16" ht="51">
      <c r="A1253" s="266" t="s">
        <v>619</v>
      </c>
      <c r="B1253" s="124"/>
      <c r="C1253" s="125" t="s">
        <v>713</v>
      </c>
      <c r="D1253" s="119">
        <v>43133</v>
      </c>
      <c r="E1253" s="120" t="s">
        <v>3715</v>
      </c>
      <c r="F1253" s="120" t="s">
        <v>6</v>
      </c>
      <c r="G1253" s="120">
        <v>657138</v>
      </c>
      <c r="H1253" s="124"/>
      <c r="I1253" s="128" t="s">
        <v>4573</v>
      </c>
      <c r="J1253" s="124"/>
      <c r="K1253" s="124"/>
      <c r="L1253" s="124"/>
      <c r="M1253" s="124"/>
      <c r="N1253" s="213">
        <v>0</v>
      </c>
      <c r="O1253" s="213">
        <v>68174.89</v>
      </c>
      <c r="P1253" s="124" t="s">
        <v>1314</v>
      </c>
    </row>
    <row r="1254" spans="1:16" ht="51">
      <c r="A1254" s="266" t="s">
        <v>619</v>
      </c>
      <c r="B1254" s="124"/>
      <c r="C1254" s="125" t="s">
        <v>713</v>
      </c>
      <c r="D1254" s="119">
        <v>43133</v>
      </c>
      <c r="E1254" s="120" t="s">
        <v>3716</v>
      </c>
      <c r="F1254" s="120" t="s">
        <v>6</v>
      </c>
      <c r="G1254" s="120">
        <v>657140</v>
      </c>
      <c r="H1254" s="124"/>
      <c r="I1254" s="128" t="s">
        <v>4574</v>
      </c>
      <c r="J1254" s="124"/>
      <c r="K1254" s="124"/>
      <c r="L1254" s="124"/>
      <c r="M1254" s="124"/>
      <c r="N1254" s="213">
        <v>0</v>
      </c>
      <c r="O1254" s="213">
        <v>259768.99</v>
      </c>
      <c r="P1254" s="124" t="s">
        <v>1314</v>
      </c>
    </row>
    <row r="1255" spans="1:16" ht="51">
      <c r="A1255" s="266" t="s">
        <v>619</v>
      </c>
      <c r="B1255" s="124"/>
      <c r="C1255" s="125" t="s">
        <v>713</v>
      </c>
      <c r="D1255" s="119">
        <v>43133</v>
      </c>
      <c r="E1255" s="120" t="s">
        <v>3717</v>
      </c>
      <c r="F1255" s="120" t="s">
        <v>6</v>
      </c>
      <c r="G1255" s="120">
        <v>657147</v>
      </c>
      <c r="H1255" s="124"/>
      <c r="I1255" s="128" t="s">
        <v>4575</v>
      </c>
      <c r="J1255" s="124"/>
      <c r="K1255" s="124"/>
      <c r="L1255" s="124"/>
      <c r="M1255" s="124"/>
      <c r="N1255" s="213">
        <v>0</v>
      </c>
      <c r="O1255" s="213">
        <v>27450.22</v>
      </c>
      <c r="P1255" s="124" t="s">
        <v>1314</v>
      </c>
    </row>
    <row r="1256" spans="1:16" ht="51">
      <c r="A1256" s="266" t="s">
        <v>619</v>
      </c>
      <c r="B1256" s="124"/>
      <c r="C1256" s="125" t="s">
        <v>713</v>
      </c>
      <c r="D1256" s="119">
        <v>43133</v>
      </c>
      <c r="E1256" s="120" t="s">
        <v>3718</v>
      </c>
      <c r="F1256" s="120" t="s">
        <v>6</v>
      </c>
      <c r="G1256" s="120">
        <v>657418</v>
      </c>
      <c r="H1256" s="124"/>
      <c r="I1256" s="128" t="s">
        <v>4576</v>
      </c>
      <c r="J1256" s="124"/>
      <c r="K1256" s="124"/>
      <c r="L1256" s="124"/>
      <c r="M1256" s="124"/>
      <c r="N1256" s="213">
        <v>0</v>
      </c>
      <c r="O1256" s="213">
        <v>85788.69</v>
      </c>
      <c r="P1256" s="124" t="s">
        <v>1314</v>
      </c>
    </row>
    <row r="1257" spans="1:16" ht="51">
      <c r="A1257" s="266" t="s">
        <v>622</v>
      </c>
      <c r="B1257" s="124"/>
      <c r="C1257" s="125" t="s">
        <v>715</v>
      </c>
      <c r="D1257" s="119">
        <v>43133</v>
      </c>
      <c r="E1257" s="120" t="s">
        <v>3719</v>
      </c>
      <c r="F1257" s="120" t="s">
        <v>1315</v>
      </c>
      <c r="G1257" s="120">
        <v>16506411</v>
      </c>
      <c r="H1257" s="124"/>
      <c r="I1257" s="128" t="s">
        <v>4577</v>
      </c>
      <c r="J1257" s="124"/>
      <c r="K1257" s="124"/>
      <c r="L1257" s="124"/>
      <c r="M1257" s="124"/>
      <c r="N1257" s="213">
        <v>0</v>
      </c>
      <c r="O1257" s="213">
        <v>21601353.440000001</v>
      </c>
      <c r="P1257" s="124" t="s">
        <v>1314</v>
      </c>
    </row>
    <row r="1258" spans="1:16" ht="76.5">
      <c r="A1258" s="266" t="s">
        <v>620</v>
      </c>
      <c r="B1258" s="124"/>
      <c r="C1258" s="125" t="s">
        <v>714</v>
      </c>
      <c r="D1258" s="119">
        <v>43133</v>
      </c>
      <c r="E1258" s="120" t="s">
        <v>3720</v>
      </c>
      <c r="F1258" s="120" t="s">
        <v>6</v>
      </c>
      <c r="G1258" s="120">
        <v>937702</v>
      </c>
      <c r="H1258" s="124"/>
      <c r="I1258" s="128" t="s">
        <v>4578</v>
      </c>
      <c r="J1258" s="124"/>
      <c r="K1258" s="124"/>
      <c r="L1258" s="124"/>
      <c r="M1258" s="124"/>
      <c r="N1258" s="213">
        <v>0</v>
      </c>
      <c r="O1258" s="213">
        <v>15000</v>
      </c>
      <c r="P1258" s="124" t="s">
        <v>1314</v>
      </c>
    </row>
    <row r="1259" spans="1:16" ht="89.25">
      <c r="A1259" s="266" t="s">
        <v>622</v>
      </c>
      <c r="B1259" s="124"/>
      <c r="C1259" s="125" t="s">
        <v>715</v>
      </c>
      <c r="D1259" s="119">
        <v>43133</v>
      </c>
      <c r="E1259" s="120" t="s">
        <v>3721</v>
      </c>
      <c r="F1259" s="120" t="s">
        <v>6</v>
      </c>
      <c r="G1259" s="120">
        <v>912778</v>
      </c>
      <c r="H1259" s="124"/>
      <c r="I1259" s="128" t="s">
        <v>4579</v>
      </c>
      <c r="J1259" s="124"/>
      <c r="K1259" s="124"/>
      <c r="L1259" s="124"/>
      <c r="M1259" s="124"/>
      <c r="N1259" s="213">
        <v>0</v>
      </c>
      <c r="O1259" s="213">
        <v>7318.5</v>
      </c>
      <c r="P1259" s="124" t="s">
        <v>1314</v>
      </c>
    </row>
    <row r="1260" spans="1:16" ht="89.25">
      <c r="A1260" s="266" t="s">
        <v>622</v>
      </c>
      <c r="B1260" s="124"/>
      <c r="C1260" s="125" t="s">
        <v>715</v>
      </c>
      <c r="D1260" s="119">
        <v>43133</v>
      </c>
      <c r="E1260" s="120" t="s">
        <v>3722</v>
      </c>
      <c r="F1260" s="120" t="s">
        <v>6</v>
      </c>
      <c r="G1260" s="120">
        <v>912785</v>
      </c>
      <c r="H1260" s="124"/>
      <c r="I1260" s="128" t="s">
        <v>4580</v>
      </c>
      <c r="J1260" s="124"/>
      <c r="K1260" s="124"/>
      <c r="L1260" s="124"/>
      <c r="M1260" s="124"/>
      <c r="N1260" s="213">
        <v>0</v>
      </c>
      <c r="O1260" s="213">
        <v>829819.11</v>
      </c>
      <c r="P1260" s="124" t="s">
        <v>1314</v>
      </c>
    </row>
    <row r="1261" spans="1:16" ht="102">
      <c r="A1261" s="266">
        <v>249</v>
      </c>
      <c r="B1261" s="124"/>
      <c r="C1261" s="125" t="s">
        <v>775</v>
      </c>
      <c r="D1261" s="119">
        <v>43133</v>
      </c>
      <c r="E1261" s="120" t="s">
        <v>3723</v>
      </c>
      <c r="F1261" s="120" t="s">
        <v>1257</v>
      </c>
      <c r="G1261" s="120">
        <v>4268</v>
      </c>
      <c r="H1261" s="124"/>
      <c r="I1261" s="128" t="s">
        <v>4581</v>
      </c>
      <c r="J1261" s="124"/>
      <c r="K1261" s="124"/>
      <c r="L1261" s="124"/>
      <c r="M1261" s="124"/>
      <c r="N1261" s="213">
        <v>18536.060000000001</v>
      </c>
      <c r="O1261" s="213">
        <v>0</v>
      </c>
      <c r="P1261" s="124" t="s">
        <v>1314</v>
      </c>
    </row>
    <row r="1262" spans="1:16" ht="76.5">
      <c r="A1262" s="266">
        <v>20</v>
      </c>
      <c r="B1262" s="124"/>
      <c r="C1262" s="125" t="s">
        <v>693</v>
      </c>
      <c r="D1262" s="119">
        <v>43133</v>
      </c>
      <c r="E1262" s="120" t="s">
        <v>3724</v>
      </c>
      <c r="F1262" s="120" t="s">
        <v>15</v>
      </c>
      <c r="G1262" s="120">
        <v>4281</v>
      </c>
      <c r="H1262" s="124"/>
      <c r="I1262" s="128" t="s">
        <v>4582</v>
      </c>
      <c r="J1262" s="124"/>
      <c r="K1262" s="124"/>
      <c r="L1262" s="124"/>
      <c r="M1262" s="124"/>
      <c r="N1262" s="213">
        <v>588.65</v>
      </c>
      <c r="O1262" s="213">
        <v>0</v>
      </c>
      <c r="P1262" s="124" t="s">
        <v>1314</v>
      </c>
    </row>
    <row r="1263" spans="1:16" ht="89.25">
      <c r="A1263" s="266">
        <v>25</v>
      </c>
      <c r="B1263" s="124"/>
      <c r="C1263" s="125" t="s">
        <v>694</v>
      </c>
      <c r="D1263" s="119">
        <v>43133</v>
      </c>
      <c r="E1263" s="120" t="s">
        <v>3725</v>
      </c>
      <c r="F1263" s="120" t="s">
        <v>15</v>
      </c>
      <c r="G1263" s="120">
        <v>4282</v>
      </c>
      <c r="H1263" s="124"/>
      <c r="I1263" s="128" t="s">
        <v>4583</v>
      </c>
      <c r="J1263" s="124"/>
      <c r="K1263" s="124"/>
      <c r="L1263" s="124"/>
      <c r="M1263" s="124"/>
      <c r="N1263" s="213">
        <v>453.51</v>
      </c>
      <c r="O1263" s="213">
        <v>0</v>
      </c>
      <c r="P1263" s="124" t="s">
        <v>1314</v>
      </c>
    </row>
    <row r="1264" spans="1:16" ht="76.5">
      <c r="A1264" s="266">
        <v>20</v>
      </c>
      <c r="B1264" s="124"/>
      <c r="C1264" s="125" t="s">
        <v>693</v>
      </c>
      <c r="D1264" s="119">
        <v>43133</v>
      </c>
      <c r="E1264" s="120" t="s">
        <v>3726</v>
      </c>
      <c r="F1264" s="120" t="s">
        <v>15</v>
      </c>
      <c r="G1264" s="120">
        <v>4280</v>
      </c>
      <c r="H1264" s="124"/>
      <c r="I1264" s="128" t="s">
        <v>4584</v>
      </c>
      <c r="J1264" s="124"/>
      <c r="K1264" s="124"/>
      <c r="L1264" s="124"/>
      <c r="M1264" s="124"/>
      <c r="N1264" s="213">
        <v>579.66</v>
      </c>
      <c r="O1264" s="213">
        <v>0</v>
      </c>
      <c r="P1264" s="124" t="s">
        <v>1314</v>
      </c>
    </row>
    <row r="1265" spans="1:16" ht="63.75">
      <c r="A1265" s="266">
        <v>20</v>
      </c>
      <c r="B1265" s="124"/>
      <c r="C1265" s="125" t="s">
        <v>693</v>
      </c>
      <c r="D1265" s="119">
        <v>43133</v>
      </c>
      <c r="E1265" s="120" t="s">
        <v>3727</v>
      </c>
      <c r="F1265" s="120" t="s">
        <v>15</v>
      </c>
      <c r="G1265" s="120">
        <v>4290</v>
      </c>
      <c r="H1265" s="124"/>
      <c r="I1265" s="128" t="s">
        <v>4585</v>
      </c>
      <c r="J1265" s="124"/>
      <c r="K1265" s="124"/>
      <c r="L1265" s="124"/>
      <c r="M1265" s="124"/>
      <c r="N1265" s="213">
        <v>307.73</v>
      </c>
      <c r="O1265" s="213">
        <v>0</v>
      </c>
      <c r="P1265" s="124" t="s">
        <v>1314</v>
      </c>
    </row>
    <row r="1266" spans="1:16" ht="76.5">
      <c r="A1266" s="266">
        <v>20</v>
      </c>
      <c r="B1266" s="124"/>
      <c r="C1266" s="125" t="s">
        <v>693</v>
      </c>
      <c r="D1266" s="119">
        <v>43133</v>
      </c>
      <c r="E1266" s="120" t="s">
        <v>3728</v>
      </c>
      <c r="F1266" s="120" t="s">
        <v>15</v>
      </c>
      <c r="G1266" s="120">
        <v>4289</v>
      </c>
      <c r="H1266" s="124"/>
      <c r="I1266" s="128" t="s">
        <v>4586</v>
      </c>
      <c r="J1266" s="124"/>
      <c r="K1266" s="124"/>
      <c r="L1266" s="124"/>
      <c r="M1266" s="124"/>
      <c r="N1266" s="213">
        <v>386.89</v>
      </c>
      <c r="O1266" s="213">
        <v>0</v>
      </c>
      <c r="P1266" s="124" t="s">
        <v>1314</v>
      </c>
    </row>
    <row r="1267" spans="1:16" ht="76.5">
      <c r="A1267" s="266">
        <v>20</v>
      </c>
      <c r="B1267" s="124"/>
      <c r="C1267" s="125" t="s">
        <v>693</v>
      </c>
      <c r="D1267" s="119">
        <v>43133</v>
      </c>
      <c r="E1267" s="120" t="s">
        <v>3729</v>
      </c>
      <c r="F1267" s="120" t="s">
        <v>15</v>
      </c>
      <c r="G1267" s="120">
        <v>4288</v>
      </c>
      <c r="H1267" s="124"/>
      <c r="I1267" s="128" t="s">
        <v>4587</v>
      </c>
      <c r="J1267" s="124"/>
      <c r="K1267" s="124"/>
      <c r="L1267" s="124"/>
      <c r="M1267" s="124"/>
      <c r="N1267" s="213">
        <v>384.42</v>
      </c>
      <c r="O1267" s="213">
        <v>0</v>
      </c>
      <c r="P1267" s="124" t="s">
        <v>1314</v>
      </c>
    </row>
    <row r="1268" spans="1:16" ht="76.5">
      <c r="A1268" s="266">
        <v>20</v>
      </c>
      <c r="B1268" s="124"/>
      <c r="C1268" s="125" t="s">
        <v>693</v>
      </c>
      <c r="D1268" s="119">
        <v>43133</v>
      </c>
      <c r="E1268" s="120" t="s">
        <v>3730</v>
      </c>
      <c r="F1268" s="120" t="s">
        <v>15</v>
      </c>
      <c r="G1268" s="120">
        <v>4287</v>
      </c>
      <c r="H1268" s="124"/>
      <c r="I1268" s="128" t="s">
        <v>4588</v>
      </c>
      <c r="J1268" s="124"/>
      <c r="K1268" s="124"/>
      <c r="L1268" s="124"/>
      <c r="M1268" s="124"/>
      <c r="N1268" s="213">
        <v>386.62</v>
      </c>
      <c r="O1268" s="213">
        <v>0</v>
      </c>
      <c r="P1268" s="124" t="s">
        <v>1314</v>
      </c>
    </row>
    <row r="1269" spans="1:16" ht="63.75">
      <c r="A1269" s="266">
        <v>20</v>
      </c>
      <c r="B1269" s="124"/>
      <c r="C1269" s="125" t="s">
        <v>693</v>
      </c>
      <c r="D1269" s="119">
        <v>43133</v>
      </c>
      <c r="E1269" s="120" t="s">
        <v>3731</v>
      </c>
      <c r="F1269" s="120" t="s">
        <v>15</v>
      </c>
      <c r="G1269" s="120">
        <v>4286</v>
      </c>
      <c r="H1269" s="124"/>
      <c r="I1269" s="128" t="s">
        <v>4589</v>
      </c>
      <c r="J1269" s="124"/>
      <c r="K1269" s="124"/>
      <c r="L1269" s="124"/>
      <c r="M1269" s="124"/>
      <c r="N1269" s="213">
        <v>3562.8</v>
      </c>
      <c r="O1269" s="213">
        <v>0</v>
      </c>
      <c r="P1269" s="124" t="s">
        <v>1314</v>
      </c>
    </row>
    <row r="1270" spans="1:16" ht="76.5">
      <c r="A1270" s="266">
        <v>20</v>
      </c>
      <c r="B1270" s="124"/>
      <c r="C1270" s="125" t="s">
        <v>693</v>
      </c>
      <c r="D1270" s="119">
        <v>43133</v>
      </c>
      <c r="E1270" s="120" t="s">
        <v>3732</v>
      </c>
      <c r="F1270" s="120" t="s">
        <v>15</v>
      </c>
      <c r="G1270" s="120">
        <v>4285</v>
      </c>
      <c r="H1270" s="124"/>
      <c r="I1270" s="128" t="s">
        <v>4590</v>
      </c>
      <c r="J1270" s="124"/>
      <c r="K1270" s="124"/>
      <c r="L1270" s="124"/>
      <c r="M1270" s="124"/>
      <c r="N1270" s="213">
        <v>407.2</v>
      </c>
      <c r="O1270" s="213">
        <v>0</v>
      </c>
      <c r="P1270" s="124" t="s">
        <v>1314</v>
      </c>
    </row>
    <row r="1271" spans="1:16" ht="76.5">
      <c r="A1271" s="266">
        <v>20</v>
      </c>
      <c r="B1271" s="124"/>
      <c r="C1271" s="125" t="s">
        <v>693</v>
      </c>
      <c r="D1271" s="119">
        <v>43133</v>
      </c>
      <c r="E1271" s="120" t="s">
        <v>3733</v>
      </c>
      <c r="F1271" s="120" t="s">
        <v>15</v>
      </c>
      <c r="G1271" s="120">
        <v>4284</v>
      </c>
      <c r="H1271" s="124"/>
      <c r="I1271" s="128" t="s">
        <v>4591</v>
      </c>
      <c r="J1271" s="124"/>
      <c r="K1271" s="124"/>
      <c r="L1271" s="124"/>
      <c r="M1271" s="124"/>
      <c r="N1271" s="213">
        <v>407.2</v>
      </c>
      <c r="O1271" s="213">
        <v>0</v>
      </c>
      <c r="P1271" s="124" t="s">
        <v>1314</v>
      </c>
    </row>
    <row r="1272" spans="1:16" ht="89.25">
      <c r="A1272" s="266">
        <v>25</v>
      </c>
      <c r="B1272" s="124"/>
      <c r="C1272" s="125" t="s">
        <v>694</v>
      </c>
      <c r="D1272" s="119">
        <v>43133</v>
      </c>
      <c r="E1272" s="120" t="s">
        <v>3734</v>
      </c>
      <c r="F1272" s="120" t="s">
        <v>15</v>
      </c>
      <c r="G1272" s="120">
        <v>4283</v>
      </c>
      <c r="H1272" s="124"/>
      <c r="I1272" s="128" t="s">
        <v>4592</v>
      </c>
      <c r="J1272" s="124"/>
      <c r="K1272" s="124"/>
      <c r="L1272" s="124"/>
      <c r="M1272" s="124"/>
      <c r="N1272" s="213">
        <v>373.65</v>
      </c>
      <c r="O1272" s="213">
        <v>0</v>
      </c>
      <c r="P1272" s="124" t="s">
        <v>1314</v>
      </c>
    </row>
    <row r="1273" spans="1:16" ht="63.75">
      <c r="A1273" s="266">
        <v>20</v>
      </c>
      <c r="B1273" s="124"/>
      <c r="C1273" s="125" t="s">
        <v>693</v>
      </c>
      <c r="D1273" s="119">
        <v>43133</v>
      </c>
      <c r="E1273" s="120" t="s">
        <v>3735</v>
      </c>
      <c r="F1273" s="120" t="s">
        <v>15</v>
      </c>
      <c r="G1273" s="120">
        <v>4279</v>
      </c>
      <c r="H1273" s="124"/>
      <c r="I1273" s="128" t="s">
        <v>4593</v>
      </c>
      <c r="J1273" s="124"/>
      <c r="K1273" s="124"/>
      <c r="L1273" s="124"/>
      <c r="M1273" s="124"/>
      <c r="N1273" s="213">
        <v>463.8</v>
      </c>
      <c r="O1273" s="213">
        <v>0</v>
      </c>
      <c r="P1273" s="124" t="s">
        <v>1314</v>
      </c>
    </row>
    <row r="1274" spans="1:16" ht="76.5">
      <c r="A1274" s="266">
        <v>20</v>
      </c>
      <c r="B1274" s="124"/>
      <c r="C1274" s="125" t="s">
        <v>693</v>
      </c>
      <c r="D1274" s="119">
        <v>43133</v>
      </c>
      <c r="E1274" s="120" t="s">
        <v>3736</v>
      </c>
      <c r="F1274" s="120" t="s">
        <v>15</v>
      </c>
      <c r="G1274" s="120">
        <v>4278</v>
      </c>
      <c r="H1274" s="124"/>
      <c r="I1274" s="128" t="s">
        <v>4594</v>
      </c>
      <c r="J1274" s="124"/>
      <c r="K1274" s="124"/>
      <c r="L1274" s="124"/>
      <c r="M1274" s="124"/>
      <c r="N1274" s="213">
        <v>932.74</v>
      </c>
      <c r="O1274" s="213">
        <v>0</v>
      </c>
      <c r="P1274" s="124" t="s">
        <v>1314</v>
      </c>
    </row>
    <row r="1275" spans="1:16" ht="89.25">
      <c r="A1275" s="266">
        <v>576</v>
      </c>
      <c r="B1275" s="124"/>
      <c r="C1275" s="125" t="s">
        <v>852</v>
      </c>
      <c r="D1275" s="119">
        <v>43133</v>
      </c>
      <c r="E1275" s="120" t="s">
        <v>3737</v>
      </c>
      <c r="F1275" s="120" t="s">
        <v>15</v>
      </c>
      <c r="G1275" s="120">
        <v>4275</v>
      </c>
      <c r="H1275" s="124"/>
      <c r="I1275" s="128" t="s">
        <v>4595</v>
      </c>
      <c r="J1275" s="124"/>
      <c r="K1275" s="124"/>
      <c r="L1275" s="124"/>
      <c r="M1275" s="124"/>
      <c r="N1275" s="213">
        <v>651.69000000000005</v>
      </c>
      <c r="O1275" s="213">
        <v>0</v>
      </c>
      <c r="P1275" s="124" t="s">
        <v>1314</v>
      </c>
    </row>
    <row r="1276" spans="1:16" ht="89.25">
      <c r="A1276" s="266">
        <v>576</v>
      </c>
      <c r="B1276" s="124"/>
      <c r="C1276" s="125" t="s">
        <v>852</v>
      </c>
      <c r="D1276" s="119">
        <v>43133</v>
      </c>
      <c r="E1276" s="120" t="s">
        <v>3738</v>
      </c>
      <c r="F1276" s="120" t="s">
        <v>15</v>
      </c>
      <c r="G1276" s="120">
        <v>4276</v>
      </c>
      <c r="H1276" s="124"/>
      <c r="I1276" s="128" t="s">
        <v>4596</v>
      </c>
      <c r="J1276" s="124"/>
      <c r="K1276" s="124"/>
      <c r="L1276" s="124"/>
      <c r="M1276" s="124"/>
      <c r="N1276" s="213">
        <v>1024.33</v>
      </c>
      <c r="O1276" s="213">
        <v>0</v>
      </c>
      <c r="P1276" s="124" t="s">
        <v>1314</v>
      </c>
    </row>
    <row r="1277" spans="1:16" ht="63.75">
      <c r="A1277" s="266">
        <v>287</v>
      </c>
      <c r="B1277" s="124"/>
      <c r="C1277" s="125" t="s">
        <v>790</v>
      </c>
      <c r="D1277" s="119">
        <v>43133</v>
      </c>
      <c r="E1277" s="120" t="s">
        <v>3739</v>
      </c>
      <c r="F1277" s="120" t="s">
        <v>11</v>
      </c>
      <c r="G1277" s="120">
        <v>657273</v>
      </c>
      <c r="H1277" s="124"/>
      <c r="I1277" s="128" t="s">
        <v>4597</v>
      </c>
      <c r="J1277" s="124"/>
      <c r="K1277" s="124"/>
      <c r="L1277" s="124"/>
      <c r="M1277" s="124"/>
      <c r="N1277" s="213">
        <v>50</v>
      </c>
      <c r="O1277" s="213">
        <v>0</v>
      </c>
      <c r="P1277" s="124" t="s">
        <v>1314</v>
      </c>
    </row>
    <row r="1278" spans="1:16" ht="63.75">
      <c r="A1278" s="266">
        <v>130</v>
      </c>
      <c r="B1278" s="124"/>
      <c r="C1278" s="125" t="s">
        <v>727</v>
      </c>
      <c r="D1278" s="119">
        <v>43133</v>
      </c>
      <c r="E1278" s="120" t="s">
        <v>4075</v>
      </c>
      <c r="F1278" s="120" t="s">
        <v>3</v>
      </c>
      <c r="G1278" s="120">
        <v>1593980</v>
      </c>
      <c r="H1278" s="124"/>
      <c r="I1278" s="128" t="s">
        <v>4829</v>
      </c>
      <c r="J1278" s="124"/>
      <c r="K1278" s="124"/>
      <c r="L1278" s="124"/>
      <c r="M1278" s="124"/>
      <c r="N1278" s="213">
        <v>0</v>
      </c>
      <c r="O1278" s="213">
        <v>156022.91</v>
      </c>
      <c r="P1278" s="124" t="s">
        <v>1314</v>
      </c>
    </row>
    <row r="1279" spans="1:16" ht="63.75">
      <c r="A1279" s="266">
        <v>130</v>
      </c>
      <c r="B1279" s="124"/>
      <c r="C1279" s="125" t="s">
        <v>727</v>
      </c>
      <c r="D1279" s="119">
        <v>43133</v>
      </c>
      <c r="E1279" s="120" t="s">
        <v>4076</v>
      </c>
      <c r="F1279" s="120" t="s">
        <v>3</v>
      </c>
      <c r="G1279" s="120">
        <v>1593984</v>
      </c>
      <c r="H1279" s="124"/>
      <c r="I1279" s="128" t="s">
        <v>4830</v>
      </c>
      <c r="J1279" s="124"/>
      <c r="K1279" s="124"/>
      <c r="L1279" s="124"/>
      <c r="M1279" s="124"/>
      <c r="N1279" s="213">
        <v>0</v>
      </c>
      <c r="O1279" s="213">
        <v>688336.35</v>
      </c>
      <c r="P1279" s="124" t="s">
        <v>1314</v>
      </c>
    </row>
    <row r="1280" spans="1:16" ht="51">
      <c r="A1280" s="266">
        <v>70</v>
      </c>
      <c r="B1280" s="124"/>
      <c r="C1280" s="125" t="s">
        <v>705</v>
      </c>
      <c r="D1280" s="119">
        <v>43133</v>
      </c>
      <c r="E1280" s="120" t="s">
        <v>4077</v>
      </c>
      <c r="F1280" s="120" t="s">
        <v>3</v>
      </c>
      <c r="G1280" s="120">
        <v>1594114</v>
      </c>
      <c r="H1280" s="124"/>
      <c r="I1280" s="128" t="s">
        <v>4831</v>
      </c>
      <c r="J1280" s="124"/>
      <c r="K1280" s="124"/>
      <c r="L1280" s="124"/>
      <c r="M1280" s="124"/>
      <c r="N1280" s="213">
        <v>0</v>
      </c>
      <c r="O1280" s="213">
        <v>3500</v>
      </c>
      <c r="P1280" s="124" t="s">
        <v>1314</v>
      </c>
    </row>
    <row r="1281" spans="1:16" ht="51">
      <c r="A1281" s="266" t="s">
        <v>619</v>
      </c>
      <c r="B1281" s="124"/>
      <c r="C1281" s="125" t="s">
        <v>713</v>
      </c>
      <c r="D1281" s="119">
        <v>43133</v>
      </c>
      <c r="E1281" s="120" t="s">
        <v>4078</v>
      </c>
      <c r="F1281" s="120" t="s">
        <v>3</v>
      </c>
      <c r="G1281" s="120">
        <v>1593973</v>
      </c>
      <c r="H1281" s="124"/>
      <c r="I1281" s="128" t="s">
        <v>4832</v>
      </c>
      <c r="J1281" s="124"/>
      <c r="K1281" s="124"/>
      <c r="L1281" s="124"/>
      <c r="M1281" s="124"/>
      <c r="N1281" s="213">
        <v>0</v>
      </c>
      <c r="O1281" s="213">
        <v>140</v>
      </c>
      <c r="P1281" s="124" t="s">
        <v>1314</v>
      </c>
    </row>
    <row r="1282" spans="1:16" ht="51">
      <c r="A1282" s="266" t="s">
        <v>619</v>
      </c>
      <c r="B1282" s="124"/>
      <c r="C1282" s="125" t="s">
        <v>713</v>
      </c>
      <c r="D1282" s="119">
        <v>43133</v>
      </c>
      <c r="E1282" s="120" t="s">
        <v>4079</v>
      </c>
      <c r="F1282" s="120" t="s">
        <v>3</v>
      </c>
      <c r="G1282" s="120">
        <v>1593974</v>
      </c>
      <c r="H1282" s="124"/>
      <c r="I1282" s="128" t="s">
        <v>4832</v>
      </c>
      <c r="J1282" s="124"/>
      <c r="K1282" s="124"/>
      <c r="L1282" s="124"/>
      <c r="M1282" s="124"/>
      <c r="N1282" s="213">
        <v>0</v>
      </c>
      <c r="O1282" s="213">
        <v>140</v>
      </c>
      <c r="P1282" s="124" t="s">
        <v>1314</v>
      </c>
    </row>
    <row r="1283" spans="1:16" ht="51">
      <c r="A1283" s="266" t="s">
        <v>619</v>
      </c>
      <c r="B1283" s="124"/>
      <c r="C1283" s="125" t="s">
        <v>713</v>
      </c>
      <c r="D1283" s="119">
        <v>43133</v>
      </c>
      <c r="E1283" s="120" t="s">
        <v>4080</v>
      </c>
      <c r="F1283" s="120" t="s">
        <v>3</v>
      </c>
      <c r="G1283" s="120">
        <v>1593981</v>
      </c>
      <c r="H1283" s="124"/>
      <c r="I1283" s="128" t="s">
        <v>4833</v>
      </c>
      <c r="J1283" s="124"/>
      <c r="K1283" s="124"/>
      <c r="L1283" s="124"/>
      <c r="M1283" s="124"/>
      <c r="N1283" s="213">
        <v>0</v>
      </c>
      <c r="O1283" s="213">
        <v>220</v>
      </c>
      <c r="P1283" s="124" t="s">
        <v>1314</v>
      </c>
    </row>
    <row r="1284" spans="1:16" ht="51">
      <c r="A1284" s="266">
        <v>20</v>
      </c>
      <c r="B1284" s="124"/>
      <c r="C1284" s="125" t="s">
        <v>693</v>
      </c>
      <c r="D1284" s="119">
        <v>43133</v>
      </c>
      <c r="E1284" s="120" t="s">
        <v>4081</v>
      </c>
      <c r="F1284" s="120" t="s">
        <v>3</v>
      </c>
      <c r="G1284" s="120">
        <v>1593988</v>
      </c>
      <c r="H1284" s="124"/>
      <c r="I1284" s="128" t="s">
        <v>4834</v>
      </c>
      <c r="J1284" s="124"/>
      <c r="K1284" s="124"/>
      <c r="L1284" s="124"/>
      <c r="M1284" s="124"/>
      <c r="N1284" s="213">
        <v>0</v>
      </c>
      <c r="O1284" s="213">
        <v>155</v>
      </c>
      <c r="P1284" s="124" t="s">
        <v>1314</v>
      </c>
    </row>
    <row r="1285" spans="1:16" ht="51">
      <c r="A1285" s="266">
        <v>20</v>
      </c>
      <c r="B1285" s="124"/>
      <c r="C1285" s="125" t="s">
        <v>693</v>
      </c>
      <c r="D1285" s="119">
        <v>43133</v>
      </c>
      <c r="E1285" s="120" t="s">
        <v>4082</v>
      </c>
      <c r="F1285" s="120" t="s">
        <v>3</v>
      </c>
      <c r="G1285" s="120">
        <v>1593989</v>
      </c>
      <c r="H1285" s="124"/>
      <c r="I1285" s="128" t="s">
        <v>4834</v>
      </c>
      <c r="J1285" s="124"/>
      <c r="K1285" s="124"/>
      <c r="L1285" s="124"/>
      <c r="M1285" s="124"/>
      <c r="N1285" s="213">
        <v>0</v>
      </c>
      <c r="O1285" s="213">
        <v>155</v>
      </c>
      <c r="P1285" s="124" t="s">
        <v>1314</v>
      </c>
    </row>
    <row r="1286" spans="1:16" ht="51">
      <c r="A1286" s="266" t="s">
        <v>619</v>
      </c>
      <c r="B1286" s="124"/>
      <c r="C1286" s="125" t="s">
        <v>713</v>
      </c>
      <c r="D1286" s="119">
        <v>43133</v>
      </c>
      <c r="E1286" s="120" t="s">
        <v>4083</v>
      </c>
      <c r="F1286" s="120" t="s">
        <v>3</v>
      </c>
      <c r="G1286" s="120">
        <v>1593991</v>
      </c>
      <c r="H1286" s="124"/>
      <c r="I1286" s="128" t="s">
        <v>4835</v>
      </c>
      <c r="J1286" s="124"/>
      <c r="K1286" s="124"/>
      <c r="L1286" s="124"/>
      <c r="M1286" s="124"/>
      <c r="N1286" s="213">
        <v>0</v>
      </c>
      <c r="O1286" s="213">
        <v>2075</v>
      </c>
      <c r="P1286" s="124" t="s">
        <v>1314</v>
      </c>
    </row>
    <row r="1287" spans="1:16" ht="51">
      <c r="A1287" s="266" t="s">
        <v>619</v>
      </c>
      <c r="B1287" s="124"/>
      <c r="C1287" s="125" t="s">
        <v>713</v>
      </c>
      <c r="D1287" s="119">
        <v>43133</v>
      </c>
      <c r="E1287" s="120" t="s">
        <v>4084</v>
      </c>
      <c r="F1287" s="120" t="s">
        <v>3</v>
      </c>
      <c r="G1287" s="120">
        <v>1594001</v>
      </c>
      <c r="H1287" s="124"/>
      <c r="I1287" s="128" t="s">
        <v>4836</v>
      </c>
      <c r="J1287" s="124"/>
      <c r="K1287" s="124"/>
      <c r="L1287" s="124"/>
      <c r="M1287" s="124"/>
      <c r="N1287" s="213">
        <v>0</v>
      </c>
      <c r="O1287" s="213">
        <v>140</v>
      </c>
      <c r="P1287" s="124" t="s">
        <v>1314</v>
      </c>
    </row>
    <row r="1288" spans="1:16" ht="51">
      <c r="A1288" s="266" t="s">
        <v>619</v>
      </c>
      <c r="B1288" s="124"/>
      <c r="C1288" s="125" t="s">
        <v>713</v>
      </c>
      <c r="D1288" s="119">
        <v>43133</v>
      </c>
      <c r="E1288" s="120" t="s">
        <v>4085</v>
      </c>
      <c r="F1288" s="120" t="s">
        <v>3</v>
      </c>
      <c r="G1288" s="120">
        <v>1594003</v>
      </c>
      <c r="H1288" s="124"/>
      <c r="I1288" s="128" t="s">
        <v>4837</v>
      </c>
      <c r="J1288" s="124"/>
      <c r="K1288" s="124"/>
      <c r="L1288" s="124"/>
      <c r="M1288" s="124"/>
      <c r="N1288" s="213">
        <v>0</v>
      </c>
      <c r="O1288" s="213">
        <v>140</v>
      </c>
      <c r="P1288" s="124" t="s">
        <v>1314</v>
      </c>
    </row>
    <row r="1289" spans="1:16" ht="51">
      <c r="A1289" s="266" t="s">
        <v>619</v>
      </c>
      <c r="B1289" s="124"/>
      <c r="C1289" s="125" t="s">
        <v>713</v>
      </c>
      <c r="D1289" s="119">
        <v>43133</v>
      </c>
      <c r="E1289" s="120" t="s">
        <v>4086</v>
      </c>
      <c r="F1289" s="120" t="s">
        <v>3</v>
      </c>
      <c r="G1289" s="120">
        <v>1594006</v>
      </c>
      <c r="H1289" s="124"/>
      <c r="I1289" s="128" t="s">
        <v>4838</v>
      </c>
      <c r="J1289" s="124"/>
      <c r="K1289" s="124"/>
      <c r="L1289" s="124"/>
      <c r="M1289" s="124"/>
      <c r="N1289" s="213">
        <v>0</v>
      </c>
      <c r="O1289" s="213">
        <v>140</v>
      </c>
      <c r="P1289" s="124" t="s">
        <v>1314</v>
      </c>
    </row>
    <row r="1290" spans="1:16" ht="51">
      <c r="A1290" s="266" t="s">
        <v>619</v>
      </c>
      <c r="B1290" s="124"/>
      <c r="C1290" s="125" t="s">
        <v>713</v>
      </c>
      <c r="D1290" s="119">
        <v>43133</v>
      </c>
      <c r="E1290" s="120" t="s">
        <v>4087</v>
      </c>
      <c r="F1290" s="120" t="s">
        <v>3</v>
      </c>
      <c r="G1290" s="120">
        <v>1594008</v>
      </c>
      <c r="H1290" s="124"/>
      <c r="I1290" s="128" t="s">
        <v>4839</v>
      </c>
      <c r="J1290" s="124"/>
      <c r="K1290" s="124"/>
      <c r="L1290" s="124"/>
      <c r="M1290" s="124"/>
      <c r="N1290" s="213">
        <v>0</v>
      </c>
      <c r="O1290" s="213">
        <v>140</v>
      </c>
      <c r="P1290" s="124" t="s">
        <v>1314</v>
      </c>
    </row>
    <row r="1291" spans="1:16" ht="51">
      <c r="A1291" s="266" t="s">
        <v>619</v>
      </c>
      <c r="B1291" s="124"/>
      <c r="C1291" s="125" t="s">
        <v>713</v>
      </c>
      <c r="D1291" s="119">
        <v>43133</v>
      </c>
      <c r="E1291" s="120" t="s">
        <v>4088</v>
      </c>
      <c r="F1291" s="120" t="s">
        <v>3</v>
      </c>
      <c r="G1291" s="120">
        <v>1594009</v>
      </c>
      <c r="H1291" s="124"/>
      <c r="I1291" s="128" t="s">
        <v>4840</v>
      </c>
      <c r="J1291" s="124"/>
      <c r="K1291" s="124"/>
      <c r="L1291" s="124"/>
      <c r="M1291" s="124"/>
      <c r="N1291" s="213">
        <v>0</v>
      </c>
      <c r="O1291" s="213">
        <v>140</v>
      </c>
      <c r="P1291" s="124" t="s">
        <v>1314</v>
      </c>
    </row>
    <row r="1292" spans="1:16" ht="51">
      <c r="A1292" s="266" t="s">
        <v>619</v>
      </c>
      <c r="B1292" s="124"/>
      <c r="C1292" s="125" t="s">
        <v>713</v>
      </c>
      <c r="D1292" s="119">
        <v>43133</v>
      </c>
      <c r="E1292" s="120" t="s">
        <v>4089</v>
      </c>
      <c r="F1292" s="120" t="s">
        <v>3</v>
      </c>
      <c r="G1292" s="120">
        <v>1594010</v>
      </c>
      <c r="H1292" s="124"/>
      <c r="I1292" s="128" t="s">
        <v>4841</v>
      </c>
      <c r="J1292" s="124"/>
      <c r="K1292" s="124"/>
      <c r="L1292" s="124"/>
      <c r="M1292" s="124"/>
      <c r="N1292" s="213">
        <v>0</v>
      </c>
      <c r="O1292" s="213">
        <v>140</v>
      </c>
      <c r="P1292" s="124" t="s">
        <v>1314</v>
      </c>
    </row>
    <row r="1293" spans="1:16" ht="63.75">
      <c r="A1293" s="266" t="s">
        <v>619</v>
      </c>
      <c r="B1293" s="124"/>
      <c r="C1293" s="125" t="s">
        <v>713</v>
      </c>
      <c r="D1293" s="119">
        <v>43133</v>
      </c>
      <c r="E1293" s="120" t="s">
        <v>4090</v>
      </c>
      <c r="F1293" s="120" t="s">
        <v>3</v>
      </c>
      <c r="G1293" s="120">
        <v>1594011</v>
      </c>
      <c r="H1293" s="124"/>
      <c r="I1293" s="128" t="s">
        <v>4842</v>
      </c>
      <c r="J1293" s="124"/>
      <c r="K1293" s="124"/>
      <c r="L1293" s="124"/>
      <c r="M1293" s="124"/>
      <c r="N1293" s="213">
        <v>0</v>
      </c>
      <c r="O1293" s="213">
        <v>1</v>
      </c>
      <c r="P1293" s="124" t="s">
        <v>1314</v>
      </c>
    </row>
    <row r="1294" spans="1:16" ht="51">
      <c r="A1294" s="266" t="s">
        <v>619</v>
      </c>
      <c r="B1294" s="124"/>
      <c r="C1294" s="125" t="s">
        <v>713</v>
      </c>
      <c r="D1294" s="119">
        <v>43133</v>
      </c>
      <c r="E1294" s="120" t="s">
        <v>4091</v>
      </c>
      <c r="F1294" s="120" t="s">
        <v>3</v>
      </c>
      <c r="G1294" s="120">
        <v>1594012</v>
      </c>
      <c r="H1294" s="124"/>
      <c r="I1294" s="128" t="s">
        <v>4843</v>
      </c>
      <c r="J1294" s="124"/>
      <c r="K1294" s="124"/>
      <c r="L1294" s="124"/>
      <c r="M1294" s="124"/>
      <c r="N1294" s="213">
        <v>0</v>
      </c>
      <c r="O1294" s="213">
        <v>220</v>
      </c>
      <c r="P1294" s="124" t="s">
        <v>1314</v>
      </c>
    </row>
    <row r="1295" spans="1:16" ht="51">
      <c r="A1295" s="266" t="s">
        <v>619</v>
      </c>
      <c r="B1295" s="124"/>
      <c r="C1295" s="125" t="s">
        <v>713</v>
      </c>
      <c r="D1295" s="119">
        <v>43133</v>
      </c>
      <c r="E1295" s="120" t="s">
        <v>4092</v>
      </c>
      <c r="F1295" s="120" t="s">
        <v>3</v>
      </c>
      <c r="G1295" s="120">
        <v>1594013</v>
      </c>
      <c r="H1295" s="124"/>
      <c r="I1295" s="128" t="s">
        <v>4844</v>
      </c>
      <c r="J1295" s="124"/>
      <c r="K1295" s="124"/>
      <c r="L1295" s="124"/>
      <c r="M1295" s="124"/>
      <c r="N1295" s="213">
        <v>0</v>
      </c>
      <c r="O1295" s="213">
        <v>140</v>
      </c>
      <c r="P1295" s="124" t="s">
        <v>1314</v>
      </c>
    </row>
    <row r="1296" spans="1:16" ht="51">
      <c r="A1296" s="266" t="s">
        <v>619</v>
      </c>
      <c r="B1296" s="124"/>
      <c r="C1296" s="125" t="s">
        <v>713</v>
      </c>
      <c r="D1296" s="119">
        <v>43133</v>
      </c>
      <c r="E1296" s="120" t="s">
        <v>4093</v>
      </c>
      <c r="F1296" s="120" t="s">
        <v>3</v>
      </c>
      <c r="G1296" s="120">
        <v>1594015</v>
      </c>
      <c r="H1296" s="124"/>
      <c r="I1296" s="128" t="s">
        <v>4845</v>
      </c>
      <c r="J1296" s="124"/>
      <c r="K1296" s="124"/>
      <c r="L1296" s="124"/>
      <c r="M1296" s="124"/>
      <c r="N1296" s="213">
        <v>0</v>
      </c>
      <c r="O1296" s="213">
        <v>140</v>
      </c>
      <c r="P1296" s="124" t="s">
        <v>1314</v>
      </c>
    </row>
    <row r="1297" spans="1:16" ht="51">
      <c r="A1297" s="266" t="s">
        <v>619</v>
      </c>
      <c r="B1297" s="124"/>
      <c r="C1297" s="125" t="s">
        <v>713</v>
      </c>
      <c r="D1297" s="119">
        <v>43133</v>
      </c>
      <c r="E1297" s="120" t="s">
        <v>4094</v>
      </c>
      <c r="F1297" s="120" t="s">
        <v>3</v>
      </c>
      <c r="G1297" s="120">
        <v>1594016</v>
      </c>
      <c r="H1297" s="124"/>
      <c r="I1297" s="128" t="s">
        <v>4846</v>
      </c>
      <c r="J1297" s="124"/>
      <c r="K1297" s="124"/>
      <c r="L1297" s="124"/>
      <c r="M1297" s="124"/>
      <c r="N1297" s="213">
        <v>0</v>
      </c>
      <c r="O1297" s="213">
        <v>220</v>
      </c>
      <c r="P1297" s="124" t="s">
        <v>1314</v>
      </c>
    </row>
    <row r="1298" spans="1:16" ht="51">
      <c r="A1298" s="266" t="s">
        <v>619</v>
      </c>
      <c r="B1298" s="124"/>
      <c r="C1298" s="125" t="s">
        <v>713</v>
      </c>
      <c r="D1298" s="119">
        <v>43133</v>
      </c>
      <c r="E1298" s="120" t="s">
        <v>4095</v>
      </c>
      <c r="F1298" s="120" t="s">
        <v>3</v>
      </c>
      <c r="G1298" s="120">
        <v>1594018</v>
      </c>
      <c r="H1298" s="124"/>
      <c r="I1298" s="128" t="s">
        <v>4847</v>
      </c>
      <c r="J1298" s="124"/>
      <c r="K1298" s="124"/>
      <c r="L1298" s="124"/>
      <c r="M1298" s="124"/>
      <c r="N1298" s="213">
        <v>0</v>
      </c>
      <c r="O1298" s="213">
        <v>140</v>
      </c>
      <c r="P1298" s="124" t="s">
        <v>1314</v>
      </c>
    </row>
    <row r="1299" spans="1:16" ht="51">
      <c r="A1299" s="266" t="s">
        <v>619</v>
      </c>
      <c r="B1299" s="124"/>
      <c r="C1299" s="125" t="s">
        <v>713</v>
      </c>
      <c r="D1299" s="119">
        <v>43133</v>
      </c>
      <c r="E1299" s="120" t="s">
        <v>4096</v>
      </c>
      <c r="F1299" s="120" t="s">
        <v>3</v>
      </c>
      <c r="G1299" s="120">
        <v>1594020</v>
      </c>
      <c r="H1299" s="124"/>
      <c r="I1299" s="128" t="s">
        <v>4848</v>
      </c>
      <c r="J1299" s="124"/>
      <c r="K1299" s="124"/>
      <c r="L1299" s="124"/>
      <c r="M1299" s="124"/>
      <c r="N1299" s="213">
        <v>0</v>
      </c>
      <c r="O1299" s="213">
        <v>220</v>
      </c>
      <c r="P1299" s="124" t="s">
        <v>1314</v>
      </c>
    </row>
    <row r="1300" spans="1:16" ht="51">
      <c r="A1300" s="266" t="s">
        <v>619</v>
      </c>
      <c r="B1300" s="124"/>
      <c r="C1300" s="125" t="s">
        <v>713</v>
      </c>
      <c r="D1300" s="119">
        <v>43133</v>
      </c>
      <c r="E1300" s="120" t="s">
        <v>4097</v>
      </c>
      <c r="F1300" s="120" t="s">
        <v>3</v>
      </c>
      <c r="G1300" s="120">
        <v>1594021</v>
      </c>
      <c r="H1300" s="124"/>
      <c r="I1300" s="128" t="s">
        <v>4849</v>
      </c>
      <c r="J1300" s="124"/>
      <c r="K1300" s="124"/>
      <c r="L1300" s="124"/>
      <c r="M1300" s="124"/>
      <c r="N1300" s="213">
        <v>0</v>
      </c>
      <c r="O1300" s="213">
        <v>140</v>
      </c>
      <c r="P1300" s="124" t="s">
        <v>1314</v>
      </c>
    </row>
    <row r="1301" spans="1:16" ht="51">
      <c r="A1301" s="266" t="s">
        <v>619</v>
      </c>
      <c r="B1301" s="124"/>
      <c r="C1301" s="125" t="s">
        <v>713</v>
      </c>
      <c r="D1301" s="119">
        <v>43133</v>
      </c>
      <c r="E1301" s="120" t="s">
        <v>4098</v>
      </c>
      <c r="F1301" s="120" t="s">
        <v>3</v>
      </c>
      <c r="G1301" s="120">
        <v>1594022</v>
      </c>
      <c r="H1301" s="124"/>
      <c r="I1301" s="128" t="s">
        <v>4850</v>
      </c>
      <c r="J1301" s="124"/>
      <c r="K1301" s="124"/>
      <c r="L1301" s="124"/>
      <c r="M1301" s="124"/>
      <c r="N1301" s="213">
        <v>0</v>
      </c>
      <c r="O1301" s="213">
        <v>140</v>
      </c>
      <c r="P1301" s="124" t="s">
        <v>1314</v>
      </c>
    </row>
    <row r="1302" spans="1:16" ht="51">
      <c r="A1302" s="266" t="s">
        <v>619</v>
      </c>
      <c r="B1302" s="124"/>
      <c r="C1302" s="125" t="s">
        <v>713</v>
      </c>
      <c r="D1302" s="119">
        <v>43133</v>
      </c>
      <c r="E1302" s="120" t="s">
        <v>4099</v>
      </c>
      <c r="F1302" s="120" t="s">
        <v>3</v>
      </c>
      <c r="G1302" s="120">
        <v>1594024</v>
      </c>
      <c r="H1302" s="124"/>
      <c r="I1302" s="128" t="s">
        <v>4851</v>
      </c>
      <c r="J1302" s="124"/>
      <c r="K1302" s="124"/>
      <c r="L1302" s="124"/>
      <c r="M1302" s="124"/>
      <c r="N1302" s="213">
        <v>0</v>
      </c>
      <c r="O1302" s="213">
        <v>140</v>
      </c>
      <c r="P1302" s="124" t="s">
        <v>1314</v>
      </c>
    </row>
    <row r="1303" spans="1:16" ht="51">
      <c r="A1303" s="266" t="s">
        <v>619</v>
      </c>
      <c r="B1303" s="124"/>
      <c r="C1303" s="125" t="s">
        <v>713</v>
      </c>
      <c r="D1303" s="119">
        <v>43133</v>
      </c>
      <c r="E1303" s="120" t="s">
        <v>4100</v>
      </c>
      <c r="F1303" s="120" t="s">
        <v>3</v>
      </c>
      <c r="G1303" s="120">
        <v>1594025</v>
      </c>
      <c r="H1303" s="124"/>
      <c r="I1303" s="128" t="s">
        <v>4852</v>
      </c>
      <c r="J1303" s="124"/>
      <c r="K1303" s="124"/>
      <c r="L1303" s="124"/>
      <c r="M1303" s="124"/>
      <c r="N1303" s="213">
        <v>0</v>
      </c>
      <c r="O1303" s="213">
        <v>140</v>
      </c>
      <c r="P1303" s="124" t="s">
        <v>1314</v>
      </c>
    </row>
    <row r="1304" spans="1:16" ht="51">
      <c r="A1304" s="266" t="s">
        <v>619</v>
      </c>
      <c r="B1304" s="124"/>
      <c r="C1304" s="125" t="s">
        <v>713</v>
      </c>
      <c r="D1304" s="119">
        <v>43133</v>
      </c>
      <c r="E1304" s="120" t="s">
        <v>4101</v>
      </c>
      <c r="F1304" s="120" t="s">
        <v>3</v>
      </c>
      <c r="G1304" s="120">
        <v>1594026</v>
      </c>
      <c r="H1304" s="124"/>
      <c r="I1304" s="128" t="s">
        <v>4853</v>
      </c>
      <c r="J1304" s="124"/>
      <c r="K1304" s="124"/>
      <c r="L1304" s="124"/>
      <c r="M1304" s="124"/>
      <c r="N1304" s="213">
        <v>0</v>
      </c>
      <c r="O1304" s="213">
        <v>140</v>
      </c>
      <c r="P1304" s="124" t="s">
        <v>1314</v>
      </c>
    </row>
    <row r="1305" spans="1:16" ht="51">
      <c r="A1305" s="266" t="s">
        <v>619</v>
      </c>
      <c r="B1305" s="124"/>
      <c r="C1305" s="125" t="s">
        <v>713</v>
      </c>
      <c r="D1305" s="119">
        <v>43133</v>
      </c>
      <c r="E1305" s="120" t="s">
        <v>4102</v>
      </c>
      <c r="F1305" s="120" t="s">
        <v>3</v>
      </c>
      <c r="G1305" s="120">
        <v>1594028</v>
      </c>
      <c r="H1305" s="124"/>
      <c r="I1305" s="128" t="s">
        <v>4854</v>
      </c>
      <c r="J1305" s="124"/>
      <c r="K1305" s="124"/>
      <c r="L1305" s="124"/>
      <c r="M1305" s="124"/>
      <c r="N1305" s="213">
        <v>0</v>
      </c>
      <c r="O1305" s="213">
        <v>140</v>
      </c>
      <c r="P1305" s="124" t="s">
        <v>1314</v>
      </c>
    </row>
    <row r="1306" spans="1:16" ht="51">
      <c r="A1306" s="266" t="s">
        <v>619</v>
      </c>
      <c r="B1306" s="124"/>
      <c r="C1306" s="125" t="s">
        <v>713</v>
      </c>
      <c r="D1306" s="119">
        <v>43133</v>
      </c>
      <c r="E1306" s="120" t="s">
        <v>4103</v>
      </c>
      <c r="F1306" s="120" t="s">
        <v>3</v>
      </c>
      <c r="G1306" s="120">
        <v>1594029</v>
      </c>
      <c r="H1306" s="124"/>
      <c r="I1306" s="128" t="s">
        <v>4855</v>
      </c>
      <c r="J1306" s="124"/>
      <c r="K1306" s="124"/>
      <c r="L1306" s="124"/>
      <c r="M1306" s="124"/>
      <c r="N1306" s="213">
        <v>0</v>
      </c>
      <c r="O1306" s="213">
        <v>140</v>
      </c>
      <c r="P1306" s="124" t="s">
        <v>1314</v>
      </c>
    </row>
    <row r="1307" spans="1:16" ht="51">
      <c r="A1307" s="266" t="s">
        <v>619</v>
      </c>
      <c r="B1307" s="124"/>
      <c r="C1307" s="125" t="s">
        <v>713</v>
      </c>
      <c r="D1307" s="119">
        <v>43133</v>
      </c>
      <c r="E1307" s="120" t="s">
        <v>4104</v>
      </c>
      <c r="F1307" s="120" t="s">
        <v>3</v>
      </c>
      <c r="G1307" s="120">
        <v>1594031</v>
      </c>
      <c r="H1307" s="124"/>
      <c r="I1307" s="128" t="s">
        <v>4856</v>
      </c>
      <c r="J1307" s="124"/>
      <c r="K1307" s="124"/>
      <c r="L1307" s="124"/>
      <c r="M1307" s="124"/>
      <c r="N1307" s="213">
        <v>0</v>
      </c>
      <c r="O1307" s="213">
        <v>140</v>
      </c>
      <c r="P1307" s="124" t="s">
        <v>1314</v>
      </c>
    </row>
    <row r="1308" spans="1:16" ht="51">
      <c r="A1308" s="266" t="s">
        <v>619</v>
      </c>
      <c r="B1308" s="124"/>
      <c r="C1308" s="125" t="s">
        <v>713</v>
      </c>
      <c r="D1308" s="119">
        <v>43133</v>
      </c>
      <c r="E1308" s="120" t="s">
        <v>4105</v>
      </c>
      <c r="F1308" s="120" t="s">
        <v>3</v>
      </c>
      <c r="G1308" s="120">
        <v>1594072</v>
      </c>
      <c r="H1308" s="124"/>
      <c r="I1308" s="128" t="s">
        <v>4857</v>
      </c>
      <c r="J1308" s="124"/>
      <c r="K1308" s="124"/>
      <c r="L1308" s="124"/>
      <c r="M1308" s="124"/>
      <c r="N1308" s="213">
        <v>0</v>
      </c>
      <c r="O1308" s="213">
        <v>140</v>
      </c>
      <c r="P1308" s="124" t="s">
        <v>1314</v>
      </c>
    </row>
    <row r="1309" spans="1:16" ht="51">
      <c r="A1309" s="266" t="s">
        <v>619</v>
      </c>
      <c r="B1309" s="124"/>
      <c r="C1309" s="125" t="s">
        <v>713</v>
      </c>
      <c r="D1309" s="119">
        <v>43133</v>
      </c>
      <c r="E1309" s="120" t="s">
        <v>4106</v>
      </c>
      <c r="F1309" s="120" t="s">
        <v>3</v>
      </c>
      <c r="G1309" s="120">
        <v>1594106</v>
      </c>
      <c r="H1309" s="124"/>
      <c r="I1309" s="128" t="s">
        <v>1385</v>
      </c>
      <c r="J1309" s="124"/>
      <c r="K1309" s="124"/>
      <c r="L1309" s="124"/>
      <c r="M1309" s="124"/>
      <c r="N1309" s="213">
        <v>0</v>
      </c>
      <c r="O1309" s="213">
        <v>37988.800000000003</v>
      </c>
      <c r="P1309" s="124" t="s">
        <v>1314</v>
      </c>
    </row>
    <row r="1310" spans="1:16" ht="51">
      <c r="A1310" s="266" t="s">
        <v>619</v>
      </c>
      <c r="B1310" s="124"/>
      <c r="C1310" s="125" t="s">
        <v>713</v>
      </c>
      <c r="D1310" s="119">
        <v>43133</v>
      </c>
      <c r="E1310" s="120" t="s">
        <v>4107</v>
      </c>
      <c r="F1310" s="120" t="s">
        <v>3</v>
      </c>
      <c r="G1310" s="120">
        <v>1594107</v>
      </c>
      <c r="H1310" s="124"/>
      <c r="I1310" s="128" t="s">
        <v>1402</v>
      </c>
      <c r="J1310" s="124"/>
      <c r="K1310" s="124"/>
      <c r="L1310" s="124"/>
      <c r="M1310" s="124"/>
      <c r="N1310" s="213">
        <v>0</v>
      </c>
      <c r="O1310" s="213">
        <v>703.59</v>
      </c>
      <c r="P1310" s="124" t="s">
        <v>1314</v>
      </c>
    </row>
    <row r="1311" spans="1:16" ht="51">
      <c r="A1311" s="266" t="s">
        <v>619</v>
      </c>
      <c r="B1311" s="124"/>
      <c r="C1311" s="125" t="s">
        <v>713</v>
      </c>
      <c r="D1311" s="119">
        <v>43133</v>
      </c>
      <c r="E1311" s="120" t="s">
        <v>4108</v>
      </c>
      <c r="F1311" s="120" t="s">
        <v>3</v>
      </c>
      <c r="G1311" s="120">
        <v>1594109</v>
      </c>
      <c r="H1311" s="124"/>
      <c r="I1311" s="128" t="s">
        <v>1378</v>
      </c>
      <c r="J1311" s="124"/>
      <c r="K1311" s="124"/>
      <c r="L1311" s="124"/>
      <c r="M1311" s="124"/>
      <c r="N1311" s="213">
        <v>0</v>
      </c>
      <c r="O1311" s="213">
        <v>1944.51</v>
      </c>
      <c r="P1311" s="124" t="s">
        <v>1314</v>
      </c>
    </row>
    <row r="1312" spans="1:16" ht="38.25">
      <c r="A1312" s="266">
        <v>35</v>
      </c>
      <c r="B1312" s="124"/>
      <c r="C1312" s="125" t="s">
        <v>696</v>
      </c>
      <c r="D1312" s="119">
        <v>43133</v>
      </c>
      <c r="E1312" s="120" t="s">
        <v>4109</v>
      </c>
      <c r="F1312" s="120" t="s">
        <v>3</v>
      </c>
      <c r="G1312" s="120">
        <v>1594126</v>
      </c>
      <c r="H1312" s="124"/>
      <c r="I1312" s="128" t="s">
        <v>4858</v>
      </c>
      <c r="J1312" s="124"/>
      <c r="K1312" s="124"/>
      <c r="L1312" s="124"/>
      <c r="M1312" s="124"/>
      <c r="N1312" s="213">
        <v>0</v>
      </c>
      <c r="O1312" s="213">
        <v>401.65</v>
      </c>
      <c r="P1312" s="124" t="s">
        <v>1314</v>
      </c>
    </row>
    <row r="1313" spans="1:16" ht="51">
      <c r="A1313" s="266" t="s">
        <v>619</v>
      </c>
      <c r="B1313" s="124"/>
      <c r="C1313" s="125" t="s">
        <v>713</v>
      </c>
      <c r="D1313" s="119">
        <v>43133</v>
      </c>
      <c r="E1313" s="120" t="s">
        <v>4110</v>
      </c>
      <c r="F1313" s="120" t="s">
        <v>3</v>
      </c>
      <c r="G1313" s="120">
        <v>1594137</v>
      </c>
      <c r="H1313" s="124"/>
      <c r="I1313" s="128" t="s">
        <v>4859</v>
      </c>
      <c r="J1313" s="124"/>
      <c r="K1313" s="124"/>
      <c r="L1313" s="124"/>
      <c r="M1313" s="124"/>
      <c r="N1313" s="213">
        <v>0</v>
      </c>
      <c r="O1313" s="213">
        <v>140</v>
      </c>
      <c r="P1313" s="124" t="s">
        <v>1314</v>
      </c>
    </row>
    <row r="1314" spans="1:16" ht="51">
      <c r="A1314" s="266">
        <v>580</v>
      </c>
      <c r="B1314" s="124"/>
      <c r="C1314" s="125" t="s">
        <v>217</v>
      </c>
      <c r="D1314" s="119">
        <v>43133</v>
      </c>
      <c r="E1314" s="120" t="s">
        <v>4111</v>
      </c>
      <c r="F1314" s="120" t="s">
        <v>3</v>
      </c>
      <c r="G1314" s="120">
        <v>1594158</v>
      </c>
      <c r="H1314" s="124"/>
      <c r="I1314" s="128" t="s">
        <v>4860</v>
      </c>
      <c r="J1314" s="124"/>
      <c r="K1314" s="124"/>
      <c r="L1314" s="124"/>
      <c r="M1314" s="124"/>
      <c r="N1314" s="213">
        <v>0</v>
      </c>
      <c r="O1314" s="213">
        <v>313.2</v>
      </c>
      <c r="P1314" s="124" t="s">
        <v>1314</v>
      </c>
    </row>
    <row r="1315" spans="1:16" ht="51">
      <c r="A1315" s="266" t="s">
        <v>619</v>
      </c>
      <c r="B1315" s="124"/>
      <c r="C1315" s="125" t="s">
        <v>713</v>
      </c>
      <c r="D1315" s="119">
        <v>43133</v>
      </c>
      <c r="E1315" s="120" t="s">
        <v>4112</v>
      </c>
      <c r="F1315" s="120" t="s">
        <v>3</v>
      </c>
      <c r="G1315" s="120">
        <v>1594161</v>
      </c>
      <c r="H1315" s="124"/>
      <c r="I1315" s="128" t="s">
        <v>4861</v>
      </c>
      <c r="J1315" s="124"/>
      <c r="K1315" s="124"/>
      <c r="L1315" s="124"/>
      <c r="M1315" s="124"/>
      <c r="N1315" s="213">
        <v>0</v>
      </c>
      <c r="O1315" s="213">
        <v>140</v>
      </c>
      <c r="P1315" s="124" t="s">
        <v>1314</v>
      </c>
    </row>
    <row r="1316" spans="1:16" ht="51">
      <c r="A1316" s="266" t="s">
        <v>619</v>
      </c>
      <c r="B1316" s="124"/>
      <c r="C1316" s="125" t="s">
        <v>713</v>
      </c>
      <c r="D1316" s="119">
        <v>43133</v>
      </c>
      <c r="E1316" s="120" t="s">
        <v>4113</v>
      </c>
      <c r="F1316" s="120" t="s">
        <v>3</v>
      </c>
      <c r="G1316" s="120">
        <v>1594162</v>
      </c>
      <c r="H1316" s="124"/>
      <c r="I1316" s="128" t="s">
        <v>4862</v>
      </c>
      <c r="J1316" s="124"/>
      <c r="K1316" s="124"/>
      <c r="L1316" s="124"/>
      <c r="M1316" s="124"/>
      <c r="N1316" s="213">
        <v>0</v>
      </c>
      <c r="O1316" s="213">
        <v>140</v>
      </c>
      <c r="P1316" s="124" t="s">
        <v>1314</v>
      </c>
    </row>
    <row r="1317" spans="1:16" ht="51">
      <c r="A1317" s="266" t="s">
        <v>619</v>
      </c>
      <c r="B1317" s="124"/>
      <c r="C1317" s="125" t="s">
        <v>713</v>
      </c>
      <c r="D1317" s="119">
        <v>43133</v>
      </c>
      <c r="E1317" s="120" t="s">
        <v>4114</v>
      </c>
      <c r="F1317" s="120" t="s">
        <v>3</v>
      </c>
      <c r="G1317" s="120">
        <v>1594163</v>
      </c>
      <c r="H1317" s="124"/>
      <c r="I1317" s="128" t="s">
        <v>4863</v>
      </c>
      <c r="J1317" s="124"/>
      <c r="K1317" s="124"/>
      <c r="L1317" s="124"/>
      <c r="M1317" s="124"/>
      <c r="N1317" s="213">
        <v>0</v>
      </c>
      <c r="O1317" s="213">
        <v>140</v>
      </c>
      <c r="P1317" s="124" t="s">
        <v>1314</v>
      </c>
    </row>
    <row r="1318" spans="1:16" ht="51">
      <c r="A1318" s="266" t="s">
        <v>619</v>
      </c>
      <c r="B1318" s="124"/>
      <c r="C1318" s="125" t="s">
        <v>713</v>
      </c>
      <c r="D1318" s="119">
        <v>43133</v>
      </c>
      <c r="E1318" s="120" t="s">
        <v>4115</v>
      </c>
      <c r="F1318" s="120" t="s">
        <v>3</v>
      </c>
      <c r="G1318" s="120">
        <v>1594164</v>
      </c>
      <c r="H1318" s="124"/>
      <c r="I1318" s="128" t="s">
        <v>4864</v>
      </c>
      <c r="J1318" s="124"/>
      <c r="K1318" s="124"/>
      <c r="L1318" s="124"/>
      <c r="M1318" s="124"/>
      <c r="N1318" s="213">
        <v>0</v>
      </c>
      <c r="O1318" s="213">
        <v>140</v>
      </c>
      <c r="P1318" s="124" t="s">
        <v>1314</v>
      </c>
    </row>
    <row r="1319" spans="1:16" ht="51">
      <c r="A1319" s="266" t="s">
        <v>619</v>
      </c>
      <c r="B1319" s="124"/>
      <c r="C1319" s="125" t="s">
        <v>713</v>
      </c>
      <c r="D1319" s="119">
        <v>43133</v>
      </c>
      <c r="E1319" s="120" t="s">
        <v>4116</v>
      </c>
      <c r="F1319" s="120" t="s">
        <v>3</v>
      </c>
      <c r="G1319" s="120">
        <v>1594166</v>
      </c>
      <c r="H1319" s="124"/>
      <c r="I1319" s="128" t="s">
        <v>4865</v>
      </c>
      <c r="J1319" s="124"/>
      <c r="K1319" s="124"/>
      <c r="L1319" s="124"/>
      <c r="M1319" s="124"/>
      <c r="N1319" s="213">
        <v>0</v>
      </c>
      <c r="O1319" s="213">
        <v>140</v>
      </c>
      <c r="P1319" s="124" t="s">
        <v>1314</v>
      </c>
    </row>
    <row r="1320" spans="1:16" ht="51">
      <c r="A1320" s="266" t="s">
        <v>619</v>
      </c>
      <c r="B1320" s="124"/>
      <c r="C1320" s="125" t="s">
        <v>713</v>
      </c>
      <c r="D1320" s="119">
        <v>43133</v>
      </c>
      <c r="E1320" s="120" t="s">
        <v>4117</v>
      </c>
      <c r="F1320" s="120" t="s">
        <v>3</v>
      </c>
      <c r="G1320" s="120">
        <v>1594167</v>
      </c>
      <c r="H1320" s="124"/>
      <c r="I1320" s="128" t="s">
        <v>4866</v>
      </c>
      <c r="J1320" s="124"/>
      <c r="K1320" s="124"/>
      <c r="L1320" s="124"/>
      <c r="M1320" s="124"/>
      <c r="N1320" s="213">
        <v>0</v>
      </c>
      <c r="O1320" s="213">
        <v>140</v>
      </c>
      <c r="P1320" s="124" t="s">
        <v>1314</v>
      </c>
    </row>
    <row r="1321" spans="1:16" ht="51">
      <c r="A1321" s="266" t="s">
        <v>619</v>
      </c>
      <c r="B1321" s="124"/>
      <c r="C1321" s="125" t="s">
        <v>713</v>
      </c>
      <c r="D1321" s="119">
        <v>43133</v>
      </c>
      <c r="E1321" s="120" t="s">
        <v>4118</v>
      </c>
      <c r="F1321" s="120" t="s">
        <v>3</v>
      </c>
      <c r="G1321" s="120">
        <v>1594177</v>
      </c>
      <c r="H1321" s="124"/>
      <c r="I1321" s="128" t="s">
        <v>4867</v>
      </c>
      <c r="J1321" s="124"/>
      <c r="K1321" s="124"/>
      <c r="L1321" s="124"/>
      <c r="M1321" s="124"/>
      <c r="N1321" s="213">
        <v>0</v>
      </c>
      <c r="O1321" s="213">
        <v>695</v>
      </c>
      <c r="P1321" s="124" t="s">
        <v>1314</v>
      </c>
    </row>
    <row r="1322" spans="1:16" ht="38.25">
      <c r="A1322" s="266">
        <v>20</v>
      </c>
      <c r="B1322" s="124"/>
      <c r="C1322" s="125" t="s">
        <v>693</v>
      </c>
      <c r="D1322" s="119">
        <v>43133</v>
      </c>
      <c r="E1322" s="120" t="s">
        <v>4119</v>
      </c>
      <c r="F1322" s="120" t="s">
        <v>3</v>
      </c>
      <c r="G1322" s="120">
        <v>1594205</v>
      </c>
      <c r="H1322" s="124"/>
      <c r="I1322" s="128" t="s">
        <v>4868</v>
      </c>
      <c r="J1322" s="124"/>
      <c r="K1322" s="124"/>
      <c r="L1322" s="124"/>
      <c r="M1322" s="124"/>
      <c r="N1322" s="213">
        <v>0</v>
      </c>
      <c r="O1322" s="213">
        <v>9702</v>
      </c>
      <c r="P1322" s="124" t="s">
        <v>1314</v>
      </c>
    </row>
    <row r="1323" spans="1:16" ht="63.75">
      <c r="A1323" s="266" t="s">
        <v>619</v>
      </c>
      <c r="B1323" s="124"/>
      <c r="C1323" s="125" t="s">
        <v>713</v>
      </c>
      <c r="D1323" s="119">
        <v>43133</v>
      </c>
      <c r="E1323" s="120" t="s">
        <v>4120</v>
      </c>
      <c r="F1323" s="120" t="s">
        <v>3</v>
      </c>
      <c r="G1323" s="120">
        <v>1594223</v>
      </c>
      <c r="H1323" s="124"/>
      <c r="I1323" s="128" t="s">
        <v>4869</v>
      </c>
      <c r="J1323" s="124"/>
      <c r="K1323" s="124"/>
      <c r="L1323" s="124"/>
      <c r="M1323" s="124"/>
      <c r="N1323" s="213">
        <v>0</v>
      </c>
      <c r="O1323" s="213">
        <v>262.76</v>
      </c>
      <c r="P1323" s="124" t="s">
        <v>1314</v>
      </c>
    </row>
    <row r="1324" spans="1:16" ht="51">
      <c r="A1324" s="266">
        <v>574</v>
      </c>
      <c r="B1324" s="124"/>
      <c r="C1324" s="125" t="s">
        <v>850</v>
      </c>
      <c r="D1324" s="119">
        <v>43133</v>
      </c>
      <c r="E1324" s="120" t="s">
        <v>4121</v>
      </c>
      <c r="F1324" s="120" t="s">
        <v>3</v>
      </c>
      <c r="G1324" s="120">
        <v>1594234</v>
      </c>
      <c r="H1324" s="124"/>
      <c r="I1324" s="128" t="s">
        <v>4870</v>
      </c>
      <c r="J1324" s="124"/>
      <c r="K1324" s="124"/>
      <c r="L1324" s="124"/>
      <c r="M1324" s="124"/>
      <c r="N1324" s="213">
        <v>0</v>
      </c>
      <c r="O1324" s="213">
        <v>700</v>
      </c>
      <c r="P1324" s="124" t="s">
        <v>1314</v>
      </c>
    </row>
    <row r="1325" spans="1:16" ht="51">
      <c r="A1325" s="266">
        <v>574</v>
      </c>
      <c r="B1325" s="124"/>
      <c r="C1325" s="125" t="s">
        <v>850</v>
      </c>
      <c r="D1325" s="119">
        <v>43133</v>
      </c>
      <c r="E1325" s="120" t="s">
        <v>4122</v>
      </c>
      <c r="F1325" s="120" t="s">
        <v>3</v>
      </c>
      <c r="G1325" s="120">
        <v>1594235</v>
      </c>
      <c r="H1325" s="124"/>
      <c r="I1325" s="128" t="s">
        <v>4870</v>
      </c>
      <c r="J1325" s="124"/>
      <c r="K1325" s="124"/>
      <c r="L1325" s="124"/>
      <c r="M1325" s="124"/>
      <c r="N1325" s="213">
        <v>0</v>
      </c>
      <c r="O1325" s="213">
        <v>900</v>
      </c>
      <c r="P1325" s="124" t="s">
        <v>1314</v>
      </c>
    </row>
    <row r="1326" spans="1:16" ht="51">
      <c r="A1326" s="266" t="s">
        <v>619</v>
      </c>
      <c r="B1326" s="124"/>
      <c r="C1326" s="125" t="s">
        <v>713</v>
      </c>
      <c r="D1326" s="119">
        <v>43133</v>
      </c>
      <c r="E1326" s="120" t="s">
        <v>4123</v>
      </c>
      <c r="F1326" s="120" t="s">
        <v>3</v>
      </c>
      <c r="G1326" s="120">
        <v>1594274</v>
      </c>
      <c r="H1326" s="124"/>
      <c r="I1326" s="128" t="s">
        <v>4871</v>
      </c>
      <c r="J1326" s="124"/>
      <c r="K1326" s="124"/>
      <c r="L1326" s="124"/>
      <c r="M1326" s="124"/>
      <c r="N1326" s="213">
        <v>0</v>
      </c>
      <c r="O1326" s="213">
        <v>220</v>
      </c>
      <c r="P1326" s="124" t="s">
        <v>1314</v>
      </c>
    </row>
    <row r="1327" spans="1:16" ht="63.75">
      <c r="A1327" s="266" t="s">
        <v>619</v>
      </c>
      <c r="B1327" s="124"/>
      <c r="C1327" s="125" t="s">
        <v>713</v>
      </c>
      <c r="D1327" s="119">
        <v>43133</v>
      </c>
      <c r="E1327" s="120" t="s">
        <v>4124</v>
      </c>
      <c r="F1327" s="120" t="s">
        <v>3</v>
      </c>
      <c r="G1327" s="120">
        <v>1594276</v>
      </c>
      <c r="H1327" s="124"/>
      <c r="I1327" s="128" t="s">
        <v>4872</v>
      </c>
      <c r="J1327" s="124"/>
      <c r="K1327" s="124"/>
      <c r="L1327" s="124"/>
      <c r="M1327" s="124"/>
      <c r="N1327" s="213">
        <v>0</v>
      </c>
      <c r="O1327" s="213">
        <v>1300</v>
      </c>
      <c r="P1327" s="124" t="s">
        <v>1314</v>
      </c>
    </row>
    <row r="1328" spans="1:16" ht="51">
      <c r="A1328" s="266" t="s">
        <v>619</v>
      </c>
      <c r="B1328" s="124"/>
      <c r="C1328" s="125" t="s">
        <v>713</v>
      </c>
      <c r="D1328" s="119">
        <v>43136</v>
      </c>
      <c r="E1328" s="120" t="s">
        <v>3740</v>
      </c>
      <c r="F1328" s="120" t="s">
        <v>6</v>
      </c>
      <c r="G1328" s="120">
        <v>657972</v>
      </c>
      <c r="H1328" s="124"/>
      <c r="I1328" s="128" t="s">
        <v>4598</v>
      </c>
      <c r="J1328" s="124"/>
      <c r="K1328" s="124"/>
      <c r="L1328" s="124"/>
      <c r="M1328" s="124"/>
      <c r="N1328" s="213">
        <v>0</v>
      </c>
      <c r="O1328" s="213">
        <v>373357.83</v>
      </c>
      <c r="P1328" s="124" t="s">
        <v>1314</v>
      </c>
    </row>
    <row r="1329" spans="1:16" ht="63.75">
      <c r="A1329" s="266" t="s">
        <v>619</v>
      </c>
      <c r="B1329" s="124"/>
      <c r="C1329" s="125" t="s">
        <v>713</v>
      </c>
      <c r="D1329" s="119">
        <v>43136</v>
      </c>
      <c r="E1329" s="120" t="s">
        <v>3741</v>
      </c>
      <c r="F1329" s="120" t="s">
        <v>6</v>
      </c>
      <c r="G1329" s="120">
        <v>658179</v>
      </c>
      <c r="H1329" s="124"/>
      <c r="I1329" s="128" t="s">
        <v>4599</v>
      </c>
      <c r="J1329" s="124"/>
      <c r="K1329" s="124"/>
      <c r="L1329" s="124"/>
      <c r="M1329" s="124"/>
      <c r="N1329" s="213">
        <v>0</v>
      </c>
      <c r="O1329" s="213">
        <v>34558.07</v>
      </c>
      <c r="P1329" s="124" t="s">
        <v>1314</v>
      </c>
    </row>
    <row r="1330" spans="1:16" ht="63.75">
      <c r="A1330" s="266" t="s">
        <v>619</v>
      </c>
      <c r="B1330" s="124"/>
      <c r="C1330" s="125" t="s">
        <v>713</v>
      </c>
      <c r="D1330" s="119">
        <v>43136</v>
      </c>
      <c r="E1330" s="120" t="s">
        <v>3742</v>
      </c>
      <c r="F1330" s="120" t="s">
        <v>6</v>
      </c>
      <c r="G1330" s="120">
        <v>658668</v>
      </c>
      <c r="H1330" s="124"/>
      <c r="I1330" s="128" t="s">
        <v>4600</v>
      </c>
      <c r="J1330" s="124"/>
      <c r="K1330" s="124"/>
      <c r="L1330" s="124"/>
      <c r="M1330" s="124"/>
      <c r="N1330" s="213">
        <v>0</v>
      </c>
      <c r="O1330" s="213">
        <v>2099.16</v>
      </c>
      <c r="P1330" s="124" t="s">
        <v>1314</v>
      </c>
    </row>
    <row r="1331" spans="1:16" ht="51">
      <c r="A1331" s="266" t="s">
        <v>619</v>
      </c>
      <c r="B1331" s="124"/>
      <c r="C1331" s="125" t="s">
        <v>713</v>
      </c>
      <c r="D1331" s="119">
        <v>43136</v>
      </c>
      <c r="E1331" s="120" t="s">
        <v>3743</v>
      </c>
      <c r="F1331" s="120" t="s">
        <v>6</v>
      </c>
      <c r="G1331" s="120">
        <v>658684</v>
      </c>
      <c r="H1331" s="124"/>
      <c r="I1331" s="128" t="s">
        <v>4601</v>
      </c>
      <c r="J1331" s="124"/>
      <c r="K1331" s="124"/>
      <c r="L1331" s="124"/>
      <c r="M1331" s="124"/>
      <c r="N1331" s="213">
        <v>0</v>
      </c>
      <c r="O1331" s="213">
        <v>117493.69</v>
      </c>
      <c r="P1331" s="124" t="s">
        <v>1314</v>
      </c>
    </row>
    <row r="1332" spans="1:16" ht="76.5">
      <c r="A1332" s="266" t="s">
        <v>620</v>
      </c>
      <c r="B1332" s="124"/>
      <c r="C1332" s="125" t="s">
        <v>714</v>
      </c>
      <c r="D1332" s="119">
        <v>43136</v>
      </c>
      <c r="E1332" s="120" t="s">
        <v>3744</v>
      </c>
      <c r="F1332" s="120" t="s">
        <v>6</v>
      </c>
      <c r="G1332" s="120">
        <v>938486</v>
      </c>
      <c r="H1332" s="124"/>
      <c r="I1332" s="128" t="s">
        <v>4603</v>
      </c>
      <c r="J1332" s="124"/>
      <c r="K1332" s="124"/>
      <c r="L1332" s="124"/>
      <c r="M1332" s="124"/>
      <c r="N1332" s="213">
        <v>0</v>
      </c>
      <c r="O1332" s="213">
        <v>70000</v>
      </c>
      <c r="P1332" s="124" t="s">
        <v>1314</v>
      </c>
    </row>
    <row r="1333" spans="1:16" ht="76.5">
      <c r="A1333" s="266">
        <v>25</v>
      </c>
      <c r="B1333" s="124"/>
      <c r="C1333" s="125" t="s">
        <v>694</v>
      </c>
      <c r="D1333" s="119">
        <v>43136</v>
      </c>
      <c r="E1333" s="120" t="s">
        <v>3745</v>
      </c>
      <c r="F1333" s="120" t="s">
        <v>6</v>
      </c>
      <c r="G1333" s="120">
        <v>912901</v>
      </c>
      <c r="H1333" s="124"/>
      <c r="I1333" s="128" t="s">
        <v>4604</v>
      </c>
      <c r="J1333" s="124"/>
      <c r="K1333" s="124"/>
      <c r="L1333" s="124"/>
      <c r="M1333" s="124"/>
      <c r="N1333" s="213">
        <v>0</v>
      </c>
      <c r="O1333" s="213">
        <v>722.22</v>
      </c>
      <c r="P1333" s="124" t="s">
        <v>1314</v>
      </c>
    </row>
    <row r="1334" spans="1:16" ht="63.75">
      <c r="A1334" s="266">
        <v>378</v>
      </c>
      <c r="B1334" s="124"/>
      <c r="C1334" s="125" t="s">
        <v>1274</v>
      </c>
      <c r="D1334" s="119">
        <v>43136</v>
      </c>
      <c r="E1334" s="120" t="s">
        <v>3746</v>
      </c>
      <c r="F1334" s="120" t="s">
        <v>11</v>
      </c>
      <c r="G1334" s="120">
        <v>912875</v>
      </c>
      <c r="H1334" s="124"/>
      <c r="I1334" s="128" t="s">
        <v>4605</v>
      </c>
      <c r="J1334" s="124"/>
      <c r="K1334" s="124"/>
      <c r="L1334" s="124"/>
      <c r="M1334" s="124"/>
      <c r="N1334" s="213">
        <v>50</v>
      </c>
      <c r="O1334" s="213">
        <v>0</v>
      </c>
      <c r="P1334" s="124" t="s">
        <v>1314</v>
      </c>
    </row>
    <row r="1335" spans="1:16" ht="63.75">
      <c r="A1335" s="266" t="s">
        <v>620</v>
      </c>
      <c r="B1335" s="124"/>
      <c r="C1335" s="125" t="s">
        <v>714</v>
      </c>
      <c r="D1335" s="119">
        <v>43136</v>
      </c>
      <c r="E1335" s="120" t="s">
        <v>3747</v>
      </c>
      <c r="F1335" s="120" t="s">
        <v>11</v>
      </c>
      <c r="G1335" s="120">
        <v>10438</v>
      </c>
      <c r="H1335" s="124"/>
      <c r="I1335" s="128" t="s">
        <v>4606</v>
      </c>
      <c r="J1335" s="124"/>
      <c r="K1335" s="124"/>
      <c r="L1335" s="124"/>
      <c r="M1335" s="124"/>
      <c r="N1335" s="213">
        <v>1590.55</v>
      </c>
      <c r="O1335" s="213">
        <v>0</v>
      </c>
      <c r="P1335" s="124" t="s">
        <v>1314</v>
      </c>
    </row>
    <row r="1336" spans="1:16" ht="63.75">
      <c r="A1336" s="266" t="s">
        <v>620</v>
      </c>
      <c r="B1336" s="124"/>
      <c r="C1336" s="125" t="s">
        <v>714</v>
      </c>
      <c r="D1336" s="119">
        <v>43136</v>
      </c>
      <c r="E1336" s="120" t="s">
        <v>3748</v>
      </c>
      <c r="F1336" s="120" t="s">
        <v>11</v>
      </c>
      <c r="G1336" s="120">
        <v>10394</v>
      </c>
      <c r="H1336" s="124"/>
      <c r="I1336" s="128" t="s">
        <v>4607</v>
      </c>
      <c r="J1336" s="124"/>
      <c r="K1336" s="124"/>
      <c r="L1336" s="124"/>
      <c r="M1336" s="124"/>
      <c r="N1336" s="213">
        <v>1580.74</v>
      </c>
      <c r="O1336" s="213">
        <v>0</v>
      </c>
      <c r="P1336" s="124" t="s">
        <v>1314</v>
      </c>
    </row>
    <row r="1337" spans="1:16" ht="89.25">
      <c r="A1337" s="266">
        <v>25</v>
      </c>
      <c r="B1337" s="124"/>
      <c r="C1337" s="125" t="s">
        <v>694</v>
      </c>
      <c r="D1337" s="119">
        <v>43136</v>
      </c>
      <c r="E1337" s="120" t="s">
        <v>3749</v>
      </c>
      <c r="F1337" s="120" t="s">
        <v>15</v>
      </c>
      <c r="G1337" s="120">
        <v>4315</v>
      </c>
      <c r="H1337" s="124"/>
      <c r="I1337" s="128" t="s">
        <v>4608</v>
      </c>
      <c r="J1337" s="124"/>
      <c r="K1337" s="124"/>
      <c r="L1337" s="124"/>
      <c r="M1337" s="124"/>
      <c r="N1337" s="213">
        <v>678.72</v>
      </c>
      <c r="O1337" s="213">
        <v>0</v>
      </c>
      <c r="P1337" s="124" t="s">
        <v>1314</v>
      </c>
    </row>
    <row r="1338" spans="1:16" ht="89.25">
      <c r="A1338" s="266">
        <v>25</v>
      </c>
      <c r="B1338" s="124"/>
      <c r="C1338" s="125" t="s">
        <v>694</v>
      </c>
      <c r="D1338" s="119">
        <v>43136</v>
      </c>
      <c r="E1338" s="120" t="s">
        <v>3750</v>
      </c>
      <c r="F1338" s="120" t="s">
        <v>15</v>
      </c>
      <c r="G1338" s="120">
        <v>4313</v>
      </c>
      <c r="H1338" s="124"/>
      <c r="I1338" s="128" t="s">
        <v>4609</v>
      </c>
      <c r="J1338" s="124"/>
      <c r="K1338" s="124"/>
      <c r="L1338" s="124"/>
      <c r="M1338" s="124"/>
      <c r="N1338" s="213">
        <v>320.14999999999998</v>
      </c>
      <c r="O1338" s="213">
        <v>0</v>
      </c>
      <c r="P1338" s="124" t="s">
        <v>1314</v>
      </c>
    </row>
    <row r="1339" spans="1:16" ht="51">
      <c r="A1339" s="266">
        <v>25</v>
      </c>
      <c r="B1339" s="124"/>
      <c r="C1339" s="125" t="s">
        <v>694</v>
      </c>
      <c r="D1339" s="119">
        <v>43136</v>
      </c>
      <c r="E1339" s="120" t="s">
        <v>4125</v>
      </c>
      <c r="F1339" s="120" t="s">
        <v>3</v>
      </c>
      <c r="G1339" s="120">
        <v>1594540</v>
      </c>
      <c r="H1339" s="124"/>
      <c r="I1339" s="128" t="s">
        <v>4873</v>
      </c>
      <c r="J1339" s="124"/>
      <c r="K1339" s="124"/>
      <c r="L1339" s="124"/>
      <c r="M1339" s="124"/>
      <c r="N1339" s="213">
        <v>0</v>
      </c>
      <c r="O1339" s="213">
        <v>780037.75</v>
      </c>
      <c r="P1339" s="124" t="s">
        <v>1314</v>
      </c>
    </row>
    <row r="1340" spans="1:16" ht="38.25">
      <c r="A1340" s="266">
        <v>572</v>
      </c>
      <c r="B1340" s="124"/>
      <c r="C1340" s="125" t="s">
        <v>848</v>
      </c>
      <c r="D1340" s="119">
        <v>43136</v>
      </c>
      <c r="E1340" s="120" t="s">
        <v>4126</v>
      </c>
      <c r="F1340" s="120" t="s">
        <v>3</v>
      </c>
      <c r="G1340" s="120">
        <v>1594571</v>
      </c>
      <c r="H1340" s="124"/>
      <c r="I1340" s="128" t="s">
        <v>4874</v>
      </c>
      <c r="J1340" s="124"/>
      <c r="K1340" s="124"/>
      <c r="L1340" s="124"/>
      <c r="M1340" s="124"/>
      <c r="N1340" s="213">
        <v>0</v>
      </c>
      <c r="O1340" s="213">
        <v>1068.04</v>
      </c>
      <c r="P1340" s="124" t="s">
        <v>1314</v>
      </c>
    </row>
    <row r="1341" spans="1:16" ht="63.75">
      <c r="A1341" s="266" t="s">
        <v>619</v>
      </c>
      <c r="B1341" s="124"/>
      <c r="C1341" s="125" t="s">
        <v>713</v>
      </c>
      <c r="D1341" s="119">
        <v>43136</v>
      </c>
      <c r="E1341" s="120" t="s">
        <v>4127</v>
      </c>
      <c r="F1341" s="120" t="s">
        <v>3</v>
      </c>
      <c r="G1341" s="120">
        <v>1594612</v>
      </c>
      <c r="H1341" s="124"/>
      <c r="I1341" s="128" t="s">
        <v>4875</v>
      </c>
      <c r="J1341" s="124"/>
      <c r="K1341" s="124"/>
      <c r="L1341" s="124"/>
      <c r="M1341" s="124"/>
      <c r="N1341" s="213">
        <v>0</v>
      </c>
      <c r="O1341" s="213">
        <v>25820.16</v>
      </c>
      <c r="P1341" s="124" t="s">
        <v>1314</v>
      </c>
    </row>
    <row r="1342" spans="1:16" ht="51">
      <c r="A1342" s="266" t="s">
        <v>619</v>
      </c>
      <c r="B1342" s="124"/>
      <c r="C1342" s="125" t="s">
        <v>713</v>
      </c>
      <c r="D1342" s="119">
        <v>43136</v>
      </c>
      <c r="E1342" s="120" t="s">
        <v>4128</v>
      </c>
      <c r="F1342" s="120" t="s">
        <v>3</v>
      </c>
      <c r="G1342" s="120">
        <v>1594481</v>
      </c>
      <c r="H1342" s="124"/>
      <c r="I1342" s="128" t="s">
        <v>1372</v>
      </c>
      <c r="J1342" s="124"/>
      <c r="K1342" s="124"/>
      <c r="L1342" s="124"/>
      <c r="M1342" s="124"/>
      <c r="N1342" s="213">
        <v>0</v>
      </c>
      <c r="O1342" s="213">
        <v>1016</v>
      </c>
      <c r="P1342" s="124" t="s">
        <v>1314</v>
      </c>
    </row>
    <row r="1343" spans="1:16" ht="63.75">
      <c r="A1343" s="266" t="s">
        <v>619</v>
      </c>
      <c r="B1343" s="124"/>
      <c r="C1343" s="125" t="s">
        <v>713</v>
      </c>
      <c r="D1343" s="119">
        <v>43136</v>
      </c>
      <c r="E1343" s="120" t="s">
        <v>4129</v>
      </c>
      <c r="F1343" s="120" t="s">
        <v>3</v>
      </c>
      <c r="G1343" s="120">
        <v>1594482</v>
      </c>
      <c r="H1343" s="124"/>
      <c r="I1343" s="128" t="s">
        <v>4876</v>
      </c>
      <c r="J1343" s="124"/>
      <c r="K1343" s="124"/>
      <c r="L1343" s="124"/>
      <c r="M1343" s="124"/>
      <c r="N1343" s="213">
        <v>0</v>
      </c>
      <c r="O1343" s="213">
        <v>5575</v>
      </c>
      <c r="P1343" s="124" t="s">
        <v>1314</v>
      </c>
    </row>
    <row r="1344" spans="1:16" ht="51">
      <c r="A1344" s="266">
        <v>41</v>
      </c>
      <c r="B1344" s="124"/>
      <c r="C1344" s="125" t="s">
        <v>697</v>
      </c>
      <c r="D1344" s="119">
        <v>43136</v>
      </c>
      <c r="E1344" s="120" t="s">
        <v>4130</v>
      </c>
      <c r="F1344" s="120" t="s">
        <v>3</v>
      </c>
      <c r="G1344" s="120">
        <v>1594483</v>
      </c>
      <c r="H1344" s="124"/>
      <c r="I1344" s="128" t="s">
        <v>4877</v>
      </c>
      <c r="J1344" s="124"/>
      <c r="K1344" s="124"/>
      <c r="L1344" s="124"/>
      <c r="M1344" s="124"/>
      <c r="N1344" s="213">
        <v>0</v>
      </c>
      <c r="O1344" s="213">
        <v>4530.96</v>
      </c>
      <c r="P1344" s="124" t="s">
        <v>1314</v>
      </c>
    </row>
    <row r="1345" spans="1:16" ht="51">
      <c r="A1345" s="266" t="s">
        <v>619</v>
      </c>
      <c r="B1345" s="124"/>
      <c r="C1345" s="125" t="s">
        <v>713</v>
      </c>
      <c r="D1345" s="119">
        <v>43136</v>
      </c>
      <c r="E1345" s="120" t="s">
        <v>4131</v>
      </c>
      <c r="F1345" s="120" t="s">
        <v>3</v>
      </c>
      <c r="G1345" s="120">
        <v>1594484</v>
      </c>
      <c r="H1345" s="124"/>
      <c r="I1345" s="128" t="s">
        <v>4878</v>
      </c>
      <c r="J1345" s="124"/>
      <c r="K1345" s="124"/>
      <c r="L1345" s="124"/>
      <c r="M1345" s="124"/>
      <c r="N1345" s="213">
        <v>0</v>
      </c>
      <c r="O1345" s="213">
        <v>1506</v>
      </c>
      <c r="P1345" s="124" t="s">
        <v>1314</v>
      </c>
    </row>
    <row r="1346" spans="1:16" ht="51">
      <c r="A1346" s="266" t="s">
        <v>619</v>
      </c>
      <c r="B1346" s="124"/>
      <c r="C1346" s="125" t="s">
        <v>713</v>
      </c>
      <c r="D1346" s="119">
        <v>43136</v>
      </c>
      <c r="E1346" s="120" t="s">
        <v>4132</v>
      </c>
      <c r="F1346" s="120" t="s">
        <v>3</v>
      </c>
      <c r="G1346" s="120">
        <v>1594486</v>
      </c>
      <c r="H1346" s="124"/>
      <c r="I1346" s="128" t="s">
        <v>1412</v>
      </c>
      <c r="J1346" s="124"/>
      <c r="K1346" s="124"/>
      <c r="L1346" s="124"/>
      <c r="M1346" s="124"/>
      <c r="N1346" s="213">
        <v>0</v>
      </c>
      <c r="O1346" s="213">
        <v>400</v>
      </c>
      <c r="P1346" s="124" t="s">
        <v>1314</v>
      </c>
    </row>
    <row r="1347" spans="1:16" ht="51">
      <c r="A1347" s="266" t="s">
        <v>619</v>
      </c>
      <c r="B1347" s="124"/>
      <c r="C1347" s="125" t="s">
        <v>713</v>
      </c>
      <c r="D1347" s="119">
        <v>43136</v>
      </c>
      <c r="E1347" s="120" t="s">
        <v>4133</v>
      </c>
      <c r="F1347" s="120" t="s">
        <v>3</v>
      </c>
      <c r="G1347" s="120">
        <v>1594490</v>
      </c>
      <c r="H1347" s="124"/>
      <c r="I1347" s="128" t="s">
        <v>4879</v>
      </c>
      <c r="J1347" s="124"/>
      <c r="K1347" s="124"/>
      <c r="L1347" s="124"/>
      <c r="M1347" s="124"/>
      <c r="N1347" s="213">
        <v>0</v>
      </c>
      <c r="O1347" s="213">
        <v>140</v>
      </c>
      <c r="P1347" s="124" t="s">
        <v>1314</v>
      </c>
    </row>
    <row r="1348" spans="1:16" ht="38.25">
      <c r="A1348" s="266">
        <v>35</v>
      </c>
      <c r="B1348" s="124"/>
      <c r="C1348" s="125" t="s">
        <v>696</v>
      </c>
      <c r="D1348" s="119">
        <v>43136</v>
      </c>
      <c r="E1348" s="120" t="s">
        <v>4134</v>
      </c>
      <c r="F1348" s="120" t="s">
        <v>3</v>
      </c>
      <c r="G1348" s="120">
        <v>1594501</v>
      </c>
      <c r="H1348" s="124"/>
      <c r="I1348" s="128" t="s">
        <v>4880</v>
      </c>
      <c r="J1348" s="124"/>
      <c r="K1348" s="124"/>
      <c r="L1348" s="124"/>
      <c r="M1348" s="124"/>
      <c r="N1348" s="213">
        <v>0</v>
      </c>
      <c r="O1348" s="213">
        <v>460</v>
      </c>
      <c r="P1348" s="124" t="s">
        <v>1314</v>
      </c>
    </row>
    <row r="1349" spans="1:16" ht="51">
      <c r="A1349" s="266" t="s">
        <v>619</v>
      </c>
      <c r="B1349" s="124"/>
      <c r="C1349" s="125" t="s">
        <v>713</v>
      </c>
      <c r="D1349" s="119">
        <v>43136</v>
      </c>
      <c r="E1349" s="120" t="s">
        <v>4135</v>
      </c>
      <c r="F1349" s="120" t="s">
        <v>3</v>
      </c>
      <c r="G1349" s="120">
        <v>1594513</v>
      </c>
      <c r="H1349" s="124"/>
      <c r="I1349" s="128" t="s">
        <v>4881</v>
      </c>
      <c r="J1349" s="124"/>
      <c r="K1349" s="124"/>
      <c r="L1349" s="124"/>
      <c r="M1349" s="124"/>
      <c r="N1349" s="213">
        <v>0</v>
      </c>
      <c r="O1349" s="213">
        <v>140</v>
      </c>
      <c r="P1349" s="124" t="s">
        <v>1314</v>
      </c>
    </row>
    <row r="1350" spans="1:16" ht="51">
      <c r="A1350" s="266" t="s">
        <v>619</v>
      </c>
      <c r="B1350" s="124"/>
      <c r="C1350" s="125" t="s">
        <v>713</v>
      </c>
      <c r="D1350" s="119">
        <v>43136</v>
      </c>
      <c r="E1350" s="120" t="s">
        <v>4136</v>
      </c>
      <c r="F1350" s="120" t="s">
        <v>3</v>
      </c>
      <c r="G1350" s="120">
        <v>1594514</v>
      </c>
      <c r="H1350" s="124"/>
      <c r="I1350" s="128" t="s">
        <v>4882</v>
      </c>
      <c r="J1350" s="124"/>
      <c r="K1350" s="124"/>
      <c r="L1350" s="124"/>
      <c r="M1350" s="124"/>
      <c r="N1350" s="213">
        <v>0</v>
      </c>
      <c r="O1350" s="213">
        <v>140</v>
      </c>
      <c r="P1350" s="124" t="s">
        <v>1314</v>
      </c>
    </row>
    <row r="1351" spans="1:16" ht="51">
      <c r="A1351" s="266" t="s">
        <v>619</v>
      </c>
      <c r="B1351" s="124"/>
      <c r="C1351" s="125" t="s">
        <v>713</v>
      </c>
      <c r="D1351" s="119">
        <v>43136</v>
      </c>
      <c r="E1351" s="120" t="s">
        <v>4137</v>
      </c>
      <c r="F1351" s="120" t="s">
        <v>3</v>
      </c>
      <c r="G1351" s="120">
        <v>1594528</v>
      </c>
      <c r="H1351" s="124"/>
      <c r="I1351" s="128" t="s">
        <v>1393</v>
      </c>
      <c r="J1351" s="124"/>
      <c r="K1351" s="124"/>
      <c r="L1351" s="124"/>
      <c r="M1351" s="124"/>
      <c r="N1351" s="213">
        <v>0</v>
      </c>
      <c r="O1351" s="213">
        <v>390</v>
      </c>
      <c r="P1351" s="124" t="s">
        <v>1314</v>
      </c>
    </row>
    <row r="1352" spans="1:16" ht="51">
      <c r="A1352" s="266" t="s">
        <v>619</v>
      </c>
      <c r="B1352" s="124"/>
      <c r="C1352" s="125" t="s">
        <v>713</v>
      </c>
      <c r="D1352" s="119">
        <v>43136</v>
      </c>
      <c r="E1352" s="120" t="s">
        <v>4138</v>
      </c>
      <c r="F1352" s="120" t="s">
        <v>3</v>
      </c>
      <c r="G1352" s="120">
        <v>1594531</v>
      </c>
      <c r="H1352" s="124"/>
      <c r="I1352" s="128" t="s">
        <v>1393</v>
      </c>
      <c r="J1352" s="124"/>
      <c r="K1352" s="124"/>
      <c r="L1352" s="124"/>
      <c r="M1352" s="124"/>
      <c r="N1352" s="213">
        <v>0</v>
      </c>
      <c r="O1352" s="213">
        <v>390</v>
      </c>
      <c r="P1352" s="124" t="s">
        <v>1314</v>
      </c>
    </row>
    <row r="1353" spans="1:16" ht="51">
      <c r="A1353" s="266" t="s">
        <v>619</v>
      </c>
      <c r="B1353" s="124"/>
      <c r="C1353" s="125" t="s">
        <v>713</v>
      </c>
      <c r="D1353" s="119">
        <v>43136</v>
      </c>
      <c r="E1353" s="120" t="s">
        <v>4139</v>
      </c>
      <c r="F1353" s="120" t="s">
        <v>3</v>
      </c>
      <c r="G1353" s="120">
        <v>1594582</v>
      </c>
      <c r="H1353" s="124"/>
      <c r="I1353" s="128" t="s">
        <v>4883</v>
      </c>
      <c r="J1353" s="124"/>
      <c r="K1353" s="124"/>
      <c r="L1353" s="124"/>
      <c r="M1353" s="124"/>
      <c r="N1353" s="213">
        <v>0</v>
      </c>
      <c r="O1353" s="213">
        <v>711.18</v>
      </c>
      <c r="P1353" s="124" t="s">
        <v>1314</v>
      </c>
    </row>
    <row r="1354" spans="1:16" ht="51">
      <c r="A1354" s="266" t="s">
        <v>619</v>
      </c>
      <c r="B1354" s="124"/>
      <c r="C1354" s="125" t="s">
        <v>713</v>
      </c>
      <c r="D1354" s="119">
        <v>43136</v>
      </c>
      <c r="E1354" s="120" t="s">
        <v>4140</v>
      </c>
      <c r="F1354" s="120" t="s">
        <v>3</v>
      </c>
      <c r="G1354" s="120">
        <v>1594583</v>
      </c>
      <c r="H1354" s="124"/>
      <c r="I1354" s="128" t="s">
        <v>4884</v>
      </c>
      <c r="J1354" s="124"/>
      <c r="K1354" s="124"/>
      <c r="L1354" s="124"/>
      <c r="M1354" s="124"/>
      <c r="N1354" s="213">
        <v>0</v>
      </c>
      <c r="O1354" s="213">
        <v>150</v>
      </c>
      <c r="P1354" s="124" t="s">
        <v>1314</v>
      </c>
    </row>
    <row r="1355" spans="1:16" ht="51">
      <c r="A1355" s="266" t="s">
        <v>619</v>
      </c>
      <c r="B1355" s="124"/>
      <c r="C1355" s="125" t="s">
        <v>713</v>
      </c>
      <c r="D1355" s="119">
        <v>43136</v>
      </c>
      <c r="E1355" s="120" t="s">
        <v>4141</v>
      </c>
      <c r="F1355" s="120" t="s">
        <v>3</v>
      </c>
      <c r="G1355" s="120">
        <v>1594584</v>
      </c>
      <c r="H1355" s="124"/>
      <c r="I1355" s="128" t="s">
        <v>1376</v>
      </c>
      <c r="J1355" s="124"/>
      <c r="K1355" s="124"/>
      <c r="L1355" s="124"/>
      <c r="M1355" s="124"/>
      <c r="N1355" s="213">
        <v>0</v>
      </c>
      <c r="O1355" s="213">
        <v>1713</v>
      </c>
      <c r="P1355" s="124" t="s">
        <v>1314</v>
      </c>
    </row>
    <row r="1356" spans="1:16" ht="51">
      <c r="A1356" s="266" t="s">
        <v>619</v>
      </c>
      <c r="B1356" s="124"/>
      <c r="C1356" s="125" t="s">
        <v>713</v>
      </c>
      <c r="D1356" s="119">
        <v>43136</v>
      </c>
      <c r="E1356" s="120" t="s">
        <v>4142</v>
      </c>
      <c r="F1356" s="120" t="s">
        <v>3</v>
      </c>
      <c r="G1356" s="120">
        <v>1594596</v>
      </c>
      <c r="H1356" s="124"/>
      <c r="I1356" s="128" t="s">
        <v>4885</v>
      </c>
      <c r="J1356" s="124"/>
      <c r="K1356" s="124"/>
      <c r="L1356" s="124"/>
      <c r="M1356" s="124"/>
      <c r="N1356" s="213">
        <v>0</v>
      </c>
      <c r="O1356" s="213">
        <v>140</v>
      </c>
      <c r="P1356" s="124" t="s">
        <v>1314</v>
      </c>
    </row>
    <row r="1357" spans="1:16" ht="51">
      <c r="A1357" s="266" t="s">
        <v>619</v>
      </c>
      <c r="B1357" s="124"/>
      <c r="C1357" s="125" t="s">
        <v>713</v>
      </c>
      <c r="D1357" s="119">
        <v>43136</v>
      </c>
      <c r="E1357" s="120" t="s">
        <v>4143</v>
      </c>
      <c r="F1357" s="120" t="s">
        <v>3</v>
      </c>
      <c r="G1357" s="120">
        <v>1594600</v>
      </c>
      <c r="H1357" s="124"/>
      <c r="I1357" s="128" t="s">
        <v>4886</v>
      </c>
      <c r="J1357" s="124"/>
      <c r="K1357" s="124"/>
      <c r="L1357" s="124"/>
      <c r="M1357" s="124"/>
      <c r="N1357" s="213">
        <v>0</v>
      </c>
      <c r="O1357" s="213">
        <v>140</v>
      </c>
      <c r="P1357" s="124" t="s">
        <v>1314</v>
      </c>
    </row>
    <row r="1358" spans="1:16" ht="51">
      <c r="A1358" s="266" t="s">
        <v>619</v>
      </c>
      <c r="B1358" s="124"/>
      <c r="C1358" s="125" t="s">
        <v>713</v>
      </c>
      <c r="D1358" s="119">
        <v>43136</v>
      </c>
      <c r="E1358" s="120" t="s">
        <v>4144</v>
      </c>
      <c r="F1358" s="120" t="s">
        <v>3</v>
      </c>
      <c r="G1358" s="120">
        <v>1594601</v>
      </c>
      <c r="H1358" s="124"/>
      <c r="I1358" s="128" t="s">
        <v>4887</v>
      </c>
      <c r="J1358" s="124"/>
      <c r="K1358" s="124"/>
      <c r="L1358" s="124"/>
      <c r="M1358" s="124"/>
      <c r="N1358" s="213">
        <v>0</v>
      </c>
      <c r="O1358" s="213">
        <v>220</v>
      </c>
      <c r="P1358" s="124" t="s">
        <v>1314</v>
      </c>
    </row>
    <row r="1359" spans="1:16" ht="51">
      <c r="A1359" s="266" t="s">
        <v>619</v>
      </c>
      <c r="B1359" s="124"/>
      <c r="C1359" s="125" t="s">
        <v>713</v>
      </c>
      <c r="D1359" s="119">
        <v>43136</v>
      </c>
      <c r="E1359" s="120" t="s">
        <v>4145</v>
      </c>
      <c r="F1359" s="120" t="s">
        <v>3</v>
      </c>
      <c r="G1359" s="120">
        <v>1594602</v>
      </c>
      <c r="H1359" s="124"/>
      <c r="I1359" s="128" t="s">
        <v>4888</v>
      </c>
      <c r="J1359" s="124"/>
      <c r="K1359" s="124"/>
      <c r="L1359" s="124"/>
      <c r="M1359" s="124"/>
      <c r="N1359" s="213">
        <v>0</v>
      </c>
      <c r="O1359" s="213">
        <v>220</v>
      </c>
      <c r="P1359" s="124" t="s">
        <v>1314</v>
      </c>
    </row>
    <row r="1360" spans="1:16" ht="51">
      <c r="A1360" s="266" t="s">
        <v>619</v>
      </c>
      <c r="B1360" s="124"/>
      <c r="C1360" s="125" t="s">
        <v>713</v>
      </c>
      <c r="D1360" s="119">
        <v>43136</v>
      </c>
      <c r="E1360" s="120" t="s">
        <v>4146</v>
      </c>
      <c r="F1360" s="120" t="s">
        <v>3</v>
      </c>
      <c r="G1360" s="120">
        <v>1594628</v>
      </c>
      <c r="H1360" s="124"/>
      <c r="I1360" s="128" t="s">
        <v>4889</v>
      </c>
      <c r="J1360" s="124"/>
      <c r="K1360" s="124"/>
      <c r="L1360" s="124"/>
      <c r="M1360" s="124"/>
      <c r="N1360" s="213">
        <v>0</v>
      </c>
      <c r="O1360" s="213">
        <v>140</v>
      </c>
      <c r="P1360" s="124" t="s">
        <v>1314</v>
      </c>
    </row>
    <row r="1361" spans="1:16" ht="51">
      <c r="A1361" s="266" t="s">
        <v>619</v>
      </c>
      <c r="B1361" s="124"/>
      <c r="C1361" s="125" t="s">
        <v>713</v>
      </c>
      <c r="D1361" s="119">
        <v>43136</v>
      </c>
      <c r="E1361" s="120" t="s">
        <v>4147</v>
      </c>
      <c r="F1361" s="120" t="s">
        <v>3</v>
      </c>
      <c r="G1361" s="120">
        <v>1594629</v>
      </c>
      <c r="H1361" s="124"/>
      <c r="I1361" s="128" t="s">
        <v>4890</v>
      </c>
      <c r="J1361" s="124"/>
      <c r="K1361" s="124"/>
      <c r="L1361" s="124"/>
      <c r="M1361" s="124"/>
      <c r="N1361" s="213">
        <v>0</v>
      </c>
      <c r="O1361" s="213">
        <v>218.02</v>
      </c>
      <c r="P1361" s="124" t="s">
        <v>1314</v>
      </c>
    </row>
    <row r="1362" spans="1:16" ht="51">
      <c r="A1362" s="266" t="s">
        <v>619</v>
      </c>
      <c r="B1362" s="124"/>
      <c r="C1362" s="125" t="s">
        <v>713</v>
      </c>
      <c r="D1362" s="119">
        <v>43136</v>
      </c>
      <c r="E1362" s="120" t="s">
        <v>4148</v>
      </c>
      <c r="F1362" s="120" t="s">
        <v>3</v>
      </c>
      <c r="G1362" s="120">
        <v>1594635</v>
      </c>
      <c r="H1362" s="124"/>
      <c r="I1362" s="128" t="s">
        <v>1389</v>
      </c>
      <c r="J1362" s="124"/>
      <c r="K1362" s="124"/>
      <c r="L1362" s="124"/>
      <c r="M1362" s="124"/>
      <c r="N1362" s="213">
        <v>0</v>
      </c>
      <c r="O1362" s="213">
        <v>800</v>
      </c>
      <c r="P1362" s="124" t="s">
        <v>1314</v>
      </c>
    </row>
    <row r="1363" spans="1:16" ht="51">
      <c r="A1363" s="266" t="s">
        <v>619</v>
      </c>
      <c r="B1363" s="124"/>
      <c r="C1363" s="125" t="s">
        <v>713</v>
      </c>
      <c r="D1363" s="119">
        <v>43136</v>
      </c>
      <c r="E1363" s="120" t="s">
        <v>4149</v>
      </c>
      <c r="F1363" s="120" t="s">
        <v>3</v>
      </c>
      <c r="G1363" s="120">
        <v>1594650</v>
      </c>
      <c r="H1363" s="124"/>
      <c r="I1363" s="128" t="s">
        <v>4891</v>
      </c>
      <c r="J1363" s="124"/>
      <c r="K1363" s="124"/>
      <c r="L1363" s="124"/>
      <c r="M1363" s="124"/>
      <c r="N1363" s="213">
        <v>0</v>
      </c>
      <c r="O1363" s="213">
        <v>70</v>
      </c>
      <c r="P1363" s="124" t="s">
        <v>1314</v>
      </c>
    </row>
    <row r="1364" spans="1:16" ht="51">
      <c r="A1364" s="266" t="s">
        <v>619</v>
      </c>
      <c r="B1364" s="124"/>
      <c r="C1364" s="125" t="s">
        <v>713</v>
      </c>
      <c r="D1364" s="119">
        <v>43136</v>
      </c>
      <c r="E1364" s="120" t="s">
        <v>4150</v>
      </c>
      <c r="F1364" s="120" t="s">
        <v>3</v>
      </c>
      <c r="G1364" s="120">
        <v>1594716</v>
      </c>
      <c r="H1364" s="124"/>
      <c r="I1364" s="128" t="s">
        <v>4892</v>
      </c>
      <c r="J1364" s="124"/>
      <c r="K1364" s="124"/>
      <c r="L1364" s="124"/>
      <c r="M1364" s="124"/>
      <c r="N1364" s="213">
        <v>0</v>
      </c>
      <c r="O1364" s="213">
        <v>140</v>
      </c>
      <c r="P1364" s="124" t="s">
        <v>1314</v>
      </c>
    </row>
    <row r="1365" spans="1:16" ht="51">
      <c r="A1365" s="266" t="s">
        <v>619</v>
      </c>
      <c r="B1365" s="124"/>
      <c r="C1365" s="125" t="s">
        <v>713</v>
      </c>
      <c r="D1365" s="119">
        <v>43136</v>
      </c>
      <c r="E1365" s="120" t="s">
        <v>4151</v>
      </c>
      <c r="F1365" s="120" t="s">
        <v>3</v>
      </c>
      <c r="G1365" s="120">
        <v>1594729</v>
      </c>
      <c r="H1365" s="124"/>
      <c r="I1365" s="128" t="s">
        <v>3216</v>
      </c>
      <c r="J1365" s="124"/>
      <c r="K1365" s="124"/>
      <c r="L1365" s="124"/>
      <c r="M1365" s="124"/>
      <c r="N1365" s="213">
        <v>0</v>
      </c>
      <c r="O1365" s="213">
        <v>800</v>
      </c>
      <c r="P1365" s="124" t="s">
        <v>1314</v>
      </c>
    </row>
    <row r="1366" spans="1:16" ht="51">
      <c r="A1366" s="266" t="s">
        <v>619</v>
      </c>
      <c r="B1366" s="124"/>
      <c r="C1366" s="125" t="s">
        <v>713</v>
      </c>
      <c r="D1366" s="119">
        <v>43137</v>
      </c>
      <c r="E1366" s="120" t="s">
        <v>3751</v>
      </c>
      <c r="F1366" s="120" t="s">
        <v>6</v>
      </c>
      <c r="G1366" s="120">
        <v>659684</v>
      </c>
      <c r="H1366" s="124"/>
      <c r="I1366" s="128" t="s">
        <v>4610</v>
      </c>
      <c r="J1366" s="124"/>
      <c r="K1366" s="124"/>
      <c r="L1366" s="124"/>
      <c r="M1366" s="124"/>
      <c r="N1366" s="213">
        <v>0</v>
      </c>
      <c r="O1366" s="213">
        <v>22514.52</v>
      </c>
      <c r="P1366" s="124" t="s">
        <v>1314</v>
      </c>
    </row>
    <row r="1367" spans="1:16" ht="51">
      <c r="A1367" s="266" t="s">
        <v>619</v>
      </c>
      <c r="B1367" s="124"/>
      <c r="C1367" s="125" t="s">
        <v>713</v>
      </c>
      <c r="D1367" s="119">
        <v>43137</v>
      </c>
      <c r="E1367" s="120" t="s">
        <v>3752</v>
      </c>
      <c r="F1367" s="120" t="s">
        <v>6</v>
      </c>
      <c r="G1367" s="120">
        <v>659947</v>
      </c>
      <c r="H1367" s="124"/>
      <c r="I1367" s="128" t="s">
        <v>4611</v>
      </c>
      <c r="J1367" s="124"/>
      <c r="K1367" s="124"/>
      <c r="L1367" s="124"/>
      <c r="M1367" s="124"/>
      <c r="N1367" s="213">
        <v>0</v>
      </c>
      <c r="O1367" s="213">
        <v>6351.4</v>
      </c>
      <c r="P1367" s="124" t="s">
        <v>1314</v>
      </c>
    </row>
    <row r="1368" spans="1:16" ht="51">
      <c r="A1368" s="266" t="s">
        <v>619</v>
      </c>
      <c r="B1368" s="124"/>
      <c r="C1368" s="125" t="s">
        <v>713</v>
      </c>
      <c r="D1368" s="119">
        <v>43137</v>
      </c>
      <c r="E1368" s="120" t="s">
        <v>3753</v>
      </c>
      <c r="F1368" s="120" t="s">
        <v>6</v>
      </c>
      <c r="G1368" s="120">
        <v>659949</v>
      </c>
      <c r="H1368" s="124"/>
      <c r="I1368" s="128" t="s">
        <v>4612</v>
      </c>
      <c r="J1368" s="124"/>
      <c r="K1368" s="124"/>
      <c r="L1368" s="124"/>
      <c r="M1368" s="124"/>
      <c r="N1368" s="213">
        <v>0</v>
      </c>
      <c r="O1368" s="213">
        <v>26044.2</v>
      </c>
      <c r="P1368" s="124" t="s">
        <v>1314</v>
      </c>
    </row>
    <row r="1369" spans="1:16" ht="51">
      <c r="A1369" s="266" t="s">
        <v>619</v>
      </c>
      <c r="B1369" s="124"/>
      <c r="C1369" s="125" t="s">
        <v>713</v>
      </c>
      <c r="D1369" s="119">
        <v>43137</v>
      </c>
      <c r="E1369" s="120" t="s">
        <v>3754</v>
      </c>
      <c r="F1369" s="120" t="s">
        <v>6</v>
      </c>
      <c r="G1369" s="120">
        <v>659955</v>
      </c>
      <c r="H1369" s="124"/>
      <c r="I1369" s="128" t="s">
        <v>4613</v>
      </c>
      <c r="J1369" s="124"/>
      <c r="K1369" s="124"/>
      <c r="L1369" s="124"/>
      <c r="M1369" s="124"/>
      <c r="N1369" s="213">
        <v>0</v>
      </c>
      <c r="O1369" s="213">
        <v>14640.06</v>
      </c>
      <c r="P1369" s="124" t="s">
        <v>1314</v>
      </c>
    </row>
    <row r="1370" spans="1:16" ht="63.75">
      <c r="A1370" s="266" t="s">
        <v>619</v>
      </c>
      <c r="B1370" s="124"/>
      <c r="C1370" s="125" t="s">
        <v>713</v>
      </c>
      <c r="D1370" s="119">
        <v>43137</v>
      </c>
      <c r="E1370" s="120" t="s">
        <v>3755</v>
      </c>
      <c r="F1370" s="120" t="s">
        <v>6</v>
      </c>
      <c r="G1370" s="120">
        <v>659957</v>
      </c>
      <c r="H1370" s="124"/>
      <c r="I1370" s="128" t="s">
        <v>4614</v>
      </c>
      <c r="J1370" s="124"/>
      <c r="K1370" s="124"/>
      <c r="L1370" s="124"/>
      <c r="M1370" s="124"/>
      <c r="N1370" s="213">
        <v>0</v>
      </c>
      <c r="O1370" s="213">
        <v>201494.46</v>
      </c>
      <c r="P1370" s="124" t="s">
        <v>1314</v>
      </c>
    </row>
    <row r="1371" spans="1:16" ht="63.75">
      <c r="A1371" s="266" t="s">
        <v>619</v>
      </c>
      <c r="B1371" s="124"/>
      <c r="C1371" s="125" t="s">
        <v>713</v>
      </c>
      <c r="D1371" s="119">
        <v>43137</v>
      </c>
      <c r="E1371" s="120" t="s">
        <v>3756</v>
      </c>
      <c r="F1371" s="120" t="s">
        <v>6</v>
      </c>
      <c r="G1371" s="120">
        <v>659959</v>
      </c>
      <c r="H1371" s="124"/>
      <c r="I1371" s="128" t="s">
        <v>4615</v>
      </c>
      <c r="J1371" s="124"/>
      <c r="K1371" s="124"/>
      <c r="L1371" s="124"/>
      <c r="M1371" s="124"/>
      <c r="N1371" s="213">
        <v>0</v>
      </c>
      <c r="O1371" s="213">
        <v>48271.49</v>
      </c>
      <c r="P1371" s="124" t="s">
        <v>1314</v>
      </c>
    </row>
    <row r="1372" spans="1:16" ht="51">
      <c r="A1372" s="266" t="s">
        <v>619</v>
      </c>
      <c r="B1372" s="124"/>
      <c r="C1372" s="125" t="s">
        <v>713</v>
      </c>
      <c r="D1372" s="119">
        <v>43137</v>
      </c>
      <c r="E1372" s="120" t="s">
        <v>3757</v>
      </c>
      <c r="F1372" s="120" t="s">
        <v>6</v>
      </c>
      <c r="G1372" s="120">
        <v>659961</v>
      </c>
      <c r="H1372" s="124"/>
      <c r="I1372" s="128" t="s">
        <v>4616</v>
      </c>
      <c r="J1372" s="124"/>
      <c r="K1372" s="124"/>
      <c r="L1372" s="124"/>
      <c r="M1372" s="124"/>
      <c r="N1372" s="213">
        <v>0</v>
      </c>
      <c r="O1372" s="213">
        <v>6901.16</v>
      </c>
      <c r="P1372" s="124" t="s">
        <v>1314</v>
      </c>
    </row>
    <row r="1373" spans="1:16" ht="51">
      <c r="A1373" s="266" t="s">
        <v>619</v>
      </c>
      <c r="B1373" s="124"/>
      <c r="C1373" s="125" t="s">
        <v>713</v>
      </c>
      <c r="D1373" s="119">
        <v>43137</v>
      </c>
      <c r="E1373" s="120" t="s">
        <v>3758</v>
      </c>
      <c r="F1373" s="120" t="s">
        <v>6</v>
      </c>
      <c r="G1373" s="120">
        <v>660023</v>
      </c>
      <c r="H1373" s="124"/>
      <c r="I1373" s="128" t="s">
        <v>4617</v>
      </c>
      <c r="J1373" s="124"/>
      <c r="K1373" s="124"/>
      <c r="L1373" s="124"/>
      <c r="M1373" s="124"/>
      <c r="N1373" s="213">
        <v>0</v>
      </c>
      <c r="O1373" s="213">
        <v>19146.259999999998</v>
      </c>
      <c r="P1373" s="124" t="s">
        <v>1314</v>
      </c>
    </row>
    <row r="1374" spans="1:16" ht="63.75">
      <c r="A1374" s="266">
        <v>340</v>
      </c>
      <c r="B1374" s="124"/>
      <c r="C1374" s="125" t="s">
        <v>814</v>
      </c>
      <c r="D1374" s="119">
        <v>43137</v>
      </c>
      <c r="E1374" s="120" t="s">
        <v>3759</v>
      </c>
      <c r="F1374" s="120" t="s">
        <v>6</v>
      </c>
      <c r="G1374" s="120">
        <v>938714</v>
      </c>
      <c r="H1374" s="124"/>
      <c r="I1374" s="128" t="s">
        <v>4618</v>
      </c>
      <c r="J1374" s="124"/>
      <c r="K1374" s="124"/>
      <c r="L1374" s="124"/>
      <c r="M1374" s="124"/>
      <c r="N1374" s="213">
        <v>0</v>
      </c>
      <c r="O1374" s="213">
        <v>280.70999999999998</v>
      </c>
      <c r="P1374" s="124" t="s">
        <v>1314</v>
      </c>
    </row>
    <row r="1375" spans="1:16" ht="76.5">
      <c r="A1375" s="266">
        <v>20</v>
      </c>
      <c r="B1375" s="124"/>
      <c r="C1375" s="125" t="s">
        <v>693</v>
      </c>
      <c r="D1375" s="119">
        <v>43137</v>
      </c>
      <c r="E1375" s="120" t="s">
        <v>3760</v>
      </c>
      <c r="F1375" s="120" t="s">
        <v>15</v>
      </c>
      <c r="G1375" s="120">
        <v>4319</v>
      </c>
      <c r="H1375" s="124"/>
      <c r="I1375" s="128" t="s">
        <v>4619</v>
      </c>
      <c r="J1375" s="124"/>
      <c r="K1375" s="124"/>
      <c r="L1375" s="124"/>
      <c r="M1375" s="124"/>
      <c r="N1375" s="213">
        <v>1376.79</v>
      </c>
      <c r="O1375" s="213">
        <v>0</v>
      </c>
      <c r="P1375" s="124" t="s">
        <v>1314</v>
      </c>
    </row>
    <row r="1376" spans="1:16" ht="76.5">
      <c r="A1376" s="266">
        <v>20</v>
      </c>
      <c r="B1376" s="124"/>
      <c r="C1376" s="125" t="s">
        <v>693</v>
      </c>
      <c r="D1376" s="119">
        <v>43137</v>
      </c>
      <c r="E1376" s="120" t="s">
        <v>3761</v>
      </c>
      <c r="F1376" s="120" t="s">
        <v>15</v>
      </c>
      <c r="G1376" s="120">
        <v>4320</v>
      </c>
      <c r="H1376" s="124"/>
      <c r="I1376" s="128" t="s">
        <v>4620</v>
      </c>
      <c r="J1376" s="124"/>
      <c r="K1376" s="124"/>
      <c r="L1376" s="124"/>
      <c r="M1376" s="124"/>
      <c r="N1376" s="213">
        <v>992.15</v>
      </c>
      <c r="O1376" s="213">
        <v>0</v>
      </c>
      <c r="P1376" s="124" t="s">
        <v>1314</v>
      </c>
    </row>
    <row r="1377" spans="1:16" ht="63.75">
      <c r="A1377" s="266">
        <v>291</v>
      </c>
      <c r="B1377" s="124"/>
      <c r="C1377" s="125" t="s">
        <v>794</v>
      </c>
      <c r="D1377" s="119">
        <v>43137</v>
      </c>
      <c r="E1377" s="120" t="s">
        <v>3762</v>
      </c>
      <c r="F1377" s="120" t="s">
        <v>11</v>
      </c>
      <c r="G1377" s="120">
        <v>659808</v>
      </c>
      <c r="H1377" s="124"/>
      <c r="I1377" s="128" t="s">
        <v>4621</v>
      </c>
      <c r="J1377" s="124"/>
      <c r="K1377" s="124"/>
      <c r="L1377" s="124"/>
      <c r="M1377" s="124"/>
      <c r="N1377" s="213">
        <v>50</v>
      </c>
      <c r="O1377" s="213">
        <v>0</v>
      </c>
      <c r="P1377" s="124" t="s">
        <v>1314</v>
      </c>
    </row>
    <row r="1378" spans="1:16" ht="63.75">
      <c r="A1378" s="266" t="s">
        <v>619</v>
      </c>
      <c r="B1378" s="124"/>
      <c r="C1378" s="125" t="s">
        <v>713</v>
      </c>
      <c r="D1378" s="119">
        <v>43137</v>
      </c>
      <c r="E1378" s="120" t="s">
        <v>3763</v>
      </c>
      <c r="F1378" s="120" t="s">
        <v>15</v>
      </c>
      <c r="G1378" s="120">
        <v>659938</v>
      </c>
      <c r="H1378" s="124"/>
      <c r="I1378" s="128" t="s">
        <v>4622</v>
      </c>
      <c r="J1378" s="124"/>
      <c r="K1378" s="124"/>
      <c r="L1378" s="124"/>
      <c r="M1378" s="124"/>
      <c r="N1378" s="213">
        <v>50</v>
      </c>
      <c r="O1378" s="213">
        <v>0</v>
      </c>
      <c r="P1378" s="124" t="s">
        <v>1314</v>
      </c>
    </row>
    <row r="1379" spans="1:16" ht="114.75">
      <c r="A1379" s="266">
        <v>249</v>
      </c>
      <c r="B1379" s="124"/>
      <c r="C1379" s="125" t="s">
        <v>775</v>
      </c>
      <c r="D1379" s="119">
        <v>43137</v>
      </c>
      <c r="E1379" s="120" t="s">
        <v>3764</v>
      </c>
      <c r="F1379" s="120" t="s">
        <v>1257</v>
      </c>
      <c r="G1379" s="120">
        <v>4269</v>
      </c>
      <c r="H1379" s="124"/>
      <c r="I1379" s="128" t="s">
        <v>4623</v>
      </c>
      <c r="J1379" s="124"/>
      <c r="K1379" s="124"/>
      <c r="L1379" s="124"/>
      <c r="M1379" s="124"/>
      <c r="N1379" s="213">
        <v>6998.17</v>
      </c>
      <c r="O1379" s="213">
        <v>0</v>
      </c>
      <c r="P1379" s="124" t="s">
        <v>1314</v>
      </c>
    </row>
    <row r="1380" spans="1:16" ht="63.75">
      <c r="A1380" s="266" t="s">
        <v>619</v>
      </c>
      <c r="B1380" s="124"/>
      <c r="C1380" s="125" t="s">
        <v>713</v>
      </c>
      <c r="D1380" s="119">
        <v>43137</v>
      </c>
      <c r="E1380" s="120" t="s">
        <v>4152</v>
      </c>
      <c r="F1380" s="120" t="s">
        <v>3</v>
      </c>
      <c r="G1380" s="120">
        <v>1594881</v>
      </c>
      <c r="H1380" s="124"/>
      <c r="I1380" s="128" t="s">
        <v>4893</v>
      </c>
      <c r="J1380" s="124"/>
      <c r="K1380" s="124"/>
      <c r="L1380" s="124"/>
      <c r="M1380" s="124"/>
      <c r="N1380" s="213">
        <v>0</v>
      </c>
      <c r="O1380" s="213">
        <v>595748.85</v>
      </c>
      <c r="P1380" s="124" t="s">
        <v>1314</v>
      </c>
    </row>
    <row r="1381" spans="1:16" ht="51">
      <c r="A1381" s="266">
        <v>513</v>
      </c>
      <c r="B1381" s="124"/>
      <c r="C1381" s="125" t="s">
        <v>201</v>
      </c>
      <c r="D1381" s="119">
        <v>43137</v>
      </c>
      <c r="E1381" s="120" t="s">
        <v>4153</v>
      </c>
      <c r="F1381" s="120" t="s">
        <v>3</v>
      </c>
      <c r="G1381" s="120">
        <v>1594985</v>
      </c>
      <c r="H1381" s="124"/>
      <c r="I1381" s="128" t="s">
        <v>4894</v>
      </c>
      <c r="J1381" s="124"/>
      <c r="K1381" s="124"/>
      <c r="L1381" s="124"/>
      <c r="M1381" s="124"/>
      <c r="N1381" s="213">
        <v>0</v>
      </c>
      <c r="O1381" s="213">
        <v>1404</v>
      </c>
      <c r="P1381" s="124" t="s">
        <v>1314</v>
      </c>
    </row>
    <row r="1382" spans="1:16" ht="63.75">
      <c r="A1382" s="266">
        <v>340</v>
      </c>
      <c r="B1382" s="124"/>
      <c r="C1382" s="125" t="s">
        <v>814</v>
      </c>
      <c r="D1382" s="119">
        <v>43137</v>
      </c>
      <c r="E1382" s="120" t="s">
        <v>4154</v>
      </c>
      <c r="F1382" s="120" t="s">
        <v>3</v>
      </c>
      <c r="G1382" s="120">
        <v>1595002</v>
      </c>
      <c r="H1382" s="124"/>
      <c r="I1382" s="128" t="s">
        <v>4895</v>
      </c>
      <c r="J1382" s="124"/>
      <c r="K1382" s="124"/>
      <c r="L1382" s="124"/>
      <c r="M1382" s="124"/>
      <c r="N1382" s="213">
        <v>0</v>
      </c>
      <c r="O1382" s="213">
        <v>198</v>
      </c>
      <c r="P1382" s="124" t="s">
        <v>1314</v>
      </c>
    </row>
    <row r="1383" spans="1:16" ht="63.75">
      <c r="A1383" s="266">
        <v>340</v>
      </c>
      <c r="B1383" s="124"/>
      <c r="C1383" s="125" t="s">
        <v>814</v>
      </c>
      <c r="D1383" s="119">
        <v>43137</v>
      </c>
      <c r="E1383" s="120" t="s">
        <v>4155</v>
      </c>
      <c r="F1383" s="120" t="s">
        <v>3</v>
      </c>
      <c r="G1383" s="120">
        <v>1595004</v>
      </c>
      <c r="H1383" s="124"/>
      <c r="I1383" s="128" t="s">
        <v>4896</v>
      </c>
      <c r="J1383" s="124"/>
      <c r="K1383" s="124"/>
      <c r="L1383" s="124"/>
      <c r="M1383" s="124"/>
      <c r="N1383" s="213">
        <v>0</v>
      </c>
      <c r="O1383" s="213">
        <v>13387.68</v>
      </c>
      <c r="P1383" s="124" t="s">
        <v>1314</v>
      </c>
    </row>
    <row r="1384" spans="1:16" ht="51">
      <c r="A1384" s="266" t="s">
        <v>619</v>
      </c>
      <c r="B1384" s="124"/>
      <c r="C1384" s="125" t="s">
        <v>713</v>
      </c>
      <c r="D1384" s="119">
        <v>43137</v>
      </c>
      <c r="E1384" s="120" t="s">
        <v>4156</v>
      </c>
      <c r="F1384" s="120" t="s">
        <v>3</v>
      </c>
      <c r="G1384" s="120">
        <v>1594901</v>
      </c>
      <c r="H1384" s="124"/>
      <c r="I1384" s="128" t="s">
        <v>4897</v>
      </c>
      <c r="J1384" s="124"/>
      <c r="K1384" s="124"/>
      <c r="L1384" s="124"/>
      <c r="M1384" s="124"/>
      <c r="N1384" s="213">
        <v>0</v>
      </c>
      <c r="O1384" s="213">
        <v>0.66</v>
      </c>
      <c r="P1384" s="124" t="s">
        <v>1314</v>
      </c>
    </row>
    <row r="1385" spans="1:16" ht="51">
      <c r="A1385" s="266" t="s">
        <v>619</v>
      </c>
      <c r="B1385" s="124"/>
      <c r="C1385" s="125" t="s">
        <v>713</v>
      </c>
      <c r="D1385" s="119">
        <v>43137</v>
      </c>
      <c r="E1385" s="120" t="s">
        <v>4157</v>
      </c>
      <c r="F1385" s="120" t="s">
        <v>3</v>
      </c>
      <c r="G1385" s="120">
        <v>1594902</v>
      </c>
      <c r="H1385" s="124"/>
      <c r="I1385" s="128" t="s">
        <v>4898</v>
      </c>
      <c r="J1385" s="124"/>
      <c r="K1385" s="124"/>
      <c r="L1385" s="124"/>
      <c r="M1385" s="124"/>
      <c r="N1385" s="213">
        <v>0</v>
      </c>
      <c r="O1385" s="213">
        <v>2304.16</v>
      </c>
      <c r="P1385" s="124" t="s">
        <v>1314</v>
      </c>
    </row>
    <row r="1386" spans="1:16" ht="51">
      <c r="A1386" s="266" t="s">
        <v>619</v>
      </c>
      <c r="B1386" s="124"/>
      <c r="C1386" s="125" t="s">
        <v>713</v>
      </c>
      <c r="D1386" s="119">
        <v>43137</v>
      </c>
      <c r="E1386" s="120" t="s">
        <v>4158</v>
      </c>
      <c r="F1386" s="120" t="s">
        <v>3</v>
      </c>
      <c r="G1386" s="120">
        <v>1594911</v>
      </c>
      <c r="H1386" s="124"/>
      <c r="I1386" s="128" t="s">
        <v>4899</v>
      </c>
      <c r="J1386" s="124"/>
      <c r="K1386" s="124"/>
      <c r="L1386" s="124"/>
      <c r="M1386" s="124"/>
      <c r="N1386" s="213">
        <v>0</v>
      </c>
      <c r="O1386" s="213">
        <v>686.35</v>
      </c>
      <c r="P1386" s="124" t="s">
        <v>1314</v>
      </c>
    </row>
    <row r="1387" spans="1:16" ht="51">
      <c r="A1387" s="266" t="s">
        <v>619</v>
      </c>
      <c r="B1387" s="124"/>
      <c r="C1387" s="125" t="s">
        <v>713</v>
      </c>
      <c r="D1387" s="119">
        <v>43137</v>
      </c>
      <c r="E1387" s="120" t="s">
        <v>4159</v>
      </c>
      <c r="F1387" s="120" t="s">
        <v>3</v>
      </c>
      <c r="G1387" s="120">
        <v>1594933</v>
      </c>
      <c r="H1387" s="124"/>
      <c r="I1387" s="128" t="s">
        <v>4900</v>
      </c>
      <c r="J1387" s="124"/>
      <c r="K1387" s="124"/>
      <c r="L1387" s="124"/>
      <c r="M1387" s="124"/>
      <c r="N1387" s="213">
        <v>0</v>
      </c>
      <c r="O1387" s="213">
        <v>3381.4</v>
      </c>
      <c r="P1387" s="124" t="s">
        <v>1314</v>
      </c>
    </row>
    <row r="1388" spans="1:16" ht="51">
      <c r="A1388" s="266" t="s">
        <v>619</v>
      </c>
      <c r="B1388" s="124"/>
      <c r="C1388" s="125" t="s">
        <v>713</v>
      </c>
      <c r="D1388" s="119">
        <v>43137</v>
      </c>
      <c r="E1388" s="120" t="s">
        <v>4160</v>
      </c>
      <c r="F1388" s="120" t="s">
        <v>3</v>
      </c>
      <c r="G1388" s="120">
        <v>1594960</v>
      </c>
      <c r="H1388" s="124"/>
      <c r="I1388" s="128" t="s">
        <v>4901</v>
      </c>
      <c r="J1388" s="124"/>
      <c r="K1388" s="124"/>
      <c r="L1388" s="124"/>
      <c r="M1388" s="124"/>
      <c r="N1388" s="213">
        <v>0</v>
      </c>
      <c r="O1388" s="213">
        <v>125</v>
      </c>
      <c r="P1388" s="124" t="s">
        <v>1314</v>
      </c>
    </row>
    <row r="1389" spans="1:16" ht="51">
      <c r="A1389" s="266" t="s">
        <v>619</v>
      </c>
      <c r="B1389" s="124"/>
      <c r="C1389" s="125" t="s">
        <v>713</v>
      </c>
      <c r="D1389" s="119">
        <v>43137</v>
      </c>
      <c r="E1389" s="120" t="s">
        <v>4161</v>
      </c>
      <c r="F1389" s="120" t="s">
        <v>3</v>
      </c>
      <c r="G1389" s="120">
        <v>1594962</v>
      </c>
      <c r="H1389" s="124"/>
      <c r="I1389" s="128" t="s">
        <v>4902</v>
      </c>
      <c r="J1389" s="124"/>
      <c r="K1389" s="124"/>
      <c r="L1389" s="124"/>
      <c r="M1389" s="124"/>
      <c r="N1389" s="213">
        <v>0</v>
      </c>
      <c r="O1389" s="213">
        <v>125</v>
      </c>
      <c r="P1389" s="124" t="s">
        <v>1314</v>
      </c>
    </row>
    <row r="1390" spans="1:16" ht="51">
      <c r="A1390" s="266" t="s">
        <v>619</v>
      </c>
      <c r="B1390" s="124"/>
      <c r="C1390" s="125" t="s">
        <v>713</v>
      </c>
      <c r="D1390" s="119">
        <v>43137</v>
      </c>
      <c r="E1390" s="120" t="s">
        <v>4162</v>
      </c>
      <c r="F1390" s="120" t="s">
        <v>3</v>
      </c>
      <c r="G1390" s="120">
        <v>1594963</v>
      </c>
      <c r="H1390" s="124"/>
      <c r="I1390" s="128" t="s">
        <v>4903</v>
      </c>
      <c r="J1390" s="124"/>
      <c r="K1390" s="124"/>
      <c r="L1390" s="124"/>
      <c r="M1390" s="124"/>
      <c r="N1390" s="213">
        <v>0</v>
      </c>
      <c r="O1390" s="213">
        <v>125</v>
      </c>
      <c r="P1390" s="124" t="s">
        <v>1314</v>
      </c>
    </row>
    <row r="1391" spans="1:16" ht="51">
      <c r="A1391" s="266" t="s">
        <v>619</v>
      </c>
      <c r="B1391" s="124"/>
      <c r="C1391" s="125" t="s">
        <v>713</v>
      </c>
      <c r="D1391" s="119">
        <v>43137</v>
      </c>
      <c r="E1391" s="120" t="s">
        <v>4163</v>
      </c>
      <c r="F1391" s="120" t="s">
        <v>3</v>
      </c>
      <c r="G1391" s="120">
        <v>1594965</v>
      </c>
      <c r="H1391" s="124"/>
      <c r="I1391" s="128" t="s">
        <v>4904</v>
      </c>
      <c r="J1391" s="124"/>
      <c r="K1391" s="124"/>
      <c r="L1391" s="124"/>
      <c r="M1391" s="124"/>
      <c r="N1391" s="213">
        <v>0</v>
      </c>
      <c r="O1391" s="213">
        <v>125</v>
      </c>
      <c r="P1391" s="124" t="s">
        <v>1314</v>
      </c>
    </row>
    <row r="1392" spans="1:16" ht="51">
      <c r="A1392" s="266" t="s">
        <v>619</v>
      </c>
      <c r="B1392" s="124"/>
      <c r="C1392" s="125" t="s">
        <v>713</v>
      </c>
      <c r="D1392" s="119">
        <v>43137</v>
      </c>
      <c r="E1392" s="120" t="s">
        <v>4164</v>
      </c>
      <c r="F1392" s="120" t="s">
        <v>3</v>
      </c>
      <c r="G1392" s="120">
        <v>1594967</v>
      </c>
      <c r="H1392" s="124"/>
      <c r="I1392" s="128" t="s">
        <v>4905</v>
      </c>
      <c r="J1392" s="124"/>
      <c r="K1392" s="124"/>
      <c r="L1392" s="124"/>
      <c r="M1392" s="124"/>
      <c r="N1392" s="213">
        <v>0</v>
      </c>
      <c r="O1392" s="213">
        <v>125</v>
      </c>
      <c r="P1392" s="124" t="s">
        <v>1314</v>
      </c>
    </row>
    <row r="1393" spans="1:16" ht="51">
      <c r="A1393" s="266" t="s">
        <v>619</v>
      </c>
      <c r="B1393" s="124"/>
      <c r="C1393" s="125" t="s">
        <v>713</v>
      </c>
      <c r="D1393" s="119">
        <v>43137</v>
      </c>
      <c r="E1393" s="120" t="s">
        <v>4165</v>
      </c>
      <c r="F1393" s="120" t="s">
        <v>3</v>
      </c>
      <c r="G1393" s="120">
        <v>1594968</v>
      </c>
      <c r="H1393" s="124"/>
      <c r="I1393" s="128" t="s">
        <v>4906</v>
      </c>
      <c r="J1393" s="124"/>
      <c r="K1393" s="124"/>
      <c r="L1393" s="124"/>
      <c r="M1393" s="124"/>
      <c r="N1393" s="213">
        <v>0</v>
      </c>
      <c r="O1393" s="213">
        <v>125</v>
      </c>
      <c r="P1393" s="124" t="s">
        <v>1314</v>
      </c>
    </row>
    <row r="1394" spans="1:16" ht="51">
      <c r="A1394" s="266" t="s">
        <v>619</v>
      </c>
      <c r="B1394" s="124"/>
      <c r="C1394" s="125" t="s">
        <v>713</v>
      </c>
      <c r="D1394" s="119">
        <v>43137</v>
      </c>
      <c r="E1394" s="120" t="s">
        <v>4166</v>
      </c>
      <c r="F1394" s="120" t="s">
        <v>3</v>
      </c>
      <c r="G1394" s="120">
        <v>1594970</v>
      </c>
      <c r="H1394" s="124"/>
      <c r="I1394" s="128" t="s">
        <v>4907</v>
      </c>
      <c r="J1394" s="124"/>
      <c r="K1394" s="124"/>
      <c r="L1394" s="124"/>
      <c r="M1394" s="124"/>
      <c r="N1394" s="213">
        <v>0</v>
      </c>
      <c r="O1394" s="213">
        <v>125</v>
      </c>
      <c r="P1394" s="124" t="s">
        <v>1314</v>
      </c>
    </row>
    <row r="1395" spans="1:16" ht="51">
      <c r="A1395" s="266" t="s">
        <v>619</v>
      </c>
      <c r="B1395" s="124"/>
      <c r="C1395" s="125" t="s">
        <v>713</v>
      </c>
      <c r="D1395" s="119">
        <v>43137</v>
      </c>
      <c r="E1395" s="120" t="s">
        <v>4167</v>
      </c>
      <c r="F1395" s="120" t="s">
        <v>3</v>
      </c>
      <c r="G1395" s="120">
        <v>1594972</v>
      </c>
      <c r="H1395" s="124"/>
      <c r="I1395" s="128" t="s">
        <v>4908</v>
      </c>
      <c r="J1395" s="124"/>
      <c r="K1395" s="124"/>
      <c r="L1395" s="124"/>
      <c r="M1395" s="124"/>
      <c r="N1395" s="213">
        <v>0</v>
      </c>
      <c r="O1395" s="213">
        <v>125</v>
      </c>
      <c r="P1395" s="124" t="s">
        <v>1314</v>
      </c>
    </row>
    <row r="1396" spans="1:16" ht="51">
      <c r="A1396" s="266" t="s">
        <v>619</v>
      </c>
      <c r="B1396" s="124"/>
      <c r="C1396" s="125" t="s">
        <v>713</v>
      </c>
      <c r="D1396" s="119">
        <v>43137</v>
      </c>
      <c r="E1396" s="120" t="s">
        <v>4168</v>
      </c>
      <c r="F1396" s="120" t="s">
        <v>3</v>
      </c>
      <c r="G1396" s="120">
        <v>1595013</v>
      </c>
      <c r="H1396" s="124"/>
      <c r="I1396" s="128" t="s">
        <v>4909</v>
      </c>
      <c r="J1396" s="124"/>
      <c r="K1396" s="124"/>
      <c r="L1396" s="124"/>
      <c r="M1396" s="124"/>
      <c r="N1396" s="213">
        <v>0</v>
      </c>
      <c r="O1396" s="213">
        <v>140</v>
      </c>
      <c r="P1396" s="124" t="s">
        <v>1314</v>
      </c>
    </row>
    <row r="1397" spans="1:16" ht="51">
      <c r="A1397" s="266" t="s">
        <v>619</v>
      </c>
      <c r="B1397" s="124"/>
      <c r="C1397" s="125" t="s">
        <v>713</v>
      </c>
      <c r="D1397" s="119">
        <v>43137</v>
      </c>
      <c r="E1397" s="120" t="s">
        <v>4169</v>
      </c>
      <c r="F1397" s="120" t="s">
        <v>3</v>
      </c>
      <c r="G1397" s="120">
        <v>1595014</v>
      </c>
      <c r="H1397" s="124"/>
      <c r="I1397" s="128" t="s">
        <v>4910</v>
      </c>
      <c r="J1397" s="124"/>
      <c r="K1397" s="124"/>
      <c r="L1397" s="124"/>
      <c r="M1397" s="124"/>
      <c r="N1397" s="213">
        <v>0</v>
      </c>
      <c r="O1397" s="213">
        <v>140</v>
      </c>
      <c r="P1397" s="124" t="s">
        <v>1314</v>
      </c>
    </row>
    <row r="1398" spans="1:16" ht="51">
      <c r="A1398" s="266" t="s">
        <v>619</v>
      </c>
      <c r="B1398" s="124"/>
      <c r="C1398" s="125" t="s">
        <v>713</v>
      </c>
      <c r="D1398" s="119">
        <v>43137</v>
      </c>
      <c r="E1398" s="120" t="s">
        <v>4170</v>
      </c>
      <c r="F1398" s="120" t="s">
        <v>3</v>
      </c>
      <c r="G1398" s="120">
        <v>1595015</v>
      </c>
      <c r="H1398" s="124"/>
      <c r="I1398" s="128" t="s">
        <v>4911</v>
      </c>
      <c r="J1398" s="124"/>
      <c r="K1398" s="124"/>
      <c r="L1398" s="124"/>
      <c r="M1398" s="124"/>
      <c r="N1398" s="213">
        <v>0</v>
      </c>
      <c r="O1398" s="213">
        <v>140</v>
      </c>
      <c r="P1398" s="124" t="s">
        <v>1314</v>
      </c>
    </row>
    <row r="1399" spans="1:16" ht="51">
      <c r="A1399" s="266" t="s">
        <v>619</v>
      </c>
      <c r="B1399" s="124"/>
      <c r="C1399" s="125" t="s">
        <v>713</v>
      </c>
      <c r="D1399" s="119">
        <v>43137</v>
      </c>
      <c r="E1399" s="120" t="s">
        <v>4171</v>
      </c>
      <c r="F1399" s="120" t="s">
        <v>3</v>
      </c>
      <c r="G1399" s="120">
        <v>1595017</v>
      </c>
      <c r="H1399" s="124"/>
      <c r="I1399" s="128" t="s">
        <v>4912</v>
      </c>
      <c r="J1399" s="124"/>
      <c r="K1399" s="124"/>
      <c r="L1399" s="124"/>
      <c r="M1399" s="124"/>
      <c r="N1399" s="213">
        <v>0</v>
      </c>
      <c r="O1399" s="213">
        <v>140</v>
      </c>
      <c r="P1399" s="124" t="s">
        <v>1314</v>
      </c>
    </row>
    <row r="1400" spans="1:16" ht="38.25">
      <c r="A1400" s="266">
        <v>580</v>
      </c>
      <c r="B1400" s="124"/>
      <c r="C1400" s="125" t="s">
        <v>217</v>
      </c>
      <c r="D1400" s="119">
        <v>43137</v>
      </c>
      <c r="E1400" s="120" t="s">
        <v>4172</v>
      </c>
      <c r="F1400" s="120" t="s">
        <v>3</v>
      </c>
      <c r="G1400" s="120">
        <v>1595023</v>
      </c>
      <c r="H1400" s="124"/>
      <c r="I1400" s="128" t="s">
        <v>4913</v>
      </c>
      <c r="J1400" s="124"/>
      <c r="K1400" s="124"/>
      <c r="L1400" s="124"/>
      <c r="M1400" s="124"/>
      <c r="N1400" s="213">
        <v>0</v>
      </c>
      <c r="O1400" s="213">
        <v>100.36</v>
      </c>
      <c r="P1400" s="124" t="s">
        <v>1314</v>
      </c>
    </row>
    <row r="1401" spans="1:16" ht="38.25">
      <c r="A1401" s="266">
        <v>20</v>
      </c>
      <c r="B1401" s="124"/>
      <c r="C1401" s="125" t="s">
        <v>693</v>
      </c>
      <c r="D1401" s="119">
        <v>43137</v>
      </c>
      <c r="E1401" s="120" t="s">
        <v>4173</v>
      </c>
      <c r="F1401" s="120" t="s">
        <v>3</v>
      </c>
      <c r="G1401" s="120">
        <v>1595038</v>
      </c>
      <c r="H1401" s="124"/>
      <c r="I1401" s="128" t="s">
        <v>4914</v>
      </c>
      <c r="J1401" s="124"/>
      <c r="K1401" s="124"/>
      <c r="L1401" s="124"/>
      <c r="M1401" s="124"/>
      <c r="N1401" s="213">
        <v>0</v>
      </c>
      <c r="O1401" s="213">
        <v>120</v>
      </c>
      <c r="P1401" s="124" t="s">
        <v>1314</v>
      </c>
    </row>
    <row r="1402" spans="1:16" ht="63.75">
      <c r="A1402" s="266" t="s">
        <v>619</v>
      </c>
      <c r="B1402" s="124"/>
      <c r="C1402" s="125" t="s">
        <v>713</v>
      </c>
      <c r="D1402" s="119">
        <v>43137</v>
      </c>
      <c r="E1402" s="120" t="s">
        <v>4174</v>
      </c>
      <c r="F1402" s="120" t="s">
        <v>3</v>
      </c>
      <c r="G1402" s="120">
        <v>1595044</v>
      </c>
      <c r="H1402" s="124"/>
      <c r="I1402" s="128" t="s">
        <v>4915</v>
      </c>
      <c r="J1402" s="124"/>
      <c r="K1402" s="124"/>
      <c r="L1402" s="124"/>
      <c r="M1402" s="124"/>
      <c r="N1402" s="213">
        <v>0</v>
      </c>
      <c r="O1402" s="213">
        <v>710</v>
      </c>
      <c r="P1402" s="124" t="s">
        <v>1314</v>
      </c>
    </row>
    <row r="1403" spans="1:16" ht="51">
      <c r="A1403" s="266" t="s">
        <v>619</v>
      </c>
      <c r="B1403" s="124"/>
      <c r="C1403" s="125" t="s">
        <v>713</v>
      </c>
      <c r="D1403" s="119">
        <v>43137</v>
      </c>
      <c r="E1403" s="120" t="s">
        <v>4175</v>
      </c>
      <c r="F1403" s="120" t="s">
        <v>3</v>
      </c>
      <c r="G1403" s="120">
        <v>1595104</v>
      </c>
      <c r="H1403" s="124"/>
      <c r="I1403" s="128" t="s">
        <v>3207</v>
      </c>
      <c r="J1403" s="124"/>
      <c r="K1403" s="124"/>
      <c r="L1403" s="124"/>
      <c r="M1403" s="124"/>
      <c r="N1403" s="213">
        <v>0</v>
      </c>
      <c r="O1403" s="213">
        <v>300</v>
      </c>
      <c r="P1403" s="124" t="s">
        <v>1314</v>
      </c>
    </row>
    <row r="1404" spans="1:16" ht="51">
      <c r="A1404" s="266" t="s">
        <v>619</v>
      </c>
      <c r="B1404" s="124"/>
      <c r="C1404" s="125" t="s">
        <v>713</v>
      </c>
      <c r="D1404" s="119">
        <v>43137</v>
      </c>
      <c r="E1404" s="120" t="s">
        <v>4176</v>
      </c>
      <c r="F1404" s="120" t="s">
        <v>3</v>
      </c>
      <c r="G1404" s="120">
        <v>1595107</v>
      </c>
      <c r="H1404" s="124"/>
      <c r="I1404" s="128" t="s">
        <v>4916</v>
      </c>
      <c r="J1404" s="124"/>
      <c r="K1404" s="124"/>
      <c r="L1404" s="124"/>
      <c r="M1404" s="124"/>
      <c r="N1404" s="213">
        <v>0</v>
      </c>
      <c r="O1404" s="213">
        <v>140</v>
      </c>
      <c r="P1404" s="124" t="s">
        <v>1314</v>
      </c>
    </row>
    <row r="1405" spans="1:16" ht="51">
      <c r="A1405" s="266" t="s">
        <v>619</v>
      </c>
      <c r="B1405" s="124"/>
      <c r="C1405" s="125" t="s">
        <v>713</v>
      </c>
      <c r="D1405" s="119">
        <v>43137</v>
      </c>
      <c r="E1405" s="120" t="s">
        <v>4177</v>
      </c>
      <c r="F1405" s="120" t="s">
        <v>3</v>
      </c>
      <c r="G1405" s="120">
        <v>1595121</v>
      </c>
      <c r="H1405" s="124"/>
      <c r="I1405" s="128" t="s">
        <v>4917</v>
      </c>
      <c r="J1405" s="124"/>
      <c r="K1405" s="124"/>
      <c r="L1405" s="124"/>
      <c r="M1405" s="124"/>
      <c r="N1405" s="213">
        <v>0</v>
      </c>
      <c r="O1405" s="213">
        <v>350</v>
      </c>
      <c r="P1405" s="124" t="s">
        <v>1314</v>
      </c>
    </row>
    <row r="1406" spans="1:16" ht="38.25">
      <c r="A1406" s="266">
        <v>35</v>
      </c>
      <c r="B1406" s="124"/>
      <c r="C1406" s="125" t="s">
        <v>696</v>
      </c>
      <c r="D1406" s="119">
        <v>43137</v>
      </c>
      <c r="E1406" s="120" t="s">
        <v>4178</v>
      </c>
      <c r="F1406" s="120" t="s">
        <v>3</v>
      </c>
      <c r="G1406" s="120">
        <v>1595123</v>
      </c>
      <c r="H1406" s="124"/>
      <c r="I1406" s="128" t="s">
        <v>4918</v>
      </c>
      <c r="J1406" s="124"/>
      <c r="K1406" s="124"/>
      <c r="L1406" s="124"/>
      <c r="M1406" s="124"/>
      <c r="N1406" s="213">
        <v>0</v>
      </c>
      <c r="O1406" s="213">
        <v>1277</v>
      </c>
      <c r="P1406" s="124" t="s">
        <v>1314</v>
      </c>
    </row>
    <row r="1407" spans="1:16" ht="51">
      <c r="A1407" s="266" t="s">
        <v>619</v>
      </c>
      <c r="B1407" s="124"/>
      <c r="C1407" s="125" t="s">
        <v>713</v>
      </c>
      <c r="D1407" s="119">
        <v>43137</v>
      </c>
      <c r="E1407" s="120" t="s">
        <v>4179</v>
      </c>
      <c r="F1407" s="120" t="s">
        <v>3</v>
      </c>
      <c r="G1407" s="120">
        <v>1595141</v>
      </c>
      <c r="H1407" s="124"/>
      <c r="I1407" s="128" t="s">
        <v>4919</v>
      </c>
      <c r="J1407" s="124"/>
      <c r="K1407" s="124"/>
      <c r="L1407" s="124"/>
      <c r="M1407" s="124"/>
      <c r="N1407" s="213">
        <v>0</v>
      </c>
      <c r="O1407" s="213">
        <v>20295.96</v>
      </c>
      <c r="P1407" s="124" t="s">
        <v>1314</v>
      </c>
    </row>
    <row r="1408" spans="1:16" ht="51">
      <c r="A1408" s="266" t="s">
        <v>619</v>
      </c>
      <c r="B1408" s="124"/>
      <c r="C1408" s="125" t="s">
        <v>713</v>
      </c>
      <c r="D1408" s="119">
        <v>43137</v>
      </c>
      <c r="E1408" s="120" t="s">
        <v>4180</v>
      </c>
      <c r="F1408" s="120" t="s">
        <v>3</v>
      </c>
      <c r="G1408" s="120">
        <v>1595156</v>
      </c>
      <c r="H1408" s="124"/>
      <c r="I1408" s="128" t="s">
        <v>4920</v>
      </c>
      <c r="J1408" s="124"/>
      <c r="K1408" s="124"/>
      <c r="L1408" s="124"/>
      <c r="M1408" s="124"/>
      <c r="N1408" s="213">
        <v>0</v>
      </c>
      <c r="O1408" s="213">
        <v>140</v>
      </c>
      <c r="P1408" s="124" t="s">
        <v>1314</v>
      </c>
    </row>
    <row r="1409" spans="1:16" ht="51">
      <c r="A1409" s="266" t="s">
        <v>619</v>
      </c>
      <c r="B1409" s="124"/>
      <c r="C1409" s="125" t="s">
        <v>713</v>
      </c>
      <c r="D1409" s="119">
        <v>43137</v>
      </c>
      <c r="E1409" s="120" t="s">
        <v>4181</v>
      </c>
      <c r="F1409" s="120" t="s">
        <v>3</v>
      </c>
      <c r="G1409" s="120">
        <v>1595160</v>
      </c>
      <c r="H1409" s="124"/>
      <c r="I1409" s="128" t="s">
        <v>4921</v>
      </c>
      <c r="J1409" s="124"/>
      <c r="K1409" s="124"/>
      <c r="L1409" s="124"/>
      <c r="M1409" s="124"/>
      <c r="N1409" s="213">
        <v>0</v>
      </c>
      <c r="O1409" s="213">
        <v>87.27</v>
      </c>
      <c r="P1409" s="124" t="s">
        <v>1314</v>
      </c>
    </row>
    <row r="1410" spans="1:16" ht="63.75">
      <c r="A1410" s="266" t="s">
        <v>619</v>
      </c>
      <c r="B1410" s="124"/>
      <c r="C1410" s="125" t="s">
        <v>713</v>
      </c>
      <c r="D1410" s="119">
        <v>43137</v>
      </c>
      <c r="E1410" s="120" t="s">
        <v>4182</v>
      </c>
      <c r="F1410" s="120" t="s">
        <v>3</v>
      </c>
      <c r="G1410" s="120">
        <v>1595161</v>
      </c>
      <c r="H1410" s="124"/>
      <c r="I1410" s="128" t="s">
        <v>4922</v>
      </c>
      <c r="J1410" s="124"/>
      <c r="K1410" s="124"/>
      <c r="L1410" s="124"/>
      <c r="M1410" s="124"/>
      <c r="N1410" s="213">
        <v>0</v>
      </c>
      <c r="O1410" s="213">
        <v>2652.73</v>
      </c>
      <c r="P1410" s="124" t="s">
        <v>1314</v>
      </c>
    </row>
    <row r="1411" spans="1:16" ht="63.75">
      <c r="A1411" s="266" t="s">
        <v>619</v>
      </c>
      <c r="B1411" s="124"/>
      <c r="C1411" s="125" t="s">
        <v>713</v>
      </c>
      <c r="D1411" s="119">
        <v>43137</v>
      </c>
      <c r="E1411" s="120" t="s">
        <v>4183</v>
      </c>
      <c r="F1411" s="120" t="s">
        <v>3</v>
      </c>
      <c r="G1411" s="120">
        <v>1595164</v>
      </c>
      <c r="H1411" s="124"/>
      <c r="I1411" s="128" t="s">
        <v>4923</v>
      </c>
      <c r="J1411" s="124"/>
      <c r="K1411" s="124"/>
      <c r="L1411" s="124"/>
      <c r="M1411" s="124"/>
      <c r="N1411" s="213">
        <v>0</v>
      </c>
      <c r="O1411" s="213">
        <v>156.80000000000001</v>
      </c>
      <c r="P1411" s="124" t="s">
        <v>1314</v>
      </c>
    </row>
    <row r="1412" spans="1:16" ht="51">
      <c r="A1412" s="266" t="s">
        <v>619</v>
      </c>
      <c r="B1412" s="124"/>
      <c r="C1412" s="125" t="s">
        <v>713</v>
      </c>
      <c r="D1412" s="119">
        <v>43138</v>
      </c>
      <c r="E1412" s="120" t="s">
        <v>3765</v>
      </c>
      <c r="F1412" s="120" t="s">
        <v>6</v>
      </c>
      <c r="G1412" s="120">
        <v>660430</v>
      </c>
      <c r="H1412" s="124"/>
      <c r="I1412" s="128" t="s">
        <v>4624</v>
      </c>
      <c r="J1412" s="124"/>
      <c r="K1412" s="124"/>
      <c r="L1412" s="124"/>
      <c r="M1412" s="124"/>
      <c r="N1412" s="213">
        <v>0</v>
      </c>
      <c r="O1412" s="213">
        <v>13048.47</v>
      </c>
      <c r="P1412" s="124" t="s">
        <v>1314</v>
      </c>
    </row>
    <row r="1413" spans="1:16" ht="51">
      <c r="A1413" s="266" t="s">
        <v>619</v>
      </c>
      <c r="B1413" s="124"/>
      <c r="C1413" s="125" t="s">
        <v>713</v>
      </c>
      <c r="D1413" s="119">
        <v>43138</v>
      </c>
      <c r="E1413" s="120" t="s">
        <v>3766</v>
      </c>
      <c r="F1413" s="120" t="s">
        <v>6</v>
      </c>
      <c r="G1413" s="120">
        <v>660432</v>
      </c>
      <c r="H1413" s="124"/>
      <c r="I1413" s="128" t="s">
        <v>4625</v>
      </c>
      <c r="J1413" s="124"/>
      <c r="K1413" s="124"/>
      <c r="L1413" s="124"/>
      <c r="M1413" s="124"/>
      <c r="N1413" s="213">
        <v>0</v>
      </c>
      <c r="O1413" s="213">
        <v>13181.01</v>
      </c>
      <c r="P1413" s="124" t="s">
        <v>1314</v>
      </c>
    </row>
    <row r="1414" spans="1:16" ht="51">
      <c r="A1414" s="266" t="s">
        <v>619</v>
      </c>
      <c r="B1414" s="124"/>
      <c r="C1414" s="125" t="s">
        <v>713</v>
      </c>
      <c r="D1414" s="119">
        <v>43138</v>
      </c>
      <c r="E1414" s="120" t="s">
        <v>3767</v>
      </c>
      <c r="F1414" s="120" t="s">
        <v>6</v>
      </c>
      <c r="G1414" s="120">
        <v>660434</v>
      </c>
      <c r="H1414" s="124"/>
      <c r="I1414" s="128" t="s">
        <v>4626</v>
      </c>
      <c r="J1414" s="124"/>
      <c r="K1414" s="124"/>
      <c r="L1414" s="124"/>
      <c r="M1414" s="124"/>
      <c r="N1414" s="213">
        <v>0</v>
      </c>
      <c r="O1414" s="213">
        <v>15452.77</v>
      </c>
      <c r="P1414" s="124" t="s">
        <v>1314</v>
      </c>
    </row>
    <row r="1415" spans="1:16" ht="51">
      <c r="A1415" s="266" t="s">
        <v>619</v>
      </c>
      <c r="B1415" s="124"/>
      <c r="C1415" s="125" t="s">
        <v>713</v>
      </c>
      <c r="D1415" s="119">
        <v>43138</v>
      </c>
      <c r="E1415" s="120" t="s">
        <v>3768</v>
      </c>
      <c r="F1415" s="120" t="s">
        <v>6</v>
      </c>
      <c r="G1415" s="120">
        <v>661054</v>
      </c>
      <c r="H1415" s="124"/>
      <c r="I1415" s="128" t="s">
        <v>4627</v>
      </c>
      <c r="J1415" s="124"/>
      <c r="K1415" s="124"/>
      <c r="L1415" s="124"/>
      <c r="M1415" s="124"/>
      <c r="N1415" s="213">
        <v>0</v>
      </c>
      <c r="O1415" s="213">
        <v>129606.46</v>
      </c>
      <c r="P1415" s="124" t="s">
        <v>1314</v>
      </c>
    </row>
    <row r="1416" spans="1:16" ht="51">
      <c r="A1416" s="266" t="s">
        <v>619</v>
      </c>
      <c r="B1416" s="124"/>
      <c r="C1416" s="125" t="s">
        <v>713</v>
      </c>
      <c r="D1416" s="119">
        <v>43138</v>
      </c>
      <c r="E1416" s="120" t="s">
        <v>3769</v>
      </c>
      <c r="F1416" s="120" t="s">
        <v>6</v>
      </c>
      <c r="G1416" s="120">
        <v>661195</v>
      </c>
      <c r="H1416" s="124"/>
      <c r="I1416" s="128" t="s">
        <v>4628</v>
      </c>
      <c r="J1416" s="124"/>
      <c r="K1416" s="124"/>
      <c r="L1416" s="124"/>
      <c r="M1416" s="124"/>
      <c r="N1416" s="213">
        <v>0</v>
      </c>
      <c r="O1416" s="213">
        <v>6766.91</v>
      </c>
      <c r="P1416" s="124" t="s">
        <v>1314</v>
      </c>
    </row>
    <row r="1417" spans="1:16" ht="89.25">
      <c r="A1417" s="266">
        <v>582</v>
      </c>
      <c r="B1417" s="124"/>
      <c r="C1417" s="125" t="s">
        <v>856</v>
      </c>
      <c r="D1417" s="119">
        <v>43138</v>
      </c>
      <c r="E1417" s="120" t="s">
        <v>3770</v>
      </c>
      <c r="F1417" s="120" t="s">
        <v>15</v>
      </c>
      <c r="G1417" s="120">
        <v>4338</v>
      </c>
      <c r="H1417" s="124"/>
      <c r="I1417" s="128" t="s">
        <v>4629</v>
      </c>
      <c r="J1417" s="124"/>
      <c r="K1417" s="124"/>
      <c r="L1417" s="124"/>
      <c r="M1417" s="124"/>
      <c r="N1417" s="213">
        <v>276.64999999999998</v>
      </c>
      <c r="O1417" s="213">
        <v>0</v>
      </c>
      <c r="P1417" s="124" t="s">
        <v>1314</v>
      </c>
    </row>
    <row r="1418" spans="1:16" ht="63.75">
      <c r="A1418" s="266" t="s">
        <v>619</v>
      </c>
      <c r="B1418" s="124"/>
      <c r="C1418" s="125" t="s">
        <v>713</v>
      </c>
      <c r="D1418" s="119">
        <v>43138</v>
      </c>
      <c r="E1418" s="120" t="s">
        <v>4184</v>
      </c>
      <c r="F1418" s="120" t="s">
        <v>3</v>
      </c>
      <c r="G1418" s="120">
        <v>1595349</v>
      </c>
      <c r="H1418" s="124"/>
      <c r="I1418" s="128" t="s">
        <v>4924</v>
      </c>
      <c r="J1418" s="124"/>
      <c r="K1418" s="124"/>
      <c r="L1418" s="124"/>
      <c r="M1418" s="124"/>
      <c r="N1418" s="213">
        <v>0</v>
      </c>
      <c r="O1418" s="213">
        <v>2744.16</v>
      </c>
      <c r="P1418" s="124" t="s">
        <v>1314</v>
      </c>
    </row>
    <row r="1419" spans="1:16" ht="63.75">
      <c r="A1419" s="266" t="s">
        <v>619</v>
      </c>
      <c r="B1419" s="124"/>
      <c r="C1419" s="125" t="s">
        <v>713</v>
      </c>
      <c r="D1419" s="119">
        <v>43138</v>
      </c>
      <c r="E1419" s="120" t="s">
        <v>4185</v>
      </c>
      <c r="F1419" s="120" t="s">
        <v>3</v>
      </c>
      <c r="G1419" s="120">
        <v>1595357</v>
      </c>
      <c r="H1419" s="124"/>
      <c r="I1419" s="128" t="s">
        <v>4925</v>
      </c>
      <c r="J1419" s="124"/>
      <c r="K1419" s="124"/>
      <c r="L1419" s="124"/>
      <c r="M1419" s="124"/>
      <c r="N1419" s="213">
        <v>0</v>
      </c>
      <c r="O1419" s="213">
        <v>35</v>
      </c>
      <c r="P1419" s="124" t="s">
        <v>1314</v>
      </c>
    </row>
    <row r="1420" spans="1:16" ht="63.75">
      <c r="A1420" s="266" t="s">
        <v>619</v>
      </c>
      <c r="B1420" s="124"/>
      <c r="C1420" s="125" t="s">
        <v>713</v>
      </c>
      <c r="D1420" s="119">
        <v>43138</v>
      </c>
      <c r="E1420" s="120" t="s">
        <v>4186</v>
      </c>
      <c r="F1420" s="120" t="s">
        <v>3</v>
      </c>
      <c r="G1420" s="120">
        <v>1595362</v>
      </c>
      <c r="H1420" s="124"/>
      <c r="I1420" s="128" t="s">
        <v>4926</v>
      </c>
      <c r="J1420" s="124"/>
      <c r="K1420" s="124"/>
      <c r="L1420" s="124"/>
      <c r="M1420" s="124"/>
      <c r="N1420" s="213">
        <v>0</v>
      </c>
      <c r="O1420" s="213">
        <v>175</v>
      </c>
      <c r="P1420" s="124" t="s">
        <v>1314</v>
      </c>
    </row>
    <row r="1421" spans="1:16" ht="63.75">
      <c r="A1421" s="266">
        <v>290</v>
      </c>
      <c r="B1421" s="124"/>
      <c r="C1421" s="125" t="s">
        <v>793</v>
      </c>
      <c r="D1421" s="119">
        <v>43138</v>
      </c>
      <c r="E1421" s="120" t="s">
        <v>4187</v>
      </c>
      <c r="F1421" s="120" t="s">
        <v>3</v>
      </c>
      <c r="G1421" s="120">
        <v>1595365</v>
      </c>
      <c r="H1421" s="124"/>
      <c r="I1421" s="128" t="s">
        <v>4927</v>
      </c>
      <c r="J1421" s="124"/>
      <c r="K1421" s="124"/>
      <c r="L1421" s="124"/>
      <c r="M1421" s="124"/>
      <c r="N1421" s="213">
        <v>0</v>
      </c>
      <c r="O1421" s="213">
        <v>2357</v>
      </c>
      <c r="P1421" s="124" t="s">
        <v>1314</v>
      </c>
    </row>
    <row r="1422" spans="1:16" ht="51">
      <c r="A1422" s="266">
        <v>287</v>
      </c>
      <c r="B1422" s="124"/>
      <c r="C1422" s="125" t="s">
        <v>790</v>
      </c>
      <c r="D1422" s="119">
        <v>43138</v>
      </c>
      <c r="E1422" s="120" t="s">
        <v>4188</v>
      </c>
      <c r="F1422" s="120" t="s">
        <v>3</v>
      </c>
      <c r="G1422" s="120">
        <v>1595417</v>
      </c>
      <c r="H1422" s="124"/>
      <c r="I1422" s="128" t="s">
        <v>4928</v>
      </c>
      <c r="J1422" s="124"/>
      <c r="K1422" s="124"/>
      <c r="L1422" s="124"/>
      <c r="M1422" s="124"/>
      <c r="N1422" s="213">
        <v>0</v>
      </c>
      <c r="O1422" s="213">
        <v>3737.74</v>
      </c>
      <c r="P1422" s="124" t="s">
        <v>1314</v>
      </c>
    </row>
    <row r="1423" spans="1:16" ht="51">
      <c r="A1423" s="266">
        <v>287</v>
      </c>
      <c r="B1423" s="124"/>
      <c r="C1423" s="125" t="s">
        <v>790</v>
      </c>
      <c r="D1423" s="119">
        <v>43138</v>
      </c>
      <c r="E1423" s="120" t="s">
        <v>4189</v>
      </c>
      <c r="F1423" s="120" t="s">
        <v>3</v>
      </c>
      <c r="G1423" s="120">
        <v>1595419</v>
      </c>
      <c r="H1423" s="124"/>
      <c r="I1423" s="128" t="s">
        <v>4929</v>
      </c>
      <c r="J1423" s="124"/>
      <c r="K1423" s="124"/>
      <c r="L1423" s="124"/>
      <c r="M1423" s="124"/>
      <c r="N1423" s="213">
        <v>0</v>
      </c>
      <c r="O1423" s="213">
        <v>19850</v>
      </c>
      <c r="P1423" s="124" t="s">
        <v>1314</v>
      </c>
    </row>
    <row r="1424" spans="1:16" ht="51">
      <c r="A1424" s="266">
        <v>287</v>
      </c>
      <c r="B1424" s="124"/>
      <c r="C1424" s="125" t="s">
        <v>790</v>
      </c>
      <c r="D1424" s="119">
        <v>43138</v>
      </c>
      <c r="E1424" s="120" t="s">
        <v>4190</v>
      </c>
      <c r="F1424" s="120" t="s">
        <v>3</v>
      </c>
      <c r="G1424" s="120">
        <v>1595420</v>
      </c>
      <c r="H1424" s="124"/>
      <c r="I1424" s="128" t="s">
        <v>4930</v>
      </c>
      <c r="J1424" s="124"/>
      <c r="K1424" s="124"/>
      <c r="L1424" s="124"/>
      <c r="M1424" s="124"/>
      <c r="N1424" s="213">
        <v>0</v>
      </c>
      <c r="O1424" s="213">
        <v>626.96</v>
      </c>
      <c r="P1424" s="124" t="s">
        <v>1314</v>
      </c>
    </row>
    <row r="1425" spans="1:16" ht="51">
      <c r="A1425" s="266">
        <v>287</v>
      </c>
      <c r="B1425" s="124"/>
      <c r="C1425" s="125" t="s">
        <v>790</v>
      </c>
      <c r="D1425" s="119">
        <v>43138</v>
      </c>
      <c r="E1425" s="120" t="s">
        <v>4191</v>
      </c>
      <c r="F1425" s="120" t="s">
        <v>3</v>
      </c>
      <c r="G1425" s="120">
        <v>1595422</v>
      </c>
      <c r="H1425" s="124"/>
      <c r="I1425" s="128" t="s">
        <v>4931</v>
      </c>
      <c r="J1425" s="124"/>
      <c r="K1425" s="124"/>
      <c r="L1425" s="124"/>
      <c r="M1425" s="124"/>
      <c r="N1425" s="213">
        <v>0</v>
      </c>
      <c r="O1425" s="213">
        <v>72770</v>
      </c>
      <c r="P1425" s="124" t="s">
        <v>1314</v>
      </c>
    </row>
    <row r="1426" spans="1:16" ht="51">
      <c r="A1426" s="266">
        <v>287</v>
      </c>
      <c r="B1426" s="124"/>
      <c r="C1426" s="125" t="s">
        <v>790</v>
      </c>
      <c r="D1426" s="119">
        <v>43138</v>
      </c>
      <c r="E1426" s="120" t="s">
        <v>4192</v>
      </c>
      <c r="F1426" s="120" t="s">
        <v>3</v>
      </c>
      <c r="G1426" s="120">
        <v>1595423</v>
      </c>
      <c r="H1426" s="124"/>
      <c r="I1426" s="128" t="s">
        <v>4932</v>
      </c>
      <c r="J1426" s="124"/>
      <c r="K1426" s="124"/>
      <c r="L1426" s="124"/>
      <c r="M1426" s="124"/>
      <c r="N1426" s="213">
        <v>0</v>
      </c>
      <c r="O1426" s="213">
        <v>2</v>
      </c>
      <c r="P1426" s="124" t="s">
        <v>1314</v>
      </c>
    </row>
    <row r="1427" spans="1:16" ht="63.75">
      <c r="A1427" s="266" t="s">
        <v>619</v>
      </c>
      <c r="B1427" s="124"/>
      <c r="C1427" s="125" t="s">
        <v>713</v>
      </c>
      <c r="D1427" s="119">
        <v>43138</v>
      </c>
      <c r="E1427" s="120" t="s">
        <v>4193</v>
      </c>
      <c r="F1427" s="120" t="s">
        <v>3</v>
      </c>
      <c r="G1427" s="120">
        <v>1595428</v>
      </c>
      <c r="H1427" s="124"/>
      <c r="I1427" s="128" t="s">
        <v>4933</v>
      </c>
      <c r="J1427" s="124"/>
      <c r="K1427" s="124"/>
      <c r="L1427" s="124"/>
      <c r="M1427" s="124"/>
      <c r="N1427" s="213">
        <v>0</v>
      </c>
      <c r="O1427" s="213">
        <v>2040</v>
      </c>
      <c r="P1427" s="124" t="s">
        <v>1314</v>
      </c>
    </row>
    <row r="1428" spans="1:16" ht="51">
      <c r="A1428" s="266">
        <v>593</v>
      </c>
      <c r="B1428" s="124"/>
      <c r="C1428" s="125" t="s">
        <v>863</v>
      </c>
      <c r="D1428" s="119">
        <v>43138</v>
      </c>
      <c r="E1428" s="120" t="s">
        <v>4194</v>
      </c>
      <c r="F1428" s="120" t="s">
        <v>3</v>
      </c>
      <c r="G1428" s="120">
        <v>1595364</v>
      </c>
      <c r="H1428" s="124"/>
      <c r="I1428" s="128" t="s">
        <v>4934</v>
      </c>
      <c r="J1428" s="124"/>
      <c r="K1428" s="124"/>
      <c r="L1428" s="124"/>
      <c r="M1428" s="124"/>
      <c r="N1428" s="213">
        <v>0</v>
      </c>
      <c r="O1428" s="213">
        <v>145.33000000000001</v>
      </c>
      <c r="P1428" s="124" t="s">
        <v>1314</v>
      </c>
    </row>
    <row r="1429" spans="1:16" ht="51">
      <c r="A1429" s="266" t="s">
        <v>619</v>
      </c>
      <c r="B1429" s="124"/>
      <c r="C1429" s="125" t="s">
        <v>713</v>
      </c>
      <c r="D1429" s="119">
        <v>43138</v>
      </c>
      <c r="E1429" s="120" t="s">
        <v>4195</v>
      </c>
      <c r="F1429" s="120" t="s">
        <v>3</v>
      </c>
      <c r="G1429" s="120">
        <v>1595390</v>
      </c>
      <c r="H1429" s="124"/>
      <c r="I1429" s="128" t="s">
        <v>4935</v>
      </c>
      <c r="J1429" s="124"/>
      <c r="K1429" s="124"/>
      <c r="L1429" s="124"/>
      <c r="M1429" s="124"/>
      <c r="N1429" s="213">
        <v>0</v>
      </c>
      <c r="O1429" s="213">
        <v>2856.19</v>
      </c>
      <c r="P1429" s="124" t="s">
        <v>1314</v>
      </c>
    </row>
    <row r="1430" spans="1:16" ht="63.75">
      <c r="A1430" s="266" t="s">
        <v>619</v>
      </c>
      <c r="B1430" s="124"/>
      <c r="C1430" s="125" t="s">
        <v>713</v>
      </c>
      <c r="D1430" s="119">
        <v>43138</v>
      </c>
      <c r="E1430" s="120" t="s">
        <v>4196</v>
      </c>
      <c r="F1430" s="120" t="s">
        <v>3</v>
      </c>
      <c r="G1430" s="120">
        <v>1595391</v>
      </c>
      <c r="H1430" s="124"/>
      <c r="I1430" s="128" t="s">
        <v>4936</v>
      </c>
      <c r="J1430" s="124"/>
      <c r="K1430" s="124"/>
      <c r="L1430" s="124"/>
      <c r="M1430" s="124"/>
      <c r="N1430" s="213">
        <v>0</v>
      </c>
      <c r="O1430" s="213">
        <v>205.06</v>
      </c>
      <c r="P1430" s="124" t="s">
        <v>1314</v>
      </c>
    </row>
    <row r="1431" spans="1:16" ht="63.75">
      <c r="A1431" s="266" t="s">
        <v>619</v>
      </c>
      <c r="B1431" s="124"/>
      <c r="C1431" s="125" t="s">
        <v>713</v>
      </c>
      <c r="D1431" s="119">
        <v>43138</v>
      </c>
      <c r="E1431" s="120" t="s">
        <v>4197</v>
      </c>
      <c r="F1431" s="120" t="s">
        <v>3</v>
      </c>
      <c r="G1431" s="120">
        <v>1595393</v>
      </c>
      <c r="H1431" s="124"/>
      <c r="I1431" s="128" t="s">
        <v>4937</v>
      </c>
      <c r="J1431" s="124"/>
      <c r="K1431" s="124"/>
      <c r="L1431" s="124"/>
      <c r="M1431" s="124"/>
      <c r="N1431" s="213">
        <v>0</v>
      </c>
      <c r="O1431" s="213">
        <v>1907.04</v>
      </c>
      <c r="P1431" s="124" t="s">
        <v>1314</v>
      </c>
    </row>
    <row r="1432" spans="1:16" ht="63.75">
      <c r="A1432" s="266" t="s">
        <v>619</v>
      </c>
      <c r="B1432" s="124"/>
      <c r="C1432" s="125" t="s">
        <v>713</v>
      </c>
      <c r="D1432" s="119">
        <v>43138</v>
      </c>
      <c r="E1432" s="120" t="s">
        <v>4198</v>
      </c>
      <c r="F1432" s="120" t="s">
        <v>3</v>
      </c>
      <c r="G1432" s="120">
        <v>1595394</v>
      </c>
      <c r="H1432" s="124"/>
      <c r="I1432" s="128" t="s">
        <v>4938</v>
      </c>
      <c r="J1432" s="124"/>
      <c r="K1432" s="124"/>
      <c r="L1432" s="124"/>
      <c r="M1432" s="124"/>
      <c r="N1432" s="213">
        <v>0</v>
      </c>
      <c r="O1432" s="213">
        <v>1722.29</v>
      </c>
      <c r="P1432" s="124" t="s">
        <v>1314</v>
      </c>
    </row>
    <row r="1433" spans="1:16" ht="63.75">
      <c r="A1433" s="266" t="s">
        <v>619</v>
      </c>
      <c r="B1433" s="124"/>
      <c r="C1433" s="125" t="s">
        <v>713</v>
      </c>
      <c r="D1433" s="119">
        <v>43138</v>
      </c>
      <c r="E1433" s="120" t="s">
        <v>4199</v>
      </c>
      <c r="F1433" s="120" t="s">
        <v>3</v>
      </c>
      <c r="G1433" s="120">
        <v>1595395</v>
      </c>
      <c r="H1433" s="124"/>
      <c r="I1433" s="128" t="s">
        <v>4939</v>
      </c>
      <c r="J1433" s="124"/>
      <c r="K1433" s="124"/>
      <c r="L1433" s="124"/>
      <c r="M1433" s="124"/>
      <c r="N1433" s="213">
        <v>0</v>
      </c>
      <c r="O1433" s="213">
        <v>116.01</v>
      </c>
      <c r="P1433" s="124" t="s">
        <v>1314</v>
      </c>
    </row>
    <row r="1434" spans="1:16" ht="63.75">
      <c r="A1434" s="266" t="s">
        <v>619</v>
      </c>
      <c r="B1434" s="124"/>
      <c r="C1434" s="125" t="s">
        <v>713</v>
      </c>
      <c r="D1434" s="119">
        <v>43138</v>
      </c>
      <c r="E1434" s="120" t="s">
        <v>4200</v>
      </c>
      <c r="F1434" s="120" t="s">
        <v>3</v>
      </c>
      <c r="G1434" s="120">
        <v>1595396</v>
      </c>
      <c r="H1434" s="124"/>
      <c r="I1434" s="128" t="s">
        <v>4940</v>
      </c>
      <c r="J1434" s="124"/>
      <c r="K1434" s="124"/>
      <c r="L1434" s="124"/>
      <c r="M1434" s="124"/>
      <c r="N1434" s="213">
        <v>0</v>
      </c>
      <c r="O1434" s="213">
        <v>897.5</v>
      </c>
      <c r="P1434" s="124" t="s">
        <v>1314</v>
      </c>
    </row>
    <row r="1435" spans="1:16" ht="51">
      <c r="A1435" s="266" t="s">
        <v>619</v>
      </c>
      <c r="B1435" s="124"/>
      <c r="C1435" s="125" t="s">
        <v>713</v>
      </c>
      <c r="D1435" s="119">
        <v>43138</v>
      </c>
      <c r="E1435" s="120" t="s">
        <v>4201</v>
      </c>
      <c r="F1435" s="120" t="s">
        <v>3</v>
      </c>
      <c r="G1435" s="120">
        <v>1595397</v>
      </c>
      <c r="H1435" s="124"/>
      <c r="I1435" s="128" t="s">
        <v>4941</v>
      </c>
      <c r="J1435" s="124"/>
      <c r="K1435" s="124"/>
      <c r="L1435" s="124"/>
      <c r="M1435" s="124"/>
      <c r="N1435" s="213">
        <v>0</v>
      </c>
      <c r="O1435" s="213">
        <v>1340.76</v>
      </c>
      <c r="P1435" s="124" t="s">
        <v>1314</v>
      </c>
    </row>
    <row r="1436" spans="1:16" ht="63.75">
      <c r="A1436" s="266" t="s">
        <v>619</v>
      </c>
      <c r="B1436" s="124"/>
      <c r="C1436" s="125" t="s">
        <v>713</v>
      </c>
      <c r="D1436" s="119">
        <v>43138</v>
      </c>
      <c r="E1436" s="120" t="s">
        <v>4202</v>
      </c>
      <c r="F1436" s="120" t="s">
        <v>3</v>
      </c>
      <c r="G1436" s="120">
        <v>1595398</v>
      </c>
      <c r="H1436" s="124"/>
      <c r="I1436" s="128" t="s">
        <v>4942</v>
      </c>
      <c r="J1436" s="124"/>
      <c r="K1436" s="124"/>
      <c r="L1436" s="124"/>
      <c r="M1436" s="124"/>
      <c r="N1436" s="213">
        <v>0</v>
      </c>
      <c r="O1436" s="213">
        <v>439.65</v>
      </c>
      <c r="P1436" s="124" t="s">
        <v>1314</v>
      </c>
    </row>
    <row r="1437" spans="1:16" ht="63.75">
      <c r="A1437" s="266" t="s">
        <v>619</v>
      </c>
      <c r="B1437" s="124"/>
      <c r="C1437" s="125" t="s">
        <v>713</v>
      </c>
      <c r="D1437" s="119">
        <v>43138</v>
      </c>
      <c r="E1437" s="120" t="s">
        <v>4203</v>
      </c>
      <c r="F1437" s="120" t="s">
        <v>3</v>
      </c>
      <c r="G1437" s="120">
        <v>1595399</v>
      </c>
      <c r="H1437" s="124"/>
      <c r="I1437" s="128" t="s">
        <v>4943</v>
      </c>
      <c r="J1437" s="124"/>
      <c r="K1437" s="124"/>
      <c r="L1437" s="124"/>
      <c r="M1437" s="124"/>
      <c r="N1437" s="213">
        <v>0</v>
      </c>
      <c r="O1437" s="213">
        <v>142.46</v>
      </c>
      <c r="P1437" s="124" t="s">
        <v>1314</v>
      </c>
    </row>
    <row r="1438" spans="1:16" ht="63.75">
      <c r="A1438" s="266" t="s">
        <v>619</v>
      </c>
      <c r="B1438" s="124"/>
      <c r="C1438" s="125" t="s">
        <v>713</v>
      </c>
      <c r="D1438" s="119">
        <v>43138</v>
      </c>
      <c r="E1438" s="120" t="s">
        <v>4204</v>
      </c>
      <c r="F1438" s="120" t="s">
        <v>3</v>
      </c>
      <c r="G1438" s="120">
        <v>1595401</v>
      </c>
      <c r="H1438" s="124"/>
      <c r="I1438" s="128" t="s">
        <v>4944</v>
      </c>
      <c r="J1438" s="124"/>
      <c r="K1438" s="124"/>
      <c r="L1438" s="124"/>
      <c r="M1438" s="124"/>
      <c r="N1438" s="213">
        <v>0</v>
      </c>
      <c r="O1438" s="213">
        <v>7505.39</v>
      </c>
      <c r="P1438" s="124" t="s">
        <v>1314</v>
      </c>
    </row>
    <row r="1439" spans="1:16" ht="63.75">
      <c r="A1439" s="266" t="s">
        <v>619</v>
      </c>
      <c r="B1439" s="124"/>
      <c r="C1439" s="125" t="s">
        <v>713</v>
      </c>
      <c r="D1439" s="119">
        <v>43138</v>
      </c>
      <c r="E1439" s="120" t="s">
        <v>4205</v>
      </c>
      <c r="F1439" s="120" t="s">
        <v>3</v>
      </c>
      <c r="G1439" s="120">
        <v>1595403</v>
      </c>
      <c r="H1439" s="124"/>
      <c r="I1439" s="128" t="s">
        <v>4945</v>
      </c>
      <c r="J1439" s="124"/>
      <c r="K1439" s="124"/>
      <c r="L1439" s="124"/>
      <c r="M1439" s="124"/>
      <c r="N1439" s="213">
        <v>0</v>
      </c>
      <c r="O1439" s="213">
        <v>644.24</v>
      </c>
      <c r="P1439" s="124" t="s">
        <v>1314</v>
      </c>
    </row>
    <row r="1440" spans="1:16" ht="51">
      <c r="A1440" s="266" t="s">
        <v>619</v>
      </c>
      <c r="B1440" s="124"/>
      <c r="C1440" s="125" t="s">
        <v>713</v>
      </c>
      <c r="D1440" s="119">
        <v>43138</v>
      </c>
      <c r="E1440" s="120" t="s">
        <v>4206</v>
      </c>
      <c r="F1440" s="120" t="s">
        <v>3</v>
      </c>
      <c r="G1440" s="120">
        <v>1595408</v>
      </c>
      <c r="H1440" s="124"/>
      <c r="I1440" s="128" t="s">
        <v>3340</v>
      </c>
      <c r="J1440" s="124"/>
      <c r="K1440" s="124"/>
      <c r="L1440" s="124"/>
      <c r="M1440" s="124"/>
      <c r="N1440" s="213">
        <v>0</v>
      </c>
      <c r="O1440" s="213">
        <v>647</v>
      </c>
      <c r="P1440" s="124" t="s">
        <v>1314</v>
      </c>
    </row>
    <row r="1441" spans="1:16" ht="51">
      <c r="A1441" s="266">
        <v>190</v>
      </c>
      <c r="B1441" s="124"/>
      <c r="C1441" s="125" t="s">
        <v>107</v>
      </c>
      <c r="D1441" s="119">
        <v>43138</v>
      </c>
      <c r="E1441" s="120" t="s">
        <v>4207</v>
      </c>
      <c r="F1441" s="120" t="s">
        <v>3</v>
      </c>
      <c r="G1441" s="120">
        <v>1595473</v>
      </c>
      <c r="H1441" s="124"/>
      <c r="I1441" s="128" t="s">
        <v>4946</v>
      </c>
      <c r="J1441" s="124"/>
      <c r="K1441" s="124"/>
      <c r="L1441" s="124"/>
      <c r="M1441" s="124"/>
      <c r="N1441" s="213">
        <v>0</v>
      </c>
      <c r="O1441" s="213">
        <v>94</v>
      </c>
      <c r="P1441" s="124" t="s">
        <v>1314</v>
      </c>
    </row>
    <row r="1442" spans="1:16" ht="63.75">
      <c r="A1442" s="266">
        <v>190</v>
      </c>
      <c r="B1442" s="124"/>
      <c r="C1442" s="125" t="s">
        <v>107</v>
      </c>
      <c r="D1442" s="119">
        <v>43138</v>
      </c>
      <c r="E1442" s="120" t="s">
        <v>4208</v>
      </c>
      <c r="F1442" s="120" t="s">
        <v>3</v>
      </c>
      <c r="G1442" s="120">
        <v>1595477</v>
      </c>
      <c r="H1442" s="124"/>
      <c r="I1442" s="128" t="s">
        <v>4947</v>
      </c>
      <c r="J1442" s="124"/>
      <c r="K1442" s="124"/>
      <c r="L1442" s="124"/>
      <c r="M1442" s="124"/>
      <c r="N1442" s="213">
        <v>0</v>
      </c>
      <c r="O1442" s="213">
        <v>150</v>
      </c>
      <c r="P1442" s="124" t="s">
        <v>1314</v>
      </c>
    </row>
    <row r="1443" spans="1:16" ht="63.75">
      <c r="A1443" s="266">
        <v>190</v>
      </c>
      <c r="B1443" s="124"/>
      <c r="C1443" s="125" t="s">
        <v>107</v>
      </c>
      <c r="D1443" s="119">
        <v>43138</v>
      </c>
      <c r="E1443" s="120" t="s">
        <v>4209</v>
      </c>
      <c r="F1443" s="120" t="s">
        <v>3</v>
      </c>
      <c r="G1443" s="120">
        <v>1595479</v>
      </c>
      <c r="H1443" s="124"/>
      <c r="I1443" s="128" t="s">
        <v>4948</v>
      </c>
      <c r="J1443" s="124"/>
      <c r="K1443" s="124"/>
      <c r="L1443" s="124"/>
      <c r="M1443" s="124"/>
      <c r="N1443" s="213">
        <v>0</v>
      </c>
      <c r="O1443" s="213">
        <v>39</v>
      </c>
      <c r="P1443" s="124" t="s">
        <v>1314</v>
      </c>
    </row>
    <row r="1444" spans="1:16" ht="51">
      <c r="A1444" s="266">
        <v>190</v>
      </c>
      <c r="B1444" s="124"/>
      <c r="C1444" s="125" t="s">
        <v>107</v>
      </c>
      <c r="D1444" s="119">
        <v>43138</v>
      </c>
      <c r="E1444" s="120" t="s">
        <v>4210</v>
      </c>
      <c r="F1444" s="120" t="s">
        <v>3</v>
      </c>
      <c r="G1444" s="120">
        <v>1595480</v>
      </c>
      <c r="H1444" s="124"/>
      <c r="I1444" s="128" t="s">
        <v>4949</v>
      </c>
      <c r="J1444" s="124"/>
      <c r="K1444" s="124"/>
      <c r="L1444" s="124"/>
      <c r="M1444" s="124"/>
      <c r="N1444" s="213">
        <v>0</v>
      </c>
      <c r="O1444" s="213">
        <v>155</v>
      </c>
      <c r="P1444" s="124" t="s">
        <v>1314</v>
      </c>
    </row>
    <row r="1445" spans="1:16" ht="51">
      <c r="A1445" s="266">
        <v>190</v>
      </c>
      <c r="B1445" s="124"/>
      <c r="C1445" s="125" t="s">
        <v>107</v>
      </c>
      <c r="D1445" s="119">
        <v>43138</v>
      </c>
      <c r="E1445" s="120" t="s">
        <v>4211</v>
      </c>
      <c r="F1445" s="120" t="s">
        <v>3</v>
      </c>
      <c r="G1445" s="120">
        <v>1595482</v>
      </c>
      <c r="H1445" s="124"/>
      <c r="I1445" s="128" t="s">
        <v>4950</v>
      </c>
      <c r="J1445" s="124"/>
      <c r="K1445" s="124"/>
      <c r="L1445" s="124"/>
      <c r="M1445" s="124"/>
      <c r="N1445" s="213">
        <v>0</v>
      </c>
      <c r="O1445" s="213">
        <v>39</v>
      </c>
      <c r="P1445" s="124" t="s">
        <v>1314</v>
      </c>
    </row>
    <row r="1446" spans="1:16" ht="51">
      <c r="A1446" s="266" t="s">
        <v>619</v>
      </c>
      <c r="B1446" s="124"/>
      <c r="C1446" s="125" t="s">
        <v>713</v>
      </c>
      <c r="D1446" s="119">
        <v>43138</v>
      </c>
      <c r="E1446" s="120" t="s">
        <v>4212</v>
      </c>
      <c r="F1446" s="120" t="s">
        <v>3</v>
      </c>
      <c r="G1446" s="120">
        <v>1595497</v>
      </c>
      <c r="H1446" s="124"/>
      <c r="I1446" s="128" t="s">
        <v>4951</v>
      </c>
      <c r="J1446" s="124"/>
      <c r="K1446" s="124"/>
      <c r="L1446" s="124"/>
      <c r="M1446" s="124"/>
      <c r="N1446" s="213">
        <v>0</v>
      </c>
      <c r="O1446" s="213">
        <v>220</v>
      </c>
      <c r="P1446" s="124" t="s">
        <v>1314</v>
      </c>
    </row>
    <row r="1447" spans="1:16" ht="51">
      <c r="A1447" s="266" t="s">
        <v>619</v>
      </c>
      <c r="B1447" s="124"/>
      <c r="C1447" s="125" t="s">
        <v>713</v>
      </c>
      <c r="D1447" s="119">
        <v>43138</v>
      </c>
      <c r="E1447" s="120" t="s">
        <v>4213</v>
      </c>
      <c r="F1447" s="120" t="s">
        <v>3</v>
      </c>
      <c r="G1447" s="120">
        <v>1595498</v>
      </c>
      <c r="H1447" s="124"/>
      <c r="I1447" s="128" t="s">
        <v>4952</v>
      </c>
      <c r="J1447" s="124"/>
      <c r="K1447" s="124"/>
      <c r="L1447" s="124"/>
      <c r="M1447" s="124"/>
      <c r="N1447" s="213">
        <v>0</v>
      </c>
      <c r="O1447" s="213">
        <v>110</v>
      </c>
      <c r="P1447" s="124" t="s">
        <v>1314</v>
      </c>
    </row>
    <row r="1448" spans="1:16" ht="51">
      <c r="A1448" s="266" t="s">
        <v>619</v>
      </c>
      <c r="B1448" s="124"/>
      <c r="C1448" s="125" t="s">
        <v>713</v>
      </c>
      <c r="D1448" s="119">
        <v>43138</v>
      </c>
      <c r="E1448" s="120" t="s">
        <v>4214</v>
      </c>
      <c r="F1448" s="120" t="s">
        <v>3</v>
      </c>
      <c r="G1448" s="120">
        <v>1595499</v>
      </c>
      <c r="H1448" s="124"/>
      <c r="I1448" s="128" t="s">
        <v>4953</v>
      </c>
      <c r="J1448" s="124"/>
      <c r="K1448" s="124"/>
      <c r="L1448" s="124"/>
      <c r="M1448" s="124"/>
      <c r="N1448" s="213">
        <v>0</v>
      </c>
      <c r="O1448" s="213">
        <v>110</v>
      </c>
      <c r="P1448" s="124" t="s">
        <v>1314</v>
      </c>
    </row>
    <row r="1449" spans="1:16" ht="51">
      <c r="A1449" s="266" t="s">
        <v>619</v>
      </c>
      <c r="B1449" s="124"/>
      <c r="C1449" s="125" t="s">
        <v>713</v>
      </c>
      <c r="D1449" s="119">
        <v>43138</v>
      </c>
      <c r="E1449" s="120" t="s">
        <v>4215</v>
      </c>
      <c r="F1449" s="120" t="s">
        <v>3</v>
      </c>
      <c r="G1449" s="120">
        <v>1595501</v>
      </c>
      <c r="H1449" s="124"/>
      <c r="I1449" s="128" t="s">
        <v>4954</v>
      </c>
      <c r="J1449" s="124"/>
      <c r="K1449" s="124"/>
      <c r="L1449" s="124"/>
      <c r="M1449" s="124"/>
      <c r="N1449" s="213">
        <v>0</v>
      </c>
      <c r="O1449" s="213">
        <v>110</v>
      </c>
      <c r="P1449" s="124" t="s">
        <v>1314</v>
      </c>
    </row>
    <row r="1450" spans="1:16" ht="51">
      <c r="A1450" s="266" t="s">
        <v>619</v>
      </c>
      <c r="B1450" s="124"/>
      <c r="C1450" s="125" t="s">
        <v>713</v>
      </c>
      <c r="D1450" s="119">
        <v>43138</v>
      </c>
      <c r="E1450" s="120" t="s">
        <v>4216</v>
      </c>
      <c r="F1450" s="120" t="s">
        <v>3</v>
      </c>
      <c r="G1450" s="120">
        <v>1595502</v>
      </c>
      <c r="H1450" s="124"/>
      <c r="I1450" s="128" t="s">
        <v>4955</v>
      </c>
      <c r="J1450" s="124"/>
      <c r="K1450" s="124"/>
      <c r="L1450" s="124"/>
      <c r="M1450" s="124"/>
      <c r="N1450" s="213">
        <v>0</v>
      </c>
      <c r="O1450" s="213">
        <v>110</v>
      </c>
      <c r="P1450" s="124" t="s">
        <v>1314</v>
      </c>
    </row>
    <row r="1451" spans="1:16" ht="51">
      <c r="A1451" s="266" t="s">
        <v>619</v>
      </c>
      <c r="B1451" s="124"/>
      <c r="C1451" s="125" t="s">
        <v>713</v>
      </c>
      <c r="D1451" s="119">
        <v>43138</v>
      </c>
      <c r="E1451" s="120" t="s">
        <v>4217</v>
      </c>
      <c r="F1451" s="120" t="s">
        <v>3</v>
      </c>
      <c r="G1451" s="120">
        <v>1595506</v>
      </c>
      <c r="H1451" s="124"/>
      <c r="I1451" s="128" t="s">
        <v>4956</v>
      </c>
      <c r="J1451" s="124"/>
      <c r="K1451" s="124"/>
      <c r="L1451" s="124"/>
      <c r="M1451" s="124"/>
      <c r="N1451" s="213">
        <v>0</v>
      </c>
      <c r="O1451" s="213">
        <v>110</v>
      </c>
      <c r="P1451" s="124" t="s">
        <v>1314</v>
      </c>
    </row>
    <row r="1452" spans="1:16" ht="51">
      <c r="A1452" s="266" t="s">
        <v>619</v>
      </c>
      <c r="B1452" s="124"/>
      <c r="C1452" s="125" t="s">
        <v>713</v>
      </c>
      <c r="D1452" s="119">
        <v>43138</v>
      </c>
      <c r="E1452" s="120" t="s">
        <v>4218</v>
      </c>
      <c r="F1452" s="120" t="s">
        <v>3</v>
      </c>
      <c r="G1452" s="120">
        <v>1595507</v>
      </c>
      <c r="H1452" s="124"/>
      <c r="I1452" s="128" t="s">
        <v>4957</v>
      </c>
      <c r="J1452" s="124"/>
      <c r="K1452" s="124"/>
      <c r="L1452" s="124"/>
      <c r="M1452" s="124"/>
      <c r="N1452" s="213">
        <v>0</v>
      </c>
      <c r="O1452" s="213">
        <v>110</v>
      </c>
      <c r="P1452" s="124" t="s">
        <v>1314</v>
      </c>
    </row>
    <row r="1453" spans="1:16" ht="51">
      <c r="A1453" s="266" t="s">
        <v>619</v>
      </c>
      <c r="B1453" s="124"/>
      <c r="C1453" s="125" t="s">
        <v>713</v>
      </c>
      <c r="D1453" s="119">
        <v>43138</v>
      </c>
      <c r="E1453" s="120" t="s">
        <v>4219</v>
      </c>
      <c r="F1453" s="120" t="s">
        <v>3</v>
      </c>
      <c r="G1453" s="120">
        <v>1595508</v>
      </c>
      <c r="H1453" s="124"/>
      <c r="I1453" s="128" t="s">
        <v>4958</v>
      </c>
      <c r="J1453" s="124"/>
      <c r="K1453" s="124"/>
      <c r="L1453" s="124"/>
      <c r="M1453" s="124"/>
      <c r="N1453" s="213">
        <v>0</v>
      </c>
      <c r="O1453" s="213">
        <v>110</v>
      </c>
      <c r="P1453" s="124" t="s">
        <v>1314</v>
      </c>
    </row>
    <row r="1454" spans="1:16" ht="63.75">
      <c r="A1454" s="266" t="s">
        <v>619</v>
      </c>
      <c r="B1454" s="124"/>
      <c r="C1454" s="125" t="s">
        <v>713</v>
      </c>
      <c r="D1454" s="119">
        <v>43138</v>
      </c>
      <c r="E1454" s="120" t="s">
        <v>4220</v>
      </c>
      <c r="F1454" s="120" t="s">
        <v>3</v>
      </c>
      <c r="G1454" s="120">
        <v>1595527</v>
      </c>
      <c r="H1454" s="124"/>
      <c r="I1454" s="128" t="s">
        <v>4959</v>
      </c>
      <c r="J1454" s="124"/>
      <c r="K1454" s="124"/>
      <c r="L1454" s="124"/>
      <c r="M1454" s="124"/>
      <c r="N1454" s="213">
        <v>0</v>
      </c>
      <c r="O1454" s="213">
        <v>644.24</v>
      </c>
      <c r="P1454" s="124" t="s">
        <v>1314</v>
      </c>
    </row>
    <row r="1455" spans="1:16" ht="51">
      <c r="A1455" s="266" t="s">
        <v>619</v>
      </c>
      <c r="B1455" s="124"/>
      <c r="C1455" s="125" t="s">
        <v>713</v>
      </c>
      <c r="D1455" s="119">
        <v>43138</v>
      </c>
      <c r="E1455" s="120" t="s">
        <v>4221</v>
      </c>
      <c r="F1455" s="120" t="s">
        <v>3</v>
      </c>
      <c r="G1455" s="120">
        <v>1595528</v>
      </c>
      <c r="H1455" s="124"/>
      <c r="I1455" s="128" t="s">
        <v>4960</v>
      </c>
      <c r="J1455" s="124"/>
      <c r="K1455" s="124"/>
      <c r="L1455" s="124"/>
      <c r="M1455" s="124"/>
      <c r="N1455" s="213">
        <v>0</v>
      </c>
      <c r="O1455" s="213">
        <v>7505.39</v>
      </c>
      <c r="P1455" s="124" t="s">
        <v>1314</v>
      </c>
    </row>
    <row r="1456" spans="1:16" ht="63.75">
      <c r="A1456" s="266" t="s">
        <v>619</v>
      </c>
      <c r="B1456" s="124"/>
      <c r="C1456" s="125" t="s">
        <v>713</v>
      </c>
      <c r="D1456" s="119">
        <v>43138</v>
      </c>
      <c r="E1456" s="120" t="s">
        <v>4222</v>
      </c>
      <c r="F1456" s="120" t="s">
        <v>3</v>
      </c>
      <c r="G1456" s="120">
        <v>1595529</v>
      </c>
      <c r="H1456" s="124"/>
      <c r="I1456" s="128" t="s">
        <v>4961</v>
      </c>
      <c r="J1456" s="124"/>
      <c r="K1456" s="124"/>
      <c r="L1456" s="124"/>
      <c r="M1456" s="124"/>
      <c r="N1456" s="213">
        <v>0</v>
      </c>
      <c r="O1456" s="213">
        <v>142.46</v>
      </c>
      <c r="P1456" s="124" t="s">
        <v>1314</v>
      </c>
    </row>
    <row r="1457" spans="1:16" ht="51">
      <c r="A1457" s="266" t="s">
        <v>619</v>
      </c>
      <c r="B1457" s="124"/>
      <c r="C1457" s="125" t="s">
        <v>713</v>
      </c>
      <c r="D1457" s="119">
        <v>43138</v>
      </c>
      <c r="E1457" s="120" t="s">
        <v>4223</v>
      </c>
      <c r="F1457" s="120" t="s">
        <v>3</v>
      </c>
      <c r="G1457" s="120">
        <v>1595530</v>
      </c>
      <c r="H1457" s="124"/>
      <c r="I1457" s="128" t="s">
        <v>4962</v>
      </c>
      <c r="J1457" s="124"/>
      <c r="K1457" s="124"/>
      <c r="L1457" s="124"/>
      <c r="M1457" s="124"/>
      <c r="N1457" s="213">
        <v>0</v>
      </c>
      <c r="O1457" s="213">
        <v>439.65</v>
      </c>
      <c r="P1457" s="124" t="s">
        <v>1314</v>
      </c>
    </row>
    <row r="1458" spans="1:16" ht="51">
      <c r="A1458" s="266" t="s">
        <v>619</v>
      </c>
      <c r="B1458" s="124"/>
      <c r="C1458" s="125" t="s">
        <v>713</v>
      </c>
      <c r="D1458" s="119">
        <v>43138</v>
      </c>
      <c r="E1458" s="120" t="s">
        <v>4224</v>
      </c>
      <c r="F1458" s="120" t="s">
        <v>3</v>
      </c>
      <c r="G1458" s="120">
        <v>1595531</v>
      </c>
      <c r="H1458" s="124"/>
      <c r="I1458" s="128" t="s">
        <v>4963</v>
      </c>
      <c r="J1458" s="124"/>
      <c r="K1458" s="124"/>
      <c r="L1458" s="124"/>
      <c r="M1458" s="124"/>
      <c r="N1458" s="213">
        <v>0</v>
      </c>
      <c r="O1458" s="213">
        <v>1340.76</v>
      </c>
      <c r="P1458" s="124" t="s">
        <v>1314</v>
      </c>
    </row>
    <row r="1459" spans="1:16" ht="63.75">
      <c r="A1459" s="266" t="s">
        <v>619</v>
      </c>
      <c r="B1459" s="124"/>
      <c r="C1459" s="125" t="s">
        <v>713</v>
      </c>
      <c r="D1459" s="119">
        <v>43138</v>
      </c>
      <c r="E1459" s="120" t="s">
        <v>4225</v>
      </c>
      <c r="F1459" s="120" t="s">
        <v>3</v>
      </c>
      <c r="G1459" s="120">
        <v>1595532</v>
      </c>
      <c r="H1459" s="124"/>
      <c r="I1459" s="128" t="s">
        <v>4964</v>
      </c>
      <c r="J1459" s="124"/>
      <c r="K1459" s="124"/>
      <c r="L1459" s="124"/>
      <c r="M1459" s="124"/>
      <c r="N1459" s="213">
        <v>0</v>
      </c>
      <c r="O1459" s="213">
        <v>897.5</v>
      </c>
      <c r="P1459" s="124" t="s">
        <v>1314</v>
      </c>
    </row>
    <row r="1460" spans="1:16" ht="63.75">
      <c r="A1460" s="266" t="s">
        <v>619</v>
      </c>
      <c r="B1460" s="124"/>
      <c r="C1460" s="125" t="s">
        <v>713</v>
      </c>
      <c r="D1460" s="119">
        <v>43138</v>
      </c>
      <c r="E1460" s="120" t="s">
        <v>4226</v>
      </c>
      <c r="F1460" s="120" t="s">
        <v>3</v>
      </c>
      <c r="G1460" s="120">
        <v>1595533</v>
      </c>
      <c r="H1460" s="124"/>
      <c r="I1460" s="128" t="s">
        <v>4965</v>
      </c>
      <c r="J1460" s="124"/>
      <c r="K1460" s="124"/>
      <c r="L1460" s="124"/>
      <c r="M1460" s="124"/>
      <c r="N1460" s="213">
        <v>0</v>
      </c>
      <c r="O1460" s="213">
        <v>116.01</v>
      </c>
      <c r="P1460" s="124" t="s">
        <v>1314</v>
      </c>
    </row>
    <row r="1461" spans="1:16" ht="63.75">
      <c r="A1461" s="266" t="s">
        <v>619</v>
      </c>
      <c r="B1461" s="124"/>
      <c r="C1461" s="125" t="s">
        <v>713</v>
      </c>
      <c r="D1461" s="119">
        <v>43138</v>
      </c>
      <c r="E1461" s="120" t="s">
        <v>4227</v>
      </c>
      <c r="F1461" s="120" t="s">
        <v>3</v>
      </c>
      <c r="G1461" s="120">
        <v>1595535</v>
      </c>
      <c r="H1461" s="124"/>
      <c r="I1461" s="128" t="s">
        <v>4966</v>
      </c>
      <c r="J1461" s="124"/>
      <c r="K1461" s="124"/>
      <c r="L1461" s="124"/>
      <c r="M1461" s="124"/>
      <c r="N1461" s="213">
        <v>0</v>
      </c>
      <c r="O1461" s="213">
        <v>1722.29</v>
      </c>
      <c r="P1461" s="124" t="s">
        <v>1314</v>
      </c>
    </row>
    <row r="1462" spans="1:16" ht="51">
      <c r="A1462" s="266" t="s">
        <v>619</v>
      </c>
      <c r="B1462" s="124"/>
      <c r="C1462" s="125" t="s">
        <v>713</v>
      </c>
      <c r="D1462" s="119">
        <v>43138</v>
      </c>
      <c r="E1462" s="120" t="s">
        <v>4228</v>
      </c>
      <c r="F1462" s="120" t="s">
        <v>3</v>
      </c>
      <c r="G1462" s="120">
        <v>1595537</v>
      </c>
      <c r="H1462" s="124"/>
      <c r="I1462" s="128" t="s">
        <v>4967</v>
      </c>
      <c r="J1462" s="124"/>
      <c r="K1462" s="124"/>
      <c r="L1462" s="124"/>
      <c r="M1462" s="124"/>
      <c r="N1462" s="213">
        <v>0</v>
      </c>
      <c r="O1462" s="213">
        <v>2169.64</v>
      </c>
      <c r="P1462" s="124" t="s">
        <v>1314</v>
      </c>
    </row>
    <row r="1463" spans="1:16" ht="63.75">
      <c r="A1463" s="266" t="s">
        <v>619</v>
      </c>
      <c r="B1463" s="124"/>
      <c r="C1463" s="125" t="s">
        <v>713</v>
      </c>
      <c r="D1463" s="119">
        <v>43138</v>
      </c>
      <c r="E1463" s="120" t="s">
        <v>4229</v>
      </c>
      <c r="F1463" s="120" t="s">
        <v>3</v>
      </c>
      <c r="G1463" s="120">
        <v>1595539</v>
      </c>
      <c r="H1463" s="124"/>
      <c r="I1463" s="128" t="s">
        <v>4968</v>
      </c>
      <c r="J1463" s="124"/>
      <c r="K1463" s="124"/>
      <c r="L1463" s="124"/>
      <c r="M1463" s="124"/>
      <c r="N1463" s="213">
        <v>0</v>
      </c>
      <c r="O1463" s="213">
        <v>205.06</v>
      </c>
      <c r="P1463" s="124" t="s">
        <v>1314</v>
      </c>
    </row>
    <row r="1464" spans="1:16" ht="51">
      <c r="A1464" s="266" t="s">
        <v>619</v>
      </c>
      <c r="B1464" s="124"/>
      <c r="C1464" s="125" t="s">
        <v>713</v>
      </c>
      <c r="D1464" s="119">
        <v>43138</v>
      </c>
      <c r="E1464" s="120" t="s">
        <v>4230</v>
      </c>
      <c r="F1464" s="120" t="s">
        <v>3</v>
      </c>
      <c r="G1464" s="120">
        <v>1595540</v>
      </c>
      <c r="H1464" s="124"/>
      <c r="I1464" s="128" t="s">
        <v>4969</v>
      </c>
      <c r="J1464" s="124"/>
      <c r="K1464" s="124"/>
      <c r="L1464" s="124"/>
      <c r="M1464" s="124"/>
      <c r="N1464" s="213">
        <v>0</v>
      </c>
      <c r="O1464" s="213">
        <v>2856.19</v>
      </c>
      <c r="P1464" s="124" t="s">
        <v>1314</v>
      </c>
    </row>
    <row r="1465" spans="1:16" ht="51">
      <c r="A1465" s="266" t="s">
        <v>619</v>
      </c>
      <c r="B1465" s="124"/>
      <c r="C1465" s="125" t="s">
        <v>713</v>
      </c>
      <c r="D1465" s="119">
        <v>43139</v>
      </c>
      <c r="E1465" s="120" t="s">
        <v>3771</v>
      </c>
      <c r="F1465" s="120" t="s">
        <v>6</v>
      </c>
      <c r="G1465" s="120">
        <v>661449</v>
      </c>
      <c r="H1465" s="124"/>
      <c r="I1465" s="128" t="s">
        <v>4630</v>
      </c>
      <c r="J1465" s="124"/>
      <c r="K1465" s="124"/>
      <c r="L1465" s="124"/>
      <c r="M1465" s="124"/>
      <c r="N1465" s="213">
        <v>0</v>
      </c>
      <c r="O1465" s="213">
        <v>5345.31</v>
      </c>
      <c r="P1465" s="124" t="s">
        <v>1314</v>
      </c>
    </row>
    <row r="1466" spans="1:16" ht="51">
      <c r="A1466" s="266" t="s">
        <v>619</v>
      </c>
      <c r="B1466" s="124"/>
      <c r="C1466" s="125" t="s">
        <v>713</v>
      </c>
      <c r="D1466" s="119">
        <v>43139</v>
      </c>
      <c r="E1466" s="120" t="s">
        <v>3772</v>
      </c>
      <c r="F1466" s="120" t="s">
        <v>6</v>
      </c>
      <c r="G1466" s="120">
        <v>661451</v>
      </c>
      <c r="H1466" s="124"/>
      <c r="I1466" s="128" t="s">
        <v>4631</v>
      </c>
      <c r="J1466" s="124"/>
      <c r="K1466" s="124"/>
      <c r="L1466" s="124"/>
      <c r="M1466" s="124"/>
      <c r="N1466" s="213">
        <v>0</v>
      </c>
      <c r="O1466" s="213">
        <v>273862.45</v>
      </c>
      <c r="P1466" s="124" t="s">
        <v>1314</v>
      </c>
    </row>
    <row r="1467" spans="1:16" ht="63.75">
      <c r="A1467" s="266">
        <v>10</v>
      </c>
      <c r="B1467" s="124"/>
      <c r="C1467" s="125" t="s">
        <v>690</v>
      </c>
      <c r="D1467" s="119">
        <v>43139</v>
      </c>
      <c r="E1467" s="120" t="s">
        <v>3773</v>
      </c>
      <c r="F1467" s="120" t="s">
        <v>6</v>
      </c>
      <c r="G1467" s="120">
        <v>661453</v>
      </c>
      <c r="H1467" s="124"/>
      <c r="I1467" s="128" t="s">
        <v>4632</v>
      </c>
      <c r="J1467" s="124"/>
      <c r="K1467" s="124"/>
      <c r="L1467" s="124"/>
      <c r="M1467" s="124"/>
      <c r="N1467" s="213">
        <v>0</v>
      </c>
      <c r="O1467" s="213">
        <v>19793.43</v>
      </c>
      <c r="P1467" s="124" t="s">
        <v>1314</v>
      </c>
    </row>
    <row r="1468" spans="1:16" ht="51">
      <c r="A1468" s="266" t="s">
        <v>619</v>
      </c>
      <c r="B1468" s="124"/>
      <c r="C1468" s="125" t="s">
        <v>713</v>
      </c>
      <c r="D1468" s="119">
        <v>43139</v>
      </c>
      <c r="E1468" s="120" t="s">
        <v>3774</v>
      </c>
      <c r="F1468" s="120" t="s">
        <v>6</v>
      </c>
      <c r="G1468" s="120">
        <v>661457</v>
      </c>
      <c r="H1468" s="124"/>
      <c r="I1468" s="128" t="s">
        <v>4633</v>
      </c>
      <c r="J1468" s="124"/>
      <c r="K1468" s="124"/>
      <c r="L1468" s="124"/>
      <c r="M1468" s="124"/>
      <c r="N1468" s="213">
        <v>0</v>
      </c>
      <c r="O1468" s="213">
        <v>4329.83</v>
      </c>
      <c r="P1468" s="124" t="s">
        <v>1314</v>
      </c>
    </row>
    <row r="1469" spans="1:16" ht="63.75">
      <c r="A1469" s="266" t="s">
        <v>620</v>
      </c>
      <c r="B1469" s="124"/>
      <c r="C1469" s="125" t="s">
        <v>714</v>
      </c>
      <c r="D1469" s="119">
        <v>43139</v>
      </c>
      <c r="E1469" s="120" t="s">
        <v>3775</v>
      </c>
      <c r="F1469" s="120" t="s">
        <v>6</v>
      </c>
      <c r="G1469" s="120">
        <v>662189</v>
      </c>
      <c r="H1469" s="124"/>
      <c r="I1469" s="128" t="s">
        <v>4634</v>
      </c>
      <c r="J1469" s="124"/>
      <c r="K1469" s="124"/>
      <c r="L1469" s="124"/>
      <c r="M1469" s="124"/>
      <c r="N1469" s="213">
        <v>0</v>
      </c>
      <c r="O1469" s="213">
        <v>4320367.25</v>
      </c>
      <c r="P1469" s="124" t="s">
        <v>1314</v>
      </c>
    </row>
    <row r="1470" spans="1:16" ht="51">
      <c r="A1470" s="266" t="s">
        <v>619</v>
      </c>
      <c r="B1470" s="124"/>
      <c r="C1470" s="125" t="s">
        <v>713</v>
      </c>
      <c r="D1470" s="119">
        <v>43139</v>
      </c>
      <c r="E1470" s="120" t="s">
        <v>3776</v>
      </c>
      <c r="F1470" s="120" t="s">
        <v>1315</v>
      </c>
      <c r="G1470" s="120">
        <v>16582030</v>
      </c>
      <c r="H1470" s="124"/>
      <c r="I1470" s="128" t="s">
        <v>4635</v>
      </c>
      <c r="J1470" s="124"/>
      <c r="K1470" s="124"/>
      <c r="L1470" s="124"/>
      <c r="M1470" s="124"/>
      <c r="N1470" s="213">
        <v>0</v>
      </c>
      <c r="O1470" s="213">
        <v>24000</v>
      </c>
      <c r="P1470" s="124" t="s">
        <v>1314</v>
      </c>
    </row>
    <row r="1471" spans="1:16" ht="51">
      <c r="A1471" s="266" t="s">
        <v>619</v>
      </c>
      <c r="B1471" s="124"/>
      <c r="C1471" s="125" t="s">
        <v>713</v>
      </c>
      <c r="D1471" s="119">
        <v>43139</v>
      </c>
      <c r="E1471" s="120" t="s">
        <v>3777</v>
      </c>
      <c r="F1471" s="120" t="s">
        <v>1315</v>
      </c>
      <c r="G1471" s="120">
        <v>16581239</v>
      </c>
      <c r="H1471" s="124"/>
      <c r="I1471" s="128" t="s">
        <v>4636</v>
      </c>
      <c r="J1471" s="124"/>
      <c r="K1471" s="124"/>
      <c r="L1471" s="124"/>
      <c r="M1471" s="124"/>
      <c r="N1471" s="213">
        <v>0</v>
      </c>
      <c r="O1471" s="213">
        <v>5992.07</v>
      </c>
      <c r="P1471" s="124" t="s">
        <v>1314</v>
      </c>
    </row>
    <row r="1472" spans="1:16" ht="76.5">
      <c r="A1472" s="266" t="s">
        <v>620</v>
      </c>
      <c r="B1472" s="124"/>
      <c r="C1472" s="125" t="s">
        <v>714</v>
      </c>
      <c r="D1472" s="119">
        <v>43139</v>
      </c>
      <c r="E1472" s="120" t="s">
        <v>3778</v>
      </c>
      <c r="F1472" s="120" t="s">
        <v>6</v>
      </c>
      <c r="G1472" s="120">
        <v>939912</v>
      </c>
      <c r="H1472" s="124"/>
      <c r="I1472" s="128" t="s">
        <v>4637</v>
      </c>
      <c r="J1472" s="124"/>
      <c r="K1472" s="124"/>
      <c r="L1472" s="124"/>
      <c r="M1472" s="124"/>
      <c r="N1472" s="213">
        <v>0</v>
      </c>
      <c r="O1472" s="213">
        <v>140000</v>
      </c>
      <c r="P1472" s="124" t="s">
        <v>1314</v>
      </c>
    </row>
    <row r="1473" spans="1:16" ht="51">
      <c r="A1473" s="266" t="s">
        <v>626</v>
      </c>
      <c r="B1473" s="124"/>
      <c r="C1473" s="125" t="s">
        <v>1234</v>
      </c>
      <c r="D1473" s="119">
        <v>43139</v>
      </c>
      <c r="E1473" s="120" t="s">
        <v>3779</v>
      </c>
      <c r="F1473" s="120" t="s">
        <v>6</v>
      </c>
      <c r="G1473" s="120">
        <v>939916</v>
      </c>
      <c r="H1473" s="124"/>
      <c r="I1473" s="128" t="s">
        <v>4638</v>
      </c>
      <c r="J1473" s="124"/>
      <c r="K1473" s="124"/>
      <c r="L1473" s="124"/>
      <c r="M1473" s="124"/>
      <c r="N1473" s="213">
        <v>0</v>
      </c>
      <c r="O1473" s="213">
        <v>259.86</v>
      </c>
      <c r="P1473" s="124" t="s">
        <v>1314</v>
      </c>
    </row>
    <row r="1474" spans="1:16" ht="63.75">
      <c r="A1474" s="266">
        <v>862</v>
      </c>
      <c r="B1474" s="124"/>
      <c r="C1474" s="125" t="s">
        <v>875</v>
      </c>
      <c r="D1474" s="119">
        <v>43139</v>
      </c>
      <c r="E1474" s="120" t="s">
        <v>3780</v>
      </c>
      <c r="F1474" s="120" t="s">
        <v>6</v>
      </c>
      <c r="G1474" s="120">
        <v>913397</v>
      </c>
      <c r="H1474" s="124"/>
      <c r="I1474" s="128" t="s">
        <v>4639</v>
      </c>
      <c r="J1474" s="124"/>
      <c r="K1474" s="124"/>
      <c r="L1474" s="124"/>
      <c r="M1474" s="124"/>
      <c r="N1474" s="213">
        <v>0</v>
      </c>
      <c r="O1474" s="213">
        <v>170308.84</v>
      </c>
      <c r="P1474" s="124" t="s">
        <v>1314</v>
      </c>
    </row>
    <row r="1475" spans="1:16" ht="38.25">
      <c r="A1475" s="266">
        <v>10</v>
      </c>
      <c r="B1475" s="124"/>
      <c r="C1475" s="125" t="s">
        <v>690</v>
      </c>
      <c r="D1475" s="119">
        <v>43139</v>
      </c>
      <c r="E1475" s="120" t="s">
        <v>3781</v>
      </c>
      <c r="F1475" s="120" t="s">
        <v>6</v>
      </c>
      <c r="G1475" s="120">
        <v>913402</v>
      </c>
      <c r="H1475" s="124"/>
      <c r="I1475" s="128" t="s">
        <v>4640</v>
      </c>
      <c r="J1475" s="124"/>
      <c r="K1475" s="124"/>
      <c r="L1475" s="124"/>
      <c r="M1475" s="124"/>
      <c r="N1475" s="213">
        <v>19793.43</v>
      </c>
      <c r="O1475" s="213">
        <v>0</v>
      </c>
      <c r="P1475" s="124" t="s">
        <v>1314</v>
      </c>
    </row>
    <row r="1476" spans="1:16" ht="63.75">
      <c r="A1476" s="266" t="s">
        <v>620</v>
      </c>
      <c r="B1476" s="124"/>
      <c r="C1476" s="125" t="s">
        <v>714</v>
      </c>
      <c r="D1476" s="119">
        <v>43139</v>
      </c>
      <c r="E1476" s="120" t="s">
        <v>3782</v>
      </c>
      <c r="F1476" s="120" t="s">
        <v>11</v>
      </c>
      <c r="G1476" s="120">
        <v>10444</v>
      </c>
      <c r="H1476" s="124"/>
      <c r="I1476" s="128" t="s">
        <v>4641</v>
      </c>
      <c r="J1476" s="124"/>
      <c r="K1476" s="124"/>
      <c r="L1476" s="124"/>
      <c r="M1476" s="124"/>
      <c r="N1476" s="213">
        <v>13325.13</v>
      </c>
      <c r="O1476" s="213">
        <v>0</v>
      </c>
      <c r="P1476" s="124" t="s">
        <v>1314</v>
      </c>
    </row>
    <row r="1477" spans="1:16" ht="51">
      <c r="A1477" s="266">
        <v>513</v>
      </c>
      <c r="B1477" s="124"/>
      <c r="C1477" s="125" t="s">
        <v>201</v>
      </c>
      <c r="D1477" s="119">
        <v>43139</v>
      </c>
      <c r="E1477" s="120" t="s">
        <v>3783</v>
      </c>
      <c r="F1477" s="120" t="s">
        <v>15</v>
      </c>
      <c r="G1477" s="120">
        <v>662187</v>
      </c>
      <c r="H1477" s="124"/>
      <c r="I1477" s="128" t="s">
        <v>4642</v>
      </c>
      <c r="J1477" s="124"/>
      <c r="K1477" s="124"/>
      <c r="L1477" s="124"/>
      <c r="M1477" s="124"/>
      <c r="N1477" s="213">
        <v>50</v>
      </c>
      <c r="O1477" s="213">
        <v>0</v>
      </c>
      <c r="P1477" s="124" t="s">
        <v>1314</v>
      </c>
    </row>
    <row r="1478" spans="1:16" ht="51">
      <c r="A1478" s="266">
        <v>513</v>
      </c>
      <c r="B1478" s="124"/>
      <c r="C1478" s="125" t="s">
        <v>201</v>
      </c>
      <c r="D1478" s="119">
        <v>43139</v>
      </c>
      <c r="E1478" s="120" t="s">
        <v>3784</v>
      </c>
      <c r="F1478" s="120" t="s">
        <v>15</v>
      </c>
      <c r="G1478" s="120">
        <v>662195</v>
      </c>
      <c r="H1478" s="124"/>
      <c r="I1478" s="128" t="s">
        <v>2651</v>
      </c>
      <c r="J1478" s="124"/>
      <c r="K1478" s="124"/>
      <c r="L1478" s="124"/>
      <c r="M1478" s="124"/>
      <c r="N1478" s="213">
        <v>50</v>
      </c>
      <c r="O1478" s="213">
        <v>0</v>
      </c>
      <c r="P1478" s="124" t="s">
        <v>1314</v>
      </c>
    </row>
    <row r="1479" spans="1:16" ht="51">
      <c r="A1479" s="266">
        <v>574</v>
      </c>
      <c r="B1479" s="124"/>
      <c r="C1479" s="125" t="s">
        <v>850</v>
      </c>
      <c r="D1479" s="119">
        <v>43139</v>
      </c>
      <c r="E1479" s="120" t="s">
        <v>4231</v>
      </c>
      <c r="F1479" s="120" t="s">
        <v>3</v>
      </c>
      <c r="G1479" s="120">
        <v>1595693</v>
      </c>
      <c r="H1479" s="124"/>
      <c r="I1479" s="128" t="s">
        <v>4970</v>
      </c>
      <c r="J1479" s="124"/>
      <c r="K1479" s="124"/>
      <c r="L1479" s="124"/>
      <c r="M1479" s="124"/>
      <c r="N1479" s="213">
        <v>0</v>
      </c>
      <c r="O1479" s="213">
        <v>353521.91</v>
      </c>
      <c r="P1479" s="124" t="s">
        <v>1314</v>
      </c>
    </row>
    <row r="1480" spans="1:16" ht="63.75">
      <c r="A1480" s="266">
        <v>290</v>
      </c>
      <c r="B1480" s="124"/>
      <c r="C1480" s="125" t="s">
        <v>793</v>
      </c>
      <c r="D1480" s="119">
        <v>43139</v>
      </c>
      <c r="E1480" s="120" t="s">
        <v>4232</v>
      </c>
      <c r="F1480" s="120" t="s">
        <v>3</v>
      </c>
      <c r="G1480" s="120">
        <v>1595728</v>
      </c>
      <c r="H1480" s="124"/>
      <c r="I1480" s="128" t="s">
        <v>4971</v>
      </c>
      <c r="J1480" s="124"/>
      <c r="K1480" s="124"/>
      <c r="L1480" s="124"/>
      <c r="M1480" s="124"/>
      <c r="N1480" s="213">
        <v>0</v>
      </c>
      <c r="O1480" s="213">
        <v>1728</v>
      </c>
      <c r="P1480" s="124" t="s">
        <v>1314</v>
      </c>
    </row>
    <row r="1481" spans="1:16" ht="63.75">
      <c r="A1481" s="266" t="s">
        <v>619</v>
      </c>
      <c r="B1481" s="124"/>
      <c r="C1481" s="125" t="s">
        <v>713</v>
      </c>
      <c r="D1481" s="119">
        <v>43139</v>
      </c>
      <c r="E1481" s="120" t="s">
        <v>4233</v>
      </c>
      <c r="F1481" s="120" t="s">
        <v>3</v>
      </c>
      <c r="G1481" s="120">
        <v>1595795</v>
      </c>
      <c r="H1481" s="124"/>
      <c r="I1481" s="128" t="s">
        <v>4972</v>
      </c>
      <c r="J1481" s="124"/>
      <c r="K1481" s="124"/>
      <c r="L1481" s="124"/>
      <c r="M1481" s="124"/>
      <c r="N1481" s="213">
        <v>0</v>
      </c>
      <c r="O1481" s="213">
        <v>871</v>
      </c>
      <c r="P1481" s="124" t="s">
        <v>1314</v>
      </c>
    </row>
    <row r="1482" spans="1:16" ht="63.75">
      <c r="A1482" s="266" t="s">
        <v>619</v>
      </c>
      <c r="B1482" s="124"/>
      <c r="C1482" s="125" t="s">
        <v>713</v>
      </c>
      <c r="D1482" s="119">
        <v>43139</v>
      </c>
      <c r="E1482" s="120" t="s">
        <v>4234</v>
      </c>
      <c r="F1482" s="120" t="s">
        <v>3</v>
      </c>
      <c r="G1482" s="120">
        <v>1595797</v>
      </c>
      <c r="H1482" s="124"/>
      <c r="I1482" s="128" t="s">
        <v>4973</v>
      </c>
      <c r="J1482" s="124"/>
      <c r="K1482" s="124"/>
      <c r="L1482" s="124"/>
      <c r="M1482" s="124"/>
      <c r="N1482" s="213">
        <v>0</v>
      </c>
      <c r="O1482" s="213">
        <v>6.5</v>
      </c>
      <c r="P1482" s="124" t="s">
        <v>1314</v>
      </c>
    </row>
    <row r="1483" spans="1:16" ht="51">
      <c r="A1483" s="266">
        <v>592</v>
      </c>
      <c r="B1483" s="124"/>
      <c r="C1483" s="125" t="s">
        <v>862</v>
      </c>
      <c r="D1483" s="119">
        <v>43139</v>
      </c>
      <c r="E1483" s="120" t="s">
        <v>4235</v>
      </c>
      <c r="F1483" s="120" t="s">
        <v>3</v>
      </c>
      <c r="G1483" s="120">
        <v>1595798</v>
      </c>
      <c r="H1483" s="124"/>
      <c r="I1483" s="128" t="s">
        <v>4974</v>
      </c>
      <c r="J1483" s="124"/>
      <c r="K1483" s="124"/>
      <c r="L1483" s="124"/>
      <c r="M1483" s="124"/>
      <c r="N1483" s="213">
        <v>0</v>
      </c>
      <c r="O1483" s="213">
        <v>204146.87</v>
      </c>
      <c r="P1483" s="124" t="s">
        <v>1314</v>
      </c>
    </row>
    <row r="1484" spans="1:16" ht="63.75">
      <c r="A1484" s="266">
        <v>291</v>
      </c>
      <c r="B1484" s="124"/>
      <c r="C1484" s="125" t="s">
        <v>794</v>
      </c>
      <c r="D1484" s="119">
        <v>43139</v>
      </c>
      <c r="E1484" s="120" t="s">
        <v>4236</v>
      </c>
      <c r="F1484" s="120" t="s">
        <v>3</v>
      </c>
      <c r="G1484" s="120">
        <v>1595861</v>
      </c>
      <c r="H1484" s="124"/>
      <c r="I1484" s="128" t="s">
        <v>4975</v>
      </c>
      <c r="J1484" s="124"/>
      <c r="K1484" s="124"/>
      <c r="L1484" s="124"/>
      <c r="M1484" s="124"/>
      <c r="N1484" s="213">
        <v>0</v>
      </c>
      <c r="O1484" s="213">
        <v>89989.9</v>
      </c>
      <c r="P1484" s="124" t="s">
        <v>1314</v>
      </c>
    </row>
    <row r="1485" spans="1:16" ht="51">
      <c r="A1485" s="266" t="s">
        <v>619</v>
      </c>
      <c r="B1485" s="124"/>
      <c r="C1485" s="125" t="s">
        <v>713</v>
      </c>
      <c r="D1485" s="119">
        <v>43139</v>
      </c>
      <c r="E1485" s="120" t="s">
        <v>4237</v>
      </c>
      <c r="F1485" s="120" t="s">
        <v>3</v>
      </c>
      <c r="G1485" s="120">
        <v>1595699</v>
      </c>
      <c r="H1485" s="124"/>
      <c r="I1485" s="128" t="s">
        <v>4976</v>
      </c>
      <c r="J1485" s="124"/>
      <c r="K1485" s="124"/>
      <c r="L1485" s="124"/>
      <c r="M1485" s="124"/>
      <c r="N1485" s="213">
        <v>0</v>
      </c>
      <c r="O1485" s="213">
        <v>140</v>
      </c>
      <c r="P1485" s="124" t="s">
        <v>1314</v>
      </c>
    </row>
    <row r="1486" spans="1:16" ht="63.75">
      <c r="A1486" s="266">
        <v>47</v>
      </c>
      <c r="B1486" s="124"/>
      <c r="C1486" s="125" t="s">
        <v>699</v>
      </c>
      <c r="D1486" s="119">
        <v>43139</v>
      </c>
      <c r="E1486" s="120" t="s">
        <v>4238</v>
      </c>
      <c r="F1486" s="120" t="s">
        <v>3</v>
      </c>
      <c r="G1486" s="120">
        <v>1595707</v>
      </c>
      <c r="H1486" s="124"/>
      <c r="I1486" s="128" t="s">
        <v>4977</v>
      </c>
      <c r="J1486" s="124"/>
      <c r="K1486" s="124"/>
      <c r="L1486" s="124"/>
      <c r="M1486" s="124"/>
      <c r="N1486" s="213">
        <v>0</v>
      </c>
      <c r="O1486" s="213">
        <v>62</v>
      </c>
      <c r="P1486" s="124" t="s">
        <v>1314</v>
      </c>
    </row>
    <row r="1487" spans="1:16" ht="63.75">
      <c r="A1487" s="266">
        <v>310</v>
      </c>
      <c r="B1487" s="124"/>
      <c r="C1487" s="125" t="s">
        <v>807</v>
      </c>
      <c r="D1487" s="119">
        <v>43139</v>
      </c>
      <c r="E1487" s="120" t="s">
        <v>4239</v>
      </c>
      <c r="F1487" s="120" t="s">
        <v>3</v>
      </c>
      <c r="G1487" s="120">
        <v>1595715</v>
      </c>
      <c r="H1487" s="124"/>
      <c r="I1487" s="128" t="s">
        <v>4978</v>
      </c>
      <c r="J1487" s="124"/>
      <c r="K1487" s="124"/>
      <c r="L1487" s="124"/>
      <c r="M1487" s="124"/>
      <c r="N1487" s="213">
        <v>0</v>
      </c>
      <c r="O1487" s="213">
        <v>120</v>
      </c>
      <c r="P1487" s="124" t="s">
        <v>1314</v>
      </c>
    </row>
    <row r="1488" spans="1:16" ht="38.25">
      <c r="A1488" s="266">
        <v>35</v>
      </c>
      <c r="B1488" s="124"/>
      <c r="C1488" s="125" t="s">
        <v>696</v>
      </c>
      <c r="D1488" s="119">
        <v>43139</v>
      </c>
      <c r="E1488" s="120" t="s">
        <v>4240</v>
      </c>
      <c r="F1488" s="120" t="s">
        <v>3</v>
      </c>
      <c r="G1488" s="120">
        <v>1595730</v>
      </c>
      <c r="H1488" s="124"/>
      <c r="I1488" s="128" t="s">
        <v>1403</v>
      </c>
      <c r="J1488" s="124"/>
      <c r="K1488" s="124"/>
      <c r="L1488" s="124"/>
      <c r="M1488" s="124"/>
      <c r="N1488" s="213">
        <v>0</v>
      </c>
      <c r="O1488" s="213">
        <v>1203.3900000000001</v>
      </c>
      <c r="P1488" s="124" t="s">
        <v>1314</v>
      </c>
    </row>
    <row r="1489" spans="1:16" ht="51">
      <c r="A1489" s="266" t="s">
        <v>619</v>
      </c>
      <c r="B1489" s="124"/>
      <c r="C1489" s="125" t="s">
        <v>713</v>
      </c>
      <c r="D1489" s="119">
        <v>43139</v>
      </c>
      <c r="E1489" s="120" t="s">
        <v>4241</v>
      </c>
      <c r="F1489" s="120" t="s">
        <v>3</v>
      </c>
      <c r="G1489" s="120">
        <v>1595771</v>
      </c>
      <c r="H1489" s="124"/>
      <c r="I1489" s="128" t="s">
        <v>1390</v>
      </c>
      <c r="J1489" s="124"/>
      <c r="K1489" s="124"/>
      <c r="L1489" s="124"/>
      <c r="M1489" s="124"/>
      <c r="N1489" s="213">
        <v>0</v>
      </c>
      <c r="O1489" s="213">
        <v>1669</v>
      </c>
      <c r="P1489" s="124" t="s">
        <v>1314</v>
      </c>
    </row>
    <row r="1490" spans="1:16" ht="51">
      <c r="A1490" s="266" t="s">
        <v>619</v>
      </c>
      <c r="B1490" s="124"/>
      <c r="C1490" s="125" t="s">
        <v>713</v>
      </c>
      <c r="D1490" s="119">
        <v>43139</v>
      </c>
      <c r="E1490" s="120" t="s">
        <v>4242</v>
      </c>
      <c r="F1490" s="120" t="s">
        <v>3</v>
      </c>
      <c r="G1490" s="120">
        <v>1595787</v>
      </c>
      <c r="H1490" s="124"/>
      <c r="I1490" s="128" t="s">
        <v>4979</v>
      </c>
      <c r="J1490" s="124"/>
      <c r="K1490" s="124"/>
      <c r="L1490" s="124"/>
      <c r="M1490" s="124"/>
      <c r="N1490" s="213">
        <v>0</v>
      </c>
      <c r="O1490" s="213">
        <v>6186.16</v>
      </c>
      <c r="P1490" s="124" t="s">
        <v>1314</v>
      </c>
    </row>
    <row r="1491" spans="1:16" ht="51">
      <c r="A1491" s="266" t="s">
        <v>619</v>
      </c>
      <c r="B1491" s="124"/>
      <c r="C1491" s="125" t="s">
        <v>713</v>
      </c>
      <c r="D1491" s="119">
        <v>43139</v>
      </c>
      <c r="E1491" s="120" t="s">
        <v>4243</v>
      </c>
      <c r="F1491" s="120" t="s">
        <v>3</v>
      </c>
      <c r="G1491" s="120">
        <v>1595810</v>
      </c>
      <c r="H1491" s="124"/>
      <c r="I1491" s="128" t="s">
        <v>4980</v>
      </c>
      <c r="J1491" s="124"/>
      <c r="K1491" s="124"/>
      <c r="L1491" s="124"/>
      <c r="M1491" s="124"/>
      <c r="N1491" s="213">
        <v>0</v>
      </c>
      <c r="O1491" s="213">
        <v>255.19</v>
      </c>
      <c r="P1491" s="124" t="s">
        <v>1314</v>
      </c>
    </row>
    <row r="1492" spans="1:16" ht="51">
      <c r="A1492" s="266">
        <v>592</v>
      </c>
      <c r="B1492" s="124"/>
      <c r="C1492" s="125" t="s">
        <v>862</v>
      </c>
      <c r="D1492" s="119">
        <v>43139</v>
      </c>
      <c r="E1492" s="120" t="s">
        <v>4244</v>
      </c>
      <c r="F1492" s="120" t="s">
        <v>3</v>
      </c>
      <c r="G1492" s="120">
        <v>1595814</v>
      </c>
      <c r="H1492" s="124"/>
      <c r="I1492" s="128" t="s">
        <v>4981</v>
      </c>
      <c r="J1492" s="124"/>
      <c r="K1492" s="124"/>
      <c r="L1492" s="124"/>
      <c r="M1492" s="124"/>
      <c r="N1492" s="213">
        <v>0</v>
      </c>
      <c r="O1492" s="213">
        <v>250</v>
      </c>
      <c r="P1492" s="124" t="s">
        <v>1314</v>
      </c>
    </row>
    <row r="1493" spans="1:16" ht="51">
      <c r="A1493" s="266" t="s">
        <v>619</v>
      </c>
      <c r="B1493" s="124"/>
      <c r="C1493" s="125" t="s">
        <v>713</v>
      </c>
      <c r="D1493" s="119">
        <v>43139</v>
      </c>
      <c r="E1493" s="120" t="s">
        <v>4245</v>
      </c>
      <c r="F1493" s="120" t="s">
        <v>3</v>
      </c>
      <c r="G1493" s="120">
        <v>1595827</v>
      </c>
      <c r="H1493" s="124"/>
      <c r="I1493" s="128" t="s">
        <v>4982</v>
      </c>
      <c r="J1493" s="124"/>
      <c r="K1493" s="124"/>
      <c r="L1493" s="124"/>
      <c r="M1493" s="124"/>
      <c r="N1493" s="213">
        <v>0</v>
      </c>
      <c r="O1493" s="213">
        <v>140</v>
      </c>
      <c r="P1493" s="124" t="s">
        <v>1314</v>
      </c>
    </row>
    <row r="1494" spans="1:16" ht="51">
      <c r="A1494" s="266" t="s">
        <v>619</v>
      </c>
      <c r="B1494" s="124"/>
      <c r="C1494" s="125" t="s">
        <v>713</v>
      </c>
      <c r="D1494" s="119">
        <v>43139</v>
      </c>
      <c r="E1494" s="120" t="s">
        <v>4246</v>
      </c>
      <c r="F1494" s="120" t="s">
        <v>3</v>
      </c>
      <c r="G1494" s="120">
        <v>1595828</v>
      </c>
      <c r="H1494" s="124"/>
      <c r="I1494" s="128" t="s">
        <v>4983</v>
      </c>
      <c r="J1494" s="124"/>
      <c r="K1494" s="124"/>
      <c r="L1494" s="124"/>
      <c r="M1494" s="124"/>
      <c r="N1494" s="213">
        <v>0</v>
      </c>
      <c r="O1494" s="213">
        <v>140</v>
      </c>
      <c r="P1494" s="124" t="s">
        <v>1314</v>
      </c>
    </row>
    <row r="1495" spans="1:16" ht="51">
      <c r="A1495" s="266" t="s">
        <v>619</v>
      </c>
      <c r="B1495" s="124"/>
      <c r="C1495" s="125" t="s">
        <v>713</v>
      </c>
      <c r="D1495" s="119">
        <v>43139</v>
      </c>
      <c r="E1495" s="120" t="s">
        <v>4247</v>
      </c>
      <c r="F1495" s="120" t="s">
        <v>3</v>
      </c>
      <c r="G1495" s="120">
        <v>1595829</v>
      </c>
      <c r="H1495" s="124"/>
      <c r="I1495" s="128" t="s">
        <v>4984</v>
      </c>
      <c r="J1495" s="124"/>
      <c r="K1495" s="124"/>
      <c r="L1495" s="124"/>
      <c r="M1495" s="124"/>
      <c r="N1495" s="213">
        <v>0</v>
      </c>
      <c r="O1495" s="213">
        <v>140</v>
      </c>
      <c r="P1495" s="124" t="s">
        <v>1314</v>
      </c>
    </row>
    <row r="1496" spans="1:16" ht="51">
      <c r="A1496" s="266" t="s">
        <v>619</v>
      </c>
      <c r="B1496" s="124"/>
      <c r="C1496" s="125" t="s">
        <v>713</v>
      </c>
      <c r="D1496" s="119">
        <v>43139</v>
      </c>
      <c r="E1496" s="120" t="s">
        <v>4248</v>
      </c>
      <c r="F1496" s="120" t="s">
        <v>3</v>
      </c>
      <c r="G1496" s="120">
        <v>1595830</v>
      </c>
      <c r="H1496" s="124"/>
      <c r="I1496" s="128" t="s">
        <v>4985</v>
      </c>
      <c r="J1496" s="124"/>
      <c r="K1496" s="124"/>
      <c r="L1496" s="124"/>
      <c r="M1496" s="124"/>
      <c r="N1496" s="213">
        <v>0</v>
      </c>
      <c r="O1496" s="213">
        <v>140</v>
      </c>
      <c r="P1496" s="124" t="s">
        <v>1314</v>
      </c>
    </row>
    <row r="1497" spans="1:16" ht="51">
      <c r="A1497" s="266" t="s">
        <v>619</v>
      </c>
      <c r="B1497" s="124"/>
      <c r="C1497" s="125" t="s">
        <v>713</v>
      </c>
      <c r="D1497" s="119">
        <v>43139</v>
      </c>
      <c r="E1497" s="120" t="s">
        <v>4249</v>
      </c>
      <c r="F1497" s="120" t="s">
        <v>3</v>
      </c>
      <c r="G1497" s="120">
        <v>1595832</v>
      </c>
      <c r="H1497" s="124"/>
      <c r="I1497" s="128" t="s">
        <v>4986</v>
      </c>
      <c r="J1497" s="124"/>
      <c r="K1497" s="124"/>
      <c r="L1497" s="124"/>
      <c r="M1497" s="124"/>
      <c r="N1497" s="213">
        <v>0</v>
      </c>
      <c r="O1497" s="213">
        <v>140</v>
      </c>
      <c r="P1497" s="124" t="s">
        <v>1314</v>
      </c>
    </row>
    <row r="1498" spans="1:16" ht="51">
      <c r="A1498" s="266" t="s">
        <v>619</v>
      </c>
      <c r="B1498" s="124"/>
      <c r="C1498" s="125" t="s">
        <v>713</v>
      </c>
      <c r="D1498" s="119">
        <v>43139</v>
      </c>
      <c r="E1498" s="120" t="s">
        <v>4250</v>
      </c>
      <c r="F1498" s="120" t="s">
        <v>3</v>
      </c>
      <c r="G1498" s="120">
        <v>1595833</v>
      </c>
      <c r="H1498" s="124"/>
      <c r="I1498" s="128" t="s">
        <v>4987</v>
      </c>
      <c r="J1498" s="124"/>
      <c r="K1498" s="124"/>
      <c r="L1498" s="124"/>
      <c r="M1498" s="124"/>
      <c r="N1498" s="213">
        <v>0</v>
      </c>
      <c r="O1498" s="213">
        <v>140</v>
      </c>
      <c r="P1498" s="124" t="s">
        <v>1314</v>
      </c>
    </row>
    <row r="1499" spans="1:16" ht="51">
      <c r="A1499" s="266" t="s">
        <v>619</v>
      </c>
      <c r="B1499" s="124"/>
      <c r="C1499" s="125" t="s">
        <v>713</v>
      </c>
      <c r="D1499" s="119">
        <v>43139</v>
      </c>
      <c r="E1499" s="120" t="s">
        <v>4251</v>
      </c>
      <c r="F1499" s="120" t="s">
        <v>3</v>
      </c>
      <c r="G1499" s="120">
        <v>1595834</v>
      </c>
      <c r="H1499" s="124"/>
      <c r="I1499" s="128" t="s">
        <v>4988</v>
      </c>
      <c r="J1499" s="124"/>
      <c r="K1499" s="124"/>
      <c r="L1499" s="124"/>
      <c r="M1499" s="124"/>
      <c r="N1499" s="213">
        <v>0</v>
      </c>
      <c r="O1499" s="213">
        <v>140</v>
      </c>
      <c r="P1499" s="124" t="s">
        <v>1314</v>
      </c>
    </row>
    <row r="1500" spans="1:16" ht="51">
      <c r="A1500" s="266" t="s">
        <v>619</v>
      </c>
      <c r="B1500" s="124"/>
      <c r="C1500" s="125" t="s">
        <v>713</v>
      </c>
      <c r="D1500" s="119">
        <v>43139</v>
      </c>
      <c r="E1500" s="120" t="s">
        <v>4252</v>
      </c>
      <c r="F1500" s="120" t="s">
        <v>3</v>
      </c>
      <c r="G1500" s="120">
        <v>1595835</v>
      </c>
      <c r="H1500" s="124"/>
      <c r="I1500" s="128" t="s">
        <v>4989</v>
      </c>
      <c r="J1500" s="124"/>
      <c r="K1500" s="124"/>
      <c r="L1500" s="124"/>
      <c r="M1500" s="124"/>
      <c r="N1500" s="213">
        <v>0</v>
      </c>
      <c r="O1500" s="213">
        <v>140</v>
      </c>
      <c r="P1500" s="124" t="s">
        <v>1314</v>
      </c>
    </row>
    <row r="1501" spans="1:16" ht="51">
      <c r="A1501" s="266" t="s">
        <v>619</v>
      </c>
      <c r="B1501" s="124"/>
      <c r="C1501" s="125" t="s">
        <v>713</v>
      </c>
      <c r="D1501" s="119">
        <v>43139</v>
      </c>
      <c r="E1501" s="120" t="s">
        <v>4253</v>
      </c>
      <c r="F1501" s="120" t="s">
        <v>3</v>
      </c>
      <c r="G1501" s="120">
        <v>1595836</v>
      </c>
      <c r="H1501" s="124"/>
      <c r="I1501" s="128" t="s">
        <v>4990</v>
      </c>
      <c r="J1501" s="124"/>
      <c r="K1501" s="124"/>
      <c r="L1501" s="124"/>
      <c r="M1501" s="124"/>
      <c r="N1501" s="213">
        <v>0</v>
      </c>
      <c r="O1501" s="213">
        <v>140</v>
      </c>
      <c r="P1501" s="124" t="s">
        <v>1314</v>
      </c>
    </row>
    <row r="1502" spans="1:16" ht="51">
      <c r="A1502" s="266" t="s">
        <v>619</v>
      </c>
      <c r="B1502" s="124"/>
      <c r="C1502" s="125" t="s">
        <v>713</v>
      </c>
      <c r="D1502" s="119">
        <v>43139</v>
      </c>
      <c r="E1502" s="120" t="s">
        <v>4254</v>
      </c>
      <c r="F1502" s="120" t="s">
        <v>3</v>
      </c>
      <c r="G1502" s="120">
        <v>1595839</v>
      </c>
      <c r="H1502" s="124"/>
      <c r="I1502" s="128" t="s">
        <v>4991</v>
      </c>
      <c r="J1502" s="124"/>
      <c r="K1502" s="124"/>
      <c r="L1502" s="124"/>
      <c r="M1502" s="124"/>
      <c r="N1502" s="213">
        <v>0</v>
      </c>
      <c r="O1502" s="213">
        <v>140</v>
      </c>
      <c r="P1502" s="124" t="s">
        <v>1314</v>
      </c>
    </row>
    <row r="1503" spans="1:16" ht="51">
      <c r="A1503" s="266" t="s">
        <v>619</v>
      </c>
      <c r="B1503" s="124"/>
      <c r="C1503" s="125" t="s">
        <v>713</v>
      </c>
      <c r="D1503" s="119">
        <v>43139</v>
      </c>
      <c r="E1503" s="120" t="s">
        <v>4255</v>
      </c>
      <c r="F1503" s="120" t="s">
        <v>3</v>
      </c>
      <c r="G1503" s="120">
        <v>1595841</v>
      </c>
      <c r="H1503" s="124"/>
      <c r="I1503" s="128" t="s">
        <v>4992</v>
      </c>
      <c r="J1503" s="124"/>
      <c r="K1503" s="124"/>
      <c r="L1503" s="124"/>
      <c r="M1503" s="124"/>
      <c r="N1503" s="213">
        <v>0</v>
      </c>
      <c r="O1503" s="213">
        <v>140</v>
      </c>
      <c r="P1503" s="124" t="s">
        <v>1314</v>
      </c>
    </row>
    <row r="1504" spans="1:16" ht="51">
      <c r="A1504" s="266" t="s">
        <v>619</v>
      </c>
      <c r="B1504" s="124"/>
      <c r="C1504" s="125" t="s">
        <v>713</v>
      </c>
      <c r="D1504" s="119">
        <v>43139</v>
      </c>
      <c r="E1504" s="120" t="s">
        <v>4256</v>
      </c>
      <c r="F1504" s="120" t="s">
        <v>3</v>
      </c>
      <c r="G1504" s="120">
        <v>1595844</v>
      </c>
      <c r="H1504" s="124"/>
      <c r="I1504" s="128" t="s">
        <v>4993</v>
      </c>
      <c r="J1504" s="124"/>
      <c r="K1504" s="124"/>
      <c r="L1504" s="124"/>
      <c r="M1504" s="124"/>
      <c r="N1504" s="213">
        <v>0</v>
      </c>
      <c r="O1504" s="213">
        <v>140</v>
      </c>
      <c r="P1504" s="124" t="s">
        <v>1314</v>
      </c>
    </row>
    <row r="1505" spans="1:16" ht="51">
      <c r="A1505" s="266" t="s">
        <v>619</v>
      </c>
      <c r="B1505" s="124"/>
      <c r="C1505" s="125" t="s">
        <v>713</v>
      </c>
      <c r="D1505" s="119">
        <v>43139</v>
      </c>
      <c r="E1505" s="120" t="s">
        <v>4257</v>
      </c>
      <c r="F1505" s="120" t="s">
        <v>3</v>
      </c>
      <c r="G1505" s="120">
        <v>1595847</v>
      </c>
      <c r="H1505" s="124"/>
      <c r="I1505" s="128" t="s">
        <v>4994</v>
      </c>
      <c r="J1505" s="124"/>
      <c r="K1505" s="124"/>
      <c r="L1505" s="124"/>
      <c r="M1505" s="124"/>
      <c r="N1505" s="213">
        <v>0</v>
      </c>
      <c r="O1505" s="213">
        <v>140</v>
      </c>
      <c r="P1505" s="124" t="s">
        <v>1314</v>
      </c>
    </row>
    <row r="1506" spans="1:16" ht="63.75">
      <c r="A1506" s="266" t="s">
        <v>619</v>
      </c>
      <c r="B1506" s="124"/>
      <c r="C1506" s="125" t="s">
        <v>713</v>
      </c>
      <c r="D1506" s="119">
        <v>43139</v>
      </c>
      <c r="E1506" s="120" t="s">
        <v>4258</v>
      </c>
      <c r="F1506" s="120" t="s">
        <v>3</v>
      </c>
      <c r="G1506" s="120">
        <v>1595863</v>
      </c>
      <c r="H1506" s="124"/>
      <c r="I1506" s="128" t="s">
        <v>4995</v>
      </c>
      <c r="J1506" s="124"/>
      <c r="K1506" s="124"/>
      <c r="L1506" s="124"/>
      <c r="M1506" s="124"/>
      <c r="N1506" s="213">
        <v>0</v>
      </c>
      <c r="O1506" s="213">
        <v>613.85</v>
      </c>
      <c r="P1506" s="124" t="s">
        <v>1314</v>
      </c>
    </row>
    <row r="1507" spans="1:16" ht="51">
      <c r="A1507" s="266" t="s">
        <v>619</v>
      </c>
      <c r="B1507" s="124"/>
      <c r="C1507" s="125" t="s">
        <v>713</v>
      </c>
      <c r="D1507" s="119">
        <v>43139</v>
      </c>
      <c r="E1507" s="120" t="s">
        <v>4259</v>
      </c>
      <c r="F1507" s="120" t="s">
        <v>3</v>
      </c>
      <c r="G1507" s="120">
        <v>1595880</v>
      </c>
      <c r="H1507" s="124"/>
      <c r="I1507" s="128" t="s">
        <v>4996</v>
      </c>
      <c r="J1507" s="124"/>
      <c r="K1507" s="124"/>
      <c r="L1507" s="124"/>
      <c r="M1507" s="124"/>
      <c r="N1507" s="213">
        <v>0</v>
      </c>
      <c r="O1507" s="213">
        <v>140</v>
      </c>
      <c r="P1507" s="124" t="s">
        <v>1314</v>
      </c>
    </row>
    <row r="1508" spans="1:16" ht="51">
      <c r="A1508" s="266" t="s">
        <v>619</v>
      </c>
      <c r="B1508" s="124"/>
      <c r="C1508" s="125" t="s">
        <v>713</v>
      </c>
      <c r="D1508" s="119">
        <v>43139</v>
      </c>
      <c r="E1508" s="120" t="s">
        <v>4260</v>
      </c>
      <c r="F1508" s="120" t="s">
        <v>3</v>
      </c>
      <c r="G1508" s="120">
        <v>1595887</v>
      </c>
      <c r="H1508" s="124"/>
      <c r="I1508" s="128" t="s">
        <v>4997</v>
      </c>
      <c r="J1508" s="124"/>
      <c r="K1508" s="124"/>
      <c r="L1508" s="124"/>
      <c r="M1508" s="124"/>
      <c r="N1508" s="213">
        <v>0</v>
      </c>
      <c r="O1508" s="213">
        <v>1018</v>
      </c>
      <c r="P1508" s="124" t="s">
        <v>1314</v>
      </c>
    </row>
    <row r="1509" spans="1:16" ht="51">
      <c r="A1509" s="266" t="s">
        <v>619</v>
      </c>
      <c r="B1509" s="124"/>
      <c r="C1509" s="125" t="s">
        <v>713</v>
      </c>
      <c r="D1509" s="119">
        <v>43139</v>
      </c>
      <c r="E1509" s="120" t="s">
        <v>4261</v>
      </c>
      <c r="F1509" s="120" t="s">
        <v>3</v>
      </c>
      <c r="G1509" s="120">
        <v>1595888</v>
      </c>
      <c r="H1509" s="124"/>
      <c r="I1509" s="128" t="s">
        <v>4998</v>
      </c>
      <c r="J1509" s="124"/>
      <c r="K1509" s="124"/>
      <c r="L1509" s="124"/>
      <c r="M1509" s="124"/>
      <c r="N1509" s="213">
        <v>0</v>
      </c>
      <c r="O1509" s="213">
        <v>10243.74</v>
      </c>
      <c r="P1509" s="124" t="s">
        <v>1314</v>
      </c>
    </row>
    <row r="1510" spans="1:16" ht="51">
      <c r="A1510" s="266">
        <v>574</v>
      </c>
      <c r="B1510" s="124"/>
      <c r="C1510" s="125" t="s">
        <v>850</v>
      </c>
      <c r="D1510" s="119">
        <v>43139</v>
      </c>
      <c r="E1510" s="120" t="s">
        <v>4262</v>
      </c>
      <c r="F1510" s="120" t="s">
        <v>3</v>
      </c>
      <c r="G1510" s="120">
        <v>1595893</v>
      </c>
      <c r="H1510" s="124"/>
      <c r="I1510" s="128" t="s">
        <v>4999</v>
      </c>
      <c r="J1510" s="124"/>
      <c r="K1510" s="124"/>
      <c r="L1510" s="124"/>
      <c r="M1510" s="124"/>
      <c r="N1510" s="213">
        <v>0</v>
      </c>
      <c r="O1510" s="213">
        <v>3.9</v>
      </c>
      <c r="P1510" s="124" t="s">
        <v>1314</v>
      </c>
    </row>
    <row r="1511" spans="1:16" ht="51">
      <c r="A1511" s="266">
        <v>574</v>
      </c>
      <c r="B1511" s="124"/>
      <c r="C1511" s="125" t="s">
        <v>850</v>
      </c>
      <c r="D1511" s="119">
        <v>43139</v>
      </c>
      <c r="E1511" s="120" t="s">
        <v>4263</v>
      </c>
      <c r="F1511" s="120" t="s">
        <v>3</v>
      </c>
      <c r="G1511" s="120">
        <v>1595894</v>
      </c>
      <c r="H1511" s="124"/>
      <c r="I1511" s="128" t="s">
        <v>5000</v>
      </c>
      <c r="J1511" s="124"/>
      <c r="K1511" s="124"/>
      <c r="L1511" s="124"/>
      <c r="M1511" s="124"/>
      <c r="N1511" s="213">
        <v>0</v>
      </c>
      <c r="O1511" s="213">
        <v>3.9</v>
      </c>
      <c r="P1511" s="124" t="s">
        <v>1314</v>
      </c>
    </row>
    <row r="1512" spans="1:16" ht="51">
      <c r="A1512" s="266" t="s">
        <v>619</v>
      </c>
      <c r="B1512" s="124"/>
      <c r="C1512" s="125" t="s">
        <v>713</v>
      </c>
      <c r="D1512" s="119">
        <v>43139</v>
      </c>
      <c r="E1512" s="120" t="s">
        <v>4264</v>
      </c>
      <c r="F1512" s="120" t="s">
        <v>3</v>
      </c>
      <c r="G1512" s="120">
        <v>1595897</v>
      </c>
      <c r="H1512" s="124"/>
      <c r="I1512" s="128" t="s">
        <v>5001</v>
      </c>
      <c r="J1512" s="124"/>
      <c r="K1512" s="124"/>
      <c r="L1512" s="124"/>
      <c r="M1512" s="124"/>
      <c r="N1512" s="213">
        <v>0</v>
      </c>
      <c r="O1512" s="213">
        <v>140</v>
      </c>
      <c r="P1512" s="124" t="s">
        <v>1314</v>
      </c>
    </row>
    <row r="1513" spans="1:16" ht="51">
      <c r="A1513" s="266" t="s">
        <v>619</v>
      </c>
      <c r="B1513" s="124"/>
      <c r="C1513" s="125" t="s">
        <v>713</v>
      </c>
      <c r="D1513" s="119">
        <v>43139</v>
      </c>
      <c r="E1513" s="120" t="s">
        <v>4265</v>
      </c>
      <c r="F1513" s="120" t="s">
        <v>3</v>
      </c>
      <c r="G1513" s="120">
        <v>1595898</v>
      </c>
      <c r="H1513" s="124"/>
      <c r="I1513" s="128" t="s">
        <v>5002</v>
      </c>
      <c r="J1513" s="124"/>
      <c r="K1513" s="124"/>
      <c r="L1513" s="124"/>
      <c r="M1513" s="124"/>
      <c r="N1513" s="213">
        <v>0</v>
      </c>
      <c r="O1513" s="213">
        <v>140</v>
      </c>
      <c r="P1513" s="124" t="s">
        <v>1314</v>
      </c>
    </row>
    <row r="1514" spans="1:16" ht="51">
      <c r="A1514" s="266" t="s">
        <v>619</v>
      </c>
      <c r="B1514" s="124"/>
      <c r="C1514" s="125" t="s">
        <v>713</v>
      </c>
      <c r="D1514" s="119">
        <v>43139</v>
      </c>
      <c r="E1514" s="120" t="s">
        <v>4266</v>
      </c>
      <c r="F1514" s="120" t="s">
        <v>3</v>
      </c>
      <c r="G1514" s="120">
        <v>1595900</v>
      </c>
      <c r="H1514" s="124"/>
      <c r="I1514" s="128" t="s">
        <v>5003</v>
      </c>
      <c r="J1514" s="124"/>
      <c r="K1514" s="124"/>
      <c r="L1514" s="124"/>
      <c r="M1514" s="124"/>
      <c r="N1514" s="213">
        <v>0</v>
      </c>
      <c r="O1514" s="213">
        <v>140</v>
      </c>
      <c r="P1514" s="124" t="s">
        <v>1314</v>
      </c>
    </row>
    <row r="1515" spans="1:16" ht="51">
      <c r="A1515" s="266" t="s">
        <v>619</v>
      </c>
      <c r="B1515" s="124"/>
      <c r="C1515" s="125" t="s">
        <v>713</v>
      </c>
      <c r="D1515" s="119">
        <v>43139</v>
      </c>
      <c r="E1515" s="120" t="s">
        <v>4267</v>
      </c>
      <c r="F1515" s="120" t="s">
        <v>3</v>
      </c>
      <c r="G1515" s="120">
        <v>1595902</v>
      </c>
      <c r="H1515" s="124"/>
      <c r="I1515" s="128" t="s">
        <v>5004</v>
      </c>
      <c r="J1515" s="124"/>
      <c r="K1515" s="124"/>
      <c r="L1515" s="124"/>
      <c r="M1515" s="124"/>
      <c r="N1515" s="213">
        <v>0</v>
      </c>
      <c r="O1515" s="213">
        <v>140</v>
      </c>
      <c r="P1515" s="124" t="s">
        <v>1314</v>
      </c>
    </row>
    <row r="1516" spans="1:16" ht="51">
      <c r="A1516" s="266" t="s">
        <v>619</v>
      </c>
      <c r="B1516" s="124"/>
      <c r="C1516" s="125" t="s">
        <v>713</v>
      </c>
      <c r="D1516" s="119">
        <v>43139</v>
      </c>
      <c r="E1516" s="120" t="s">
        <v>4268</v>
      </c>
      <c r="F1516" s="120" t="s">
        <v>3</v>
      </c>
      <c r="G1516" s="120">
        <v>1595903</v>
      </c>
      <c r="H1516" s="124"/>
      <c r="I1516" s="128" t="s">
        <v>5005</v>
      </c>
      <c r="J1516" s="124"/>
      <c r="K1516" s="124"/>
      <c r="L1516" s="124"/>
      <c r="M1516" s="124"/>
      <c r="N1516" s="213">
        <v>0</v>
      </c>
      <c r="O1516" s="213">
        <v>140</v>
      </c>
      <c r="P1516" s="124" t="s">
        <v>1314</v>
      </c>
    </row>
    <row r="1517" spans="1:16" ht="51">
      <c r="A1517" s="266" t="s">
        <v>619</v>
      </c>
      <c r="B1517" s="124"/>
      <c r="C1517" s="125" t="s">
        <v>713</v>
      </c>
      <c r="D1517" s="119">
        <v>43139</v>
      </c>
      <c r="E1517" s="120" t="s">
        <v>4269</v>
      </c>
      <c r="F1517" s="120" t="s">
        <v>3</v>
      </c>
      <c r="G1517" s="120">
        <v>1595904</v>
      </c>
      <c r="H1517" s="124"/>
      <c r="I1517" s="128" t="s">
        <v>5006</v>
      </c>
      <c r="J1517" s="124"/>
      <c r="K1517" s="124"/>
      <c r="L1517" s="124"/>
      <c r="M1517" s="124"/>
      <c r="N1517" s="213">
        <v>0</v>
      </c>
      <c r="O1517" s="213">
        <v>140</v>
      </c>
      <c r="P1517" s="124" t="s">
        <v>1314</v>
      </c>
    </row>
    <row r="1518" spans="1:16" ht="51">
      <c r="A1518" s="266" t="s">
        <v>619</v>
      </c>
      <c r="B1518" s="124"/>
      <c r="C1518" s="125" t="s">
        <v>713</v>
      </c>
      <c r="D1518" s="119">
        <v>43139</v>
      </c>
      <c r="E1518" s="120" t="s">
        <v>4270</v>
      </c>
      <c r="F1518" s="120" t="s">
        <v>3</v>
      </c>
      <c r="G1518" s="120">
        <v>1595906</v>
      </c>
      <c r="H1518" s="124"/>
      <c r="I1518" s="128" t="s">
        <v>5007</v>
      </c>
      <c r="J1518" s="124"/>
      <c r="K1518" s="124"/>
      <c r="L1518" s="124"/>
      <c r="M1518" s="124"/>
      <c r="N1518" s="213">
        <v>0</v>
      </c>
      <c r="O1518" s="213">
        <v>220</v>
      </c>
      <c r="P1518" s="124" t="s">
        <v>1314</v>
      </c>
    </row>
    <row r="1519" spans="1:16" ht="51">
      <c r="A1519" s="266" t="s">
        <v>619</v>
      </c>
      <c r="B1519" s="124"/>
      <c r="C1519" s="125" t="s">
        <v>713</v>
      </c>
      <c r="D1519" s="119">
        <v>43139</v>
      </c>
      <c r="E1519" s="120" t="s">
        <v>4271</v>
      </c>
      <c r="F1519" s="120" t="s">
        <v>3</v>
      </c>
      <c r="G1519" s="120">
        <v>1595907</v>
      </c>
      <c r="H1519" s="124"/>
      <c r="I1519" s="128" t="s">
        <v>5008</v>
      </c>
      <c r="J1519" s="124"/>
      <c r="K1519" s="124"/>
      <c r="L1519" s="124"/>
      <c r="M1519" s="124"/>
      <c r="N1519" s="213">
        <v>0</v>
      </c>
      <c r="O1519" s="213">
        <v>150</v>
      </c>
      <c r="P1519" s="124" t="s">
        <v>1314</v>
      </c>
    </row>
    <row r="1520" spans="1:16" ht="51">
      <c r="A1520" s="266" t="s">
        <v>619</v>
      </c>
      <c r="B1520" s="124"/>
      <c r="C1520" s="125" t="s">
        <v>713</v>
      </c>
      <c r="D1520" s="119">
        <v>43139</v>
      </c>
      <c r="E1520" s="120" t="s">
        <v>4272</v>
      </c>
      <c r="F1520" s="120" t="s">
        <v>3</v>
      </c>
      <c r="G1520" s="120">
        <v>1595916</v>
      </c>
      <c r="H1520" s="124"/>
      <c r="I1520" s="128" t="s">
        <v>5009</v>
      </c>
      <c r="J1520" s="124"/>
      <c r="K1520" s="124"/>
      <c r="L1520" s="124"/>
      <c r="M1520" s="124"/>
      <c r="N1520" s="213">
        <v>0</v>
      </c>
      <c r="O1520" s="213">
        <v>450</v>
      </c>
      <c r="P1520" s="124" t="s">
        <v>1314</v>
      </c>
    </row>
    <row r="1521" spans="1:16" ht="51">
      <c r="A1521" s="266" t="s">
        <v>619</v>
      </c>
      <c r="B1521" s="124"/>
      <c r="C1521" s="125" t="s">
        <v>713</v>
      </c>
      <c r="D1521" s="119">
        <v>43139</v>
      </c>
      <c r="E1521" s="120" t="s">
        <v>4273</v>
      </c>
      <c r="F1521" s="120" t="s">
        <v>3</v>
      </c>
      <c r="G1521" s="120">
        <v>1595922</v>
      </c>
      <c r="H1521" s="124"/>
      <c r="I1521" s="128" t="s">
        <v>5010</v>
      </c>
      <c r="J1521" s="124"/>
      <c r="K1521" s="124"/>
      <c r="L1521" s="124"/>
      <c r="M1521" s="124"/>
      <c r="N1521" s="213">
        <v>0</v>
      </c>
      <c r="O1521" s="213">
        <v>18</v>
      </c>
      <c r="P1521" s="124" t="s">
        <v>1314</v>
      </c>
    </row>
    <row r="1522" spans="1:16" ht="51">
      <c r="A1522" s="266">
        <v>20</v>
      </c>
      <c r="B1522" s="124"/>
      <c r="C1522" s="125" t="s">
        <v>693</v>
      </c>
      <c r="D1522" s="119">
        <v>43139</v>
      </c>
      <c r="E1522" s="120" t="s">
        <v>4274</v>
      </c>
      <c r="F1522" s="120" t="s">
        <v>3</v>
      </c>
      <c r="G1522" s="120">
        <v>1595949</v>
      </c>
      <c r="H1522" s="124"/>
      <c r="I1522" s="128" t="s">
        <v>5011</v>
      </c>
      <c r="J1522" s="124"/>
      <c r="K1522" s="124"/>
      <c r="L1522" s="124"/>
      <c r="M1522" s="124"/>
      <c r="N1522" s="213">
        <v>0</v>
      </c>
      <c r="O1522" s="213">
        <v>1159</v>
      </c>
      <c r="P1522" s="124" t="s">
        <v>1314</v>
      </c>
    </row>
    <row r="1523" spans="1:16" ht="51">
      <c r="A1523" s="266" t="s">
        <v>619</v>
      </c>
      <c r="B1523" s="124"/>
      <c r="C1523" s="125" t="s">
        <v>713</v>
      </c>
      <c r="D1523" s="119">
        <v>43139</v>
      </c>
      <c r="E1523" s="120" t="s">
        <v>4275</v>
      </c>
      <c r="F1523" s="120" t="s">
        <v>3</v>
      </c>
      <c r="G1523" s="120">
        <v>1595962</v>
      </c>
      <c r="H1523" s="124"/>
      <c r="I1523" s="128" t="s">
        <v>5012</v>
      </c>
      <c r="J1523" s="124"/>
      <c r="K1523" s="124"/>
      <c r="L1523" s="124"/>
      <c r="M1523" s="124"/>
      <c r="N1523" s="213">
        <v>0</v>
      </c>
      <c r="O1523" s="213">
        <v>140</v>
      </c>
      <c r="P1523" s="124" t="s">
        <v>1314</v>
      </c>
    </row>
    <row r="1524" spans="1:16" ht="51">
      <c r="A1524" s="266" t="s">
        <v>619</v>
      </c>
      <c r="B1524" s="124"/>
      <c r="C1524" s="125" t="s">
        <v>713</v>
      </c>
      <c r="D1524" s="119">
        <v>43139</v>
      </c>
      <c r="E1524" s="120" t="s">
        <v>4276</v>
      </c>
      <c r="F1524" s="120" t="s">
        <v>3</v>
      </c>
      <c r="G1524" s="120">
        <v>1595973</v>
      </c>
      <c r="H1524" s="124"/>
      <c r="I1524" s="128" t="s">
        <v>5013</v>
      </c>
      <c r="J1524" s="124"/>
      <c r="K1524" s="124"/>
      <c r="L1524" s="124"/>
      <c r="M1524" s="124"/>
      <c r="N1524" s="213">
        <v>0</v>
      </c>
      <c r="O1524" s="213">
        <v>140</v>
      </c>
      <c r="P1524" s="124" t="s">
        <v>1314</v>
      </c>
    </row>
    <row r="1525" spans="1:16" ht="51">
      <c r="A1525" s="266" t="s">
        <v>619</v>
      </c>
      <c r="B1525" s="124"/>
      <c r="C1525" s="125" t="s">
        <v>713</v>
      </c>
      <c r="D1525" s="119">
        <v>43139</v>
      </c>
      <c r="E1525" s="120" t="s">
        <v>4277</v>
      </c>
      <c r="F1525" s="120" t="s">
        <v>3</v>
      </c>
      <c r="G1525" s="120">
        <v>1595975</v>
      </c>
      <c r="H1525" s="124"/>
      <c r="I1525" s="128" t="s">
        <v>5014</v>
      </c>
      <c r="J1525" s="124"/>
      <c r="K1525" s="124"/>
      <c r="L1525" s="124"/>
      <c r="M1525" s="124"/>
      <c r="N1525" s="213">
        <v>0</v>
      </c>
      <c r="O1525" s="213">
        <v>140</v>
      </c>
      <c r="P1525" s="124" t="s">
        <v>1314</v>
      </c>
    </row>
    <row r="1526" spans="1:16" ht="51">
      <c r="A1526" s="266" t="s">
        <v>619</v>
      </c>
      <c r="B1526" s="124"/>
      <c r="C1526" s="125" t="s">
        <v>713</v>
      </c>
      <c r="D1526" s="119">
        <v>43139</v>
      </c>
      <c r="E1526" s="120" t="s">
        <v>4278</v>
      </c>
      <c r="F1526" s="120" t="s">
        <v>3</v>
      </c>
      <c r="G1526" s="120">
        <v>1595977</v>
      </c>
      <c r="H1526" s="124"/>
      <c r="I1526" s="128" t="s">
        <v>5015</v>
      </c>
      <c r="J1526" s="124"/>
      <c r="K1526" s="124"/>
      <c r="L1526" s="124"/>
      <c r="M1526" s="124"/>
      <c r="N1526" s="213">
        <v>0</v>
      </c>
      <c r="O1526" s="213">
        <v>140</v>
      </c>
      <c r="P1526" s="124" t="s">
        <v>1314</v>
      </c>
    </row>
    <row r="1527" spans="1:16" ht="51">
      <c r="A1527" s="266" t="s">
        <v>619</v>
      </c>
      <c r="B1527" s="124"/>
      <c r="C1527" s="125" t="s">
        <v>713</v>
      </c>
      <c r="D1527" s="119">
        <v>43139</v>
      </c>
      <c r="E1527" s="120" t="s">
        <v>4279</v>
      </c>
      <c r="F1527" s="120" t="s">
        <v>3</v>
      </c>
      <c r="G1527" s="120">
        <v>1595982</v>
      </c>
      <c r="H1527" s="124"/>
      <c r="I1527" s="128" t="s">
        <v>5016</v>
      </c>
      <c r="J1527" s="124"/>
      <c r="K1527" s="124"/>
      <c r="L1527" s="124"/>
      <c r="M1527" s="124"/>
      <c r="N1527" s="213">
        <v>0</v>
      </c>
      <c r="O1527" s="213">
        <v>460</v>
      </c>
      <c r="P1527" s="124" t="s">
        <v>1314</v>
      </c>
    </row>
    <row r="1528" spans="1:16" ht="51">
      <c r="A1528" s="266" t="s">
        <v>619</v>
      </c>
      <c r="B1528" s="124"/>
      <c r="C1528" s="125" t="s">
        <v>713</v>
      </c>
      <c r="D1528" s="119">
        <v>43140</v>
      </c>
      <c r="E1528" s="120" t="s">
        <v>3785</v>
      </c>
      <c r="F1528" s="120" t="s">
        <v>6</v>
      </c>
      <c r="G1528" s="120">
        <v>662730</v>
      </c>
      <c r="H1528" s="124"/>
      <c r="I1528" s="128" t="s">
        <v>4643</v>
      </c>
      <c r="J1528" s="124"/>
      <c r="K1528" s="124"/>
      <c r="L1528" s="124"/>
      <c r="M1528" s="124"/>
      <c r="N1528" s="213">
        <v>0</v>
      </c>
      <c r="O1528" s="213">
        <v>28890.27</v>
      </c>
      <c r="P1528" s="124" t="s">
        <v>1314</v>
      </c>
    </row>
    <row r="1529" spans="1:16" ht="63.75">
      <c r="A1529" s="266" t="s">
        <v>620</v>
      </c>
      <c r="B1529" s="124"/>
      <c r="C1529" s="125" t="s">
        <v>714</v>
      </c>
      <c r="D1529" s="119">
        <v>43140</v>
      </c>
      <c r="E1529" s="120" t="s">
        <v>3786</v>
      </c>
      <c r="F1529" s="120" t="s">
        <v>6</v>
      </c>
      <c r="G1529" s="120">
        <v>940108</v>
      </c>
      <c r="H1529" s="124"/>
      <c r="I1529" s="128" t="s">
        <v>4644</v>
      </c>
      <c r="J1529" s="124"/>
      <c r="K1529" s="124"/>
      <c r="L1529" s="124"/>
      <c r="M1529" s="124"/>
      <c r="N1529" s="213">
        <v>0</v>
      </c>
      <c r="O1529" s="213">
        <v>2516681.87</v>
      </c>
      <c r="P1529" s="124" t="s">
        <v>1314</v>
      </c>
    </row>
    <row r="1530" spans="1:16" ht="89.25">
      <c r="A1530" s="266" t="s">
        <v>620</v>
      </c>
      <c r="B1530" s="124"/>
      <c r="C1530" s="125" t="s">
        <v>714</v>
      </c>
      <c r="D1530" s="119">
        <v>43140</v>
      </c>
      <c r="E1530" s="120" t="s">
        <v>3787</v>
      </c>
      <c r="F1530" s="120" t="s">
        <v>6</v>
      </c>
      <c r="G1530" s="120">
        <v>913426</v>
      </c>
      <c r="H1530" s="124"/>
      <c r="I1530" s="128" t="s">
        <v>4645</v>
      </c>
      <c r="J1530" s="124"/>
      <c r="K1530" s="124"/>
      <c r="L1530" s="124"/>
      <c r="M1530" s="124"/>
      <c r="N1530" s="213">
        <v>0</v>
      </c>
      <c r="O1530" s="213">
        <v>7624.59</v>
      </c>
      <c r="P1530" s="124" t="s">
        <v>1314</v>
      </c>
    </row>
    <row r="1531" spans="1:16" ht="89.25">
      <c r="A1531" s="266" t="s">
        <v>619</v>
      </c>
      <c r="B1531" s="124"/>
      <c r="C1531" s="125" t="s">
        <v>713</v>
      </c>
      <c r="D1531" s="119">
        <v>43140</v>
      </c>
      <c r="E1531" s="120" t="s">
        <v>3788</v>
      </c>
      <c r="F1531" s="120" t="s">
        <v>6</v>
      </c>
      <c r="G1531" s="120">
        <v>913480</v>
      </c>
      <c r="H1531" s="124"/>
      <c r="I1531" s="128" t="s">
        <v>4646</v>
      </c>
      <c r="J1531" s="124"/>
      <c r="K1531" s="124"/>
      <c r="L1531" s="124"/>
      <c r="M1531" s="124"/>
      <c r="N1531" s="213">
        <v>0</v>
      </c>
      <c r="O1531" s="213">
        <v>9430.65</v>
      </c>
      <c r="P1531" s="124" t="s">
        <v>1314</v>
      </c>
    </row>
    <row r="1532" spans="1:16" ht="102">
      <c r="A1532" s="266">
        <v>582</v>
      </c>
      <c r="B1532" s="124"/>
      <c r="C1532" s="125" t="s">
        <v>856</v>
      </c>
      <c r="D1532" s="119">
        <v>43140</v>
      </c>
      <c r="E1532" s="120" t="s">
        <v>3789</v>
      </c>
      <c r="F1532" s="120" t="s">
        <v>1257</v>
      </c>
      <c r="G1532" s="120">
        <v>4340</v>
      </c>
      <c r="H1532" s="124"/>
      <c r="I1532" s="128" t="s">
        <v>4647</v>
      </c>
      <c r="J1532" s="124"/>
      <c r="K1532" s="124"/>
      <c r="L1532" s="124"/>
      <c r="M1532" s="124"/>
      <c r="N1532" s="213">
        <v>34.33</v>
      </c>
      <c r="O1532" s="213">
        <v>0</v>
      </c>
      <c r="P1532" s="124" t="s">
        <v>1314</v>
      </c>
    </row>
    <row r="1533" spans="1:16" ht="89.25">
      <c r="A1533" s="266">
        <v>582</v>
      </c>
      <c r="B1533" s="124"/>
      <c r="C1533" s="125" t="s">
        <v>856</v>
      </c>
      <c r="D1533" s="119">
        <v>43140</v>
      </c>
      <c r="E1533" s="120" t="s">
        <v>3790</v>
      </c>
      <c r="F1533" s="120" t="s">
        <v>15</v>
      </c>
      <c r="G1533" s="120">
        <v>4340</v>
      </c>
      <c r="H1533" s="124"/>
      <c r="I1533" s="128" t="s">
        <v>4648</v>
      </c>
      <c r="J1533" s="124"/>
      <c r="K1533" s="124"/>
      <c r="L1533" s="124"/>
      <c r="M1533" s="124"/>
      <c r="N1533" s="213">
        <v>277.55</v>
      </c>
      <c r="O1533" s="213">
        <v>0</v>
      </c>
      <c r="P1533" s="124" t="s">
        <v>1314</v>
      </c>
    </row>
    <row r="1534" spans="1:16" ht="89.25">
      <c r="A1534" s="266">
        <v>513</v>
      </c>
      <c r="B1534" s="124"/>
      <c r="C1534" s="125" t="s">
        <v>201</v>
      </c>
      <c r="D1534" s="119">
        <v>43140</v>
      </c>
      <c r="E1534" s="120" t="s">
        <v>3791</v>
      </c>
      <c r="F1534" s="120" t="s">
        <v>15</v>
      </c>
      <c r="G1534" s="120">
        <v>4341</v>
      </c>
      <c r="H1534" s="124"/>
      <c r="I1534" s="128" t="s">
        <v>4649</v>
      </c>
      <c r="J1534" s="124"/>
      <c r="K1534" s="124"/>
      <c r="L1534" s="124"/>
      <c r="M1534" s="124"/>
      <c r="N1534" s="213">
        <v>3205.26</v>
      </c>
      <c r="O1534" s="213">
        <v>0</v>
      </c>
      <c r="P1534" s="124" t="s">
        <v>1314</v>
      </c>
    </row>
    <row r="1535" spans="1:16" ht="76.5">
      <c r="A1535" s="266">
        <v>15</v>
      </c>
      <c r="B1535" s="124"/>
      <c r="C1535" s="125" t="s">
        <v>691</v>
      </c>
      <c r="D1535" s="119">
        <v>43140</v>
      </c>
      <c r="E1535" s="120" t="s">
        <v>3792</v>
      </c>
      <c r="F1535" s="120" t="s">
        <v>15</v>
      </c>
      <c r="G1535" s="120">
        <v>4343</v>
      </c>
      <c r="H1535" s="124"/>
      <c r="I1535" s="128" t="s">
        <v>4650</v>
      </c>
      <c r="J1535" s="124"/>
      <c r="K1535" s="124"/>
      <c r="L1535" s="124"/>
      <c r="M1535" s="124"/>
      <c r="N1535" s="213">
        <v>299.36</v>
      </c>
      <c r="O1535" s="213">
        <v>0</v>
      </c>
      <c r="P1535" s="124" t="s">
        <v>1314</v>
      </c>
    </row>
    <row r="1536" spans="1:16" ht="51">
      <c r="A1536" s="266" t="s">
        <v>619</v>
      </c>
      <c r="B1536" s="124"/>
      <c r="C1536" s="125" t="s">
        <v>713</v>
      </c>
      <c r="D1536" s="119">
        <v>43140</v>
      </c>
      <c r="E1536" s="120" t="s">
        <v>4280</v>
      </c>
      <c r="F1536" s="120" t="s">
        <v>3</v>
      </c>
      <c r="G1536" s="120">
        <v>1596194</v>
      </c>
      <c r="H1536" s="124"/>
      <c r="I1536" s="128" t="s">
        <v>5017</v>
      </c>
      <c r="J1536" s="124"/>
      <c r="K1536" s="124"/>
      <c r="L1536" s="124"/>
      <c r="M1536" s="124"/>
      <c r="N1536" s="213">
        <v>0</v>
      </c>
      <c r="O1536" s="213">
        <v>40088.080000000002</v>
      </c>
      <c r="P1536" s="124" t="s">
        <v>1314</v>
      </c>
    </row>
    <row r="1537" spans="1:16" ht="51">
      <c r="A1537" s="266" t="s">
        <v>619</v>
      </c>
      <c r="B1537" s="124"/>
      <c r="C1537" s="125" t="s">
        <v>713</v>
      </c>
      <c r="D1537" s="119">
        <v>43140</v>
      </c>
      <c r="E1537" s="120" t="s">
        <v>4281</v>
      </c>
      <c r="F1537" s="120" t="s">
        <v>3</v>
      </c>
      <c r="G1537" s="120">
        <v>1596197</v>
      </c>
      <c r="H1537" s="124"/>
      <c r="I1537" s="128" t="s">
        <v>5018</v>
      </c>
      <c r="J1537" s="124"/>
      <c r="K1537" s="124"/>
      <c r="L1537" s="124"/>
      <c r="M1537" s="124"/>
      <c r="N1537" s="213">
        <v>0</v>
      </c>
      <c r="O1537" s="213">
        <v>81457.600000000006</v>
      </c>
      <c r="P1537" s="124" t="s">
        <v>1314</v>
      </c>
    </row>
    <row r="1538" spans="1:16" ht="63.75">
      <c r="A1538" s="266">
        <v>597</v>
      </c>
      <c r="B1538" s="124"/>
      <c r="C1538" s="125" t="s">
        <v>4550</v>
      </c>
      <c r="D1538" s="119">
        <v>43140</v>
      </c>
      <c r="E1538" s="120" t="s">
        <v>4282</v>
      </c>
      <c r="F1538" s="120" t="s">
        <v>3</v>
      </c>
      <c r="G1538" s="120">
        <v>1596206</v>
      </c>
      <c r="H1538" s="124"/>
      <c r="I1538" s="128" t="s">
        <v>5019</v>
      </c>
      <c r="J1538" s="124"/>
      <c r="K1538" s="124"/>
      <c r="L1538" s="124"/>
      <c r="M1538" s="124"/>
      <c r="N1538" s="213">
        <v>0</v>
      </c>
      <c r="O1538" s="213">
        <v>27225.4</v>
      </c>
      <c r="P1538" s="124" t="s">
        <v>1314</v>
      </c>
    </row>
    <row r="1539" spans="1:16" ht="63.75">
      <c r="A1539" s="266" t="s">
        <v>619</v>
      </c>
      <c r="B1539" s="124"/>
      <c r="C1539" s="125" t="s">
        <v>713</v>
      </c>
      <c r="D1539" s="119">
        <v>43140</v>
      </c>
      <c r="E1539" s="120" t="s">
        <v>4283</v>
      </c>
      <c r="F1539" s="120" t="s">
        <v>3</v>
      </c>
      <c r="G1539" s="120">
        <v>1596225</v>
      </c>
      <c r="H1539" s="124"/>
      <c r="I1539" s="128" t="s">
        <v>5020</v>
      </c>
      <c r="J1539" s="124"/>
      <c r="K1539" s="124"/>
      <c r="L1539" s="124"/>
      <c r="M1539" s="124"/>
      <c r="N1539" s="213">
        <v>0</v>
      </c>
      <c r="O1539" s="213">
        <v>324.89999999999998</v>
      </c>
      <c r="P1539" s="124" t="s">
        <v>1314</v>
      </c>
    </row>
    <row r="1540" spans="1:16" ht="63.75">
      <c r="A1540" s="266" t="s">
        <v>619</v>
      </c>
      <c r="B1540" s="124"/>
      <c r="C1540" s="125" t="s">
        <v>713</v>
      </c>
      <c r="D1540" s="119">
        <v>43140</v>
      </c>
      <c r="E1540" s="120" t="s">
        <v>4284</v>
      </c>
      <c r="F1540" s="120" t="s">
        <v>3</v>
      </c>
      <c r="G1540" s="120">
        <v>1596226</v>
      </c>
      <c r="H1540" s="124"/>
      <c r="I1540" s="128" t="s">
        <v>5021</v>
      </c>
      <c r="J1540" s="124"/>
      <c r="K1540" s="124"/>
      <c r="L1540" s="124"/>
      <c r="M1540" s="124"/>
      <c r="N1540" s="213">
        <v>0</v>
      </c>
      <c r="O1540" s="213">
        <v>1494</v>
      </c>
      <c r="P1540" s="124" t="s">
        <v>1314</v>
      </c>
    </row>
    <row r="1541" spans="1:16" ht="63.75">
      <c r="A1541" s="266" t="s">
        <v>619</v>
      </c>
      <c r="B1541" s="124"/>
      <c r="C1541" s="125" t="s">
        <v>713</v>
      </c>
      <c r="D1541" s="119">
        <v>43140</v>
      </c>
      <c r="E1541" s="120" t="s">
        <v>4285</v>
      </c>
      <c r="F1541" s="120" t="s">
        <v>3</v>
      </c>
      <c r="G1541" s="120">
        <v>1596228</v>
      </c>
      <c r="H1541" s="124"/>
      <c r="I1541" s="128" t="s">
        <v>5022</v>
      </c>
      <c r="J1541" s="124"/>
      <c r="K1541" s="124"/>
      <c r="L1541" s="124"/>
      <c r="M1541" s="124"/>
      <c r="N1541" s="213">
        <v>0</v>
      </c>
      <c r="O1541" s="213">
        <v>4026.62</v>
      </c>
      <c r="P1541" s="124" t="s">
        <v>1314</v>
      </c>
    </row>
    <row r="1542" spans="1:16" ht="63.75">
      <c r="A1542" s="266" t="s">
        <v>619</v>
      </c>
      <c r="B1542" s="124"/>
      <c r="C1542" s="125" t="s">
        <v>713</v>
      </c>
      <c r="D1542" s="119">
        <v>43140</v>
      </c>
      <c r="E1542" s="120" t="s">
        <v>4286</v>
      </c>
      <c r="F1542" s="120" t="s">
        <v>3</v>
      </c>
      <c r="G1542" s="120">
        <v>1596229</v>
      </c>
      <c r="H1542" s="124"/>
      <c r="I1542" s="128" t="s">
        <v>5023</v>
      </c>
      <c r="J1542" s="124"/>
      <c r="K1542" s="124"/>
      <c r="L1542" s="124"/>
      <c r="M1542" s="124"/>
      <c r="N1542" s="213">
        <v>0</v>
      </c>
      <c r="O1542" s="213">
        <v>2760</v>
      </c>
      <c r="P1542" s="124" t="s">
        <v>1314</v>
      </c>
    </row>
    <row r="1543" spans="1:16" ht="51">
      <c r="A1543" s="266">
        <v>132</v>
      </c>
      <c r="B1543" s="124"/>
      <c r="C1543" s="125" t="s">
        <v>728</v>
      </c>
      <c r="D1543" s="119">
        <v>43140</v>
      </c>
      <c r="E1543" s="120" t="s">
        <v>4287</v>
      </c>
      <c r="F1543" s="120" t="s">
        <v>3</v>
      </c>
      <c r="G1543" s="120">
        <v>1596196</v>
      </c>
      <c r="H1543" s="124"/>
      <c r="I1543" s="128" t="s">
        <v>5024</v>
      </c>
      <c r="J1543" s="124"/>
      <c r="K1543" s="124"/>
      <c r="L1543" s="124"/>
      <c r="M1543" s="124"/>
      <c r="N1543" s="213">
        <v>0</v>
      </c>
      <c r="O1543" s="213">
        <v>49201.919999999998</v>
      </c>
      <c r="P1543" s="124" t="s">
        <v>1314</v>
      </c>
    </row>
    <row r="1544" spans="1:16" ht="38.25">
      <c r="A1544" s="266">
        <v>35</v>
      </c>
      <c r="B1544" s="124"/>
      <c r="C1544" s="125" t="s">
        <v>696</v>
      </c>
      <c r="D1544" s="119">
        <v>43140</v>
      </c>
      <c r="E1544" s="120" t="s">
        <v>4288</v>
      </c>
      <c r="F1544" s="120" t="s">
        <v>3</v>
      </c>
      <c r="G1544" s="120">
        <v>1596260</v>
      </c>
      <c r="H1544" s="124"/>
      <c r="I1544" s="128" t="s">
        <v>5025</v>
      </c>
      <c r="J1544" s="124"/>
      <c r="K1544" s="124"/>
      <c r="L1544" s="124"/>
      <c r="M1544" s="124"/>
      <c r="N1544" s="213">
        <v>0</v>
      </c>
      <c r="O1544" s="213">
        <v>1500</v>
      </c>
      <c r="P1544" s="124" t="s">
        <v>1314</v>
      </c>
    </row>
    <row r="1545" spans="1:16" ht="51">
      <c r="A1545" s="266">
        <v>20</v>
      </c>
      <c r="B1545" s="124"/>
      <c r="C1545" s="125" t="s">
        <v>693</v>
      </c>
      <c r="D1545" s="119">
        <v>43140</v>
      </c>
      <c r="E1545" s="120" t="s">
        <v>4289</v>
      </c>
      <c r="F1545" s="120" t="s">
        <v>3</v>
      </c>
      <c r="G1545" s="120">
        <v>1596262</v>
      </c>
      <c r="H1545" s="124"/>
      <c r="I1545" s="128" t="s">
        <v>5026</v>
      </c>
      <c r="J1545" s="124"/>
      <c r="K1545" s="124"/>
      <c r="L1545" s="124"/>
      <c r="M1545" s="124"/>
      <c r="N1545" s="213">
        <v>0</v>
      </c>
      <c r="O1545" s="213">
        <v>140</v>
      </c>
      <c r="P1545" s="124" t="s">
        <v>1314</v>
      </c>
    </row>
    <row r="1546" spans="1:16" ht="51">
      <c r="A1546" s="266" t="s">
        <v>619</v>
      </c>
      <c r="B1546" s="124"/>
      <c r="C1546" s="125" t="s">
        <v>713</v>
      </c>
      <c r="D1546" s="119">
        <v>43140</v>
      </c>
      <c r="E1546" s="120" t="s">
        <v>4290</v>
      </c>
      <c r="F1546" s="120" t="s">
        <v>3</v>
      </c>
      <c r="G1546" s="120">
        <v>1596281</v>
      </c>
      <c r="H1546" s="124"/>
      <c r="I1546" s="128" t="s">
        <v>5027</v>
      </c>
      <c r="J1546" s="124"/>
      <c r="K1546" s="124"/>
      <c r="L1546" s="124"/>
      <c r="M1546" s="124"/>
      <c r="N1546" s="213">
        <v>0</v>
      </c>
      <c r="O1546" s="213">
        <v>2000</v>
      </c>
      <c r="P1546" s="124" t="s">
        <v>1314</v>
      </c>
    </row>
    <row r="1547" spans="1:16" ht="63.75">
      <c r="A1547" s="266" t="s">
        <v>622</v>
      </c>
      <c r="B1547" s="124"/>
      <c r="C1547" s="125" t="s">
        <v>715</v>
      </c>
      <c r="D1547" s="119">
        <v>43140</v>
      </c>
      <c r="E1547" s="120" t="s">
        <v>4291</v>
      </c>
      <c r="F1547" s="120" t="s">
        <v>3</v>
      </c>
      <c r="G1547" s="120">
        <v>1596295</v>
      </c>
      <c r="H1547" s="124"/>
      <c r="I1547" s="128" t="s">
        <v>5028</v>
      </c>
      <c r="J1547" s="124"/>
      <c r="K1547" s="124"/>
      <c r="L1547" s="124"/>
      <c r="M1547" s="124"/>
      <c r="N1547" s="213">
        <v>0</v>
      </c>
      <c r="O1547" s="213">
        <v>611.79</v>
      </c>
      <c r="P1547" s="124" t="s">
        <v>1314</v>
      </c>
    </row>
    <row r="1548" spans="1:16" ht="51">
      <c r="A1548" s="266" t="s">
        <v>619</v>
      </c>
      <c r="B1548" s="124"/>
      <c r="C1548" s="125" t="s">
        <v>713</v>
      </c>
      <c r="D1548" s="119">
        <v>43140</v>
      </c>
      <c r="E1548" s="120" t="s">
        <v>4292</v>
      </c>
      <c r="F1548" s="120" t="s">
        <v>3</v>
      </c>
      <c r="G1548" s="120">
        <v>1596299</v>
      </c>
      <c r="H1548" s="124"/>
      <c r="I1548" s="128" t="s">
        <v>5029</v>
      </c>
      <c r="J1548" s="124"/>
      <c r="K1548" s="124"/>
      <c r="L1548" s="124"/>
      <c r="M1548" s="124"/>
      <c r="N1548" s="213">
        <v>0</v>
      </c>
      <c r="O1548" s="213">
        <v>6000</v>
      </c>
      <c r="P1548" s="124" t="s">
        <v>1314</v>
      </c>
    </row>
    <row r="1549" spans="1:16" ht="51">
      <c r="A1549" s="266">
        <v>592</v>
      </c>
      <c r="B1549" s="124"/>
      <c r="C1549" s="125" t="s">
        <v>862</v>
      </c>
      <c r="D1549" s="119">
        <v>43140</v>
      </c>
      <c r="E1549" s="120" t="s">
        <v>4293</v>
      </c>
      <c r="F1549" s="120" t="s">
        <v>3</v>
      </c>
      <c r="G1549" s="120">
        <v>1596336</v>
      </c>
      <c r="H1549" s="124"/>
      <c r="I1549" s="128" t="s">
        <v>5030</v>
      </c>
      <c r="J1549" s="124"/>
      <c r="K1549" s="124"/>
      <c r="L1549" s="124"/>
      <c r="M1549" s="124"/>
      <c r="N1549" s="213">
        <v>0</v>
      </c>
      <c r="O1549" s="213">
        <v>370</v>
      </c>
      <c r="P1549" s="124" t="s">
        <v>1314</v>
      </c>
    </row>
    <row r="1550" spans="1:16" ht="38.25">
      <c r="A1550" s="266">
        <v>16</v>
      </c>
      <c r="B1550" s="124"/>
      <c r="C1550" s="125" t="s">
        <v>692</v>
      </c>
      <c r="D1550" s="119">
        <v>43140</v>
      </c>
      <c r="E1550" s="120" t="s">
        <v>4294</v>
      </c>
      <c r="F1550" s="120" t="s">
        <v>3</v>
      </c>
      <c r="G1550" s="120">
        <v>1596351</v>
      </c>
      <c r="H1550" s="124"/>
      <c r="I1550" s="128" t="s">
        <v>5031</v>
      </c>
      <c r="J1550" s="124"/>
      <c r="K1550" s="124"/>
      <c r="L1550" s="124"/>
      <c r="M1550" s="124"/>
      <c r="N1550" s="213">
        <v>0</v>
      </c>
      <c r="O1550" s="213">
        <v>6679</v>
      </c>
      <c r="P1550" s="124" t="s">
        <v>1314</v>
      </c>
    </row>
    <row r="1551" spans="1:16" ht="51">
      <c r="A1551" s="266" t="s">
        <v>619</v>
      </c>
      <c r="B1551" s="124"/>
      <c r="C1551" s="125" t="s">
        <v>713</v>
      </c>
      <c r="D1551" s="119">
        <v>43140</v>
      </c>
      <c r="E1551" s="120" t="s">
        <v>4295</v>
      </c>
      <c r="F1551" s="120" t="s">
        <v>3</v>
      </c>
      <c r="G1551" s="120">
        <v>1596406</v>
      </c>
      <c r="H1551" s="124"/>
      <c r="I1551" s="128" t="s">
        <v>5032</v>
      </c>
      <c r="J1551" s="124"/>
      <c r="K1551" s="124"/>
      <c r="L1551" s="124"/>
      <c r="M1551" s="124"/>
      <c r="N1551" s="213">
        <v>0</v>
      </c>
      <c r="O1551" s="213">
        <v>686.35</v>
      </c>
      <c r="P1551" s="124" t="s">
        <v>1314</v>
      </c>
    </row>
    <row r="1552" spans="1:16" ht="51">
      <c r="A1552" s="266" t="s">
        <v>619</v>
      </c>
      <c r="B1552" s="124"/>
      <c r="C1552" s="125" t="s">
        <v>713</v>
      </c>
      <c r="D1552" s="119">
        <v>43140</v>
      </c>
      <c r="E1552" s="120" t="s">
        <v>4296</v>
      </c>
      <c r="F1552" s="120" t="s">
        <v>3</v>
      </c>
      <c r="G1552" s="120">
        <v>1596409</v>
      </c>
      <c r="H1552" s="124"/>
      <c r="I1552" s="128" t="s">
        <v>5033</v>
      </c>
      <c r="J1552" s="124"/>
      <c r="K1552" s="124"/>
      <c r="L1552" s="124"/>
      <c r="M1552" s="124"/>
      <c r="N1552" s="213">
        <v>0</v>
      </c>
      <c r="O1552" s="213">
        <v>686.35</v>
      </c>
      <c r="P1552" s="124" t="s">
        <v>1314</v>
      </c>
    </row>
    <row r="1553" spans="1:16" ht="51">
      <c r="A1553" s="266" t="s">
        <v>619</v>
      </c>
      <c r="B1553" s="124"/>
      <c r="C1553" s="125" t="s">
        <v>713</v>
      </c>
      <c r="D1553" s="119">
        <v>43140</v>
      </c>
      <c r="E1553" s="120" t="s">
        <v>4297</v>
      </c>
      <c r="F1553" s="120" t="s">
        <v>3</v>
      </c>
      <c r="G1553" s="120">
        <v>1596417</v>
      </c>
      <c r="H1553" s="124"/>
      <c r="I1553" s="128" t="s">
        <v>5034</v>
      </c>
      <c r="J1553" s="124"/>
      <c r="K1553" s="124"/>
      <c r="L1553" s="124"/>
      <c r="M1553" s="124"/>
      <c r="N1553" s="213">
        <v>0</v>
      </c>
      <c r="O1553" s="213">
        <v>229.37</v>
      </c>
      <c r="P1553" s="124" t="s">
        <v>1314</v>
      </c>
    </row>
    <row r="1554" spans="1:16" ht="51">
      <c r="A1554" s="266" t="s">
        <v>619</v>
      </c>
      <c r="B1554" s="124"/>
      <c r="C1554" s="125" t="s">
        <v>713</v>
      </c>
      <c r="D1554" s="119">
        <v>43145</v>
      </c>
      <c r="E1554" s="120" t="s">
        <v>3793</v>
      </c>
      <c r="F1554" s="120" t="s">
        <v>6</v>
      </c>
      <c r="G1554" s="120">
        <v>663711</v>
      </c>
      <c r="H1554" s="124"/>
      <c r="I1554" s="128" t="s">
        <v>4651</v>
      </c>
      <c r="J1554" s="124"/>
      <c r="K1554" s="124"/>
      <c r="L1554" s="124"/>
      <c r="M1554" s="124"/>
      <c r="N1554" s="213">
        <v>0</v>
      </c>
      <c r="O1554" s="213">
        <v>44208.65</v>
      </c>
      <c r="P1554" s="124" t="s">
        <v>1314</v>
      </c>
    </row>
    <row r="1555" spans="1:16" ht="51">
      <c r="A1555" s="266" t="s">
        <v>619</v>
      </c>
      <c r="B1555" s="124"/>
      <c r="C1555" s="125" t="s">
        <v>713</v>
      </c>
      <c r="D1555" s="119">
        <v>43145</v>
      </c>
      <c r="E1555" s="120" t="s">
        <v>3794</v>
      </c>
      <c r="F1555" s="120" t="s">
        <v>6</v>
      </c>
      <c r="G1555" s="120">
        <v>663719</v>
      </c>
      <c r="H1555" s="124"/>
      <c r="I1555" s="128" t="s">
        <v>4652</v>
      </c>
      <c r="J1555" s="124"/>
      <c r="K1555" s="124"/>
      <c r="L1555" s="124"/>
      <c r="M1555" s="124"/>
      <c r="N1555" s="213">
        <v>0</v>
      </c>
      <c r="O1555" s="213">
        <v>47116.54</v>
      </c>
      <c r="P1555" s="124" t="s">
        <v>1314</v>
      </c>
    </row>
    <row r="1556" spans="1:16" ht="51">
      <c r="A1556" s="266" t="s">
        <v>619</v>
      </c>
      <c r="B1556" s="124"/>
      <c r="C1556" s="125" t="s">
        <v>713</v>
      </c>
      <c r="D1556" s="119">
        <v>43145</v>
      </c>
      <c r="E1556" s="120" t="s">
        <v>3795</v>
      </c>
      <c r="F1556" s="120" t="s">
        <v>6</v>
      </c>
      <c r="G1556" s="120">
        <v>663723</v>
      </c>
      <c r="H1556" s="124"/>
      <c r="I1556" s="128" t="s">
        <v>4653</v>
      </c>
      <c r="J1556" s="124"/>
      <c r="K1556" s="124"/>
      <c r="L1556" s="124"/>
      <c r="M1556" s="124"/>
      <c r="N1556" s="213">
        <v>0</v>
      </c>
      <c r="O1556" s="213">
        <v>377213.91</v>
      </c>
      <c r="P1556" s="124" t="s">
        <v>1314</v>
      </c>
    </row>
    <row r="1557" spans="1:16" ht="51">
      <c r="A1557" s="266" t="s">
        <v>619</v>
      </c>
      <c r="B1557" s="124"/>
      <c r="C1557" s="125" t="s">
        <v>713</v>
      </c>
      <c r="D1557" s="119">
        <v>43145</v>
      </c>
      <c r="E1557" s="120" t="s">
        <v>3796</v>
      </c>
      <c r="F1557" s="120" t="s">
        <v>6</v>
      </c>
      <c r="G1557" s="120">
        <v>663725</v>
      </c>
      <c r="H1557" s="124"/>
      <c r="I1557" s="128" t="s">
        <v>4654</v>
      </c>
      <c r="J1557" s="124"/>
      <c r="K1557" s="124"/>
      <c r="L1557" s="124"/>
      <c r="M1557" s="124"/>
      <c r="N1557" s="213">
        <v>0</v>
      </c>
      <c r="O1557" s="213">
        <v>93926.64</v>
      </c>
      <c r="P1557" s="124" t="s">
        <v>1314</v>
      </c>
    </row>
    <row r="1558" spans="1:16" ht="51">
      <c r="A1558" s="266">
        <v>10</v>
      </c>
      <c r="B1558" s="124"/>
      <c r="C1558" s="125" t="s">
        <v>690</v>
      </c>
      <c r="D1558" s="119">
        <v>43145</v>
      </c>
      <c r="E1558" s="120" t="s">
        <v>3797</v>
      </c>
      <c r="F1558" s="120" t="s">
        <v>6</v>
      </c>
      <c r="G1558" s="120">
        <v>663732</v>
      </c>
      <c r="H1558" s="124"/>
      <c r="I1558" s="128" t="s">
        <v>4655</v>
      </c>
      <c r="J1558" s="124"/>
      <c r="K1558" s="124"/>
      <c r="L1558" s="124"/>
      <c r="M1558" s="124"/>
      <c r="N1558" s="213">
        <v>0</v>
      </c>
      <c r="O1558" s="213">
        <v>1731.19</v>
      </c>
      <c r="P1558" s="124" t="s">
        <v>1314</v>
      </c>
    </row>
    <row r="1559" spans="1:16" ht="51">
      <c r="A1559" s="266" t="s">
        <v>619</v>
      </c>
      <c r="B1559" s="124"/>
      <c r="C1559" s="125" t="s">
        <v>713</v>
      </c>
      <c r="D1559" s="119">
        <v>43145</v>
      </c>
      <c r="E1559" s="120" t="s">
        <v>3798</v>
      </c>
      <c r="F1559" s="120" t="s">
        <v>6</v>
      </c>
      <c r="G1559" s="120">
        <v>663744</v>
      </c>
      <c r="H1559" s="124"/>
      <c r="I1559" s="128" t="s">
        <v>4656</v>
      </c>
      <c r="J1559" s="124"/>
      <c r="K1559" s="124"/>
      <c r="L1559" s="124"/>
      <c r="M1559" s="124"/>
      <c r="N1559" s="213">
        <v>0</v>
      </c>
      <c r="O1559" s="213">
        <v>115064.15</v>
      </c>
      <c r="P1559" s="124" t="s">
        <v>1314</v>
      </c>
    </row>
    <row r="1560" spans="1:16" ht="51">
      <c r="A1560" s="266" t="s">
        <v>619</v>
      </c>
      <c r="B1560" s="124"/>
      <c r="C1560" s="125" t="s">
        <v>713</v>
      </c>
      <c r="D1560" s="119">
        <v>43145</v>
      </c>
      <c r="E1560" s="120" t="s">
        <v>3799</v>
      </c>
      <c r="F1560" s="120" t="s">
        <v>6</v>
      </c>
      <c r="G1560" s="120">
        <v>663757</v>
      </c>
      <c r="H1560" s="124"/>
      <c r="I1560" s="128" t="s">
        <v>4657</v>
      </c>
      <c r="J1560" s="124"/>
      <c r="K1560" s="124"/>
      <c r="L1560" s="124"/>
      <c r="M1560" s="124"/>
      <c r="N1560" s="213">
        <v>0</v>
      </c>
      <c r="O1560" s="213">
        <v>1975.2</v>
      </c>
      <c r="P1560" s="124" t="s">
        <v>1314</v>
      </c>
    </row>
    <row r="1561" spans="1:16" ht="51">
      <c r="A1561" s="266" t="s">
        <v>619</v>
      </c>
      <c r="B1561" s="124"/>
      <c r="C1561" s="125" t="s">
        <v>713</v>
      </c>
      <c r="D1561" s="119">
        <v>43145</v>
      </c>
      <c r="E1561" s="120" t="s">
        <v>3800</v>
      </c>
      <c r="F1561" s="120" t="s">
        <v>6</v>
      </c>
      <c r="G1561" s="120">
        <v>663759</v>
      </c>
      <c r="H1561" s="124"/>
      <c r="I1561" s="128" t="s">
        <v>4658</v>
      </c>
      <c r="J1561" s="124"/>
      <c r="K1561" s="124"/>
      <c r="L1561" s="124"/>
      <c r="M1561" s="124"/>
      <c r="N1561" s="213">
        <v>0</v>
      </c>
      <c r="O1561" s="213">
        <v>27555.93</v>
      </c>
      <c r="P1561" s="124" t="s">
        <v>1314</v>
      </c>
    </row>
    <row r="1562" spans="1:16" ht="63.75">
      <c r="A1562" s="266" t="s">
        <v>619</v>
      </c>
      <c r="B1562" s="124"/>
      <c r="C1562" s="125" t="s">
        <v>713</v>
      </c>
      <c r="D1562" s="119">
        <v>43145</v>
      </c>
      <c r="E1562" s="120" t="s">
        <v>3801</v>
      </c>
      <c r="F1562" s="120" t="s">
        <v>6</v>
      </c>
      <c r="G1562" s="120">
        <v>663776</v>
      </c>
      <c r="H1562" s="124"/>
      <c r="I1562" s="128" t="s">
        <v>4659</v>
      </c>
      <c r="J1562" s="124"/>
      <c r="K1562" s="124"/>
      <c r="L1562" s="124"/>
      <c r="M1562" s="124"/>
      <c r="N1562" s="213">
        <v>0</v>
      </c>
      <c r="O1562" s="213">
        <v>62046.99</v>
      </c>
      <c r="P1562" s="124" t="s">
        <v>1314</v>
      </c>
    </row>
    <row r="1563" spans="1:16" ht="51">
      <c r="A1563" s="266">
        <v>10</v>
      </c>
      <c r="B1563" s="124"/>
      <c r="C1563" s="125" t="s">
        <v>690</v>
      </c>
      <c r="D1563" s="119">
        <v>43145</v>
      </c>
      <c r="E1563" s="120" t="s">
        <v>3802</v>
      </c>
      <c r="F1563" s="120" t="s">
        <v>6</v>
      </c>
      <c r="G1563" s="120">
        <v>663778</v>
      </c>
      <c r="H1563" s="124"/>
      <c r="I1563" s="128" t="s">
        <v>4660</v>
      </c>
      <c r="J1563" s="124"/>
      <c r="K1563" s="124"/>
      <c r="L1563" s="124"/>
      <c r="M1563" s="124"/>
      <c r="N1563" s="213">
        <v>0</v>
      </c>
      <c r="O1563" s="213">
        <v>62070.03</v>
      </c>
      <c r="P1563" s="124" t="s">
        <v>1314</v>
      </c>
    </row>
    <row r="1564" spans="1:16" ht="63.75">
      <c r="A1564" s="266" t="s">
        <v>619</v>
      </c>
      <c r="B1564" s="124"/>
      <c r="C1564" s="125" t="s">
        <v>713</v>
      </c>
      <c r="D1564" s="119">
        <v>43145</v>
      </c>
      <c r="E1564" s="120" t="s">
        <v>3803</v>
      </c>
      <c r="F1564" s="120" t="s">
        <v>6</v>
      </c>
      <c r="G1564" s="120">
        <v>663795</v>
      </c>
      <c r="H1564" s="124"/>
      <c r="I1564" s="128" t="s">
        <v>4661</v>
      </c>
      <c r="J1564" s="124"/>
      <c r="K1564" s="124"/>
      <c r="L1564" s="124"/>
      <c r="M1564" s="124"/>
      <c r="N1564" s="213">
        <v>0</v>
      </c>
      <c r="O1564" s="213">
        <v>3923.92</v>
      </c>
      <c r="P1564" s="124" t="s">
        <v>1314</v>
      </c>
    </row>
    <row r="1565" spans="1:16" ht="76.5">
      <c r="A1565" s="266" t="s">
        <v>620</v>
      </c>
      <c r="B1565" s="124"/>
      <c r="C1565" s="125" t="s">
        <v>714</v>
      </c>
      <c r="D1565" s="119">
        <v>43145</v>
      </c>
      <c r="E1565" s="120" t="s">
        <v>3804</v>
      </c>
      <c r="F1565" s="120" t="s">
        <v>6</v>
      </c>
      <c r="G1565" s="120">
        <v>940458</v>
      </c>
      <c r="H1565" s="124"/>
      <c r="I1565" s="128" t="s">
        <v>4662</v>
      </c>
      <c r="J1565" s="124"/>
      <c r="K1565" s="124"/>
      <c r="L1565" s="124"/>
      <c r="M1565" s="124"/>
      <c r="N1565" s="213">
        <v>0</v>
      </c>
      <c r="O1565" s="213">
        <v>10000</v>
      </c>
      <c r="P1565" s="124" t="s">
        <v>1314</v>
      </c>
    </row>
    <row r="1566" spans="1:16" ht="76.5">
      <c r="A1566" s="266" t="s">
        <v>620</v>
      </c>
      <c r="B1566" s="124"/>
      <c r="C1566" s="125" t="s">
        <v>714</v>
      </c>
      <c r="D1566" s="119">
        <v>43145</v>
      </c>
      <c r="E1566" s="120" t="s">
        <v>3805</v>
      </c>
      <c r="F1566" s="120" t="s">
        <v>6</v>
      </c>
      <c r="G1566" s="120">
        <v>941004</v>
      </c>
      <c r="H1566" s="124"/>
      <c r="I1566" s="128" t="s">
        <v>4663</v>
      </c>
      <c r="J1566" s="124"/>
      <c r="K1566" s="124"/>
      <c r="L1566" s="124"/>
      <c r="M1566" s="124"/>
      <c r="N1566" s="213">
        <v>0</v>
      </c>
      <c r="O1566" s="213">
        <v>39000</v>
      </c>
      <c r="P1566" s="124" t="s">
        <v>1314</v>
      </c>
    </row>
    <row r="1567" spans="1:16" ht="89.25">
      <c r="A1567" s="266">
        <v>25</v>
      </c>
      <c r="B1567" s="124"/>
      <c r="C1567" s="125" t="s">
        <v>694</v>
      </c>
      <c r="D1567" s="119">
        <v>43145</v>
      </c>
      <c r="E1567" s="120" t="s">
        <v>3806</v>
      </c>
      <c r="F1567" s="120" t="s">
        <v>15</v>
      </c>
      <c r="G1567" s="120">
        <v>4354</v>
      </c>
      <c r="H1567" s="124"/>
      <c r="I1567" s="128" t="s">
        <v>4664</v>
      </c>
      <c r="J1567" s="124"/>
      <c r="K1567" s="124"/>
      <c r="L1567" s="124"/>
      <c r="M1567" s="124"/>
      <c r="N1567" s="213">
        <v>1002.37</v>
      </c>
      <c r="O1567" s="213">
        <v>0</v>
      </c>
      <c r="P1567" s="124" t="s">
        <v>1314</v>
      </c>
    </row>
    <row r="1568" spans="1:16" ht="51">
      <c r="A1568" s="266" t="s">
        <v>619</v>
      </c>
      <c r="B1568" s="124"/>
      <c r="C1568" s="125" t="s">
        <v>713</v>
      </c>
      <c r="D1568" s="119">
        <v>43145</v>
      </c>
      <c r="E1568" s="120" t="s">
        <v>4298</v>
      </c>
      <c r="F1568" s="120" t="s">
        <v>3</v>
      </c>
      <c r="G1568" s="120">
        <v>1596583</v>
      </c>
      <c r="H1568" s="124"/>
      <c r="I1568" s="128" t="s">
        <v>5035</v>
      </c>
      <c r="J1568" s="124"/>
      <c r="K1568" s="124"/>
      <c r="L1568" s="124"/>
      <c r="M1568" s="124"/>
      <c r="N1568" s="213">
        <v>0</v>
      </c>
      <c r="O1568" s="213">
        <v>331.37</v>
      </c>
      <c r="P1568" s="124" t="s">
        <v>1314</v>
      </c>
    </row>
    <row r="1569" spans="1:16" ht="51">
      <c r="A1569" s="266">
        <v>35</v>
      </c>
      <c r="B1569" s="124"/>
      <c r="C1569" s="125" t="s">
        <v>696</v>
      </c>
      <c r="D1569" s="119">
        <v>43145</v>
      </c>
      <c r="E1569" s="120" t="s">
        <v>4299</v>
      </c>
      <c r="F1569" s="120" t="s">
        <v>3</v>
      </c>
      <c r="G1569" s="120">
        <v>1596556</v>
      </c>
      <c r="H1569" s="124"/>
      <c r="I1569" s="128" t="s">
        <v>5036</v>
      </c>
      <c r="J1569" s="124"/>
      <c r="K1569" s="124"/>
      <c r="L1569" s="124"/>
      <c r="M1569" s="124"/>
      <c r="N1569" s="213">
        <v>0</v>
      </c>
      <c r="O1569" s="213">
        <v>300.52</v>
      </c>
      <c r="P1569" s="124" t="s">
        <v>1314</v>
      </c>
    </row>
    <row r="1570" spans="1:16" ht="51">
      <c r="A1570" s="266" t="s">
        <v>619</v>
      </c>
      <c r="B1570" s="124"/>
      <c r="C1570" s="125" t="s">
        <v>713</v>
      </c>
      <c r="D1570" s="119">
        <v>43145</v>
      </c>
      <c r="E1570" s="120" t="s">
        <v>4300</v>
      </c>
      <c r="F1570" s="120" t="s">
        <v>3</v>
      </c>
      <c r="G1570" s="120">
        <v>1596568</v>
      </c>
      <c r="H1570" s="124"/>
      <c r="I1570" s="128" t="s">
        <v>5037</v>
      </c>
      <c r="J1570" s="124"/>
      <c r="K1570" s="124"/>
      <c r="L1570" s="124"/>
      <c r="M1570" s="124"/>
      <c r="N1570" s="213">
        <v>0</v>
      </c>
      <c r="O1570" s="213">
        <v>1726</v>
      </c>
      <c r="P1570" s="124" t="s">
        <v>1314</v>
      </c>
    </row>
    <row r="1571" spans="1:16" ht="51">
      <c r="A1571" s="266" t="s">
        <v>619</v>
      </c>
      <c r="B1571" s="124"/>
      <c r="C1571" s="125" t="s">
        <v>713</v>
      </c>
      <c r="D1571" s="119">
        <v>43145</v>
      </c>
      <c r="E1571" s="120" t="s">
        <v>4301</v>
      </c>
      <c r="F1571" s="120" t="s">
        <v>3</v>
      </c>
      <c r="G1571" s="120">
        <v>1596587</v>
      </c>
      <c r="H1571" s="124"/>
      <c r="I1571" s="128" t="s">
        <v>5038</v>
      </c>
      <c r="J1571" s="124"/>
      <c r="K1571" s="124"/>
      <c r="L1571" s="124"/>
      <c r="M1571" s="124"/>
      <c r="N1571" s="213">
        <v>0</v>
      </c>
      <c r="O1571" s="213">
        <v>30</v>
      </c>
      <c r="P1571" s="124" t="s">
        <v>1314</v>
      </c>
    </row>
    <row r="1572" spans="1:16" ht="51">
      <c r="A1572" s="266" t="s">
        <v>619</v>
      </c>
      <c r="B1572" s="124"/>
      <c r="C1572" s="125" t="s">
        <v>713</v>
      </c>
      <c r="D1572" s="119">
        <v>43145</v>
      </c>
      <c r="E1572" s="120" t="s">
        <v>4302</v>
      </c>
      <c r="F1572" s="120" t="s">
        <v>3</v>
      </c>
      <c r="G1572" s="120">
        <v>1596594</v>
      </c>
      <c r="H1572" s="124"/>
      <c r="I1572" s="128" t="s">
        <v>5039</v>
      </c>
      <c r="J1572" s="124"/>
      <c r="K1572" s="124"/>
      <c r="L1572" s="124"/>
      <c r="M1572" s="124"/>
      <c r="N1572" s="213">
        <v>0</v>
      </c>
      <c r="O1572" s="213">
        <v>140</v>
      </c>
      <c r="P1572" s="124" t="s">
        <v>1314</v>
      </c>
    </row>
    <row r="1573" spans="1:16" ht="51">
      <c r="A1573" s="266" t="s">
        <v>619</v>
      </c>
      <c r="B1573" s="124"/>
      <c r="C1573" s="125" t="s">
        <v>713</v>
      </c>
      <c r="D1573" s="119">
        <v>43145</v>
      </c>
      <c r="E1573" s="120" t="s">
        <v>4303</v>
      </c>
      <c r="F1573" s="120" t="s">
        <v>3</v>
      </c>
      <c r="G1573" s="120">
        <v>1596597</v>
      </c>
      <c r="H1573" s="124"/>
      <c r="I1573" s="128" t="s">
        <v>5040</v>
      </c>
      <c r="J1573" s="124"/>
      <c r="K1573" s="124"/>
      <c r="L1573" s="124"/>
      <c r="M1573" s="124"/>
      <c r="N1573" s="213">
        <v>0</v>
      </c>
      <c r="O1573" s="213">
        <v>140</v>
      </c>
      <c r="P1573" s="124" t="s">
        <v>1314</v>
      </c>
    </row>
    <row r="1574" spans="1:16" ht="51">
      <c r="A1574" s="266" t="s">
        <v>619</v>
      </c>
      <c r="B1574" s="124"/>
      <c r="C1574" s="125" t="s">
        <v>713</v>
      </c>
      <c r="D1574" s="119">
        <v>43145</v>
      </c>
      <c r="E1574" s="120" t="s">
        <v>4304</v>
      </c>
      <c r="F1574" s="120" t="s">
        <v>3</v>
      </c>
      <c r="G1574" s="120">
        <v>1596604</v>
      </c>
      <c r="H1574" s="124"/>
      <c r="I1574" s="128" t="s">
        <v>3553</v>
      </c>
      <c r="J1574" s="124"/>
      <c r="K1574" s="124"/>
      <c r="L1574" s="124"/>
      <c r="M1574" s="124"/>
      <c r="N1574" s="213">
        <v>0</v>
      </c>
      <c r="O1574" s="213">
        <v>1593.93</v>
      </c>
      <c r="P1574" s="124" t="s">
        <v>1314</v>
      </c>
    </row>
    <row r="1575" spans="1:16" ht="51">
      <c r="A1575" s="266" t="s">
        <v>619</v>
      </c>
      <c r="B1575" s="124"/>
      <c r="C1575" s="125" t="s">
        <v>713</v>
      </c>
      <c r="D1575" s="119">
        <v>43145</v>
      </c>
      <c r="E1575" s="120" t="s">
        <v>4305</v>
      </c>
      <c r="F1575" s="120" t="s">
        <v>3</v>
      </c>
      <c r="G1575" s="120">
        <v>1596605</v>
      </c>
      <c r="H1575" s="124"/>
      <c r="I1575" s="128" t="s">
        <v>5041</v>
      </c>
      <c r="J1575" s="124"/>
      <c r="K1575" s="124"/>
      <c r="L1575" s="124"/>
      <c r="M1575" s="124"/>
      <c r="N1575" s="213">
        <v>0</v>
      </c>
      <c r="O1575" s="213">
        <v>14600.89</v>
      </c>
      <c r="P1575" s="124" t="s">
        <v>1314</v>
      </c>
    </row>
    <row r="1576" spans="1:16" ht="51">
      <c r="A1576" s="266" t="s">
        <v>619</v>
      </c>
      <c r="B1576" s="124"/>
      <c r="C1576" s="125" t="s">
        <v>713</v>
      </c>
      <c r="D1576" s="119">
        <v>43145</v>
      </c>
      <c r="E1576" s="120" t="s">
        <v>4306</v>
      </c>
      <c r="F1576" s="120" t="s">
        <v>3</v>
      </c>
      <c r="G1576" s="120">
        <v>1596608</v>
      </c>
      <c r="H1576" s="124"/>
      <c r="I1576" s="128" t="s">
        <v>3553</v>
      </c>
      <c r="J1576" s="124"/>
      <c r="K1576" s="124"/>
      <c r="L1576" s="124"/>
      <c r="M1576" s="124"/>
      <c r="N1576" s="213">
        <v>0</v>
      </c>
      <c r="O1576" s="213">
        <v>1593.92</v>
      </c>
      <c r="P1576" s="124" t="s">
        <v>1314</v>
      </c>
    </row>
    <row r="1577" spans="1:16" ht="51">
      <c r="A1577" s="266" t="s">
        <v>619</v>
      </c>
      <c r="B1577" s="124"/>
      <c r="C1577" s="125" t="s">
        <v>713</v>
      </c>
      <c r="D1577" s="119">
        <v>43145</v>
      </c>
      <c r="E1577" s="120" t="s">
        <v>4307</v>
      </c>
      <c r="F1577" s="120" t="s">
        <v>3</v>
      </c>
      <c r="G1577" s="120">
        <v>1596664</v>
      </c>
      <c r="H1577" s="124"/>
      <c r="I1577" s="128" t="s">
        <v>5042</v>
      </c>
      <c r="J1577" s="124"/>
      <c r="K1577" s="124"/>
      <c r="L1577" s="124"/>
      <c r="M1577" s="124"/>
      <c r="N1577" s="213">
        <v>0</v>
      </c>
      <c r="O1577" s="213">
        <v>11339</v>
      </c>
      <c r="P1577" s="124" t="s">
        <v>1314</v>
      </c>
    </row>
    <row r="1578" spans="1:16" ht="51">
      <c r="A1578" s="266" t="s">
        <v>619</v>
      </c>
      <c r="B1578" s="124"/>
      <c r="C1578" s="125" t="s">
        <v>713</v>
      </c>
      <c r="D1578" s="119">
        <v>43145</v>
      </c>
      <c r="E1578" s="120" t="s">
        <v>4308</v>
      </c>
      <c r="F1578" s="120" t="s">
        <v>3</v>
      </c>
      <c r="G1578" s="120">
        <v>1596719</v>
      </c>
      <c r="H1578" s="124"/>
      <c r="I1578" s="128" t="s">
        <v>5043</v>
      </c>
      <c r="J1578" s="124"/>
      <c r="K1578" s="124"/>
      <c r="L1578" s="124"/>
      <c r="M1578" s="124"/>
      <c r="N1578" s="213">
        <v>0</v>
      </c>
      <c r="O1578" s="213">
        <v>2</v>
      </c>
      <c r="P1578" s="124" t="s">
        <v>5265</v>
      </c>
    </row>
    <row r="1579" spans="1:16" ht="51">
      <c r="A1579" s="266" t="s">
        <v>619</v>
      </c>
      <c r="B1579" s="124"/>
      <c r="C1579" s="125" t="s">
        <v>713</v>
      </c>
      <c r="D1579" s="119">
        <v>43145</v>
      </c>
      <c r="E1579" s="120" t="s">
        <v>4309</v>
      </c>
      <c r="F1579" s="120" t="s">
        <v>3</v>
      </c>
      <c r="G1579" s="120">
        <v>1596778</v>
      </c>
      <c r="H1579" s="124"/>
      <c r="I1579" s="128" t="s">
        <v>5044</v>
      </c>
      <c r="J1579" s="124"/>
      <c r="K1579" s="124"/>
      <c r="L1579" s="124"/>
      <c r="M1579" s="124"/>
      <c r="N1579" s="213">
        <v>0</v>
      </c>
      <c r="O1579" s="213">
        <v>140</v>
      </c>
      <c r="P1579" s="124" t="s">
        <v>1314</v>
      </c>
    </row>
    <row r="1580" spans="1:16" ht="51">
      <c r="A1580" s="266" t="s">
        <v>619</v>
      </c>
      <c r="B1580" s="124"/>
      <c r="C1580" s="125" t="s">
        <v>713</v>
      </c>
      <c r="D1580" s="119">
        <v>43145</v>
      </c>
      <c r="E1580" s="120" t="s">
        <v>4310</v>
      </c>
      <c r="F1580" s="120" t="s">
        <v>3</v>
      </c>
      <c r="G1580" s="120">
        <v>1596787</v>
      </c>
      <c r="H1580" s="124"/>
      <c r="I1580" s="128" t="s">
        <v>5045</v>
      </c>
      <c r="J1580" s="124"/>
      <c r="K1580" s="124"/>
      <c r="L1580" s="124"/>
      <c r="M1580" s="124"/>
      <c r="N1580" s="213">
        <v>0</v>
      </c>
      <c r="O1580" s="213">
        <v>140</v>
      </c>
      <c r="P1580" s="124" t="s">
        <v>1314</v>
      </c>
    </row>
    <row r="1581" spans="1:16" ht="51">
      <c r="A1581" s="266" t="s">
        <v>619</v>
      </c>
      <c r="B1581" s="124"/>
      <c r="C1581" s="125" t="s">
        <v>713</v>
      </c>
      <c r="D1581" s="119">
        <v>43145</v>
      </c>
      <c r="E1581" s="120" t="s">
        <v>4311</v>
      </c>
      <c r="F1581" s="120" t="s">
        <v>3</v>
      </c>
      <c r="G1581" s="120">
        <v>1596790</v>
      </c>
      <c r="H1581" s="124"/>
      <c r="I1581" s="128" t="s">
        <v>5046</v>
      </c>
      <c r="J1581" s="124"/>
      <c r="K1581" s="124"/>
      <c r="L1581" s="124"/>
      <c r="M1581" s="124"/>
      <c r="N1581" s="213">
        <v>0</v>
      </c>
      <c r="O1581" s="213">
        <v>140</v>
      </c>
      <c r="P1581" s="124" t="s">
        <v>1314</v>
      </c>
    </row>
    <row r="1582" spans="1:16" ht="51">
      <c r="A1582" s="266" t="s">
        <v>619</v>
      </c>
      <c r="B1582" s="124"/>
      <c r="C1582" s="125" t="s">
        <v>713</v>
      </c>
      <c r="D1582" s="119">
        <v>43145</v>
      </c>
      <c r="E1582" s="120" t="s">
        <v>4312</v>
      </c>
      <c r="F1582" s="120" t="s">
        <v>3</v>
      </c>
      <c r="G1582" s="120">
        <v>1596793</v>
      </c>
      <c r="H1582" s="124"/>
      <c r="I1582" s="128" t="s">
        <v>5047</v>
      </c>
      <c r="J1582" s="124"/>
      <c r="K1582" s="124"/>
      <c r="L1582" s="124"/>
      <c r="M1582" s="124"/>
      <c r="N1582" s="213">
        <v>0</v>
      </c>
      <c r="O1582" s="213">
        <v>140</v>
      </c>
      <c r="P1582" s="124" t="s">
        <v>1314</v>
      </c>
    </row>
    <row r="1583" spans="1:16" ht="51">
      <c r="A1583" s="266" t="s">
        <v>619</v>
      </c>
      <c r="B1583" s="124"/>
      <c r="C1583" s="125" t="s">
        <v>713</v>
      </c>
      <c r="D1583" s="119">
        <v>43146</v>
      </c>
      <c r="E1583" s="120" t="s">
        <v>3807</v>
      </c>
      <c r="F1583" s="120" t="s">
        <v>6</v>
      </c>
      <c r="G1583" s="120">
        <v>664154</v>
      </c>
      <c r="H1583" s="124"/>
      <c r="I1583" s="128" t="s">
        <v>4665</v>
      </c>
      <c r="J1583" s="124"/>
      <c r="K1583" s="124"/>
      <c r="L1583" s="124"/>
      <c r="M1583" s="124"/>
      <c r="N1583" s="213">
        <v>0</v>
      </c>
      <c r="O1583" s="213">
        <v>121677.95</v>
      </c>
      <c r="P1583" s="124" t="s">
        <v>1314</v>
      </c>
    </row>
    <row r="1584" spans="1:16" ht="63.75">
      <c r="A1584" s="266" t="s">
        <v>619</v>
      </c>
      <c r="B1584" s="124"/>
      <c r="C1584" s="125" t="s">
        <v>713</v>
      </c>
      <c r="D1584" s="119">
        <v>43146</v>
      </c>
      <c r="E1584" s="120" t="s">
        <v>3808</v>
      </c>
      <c r="F1584" s="120" t="s">
        <v>6</v>
      </c>
      <c r="G1584" s="120">
        <v>664172</v>
      </c>
      <c r="H1584" s="124"/>
      <c r="I1584" s="128" t="s">
        <v>4666</v>
      </c>
      <c r="J1584" s="124"/>
      <c r="K1584" s="124"/>
      <c r="L1584" s="124"/>
      <c r="M1584" s="124"/>
      <c r="N1584" s="213">
        <v>0</v>
      </c>
      <c r="O1584" s="213">
        <v>8232</v>
      </c>
      <c r="P1584" s="124" t="s">
        <v>1314</v>
      </c>
    </row>
    <row r="1585" spans="1:16" ht="51">
      <c r="A1585" s="266" t="s">
        <v>619</v>
      </c>
      <c r="B1585" s="124"/>
      <c r="C1585" s="125" t="s">
        <v>713</v>
      </c>
      <c r="D1585" s="119">
        <v>43146</v>
      </c>
      <c r="E1585" s="120" t="s">
        <v>3809</v>
      </c>
      <c r="F1585" s="120" t="s">
        <v>6</v>
      </c>
      <c r="G1585" s="120">
        <v>664595</v>
      </c>
      <c r="H1585" s="124"/>
      <c r="I1585" s="128" t="s">
        <v>4667</v>
      </c>
      <c r="J1585" s="124"/>
      <c r="K1585" s="124"/>
      <c r="L1585" s="124"/>
      <c r="M1585" s="124"/>
      <c r="N1585" s="213">
        <v>0</v>
      </c>
      <c r="O1585" s="213">
        <v>12402.74</v>
      </c>
      <c r="P1585" s="124" t="s">
        <v>1314</v>
      </c>
    </row>
    <row r="1586" spans="1:16" ht="63.75">
      <c r="A1586" s="266" t="s">
        <v>619</v>
      </c>
      <c r="B1586" s="124"/>
      <c r="C1586" s="125" t="s">
        <v>713</v>
      </c>
      <c r="D1586" s="119">
        <v>43146</v>
      </c>
      <c r="E1586" s="120" t="s">
        <v>3810</v>
      </c>
      <c r="F1586" s="120" t="s">
        <v>6</v>
      </c>
      <c r="G1586" s="120">
        <v>664721</v>
      </c>
      <c r="H1586" s="124"/>
      <c r="I1586" s="128" t="s">
        <v>4668</v>
      </c>
      <c r="J1586" s="124"/>
      <c r="K1586" s="124"/>
      <c r="L1586" s="124"/>
      <c r="M1586" s="124"/>
      <c r="N1586" s="213">
        <v>0</v>
      </c>
      <c r="O1586" s="213">
        <v>14489.01</v>
      </c>
      <c r="P1586" s="124" t="s">
        <v>1314</v>
      </c>
    </row>
    <row r="1587" spans="1:16" ht="63.75">
      <c r="A1587" s="266" t="s">
        <v>619</v>
      </c>
      <c r="B1587" s="124"/>
      <c r="C1587" s="125" t="s">
        <v>713</v>
      </c>
      <c r="D1587" s="119">
        <v>43146</v>
      </c>
      <c r="E1587" s="120" t="s">
        <v>3811</v>
      </c>
      <c r="F1587" s="120" t="s">
        <v>6</v>
      </c>
      <c r="G1587" s="120">
        <v>664725</v>
      </c>
      <c r="H1587" s="124"/>
      <c r="I1587" s="128" t="s">
        <v>4669</v>
      </c>
      <c r="J1587" s="124"/>
      <c r="K1587" s="124"/>
      <c r="L1587" s="124"/>
      <c r="M1587" s="124"/>
      <c r="N1587" s="213">
        <v>0</v>
      </c>
      <c r="O1587" s="213">
        <v>7276.47</v>
      </c>
      <c r="P1587" s="124" t="s">
        <v>1314</v>
      </c>
    </row>
    <row r="1588" spans="1:16" ht="63.75">
      <c r="A1588" s="266" t="s">
        <v>619</v>
      </c>
      <c r="B1588" s="124"/>
      <c r="C1588" s="125" t="s">
        <v>713</v>
      </c>
      <c r="D1588" s="119">
        <v>43146</v>
      </c>
      <c r="E1588" s="120" t="s">
        <v>3812</v>
      </c>
      <c r="F1588" s="120" t="s">
        <v>6</v>
      </c>
      <c r="G1588" s="120">
        <v>664727</v>
      </c>
      <c r="H1588" s="124"/>
      <c r="I1588" s="128" t="s">
        <v>4670</v>
      </c>
      <c r="J1588" s="124"/>
      <c r="K1588" s="124"/>
      <c r="L1588" s="124"/>
      <c r="M1588" s="124"/>
      <c r="N1588" s="213">
        <v>0</v>
      </c>
      <c r="O1588" s="213">
        <v>22665.71</v>
      </c>
      <c r="P1588" s="124" t="s">
        <v>1314</v>
      </c>
    </row>
    <row r="1589" spans="1:16" ht="51">
      <c r="A1589" s="266" t="s">
        <v>619</v>
      </c>
      <c r="B1589" s="124"/>
      <c r="C1589" s="125" t="s">
        <v>713</v>
      </c>
      <c r="D1589" s="119">
        <v>43146</v>
      </c>
      <c r="E1589" s="120" t="s">
        <v>3813</v>
      </c>
      <c r="F1589" s="120" t="s">
        <v>6</v>
      </c>
      <c r="G1589" s="120">
        <v>941659</v>
      </c>
      <c r="H1589" s="124"/>
      <c r="I1589" s="128" t="s">
        <v>4671</v>
      </c>
      <c r="J1589" s="124"/>
      <c r="K1589" s="124"/>
      <c r="L1589" s="124"/>
      <c r="M1589" s="124"/>
      <c r="N1589" s="213">
        <v>0</v>
      </c>
      <c r="O1589" s="213">
        <v>8753.1200000000008</v>
      </c>
      <c r="P1589" s="124" t="s">
        <v>1314</v>
      </c>
    </row>
    <row r="1590" spans="1:16" ht="51">
      <c r="A1590" s="266" t="s">
        <v>619</v>
      </c>
      <c r="B1590" s="124"/>
      <c r="C1590" s="125" t="s">
        <v>713</v>
      </c>
      <c r="D1590" s="119">
        <v>43146</v>
      </c>
      <c r="E1590" s="120" t="s">
        <v>3814</v>
      </c>
      <c r="F1590" s="120" t="s">
        <v>6</v>
      </c>
      <c r="G1590" s="120">
        <v>941662</v>
      </c>
      <c r="H1590" s="124"/>
      <c r="I1590" s="128" t="s">
        <v>4672</v>
      </c>
      <c r="J1590" s="124"/>
      <c r="K1590" s="124"/>
      <c r="L1590" s="124"/>
      <c r="M1590" s="124"/>
      <c r="N1590" s="213">
        <v>0</v>
      </c>
      <c r="O1590" s="213">
        <v>540.9</v>
      </c>
      <c r="P1590" s="124" t="s">
        <v>1314</v>
      </c>
    </row>
    <row r="1591" spans="1:16" ht="76.5">
      <c r="A1591" s="266">
        <v>597</v>
      </c>
      <c r="B1591" s="124"/>
      <c r="C1591" s="125" t="s">
        <v>4550</v>
      </c>
      <c r="D1591" s="119">
        <v>43146</v>
      </c>
      <c r="E1591" s="120" t="s">
        <v>3815</v>
      </c>
      <c r="F1591" s="120" t="s">
        <v>1255</v>
      </c>
      <c r="G1591" s="120">
        <v>913620</v>
      </c>
      <c r="H1591" s="124"/>
      <c r="I1591" s="128" t="s">
        <v>4673</v>
      </c>
      <c r="J1591" s="124"/>
      <c r="K1591" s="124"/>
      <c r="L1591" s="124"/>
      <c r="M1591" s="124"/>
      <c r="N1591" s="213">
        <v>0</v>
      </c>
      <c r="O1591" s="213">
        <v>29698.34</v>
      </c>
      <c r="P1591" s="124" t="s">
        <v>1314</v>
      </c>
    </row>
    <row r="1592" spans="1:16" ht="76.5">
      <c r="A1592" s="266">
        <v>513</v>
      </c>
      <c r="B1592" s="124"/>
      <c r="C1592" s="125" t="s">
        <v>201</v>
      </c>
      <c r="D1592" s="119">
        <v>43146</v>
      </c>
      <c r="E1592" s="120" t="s">
        <v>3816</v>
      </c>
      <c r="F1592" s="120" t="s">
        <v>1315</v>
      </c>
      <c r="G1592" s="120">
        <v>16643777</v>
      </c>
      <c r="H1592" s="124"/>
      <c r="I1592" s="128" t="s">
        <v>4674</v>
      </c>
      <c r="J1592" s="124"/>
      <c r="K1592" s="124"/>
      <c r="L1592" s="124"/>
      <c r="M1592" s="124"/>
      <c r="N1592" s="213">
        <v>20880</v>
      </c>
      <c r="O1592" s="213">
        <v>0</v>
      </c>
      <c r="P1592" s="124" t="s">
        <v>1314</v>
      </c>
    </row>
    <row r="1593" spans="1:16" ht="76.5">
      <c r="A1593" s="266">
        <v>513</v>
      </c>
      <c r="B1593" s="124"/>
      <c r="C1593" s="125" t="s">
        <v>201</v>
      </c>
      <c r="D1593" s="119">
        <v>43146</v>
      </c>
      <c r="E1593" s="120" t="s">
        <v>3817</v>
      </c>
      <c r="F1593" s="120" t="s">
        <v>1315</v>
      </c>
      <c r="G1593" s="120">
        <v>16644888</v>
      </c>
      <c r="H1593" s="124"/>
      <c r="I1593" s="128" t="s">
        <v>4675</v>
      </c>
      <c r="J1593" s="124"/>
      <c r="K1593" s="124"/>
      <c r="L1593" s="124"/>
      <c r="M1593" s="124"/>
      <c r="N1593" s="213">
        <v>3060450.77</v>
      </c>
      <c r="O1593" s="213">
        <v>0</v>
      </c>
      <c r="P1593" s="124" t="s">
        <v>1314</v>
      </c>
    </row>
    <row r="1594" spans="1:16" ht="76.5">
      <c r="A1594" s="266">
        <v>15</v>
      </c>
      <c r="B1594" s="124"/>
      <c r="C1594" s="125" t="s">
        <v>691</v>
      </c>
      <c r="D1594" s="119">
        <v>43146</v>
      </c>
      <c r="E1594" s="120" t="s">
        <v>3818</v>
      </c>
      <c r="F1594" s="120" t="s">
        <v>11</v>
      </c>
      <c r="G1594" s="120">
        <v>913586</v>
      </c>
      <c r="H1594" s="124"/>
      <c r="I1594" s="128" t="s">
        <v>4677</v>
      </c>
      <c r="J1594" s="124"/>
      <c r="K1594" s="124"/>
      <c r="L1594" s="124"/>
      <c r="M1594" s="124"/>
      <c r="N1594" s="213">
        <v>270</v>
      </c>
      <c r="O1594" s="213">
        <v>0</v>
      </c>
      <c r="P1594" s="124" t="s">
        <v>1314</v>
      </c>
    </row>
    <row r="1595" spans="1:16" ht="89.25">
      <c r="A1595" s="266">
        <v>597</v>
      </c>
      <c r="B1595" s="124"/>
      <c r="C1595" s="125" t="s">
        <v>4550</v>
      </c>
      <c r="D1595" s="119">
        <v>43146</v>
      </c>
      <c r="E1595" s="120" t="s">
        <v>3819</v>
      </c>
      <c r="F1595" s="120" t="s">
        <v>11</v>
      </c>
      <c r="G1595" s="120">
        <v>913620</v>
      </c>
      <c r="H1595" s="124"/>
      <c r="I1595" s="128" t="s">
        <v>4678</v>
      </c>
      <c r="J1595" s="124"/>
      <c r="K1595" s="124"/>
      <c r="L1595" s="124"/>
      <c r="M1595" s="124"/>
      <c r="N1595" s="213">
        <v>50</v>
      </c>
      <c r="O1595" s="213">
        <v>0</v>
      </c>
      <c r="P1595" s="124" t="s">
        <v>1314</v>
      </c>
    </row>
    <row r="1596" spans="1:16" ht="89.25">
      <c r="A1596" s="266">
        <v>20</v>
      </c>
      <c r="B1596" s="124"/>
      <c r="C1596" s="125" t="s">
        <v>693</v>
      </c>
      <c r="D1596" s="119">
        <v>43146</v>
      </c>
      <c r="E1596" s="120" t="s">
        <v>3820</v>
      </c>
      <c r="F1596" s="120" t="s">
        <v>11</v>
      </c>
      <c r="G1596" s="120">
        <v>913651</v>
      </c>
      <c r="H1596" s="124"/>
      <c r="I1596" s="128" t="s">
        <v>4679</v>
      </c>
      <c r="J1596" s="124"/>
      <c r="K1596" s="124"/>
      <c r="L1596" s="124"/>
      <c r="M1596" s="124"/>
      <c r="N1596" s="213">
        <v>859.14</v>
      </c>
      <c r="O1596" s="213">
        <v>0</v>
      </c>
      <c r="P1596" s="124" t="s">
        <v>1314</v>
      </c>
    </row>
    <row r="1597" spans="1:16" ht="63.75">
      <c r="A1597" s="266" t="s">
        <v>620</v>
      </c>
      <c r="B1597" s="124"/>
      <c r="C1597" s="125" t="s">
        <v>714</v>
      </c>
      <c r="D1597" s="119">
        <v>43146</v>
      </c>
      <c r="E1597" s="120" t="s">
        <v>3821</v>
      </c>
      <c r="F1597" s="120" t="s">
        <v>11</v>
      </c>
      <c r="G1597" s="120">
        <v>913653</v>
      </c>
      <c r="H1597" s="124"/>
      <c r="I1597" s="128" t="s">
        <v>4680</v>
      </c>
      <c r="J1597" s="124"/>
      <c r="K1597" s="124"/>
      <c r="L1597" s="124"/>
      <c r="M1597" s="124"/>
      <c r="N1597" s="213">
        <v>350</v>
      </c>
      <c r="O1597" s="213">
        <v>0</v>
      </c>
      <c r="P1597" s="124" t="s">
        <v>1314</v>
      </c>
    </row>
    <row r="1598" spans="1:16" ht="63.75">
      <c r="A1598" s="266" t="s">
        <v>620</v>
      </c>
      <c r="B1598" s="124"/>
      <c r="C1598" s="125" t="s">
        <v>714</v>
      </c>
      <c r="D1598" s="119">
        <v>43146</v>
      </c>
      <c r="E1598" s="120" t="s">
        <v>3822</v>
      </c>
      <c r="F1598" s="120" t="s">
        <v>11</v>
      </c>
      <c r="G1598" s="120">
        <v>10422</v>
      </c>
      <c r="H1598" s="124"/>
      <c r="I1598" s="128" t="s">
        <v>4681</v>
      </c>
      <c r="J1598" s="124"/>
      <c r="K1598" s="124"/>
      <c r="L1598" s="124"/>
      <c r="M1598" s="124"/>
      <c r="N1598" s="213">
        <v>907.91</v>
      </c>
      <c r="O1598" s="213">
        <v>0</v>
      </c>
      <c r="P1598" s="124" t="s">
        <v>1314</v>
      </c>
    </row>
    <row r="1599" spans="1:16" ht="51">
      <c r="A1599" s="266" t="s">
        <v>620</v>
      </c>
      <c r="B1599" s="124"/>
      <c r="C1599" s="125" t="s">
        <v>714</v>
      </c>
      <c r="D1599" s="119">
        <v>43146</v>
      </c>
      <c r="E1599" s="120" t="s">
        <v>3823</v>
      </c>
      <c r="F1599" s="120" t="s">
        <v>11</v>
      </c>
      <c r="G1599" s="120">
        <v>10423</v>
      </c>
      <c r="H1599" s="124"/>
      <c r="I1599" s="128" t="s">
        <v>4682</v>
      </c>
      <c r="J1599" s="124"/>
      <c r="K1599" s="124"/>
      <c r="L1599" s="124"/>
      <c r="M1599" s="124"/>
      <c r="N1599" s="213">
        <v>271.3</v>
      </c>
      <c r="O1599" s="213">
        <v>0</v>
      </c>
      <c r="P1599" s="124" t="s">
        <v>1314</v>
      </c>
    </row>
    <row r="1600" spans="1:16" ht="63.75">
      <c r="A1600" s="266" t="s">
        <v>620</v>
      </c>
      <c r="B1600" s="124"/>
      <c r="C1600" s="125" t="s">
        <v>714</v>
      </c>
      <c r="D1600" s="119">
        <v>43146</v>
      </c>
      <c r="E1600" s="120" t="s">
        <v>3824</v>
      </c>
      <c r="F1600" s="120" t="s">
        <v>11</v>
      </c>
      <c r="G1600" s="120">
        <v>10355</v>
      </c>
      <c r="H1600" s="124"/>
      <c r="I1600" s="128" t="s">
        <v>4683</v>
      </c>
      <c r="J1600" s="124"/>
      <c r="K1600" s="124"/>
      <c r="L1600" s="124"/>
      <c r="M1600" s="124"/>
      <c r="N1600" s="213">
        <v>6173.03</v>
      </c>
      <c r="O1600" s="213">
        <v>0</v>
      </c>
      <c r="P1600" s="124" t="s">
        <v>1314</v>
      </c>
    </row>
    <row r="1601" spans="1:16" ht="63.75">
      <c r="A1601" s="266">
        <v>597</v>
      </c>
      <c r="B1601" s="124"/>
      <c r="C1601" s="125" t="s">
        <v>4550</v>
      </c>
      <c r="D1601" s="119">
        <v>43146</v>
      </c>
      <c r="E1601" s="120" t="s">
        <v>4313</v>
      </c>
      <c r="F1601" s="120" t="s">
        <v>3</v>
      </c>
      <c r="G1601" s="120">
        <v>1596987</v>
      </c>
      <c r="H1601" s="124"/>
      <c r="I1601" s="128" t="s">
        <v>5048</v>
      </c>
      <c r="J1601" s="124"/>
      <c r="K1601" s="124"/>
      <c r="L1601" s="124"/>
      <c r="M1601" s="124"/>
      <c r="N1601" s="213">
        <v>0</v>
      </c>
      <c r="O1601" s="213">
        <v>2290.5</v>
      </c>
      <c r="P1601" s="124" t="s">
        <v>1314</v>
      </c>
    </row>
    <row r="1602" spans="1:16" ht="51">
      <c r="A1602" s="266" t="s">
        <v>619</v>
      </c>
      <c r="B1602" s="124"/>
      <c r="C1602" s="125" t="s">
        <v>713</v>
      </c>
      <c r="D1602" s="119">
        <v>43146</v>
      </c>
      <c r="E1602" s="120" t="s">
        <v>4314</v>
      </c>
      <c r="F1602" s="120" t="s">
        <v>3</v>
      </c>
      <c r="G1602" s="120">
        <v>1596989</v>
      </c>
      <c r="H1602" s="124"/>
      <c r="I1602" s="128" t="s">
        <v>5049</v>
      </c>
      <c r="J1602" s="124"/>
      <c r="K1602" s="124"/>
      <c r="L1602" s="124"/>
      <c r="M1602" s="124"/>
      <c r="N1602" s="213">
        <v>0</v>
      </c>
      <c r="O1602" s="213">
        <v>42002.73</v>
      </c>
      <c r="P1602" s="124" t="s">
        <v>1314</v>
      </c>
    </row>
    <row r="1603" spans="1:16" ht="51">
      <c r="A1603" s="266" t="s">
        <v>619</v>
      </c>
      <c r="B1603" s="124"/>
      <c r="C1603" s="125" t="s">
        <v>713</v>
      </c>
      <c r="D1603" s="119">
        <v>43146</v>
      </c>
      <c r="E1603" s="120" t="s">
        <v>4315</v>
      </c>
      <c r="F1603" s="120" t="s">
        <v>3</v>
      </c>
      <c r="G1603" s="120">
        <v>1597014</v>
      </c>
      <c r="H1603" s="124"/>
      <c r="I1603" s="128" t="s">
        <v>5050</v>
      </c>
      <c r="J1603" s="124"/>
      <c r="K1603" s="124"/>
      <c r="L1603" s="124"/>
      <c r="M1603" s="124"/>
      <c r="N1603" s="213">
        <v>0</v>
      </c>
      <c r="O1603" s="213">
        <v>4840.3500000000004</v>
      </c>
      <c r="P1603" s="124" t="s">
        <v>1314</v>
      </c>
    </row>
    <row r="1604" spans="1:16" ht="51">
      <c r="A1604" s="266" t="s">
        <v>619</v>
      </c>
      <c r="B1604" s="124"/>
      <c r="C1604" s="125" t="s">
        <v>713</v>
      </c>
      <c r="D1604" s="119">
        <v>43146</v>
      </c>
      <c r="E1604" s="120" t="s">
        <v>4316</v>
      </c>
      <c r="F1604" s="120" t="s">
        <v>3</v>
      </c>
      <c r="G1604" s="120">
        <v>1597034</v>
      </c>
      <c r="H1604" s="124"/>
      <c r="I1604" s="128" t="s">
        <v>5051</v>
      </c>
      <c r="J1604" s="124"/>
      <c r="K1604" s="124"/>
      <c r="L1604" s="124"/>
      <c r="M1604" s="124"/>
      <c r="N1604" s="213">
        <v>0</v>
      </c>
      <c r="O1604" s="213">
        <v>105</v>
      </c>
      <c r="P1604" s="124" t="s">
        <v>1314</v>
      </c>
    </row>
    <row r="1605" spans="1:16" ht="51">
      <c r="A1605" s="266" t="s">
        <v>619</v>
      </c>
      <c r="B1605" s="124"/>
      <c r="C1605" s="125" t="s">
        <v>713</v>
      </c>
      <c r="D1605" s="119">
        <v>43146</v>
      </c>
      <c r="E1605" s="120" t="s">
        <v>4317</v>
      </c>
      <c r="F1605" s="120" t="s">
        <v>3</v>
      </c>
      <c r="G1605" s="120">
        <v>1597037</v>
      </c>
      <c r="H1605" s="124"/>
      <c r="I1605" s="128" t="s">
        <v>5052</v>
      </c>
      <c r="J1605" s="124"/>
      <c r="K1605" s="124"/>
      <c r="L1605" s="124"/>
      <c r="M1605" s="124"/>
      <c r="N1605" s="213">
        <v>0</v>
      </c>
      <c r="O1605" s="213">
        <v>70</v>
      </c>
      <c r="P1605" s="124" t="s">
        <v>1314</v>
      </c>
    </row>
    <row r="1606" spans="1:16" ht="51">
      <c r="A1606" s="266" t="s">
        <v>626</v>
      </c>
      <c r="B1606" s="124"/>
      <c r="C1606" s="125" t="s">
        <v>1234</v>
      </c>
      <c r="D1606" s="119">
        <v>43146</v>
      </c>
      <c r="E1606" s="120" t="s">
        <v>4318</v>
      </c>
      <c r="F1606" s="120" t="s">
        <v>3</v>
      </c>
      <c r="G1606" s="120">
        <v>1597107</v>
      </c>
      <c r="H1606" s="124"/>
      <c r="I1606" s="128" t="s">
        <v>5053</v>
      </c>
      <c r="J1606" s="124"/>
      <c r="K1606" s="124"/>
      <c r="L1606" s="124"/>
      <c r="M1606" s="124"/>
      <c r="N1606" s="213">
        <v>0</v>
      </c>
      <c r="O1606" s="213">
        <v>190424.59</v>
      </c>
      <c r="P1606" s="124" t="s">
        <v>1314</v>
      </c>
    </row>
    <row r="1607" spans="1:16" ht="51">
      <c r="A1607" s="266">
        <v>130</v>
      </c>
      <c r="B1607" s="124"/>
      <c r="C1607" s="125" t="s">
        <v>727</v>
      </c>
      <c r="D1607" s="119">
        <v>43146</v>
      </c>
      <c r="E1607" s="120" t="s">
        <v>4319</v>
      </c>
      <c r="F1607" s="120" t="s">
        <v>3</v>
      </c>
      <c r="G1607" s="120">
        <v>1596983</v>
      </c>
      <c r="H1607" s="124"/>
      <c r="I1607" s="128" t="s">
        <v>5054</v>
      </c>
      <c r="J1607" s="124"/>
      <c r="K1607" s="124"/>
      <c r="L1607" s="124"/>
      <c r="M1607" s="124"/>
      <c r="N1607" s="213">
        <v>0</v>
      </c>
      <c r="O1607" s="213">
        <v>34</v>
      </c>
      <c r="P1607" s="124" t="s">
        <v>1314</v>
      </c>
    </row>
    <row r="1608" spans="1:16" ht="51">
      <c r="A1608" s="266" t="s">
        <v>619</v>
      </c>
      <c r="B1608" s="124"/>
      <c r="C1608" s="125" t="s">
        <v>713</v>
      </c>
      <c r="D1608" s="119">
        <v>43146</v>
      </c>
      <c r="E1608" s="120" t="s">
        <v>4320</v>
      </c>
      <c r="F1608" s="120" t="s">
        <v>3</v>
      </c>
      <c r="G1608" s="120">
        <v>1597001</v>
      </c>
      <c r="H1608" s="124"/>
      <c r="I1608" s="128" t="s">
        <v>5055</v>
      </c>
      <c r="J1608" s="124"/>
      <c r="K1608" s="124"/>
      <c r="L1608" s="124"/>
      <c r="M1608" s="124"/>
      <c r="N1608" s="213">
        <v>0</v>
      </c>
      <c r="O1608" s="213">
        <v>3611.89</v>
      </c>
      <c r="P1608" s="124" t="s">
        <v>1314</v>
      </c>
    </row>
    <row r="1609" spans="1:16" ht="51">
      <c r="A1609" s="266" t="s">
        <v>619</v>
      </c>
      <c r="B1609" s="124"/>
      <c r="C1609" s="125" t="s">
        <v>713</v>
      </c>
      <c r="D1609" s="119">
        <v>43146</v>
      </c>
      <c r="E1609" s="120" t="s">
        <v>4321</v>
      </c>
      <c r="F1609" s="120" t="s">
        <v>3</v>
      </c>
      <c r="G1609" s="120">
        <v>1597006</v>
      </c>
      <c r="H1609" s="124"/>
      <c r="I1609" s="128" t="s">
        <v>5056</v>
      </c>
      <c r="J1609" s="124"/>
      <c r="K1609" s="124"/>
      <c r="L1609" s="124"/>
      <c r="M1609" s="124"/>
      <c r="N1609" s="213">
        <v>0</v>
      </c>
      <c r="O1609" s="213">
        <v>50</v>
      </c>
      <c r="P1609" s="124" t="s">
        <v>1314</v>
      </c>
    </row>
    <row r="1610" spans="1:16" ht="51">
      <c r="A1610" s="266" t="s">
        <v>619</v>
      </c>
      <c r="B1610" s="124"/>
      <c r="C1610" s="125" t="s">
        <v>713</v>
      </c>
      <c r="D1610" s="119">
        <v>43146</v>
      </c>
      <c r="E1610" s="120" t="s">
        <v>4322</v>
      </c>
      <c r="F1610" s="120" t="s">
        <v>3</v>
      </c>
      <c r="G1610" s="120">
        <v>1597007</v>
      </c>
      <c r="H1610" s="124"/>
      <c r="I1610" s="128" t="s">
        <v>5057</v>
      </c>
      <c r="J1610" s="124"/>
      <c r="K1610" s="124"/>
      <c r="L1610" s="124"/>
      <c r="M1610" s="124"/>
      <c r="N1610" s="213">
        <v>0</v>
      </c>
      <c r="O1610" s="213">
        <v>2000</v>
      </c>
      <c r="P1610" s="124" t="s">
        <v>1314</v>
      </c>
    </row>
    <row r="1611" spans="1:16" ht="63.75">
      <c r="A1611" s="266" t="s">
        <v>619</v>
      </c>
      <c r="B1611" s="124"/>
      <c r="C1611" s="125" t="s">
        <v>713</v>
      </c>
      <c r="D1611" s="119">
        <v>43146</v>
      </c>
      <c r="E1611" s="120" t="s">
        <v>4323</v>
      </c>
      <c r="F1611" s="120" t="s">
        <v>3</v>
      </c>
      <c r="G1611" s="120">
        <v>1597009</v>
      </c>
      <c r="H1611" s="124"/>
      <c r="I1611" s="128" t="s">
        <v>5058</v>
      </c>
      <c r="J1611" s="124"/>
      <c r="K1611" s="124"/>
      <c r="L1611" s="124"/>
      <c r="M1611" s="124"/>
      <c r="N1611" s="213">
        <v>0</v>
      </c>
      <c r="O1611" s="213">
        <v>3643</v>
      </c>
      <c r="P1611" s="124" t="s">
        <v>1314</v>
      </c>
    </row>
    <row r="1612" spans="1:16" ht="51">
      <c r="A1612" s="266" t="s">
        <v>619</v>
      </c>
      <c r="B1612" s="124"/>
      <c r="C1612" s="125" t="s">
        <v>713</v>
      </c>
      <c r="D1612" s="119">
        <v>43146</v>
      </c>
      <c r="E1612" s="120" t="s">
        <v>4324</v>
      </c>
      <c r="F1612" s="120" t="s">
        <v>3</v>
      </c>
      <c r="G1612" s="120">
        <v>1597095</v>
      </c>
      <c r="H1612" s="124"/>
      <c r="I1612" s="128" t="s">
        <v>5059</v>
      </c>
      <c r="J1612" s="124"/>
      <c r="K1612" s="124"/>
      <c r="L1612" s="124"/>
      <c r="M1612" s="124"/>
      <c r="N1612" s="213">
        <v>0</v>
      </c>
      <c r="O1612" s="213">
        <v>686.35</v>
      </c>
      <c r="P1612" s="124" t="s">
        <v>1314</v>
      </c>
    </row>
    <row r="1613" spans="1:16" ht="51">
      <c r="A1613" s="266">
        <v>20</v>
      </c>
      <c r="B1613" s="124"/>
      <c r="C1613" s="125" t="s">
        <v>693</v>
      </c>
      <c r="D1613" s="119">
        <v>43146</v>
      </c>
      <c r="E1613" s="120" t="s">
        <v>4325</v>
      </c>
      <c r="F1613" s="120" t="s">
        <v>3</v>
      </c>
      <c r="G1613" s="120">
        <v>1597096</v>
      </c>
      <c r="H1613" s="124"/>
      <c r="I1613" s="128" t="s">
        <v>5060</v>
      </c>
      <c r="J1613" s="124"/>
      <c r="K1613" s="124"/>
      <c r="L1613" s="124"/>
      <c r="M1613" s="124"/>
      <c r="N1613" s="213">
        <v>0</v>
      </c>
      <c r="O1613" s="213">
        <v>140</v>
      </c>
      <c r="P1613" s="124" t="s">
        <v>1314</v>
      </c>
    </row>
    <row r="1614" spans="1:16" ht="51">
      <c r="A1614" s="266">
        <v>35</v>
      </c>
      <c r="B1614" s="124"/>
      <c r="C1614" s="125" t="s">
        <v>696</v>
      </c>
      <c r="D1614" s="119">
        <v>43146</v>
      </c>
      <c r="E1614" s="120" t="s">
        <v>4326</v>
      </c>
      <c r="F1614" s="120" t="s">
        <v>3</v>
      </c>
      <c r="G1614" s="120">
        <v>1597129</v>
      </c>
      <c r="H1614" s="124"/>
      <c r="I1614" s="128" t="s">
        <v>5061</v>
      </c>
      <c r="J1614" s="124"/>
      <c r="K1614" s="124"/>
      <c r="L1614" s="124"/>
      <c r="M1614" s="124"/>
      <c r="N1614" s="213">
        <v>0</v>
      </c>
      <c r="O1614" s="213">
        <v>170</v>
      </c>
      <c r="P1614" s="124" t="s">
        <v>1314</v>
      </c>
    </row>
    <row r="1615" spans="1:16" ht="51">
      <c r="A1615" s="266" t="s">
        <v>619</v>
      </c>
      <c r="B1615" s="124"/>
      <c r="C1615" s="125" t="s">
        <v>713</v>
      </c>
      <c r="D1615" s="119">
        <v>43146</v>
      </c>
      <c r="E1615" s="120" t="s">
        <v>4327</v>
      </c>
      <c r="F1615" s="120" t="s">
        <v>3</v>
      </c>
      <c r="G1615" s="120">
        <v>1597131</v>
      </c>
      <c r="H1615" s="124"/>
      <c r="I1615" s="128" t="s">
        <v>5062</v>
      </c>
      <c r="J1615" s="124"/>
      <c r="K1615" s="124"/>
      <c r="L1615" s="124"/>
      <c r="M1615" s="124"/>
      <c r="N1615" s="213">
        <v>0</v>
      </c>
      <c r="O1615" s="213">
        <v>568.20000000000005</v>
      </c>
      <c r="P1615" s="124" t="s">
        <v>1314</v>
      </c>
    </row>
    <row r="1616" spans="1:16" ht="51">
      <c r="A1616" s="266" t="s">
        <v>619</v>
      </c>
      <c r="B1616" s="124"/>
      <c r="C1616" s="125" t="s">
        <v>713</v>
      </c>
      <c r="D1616" s="119">
        <v>43146</v>
      </c>
      <c r="E1616" s="120" t="s">
        <v>4328</v>
      </c>
      <c r="F1616" s="120" t="s">
        <v>3</v>
      </c>
      <c r="G1616" s="120">
        <v>1597142</v>
      </c>
      <c r="H1616" s="124"/>
      <c r="I1616" s="128" t="s">
        <v>5063</v>
      </c>
      <c r="J1616" s="124"/>
      <c r="K1616" s="124"/>
      <c r="L1616" s="124"/>
      <c r="M1616" s="124"/>
      <c r="N1616" s="213">
        <v>0</v>
      </c>
      <c r="O1616" s="213">
        <v>140</v>
      </c>
      <c r="P1616" s="124" t="s">
        <v>1314</v>
      </c>
    </row>
    <row r="1617" spans="1:16" ht="51">
      <c r="A1617" s="266" t="s">
        <v>619</v>
      </c>
      <c r="B1617" s="124"/>
      <c r="C1617" s="125" t="s">
        <v>713</v>
      </c>
      <c r="D1617" s="119">
        <v>43146</v>
      </c>
      <c r="E1617" s="120" t="s">
        <v>4329</v>
      </c>
      <c r="F1617" s="120" t="s">
        <v>3</v>
      </c>
      <c r="G1617" s="120">
        <v>1597143</v>
      </c>
      <c r="H1617" s="124"/>
      <c r="I1617" s="128" t="s">
        <v>5064</v>
      </c>
      <c r="J1617" s="124"/>
      <c r="K1617" s="124"/>
      <c r="L1617" s="124"/>
      <c r="M1617" s="124"/>
      <c r="N1617" s="213">
        <v>0</v>
      </c>
      <c r="O1617" s="213">
        <v>140</v>
      </c>
      <c r="P1617" s="124" t="s">
        <v>1314</v>
      </c>
    </row>
    <row r="1618" spans="1:16" ht="51">
      <c r="A1618" s="266" t="s">
        <v>619</v>
      </c>
      <c r="B1618" s="124"/>
      <c r="C1618" s="125" t="s">
        <v>713</v>
      </c>
      <c r="D1618" s="119">
        <v>43146</v>
      </c>
      <c r="E1618" s="120" t="s">
        <v>4330</v>
      </c>
      <c r="F1618" s="120" t="s">
        <v>3</v>
      </c>
      <c r="G1618" s="120">
        <v>1597144</v>
      </c>
      <c r="H1618" s="124"/>
      <c r="I1618" s="128" t="s">
        <v>5065</v>
      </c>
      <c r="J1618" s="124"/>
      <c r="K1618" s="124"/>
      <c r="L1618" s="124"/>
      <c r="M1618" s="124"/>
      <c r="N1618" s="213">
        <v>0</v>
      </c>
      <c r="O1618" s="213">
        <v>140</v>
      </c>
      <c r="P1618" s="124" t="s">
        <v>1314</v>
      </c>
    </row>
    <row r="1619" spans="1:16" ht="51">
      <c r="A1619" s="266" t="s">
        <v>619</v>
      </c>
      <c r="B1619" s="124"/>
      <c r="C1619" s="125" t="s">
        <v>713</v>
      </c>
      <c r="D1619" s="119">
        <v>43146</v>
      </c>
      <c r="E1619" s="120" t="s">
        <v>4331</v>
      </c>
      <c r="F1619" s="120" t="s">
        <v>3</v>
      </c>
      <c r="G1619" s="120">
        <v>1597198</v>
      </c>
      <c r="H1619" s="124"/>
      <c r="I1619" s="128" t="s">
        <v>5066</v>
      </c>
      <c r="J1619" s="124"/>
      <c r="K1619" s="124"/>
      <c r="L1619" s="124"/>
      <c r="M1619" s="124"/>
      <c r="N1619" s="213">
        <v>0</v>
      </c>
      <c r="O1619" s="213">
        <v>2000</v>
      </c>
      <c r="P1619" s="124" t="s">
        <v>1314</v>
      </c>
    </row>
    <row r="1620" spans="1:16" ht="63.75">
      <c r="A1620" s="266" t="s">
        <v>619</v>
      </c>
      <c r="B1620" s="124"/>
      <c r="C1620" s="125" t="s">
        <v>713</v>
      </c>
      <c r="D1620" s="119">
        <v>43146</v>
      </c>
      <c r="E1620" s="120" t="s">
        <v>4332</v>
      </c>
      <c r="F1620" s="120" t="s">
        <v>3</v>
      </c>
      <c r="G1620" s="120">
        <v>1597220</v>
      </c>
      <c r="H1620" s="124"/>
      <c r="I1620" s="128" t="s">
        <v>5067</v>
      </c>
      <c r="J1620" s="124"/>
      <c r="K1620" s="124"/>
      <c r="L1620" s="124"/>
      <c r="M1620" s="124"/>
      <c r="N1620" s="213">
        <v>0</v>
      </c>
      <c r="O1620" s="213">
        <v>371</v>
      </c>
      <c r="P1620" s="124" t="s">
        <v>1314</v>
      </c>
    </row>
    <row r="1621" spans="1:16" ht="51">
      <c r="A1621" s="266">
        <v>20</v>
      </c>
      <c r="B1621" s="124"/>
      <c r="C1621" s="125" t="s">
        <v>693</v>
      </c>
      <c r="D1621" s="119">
        <v>43146</v>
      </c>
      <c r="E1621" s="120" t="s">
        <v>4333</v>
      </c>
      <c r="F1621" s="120" t="s">
        <v>3</v>
      </c>
      <c r="G1621" s="120">
        <v>1597230</v>
      </c>
      <c r="H1621" s="124"/>
      <c r="I1621" s="128" t="s">
        <v>5068</v>
      </c>
      <c r="J1621" s="124"/>
      <c r="K1621" s="124"/>
      <c r="L1621" s="124"/>
      <c r="M1621" s="124"/>
      <c r="N1621" s="213">
        <v>0</v>
      </c>
      <c r="O1621" s="213">
        <v>140</v>
      </c>
      <c r="P1621" s="124" t="s">
        <v>1314</v>
      </c>
    </row>
    <row r="1622" spans="1:16" ht="51">
      <c r="A1622" s="266" t="s">
        <v>619</v>
      </c>
      <c r="B1622" s="124"/>
      <c r="C1622" s="125" t="s">
        <v>713</v>
      </c>
      <c r="D1622" s="119">
        <v>43146</v>
      </c>
      <c r="E1622" s="120" t="s">
        <v>4334</v>
      </c>
      <c r="F1622" s="120" t="s">
        <v>3</v>
      </c>
      <c r="G1622" s="120">
        <v>1597251</v>
      </c>
      <c r="H1622" s="124"/>
      <c r="I1622" s="128" t="s">
        <v>5069</v>
      </c>
      <c r="J1622" s="124"/>
      <c r="K1622" s="124"/>
      <c r="L1622" s="124"/>
      <c r="M1622" s="124"/>
      <c r="N1622" s="213">
        <v>0</v>
      </c>
      <c r="O1622" s="213">
        <v>140</v>
      </c>
      <c r="P1622" s="124" t="s">
        <v>1314</v>
      </c>
    </row>
    <row r="1623" spans="1:16" ht="51">
      <c r="A1623" s="266" t="s">
        <v>619</v>
      </c>
      <c r="B1623" s="124"/>
      <c r="C1623" s="125" t="s">
        <v>713</v>
      </c>
      <c r="D1623" s="119">
        <v>43146</v>
      </c>
      <c r="E1623" s="120" t="s">
        <v>4335</v>
      </c>
      <c r="F1623" s="120" t="s">
        <v>3</v>
      </c>
      <c r="G1623" s="120">
        <v>1597253</v>
      </c>
      <c r="H1623" s="124"/>
      <c r="I1623" s="128" t="s">
        <v>5070</v>
      </c>
      <c r="J1623" s="124"/>
      <c r="K1623" s="124"/>
      <c r="L1623" s="124"/>
      <c r="M1623" s="124"/>
      <c r="N1623" s="213">
        <v>0</v>
      </c>
      <c r="O1623" s="213">
        <v>140</v>
      </c>
      <c r="P1623" s="124" t="s">
        <v>1314</v>
      </c>
    </row>
    <row r="1624" spans="1:16" ht="51">
      <c r="A1624" s="266" t="s">
        <v>619</v>
      </c>
      <c r="B1624" s="124"/>
      <c r="C1624" s="125" t="s">
        <v>713</v>
      </c>
      <c r="D1624" s="119">
        <v>43146</v>
      </c>
      <c r="E1624" s="120" t="s">
        <v>4336</v>
      </c>
      <c r="F1624" s="120" t="s">
        <v>3</v>
      </c>
      <c r="G1624" s="120">
        <v>1597255</v>
      </c>
      <c r="H1624" s="124"/>
      <c r="I1624" s="128" t="s">
        <v>5071</v>
      </c>
      <c r="J1624" s="124"/>
      <c r="K1624" s="124"/>
      <c r="L1624" s="124"/>
      <c r="M1624" s="124"/>
      <c r="N1624" s="213">
        <v>0</v>
      </c>
      <c r="O1624" s="213">
        <v>140</v>
      </c>
      <c r="P1624" s="124" t="s">
        <v>1314</v>
      </c>
    </row>
    <row r="1625" spans="1:16" ht="51">
      <c r="A1625" s="266" t="s">
        <v>619</v>
      </c>
      <c r="B1625" s="124"/>
      <c r="C1625" s="125" t="s">
        <v>713</v>
      </c>
      <c r="D1625" s="119">
        <v>43146</v>
      </c>
      <c r="E1625" s="120" t="s">
        <v>4337</v>
      </c>
      <c r="F1625" s="120" t="s">
        <v>3</v>
      </c>
      <c r="G1625" s="120">
        <v>1597265</v>
      </c>
      <c r="H1625" s="124"/>
      <c r="I1625" s="128" t="s">
        <v>5072</v>
      </c>
      <c r="J1625" s="124"/>
      <c r="K1625" s="124"/>
      <c r="L1625" s="124"/>
      <c r="M1625" s="124"/>
      <c r="N1625" s="213">
        <v>0</v>
      </c>
      <c r="O1625" s="213">
        <v>470</v>
      </c>
      <c r="P1625" s="124" t="s">
        <v>1314</v>
      </c>
    </row>
    <row r="1626" spans="1:16" ht="51">
      <c r="A1626" s="266" t="s">
        <v>619</v>
      </c>
      <c r="B1626" s="124"/>
      <c r="C1626" s="125" t="s">
        <v>713</v>
      </c>
      <c r="D1626" s="119">
        <v>43146</v>
      </c>
      <c r="E1626" s="120" t="s">
        <v>4338</v>
      </c>
      <c r="F1626" s="120" t="s">
        <v>3</v>
      </c>
      <c r="G1626" s="120">
        <v>1597268</v>
      </c>
      <c r="H1626" s="124"/>
      <c r="I1626" s="128" t="s">
        <v>5073</v>
      </c>
      <c r="J1626" s="124"/>
      <c r="K1626" s="124"/>
      <c r="L1626" s="124"/>
      <c r="M1626" s="124"/>
      <c r="N1626" s="213">
        <v>0</v>
      </c>
      <c r="O1626" s="213">
        <v>4200</v>
      </c>
      <c r="P1626" s="124" t="s">
        <v>1314</v>
      </c>
    </row>
    <row r="1627" spans="1:16" ht="51">
      <c r="A1627" s="266">
        <v>342</v>
      </c>
      <c r="B1627" s="124"/>
      <c r="C1627" s="125" t="s">
        <v>816</v>
      </c>
      <c r="D1627" s="119">
        <v>43146</v>
      </c>
      <c r="E1627" s="120" t="s">
        <v>4339</v>
      </c>
      <c r="F1627" s="120" t="s">
        <v>3</v>
      </c>
      <c r="G1627" s="120">
        <v>1597279</v>
      </c>
      <c r="H1627" s="124"/>
      <c r="I1627" s="128" t="s">
        <v>5074</v>
      </c>
      <c r="J1627" s="124"/>
      <c r="K1627" s="124"/>
      <c r="L1627" s="124"/>
      <c r="M1627" s="124"/>
      <c r="N1627" s="213">
        <v>0</v>
      </c>
      <c r="O1627" s="213">
        <v>1.5</v>
      </c>
      <c r="P1627" s="124" t="s">
        <v>1314</v>
      </c>
    </row>
    <row r="1628" spans="1:16" ht="51">
      <c r="A1628" s="266" t="s">
        <v>619</v>
      </c>
      <c r="B1628" s="124"/>
      <c r="C1628" s="125" t="s">
        <v>713</v>
      </c>
      <c r="D1628" s="119">
        <v>43147</v>
      </c>
      <c r="E1628" s="120" t="s">
        <v>3825</v>
      </c>
      <c r="F1628" s="120" t="s">
        <v>6</v>
      </c>
      <c r="G1628" s="120">
        <v>665196</v>
      </c>
      <c r="H1628" s="124"/>
      <c r="I1628" s="128" t="s">
        <v>4684</v>
      </c>
      <c r="J1628" s="124"/>
      <c r="K1628" s="124"/>
      <c r="L1628" s="124"/>
      <c r="M1628" s="124"/>
      <c r="N1628" s="213">
        <v>0</v>
      </c>
      <c r="O1628" s="213">
        <v>62544.27</v>
      </c>
      <c r="P1628" s="124" t="s">
        <v>1314</v>
      </c>
    </row>
    <row r="1629" spans="1:16" ht="63.75">
      <c r="A1629" s="266" t="s">
        <v>619</v>
      </c>
      <c r="B1629" s="124"/>
      <c r="C1629" s="125" t="s">
        <v>713</v>
      </c>
      <c r="D1629" s="119">
        <v>43147</v>
      </c>
      <c r="E1629" s="120" t="s">
        <v>3826</v>
      </c>
      <c r="F1629" s="120" t="s">
        <v>6</v>
      </c>
      <c r="G1629" s="120">
        <v>665835</v>
      </c>
      <c r="H1629" s="124"/>
      <c r="I1629" s="128" t="s">
        <v>4685</v>
      </c>
      <c r="J1629" s="124"/>
      <c r="K1629" s="124"/>
      <c r="L1629" s="124"/>
      <c r="M1629" s="124"/>
      <c r="N1629" s="213">
        <v>0</v>
      </c>
      <c r="O1629" s="213">
        <v>5050.33</v>
      </c>
      <c r="P1629" s="124" t="s">
        <v>1314</v>
      </c>
    </row>
    <row r="1630" spans="1:16" ht="76.5">
      <c r="A1630" s="266" t="s">
        <v>620</v>
      </c>
      <c r="B1630" s="124"/>
      <c r="C1630" s="125" t="s">
        <v>714</v>
      </c>
      <c r="D1630" s="119">
        <v>43147</v>
      </c>
      <c r="E1630" s="120" t="s">
        <v>3827</v>
      </c>
      <c r="F1630" s="120" t="s">
        <v>1256</v>
      </c>
      <c r="G1630" s="120">
        <v>16645831</v>
      </c>
      <c r="H1630" s="124"/>
      <c r="I1630" s="128" t="s">
        <v>4686</v>
      </c>
      <c r="J1630" s="124"/>
      <c r="K1630" s="124"/>
      <c r="L1630" s="124"/>
      <c r="M1630" s="124"/>
      <c r="N1630" s="213">
        <v>0</v>
      </c>
      <c r="O1630" s="213">
        <v>13491.5</v>
      </c>
      <c r="P1630" s="124" t="s">
        <v>1314</v>
      </c>
    </row>
    <row r="1631" spans="1:16" ht="51">
      <c r="A1631" s="266" t="s">
        <v>619</v>
      </c>
      <c r="B1631" s="124"/>
      <c r="C1631" s="125" t="s">
        <v>713</v>
      </c>
      <c r="D1631" s="119">
        <v>43147</v>
      </c>
      <c r="E1631" s="120" t="s">
        <v>3828</v>
      </c>
      <c r="F1631" s="120" t="s">
        <v>6</v>
      </c>
      <c r="G1631" s="120">
        <v>942156</v>
      </c>
      <c r="H1631" s="124"/>
      <c r="I1631" s="128" t="s">
        <v>4687</v>
      </c>
      <c r="J1631" s="124"/>
      <c r="K1631" s="124"/>
      <c r="L1631" s="124"/>
      <c r="M1631" s="124"/>
      <c r="N1631" s="213">
        <v>0</v>
      </c>
      <c r="O1631" s="213">
        <v>21160.17</v>
      </c>
      <c r="P1631" s="124" t="s">
        <v>1314</v>
      </c>
    </row>
    <row r="1632" spans="1:16" ht="76.5">
      <c r="A1632" s="266" t="s">
        <v>620</v>
      </c>
      <c r="B1632" s="124"/>
      <c r="C1632" s="125" t="s">
        <v>714</v>
      </c>
      <c r="D1632" s="119">
        <v>43147</v>
      </c>
      <c r="E1632" s="120" t="s">
        <v>3829</v>
      </c>
      <c r="F1632" s="120" t="s">
        <v>6</v>
      </c>
      <c r="G1632" s="120">
        <v>942179</v>
      </c>
      <c r="H1632" s="124"/>
      <c r="I1632" s="128" t="s">
        <v>4688</v>
      </c>
      <c r="J1632" s="124"/>
      <c r="K1632" s="124"/>
      <c r="L1632" s="124"/>
      <c r="M1632" s="124"/>
      <c r="N1632" s="213">
        <v>0</v>
      </c>
      <c r="O1632" s="213">
        <v>68000</v>
      </c>
      <c r="P1632" s="124" t="s">
        <v>1314</v>
      </c>
    </row>
    <row r="1633" spans="1:16" ht="51">
      <c r="A1633" s="266" t="s">
        <v>619</v>
      </c>
      <c r="B1633" s="124"/>
      <c r="C1633" s="125" t="s">
        <v>713</v>
      </c>
      <c r="D1633" s="119">
        <v>43147</v>
      </c>
      <c r="E1633" s="120" t="s">
        <v>3830</v>
      </c>
      <c r="F1633" s="120" t="s">
        <v>21</v>
      </c>
      <c r="G1633" s="120">
        <v>913727</v>
      </c>
      <c r="H1633" s="124"/>
      <c r="I1633" s="128" t="s">
        <v>4689</v>
      </c>
      <c r="J1633" s="124"/>
      <c r="K1633" s="124"/>
      <c r="L1633" s="124"/>
      <c r="M1633" s="124"/>
      <c r="N1633" s="213">
        <v>0</v>
      </c>
      <c r="O1633" s="213">
        <v>207300</v>
      </c>
      <c r="P1633" s="124" t="s">
        <v>1314</v>
      </c>
    </row>
    <row r="1634" spans="1:16" ht="51">
      <c r="A1634" s="266">
        <v>132</v>
      </c>
      <c r="B1634" s="124"/>
      <c r="C1634" s="125" t="s">
        <v>728</v>
      </c>
      <c r="D1634" s="119">
        <v>43147</v>
      </c>
      <c r="E1634" s="120" t="s">
        <v>3831</v>
      </c>
      <c r="F1634" s="120" t="s">
        <v>11</v>
      </c>
      <c r="G1634" s="120">
        <v>913723</v>
      </c>
      <c r="H1634" s="124"/>
      <c r="I1634" s="128" t="s">
        <v>4690</v>
      </c>
      <c r="J1634" s="124"/>
      <c r="K1634" s="124"/>
      <c r="L1634" s="124"/>
      <c r="M1634" s="124"/>
      <c r="N1634" s="213">
        <v>270</v>
      </c>
      <c r="O1634" s="213">
        <v>0</v>
      </c>
      <c r="P1634" s="124" t="s">
        <v>1314</v>
      </c>
    </row>
    <row r="1635" spans="1:16" ht="51">
      <c r="A1635" s="266" t="s">
        <v>619</v>
      </c>
      <c r="B1635" s="124"/>
      <c r="C1635" s="125" t="s">
        <v>713</v>
      </c>
      <c r="D1635" s="119">
        <v>43147</v>
      </c>
      <c r="E1635" s="120" t="s">
        <v>3832</v>
      </c>
      <c r="F1635" s="120" t="s">
        <v>21</v>
      </c>
      <c r="G1635" s="120">
        <v>913728</v>
      </c>
      <c r="H1635" s="124"/>
      <c r="I1635" s="128" t="s">
        <v>4691</v>
      </c>
      <c r="J1635" s="124"/>
      <c r="K1635" s="124"/>
      <c r="L1635" s="124"/>
      <c r="M1635" s="124"/>
      <c r="N1635" s="213">
        <v>207300</v>
      </c>
      <c r="O1635" s="213">
        <v>0</v>
      </c>
      <c r="P1635" s="124" t="s">
        <v>1314</v>
      </c>
    </row>
    <row r="1636" spans="1:16" ht="51">
      <c r="A1636" s="266">
        <v>132</v>
      </c>
      <c r="B1636" s="124"/>
      <c r="C1636" s="125" t="s">
        <v>728</v>
      </c>
      <c r="D1636" s="119">
        <v>43147</v>
      </c>
      <c r="E1636" s="120" t="s">
        <v>3833</v>
      </c>
      <c r="F1636" s="120" t="s">
        <v>11</v>
      </c>
      <c r="G1636" s="120">
        <v>913733</v>
      </c>
      <c r="H1636" s="124"/>
      <c r="I1636" s="128" t="s">
        <v>4692</v>
      </c>
      <c r="J1636" s="124"/>
      <c r="K1636" s="124"/>
      <c r="L1636" s="124"/>
      <c r="M1636" s="124"/>
      <c r="N1636" s="213">
        <v>257.18</v>
      </c>
      <c r="O1636" s="213">
        <v>0</v>
      </c>
      <c r="P1636" s="124" t="s">
        <v>1314</v>
      </c>
    </row>
    <row r="1637" spans="1:16" ht="63.75">
      <c r="A1637" s="266" t="s">
        <v>619</v>
      </c>
      <c r="B1637" s="124"/>
      <c r="C1637" s="125" t="s">
        <v>713</v>
      </c>
      <c r="D1637" s="119">
        <v>43147</v>
      </c>
      <c r="E1637" s="120" t="s">
        <v>3834</v>
      </c>
      <c r="F1637" s="120" t="s">
        <v>11</v>
      </c>
      <c r="G1637" s="120">
        <v>913737</v>
      </c>
      <c r="H1637" s="124"/>
      <c r="I1637" s="128" t="s">
        <v>4693</v>
      </c>
      <c r="J1637" s="124"/>
      <c r="K1637" s="124"/>
      <c r="L1637" s="124"/>
      <c r="M1637" s="124"/>
      <c r="N1637" s="213">
        <v>50</v>
      </c>
      <c r="O1637" s="213">
        <v>0</v>
      </c>
      <c r="P1637" s="124" t="s">
        <v>1314</v>
      </c>
    </row>
    <row r="1638" spans="1:16" ht="102">
      <c r="A1638" s="266">
        <v>46</v>
      </c>
      <c r="B1638" s="124"/>
      <c r="C1638" s="125" t="s">
        <v>698</v>
      </c>
      <c r="D1638" s="119">
        <v>43147</v>
      </c>
      <c r="E1638" s="120" t="s">
        <v>3835</v>
      </c>
      <c r="F1638" s="120" t="s">
        <v>15</v>
      </c>
      <c r="G1638" s="120">
        <v>4377</v>
      </c>
      <c r="H1638" s="124"/>
      <c r="I1638" s="128" t="s">
        <v>4694</v>
      </c>
      <c r="J1638" s="124"/>
      <c r="K1638" s="124"/>
      <c r="L1638" s="124"/>
      <c r="M1638" s="124"/>
      <c r="N1638" s="213">
        <v>397.32</v>
      </c>
      <c r="O1638" s="213">
        <v>0</v>
      </c>
      <c r="P1638" s="124" t="s">
        <v>1314</v>
      </c>
    </row>
    <row r="1639" spans="1:16" ht="76.5">
      <c r="A1639" s="266">
        <v>287</v>
      </c>
      <c r="B1639" s="124"/>
      <c r="C1639" s="125" t="s">
        <v>790</v>
      </c>
      <c r="D1639" s="119">
        <v>43147</v>
      </c>
      <c r="E1639" s="120" t="s">
        <v>3836</v>
      </c>
      <c r="F1639" s="120" t="s">
        <v>11</v>
      </c>
      <c r="G1639" s="120">
        <v>665967</v>
      </c>
      <c r="H1639" s="124"/>
      <c r="I1639" s="128" t="s">
        <v>4695</v>
      </c>
      <c r="J1639" s="124"/>
      <c r="K1639" s="124"/>
      <c r="L1639" s="124"/>
      <c r="M1639" s="124"/>
      <c r="N1639" s="213">
        <v>50</v>
      </c>
      <c r="O1639" s="213">
        <v>0</v>
      </c>
      <c r="P1639" s="124" t="s">
        <v>1314</v>
      </c>
    </row>
    <row r="1640" spans="1:16" ht="76.5">
      <c r="A1640" s="266">
        <v>513</v>
      </c>
      <c r="B1640" s="124"/>
      <c r="C1640" s="125" t="s">
        <v>201</v>
      </c>
      <c r="D1640" s="119">
        <v>43147</v>
      </c>
      <c r="E1640" s="120" t="s">
        <v>3837</v>
      </c>
      <c r="F1640" s="120" t="s">
        <v>1315</v>
      </c>
      <c r="G1640" s="120">
        <v>16612991</v>
      </c>
      <c r="H1640" s="124"/>
      <c r="I1640" s="128" t="s">
        <v>4697</v>
      </c>
      <c r="J1640" s="124"/>
      <c r="K1640" s="124"/>
      <c r="L1640" s="124"/>
      <c r="M1640" s="124"/>
      <c r="N1640" s="213">
        <v>502551.48</v>
      </c>
      <c r="O1640" s="213">
        <v>0</v>
      </c>
      <c r="P1640" s="124" t="s">
        <v>1314</v>
      </c>
    </row>
    <row r="1641" spans="1:16" ht="76.5">
      <c r="A1641" s="266">
        <v>513</v>
      </c>
      <c r="B1641" s="124"/>
      <c r="C1641" s="125" t="s">
        <v>201</v>
      </c>
      <c r="D1641" s="119">
        <v>43147</v>
      </c>
      <c r="E1641" s="120" t="s">
        <v>3838</v>
      </c>
      <c r="F1641" s="120" t="s">
        <v>1315</v>
      </c>
      <c r="G1641" s="120">
        <v>16613008</v>
      </c>
      <c r="H1641" s="124"/>
      <c r="I1641" s="128" t="s">
        <v>4698</v>
      </c>
      <c r="J1641" s="124"/>
      <c r="K1641" s="124"/>
      <c r="L1641" s="124"/>
      <c r="M1641" s="124"/>
      <c r="N1641" s="213">
        <v>122350</v>
      </c>
      <c r="O1641" s="213">
        <v>0</v>
      </c>
      <c r="P1641" s="124" t="s">
        <v>1314</v>
      </c>
    </row>
    <row r="1642" spans="1:16" ht="76.5">
      <c r="A1642" s="266">
        <v>513</v>
      </c>
      <c r="B1642" s="124"/>
      <c r="C1642" s="125" t="s">
        <v>201</v>
      </c>
      <c r="D1642" s="119">
        <v>43147</v>
      </c>
      <c r="E1642" s="120" t="s">
        <v>3839</v>
      </c>
      <c r="F1642" s="120" t="s">
        <v>1315</v>
      </c>
      <c r="G1642" s="120">
        <v>16613025</v>
      </c>
      <c r="H1642" s="124"/>
      <c r="I1642" s="128" t="s">
        <v>4699</v>
      </c>
      <c r="J1642" s="124"/>
      <c r="K1642" s="124"/>
      <c r="L1642" s="124"/>
      <c r="M1642" s="124"/>
      <c r="N1642" s="213">
        <v>71020.600000000006</v>
      </c>
      <c r="O1642" s="213">
        <v>0</v>
      </c>
      <c r="P1642" s="124" t="s">
        <v>1314</v>
      </c>
    </row>
    <row r="1643" spans="1:16" ht="76.5">
      <c r="A1643" s="266">
        <v>513</v>
      </c>
      <c r="B1643" s="124"/>
      <c r="C1643" s="125" t="s">
        <v>201</v>
      </c>
      <c r="D1643" s="119">
        <v>43147</v>
      </c>
      <c r="E1643" s="120" t="s">
        <v>3840</v>
      </c>
      <c r="F1643" s="120" t="s">
        <v>1315</v>
      </c>
      <c r="G1643" s="120">
        <v>16613024</v>
      </c>
      <c r="H1643" s="124"/>
      <c r="I1643" s="128" t="s">
        <v>4700</v>
      </c>
      <c r="J1643" s="124"/>
      <c r="K1643" s="124"/>
      <c r="L1643" s="124"/>
      <c r="M1643" s="124"/>
      <c r="N1643" s="213">
        <v>214065.56</v>
      </c>
      <c r="O1643" s="213">
        <v>0</v>
      </c>
      <c r="P1643" s="124" t="s">
        <v>1314</v>
      </c>
    </row>
    <row r="1644" spans="1:16" ht="76.5">
      <c r="A1644" s="266">
        <v>513</v>
      </c>
      <c r="B1644" s="124"/>
      <c r="C1644" s="125" t="s">
        <v>201</v>
      </c>
      <c r="D1644" s="119">
        <v>43147</v>
      </c>
      <c r="E1644" s="120" t="s">
        <v>3841</v>
      </c>
      <c r="F1644" s="120" t="s">
        <v>1315</v>
      </c>
      <c r="G1644" s="120">
        <v>16613368</v>
      </c>
      <c r="H1644" s="124"/>
      <c r="I1644" s="128" t="s">
        <v>4701</v>
      </c>
      <c r="J1644" s="124"/>
      <c r="K1644" s="124"/>
      <c r="L1644" s="124"/>
      <c r="M1644" s="124"/>
      <c r="N1644" s="213">
        <v>42551.23</v>
      </c>
      <c r="O1644" s="213">
        <v>0</v>
      </c>
      <c r="P1644" s="124" t="s">
        <v>1314</v>
      </c>
    </row>
    <row r="1645" spans="1:16" ht="76.5">
      <c r="A1645" s="266">
        <v>513</v>
      </c>
      <c r="B1645" s="124"/>
      <c r="C1645" s="125" t="s">
        <v>201</v>
      </c>
      <c r="D1645" s="119">
        <v>43147</v>
      </c>
      <c r="E1645" s="120" t="s">
        <v>3842</v>
      </c>
      <c r="F1645" s="120" t="s">
        <v>1315</v>
      </c>
      <c r="G1645" s="120">
        <v>16613429</v>
      </c>
      <c r="H1645" s="124"/>
      <c r="I1645" s="128" t="s">
        <v>4702</v>
      </c>
      <c r="J1645" s="124"/>
      <c r="K1645" s="124"/>
      <c r="L1645" s="124"/>
      <c r="M1645" s="124"/>
      <c r="N1645" s="213">
        <v>204793.3</v>
      </c>
      <c r="O1645" s="213">
        <v>0</v>
      </c>
      <c r="P1645" s="124" t="s">
        <v>1314</v>
      </c>
    </row>
    <row r="1646" spans="1:16" ht="76.5">
      <c r="A1646" s="266">
        <v>513</v>
      </c>
      <c r="B1646" s="124"/>
      <c r="C1646" s="125" t="s">
        <v>201</v>
      </c>
      <c r="D1646" s="119">
        <v>43147</v>
      </c>
      <c r="E1646" s="120" t="s">
        <v>3843</v>
      </c>
      <c r="F1646" s="120" t="s">
        <v>1315</v>
      </c>
      <c r="G1646" s="120">
        <v>16613586</v>
      </c>
      <c r="H1646" s="124"/>
      <c r="I1646" s="128" t="s">
        <v>4703</v>
      </c>
      <c r="J1646" s="124"/>
      <c r="K1646" s="124"/>
      <c r="L1646" s="124"/>
      <c r="M1646" s="124"/>
      <c r="N1646" s="213">
        <v>232360</v>
      </c>
      <c r="O1646" s="213">
        <v>0</v>
      </c>
      <c r="P1646" s="124" t="s">
        <v>1314</v>
      </c>
    </row>
    <row r="1647" spans="1:16" ht="76.5">
      <c r="A1647" s="266">
        <v>513</v>
      </c>
      <c r="B1647" s="124"/>
      <c r="C1647" s="125" t="s">
        <v>201</v>
      </c>
      <c r="D1647" s="119">
        <v>43147</v>
      </c>
      <c r="E1647" s="120" t="s">
        <v>3844</v>
      </c>
      <c r="F1647" s="120" t="s">
        <v>1315</v>
      </c>
      <c r="G1647" s="120">
        <v>16613596</v>
      </c>
      <c r="H1647" s="124"/>
      <c r="I1647" s="128" t="s">
        <v>4704</v>
      </c>
      <c r="J1647" s="124"/>
      <c r="K1647" s="124"/>
      <c r="L1647" s="124"/>
      <c r="M1647" s="124"/>
      <c r="N1647" s="213">
        <v>35119.26</v>
      </c>
      <c r="O1647" s="213">
        <v>0</v>
      </c>
      <c r="P1647" s="124" t="s">
        <v>1314</v>
      </c>
    </row>
    <row r="1648" spans="1:16" ht="76.5">
      <c r="A1648" s="266">
        <v>513</v>
      </c>
      <c r="B1648" s="124"/>
      <c r="C1648" s="125" t="s">
        <v>201</v>
      </c>
      <c r="D1648" s="119">
        <v>43147</v>
      </c>
      <c r="E1648" s="120" t="s">
        <v>3845</v>
      </c>
      <c r="F1648" s="120" t="s">
        <v>1315</v>
      </c>
      <c r="G1648" s="120">
        <v>16613696</v>
      </c>
      <c r="H1648" s="124"/>
      <c r="I1648" s="128" t="s">
        <v>4705</v>
      </c>
      <c r="J1648" s="124"/>
      <c r="K1648" s="124"/>
      <c r="L1648" s="124"/>
      <c r="M1648" s="124"/>
      <c r="N1648" s="213">
        <v>1140</v>
      </c>
      <c r="O1648" s="213">
        <v>0</v>
      </c>
      <c r="P1648" s="124" t="s">
        <v>1314</v>
      </c>
    </row>
    <row r="1649" spans="1:16" ht="76.5">
      <c r="A1649" s="266">
        <v>513</v>
      </c>
      <c r="B1649" s="124"/>
      <c r="C1649" s="125" t="s">
        <v>201</v>
      </c>
      <c r="D1649" s="119">
        <v>43147</v>
      </c>
      <c r="E1649" s="120" t="s">
        <v>3846</v>
      </c>
      <c r="F1649" s="120" t="s">
        <v>1315</v>
      </c>
      <c r="G1649" s="120">
        <v>16613726</v>
      </c>
      <c r="H1649" s="124"/>
      <c r="I1649" s="128" t="s">
        <v>4706</v>
      </c>
      <c r="J1649" s="124"/>
      <c r="K1649" s="124"/>
      <c r="L1649" s="124"/>
      <c r="M1649" s="124"/>
      <c r="N1649" s="213">
        <v>385940.8</v>
      </c>
      <c r="O1649" s="213">
        <v>0</v>
      </c>
      <c r="P1649" s="124" t="s">
        <v>1314</v>
      </c>
    </row>
    <row r="1650" spans="1:16" ht="76.5">
      <c r="A1650" s="266">
        <v>513</v>
      </c>
      <c r="B1650" s="124"/>
      <c r="C1650" s="125" t="s">
        <v>201</v>
      </c>
      <c r="D1650" s="119">
        <v>43147</v>
      </c>
      <c r="E1650" s="120" t="s">
        <v>3847</v>
      </c>
      <c r="F1650" s="120" t="s">
        <v>1315</v>
      </c>
      <c r="G1650" s="120">
        <v>16613737</v>
      </c>
      <c r="H1650" s="124"/>
      <c r="I1650" s="128" t="s">
        <v>4707</v>
      </c>
      <c r="J1650" s="124"/>
      <c r="K1650" s="124"/>
      <c r="L1650" s="124"/>
      <c r="M1650" s="124"/>
      <c r="N1650" s="213">
        <v>37075.5</v>
      </c>
      <c r="O1650" s="213">
        <v>0</v>
      </c>
      <c r="P1650" s="124" t="s">
        <v>1314</v>
      </c>
    </row>
    <row r="1651" spans="1:16" ht="76.5">
      <c r="A1651" s="266">
        <v>513</v>
      </c>
      <c r="B1651" s="124"/>
      <c r="C1651" s="125" t="s">
        <v>201</v>
      </c>
      <c r="D1651" s="119">
        <v>43147</v>
      </c>
      <c r="E1651" s="120" t="s">
        <v>3848</v>
      </c>
      <c r="F1651" s="120" t="s">
        <v>1315</v>
      </c>
      <c r="G1651" s="120">
        <v>16659515</v>
      </c>
      <c r="H1651" s="124"/>
      <c r="I1651" s="128" t="s">
        <v>4708</v>
      </c>
      <c r="J1651" s="124"/>
      <c r="K1651" s="124"/>
      <c r="L1651" s="124"/>
      <c r="M1651" s="124"/>
      <c r="N1651" s="213">
        <v>1169.46</v>
      </c>
      <c r="O1651" s="213">
        <v>0</v>
      </c>
      <c r="P1651" s="124" t="s">
        <v>1314</v>
      </c>
    </row>
    <row r="1652" spans="1:16" ht="76.5">
      <c r="A1652" s="266">
        <v>513</v>
      </c>
      <c r="B1652" s="124"/>
      <c r="C1652" s="125" t="s">
        <v>201</v>
      </c>
      <c r="D1652" s="119">
        <v>43147</v>
      </c>
      <c r="E1652" s="120" t="s">
        <v>3849</v>
      </c>
      <c r="F1652" s="120" t="s">
        <v>1315</v>
      </c>
      <c r="G1652" s="120">
        <v>16613753</v>
      </c>
      <c r="H1652" s="124"/>
      <c r="I1652" s="128" t="s">
        <v>4709</v>
      </c>
      <c r="J1652" s="124"/>
      <c r="K1652" s="124"/>
      <c r="L1652" s="124"/>
      <c r="M1652" s="124"/>
      <c r="N1652" s="213">
        <v>2962.63</v>
      </c>
      <c r="O1652" s="213">
        <v>0</v>
      </c>
      <c r="P1652" s="124" t="s">
        <v>1314</v>
      </c>
    </row>
    <row r="1653" spans="1:16" ht="63.75">
      <c r="A1653" s="266">
        <v>25</v>
      </c>
      <c r="B1653" s="124"/>
      <c r="C1653" s="125" t="s">
        <v>694</v>
      </c>
      <c r="D1653" s="119">
        <v>43147</v>
      </c>
      <c r="E1653" s="120" t="s">
        <v>4340</v>
      </c>
      <c r="F1653" s="120" t="s">
        <v>3</v>
      </c>
      <c r="G1653" s="120">
        <v>1597436</v>
      </c>
      <c r="H1653" s="124"/>
      <c r="I1653" s="128" t="s">
        <v>5075</v>
      </c>
      <c r="J1653" s="124"/>
      <c r="K1653" s="124"/>
      <c r="L1653" s="124"/>
      <c r="M1653" s="124"/>
      <c r="N1653" s="213">
        <v>0</v>
      </c>
      <c r="O1653" s="213">
        <v>189503.59</v>
      </c>
      <c r="P1653" s="124" t="s">
        <v>1314</v>
      </c>
    </row>
    <row r="1654" spans="1:16" ht="51">
      <c r="A1654" s="266" t="s">
        <v>619</v>
      </c>
      <c r="B1654" s="124"/>
      <c r="C1654" s="125" t="s">
        <v>713</v>
      </c>
      <c r="D1654" s="119">
        <v>43147</v>
      </c>
      <c r="E1654" s="120" t="s">
        <v>4341</v>
      </c>
      <c r="F1654" s="120" t="s">
        <v>3</v>
      </c>
      <c r="G1654" s="120">
        <v>1597484</v>
      </c>
      <c r="H1654" s="124"/>
      <c r="I1654" s="128" t="s">
        <v>5076</v>
      </c>
      <c r="J1654" s="124"/>
      <c r="K1654" s="124"/>
      <c r="L1654" s="124"/>
      <c r="M1654" s="124"/>
      <c r="N1654" s="213">
        <v>0</v>
      </c>
      <c r="O1654" s="213">
        <v>3429.49</v>
      </c>
      <c r="P1654" s="124" t="s">
        <v>1314</v>
      </c>
    </row>
    <row r="1655" spans="1:16" ht="51">
      <c r="A1655" s="266" t="s">
        <v>619</v>
      </c>
      <c r="B1655" s="124"/>
      <c r="C1655" s="125" t="s">
        <v>713</v>
      </c>
      <c r="D1655" s="119">
        <v>43147</v>
      </c>
      <c r="E1655" s="120" t="s">
        <v>4342</v>
      </c>
      <c r="F1655" s="120" t="s">
        <v>3</v>
      </c>
      <c r="G1655" s="120">
        <v>1597486</v>
      </c>
      <c r="H1655" s="124"/>
      <c r="I1655" s="128" t="s">
        <v>5077</v>
      </c>
      <c r="J1655" s="124"/>
      <c r="K1655" s="124"/>
      <c r="L1655" s="124"/>
      <c r="M1655" s="124"/>
      <c r="N1655" s="213">
        <v>0</v>
      </c>
      <c r="O1655" s="213">
        <v>2186.5700000000002</v>
      </c>
      <c r="P1655" s="124" t="s">
        <v>1314</v>
      </c>
    </row>
    <row r="1656" spans="1:16" ht="51">
      <c r="A1656" s="266" t="s">
        <v>619</v>
      </c>
      <c r="B1656" s="124"/>
      <c r="C1656" s="125" t="s">
        <v>713</v>
      </c>
      <c r="D1656" s="119">
        <v>43147</v>
      </c>
      <c r="E1656" s="120" t="s">
        <v>4343</v>
      </c>
      <c r="F1656" s="120" t="s">
        <v>3</v>
      </c>
      <c r="G1656" s="120">
        <v>1597489</v>
      </c>
      <c r="H1656" s="124"/>
      <c r="I1656" s="128" t="s">
        <v>5078</v>
      </c>
      <c r="J1656" s="124"/>
      <c r="K1656" s="124"/>
      <c r="L1656" s="124"/>
      <c r="M1656" s="124"/>
      <c r="N1656" s="213">
        <v>0</v>
      </c>
      <c r="O1656" s="213">
        <v>2623.24</v>
      </c>
      <c r="P1656" s="124" t="s">
        <v>1314</v>
      </c>
    </row>
    <row r="1657" spans="1:16" ht="51">
      <c r="A1657" s="266" t="s">
        <v>619</v>
      </c>
      <c r="B1657" s="124"/>
      <c r="C1657" s="125" t="s">
        <v>713</v>
      </c>
      <c r="D1657" s="119">
        <v>43147</v>
      </c>
      <c r="E1657" s="120" t="s">
        <v>4344</v>
      </c>
      <c r="F1657" s="120" t="s">
        <v>3</v>
      </c>
      <c r="G1657" s="120">
        <v>1597491</v>
      </c>
      <c r="H1657" s="124"/>
      <c r="I1657" s="128" t="s">
        <v>5079</v>
      </c>
      <c r="J1657" s="124"/>
      <c r="K1657" s="124"/>
      <c r="L1657" s="124"/>
      <c r="M1657" s="124"/>
      <c r="N1657" s="213">
        <v>0</v>
      </c>
      <c r="O1657" s="213">
        <v>5243.24</v>
      </c>
      <c r="P1657" s="124" t="s">
        <v>1314</v>
      </c>
    </row>
    <row r="1658" spans="1:16" ht="63.75">
      <c r="A1658" s="266">
        <v>290</v>
      </c>
      <c r="B1658" s="124"/>
      <c r="C1658" s="125" t="s">
        <v>793</v>
      </c>
      <c r="D1658" s="119">
        <v>43147</v>
      </c>
      <c r="E1658" s="120" t="s">
        <v>4345</v>
      </c>
      <c r="F1658" s="120" t="s">
        <v>3</v>
      </c>
      <c r="G1658" s="120">
        <v>1597498</v>
      </c>
      <c r="H1658" s="124"/>
      <c r="I1658" s="128" t="s">
        <v>5080</v>
      </c>
      <c r="J1658" s="124"/>
      <c r="K1658" s="124"/>
      <c r="L1658" s="124"/>
      <c r="M1658" s="124"/>
      <c r="N1658" s="213">
        <v>0</v>
      </c>
      <c r="O1658" s="213">
        <v>86944.85</v>
      </c>
      <c r="P1658" s="124" t="s">
        <v>1314</v>
      </c>
    </row>
    <row r="1659" spans="1:16" ht="51">
      <c r="A1659" s="266">
        <v>290</v>
      </c>
      <c r="B1659" s="124"/>
      <c r="C1659" s="125" t="s">
        <v>793</v>
      </c>
      <c r="D1659" s="119">
        <v>43147</v>
      </c>
      <c r="E1659" s="120" t="s">
        <v>4346</v>
      </c>
      <c r="F1659" s="120" t="s">
        <v>3</v>
      </c>
      <c r="G1659" s="120">
        <v>1597504</v>
      </c>
      <c r="H1659" s="124"/>
      <c r="I1659" s="128" t="s">
        <v>5081</v>
      </c>
      <c r="J1659" s="124"/>
      <c r="K1659" s="124"/>
      <c r="L1659" s="124"/>
      <c r="M1659" s="124"/>
      <c r="N1659" s="213">
        <v>0</v>
      </c>
      <c r="O1659" s="213">
        <v>450</v>
      </c>
      <c r="P1659" s="124" t="s">
        <v>1314</v>
      </c>
    </row>
    <row r="1660" spans="1:16" ht="51">
      <c r="A1660" s="266">
        <v>206</v>
      </c>
      <c r="B1660" s="124"/>
      <c r="C1660" s="125" t="s">
        <v>758</v>
      </c>
      <c r="D1660" s="119">
        <v>43147</v>
      </c>
      <c r="E1660" s="120" t="s">
        <v>4347</v>
      </c>
      <c r="F1660" s="120" t="s">
        <v>3</v>
      </c>
      <c r="G1660" s="120">
        <v>1597513</v>
      </c>
      <c r="H1660" s="124"/>
      <c r="I1660" s="128" t="s">
        <v>5082</v>
      </c>
      <c r="J1660" s="124"/>
      <c r="K1660" s="124"/>
      <c r="L1660" s="124"/>
      <c r="M1660" s="124"/>
      <c r="N1660" s="213">
        <v>0</v>
      </c>
      <c r="O1660" s="213">
        <v>25788</v>
      </c>
      <c r="P1660" s="124" t="s">
        <v>1314</v>
      </c>
    </row>
    <row r="1661" spans="1:16" ht="51">
      <c r="A1661" s="266">
        <v>206</v>
      </c>
      <c r="B1661" s="124"/>
      <c r="C1661" s="125" t="s">
        <v>758</v>
      </c>
      <c r="D1661" s="119">
        <v>43147</v>
      </c>
      <c r="E1661" s="120" t="s">
        <v>4348</v>
      </c>
      <c r="F1661" s="120" t="s">
        <v>3</v>
      </c>
      <c r="G1661" s="120">
        <v>1597514</v>
      </c>
      <c r="H1661" s="124"/>
      <c r="I1661" s="128" t="s">
        <v>5083</v>
      </c>
      <c r="J1661" s="124"/>
      <c r="K1661" s="124"/>
      <c r="L1661" s="124"/>
      <c r="M1661" s="124"/>
      <c r="N1661" s="213">
        <v>0</v>
      </c>
      <c r="O1661" s="213">
        <v>21490</v>
      </c>
      <c r="P1661" s="124" t="s">
        <v>1314</v>
      </c>
    </row>
    <row r="1662" spans="1:16" ht="63.75">
      <c r="A1662" s="266">
        <v>310</v>
      </c>
      <c r="B1662" s="124"/>
      <c r="C1662" s="125" t="s">
        <v>807</v>
      </c>
      <c r="D1662" s="119">
        <v>43147</v>
      </c>
      <c r="E1662" s="120" t="s">
        <v>4349</v>
      </c>
      <c r="F1662" s="120" t="s">
        <v>3</v>
      </c>
      <c r="G1662" s="120">
        <v>1597532</v>
      </c>
      <c r="H1662" s="124"/>
      <c r="I1662" s="128" t="s">
        <v>5084</v>
      </c>
      <c r="J1662" s="124"/>
      <c r="K1662" s="124"/>
      <c r="L1662" s="124"/>
      <c r="M1662" s="124"/>
      <c r="N1662" s="213">
        <v>0</v>
      </c>
      <c r="O1662" s="213">
        <v>1372.7</v>
      </c>
      <c r="P1662" s="124" t="s">
        <v>1314</v>
      </c>
    </row>
    <row r="1663" spans="1:16" ht="51">
      <c r="A1663" s="266" t="s">
        <v>619</v>
      </c>
      <c r="B1663" s="124"/>
      <c r="C1663" s="125" t="s">
        <v>713</v>
      </c>
      <c r="D1663" s="119">
        <v>43147</v>
      </c>
      <c r="E1663" s="120" t="s">
        <v>4350</v>
      </c>
      <c r="F1663" s="120" t="s">
        <v>3</v>
      </c>
      <c r="G1663" s="120">
        <v>1597408</v>
      </c>
      <c r="H1663" s="124"/>
      <c r="I1663" s="128" t="s">
        <v>5085</v>
      </c>
      <c r="J1663" s="124"/>
      <c r="K1663" s="124"/>
      <c r="L1663" s="124"/>
      <c r="M1663" s="124"/>
      <c r="N1663" s="213">
        <v>0</v>
      </c>
      <c r="O1663" s="213">
        <v>140</v>
      </c>
      <c r="P1663" s="124" t="s">
        <v>1314</v>
      </c>
    </row>
    <row r="1664" spans="1:16" ht="51">
      <c r="A1664" s="266" t="s">
        <v>619</v>
      </c>
      <c r="B1664" s="124"/>
      <c r="C1664" s="125" t="s">
        <v>713</v>
      </c>
      <c r="D1664" s="119">
        <v>43147</v>
      </c>
      <c r="E1664" s="120" t="s">
        <v>4351</v>
      </c>
      <c r="F1664" s="120" t="s">
        <v>3</v>
      </c>
      <c r="G1664" s="120">
        <v>1597409</v>
      </c>
      <c r="H1664" s="124"/>
      <c r="I1664" s="128" t="s">
        <v>5086</v>
      </c>
      <c r="J1664" s="124"/>
      <c r="K1664" s="124"/>
      <c r="L1664" s="124"/>
      <c r="M1664" s="124"/>
      <c r="N1664" s="213">
        <v>0</v>
      </c>
      <c r="O1664" s="213">
        <v>140</v>
      </c>
      <c r="P1664" s="124" t="s">
        <v>1314</v>
      </c>
    </row>
    <row r="1665" spans="1:16" ht="51">
      <c r="A1665" s="266" t="s">
        <v>619</v>
      </c>
      <c r="B1665" s="124"/>
      <c r="C1665" s="125" t="s">
        <v>713</v>
      </c>
      <c r="D1665" s="119">
        <v>43147</v>
      </c>
      <c r="E1665" s="120" t="s">
        <v>4352</v>
      </c>
      <c r="F1665" s="120" t="s">
        <v>3</v>
      </c>
      <c r="G1665" s="120">
        <v>1597410</v>
      </c>
      <c r="H1665" s="124"/>
      <c r="I1665" s="128" t="s">
        <v>5087</v>
      </c>
      <c r="J1665" s="124"/>
      <c r="K1665" s="124"/>
      <c r="L1665" s="124"/>
      <c r="M1665" s="124"/>
      <c r="N1665" s="213">
        <v>0</v>
      </c>
      <c r="O1665" s="213">
        <v>140</v>
      </c>
      <c r="P1665" s="124" t="s">
        <v>1314</v>
      </c>
    </row>
    <row r="1666" spans="1:16" ht="51">
      <c r="A1666" s="266" t="s">
        <v>619</v>
      </c>
      <c r="B1666" s="124"/>
      <c r="C1666" s="125" t="s">
        <v>713</v>
      </c>
      <c r="D1666" s="119">
        <v>43147</v>
      </c>
      <c r="E1666" s="120" t="s">
        <v>4353</v>
      </c>
      <c r="F1666" s="120" t="s">
        <v>3</v>
      </c>
      <c r="G1666" s="120">
        <v>1597411</v>
      </c>
      <c r="H1666" s="124"/>
      <c r="I1666" s="128" t="s">
        <v>5088</v>
      </c>
      <c r="J1666" s="124"/>
      <c r="K1666" s="124"/>
      <c r="L1666" s="124"/>
      <c r="M1666" s="124"/>
      <c r="N1666" s="213">
        <v>0</v>
      </c>
      <c r="O1666" s="213">
        <v>140</v>
      </c>
      <c r="P1666" s="124" t="s">
        <v>1314</v>
      </c>
    </row>
    <row r="1667" spans="1:16" ht="51">
      <c r="A1667" s="266" t="s">
        <v>619</v>
      </c>
      <c r="B1667" s="124"/>
      <c r="C1667" s="125" t="s">
        <v>713</v>
      </c>
      <c r="D1667" s="119">
        <v>43147</v>
      </c>
      <c r="E1667" s="120" t="s">
        <v>4354</v>
      </c>
      <c r="F1667" s="120" t="s">
        <v>3</v>
      </c>
      <c r="G1667" s="120">
        <v>1597479</v>
      </c>
      <c r="H1667" s="124"/>
      <c r="I1667" s="128" t="s">
        <v>5089</v>
      </c>
      <c r="J1667" s="124"/>
      <c r="K1667" s="124"/>
      <c r="L1667" s="124"/>
      <c r="M1667" s="124"/>
      <c r="N1667" s="213">
        <v>0</v>
      </c>
      <c r="O1667" s="213">
        <v>140</v>
      </c>
      <c r="P1667" s="124" t="s">
        <v>1314</v>
      </c>
    </row>
    <row r="1668" spans="1:16" ht="51">
      <c r="A1668" s="266" t="s">
        <v>619</v>
      </c>
      <c r="B1668" s="124"/>
      <c r="C1668" s="125" t="s">
        <v>713</v>
      </c>
      <c r="D1668" s="119">
        <v>43147</v>
      </c>
      <c r="E1668" s="120" t="s">
        <v>4355</v>
      </c>
      <c r="F1668" s="120" t="s">
        <v>3</v>
      </c>
      <c r="G1668" s="120">
        <v>1597493</v>
      </c>
      <c r="H1668" s="124"/>
      <c r="I1668" s="128" t="s">
        <v>5090</v>
      </c>
      <c r="J1668" s="124"/>
      <c r="K1668" s="124"/>
      <c r="L1668" s="124"/>
      <c r="M1668" s="124"/>
      <c r="N1668" s="213">
        <v>0</v>
      </c>
      <c r="O1668" s="213">
        <v>2545</v>
      </c>
      <c r="P1668" s="124" t="s">
        <v>1314</v>
      </c>
    </row>
    <row r="1669" spans="1:16" ht="63.75">
      <c r="A1669" s="266">
        <v>310</v>
      </c>
      <c r="B1669" s="124"/>
      <c r="C1669" s="125" t="s">
        <v>807</v>
      </c>
      <c r="D1669" s="119">
        <v>43147</v>
      </c>
      <c r="E1669" s="120" t="s">
        <v>4356</v>
      </c>
      <c r="F1669" s="120" t="s">
        <v>3</v>
      </c>
      <c r="G1669" s="120">
        <v>1597534</v>
      </c>
      <c r="H1669" s="124"/>
      <c r="I1669" s="128" t="s">
        <v>5091</v>
      </c>
      <c r="J1669" s="124"/>
      <c r="K1669" s="124"/>
      <c r="L1669" s="124"/>
      <c r="M1669" s="124"/>
      <c r="N1669" s="213">
        <v>0</v>
      </c>
      <c r="O1669" s="213">
        <v>120</v>
      </c>
      <c r="P1669" s="124" t="s">
        <v>1314</v>
      </c>
    </row>
    <row r="1670" spans="1:16" ht="51">
      <c r="A1670" s="266">
        <v>48</v>
      </c>
      <c r="B1670" s="124"/>
      <c r="C1670" s="125" t="s">
        <v>700</v>
      </c>
      <c r="D1670" s="119">
        <v>43147</v>
      </c>
      <c r="E1670" s="120" t="s">
        <v>4357</v>
      </c>
      <c r="F1670" s="120" t="s">
        <v>3</v>
      </c>
      <c r="G1670" s="120">
        <v>1597561</v>
      </c>
      <c r="H1670" s="124"/>
      <c r="I1670" s="128" t="s">
        <v>5092</v>
      </c>
      <c r="J1670" s="124"/>
      <c r="K1670" s="124"/>
      <c r="L1670" s="124"/>
      <c r="M1670" s="124"/>
      <c r="N1670" s="213">
        <v>0</v>
      </c>
      <c r="O1670" s="213">
        <v>20384</v>
      </c>
      <c r="P1670" s="124" t="s">
        <v>1314</v>
      </c>
    </row>
    <row r="1671" spans="1:16" ht="51">
      <c r="A1671" s="266" t="s">
        <v>619</v>
      </c>
      <c r="B1671" s="124"/>
      <c r="C1671" s="125" t="s">
        <v>713</v>
      </c>
      <c r="D1671" s="119">
        <v>43147</v>
      </c>
      <c r="E1671" s="120" t="s">
        <v>4358</v>
      </c>
      <c r="F1671" s="120" t="s">
        <v>3</v>
      </c>
      <c r="G1671" s="120">
        <v>1597564</v>
      </c>
      <c r="H1671" s="124"/>
      <c r="I1671" s="128" t="s">
        <v>5093</v>
      </c>
      <c r="J1671" s="124"/>
      <c r="K1671" s="124"/>
      <c r="L1671" s="124"/>
      <c r="M1671" s="124"/>
      <c r="N1671" s="213">
        <v>0</v>
      </c>
      <c r="O1671" s="213">
        <v>969</v>
      </c>
      <c r="P1671" s="124" t="s">
        <v>1314</v>
      </c>
    </row>
    <row r="1672" spans="1:16" ht="51">
      <c r="A1672" s="266" t="s">
        <v>619</v>
      </c>
      <c r="B1672" s="124"/>
      <c r="C1672" s="125" t="s">
        <v>713</v>
      </c>
      <c r="D1672" s="119">
        <v>43147</v>
      </c>
      <c r="E1672" s="120" t="s">
        <v>4359</v>
      </c>
      <c r="F1672" s="120" t="s">
        <v>3</v>
      </c>
      <c r="G1672" s="120">
        <v>1597569</v>
      </c>
      <c r="H1672" s="124"/>
      <c r="I1672" s="128" t="s">
        <v>5094</v>
      </c>
      <c r="J1672" s="124"/>
      <c r="K1672" s="124"/>
      <c r="L1672" s="124"/>
      <c r="M1672" s="124"/>
      <c r="N1672" s="213">
        <v>0</v>
      </c>
      <c r="O1672" s="213">
        <v>500</v>
      </c>
      <c r="P1672" s="124" t="s">
        <v>1314</v>
      </c>
    </row>
    <row r="1673" spans="1:16" ht="51">
      <c r="A1673" s="266" t="s">
        <v>619</v>
      </c>
      <c r="B1673" s="124"/>
      <c r="C1673" s="125" t="s">
        <v>713</v>
      </c>
      <c r="D1673" s="119">
        <v>43147</v>
      </c>
      <c r="E1673" s="120" t="s">
        <v>4360</v>
      </c>
      <c r="F1673" s="120" t="s">
        <v>3</v>
      </c>
      <c r="G1673" s="120">
        <v>1597572</v>
      </c>
      <c r="H1673" s="124"/>
      <c r="I1673" s="128" t="s">
        <v>5095</v>
      </c>
      <c r="J1673" s="124"/>
      <c r="K1673" s="124"/>
      <c r="L1673" s="124"/>
      <c r="M1673" s="124"/>
      <c r="N1673" s="213">
        <v>0</v>
      </c>
      <c r="O1673" s="213">
        <v>859</v>
      </c>
      <c r="P1673" s="124" t="s">
        <v>1314</v>
      </c>
    </row>
    <row r="1674" spans="1:16" ht="51">
      <c r="A1674" s="266" t="s">
        <v>619</v>
      </c>
      <c r="B1674" s="124"/>
      <c r="C1674" s="125" t="s">
        <v>713</v>
      </c>
      <c r="D1674" s="119">
        <v>43147</v>
      </c>
      <c r="E1674" s="120" t="s">
        <v>4361</v>
      </c>
      <c r="F1674" s="120" t="s">
        <v>3</v>
      </c>
      <c r="G1674" s="120">
        <v>1597588</v>
      </c>
      <c r="H1674" s="124"/>
      <c r="I1674" s="128" t="s">
        <v>5096</v>
      </c>
      <c r="J1674" s="124"/>
      <c r="K1674" s="124"/>
      <c r="L1674" s="124"/>
      <c r="M1674" s="124"/>
      <c r="N1674" s="213">
        <v>0</v>
      </c>
      <c r="O1674" s="213">
        <v>35</v>
      </c>
      <c r="P1674" s="124" t="s">
        <v>1314</v>
      </c>
    </row>
    <row r="1675" spans="1:16" ht="51">
      <c r="A1675" s="266" t="s">
        <v>619</v>
      </c>
      <c r="B1675" s="124"/>
      <c r="C1675" s="125" t="s">
        <v>713</v>
      </c>
      <c r="D1675" s="119">
        <v>43147</v>
      </c>
      <c r="E1675" s="120" t="s">
        <v>4362</v>
      </c>
      <c r="F1675" s="120" t="s">
        <v>3</v>
      </c>
      <c r="G1675" s="120">
        <v>1597593</v>
      </c>
      <c r="H1675" s="124"/>
      <c r="I1675" s="128" t="s">
        <v>5097</v>
      </c>
      <c r="J1675" s="124"/>
      <c r="K1675" s="124"/>
      <c r="L1675" s="124"/>
      <c r="M1675" s="124"/>
      <c r="N1675" s="213">
        <v>0</v>
      </c>
      <c r="O1675" s="213">
        <v>140</v>
      </c>
      <c r="P1675" s="124" t="s">
        <v>1314</v>
      </c>
    </row>
    <row r="1676" spans="1:16" ht="51">
      <c r="A1676" s="266" t="s">
        <v>619</v>
      </c>
      <c r="B1676" s="124"/>
      <c r="C1676" s="125" t="s">
        <v>713</v>
      </c>
      <c r="D1676" s="119">
        <v>43147</v>
      </c>
      <c r="E1676" s="120" t="s">
        <v>4363</v>
      </c>
      <c r="F1676" s="120" t="s">
        <v>3</v>
      </c>
      <c r="G1676" s="120">
        <v>1597594</v>
      </c>
      <c r="H1676" s="124"/>
      <c r="I1676" s="128" t="s">
        <v>5098</v>
      </c>
      <c r="J1676" s="124"/>
      <c r="K1676" s="124"/>
      <c r="L1676" s="124"/>
      <c r="M1676" s="124"/>
      <c r="N1676" s="213">
        <v>0</v>
      </c>
      <c r="O1676" s="213">
        <v>140</v>
      </c>
      <c r="P1676" s="124" t="s">
        <v>1314</v>
      </c>
    </row>
    <row r="1677" spans="1:16" ht="51">
      <c r="A1677" s="266" t="s">
        <v>619</v>
      </c>
      <c r="B1677" s="124"/>
      <c r="C1677" s="125" t="s">
        <v>713</v>
      </c>
      <c r="D1677" s="119">
        <v>43147</v>
      </c>
      <c r="E1677" s="120" t="s">
        <v>4364</v>
      </c>
      <c r="F1677" s="120" t="s">
        <v>3</v>
      </c>
      <c r="G1677" s="120">
        <v>1597595</v>
      </c>
      <c r="H1677" s="124"/>
      <c r="I1677" s="128" t="s">
        <v>5099</v>
      </c>
      <c r="J1677" s="124"/>
      <c r="K1677" s="124"/>
      <c r="L1677" s="124"/>
      <c r="M1677" s="124"/>
      <c r="N1677" s="213">
        <v>0</v>
      </c>
      <c r="O1677" s="213">
        <v>140</v>
      </c>
      <c r="P1677" s="124" t="s">
        <v>1314</v>
      </c>
    </row>
    <row r="1678" spans="1:16" ht="51">
      <c r="A1678" s="266">
        <v>52</v>
      </c>
      <c r="B1678" s="124"/>
      <c r="C1678" s="125" t="s">
        <v>703</v>
      </c>
      <c r="D1678" s="119">
        <v>43147</v>
      </c>
      <c r="E1678" s="120" t="s">
        <v>4365</v>
      </c>
      <c r="F1678" s="120" t="s">
        <v>3</v>
      </c>
      <c r="G1678" s="120">
        <v>1597607</v>
      </c>
      <c r="H1678" s="124"/>
      <c r="I1678" s="128" t="s">
        <v>5100</v>
      </c>
      <c r="J1678" s="124"/>
      <c r="K1678" s="124"/>
      <c r="L1678" s="124"/>
      <c r="M1678" s="124"/>
      <c r="N1678" s="213">
        <v>0</v>
      </c>
      <c r="O1678" s="213">
        <v>65.64</v>
      </c>
      <c r="P1678" s="124" t="s">
        <v>1314</v>
      </c>
    </row>
    <row r="1679" spans="1:16" ht="51">
      <c r="A1679" s="266" t="s">
        <v>619</v>
      </c>
      <c r="B1679" s="124"/>
      <c r="C1679" s="125" t="s">
        <v>713</v>
      </c>
      <c r="D1679" s="119">
        <v>43147</v>
      </c>
      <c r="E1679" s="120" t="s">
        <v>4366</v>
      </c>
      <c r="F1679" s="120" t="s">
        <v>3</v>
      </c>
      <c r="G1679" s="120">
        <v>1597658</v>
      </c>
      <c r="H1679" s="124"/>
      <c r="I1679" s="128" t="s">
        <v>5101</v>
      </c>
      <c r="J1679" s="124"/>
      <c r="K1679" s="124"/>
      <c r="L1679" s="124"/>
      <c r="M1679" s="124"/>
      <c r="N1679" s="213">
        <v>0</v>
      </c>
      <c r="O1679" s="213">
        <v>710</v>
      </c>
      <c r="P1679" s="124" t="s">
        <v>1314</v>
      </c>
    </row>
    <row r="1680" spans="1:16" ht="51">
      <c r="A1680" s="266">
        <v>20</v>
      </c>
      <c r="B1680" s="124"/>
      <c r="C1680" s="125" t="s">
        <v>693</v>
      </c>
      <c r="D1680" s="119">
        <v>43147</v>
      </c>
      <c r="E1680" s="120" t="s">
        <v>4367</v>
      </c>
      <c r="F1680" s="120" t="s">
        <v>3</v>
      </c>
      <c r="G1680" s="120">
        <v>1597690</v>
      </c>
      <c r="H1680" s="124"/>
      <c r="I1680" s="128" t="s">
        <v>5102</v>
      </c>
      <c r="J1680" s="124"/>
      <c r="K1680" s="124"/>
      <c r="L1680" s="124"/>
      <c r="M1680" s="124"/>
      <c r="N1680" s="213">
        <v>0</v>
      </c>
      <c r="O1680" s="213">
        <v>200</v>
      </c>
      <c r="P1680" s="124" t="s">
        <v>1314</v>
      </c>
    </row>
    <row r="1681" spans="1:16" ht="51">
      <c r="A1681" s="266" t="s">
        <v>619</v>
      </c>
      <c r="B1681" s="124"/>
      <c r="C1681" s="125" t="s">
        <v>713</v>
      </c>
      <c r="D1681" s="119">
        <v>43147</v>
      </c>
      <c r="E1681" s="120" t="s">
        <v>4368</v>
      </c>
      <c r="F1681" s="120" t="s">
        <v>3</v>
      </c>
      <c r="G1681" s="120">
        <v>1597704</v>
      </c>
      <c r="H1681" s="124"/>
      <c r="I1681" s="128" t="s">
        <v>5103</v>
      </c>
      <c r="J1681" s="124"/>
      <c r="K1681" s="124"/>
      <c r="L1681" s="124"/>
      <c r="M1681" s="124"/>
      <c r="N1681" s="213">
        <v>0</v>
      </c>
      <c r="O1681" s="213">
        <v>1359.68</v>
      </c>
      <c r="P1681" s="124" t="s">
        <v>1314</v>
      </c>
    </row>
    <row r="1682" spans="1:16" ht="38.25">
      <c r="A1682" s="266">
        <v>47</v>
      </c>
      <c r="B1682" s="124"/>
      <c r="C1682" s="125" t="s">
        <v>699</v>
      </c>
      <c r="D1682" s="119">
        <v>43147</v>
      </c>
      <c r="E1682" s="120" t="s">
        <v>4369</v>
      </c>
      <c r="F1682" s="120" t="s">
        <v>3</v>
      </c>
      <c r="G1682" s="120">
        <v>1597757</v>
      </c>
      <c r="H1682" s="124"/>
      <c r="I1682" s="128" t="s">
        <v>5104</v>
      </c>
      <c r="J1682" s="124"/>
      <c r="K1682" s="124"/>
      <c r="L1682" s="124"/>
      <c r="M1682" s="124"/>
      <c r="N1682" s="213">
        <v>0</v>
      </c>
      <c r="O1682" s="213">
        <v>599.9</v>
      </c>
      <c r="P1682" s="124" t="s">
        <v>1314</v>
      </c>
    </row>
    <row r="1683" spans="1:16" ht="76.5">
      <c r="A1683" s="266" t="s">
        <v>619</v>
      </c>
      <c r="B1683" s="124"/>
      <c r="C1683" s="125" t="s">
        <v>713</v>
      </c>
      <c r="D1683" s="119">
        <v>43150</v>
      </c>
      <c r="E1683" s="120" t="s">
        <v>3850</v>
      </c>
      <c r="F1683" s="120" t="s">
        <v>1256</v>
      </c>
      <c r="G1683" s="120">
        <v>16661282</v>
      </c>
      <c r="H1683" s="124"/>
      <c r="I1683" s="128" t="s">
        <v>4710</v>
      </c>
      <c r="J1683" s="124"/>
      <c r="K1683" s="124"/>
      <c r="L1683" s="124"/>
      <c r="M1683" s="124"/>
      <c r="N1683" s="213">
        <v>0</v>
      </c>
      <c r="O1683" s="213">
        <v>202222.79</v>
      </c>
      <c r="P1683" s="124" t="s">
        <v>1314</v>
      </c>
    </row>
    <row r="1684" spans="1:16" ht="76.5">
      <c r="A1684" s="266" t="s">
        <v>620</v>
      </c>
      <c r="B1684" s="124"/>
      <c r="C1684" s="125" t="s">
        <v>714</v>
      </c>
      <c r="D1684" s="119">
        <v>43150</v>
      </c>
      <c r="E1684" s="120" t="s">
        <v>3851</v>
      </c>
      <c r="F1684" s="120" t="s">
        <v>6</v>
      </c>
      <c r="G1684" s="120">
        <v>942680</v>
      </c>
      <c r="H1684" s="124"/>
      <c r="I1684" s="128" t="s">
        <v>4711</v>
      </c>
      <c r="J1684" s="124"/>
      <c r="K1684" s="124"/>
      <c r="L1684" s="124"/>
      <c r="M1684" s="124"/>
      <c r="N1684" s="213">
        <v>0</v>
      </c>
      <c r="O1684" s="213">
        <v>30000</v>
      </c>
      <c r="P1684" s="124" t="s">
        <v>1314</v>
      </c>
    </row>
    <row r="1685" spans="1:16" ht="76.5">
      <c r="A1685" s="266" t="s">
        <v>620</v>
      </c>
      <c r="B1685" s="124"/>
      <c r="C1685" s="125" t="s">
        <v>714</v>
      </c>
      <c r="D1685" s="119">
        <v>43150</v>
      </c>
      <c r="E1685" s="120" t="s">
        <v>3852</v>
      </c>
      <c r="F1685" s="120" t="s">
        <v>13</v>
      </c>
      <c r="G1685" s="120">
        <v>913768</v>
      </c>
      <c r="H1685" s="124"/>
      <c r="I1685" s="128" t="s">
        <v>4712</v>
      </c>
      <c r="J1685" s="124"/>
      <c r="K1685" s="124"/>
      <c r="L1685" s="124"/>
      <c r="M1685" s="124"/>
      <c r="N1685" s="213">
        <v>37645742.530000001</v>
      </c>
      <c r="O1685" s="213">
        <v>0</v>
      </c>
      <c r="P1685" s="124" t="s">
        <v>1314</v>
      </c>
    </row>
    <row r="1686" spans="1:16" ht="76.5">
      <c r="A1686" s="266" t="s">
        <v>620</v>
      </c>
      <c r="B1686" s="124"/>
      <c r="C1686" s="125" t="s">
        <v>714</v>
      </c>
      <c r="D1686" s="119">
        <v>43150</v>
      </c>
      <c r="E1686" s="120" t="s">
        <v>3853</v>
      </c>
      <c r="F1686" s="120" t="s">
        <v>11</v>
      </c>
      <c r="G1686" s="120">
        <v>913768</v>
      </c>
      <c r="H1686" s="124"/>
      <c r="I1686" s="128" t="s">
        <v>4713</v>
      </c>
      <c r="J1686" s="124"/>
      <c r="K1686" s="124"/>
      <c r="L1686" s="124"/>
      <c r="M1686" s="124"/>
      <c r="N1686" s="213">
        <v>50</v>
      </c>
      <c r="O1686" s="213">
        <v>0</v>
      </c>
      <c r="P1686" s="124" t="s">
        <v>1314</v>
      </c>
    </row>
    <row r="1687" spans="1:16" ht="38.25">
      <c r="A1687" s="266">
        <v>206</v>
      </c>
      <c r="B1687" s="124"/>
      <c r="C1687" s="125" t="s">
        <v>758</v>
      </c>
      <c r="D1687" s="119">
        <v>43150</v>
      </c>
      <c r="E1687" s="120" t="s">
        <v>4370</v>
      </c>
      <c r="F1687" s="120" t="s">
        <v>3</v>
      </c>
      <c r="G1687" s="120">
        <v>1598003</v>
      </c>
      <c r="H1687" s="124"/>
      <c r="I1687" s="128" t="s">
        <v>5105</v>
      </c>
      <c r="J1687" s="124"/>
      <c r="K1687" s="124"/>
      <c r="L1687" s="124"/>
      <c r="M1687" s="124"/>
      <c r="N1687" s="213">
        <v>0</v>
      </c>
      <c r="O1687" s="213">
        <v>216</v>
      </c>
      <c r="P1687" s="124" t="s">
        <v>1314</v>
      </c>
    </row>
    <row r="1688" spans="1:16" ht="38.25">
      <c r="A1688" s="266">
        <v>206</v>
      </c>
      <c r="B1688" s="124"/>
      <c r="C1688" s="125" t="s">
        <v>758</v>
      </c>
      <c r="D1688" s="119">
        <v>43150</v>
      </c>
      <c r="E1688" s="120" t="s">
        <v>4371</v>
      </c>
      <c r="F1688" s="120" t="s">
        <v>3</v>
      </c>
      <c r="G1688" s="120">
        <v>1598004</v>
      </c>
      <c r="H1688" s="124"/>
      <c r="I1688" s="128" t="s">
        <v>5106</v>
      </c>
      <c r="J1688" s="124"/>
      <c r="K1688" s="124"/>
      <c r="L1688" s="124"/>
      <c r="M1688" s="124"/>
      <c r="N1688" s="213">
        <v>0</v>
      </c>
      <c r="O1688" s="213">
        <v>504</v>
      </c>
      <c r="P1688" s="124" t="s">
        <v>1314</v>
      </c>
    </row>
    <row r="1689" spans="1:16" ht="51">
      <c r="A1689" s="266" t="s">
        <v>619</v>
      </c>
      <c r="B1689" s="124"/>
      <c r="C1689" s="125" t="s">
        <v>713</v>
      </c>
      <c r="D1689" s="119">
        <v>43150</v>
      </c>
      <c r="E1689" s="120" t="s">
        <v>4372</v>
      </c>
      <c r="F1689" s="120" t="s">
        <v>3</v>
      </c>
      <c r="G1689" s="120">
        <v>1597877</v>
      </c>
      <c r="H1689" s="124"/>
      <c r="I1689" s="128" t="s">
        <v>5107</v>
      </c>
      <c r="J1689" s="124"/>
      <c r="K1689" s="124"/>
      <c r="L1689" s="124"/>
      <c r="M1689" s="124"/>
      <c r="N1689" s="213">
        <v>0</v>
      </c>
      <c r="O1689" s="213">
        <v>1301</v>
      </c>
      <c r="P1689" s="124" t="s">
        <v>1314</v>
      </c>
    </row>
    <row r="1690" spans="1:16" ht="51">
      <c r="A1690" s="266" t="s">
        <v>619</v>
      </c>
      <c r="B1690" s="124"/>
      <c r="C1690" s="125" t="s">
        <v>713</v>
      </c>
      <c r="D1690" s="119">
        <v>43150</v>
      </c>
      <c r="E1690" s="120" t="s">
        <v>4373</v>
      </c>
      <c r="F1690" s="120" t="s">
        <v>3</v>
      </c>
      <c r="G1690" s="120">
        <v>1597895</v>
      </c>
      <c r="H1690" s="124"/>
      <c r="I1690" s="128" t="s">
        <v>5108</v>
      </c>
      <c r="J1690" s="124"/>
      <c r="K1690" s="124"/>
      <c r="L1690" s="124"/>
      <c r="M1690" s="124"/>
      <c r="N1690" s="213">
        <v>0</v>
      </c>
      <c r="O1690" s="213">
        <v>2768.88</v>
      </c>
      <c r="P1690" s="124" t="s">
        <v>1314</v>
      </c>
    </row>
    <row r="1691" spans="1:16" ht="51">
      <c r="A1691" s="266" t="s">
        <v>619</v>
      </c>
      <c r="B1691" s="124"/>
      <c r="C1691" s="125" t="s">
        <v>713</v>
      </c>
      <c r="D1691" s="119">
        <v>43150</v>
      </c>
      <c r="E1691" s="120" t="s">
        <v>4374</v>
      </c>
      <c r="F1691" s="120" t="s">
        <v>3</v>
      </c>
      <c r="G1691" s="120">
        <v>1597911</v>
      </c>
      <c r="H1691" s="124"/>
      <c r="I1691" s="128" t="s">
        <v>5109</v>
      </c>
      <c r="J1691" s="124"/>
      <c r="K1691" s="124"/>
      <c r="L1691" s="124"/>
      <c r="M1691" s="124"/>
      <c r="N1691" s="213">
        <v>0</v>
      </c>
      <c r="O1691" s="213">
        <v>190</v>
      </c>
      <c r="P1691" s="124" t="s">
        <v>1314</v>
      </c>
    </row>
    <row r="1692" spans="1:16" ht="38.25">
      <c r="A1692" s="266">
        <v>20</v>
      </c>
      <c r="B1692" s="124"/>
      <c r="C1692" s="125" t="s">
        <v>693</v>
      </c>
      <c r="D1692" s="119">
        <v>43150</v>
      </c>
      <c r="E1692" s="120" t="s">
        <v>4375</v>
      </c>
      <c r="F1692" s="120" t="s">
        <v>3</v>
      </c>
      <c r="G1692" s="120">
        <v>1597914</v>
      </c>
      <c r="H1692" s="124"/>
      <c r="I1692" s="128" t="s">
        <v>5110</v>
      </c>
      <c r="J1692" s="124"/>
      <c r="K1692" s="124"/>
      <c r="L1692" s="124"/>
      <c r="M1692" s="124"/>
      <c r="N1692" s="213">
        <v>0</v>
      </c>
      <c r="O1692" s="213">
        <v>565.44000000000005</v>
      </c>
      <c r="P1692" s="124" t="s">
        <v>1314</v>
      </c>
    </row>
    <row r="1693" spans="1:16" ht="51">
      <c r="A1693" s="266" t="s">
        <v>619</v>
      </c>
      <c r="B1693" s="124"/>
      <c r="C1693" s="125" t="s">
        <v>713</v>
      </c>
      <c r="D1693" s="119">
        <v>43150</v>
      </c>
      <c r="E1693" s="120" t="s">
        <v>4376</v>
      </c>
      <c r="F1693" s="120" t="s">
        <v>3</v>
      </c>
      <c r="G1693" s="120">
        <v>1597923</v>
      </c>
      <c r="H1693" s="124"/>
      <c r="I1693" s="128" t="s">
        <v>3532</v>
      </c>
      <c r="J1693" s="124"/>
      <c r="K1693" s="124"/>
      <c r="L1693" s="124"/>
      <c r="M1693" s="124"/>
      <c r="N1693" s="213">
        <v>0</v>
      </c>
      <c r="O1693" s="213">
        <v>5535.12</v>
      </c>
      <c r="P1693" s="124" t="s">
        <v>1314</v>
      </c>
    </row>
    <row r="1694" spans="1:16" ht="51">
      <c r="A1694" s="266" t="s">
        <v>619</v>
      </c>
      <c r="B1694" s="124"/>
      <c r="C1694" s="125" t="s">
        <v>713</v>
      </c>
      <c r="D1694" s="119">
        <v>43150</v>
      </c>
      <c r="E1694" s="120" t="s">
        <v>4377</v>
      </c>
      <c r="F1694" s="120" t="s">
        <v>3</v>
      </c>
      <c r="G1694" s="120">
        <v>1598038</v>
      </c>
      <c r="H1694" s="124"/>
      <c r="I1694" s="128" t="s">
        <v>5111</v>
      </c>
      <c r="J1694" s="124"/>
      <c r="K1694" s="124"/>
      <c r="L1694" s="124"/>
      <c r="M1694" s="124"/>
      <c r="N1694" s="213">
        <v>0</v>
      </c>
      <c r="O1694" s="213">
        <v>140</v>
      </c>
      <c r="P1694" s="124" t="s">
        <v>1314</v>
      </c>
    </row>
    <row r="1695" spans="1:16" ht="51">
      <c r="A1695" s="266">
        <v>48</v>
      </c>
      <c r="B1695" s="124"/>
      <c r="C1695" s="125" t="s">
        <v>700</v>
      </c>
      <c r="D1695" s="119">
        <v>43150</v>
      </c>
      <c r="E1695" s="120" t="s">
        <v>4378</v>
      </c>
      <c r="F1695" s="120" t="s">
        <v>3</v>
      </c>
      <c r="G1695" s="120">
        <v>1598044</v>
      </c>
      <c r="H1695" s="124"/>
      <c r="I1695" s="128" t="s">
        <v>5112</v>
      </c>
      <c r="J1695" s="124"/>
      <c r="K1695" s="124"/>
      <c r="L1695" s="124"/>
      <c r="M1695" s="124"/>
      <c r="N1695" s="213">
        <v>0</v>
      </c>
      <c r="O1695" s="213">
        <v>155</v>
      </c>
      <c r="P1695" s="124" t="s">
        <v>1314</v>
      </c>
    </row>
    <row r="1696" spans="1:16" ht="51">
      <c r="A1696" s="266" t="s">
        <v>619</v>
      </c>
      <c r="B1696" s="124"/>
      <c r="C1696" s="125" t="s">
        <v>713</v>
      </c>
      <c r="D1696" s="119">
        <v>43150</v>
      </c>
      <c r="E1696" s="120" t="s">
        <v>4379</v>
      </c>
      <c r="F1696" s="120" t="s">
        <v>3</v>
      </c>
      <c r="G1696" s="120">
        <v>1598073</v>
      </c>
      <c r="H1696" s="124"/>
      <c r="I1696" s="128" t="s">
        <v>5113</v>
      </c>
      <c r="J1696" s="124"/>
      <c r="K1696" s="124"/>
      <c r="L1696" s="124"/>
      <c r="M1696" s="124"/>
      <c r="N1696" s="213">
        <v>0</v>
      </c>
      <c r="O1696" s="213">
        <v>190</v>
      </c>
      <c r="P1696" s="124" t="s">
        <v>1314</v>
      </c>
    </row>
    <row r="1697" spans="1:16" ht="51">
      <c r="A1697" s="266" t="s">
        <v>619</v>
      </c>
      <c r="B1697" s="124"/>
      <c r="C1697" s="125" t="s">
        <v>713</v>
      </c>
      <c r="D1697" s="119">
        <v>43150</v>
      </c>
      <c r="E1697" s="120" t="s">
        <v>4380</v>
      </c>
      <c r="F1697" s="120" t="s">
        <v>3</v>
      </c>
      <c r="G1697" s="120">
        <v>1598075</v>
      </c>
      <c r="H1697" s="124"/>
      <c r="I1697" s="128" t="s">
        <v>5114</v>
      </c>
      <c r="J1697" s="124"/>
      <c r="K1697" s="124"/>
      <c r="L1697" s="124"/>
      <c r="M1697" s="124"/>
      <c r="N1697" s="213">
        <v>0</v>
      </c>
      <c r="O1697" s="213">
        <v>700</v>
      </c>
      <c r="P1697" s="124" t="s">
        <v>1314</v>
      </c>
    </row>
    <row r="1698" spans="1:16" ht="51">
      <c r="A1698" s="266" t="s">
        <v>619</v>
      </c>
      <c r="B1698" s="124"/>
      <c r="C1698" s="125" t="s">
        <v>713</v>
      </c>
      <c r="D1698" s="119">
        <v>43150</v>
      </c>
      <c r="E1698" s="120" t="s">
        <v>4381</v>
      </c>
      <c r="F1698" s="120" t="s">
        <v>3</v>
      </c>
      <c r="G1698" s="120">
        <v>1598093</v>
      </c>
      <c r="H1698" s="124"/>
      <c r="I1698" s="128" t="s">
        <v>5115</v>
      </c>
      <c r="J1698" s="124"/>
      <c r="K1698" s="124"/>
      <c r="L1698" s="124"/>
      <c r="M1698" s="124"/>
      <c r="N1698" s="213">
        <v>0</v>
      </c>
      <c r="O1698" s="213">
        <v>0.2</v>
      </c>
      <c r="P1698" s="124" t="s">
        <v>5265</v>
      </c>
    </row>
    <row r="1699" spans="1:16" ht="51">
      <c r="A1699" s="266" t="s">
        <v>619</v>
      </c>
      <c r="B1699" s="124"/>
      <c r="C1699" s="125" t="s">
        <v>713</v>
      </c>
      <c r="D1699" s="119">
        <v>43150</v>
      </c>
      <c r="E1699" s="120" t="s">
        <v>4382</v>
      </c>
      <c r="F1699" s="120" t="s">
        <v>3</v>
      </c>
      <c r="G1699" s="120">
        <v>1598109</v>
      </c>
      <c r="H1699" s="124"/>
      <c r="I1699" s="128" t="s">
        <v>5116</v>
      </c>
      <c r="J1699" s="124"/>
      <c r="K1699" s="124"/>
      <c r="L1699" s="124"/>
      <c r="M1699" s="124"/>
      <c r="N1699" s="213">
        <v>0</v>
      </c>
      <c r="O1699" s="213">
        <v>1879.52</v>
      </c>
      <c r="P1699" s="124" t="s">
        <v>1314</v>
      </c>
    </row>
    <row r="1700" spans="1:16" ht="63.75">
      <c r="A1700" s="266">
        <v>48</v>
      </c>
      <c r="B1700" s="124"/>
      <c r="C1700" s="125" t="s">
        <v>700</v>
      </c>
      <c r="D1700" s="119">
        <v>43150</v>
      </c>
      <c r="E1700" s="120" t="s">
        <v>4383</v>
      </c>
      <c r="F1700" s="120" t="s">
        <v>3</v>
      </c>
      <c r="G1700" s="120">
        <v>1598161</v>
      </c>
      <c r="H1700" s="124"/>
      <c r="I1700" s="128" t="s">
        <v>5117</v>
      </c>
      <c r="J1700" s="124"/>
      <c r="K1700" s="124"/>
      <c r="L1700" s="124"/>
      <c r="M1700" s="124"/>
      <c r="N1700" s="213">
        <v>0</v>
      </c>
      <c r="O1700" s="213">
        <v>2866</v>
      </c>
      <c r="P1700" s="124" t="s">
        <v>1314</v>
      </c>
    </row>
    <row r="1701" spans="1:16" ht="63.75">
      <c r="A1701" s="266">
        <v>48</v>
      </c>
      <c r="B1701" s="124"/>
      <c r="C1701" s="125" t="s">
        <v>700</v>
      </c>
      <c r="D1701" s="119">
        <v>43150</v>
      </c>
      <c r="E1701" s="120" t="s">
        <v>4384</v>
      </c>
      <c r="F1701" s="120" t="s">
        <v>3</v>
      </c>
      <c r="G1701" s="120">
        <v>1598175</v>
      </c>
      <c r="H1701" s="124"/>
      <c r="I1701" s="128" t="s">
        <v>5118</v>
      </c>
      <c r="J1701" s="124"/>
      <c r="K1701" s="124"/>
      <c r="L1701" s="124"/>
      <c r="M1701" s="124"/>
      <c r="N1701" s="213">
        <v>0</v>
      </c>
      <c r="O1701" s="213">
        <v>194</v>
      </c>
      <c r="P1701" s="124" t="s">
        <v>1314</v>
      </c>
    </row>
    <row r="1702" spans="1:16" ht="51">
      <c r="A1702" s="266">
        <v>47</v>
      </c>
      <c r="B1702" s="124"/>
      <c r="C1702" s="125" t="s">
        <v>699</v>
      </c>
      <c r="D1702" s="119">
        <v>43150</v>
      </c>
      <c r="E1702" s="120" t="s">
        <v>4385</v>
      </c>
      <c r="F1702" s="120" t="s">
        <v>3</v>
      </c>
      <c r="G1702" s="120">
        <v>1598185</v>
      </c>
      <c r="H1702" s="124"/>
      <c r="I1702" s="128" t="s">
        <v>5119</v>
      </c>
      <c r="J1702" s="124"/>
      <c r="K1702" s="124"/>
      <c r="L1702" s="124"/>
      <c r="M1702" s="124"/>
      <c r="N1702" s="213">
        <v>0</v>
      </c>
      <c r="O1702" s="213">
        <v>186.08</v>
      </c>
      <c r="P1702" s="124" t="s">
        <v>1314</v>
      </c>
    </row>
    <row r="1703" spans="1:16" ht="51">
      <c r="A1703" s="266">
        <v>48</v>
      </c>
      <c r="B1703" s="124"/>
      <c r="C1703" s="125" t="s">
        <v>700</v>
      </c>
      <c r="D1703" s="119">
        <v>43150</v>
      </c>
      <c r="E1703" s="120" t="s">
        <v>4386</v>
      </c>
      <c r="F1703" s="120" t="s">
        <v>3</v>
      </c>
      <c r="G1703" s="120">
        <v>1598193</v>
      </c>
      <c r="H1703" s="124"/>
      <c r="I1703" s="128" t="s">
        <v>5120</v>
      </c>
      <c r="J1703" s="124"/>
      <c r="K1703" s="124"/>
      <c r="L1703" s="124"/>
      <c r="M1703" s="124"/>
      <c r="N1703" s="213">
        <v>0</v>
      </c>
      <c r="O1703" s="213">
        <v>14400</v>
      </c>
      <c r="P1703" s="124" t="s">
        <v>1314</v>
      </c>
    </row>
    <row r="1704" spans="1:16" ht="51">
      <c r="A1704" s="266" t="s">
        <v>619</v>
      </c>
      <c r="B1704" s="124"/>
      <c r="C1704" s="125" t="s">
        <v>713</v>
      </c>
      <c r="D1704" s="119">
        <v>43151</v>
      </c>
      <c r="E1704" s="120" t="s">
        <v>3854</v>
      </c>
      <c r="F1704" s="120" t="s">
        <v>6</v>
      </c>
      <c r="G1704" s="120">
        <v>667748</v>
      </c>
      <c r="H1704" s="124"/>
      <c r="I1704" s="128" t="s">
        <v>4714</v>
      </c>
      <c r="J1704" s="124"/>
      <c r="K1704" s="124"/>
      <c r="L1704" s="124"/>
      <c r="M1704" s="124"/>
      <c r="N1704" s="213">
        <v>0</v>
      </c>
      <c r="O1704" s="213">
        <v>36660.25</v>
      </c>
      <c r="P1704" s="124" t="s">
        <v>1314</v>
      </c>
    </row>
    <row r="1705" spans="1:16" ht="51">
      <c r="A1705" s="266" t="s">
        <v>619</v>
      </c>
      <c r="B1705" s="124"/>
      <c r="C1705" s="125" t="s">
        <v>713</v>
      </c>
      <c r="D1705" s="119">
        <v>43151</v>
      </c>
      <c r="E1705" s="120" t="s">
        <v>3855</v>
      </c>
      <c r="F1705" s="120" t="s">
        <v>6</v>
      </c>
      <c r="G1705" s="120">
        <v>667750</v>
      </c>
      <c r="H1705" s="124"/>
      <c r="I1705" s="128" t="s">
        <v>4715</v>
      </c>
      <c r="J1705" s="124"/>
      <c r="K1705" s="124"/>
      <c r="L1705" s="124"/>
      <c r="M1705" s="124"/>
      <c r="N1705" s="213">
        <v>0</v>
      </c>
      <c r="O1705" s="213">
        <v>24809.33</v>
      </c>
      <c r="P1705" s="124" t="s">
        <v>1314</v>
      </c>
    </row>
    <row r="1706" spans="1:16" ht="51">
      <c r="A1706" s="266" t="s">
        <v>619</v>
      </c>
      <c r="B1706" s="124"/>
      <c r="C1706" s="125" t="s">
        <v>713</v>
      </c>
      <c r="D1706" s="119">
        <v>43151</v>
      </c>
      <c r="E1706" s="120" t="s">
        <v>3856</v>
      </c>
      <c r="F1706" s="120" t="s">
        <v>6</v>
      </c>
      <c r="G1706" s="120">
        <v>667754</v>
      </c>
      <c r="H1706" s="124"/>
      <c r="I1706" s="128" t="s">
        <v>4716</v>
      </c>
      <c r="J1706" s="124"/>
      <c r="K1706" s="124"/>
      <c r="L1706" s="124"/>
      <c r="M1706" s="124"/>
      <c r="N1706" s="213">
        <v>0</v>
      </c>
      <c r="O1706" s="213">
        <v>2702.63</v>
      </c>
      <c r="P1706" s="124" t="s">
        <v>1314</v>
      </c>
    </row>
    <row r="1707" spans="1:16" ht="63.75">
      <c r="A1707" s="266" t="s">
        <v>619</v>
      </c>
      <c r="B1707" s="124"/>
      <c r="C1707" s="125" t="s">
        <v>713</v>
      </c>
      <c r="D1707" s="119">
        <v>43151</v>
      </c>
      <c r="E1707" s="120" t="s">
        <v>3857</v>
      </c>
      <c r="F1707" s="120" t="s">
        <v>6</v>
      </c>
      <c r="G1707" s="120">
        <v>667756</v>
      </c>
      <c r="H1707" s="124"/>
      <c r="I1707" s="128" t="s">
        <v>4717</v>
      </c>
      <c r="J1707" s="124"/>
      <c r="K1707" s="124"/>
      <c r="L1707" s="124"/>
      <c r="M1707" s="124"/>
      <c r="N1707" s="213">
        <v>0</v>
      </c>
      <c r="O1707" s="213">
        <v>117505.21</v>
      </c>
      <c r="P1707" s="124" t="s">
        <v>1314</v>
      </c>
    </row>
    <row r="1708" spans="1:16" ht="51">
      <c r="A1708" s="266" t="s">
        <v>619</v>
      </c>
      <c r="B1708" s="124"/>
      <c r="C1708" s="125" t="s">
        <v>713</v>
      </c>
      <c r="D1708" s="119">
        <v>43151</v>
      </c>
      <c r="E1708" s="120" t="s">
        <v>3858</v>
      </c>
      <c r="F1708" s="120" t="s">
        <v>6</v>
      </c>
      <c r="G1708" s="120">
        <v>667758</v>
      </c>
      <c r="H1708" s="124"/>
      <c r="I1708" s="128" t="s">
        <v>4718</v>
      </c>
      <c r="J1708" s="124"/>
      <c r="K1708" s="124"/>
      <c r="L1708" s="124"/>
      <c r="M1708" s="124"/>
      <c r="N1708" s="213">
        <v>0</v>
      </c>
      <c r="O1708" s="213">
        <v>7102.16</v>
      </c>
      <c r="P1708" s="124" t="s">
        <v>1314</v>
      </c>
    </row>
    <row r="1709" spans="1:16" ht="63.75">
      <c r="A1709" s="266" t="s">
        <v>619</v>
      </c>
      <c r="B1709" s="124"/>
      <c r="C1709" s="125" t="s">
        <v>713</v>
      </c>
      <c r="D1709" s="119">
        <v>43151</v>
      </c>
      <c r="E1709" s="120" t="s">
        <v>3859</v>
      </c>
      <c r="F1709" s="120" t="s">
        <v>6</v>
      </c>
      <c r="G1709" s="120">
        <v>668197</v>
      </c>
      <c r="H1709" s="124"/>
      <c r="I1709" s="128" t="s">
        <v>4719</v>
      </c>
      <c r="J1709" s="124"/>
      <c r="K1709" s="124"/>
      <c r="L1709" s="124"/>
      <c r="M1709" s="124"/>
      <c r="N1709" s="213">
        <v>0</v>
      </c>
      <c r="O1709" s="213">
        <v>38129.660000000003</v>
      </c>
      <c r="P1709" s="124" t="s">
        <v>1314</v>
      </c>
    </row>
    <row r="1710" spans="1:16" ht="63.75">
      <c r="A1710" s="266" t="s">
        <v>619</v>
      </c>
      <c r="B1710" s="124"/>
      <c r="C1710" s="125" t="s">
        <v>713</v>
      </c>
      <c r="D1710" s="119">
        <v>43151</v>
      </c>
      <c r="E1710" s="120" t="s">
        <v>3860</v>
      </c>
      <c r="F1710" s="120" t="s">
        <v>6</v>
      </c>
      <c r="G1710" s="120">
        <v>668255</v>
      </c>
      <c r="H1710" s="124"/>
      <c r="I1710" s="128" t="s">
        <v>4720</v>
      </c>
      <c r="J1710" s="124"/>
      <c r="K1710" s="124"/>
      <c r="L1710" s="124"/>
      <c r="M1710" s="124"/>
      <c r="N1710" s="213">
        <v>0</v>
      </c>
      <c r="O1710" s="213">
        <v>121999.82</v>
      </c>
      <c r="P1710" s="124" t="s">
        <v>1314</v>
      </c>
    </row>
    <row r="1711" spans="1:16" ht="51">
      <c r="A1711" s="266" t="s">
        <v>620</v>
      </c>
      <c r="B1711" s="124"/>
      <c r="C1711" s="125" t="s">
        <v>714</v>
      </c>
      <c r="D1711" s="119">
        <v>43151</v>
      </c>
      <c r="E1711" s="120" t="s">
        <v>3861</v>
      </c>
      <c r="F1711" s="120" t="s">
        <v>1315</v>
      </c>
      <c r="G1711" s="120">
        <v>16692720</v>
      </c>
      <c r="H1711" s="124"/>
      <c r="I1711" s="128" t="s">
        <v>4721</v>
      </c>
      <c r="J1711" s="124"/>
      <c r="K1711" s="124"/>
      <c r="L1711" s="124"/>
      <c r="M1711" s="124"/>
      <c r="N1711" s="213">
        <v>0</v>
      </c>
      <c r="O1711" s="213">
        <v>870.77</v>
      </c>
      <c r="P1711" s="124" t="s">
        <v>1314</v>
      </c>
    </row>
    <row r="1712" spans="1:16" ht="63.75">
      <c r="A1712" s="266" t="s">
        <v>619</v>
      </c>
      <c r="B1712" s="124"/>
      <c r="C1712" s="125" t="s">
        <v>713</v>
      </c>
      <c r="D1712" s="119">
        <v>43151</v>
      </c>
      <c r="E1712" s="120" t="s">
        <v>3862</v>
      </c>
      <c r="F1712" s="120" t="s">
        <v>6</v>
      </c>
      <c r="G1712" s="120">
        <v>942906</v>
      </c>
      <c r="H1712" s="124"/>
      <c r="I1712" s="128" t="s">
        <v>4722</v>
      </c>
      <c r="J1712" s="124"/>
      <c r="K1712" s="124"/>
      <c r="L1712" s="124"/>
      <c r="M1712" s="124"/>
      <c r="N1712" s="213">
        <v>0</v>
      </c>
      <c r="O1712" s="213">
        <v>231685.1</v>
      </c>
      <c r="P1712" s="124" t="s">
        <v>1314</v>
      </c>
    </row>
    <row r="1713" spans="1:16" ht="63.75">
      <c r="A1713" s="266" t="s">
        <v>620</v>
      </c>
      <c r="B1713" s="124"/>
      <c r="C1713" s="125" t="s">
        <v>714</v>
      </c>
      <c r="D1713" s="119">
        <v>43151</v>
      </c>
      <c r="E1713" s="120" t="s">
        <v>3863</v>
      </c>
      <c r="F1713" s="120" t="s">
        <v>11</v>
      </c>
      <c r="G1713" s="120">
        <v>10424</v>
      </c>
      <c r="H1713" s="124"/>
      <c r="I1713" s="128" t="s">
        <v>4723</v>
      </c>
      <c r="J1713" s="124"/>
      <c r="K1713" s="124"/>
      <c r="L1713" s="124"/>
      <c r="M1713" s="124"/>
      <c r="N1713" s="213">
        <v>323.70999999999998</v>
      </c>
      <c r="O1713" s="213">
        <v>0</v>
      </c>
      <c r="P1713" s="124" t="s">
        <v>1314</v>
      </c>
    </row>
    <row r="1714" spans="1:16" ht="51">
      <c r="A1714" s="266">
        <v>340</v>
      </c>
      <c r="B1714" s="124"/>
      <c r="C1714" s="125" t="s">
        <v>814</v>
      </c>
      <c r="D1714" s="119">
        <v>43151</v>
      </c>
      <c r="E1714" s="120" t="s">
        <v>3864</v>
      </c>
      <c r="F1714" s="120" t="s">
        <v>15</v>
      </c>
      <c r="G1714" s="120">
        <v>668088</v>
      </c>
      <c r="H1714" s="124"/>
      <c r="I1714" s="128" t="s">
        <v>4724</v>
      </c>
      <c r="J1714" s="124"/>
      <c r="K1714" s="124"/>
      <c r="L1714" s="124"/>
      <c r="M1714" s="124"/>
      <c r="N1714" s="213">
        <v>50</v>
      </c>
      <c r="O1714" s="213">
        <v>0</v>
      </c>
      <c r="P1714" s="124" t="s">
        <v>1314</v>
      </c>
    </row>
    <row r="1715" spans="1:16" ht="76.5">
      <c r="A1715" s="266">
        <v>35</v>
      </c>
      <c r="B1715" s="124"/>
      <c r="C1715" s="125" t="s">
        <v>696</v>
      </c>
      <c r="D1715" s="119">
        <v>43151</v>
      </c>
      <c r="E1715" s="120" t="s">
        <v>3865</v>
      </c>
      <c r="F1715" s="120" t="s">
        <v>1315</v>
      </c>
      <c r="G1715" s="120">
        <v>16676947</v>
      </c>
      <c r="H1715" s="124"/>
      <c r="I1715" s="128" t="s">
        <v>4725</v>
      </c>
      <c r="J1715" s="124"/>
      <c r="K1715" s="124"/>
      <c r="L1715" s="124"/>
      <c r="M1715" s="124"/>
      <c r="N1715" s="213">
        <v>3863.81</v>
      </c>
      <c r="O1715" s="213">
        <v>0</v>
      </c>
      <c r="P1715" s="124" t="s">
        <v>1314</v>
      </c>
    </row>
    <row r="1716" spans="1:16" ht="63.75">
      <c r="A1716" s="266" t="s">
        <v>620</v>
      </c>
      <c r="B1716" s="124"/>
      <c r="C1716" s="125" t="s">
        <v>714</v>
      </c>
      <c r="D1716" s="119">
        <v>43151</v>
      </c>
      <c r="E1716" s="120" t="s">
        <v>3866</v>
      </c>
      <c r="F1716" s="120" t="s">
        <v>11</v>
      </c>
      <c r="G1716" s="120">
        <v>10453</v>
      </c>
      <c r="H1716" s="124"/>
      <c r="I1716" s="128" t="s">
        <v>4726</v>
      </c>
      <c r="J1716" s="124"/>
      <c r="K1716" s="124"/>
      <c r="L1716" s="124"/>
      <c r="M1716" s="124"/>
      <c r="N1716" s="213">
        <v>4243.59</v>
      </c>
      <c r="O1716" s="213">
        <v>0</v>
      </c>
      <c r="P1716" s="124" t="s">
        <v>1314</v>
      </c>
    </row>
    <row r="1717" spans="1:16" ht="51">
      <c r="A1717" s="266" t="s">
        <v>619</v>
      </c>
      <c r="B1717" s="124"/>
      <c r="C1717" s="125" t="s">
        <v>713</v>
      </c>
      <c r="D1717" s="119">
        <v>43151</v>
      </c>
      <c r="E1717" s="120" t="s">
        <v>4387</v>
      </c>
      <c r="F1717" s="120" t="s">
        <v>3</v>
      </c>
      <c r="G1717" s="120">
        <v>1598327</v>
      </c>
      <c r="H1717" s="124"/>
      <c r="I1717" s="128" t="s">
        <v>5121</v>
      </c>
      <c r="J1717" s="124"/>
      <c r="K1717" s="124"/>
      <c r="L1717" s="124"/>
      <c r="M1717" s="124"/>
      <c r="N1717" s="213">
        <v>0</v>
      </c>
      <c r="O1717" s="213">
        <v>15643.98</v>
      </c>
      <c r="P1717" s="124" t="s">
        <v>1314</v>
      </c>
    </row>
    <row r="1718" spans="1:16" ht="63.75">
      <c r="A1718" s="266" t="s">
        <v>619</v>
      </c>
      <c r="B1718" s="124"/>
      <c r="C1718" s="125" t="s">
        <v>713</v>
      </c>
      <c r="D1718" s="119">
        <v>43151</v>
      </c>
      <c r="E1718" s="120" t="s">
        <v>4388</v>
      </c>
      <c r="F1718" s="120" t="s">
        <v>3</v>
      </c>
      <c r="G1718" s="120">
        <v>1598321</v>
      </c>
      <c r="H1718" s="124"/>
      <c r="I1718" s="128" t="s">
        <v>5122</v>
      </c>
      <c r="J1718" s="124"/>
      <c r="K1718" s="124"/>
      <c r="L1718" s="124"/>
      <c r="M1718" s="124"/>
      <c r="N1718" s="213">
        <v>0</v>
      </c>
      <c r="O1718" s="213">
        <v>1344.67</v>
      </c>
      <c r="P1718" s="124" t="s">
        <v>1314</v>
      </c>
    </row>
    <row r="1719" spans="1:16" ht="51">
      <c r="A1719" s="266">
        <v>266</v>
      </c>
      <c r="B1719" s="124"/>
      <c r="C1719" s="125" t="s">
        <v>781</v>
      </c>
      <c r="D1719" s="119">
        <v>43151</v>
      </c>
      <c r="E1719" s="120" t="s">
        <v>4389</v>
      </c>
      <c r="F1719" s="120" t="s">
        <v>3</v>
      </c>
      <c r="G1719" s="120">
        <v>1598324</v>
      </c>
      <c r="H1719" s="124"/>
      <c r="I1719" s="128" t="s">
        <v>5123</v>
      </c>
      <c r="J1719" s="124"/>
      <c r="K1719" s="124"/>
      <c r="L1719" s="124"/>
      <c r="M1719" s="124"/>
      <c r="N1719" s="213">
        <v>0</v>
      </c>
      <c r="O1719" s="213">
        <v>135</v>
      </c>
      <c r="P1719" s="124" t="s">
        <v>1314</v>
      </c>
    </row>
    <row r="1720" spans="1:16" ht="38.25">
      <c r="A1720" s="266">
        <v>20</v>
      </c>
      <c r="B1720" s="124"/>
      <c r="C1720" s="125" t="s">
        <v>693</v>
      </c>
      <c r="D1720" s="119">
        <v>43151</v>
      </c>
      <c r="E1720" s="120" t="s">
        <v>4390</v>
      </c>
      <c r="F1720" s="120" t="s">
        <v>3</v>
      </c>
      <c r="G1720" s="120">
        <v>1598336</v>
      </c>
      <c r="H1720" s="124"/>
      <c r="I1720" s="128" t="s">
        <v>5124</v>
      </c>
      <c r="J1720" s="124"/>
      <c r="K1720" s="124"/>
      <c r="L1720" s="124"/>
      <c r="M1720" s="124"/>
      <c r="N1720" s="213">
        <v>0</v>
      </c>
      <c r="O1720" s="213">
        <v>6</v>
      </c>
      <c r="P1720" s="124" t="s">
        <v>1314</v>
      </c>
    </row>
    <row r="1721" spans="1:16" ht="51">
      <c r="A1721" s="266" t="s">
        <v>619</v>
      </c>
      <c r="B1721" s="124"/>
      <c r="C1721" s="125" t="s">
        <v>713</v>
      </c>
      <c r="D1721" s="119">
        <v>43151</v>
      </c>
      <c r="E1721" s="120" t="s">
        <v>4391</v>
      </c>
      <c r="F1721" s="120" t="s">
        <v>3</v>
      </c>
      <c r="G1721" s="120">
        <v>1598349</v>
      </c>
      <c r="H1721" s="124"/>
      <c r="I1721" s="128" t="s">
        <v>5125</v>
      </c>
      <c r="J1721" s="124"/>
      <c r="K1721" s="124"/>
      <c r="L1721" s="124"/>
      <c r="M1721" s="124"/>
      <c r="N1721" s="213">
        <v>0</v>
      </c>
      <c r="O1721" s="213">
        <v>1</v>
      </c>
      <c r="P1721" s="124" t="s">
        <v>1314</v>
      </c>
    </row>
    <row r="1722" spans="1:16" ht="51">
      <c r="A1722" s="266">
        <v>48</v>
      </c>
      <c r="B1722" s="124"/>
      <c r="C1722" s="125" t="s">
        <v>700</v>
      </c>
      <c r="D1722" s="119">
        <v>43151</v>
      </c>
      <c r="E1722" s="120" t="s">
        <v>4392</v>
      </c>
      <c r="F1722" s="120" t="s">
        <v>3</v>
      </c>
      <c r="G1722" s="120">
        <v>1598352</v>
      </c>
      <c r="H1722" s="124"/>
      <c r="I1722" s="128" t="s">
        <v>5126</v>
      </c>
      <c r="J1722" s="124"/>
      <c r="K1722" s="124"/>
      <c r="L1722" s="124"/>
      <c r="M1722" s="124"/>
      <c r="N1722" s="213">
        <v>0</v>
      </c>
      <c r="O1722" s="213">
        <v>1</v>
      </c>
      <c r="P1722" s="124" t="s">
        <v>1314</v>
      </c>
    </row>
    <row r="1723" spans="1:16" ht="63.75">
      <c r="A1723" s="266">
        <v>582</v>
      </c>
      <c r="B1723" s="124"/>
      <c r="C1723" s="125" t="s">
        <v>856</v>
      </c>
      <c r="D1723" s="119">
        <v>43151</v>
      </c>
      <c r="E1723" s="120" t="s">
        <v>4393</v>
      </c>
      <c r="F1723" s="120" t="s">
        <v>3</v>
      </c>
      <c r="G1723" s="120">
        <v>1598356</v>
      </c>
      <c r="H1723" s="124"/>
      <c r="I1723" s="128" t="s">
        <v>5127</v>
      </c>
      <c r="J1723" s="124"/>
      <c r="K1723" s="124"/>
      <c r="L1723" s="124"/>
      <c r="M1723" s="124"/>
      <c r="N1723" s="213">
        <v>0</v>
      </c>
      <c r="O1723" s="213">
        <v>1152</v>
      </c>
      <c r="P1723" s="124" t="s">
        <v>1314</v>
      </c>
    </row>
    <row r="1724" spans="1:16" ht="51">
      <c r="A1724" s="266" t="s">
        <v>619</v>
      </c>
      <c r="B1724" s="124"/>
      <c r="C1724" s="125" t="s">
        <v>713</v>
      </c>
      <c r="D1724" s="119">
        <v>43151</v>
      </c>
      <c r="E1724" s="120" t="s">
        <v>4394</v>
      </c>
      <c r="F1724" s="120" t="s">
        <v>3</v>
      </c>
      <c r="G1724" s="120">
        <v>1598379</v>
      </c>
      <c r="H1724" s="124"/>
      <c r="I1724" s="128" t="s">
        <v>3525</v>
      </c>
      <c r="J1724" s="124"/>
      <c r="K1724" s="124"/>
      <c r="L1724" s="124"/>
      <c r="M1724" s="124"/>
      <c r="N1724" s="213">
        <v>0</v>
      </c>
      <c r="O1724" s="213">
        <v>44.29</v>
      </c>
      <c r="P1724" s="124" t="s">
        <v>1314</v>
      </c>
    </row>
    <row r="1725" spans="1:16" ht="51">
      <c r="A1725" s="266">
        <v>291</v>
      </c>
      <c r="B1725" s="124"/>
      <c r="C1725" s="125" t="s">
        <v>794</v>
      </c>
      <c r="D1725" s="119">
        <v>43151</v>
      </c>
      <c r="E1725" s="120" t="s">
        <v>4395</v>
      </c>
      <c r="F1725" s="120" t="s">
        <v>3</v>
      </c>
      <c r="G1725" s="120">
        <v>1598434</v>
      </c>
      <c r="H1725" s="124"/>
      <c r="I1725" s="128" t="s">
        <v>5128</v>
      </c>
      <c r="J1725" s="124"/>
      <c r="K1725" s="124"/>
      <c r="L1725" s="124"/>
      <c r="M1725" s="124"/>
      <c r="N1725" s="213">
        <v>0</v>
      </c>
      <c r="O1725" s="213">
        <v>140</v>
      </c>
      <c r="P1725" s="124" t="s">
        <v>1314</v>
      </c>
    </row>
    <row r="1726" spans="1:16" ht="51">
      <c r="A1726" s="266" t="s">
        <v>619</v>
      </c>
      <c r="B1726" s="124"/>
      <c r="C1726" s="125" t="s">
        <v>713</v>
      </c>
      <c r="D1726" s="119">
        <v>43151</v>
      </c>
      <c r="E1726" s="120" t="s">
        <v>4396</v>
      </c>
      <c r="F1726" s="120" t="s">
        <v>3</v>
      </c>
      <c r="G1726" s="120">
        <v>1598437</v>
      </c>
      <c r="H1726" s="124"/>
      <c r="I1726" s="128" t="s">
        <v>5129</v>
      </c>
      <c r="J1726" s="124"/>
      <c r="K1726" s="124"/>
      <c r="L1726" s="124"/>
      <c r="M1726" s="124"/>
      <c r="N1726" s="213">
        <v>0</v>
      </c>
      <c r="O1726" s="213">
        <v>2516.5</v>
      </c>
      <c r="P1726" s="124" t="s">
        <v>1314</v>
      </c>
    </row>
    <row r="1727" spans="1:16" ht="51">
      <c r="A1727" s="266">
        <v>592</v>
      </c>
      <c r="B1727" s="124"/>
      <c r="C1727" s="125" t="s">
        <v>862</v>
      </c>
      <c r="D1727" s="119">
        <v>43151</v>
      </c>
      <c r="E1727" s="120" t="s">
        <v>4397</v>
      </c>
      <c r="F1727" s="120" t="s">
        <v>3</v>
      </c>
      <c r="G1727" s="120">
        <v>1598438</v>
      </c>
      <c r="H1727" s="124"/>
      <c r="I1727" s="128" t="s">
        <v>5130</v>
      </c>
      <c r="J1727" s="124"/>
      <c r="K1727" s="124"/>
      <c r="L1727" s="124"/>
      <c r="M1727" s="124"/>
      <c r="N1727" s="213">
        <v>0</v>
      </c>
      <c r="O1727" s="213">
        <v>50</v>
      </c>
      <c r="P1727" s="124" t="s">
        <v>1314</v>
      </c>
    </row>
    <row r="1728" spans="1:16" ht="51">
      <c r="A1728" s="266" t="s">
        <v>619</v>
      </c>
      <c r="B1728" s="124"/>
      <c r="C1728" s="125" t="s">
        <v>713</v>
      </c>
      <c r="D1728" s="119">
        <v>43151</v>
      </c>
      <c r="E1728" s="120" t="s">
        <v>4398</v>
      </c>
      <c r="F1728" s="120" t="s">
        <v>3</v>
      </c>
      <c r="G1728" s="120">
        <v>1598464</v>
      </c>
      <c r="H1728" s="124"/>
      <c r="I1728" s="128" t="s">
        <v>5131</v>
      </c>
      <c r="J1728" s="124"/>
      <c r="K1728" s="124"/>
      <c r="L1728" s="124"/>
      <c r="M1728" s="124"/>
      <c r="N1728" s="213">
        <v>0</v>
      </c>
      <c r="O1728" s="213">
        <v>122</v>
      </c>
      <c r="P1728" s="124" t="s">
        <v>1314</v>
      </c>
    </row>
    <row r="1729" spans="1:16" ht="51">
      <c r="A1729" s="266" t="s">
        <v>619</v>
      </c>
      <c r="B1729" s="124"/>
      <c r="C1729" s="125" t="s">
        <v>713</v>
      </c>
      <c r="D1729" s="119">
        <v>43151</v>
      </c>
      <c r="E1729" s="120" t="s">
        <v>4399</v>
      </c>
      <c r="F1729" s="120" t="s">
        <v>3</v>
      </c>
      <c r="G1729" s="120">
        <v>1598467</v>
      </c>
      <c r="H1729" s="124"/>
      <c r="I1729" s="128" t="s">
        <v>5132</v>
      </c>
      <c r="J1729" s="124"/>
      <c r="K1729" s="124"/>
      <c r="L1729" s="124"/>
      <c r="M1729" s="124"/>
      <c r="N1729" s="213">
        <v>0</v>
      </c>
      <c r="O1729" s="213">
        <v>50</v>
      </c>
      <c r="P1729" s="124" t="s">
        <v>1314</v>
      </c>
    </row>
    <row r="1730" spans="1:16" ht="51">
      <c r="A1730" s="266" t="s">
        <v>619</v>
      </c>
      <c r="B1730" s="124"/>
      <c r="C1730" s="125" t="s">
        <v>713</v>
      </c>
      <c r="D1730" s="119">
        <v>43151</v>
      </c>
      <c r="E1730" s="120" t="s">
        <v>4400</v>
      </c>
      <c r="F1730" s="120" t="s">
        <v>3</v>
      </c>
      <c r="G1730" s="120">
        <v>1598469</v>
      </c>
      <c r="H1730" s="124"/>
      <c r="I1730" s="128" t="s">
        <v>5133</v>
      </c>
      <c r="J1730" s="124"/>
      <c r="K1730" s="124"/>
      <c r="L1730" s="124"/>
      <c r="M1730" s="124"/>
      <c r="N1730" s="213">
        <v>0</v>
      </c>
      <c r="O1730" s="213">
        <v>220</v>
      </c>
      <c r="P1730" s="124" t="s">
        <v>1314</v>
      </c>
    </row>
    <row r="1731" spans="1:16" ht="63.75">
      <c r="A1731" s="266">
        <v>35</v>
      </c>
      <c r="B1731" s="124"/>
      <c r="C1731" s="125" t="s">
        <v>696</v>
      </c>
      <c r="D1731" s="119">
        <v>43151</v>
      </c>
      <c r="E1731" s="120" t="s">
        <v>4401</v>
      </c>
      <c r="F1731" s="120" t="s">
        <v>3</v>
      </c>
      <c r="G1731" s="120">
        <v>1598476</v>
      </c>
      <c r="H1731" s="124"/>
      <c r="I1731" s="128" t="s">
        <v>5134</v>
      </c>
      <c r="J1731" s="124"/>
      <c r="K1731" s="124"/>
      <c r="L1731" s="124"/>
      <c r="M1731" s="124"/>
      <c r="N1731" s="213">
        <v>0</v>
      </c>
      <c r="O1731" s="213">
        <v>2000</v>
      </c>
      <c r="P1731" s="124" t="s">
        <v>1314</v>
      </c>
    </row>
    <row r="1732" spans="1:16" ht="51">
      <c r="A1732" s="266" t="s">
        <v>619</v>
      </c>
      <c r="B1732" s="124"/>
      <c r="C1732" s="125" t="s">
        <v>713</v>
      </c>
      <c r="D1732" s="119">
        <v>43151</v>
      </c>
      <c r="E1732" s="120" t="s">
        <v>4402</v>
      </c>
      <c r="F1732" s="120" t="s">
        <v>3</v>
      </c>
      <c r="G1732" s="120">
        <v>1598481</v>
      </c>
      <c r="H1732" s="124"/>
      <c r="I1732" s="128" t="s">
        <v>5135</v>
      </c>
      <c r="J1732" s="124"/>
      <c r="K1732" s="124"/>
      <c r="L1732" s="124"/>
      <c r="M1732" s="124"/>
      <c r="N1732" s="213">
        <v>0</v>
      </c>
      <c r="O1732" s="213">
        <v>22.76</v>
      </c>
      <c r="P1732" s="124" t="s">
        <v>1314</v>
      </c>
    </row>
    <row r="1733" spans="1:16" ht="51">
      <c r="A1733" s="266" t="s">
        <v>619</v>
      </c>
      <c r="B1733" s="124"/>
      <c r="C1733" s="125" t="s">
        <v>713</v>
      </c>
      <c r="D1733" s="119">
        <v>43151</v>
      </c>
      <c r="E1733" s="120" t="s">
        <v>4403</v>
      </c>
      <c r="F1733" s="120" t="s">
        <v>3</v>
      </c>
      <c r="G1733" s="120">
        <v>1598486</v>
      </c>
      <c r="H1733" s="124"/>
      <c r="I1733" s="128" t="s">
        <v>5135</v>
      </c>
      <c r="J1733" s="124"/>
      <c r="K1733" s="124"/>
      <c r="L1733" s="124"/>
      <c r="M1733" s="124"/>
      <c r="N1733" s="213">
        <v>0</v>
      </c>
      <c r="O1733" s="213">
        <v>80</v>
      </c>
      <c r="P1733" s="124" t="s">
        <v>1314</v>
      </c>
    </row>
    <row r="1734" spans="1:16" ht="51">
      <c r="A1734" s="266" t="s">
        <v>619</v>
      </c>
      <c r="B1734" s="124"/>
      <c r="C1734" s="125" t="s">
        <v>713</v>
      </c>
      <c r="D1734" s="119">
        <v>43151</v>
      </c>
      <c r="E1734" s="120" t="s">
        <v>4404</v>
      </c>
      <c r="F1734" s="120" t="s">
        <v>3</v>
      </c>
      <c r="G1734" s="120">
        <v>1598487</v>
      </c>
      <c r="H1734" s="124"/>
      <c r="I1734" s="128" t="s">
        <v>5136</v>
      </c>
      <c r="J1734" s="124"/>
      <c r="K1734" s="124"/>
      <c r="L1734" s="124"/>
      <c r="M1734" s="124"/>
      <c r="N1734" s="213">
        <v>0</v>
      </c>
      <c r="O1734" s="213">
        <v>5198.79</v>
      </c>
      <c r="P1734" s="124" t="s">
        <v>1314</v>
      </c>
    </row>
    <row r="1735" spans="1:16" ht="51">
      <c r="A1735" s="266" t="s">
        <v>619</v>
      </c>
      <c r="B1735" s="124"/>
      <c r="C1735" s="125" t="s">
        <v>713</v>
      </c>
      <c r="D1735" s="119">
        <v>43151</v>
      </c>
      <c r="E1735" s="120" t="s">
        <v>4405</v>
      </c>
      <c r="F1735" s="120" t="s">
        <v>3</v>
      </c>
      <c r="G1735" s="120">
        <v>1598489</v>
      </c>
      <c r="H1735" s="124"/>
      <c r="I1735" s="128" t="s">
        <v>5135</v>
      </c>
      <c r="J1735" s="124"/>
      <c r="K1735" s="124"/>
      <c r="L1735" s="124"/>
      <c r="M1735" s="124"/>
      <c r="N1735" s="213">
        <v>0</v>
      </c>
      <c r="O1735" s="213">
        <v>488</v>
      </c>
      <c r="P1735" s="124" t="s">
        <v>1314</v>
      </c>
    </row>
    <row r="1736" spans="1:16" ht="51">
      <c r="A1736" s="266" t="s">
        <v>619</v>
      </c>
      <c r="B1736" s="124"/>
      <c r="C1736" s="125" t="s">
        <v>713</v>
      </c>
      <c r="D1736" s="119">
        <v>43151</v>
      </c>
      <c r="E1736" s="120" t="s">
        <v>4406</v>
      </c>
      <c r="F1736" s="120" t="s">
        <v>3</v>
      </c>
      <c r="G1736" s="120">
        <v>1598492</v>
      </c>
      <c r="H1736" s="124"/>
      <c r="I1736" s="128" t="s">
        <v>5135</v>
      </c>
      <c r="J1736" s="124"/>
      <c r="K1736" s="124"/>
      <c r="L1736" s="124"/>
      <c r="M1736" s="124"/>
      <c r="N1736" s="213">
        <v>0</v>
      </c>
      <c r="O1736" s="213">
        <v>30</v>
      </c>
      <c r="P1736" s="124" t="s">
        <v>1314</v>
      </c>
    </row>
    <row r="1737" spans="1:16" ht="51">
      <c r="A1737" s="266" t="s">
        <v>619</v>
      </c>
      <c r="B1737" s="124"/>
      <c r="C1737" s="125" t="s">
        <v>713</v>
      </c>
      <c r="D1737" s="119">
        <v>43151</v>
      </c>
      <c r="E1737" s="120" t="s">
        <v>4407</v>
      </c>
      <c r="F1737" s="120" t="s">
        <v>3</v>
      </c>
      <c r="G1737" s="120">
        <v>1598493</v>
      </c>
      <c r="H1737" s="124"/>
      <c r="I1737" s="128" t="s">
        <v>5137</v>
      </c>
      <c r="J1737" s="124"/>
      <c r="K1737" s="124"/>
      <c r="L1737" s="124"/>
      <c r="M1737" s="124"/>
      <c r="N1737" s="213">
        <v>0</v>
      </c>
      <c r="O1737" s="213">
        <v>140</v>
      </c>
      <c r="P1737" s="124" t="s">
        <v>1314</v>
      </c>
    </row>
    <row r="1738" spans="1:16" ht="51">
      <c r="A1738" s="266">
        <v>514</v>
      </c>
      <c r="B1738" s="124"/>
      <c r="C1738" s="125" t="s">
        <v>841</v>
      </c>
      <c r="D1738" s="119">
        <v>43151</v>
      </c>
      <c r="E1738" s="120" t="s">
        <v>4408</v>
      </c>
      <c r="F1738" s="120" t="s">
        <v>3</v>
      </c>
      <c r="G1738" s="120">
        <v>1598497</v>
      </c>
      <c r="H1738" s="124"/>
      <c r="I1738" s="128" t="s">
        <v>5138</v>
      </c>
      <c r="J1738" s="124"/>
      <c r="K1738" s="124"/>
      <c r="L1738" s="124"/>
      <c r="M1738" s="124"/>
      <c r="N1738" s="213">
        <v>0</v>
      </c>
      <c r="O1738" s="213">
        <v>11765.54</v>
      </c>
      <c r="P1738" s="124" t="s">
        <v>1314</v>
      </c>
    </row>
    <row r="1739" spans="1:16" ht="38.25">
      <c r="A1739" s="266">
        <v>254</v>
      </c>
      <c r="B1739" s="124"/>
      <c r="C1739" s="125" t="s">
        <v>779</v>
      </c>
      <c r="D1739" s="119">
        <v>43151</v>
      </c>
      <c r="E1739" s="120" t="s">
        <v>4409</v>
      </c>
      <c r="F1739" s="120" t="s">
        <v>3</v>
      </c>
      <c r="G1739" s="120">
        <v>1598524</v>
      </c>
      <c r="H1739" s="124"/>
      <c r="I1739" s="128" t="s">
        <v>5139</v>
      </c>
      <c r="J1739" s="124"/>
      <c r="K1739" s="124"/>
      <c r="L1739" s="124"/>
      <c r="M1739" s="124"/>
      <c r="N1739" s="213">
        <v>0</v>
      </c>
      <c r="O1739" s="213">
        <v>74</v>
      </c>
      <c r="P1739" s="124" t="s">
        <v>1314</v>
      </c>
    </row>
    <row r="1740" spans="1:16" ht="38.25">
      <c r="A1740" s="266">
        <v>254</v>
      </c>
      <c r="B1740" s="124"/>
      <c r="C1740" s="125" t="s">
        <v>779</v>
      </c>
      <c r="D1740" s="119">
        <v>43151</v>
      </c>
      <c r="E1740" s="120" t="s">
        <v>4410</v>
      </c>
      <c r="F1740" s="120" t="s">
        <v>3</v>
      </c>
      <c r="G1740" s="120">
        <v>1598525</v>
      </c>
      <c r="H1740" s="124"/>
      <c r="I1740" s="128" t="s">
        <v>5139</v>
      </c>
      <c r="J1740" s="124"/>
      <c r="K1740" s="124"/>
      <c r="L1740" s="124"/>
      <c r="M1740" s="124"/>
      <c r="N1740" s="213">
        <v>0</v>
      </c>
      <c r="O1740" s="213">
        <v>40</v>
      </c>
      <c r="P1740" s="124" t="s">
        <v>1314</v>
      </c>
    </row>
    <row r="1741" spans="1:16" ht="38.25">
      <c r="A1741" s="266">
        <v>254</v>
      </c>
      <c r="B1741" s="124"/>
      <c r="C1741" s="125" t="s">
        <v>779</v>
      </c>
      <c r="D1741" s="119">
        <v>43151</v>
      </c>
      <c r="E1741" s="120" t="s">
        <v>4411</v>
      </c>
      <c r="F1741" s="120" t="s">
        <v>3</v>
      </c>
      <c r="G1741" s="120">
        <v>1598526</v>
      </c>
      <c r="H1741" s="124"/>
      <c r="I1741" s="128" t="s">
        <v>5139</v>
      </c>
      <c r="J1741" s="124"/>
      <c r="K1741" s="124"/>
      <c r="L1741" s="124"/>
      <c r="M1741" s="124"/>
      <c r="N1741" s="213">
        <v>0</v>
      </c>
      <c r="O1741" s="213">
        <v>74.8</v>
      </c>
      <c r="P1741" s="124" t="s">
        <v>1314</v>
      </c>
    </row>
    <row r="1742" spans="1:16" ht="38.25">
      <c r="A1742" s="266">
        <v>254</v>
      </c>
      <c r="B1742" s="124"/>
      <c r="C1742" s="125" t="s">
        <v>779</v>
      </c>
      <c r="D1742" s="119">
        <v>43151</v>
      </c>
      <c r="E1742" s="120" t="s">
        <v>4412</v>
      </c>
      <c r="F1742" s="120" t="s">
        <v>3</v>
      </c>
      <c r="G1742" s="120">
        <v>1598527</v>
      </c>
      <c r="H1742" s="124"/>
      <c r="I1742" s="128" t="s">
        <v>5139</v>
      </c>
      <c r="J1742" s="124"/>
      <c r="K1742" s="124"/>
      <c r="L1742" s="124"/>
      <c r="M1742" s="124"/>
      <c r="N1742" s="213">
        <v>0</v>
      </c>
      <c r="O1742" s="213">
        <v>170</v>
      </c>
      <c r="P1742" s="124" t="s">
        <v>1314</v>
      </c>
    </row>
    <row r="1743" spans="1:16" ht="38.25">
      <c r="A1743" s="266">
        <v>254</v>
      </c>
      <c r="B1743" s="124"/>
      <c r="C1743" s="125" t="s">
        <v>779</v>
      </c>
      <c r="D1743" s="119">
        <v>43151</v>
      </c>
      <c r="E1743" s="120" t="s">
        <v>4413</v>
      </c>
      <c r="F1743" s="120" t="s">
        <v>3</v>
      </c>
      <c r="G1743" s="120">
        <v>1598528</v>
      </c>
      <c r="H1743" s="124"/>
      <c r="I1743" s="128" t="s">
        <v>5139</v>
      </c>
      <c r="J1743" s="124"/>
      <c r="K1743" s="124"/>
      <c r="L1743" s="124"/>
      <c r="M1743" s="124"/>
      <c r="N1743" s="213">
        <v>0</v>
      </c>
      <c r="O1743" s="213">
        <v>210</v>
      </c>
      <c r="P1743" s="124" t="s">
        <v>1314</v>
      </c>
    </row>
    <row r="1744" spans="1:16" ht="38.25">
      <c r="A1744" s="266">
        <v>254</v>
      </c>
      <c r="B1744" s="124"/>
      <c r="C1744" s="125" t="s">
        <v>779</v>
      </c>
      <c r="D1744" s="119">
        <v>43151</v>
      </c>
      <c r="E1744" s="120" t="s">
        <v>4414</v>
      </c>
      <c r="F1744" s="120" t="s">
        <v>3</v>
      </c>
      <c r="G1744" s="120">
        <v>1598529</v>
      </c>
      <c r="H1744" s="124"/>
      <c r="I1744" s="128" t="s">
        <v>5140</v>
      </c>
      <c r="J1744" s="124"/>
      <c r="K1744" s="124"/>
      <c r="L1744" s="124"/>
      <c r="M1744" s="124"/>
      <c r="N1744" s="213">
        <v>0</v>
      </c>
      <c r="O1744" s="213">
        <v>200</v>
      </c>
      <c r="P1744" s="124" t="s">
        <v>1314</v>
      </c>
    </row>
    <row r="1745" spans="1:16" ht="38.25">
      <c r="A1745" s="266">
        <v>254</v>
      </c>
      <c r="B1745" s="124"/>
      <c r="C1745" s="125" t="s">
        <v>779</v>
      </c>
      <c r="D1745" s="119">
        <v>43151</v>
      </c>
      <c r="E1745" s="120" t="s">
        <v>4415</v>
      </c>
      <c r="F1745" s="120" t="s">
        <v>3</v>
      </c>
      <c r="G1745" s="120">
        <v>1598530</v>
      </c>
      <c r="H1745" s="124"/>
      <c r="I1745" s="128" t="s">
        <v>5140</v>
      </c>
      <c r="J1745" s="124"/>
      <c r="K1745" s="124"/>
      <c r="L1745" s="124"/>
      <c r="M1745" s="124"/>
      <c r="N1745" s="213">
        <v>0</v>
      </c>
      <c r="O1745" s="213">
        <v>74.8</v>
      </c>
      <c r="P1745" s="124" t="s">
        <v>1314</v>
      </c>
    </row>
    <row r="1746" spans="1:16" ht="38.25">
      <c r="A1746" s="266">
        <v>254</v>
      </c>
      <c r="B1746" s="124"/>
      <c r="C1746" s="125" t="s">
        <v>779</v>
      </c>
      <c r="D1746" s="119">
        <v>43151</v>
      </c>
      <c r="E1746" s="120" t="s">
        <v>4416</v>
      </c>
      <c r="F1746" s="120" t="s">
        <v>3</v>
      </c>
      <c r="G1746" s="120">
        <v>1598532</v>
      </c>
      <c r="H1746" s="124"/>
      <c r="I1746" s="128" t="s">
        <v>5140</v>
      </c>
      <c r="J1746" s="124"/>
      <c r="K1746" s="124"/>
      <c r="L1746" s="124"/>
      <c r="M1746" s="124"/>
      <c r="N1746" s="213">
        <v>0</v>
      </c>
      <c r="O1746" s="213">
        <v>80</v>
      </c>
      <c r="P1746" s="124" t="s">
        <v>1314</v>
      </c>
    </row>
    <row r="1747" spans="1:16" ht="38.25">
      <c r="A1747" s="266">
        <v>254</v>
      </c>
      <c r="B1747" s="124"/>
      <c r="C1747" s="125" t="s">
        <v>779</v>
      </c>
      <c r="D1747" s="119">
        <v>43151</v>
      </c>
      <c r="E1747" s="120" t="s">
        <v>4417</v>
      </c>
      <c r="F1747" s="120" t="s">
        <v>3</v>
      </c>
      <c r="G1747" s="120">
        <v>1598533</v>
      </c>
      <c r="H1747" s="124"/>
      <c r="I1747" s="128" t="s">
        <v>5140</v>
      </c>
      <c r="J1747" s="124"/>
      <c r="K1747" s="124"/>
      <c r="L1747" s="124"/>
      <c r="M1747" s="124"/>
      <c r="N1747" s="213">
        <v>0</v>
      </c>
      <c r="O1747" s="213">
        <v>31</v>
      </c>
      <c r="P1747" s="124" t="s">
        <v>1314</v>
      </c>
    </row>
    <row r="1748" spans="1:16" ht="38.25">
      <c r="A1748" s="266">
        <v>254</v>
      </c>
      <c r="B1748" s="124"/>
      <c r="C1748" s="125" t="s">
        <v>779</v>
      </c>
      <c r="D1748" s="119">
        <v>43151</v>
      </c>
      <c r="E1748" s="120" t="s">
        <v>4418</v>
      </c>
      <c r="F1748" s="120" t="s">
        <v>3</v>
      </c>
      <c r="G1748" s="120">
        <v>1598535</v>
      </c>
      <c r="H1748" s="124"/>
      <c r="I1748" s="128" t="s">
        <v>5140</v>
      </c>
      <c r="J1748" s="124"/>
      <c r="K1748" s="124"/>
      <c r="L1748" s="124"/>
      <c r="M1748" s="124"/>
      <c r="N1748" s="213">
        <v>0</v>
      </c>
      <c r="O1748" s="213">
        <v>150</v>
      </c>
      <c r="P1748" s="124" t="s">
        <v>1314</v>
      </c>
    </row>
    <row r="1749" spans="1:16" ht="38.25">
      <c r="A1749" s="266">
        <v>254</v>
      </c>
      <c r="B1749" s="124"/>
      <c r="C1749" s="125" t="s">
        <v>779</v>
      </c>
      <c r="D1749" s="119">
        <v>43151</v>
      </c>
      <c r="E1749" s="120" t="s">
        <v>4419</v>
      </c>
      <c r="F1749" s="120" t="s">
        <v>3</v>
      </c>
      <c r="G1749" s="120">
        <v>1598536</v>
      </c>
      <c r="H1749" s="124"/>
      <c r="I1749" s="128" t="s">
        <v>5141</v>
      </c>
      <c r="J1749" s="124"/>
      <c r="K1749" s="124"/>
      <c r="L1749" s="124"/>
      <c r="M1749" s="124"/>
      <c r="N1749" s="213">
        <v>0</v>
      </c>
      <c r="O1749" s="213">
        <v>80</v>
      </c>
      <c r="P1749" s="124" t="s">
        <v>1314</v>
      </c>
    </row>
    <row r="1750" spans="1:16" ht="38.25">
      <c r="A1750" s="266">
        <v>254</v>
      </c>
      <c r="B1750" s="124"/>
      <c r="C1750" s="125" t="s">
        <v>779</v>
      </c>
      <c r="D1750" s="119">
        <v>43151</v>
      </c>
      <c r="E1750" s="120" t="s">
        <v>4420</v>
      </c>
      <c r="F1750" s="120" t="s">
        <v>3</v>
      </c>
      <c r="G1750" s="120">
        <v>1598538</v>
      </c>
      <c r="H1750" s="124"/>
      <c r="I1750" s="128" t="s">
        <v>5141</v>
      </c>
      <c r="J1750" s="124"/>
      <c r="K1750" s="124"/>
      <c r="L1750" s="124"/>
      <c r="M1750" s="124"/>
      <c r="N1750" s="213">
        <v>0</v>
      </c>
      <c r="O1750" s="213">
        <v>75</v>
      </c>
      <c r="P1750" s="124" t="s">
        <v>1314</v>
      </c>
    </row>
    <row r="1751" spans="1:16" ht="38.25">
      <c r="A1751" s="266">
        <v>254</v>
      </c>
      <c r="B1751" s="124"/>
      <c r="C1751" s="125" t="s">
        <v>779</v>
      </c>
      <c r="D1751" s="119">
        <v>43151</v>
      </c>
      <c r="E1751" s="120" t="s">
        <v>4421</v>
      </c>
      <c r="F1751" s="120" t="s">
        <v>3</v>
      </c>
      <c r="G1751" s="120">
        <v>1598539</v>
      </c>
      <c r="H1751" s="124"/>
      <c r="I1751" s="128" t="s">
        <v>5141</v>
      </c>
      <c r="J1751" s="124"/>
      <c r="K1751" s="124"/>
      <c r="L1751" s="124"/>
      <c r="M1751" s="124"/>
      <c r="N1751" s="213">
        <v>0</v>
      </c>
      <c r="O1751" s="213">
        <v>150</v>
      </c>
      <c r="P1751" s="124" t="s">
        <v>1314</v>
      </c>
    </row>
    <row r="1752" spans="1:16" ht="51">
      <c r="A1752" s="266">
        <v>132</v>
      </c>
      <c r="B1752" s="124"/>
      <c r="C1752" s="125" t="s">
        <v>728</v>
      </c>
      <c r="D1752" s="119">
        <v>43151</v>
      </c>
      <c r="E1752" s="120" t="s">
        <v>4422</v>
      </c>
      <c r="F1752" s="120" t="s">
        <v>3</v>
      </c>
      <c r="G1752" s="120">
        <v>1598545</v>
      </c>
      <c r="H1752" s="124"/>
      <c r="I1752" s="128" t="s">
        <v>5142</v>
      </c>
      <c r="J1752" s="124"/>
      <c r="K1752" s="124"/>
      <c r="L1752" s="124"/>
      <c r="M1752" s="124"/>
      <c r="N1752" s="213">
        <v>0</v>
      </c>
      <c r="O1752" s="213">
        <v>10075</v>
      </c>
      <c r="P1752" s="124" t="s">
        <v>1314</v>
      </c>
    </row>
    <row r="1753" spans="1:16" ht="51">
      <c r="A1753" s="266">
        <v>35</v>
      </c>
      <c r="B1753" s="124"/>
      <c r="C1753" s="125" t="s">
        <v>696</v>
      </c>
      <c r="D1753" s="119">
        <v>43151</v>
      </c>
      <c r="E1753" s="120" t="s">
        <v>4423</v>
      </c>
      <c r="F1753" s="120" t="s">
        <v>3</v>
      </c>
      <c r="G1753" s="120">
        <v>1598589</v>
      </c>
      <c r="H1753" s="124"/>
      <c r="I1753" s="128" t="s">
        <v>5143</v>
      </c>
      <c r="J1753" s="124"/>
      <c r="K1753" s="124"/>
      <c r="L1753" s="124"/>
      <c r="M1753" s="124"/>
      <c r="N1753" s="213">
        <v>0</v>
      </c>
      <c r="O1753" s="213">
        <v>1200</v>
      </c>
      <c r="P1753" s="124" t="s">
        <v>1314</v>
      </c>
    </row>
    <row r="1754" spans="1:16" ht="63.75">
      <c r="A1754" s="266" t="s">
        <v>619</v>
      </c>
      <c r="B1754" s="124"/>
      <c r="C1754" s="125" t="s">
        <v>713</v>
      </c>
      <c r="D1754" s="119">
        <v>43152</v>
      </c>
      <c r="E1754" s="120" t="s">
        <v>3867</v>
      </c>
      <c r="F1754" s="120" t="s">
        <v>6</v>
      </c>
      <c r="G1754" s="120">
        <v>668775</v>
      </c>
      <c r="H1754" s="124"/>
      <c r="I1754" s="128" t="s">
        <v>4727</v>
      </c>
      <c r="J1754" s="124"/>
      <c r="K1754" s="124"/>
      <c r="L1754" s="124"/>
      <c r="M1754" s="124"/>
      <c r="N1754" s="213">
        <v>0</v>
      </c>
      <c r="O1754" s="213">
        <v>365456.55</v>
      </c>
      <c r="P1754" s="124" t="s">
        <v>1314</v>
      </c>
    </row>
    <row r="1755" spans="1:16" ht="63.75">
      <c r="A1755" s="266" t="s">
        <v>619</v>
      </c>
      <c r="B1755" s="124"/>
      <c r="C1755" s="125" t="s">
        <v>713</v>
      </c>
      <c r="D1755" s="119">
        <v>43152</v>
      </c>
      <c r="E1755" s="120" t="s">
        <v>3868</v>
      </c>
      <c r="F1755" s="120" t="s">
        <v>6</v>
      </c>
      <c r="G1755" s="120">
        <v>668777</v>
      </c>
      <c r="H1755" s="124"/>
      <c r="I1755" s="128" t="s">
        <v>4728</v>
      </c>
      <c r="J1755" s="124"/>
      <c r="K1755" s="124"/>
      <c r="L1755" s="124"/>
      <c r="M1755" s="124"/>
      <c r="N1755" s="213">
        <v>0</v>
      </c>
      <c r="O1755" s="213">
        <v>49070.2</v>
      </c>
      <c r="P1755" s="124" t="s">
        <v>1314</v>
      </c>
    </row>
    <row r="1756" spans="1:16" ht="63.75">
      <c r="A1756" s="266">
        <v>10</v>
      </c>
      <c r="B1756" s="124"/>
      <c r="C1756" s="125" t="s">
        <v>690</v>
      </c>
      <c r="D1756" s="119">
        <v>43152</v>
      </c>
      <c r="E1756" s="120" t="s">
        <v>3869</v>
      </c>
      <c r="F1756" s="120" t="s">
        <v>6</v>
      </c>
      <c r="G1756" s="120">
        <v>668779</v>
      </c>
      <c r="H1756" s="124"/>
      <c r="I1756" s="128" t="s">
        <v>4729</v>
      </c>
      <c r="J1756" s="124"/>
      <c r="K1756" s="124"/>
      <c r="L1756" s="124"/>
      <c r="M1756" s="124"/>
      <c r="N1756" s="213">
        <v>0</v>
      </c>
      <c r="O1756" s="213">
        <v>9630.41</v>
      </c>
      <c r="P1756" s="124" t="s">
        <v>1314</v>
      </c>
    </row>
    <row r="1757" spans="1:16" ht="63.75">
      <c r="A1757" s="266">
        <v>10</v>
      </c>
      <c r="B1757" s="124"/>
      <c r="C1757" s="125" t="s">
        <v>690</v>
      </c>
      <c r="D1757" s="119">
        <v>43152</v>
      </c>
      <c r="E1757" s="120" t="s">
        <v>3870</v>
      </c>
      <c r="F1757" s="120" t="s">
        <v>6</v>
      </c>
      <c r="G1757" s="120">
        <v>668781</v>
      </c>
      <c r="H1757" s="124"/>
      <c r="I1757" s="128" t="s">
        <v>4730</v>
      </c>
      <c r="J1757" s="124"/>
      <c r="K1757" s="124"/>
      <c r="L1757" s="124"/>
      <c r="M1757" s="124"/>
      <c r="N1757" s="213">
        <v>0</v>
      </c>
      <c r="O1757" s="213">
        <v>34459.360000000001</v>
      </c>
      <c r="P1757" s="124" t="s">
        <v>1314</v>
      </c>
    </row>
    <row r="1758" spans="1:16" ht="63.75">
      <c r="A1758" s="266">
        <v>10</v>
      </c>
      <c r="B1758" s="124"/>
      <c r="C1758" s="125" t="s">
        <v>690</v>
      </c>
      <c r="D1758" s="119">
        <v>43152</v>
      </c>
      <c r="E1758" s="120" t="s">
        <v>3871</v>
      </c>
      <c r="F1758" s="120" t="s">
        <v>6</v>
      </c>
      <c r="G1758" s="120">
        <v>668783</v>
      </c>
      <c r="H1758" s="124"/>
      <c r="I1758" s="128" t="s">
        <v>4731</v>
      </c>
      <c r="J1758" s="124"/>
      <c r="K1758" s="124"/>
      <c r="L1758" s="124"/>
      <c r="M1758" s="124"/>
      <c r="N1758" s="213">
        <v>0</v>
      </c>
      <c r="O1758" s="213">
        <v>14652.82</v>
      </c>
      <c r="P1758" s="124" t="s">
        <v>1314</v>
      </c>
    </row>
    <row r="1759" spans="1:16" ht="63.75">
      <c r="A1759" s="266">
        <v>10</v>
      </c>
      <c r="B1759" s="124"/>
      <c r="C1759" s="125" t="s">
        <v>690</v>
      </c>
      <c r="D1759" s="119">
        <v>43152</v>
      </c>
      <c r="E1759" s="120" t="s">
        <v>3872</v>
      </c>
      <c r="F1759" s="120" t="s">
        <v>6</v>
      </c>
      <c r="G1759" s="120">
        <v>668785</v>
      </c>
      <c r="H1759" s="124"/>
      <c r="I1759" s="128" t="s">
        <v>4732</v>
      </c>
      <c r="J1759" s="124"/>
      <c r="K1759" s="124"/>
      <c r="L1759" s="124"/>
      <c r="M1759" s="124"/>
      <c r="N1759" s="213">
        <v>0</v>
      </c>
      <c r="O1759" s="213">
        <v>100557.45</v>
      </c>
      <c r="P1759" s="124" t="s">
        <v>1314</v>
      </c>
    </row>
    <row r="1760" spans="1:16" ht="38.25">
      <c r="A1760" s="266">
        <v>291</v>
      </c>
      <c r="B1760" s="124"/>
      <c r="C1760" s="125" t="s">
        <v>794</v>
      </c>
      <c r="D1760" s="119">
        <v>43152</v>
      </c>
      <c r="E1760" s="120" t="s">
        <v>3873</v>
      </c>
      <c r="F1760" s="120" t="s">
        <v>6</v>
      </c>
      <c r="G1760" s="120">
        <v>74337</v>
      </c>
      <c r="H1760" s="124"/>
      <c r="I1760" s="128" t="s">
        <v>4733</v>
      </c>
      <c r="J1760" s="124"/>
      <c r="K1760" s="124"/>
      <c r="L1760" s="124"/>
      <c r="M1760" s="124"/>
      <c r="N1760" s="213">
        <v>0</v>
      </c>
      <c r="O1760" s="213">
        <v>17456874.52</v>
      </c>
      <c r="P1760" s="124" t="s">
        <v>1314</v>
      </c>
    </row>
    <row r="1761" spans="1:16" ht="76.5">
      <c r="A1761" s="266" t="s">
        <v>619</v>
      </c>
      <c r="B1761" s="124"/>
      <c r="C1761" s="125" t="s">
        <v>713</v>
      </c>
      <c r="D1761" s="119">
        <v>43152</v>
      </c>
      <c r="E1761" s="120" t="s">
        <v>3874</v>
      </c>
      <c r="F1761" s="120" t="s">
        <v>1315</v>
      </c>
      <c r="G1761" s="120">
        <v>16690625</v>
      </c>
      <c r="H1761" s="124"/>
      <c r="I1761" s="128" t="s">
        <v>4734</v>
      </c>
      <c r="J1761" s="124"/>
      <c r="K1761" s="124"/>
      <c r="L1761" s="124"/>
      <c r="M1761" s="124"/>
      <c r="N1761" s="213">
        <v>0</v>
      </c>
      <c r="O1761" s="213">
        <v>621405.17000000004</v>
      </c>
      <c r="P1761" s="124" t="s">
        <v>1314</v>
      </c>
    </row>
    <row r="1762" spans="1:16" ht="76.5">
      <c r="A1762" s="266" t="s">
        <v>619</v>
      </c>
      <c r="B1762" s="124"/>
      <c r="C1762" s="125" t="s">
        <v>713</v>
      </c>
      <c r="D1762" s="119">
        <v>43152</v>
      </c>
      <c r="E1762" s="120" t="s">
        <v>3875</v>
      </c>
      <c r="F1762" s="120" t="s">
        <v>6</v>
      </c>
      <c r="G1762" s="120">
        <v>914027</v>
      </c>
      <c r="H1762" s="124"/>
      <c r="I1762" s="128" t="s">
        <v>4735</v>
      </c>
      <c r="J1762" s="124"/>
      <c r="K1762" s="124"/>
      <c r="L1762" s="124"/>
      <c r="M1762" s="124"/>
      <c r="N1762" s="213">
        <v>0</v>
      </c>
      <c r="O1762" s="213">
        <v>996932.98</v>
      </c>
      <c r="P1762" s="124" t="s">
        <v>1314</v>
      </c>
    </row>
    <row r="1763" spans="1:16" ht="89.25">
      <c r="A1763" s="266">
        <v>132</v>
      </c>
      <c r="B1763" s="124"/>
      <c r="C1763" s="125" t="s">
        <v>728</v>
      </c>
      <c r="D1763" s="119">
        <v>43152</v>
      </c>
      <c r="E1763" s="120" t="s">
        <v>3876</v>
      </c>
      <c r="F1763" s="120" t="s">
        <v>11</v>
      </c>
      <c r="G1763" s="120">
        <v>913890</v>
      </c>
      <c r="H1763" s="124"/>
      <c r="I1763" s="128" t="s">
        <v>4736</v>
      </c>
      <c r="J1763" s="124"/>
      <c r="K1763" s="124"/>
      <c r="L1763" s="124"/>
      <c r="M1763" s="124"/>
      <c r="N1763" s="213">
        <v>3665.7</v>
      </c>
      <c r="O1763" s="213">
        <v>0</v>
      </c>
      <c r="P1763" s="124" t="s">
        <v>1314</v>
      </c>
    </row>
    <row r="1764" spans="1:16" ht="89.25">
      <c r="A1764" s="266">
        <v>576</v>
      </c>
      <c r="B1764" s="124"/>
      <c r="C1764" s="125" t="s">
        <v>852</v>
      </c>
      <c r="D1764" s="119">
        <v>43152</v>
      </c>
      <c r="E1764" s="120" t="s">
        <v>3877</v>
      </c>
      <c r="F1764" s="120" t="s">
        <v>15</v>
      </c>
      <c r="G1764" s="120">
        <v>4390</v>
      </c>
      <c r="H1764" s="124"/>
      <c r="I1764" s="128" t="s">
        <v>4737</v>
      </c>
      <c r="J1764" s="124"/>
      <c r="K1764" s="124"/>
      <c r="L1764" s="124"/>
      <c r="M1764" s="124"/>
      <c r="N1764" s="213">
        <v>301.01</v>
      </c>
      <c r="O1764" s="213">
        <v>0</v>
      </c>
      <c r="P1764" s="124" t="s">
        <v>1314</v>
      </c>
    </row>
    <row r="1765" spans="1:16" ht="51">
      <c r="A1765" s="266">
        <v>290</v>
      </c>
      <c r="B1765" s="124"/>
      <c r="C1765" s="125" t="s">
        <v>793</v>
      </c>
      <c r="D1765" s="119">
        <v>43152</v>
      </c>
      <c r="E1765" s="120" t="s">
        <v>4424</v>
      </c>
      <c r="F1765" s="120" t="s">
        <v>3</v>
      </c>
      <c r="G1765" s="120">
        <v>1598746</v>
      </c>
      <c r="H1765" s="124"/>
      <c r="I1765" s="128" t="s">
        <v>5144</v>
      </c>
      <c r="J1765" s="124"/>
      <c r="K1765" s="124"/>
      <c r="L1765" s="124"/>
      <c r="M1765" s="124"/>
      <c r="N1765" s="213">
        <v>0</v>
      </c>
      <c r="O1765" s="213">
        <v>17652.68</v>
      </c>
      <c r="P1765" s="124" t="s">
        <v>1314</v>
      </c>
    </row>
    <row r="1766" spans="1:16" ht="63.75">
      <c r="A1766" s="266" t="s">
        <v>619</v>
      </c>
      <c r="B1766" s="124"/>
      <c r="C1766" s="125" t="s">
        <v>713</v>
      </c>
      <c r="D1766" s="119">
        <v>43152</v>
      </c>
      <c r="E1766" s="120" t="s">
        <v>4425</v>
      </c>
      <c r="F1766" s="120" t="s">
        <v>3</v>
      </c>
      <c r="G1766" s="120">
        <v>1598782</v>
      </c>
      <c r="H1766" s="124"/>
      <c r="I1766" s="128" t="s">
        <v>5145</v>
      </c>
      <c r="J1766" s="124"/>
      <c r="K1766" s="124"/>
      <c r="L1766" s="124"/>
      <c r="M1766" s="124"/>
      <c r="N1766" s="213">
        <v>0</v>
      </c>
      <c r="O1766" s="213">
        <v>70</v>
      </c>
      <c r="P1766" s="124" t="s">
        <v>1314</v>
      </c>
    </row>
    <row r="1767" spans="1:16" ht="63.75">
      <c r="A1767" s="266">
        <v>661</v>
      </c>
      <c r="B1767" s="124"/>
      <c r="C1767" s="125" t="s">
        <v>234</v>
      </c>
      <c r="D1767" s="119">
        <v>43152</v>
      </c>
      <c r="E1767" s="120" t="s">
        <v>4426</v>
      </c>
      <c r="F1767" s="120" t="s">
        <v>3</v>
      </c>
      <c r="G1767" s="120">
        <v>1598794</v>
      </c>
      <c r="H1767" s="124"/>
      <c r="I1767" s="128" t="s">
        <v>5146</v>
      </c>
      <c r="J1767" s="124"/>
      <c r="K1767" s="124"/>
      <c r="L1767" s="124"/>
      <c r="M1767" s="124"/>
      <c r="N1767" s="213">
        <v>0</v>
      </c>
      <c r="O1767" s="213">
        <v>11752.59</v>
      </c>
      <c r="P1767" s="124" t="s">
        <v>1314</v>
      </c>
    </row>
    <row r="1768" spans="1:16" ht="63.75">
      <c r="A1768" s="266" t="s">
        <v>619</v>
      </c>
      <c r="B1768" s="124"/>
      <c r="C1768" s="125" t="s">
        <v>713</v>
      </c>
      <c r="D1768" s="119">
        <v>43152</v>
      </c>
      <c r="E1768" s="120" t="s">
        <v>4427</v>
      </c>
      <c r="F1768" s="120" t="s">
        <v>3</v>
      </c>
      <c r="G1768" s="120">
        <v>1598768</v>
      </c>
      <c r="H1768" s="124"/>
      <c r="I1768" s="128" t="s">
        <v>5147</v>
      </c>
      <c r="J1768" s="124"/>
      <c r="K1768" s="124"/>
      <c r="L1768" s="124"/>
      <c r="M1768" s="124"/>
      <c r="N1768" s="213">
        <v>0</v>
      </c>
      <c r="O1768" s="213">
        <v>5384.8</v>
      </c>
      <c r="P1768" s="124" t="s">
        <v>1314</v>
      </c>
    </row>
    <row r="1769" spans="1:16" ht="51">
      <c r="A1769" s="266" t="s">
        <v>619</v>
      </c>
      <c r="B1769" s="124"/>
      <c r="C1769" s="125" t="s">
        <v>713</v>
      </c>
      <c r="D1769" s="119">
        <v>43152</v>
      </c>
      <c r="E1769" s="120" t="s">
        <v>4428</v>
      </c>
      <c r="F1769" s="120" t="s">
        <v>3</v>
      </c>
      <c r="G1769" s="120">
        <v>1598858</v>
      </c>
      <c r="H1769" s="124"/>
      <c r="I1769" s="128" t="s">
        <v>5148</v>
      </c>
      <c r="J1769" s="124"/>
      <c r="K1769" s="124"/>
      <c r="L1769" s="124"/>
      <c r="M1769" s="124"/>
      <c r="N1769" s="213">
        <v>0</v>
      </c>
      <c r="O1769" s="213">
        <v>137.5</v>
      </c>
      <c r="P1769" s="124" t="s">
        <v>5265</v>
      </c>
    </row>
    <row r="1770" spans="1:16" ht="51">
      <c r="A1770" s="266" t="s">
        <v>619</v>
      </c>
      <c r="B1770" s="124"/>
      <c r="C1770" s="125" t="s">
        <v>713</v>
      </c>
      <c r="D1770" s="119">
        <v>43152</v>
      </c>
      <c r="E1770" s="120" t="s">
        <v>4429</v>
      </c>
      <c r="F1770" s="120" t="s">
        <v>3</v>
      </c>
      <c r="G1770" s="120">
        <v>1598861</v>
      </c>
      <c r="H1770" s="124"/>
      <c r="I1770" s="128" t="s">
        <v>5149</v>
      </c>
      <c r="J1770" s="124"/>
      <c r="K1770" s="124"/>
      <c r="L1770" s="124"/>
      <c r="M1770" s="124"/>
      <c r="N1770" s="213">
        <v>0</v>
      </c>
      <c r="O1770" s="213">
        <v>140</v>
      </c>
      <c r="P1770" s="124" t="s">
        <v>1314</v>
      </c>
    </row>
    <row r="1771" spans="1:16" ht="63.75">
      <c r="A1771" s="266" t="s">
        <v>619</v>
      </c>
      <c r="B1771" s="124"/>
      <c r="C1771" s="125" t="s">
        <v>713</v>
      </c>
      <c r="D1771" s="119">
        <v>43153</v>
      </c>
      <c r="E1771" s="120" t="s">
        <v>3878</v>
      </c>
      <c r="F1771" s="120" t="s">
        <v>6</v>
      </c>
      <c r="G1771" s="120">
        <v>669846</v>
      </c>
      <c r="H1771" s="124"/>
      <c r="I1771" s="128" t="s">
        <v>4739</v>
      </c>
      <c r="J1771" s="124"/>
      <c r="K1771" s="124"/>
      <c r="L1771" s="124"/>
      <c r="M1771" s="124"/>
      <c r="N1771" s="213">
        <v>0</v>
      </c>
      <c r="O1771" s="213">
        <v>34250.400000000001</v>
      </c>
      <c r="P1771" s="124" t="s">
        <v>1314</v>
      </c>
    </row>
    <row r="1772" spans="1:16" ht="51">
      <c r="A1772" s="266" t="s">
        <v>619</v>
      </c>
      <c r="B1772" s="124"/>
      <c r="C1772" s="125" t="s">
        <v>713</v>
      </c>
      <c r="D1772" s="119">
        <v>43153</v>
      </c>
      <c r="E1772" s="120" t="s">
        <v>3879</v>
      </c>
      <c r="F1772" s="120" t="s">
        <v>6</v>
      </c>
      <c r="G1772" s="120">
        <v>670341</v>
      </c>
      <c r="H1772" s="124"/>
      <c r="I1772" s="128" t="s">
        <v>4740</v>
      </c>
      <c r="J1772" s="124"/>
      <c r="K1772" s="124"/>
      <c r="L1772" s="124"/>
      <c r="M1772" s="124"/>
      <c r="N1772" s="213">
        <v>0</v>
      </c>
      <c r="O1772" s="213">
        <v>85437.66</v>
      </c>
      <c r="P1772" s="124" t="s">
        <v>1314</v>
      </c>
    </row>
    <row r="1773" spans="1:16" ht="76.5">
      <c r="A1773" s="266" t="s">
        <v>619</v>
      </c>
      <c r="B1773" s="124"/>
      <c r="C1773" s="125" t="s">
        <v>713</v>
      </c>
      <c r="D1773" s="119">
        <v>43153</v>
      </c>
      <c r="E1773" s="120" t="s">
        <v>3880</v>
      </c>
      <c r="F1773" s="120" t="s">
        <v>1315</v>
      </c>
      <c r="G1773" s="120">
        <v>16709841</v>
      </c>
      <c r="H1773" s="124"/>
      <c r="I1773" s="128" t="s">
        <v>4741</v>
      </c>
      <c r="J1773" s="124"/>
      <c r="K1773" s="124"/>
      <c r="L1773" s="124"/>
      <c r="M1773" s="124"/>
      <c r="N1773" s="213">
        <v>0</v>
      </c>
      <c r="O1773" s="213">
        <v>276742</v>
      </c>
      <c r="P1773" s="124" t="s">
        <v>1314</v>
      </c>
    </row>
    <row r="1774" spans="1:16" ht="76.5">
      <c r="A1774" s="266" t="s">
        <v>620</v>
      </c>
      <c r="B1774" s="124"/>
      <c r="C1774" s="125" t="s">
        <v>714</v>
      </c>
      <c r="D1774" s="119">
        <v>43153</v>
      </c>
      <c r="E1774" s="120" t="s">
        <v>3881</v>
      </c>
      <c r="F1774" s="120" t="s">
        <v>6</v>
      </c>
      <c r="G1774" s="120">
        <v>944189</v>
      </c>
      <c r="H1774" s="124"/>
      <c r="I1774" s="128" t="s">
        <v>4742</v>
      </c>
      <c r="J1774" s="124"/>
      <c r="K1774" s="124"/>
      <c r="L1774" s="124"/>
      <c r="M1774" s="124"/>
      <c r="N1774" s="213">
        <v>0</v>
      </c>
      <c r="O1774" s="213">
        <v>140000</v>
      </c>
      <c r="P1774" s="124" t="s">
        <v>1314</v>
      </c>
    </row>
    <row r="1775" spans="1:16" ht="63.75">
      <c r="A1775" s="266">
        <v>46</v>
      </c>
      <c r="B1775" s="124"/>
      <c r="C1775" s="125" t="s">
        <v>698</v>
      </c>
      <c r="D1775" s="119">
        <v>43153</v>
      </c>
      <c r="E1775" s="120" t="s">
        <v>3882</v>
      </c>
      <c r="F1775" s="120" t="s">
        <v>11</v>
      </c>
      <c r="G1775" s="120">
        <v>914189</v>
      </c>
      <c r="H1775" s="124"/>
      <c r="I1775" s="128" t="s">
        <v>4743</v>
      </c>
      <c r="J1775" s="124"/>
      <c r="K1775" s="124"/>
      <c r="L1775" s="124"/>
      <c r="M1775" s="124"/>
      <c r="N1775" s="213">
        <v>50</v>
      </c>
      <c r="O1775" s="213">
        <v>0</v>
      </c>
      <c r="P1775" s="124" t="s">
        <v>1314</v>
      </c>
    </row>
    <row r="1776" spans="1:16" ht="76.5">
      <c r="A1776" s="266">
        <v>513</v>
      </c>
      <c r="B1776" s="124"/>
      <c r="C1776" s="125" t="s">
        <v>201</v>
      </c>
      <c r="D1776" s="119">
        <v>43153</v>
      </c>
      <c r="E1776" s="120" t="s">
        <v>3883</v>
      </c>
      <c r="F1776" s="120" t="s">
        <v>1315</v>
      </c>
      <c r="G1776" s="120">
        <v>16693172</v>
      </c>
      <c r="H1776" s="124"/>
      <c r="I1776" s="128" t="s">
        <v>4744</v>
      </c>
      <c r="J1776" s="124"/>
      <c r="K1776" s="124"/>
      <c r="L1776" s="124"/>
      <c r="M1776" s="124"/>
      <c r="N1776" s="213">
        <v>10824.42</v>
      </c>
      <c r="O1776" s="213">
        <v>0</v>
      </c>
      <c r="P1776" s="124" t="s">
        <v>1314</v>
      </c>
    </row>
    <row r="1777" spans="1:16" ht="76.5">
      <c r="A1777" s="266">
        <v>513</v>
      </c>
      <c r="B1777" s="124"/>
      <c r="C1777" s="125" t="s">
        <v>201</v>
      </c>
      <c r="D1777" s="119">
        <v>43153</v>
      </c>
      <c r="E1777" s="120" t="s">
        <v>3884</v>
      </c>
      <c r="F1777" s="120" t="s">
        <v>1315</v>
      </c>
      <c r="G1777" s="120">
        <v>16709840</v>
      </c>
      <c r="H1777" s="124"/>
      <c r="I1777" s="128" t="s">
        <v>4745</v>
      </c>
      <c r="J1777" s="124"/>
      <c r="K1777" s="124"/>
      <c r="L1777" s="124"/>
      <c r="M1777" s="124"/>
      <c r="N1777" s="213">
        <v>49492.6</v>
      </c>
      <c r="O1777" s="213">
        <v>0</v>
      </c>
      <c r="P1777" s="124" t="s">
        <v>1314</v>
      </c>
    </row>
    <row r="1778" spans="1:16" ht="76.5">
      <c r="A1778" s="266">
        <v>35</v>
      </c>
      <c r="B1778" s="124"/>
      <c r="C1778" s="125" t="s">
        <v>696</v>
      </c>
      <c r="D1778" s="119">
        <v>43153</v>
      </c>
      <c r="E1778" s="120" t="s">
        <v>3885</v>
      </c>
      <c r="F1778" s="120" t="s">
        <v>1315</v>
      </c>
      <c r="G1778" s="120">
        <v>16709848</v>
      </c>
      <c r="H1778" s="124"/>
      <c r="I1778" s="128" t="s">
        <v>4746</v>
      </c>
      <c r="J1778" s="124"/>
      <c r="K1778" s="124"/>
      <c r="L1778" s="124"/>
      <c r="M1778" s="124"/>
      <c r="N1778" s="213">
        <v>2451</v>
      </c>
      <c r="O1778" s="213">
        <v>0</v>
      </c>
      <c r="P1778" s="124" t="s">
        <v>1314</v>
      </c>
    </row>
    <row r="1779" spans="1:16" ht="76.5">
      <c r="A1779" s="266">
        <v>35</v>
      </c>
      <c r="B1779" s="124"/>
      <c r="C1779" s="125" t="s">
        <v>696</v>
      </c>
      <c r="D1779" s="119">
        <v>43153</v>
      </c>
      <c r="E1779" s="120" t="s">
        <v>3886</v>
      </c>
      <c r="F1779" s="120" t="s">
        <v>1315</v>
      </c>
      <c r="G1779" s="120">
        <v>16709847</v>
      </c>
      <c r="H1779" s="124"/>
      <c r="I1779" s="128" t="s">
        <v>4747</v>
      </c>
      <c r="J1779" s="124"/>
      <c r="K1779" s="124"/>
      <c r="L1779" s="124"/>
      <c r="M1779" s="124"/>
      <c r="N1779" s="213">
        <v>320</v>
      </c>
      <c r="O1779" s="213">
        <v>0</v>
      </c>
      <c r="P1779" s="124" t="s">
        <v>1314</v>
      </c>
    </row>
    <row r="1780" spans="1:16" ht="76.5">
      <c r="A1780" s="266">
        <v>132</v>
      </c>
      <c r="B1780" s="124"/>
      <c r="C1780" s="125" t="s">
        <v>728</v>
      </c>
      <c r="D1780" s="119">
        <v>43153</v>
      </c>
      <c r="E1780" s="120" t="s">
        <v>3887</v>
      </c>
      <c r="F1780" s="120" t="s">
        <v>11</v>
      </c>
      <c r="G1780" s="120">
        <v>914087</v>
      </c>
      <c r="H1780" s="124"/>
      <c r="I1780" s="128" t="s">
        <v>4748</v>
      </c>
      <c r="J1780" s="124"/>
      <c r="K1780" s="124"/>
      <c r="L1780" s="124"/>
      <c r="M1780" s="124"/>
      <c r="N1780" s="213">
        <v>1616.89</v>
      </c>
      <c r="O1780" s="213">
        <v>0</v>
      </c>
      <c r="P1780" s="124" t="s">
        <v>1314</v>
      </c>
    </row>
    <row r="1781" spans="1:16" ht="63.75">
      <c r="A1781" s="266">
        <v>46</v>
      </c>
      <c r="B1781" s="124"/>
      <c r="C1781" s="125" t="s">
        <v>698</v>
      </c>
      <c r="D1781" s="119">
        <v>43153</v>
      </c>
      <c r="E1781" s="120" t="s">
        <v>3888</v>
      </c>
      <c r="F1781" s="120" t="s">
        <v>13</v>
      </c>
      <c r="G1781" s="120">
        <v>914189</v>
      </c>
      <c r="H1781" s="124"/>
      <c r="I1781" s="128" t="s">
        <v>4749</v>
      </c>
      <c r="J1781" s="124"/>
      <c r="K1781" s="124"/>
      <c r="L1781" s="124"/>
      <c r="M1781" s="124"/>
      <c r="N1781" s="213">
        <v>352.71</v>
      </c>
      <c r="O1781" s="213">
        <v>0</v>
      </c>
      <c r="P1781" s="124" t="s">
        <v>1314</v>
      </c>
    </row>
    <row r="1782" spans="1:16" ht="51">
      <c r="A1782" s="266">
        <v>290</v>
      </c>
      <c r="B1782" s="124"/>
      <c r="C1782" s="125" t="s">
        <v>793</v>
      </c>
      <c r="D1782" s="119">
        <v>43153</v>
      </c>
      <c r="E1782" s="120" t="s">
        <v>4430</v>
      </c>
      <c r="F1782" s="120" t="s">
        <v>3</v>
      </c>
      <c r="G1782" s="120">
        <v>1599059</v>
      </c>
      <c r="H1782" s="124"/>
      <c r="I1782" s="128" t="s">
        <v>5150</v>
      </c>
      <c r="J1782" s="124"/>
      <c r="K1782" s="124"/>
      <c r="L1782" s="124"/>
      <c r="M1782" s="124"/>
      <c r="N1782" s="213">
        <v>0</v>
      </c>
      <c r="O1782" s="213">
        <v>246.66</v>
      </c>
      <c r="P1782" s="124" t="s">
        <v>1314</v>
      </c>
    </row>
    <row r="1783" spans="1:16" ht="51">
      <c r="A1783" s="266" t="s">
        <v>619</v>
      </c>
      <c r="B1783" s="124"/>
      <c r="C1783" s="125" t="s">
        <v>713</v>
      </c>
      <c r="D1783" s="119">
        <v>43153</v>
      </c>
      <c r="E1783" s="120" t="s">
        <v>4431</v>
      </c>
      <c r="F1783" s="120" t="s">
        <v>3</v>
      </c>
      <c r="G1783" s="120">
        <v>1599072</v>
      </c>
      <c r="H1783" s="124"/>
      <c r="I1783" s="128" t="s">
        <v>5151</v>
      </c>
      <c r="J1783" s="124"/>
      <c r="K1783" s="124"/>
      <c r="L1783" s="124"/>
      <c r="M1783" s="124"/>
      <c r="N1783" s="213">
        <v>0</v>
      </c>
      <c r="O1783" s="213">
        <v>9022.24</v>
      </c>
      <c r="P1783" s="124" t="s">
        <v>1314</v>
      </c>
    </row>
    <row r="1784" spans="1:16" ht="51">
      <c r="A1784" s="266">
        <v>291</v>
      </c>
      <c r="B1784" s="124"/>
      <c r="C1784" s="125" t="s">
        <v>794</v>
      </c>
      <c r="D1784" s="119">
        <v>43153</v>
      </c>
      <c r="E1784" s="120" t="s">
        <v>4432</v>
      </c>
      <c r="F1784" s="120" t="s">
        <v>3</v>
      </c>
      <c r="G1784" s="120">
        <v>1599110</v>
      </c>
      <c r="H1784" s="124"/>
      <c r="I1784" s="128" t="s">
        <v>5152</v>
      </c>
      <c r="J1784" s="124"/>
      <c r="K1784" s="124"/>
      <c r="L1784" s="124"/>
      <c r="M1784" s="124"/>
      <c r="N1784" s="213">
        <v>0</v>
      </c>
      <c r="O1784" s="213">
        <v>16658.73</v>
      </c>
      <c r="P1784" s="124" t="s">
        <v>1314</v>
      </c>
    </row>
    <row r="1785" spans="1:16" ht="51">
      <c r="A1785" s="266">
        <v>78</v>
      </c>
      <c r="B1785" s="124"/>
      <c r="C1785" s="125" t="s">
        <v>1341</v>
      </c>
      <c r="D1785" s="119">
        <v>43153</v>
      </c>
      <c r="E1785" s="120" t="s">
        <v>4433</v>
      </c>
      <c r="F1785" s="120" t="s">
        <v>3</v>
      </c>
      <c r="G1785" s="120">
        <v>1599010</v>
      </c>
      <c r="H1785" s="124"/>
      <c r="I1785" s="128" t="s">
        <v>5153</v>
      </c>
      <c r="J1785" s="124"/>
      <c r="K1785" s="124"/>
      <c r="L1785" s="124"/>
      <c r="M1785" s="124"/>
      <c r="N1785" s="213">
        <v>0</v>
      </c>
      <c r="O1785" s="213">
        <v>180.49</v>
      </c>
      <c r="P1785" s="124" t="s">
        <v>1314</v>
      </c>
    </row>
    <row r="1786" spans="1:16" ht="51">
      <c r="A1786" s="266" t="s">
        <v>619</v>
      </c>
      <c r="B1786" s="124"/>
      <c r="C1786" s="125" t="s">
        <v>713</v>
      </c>
      <c r="D1786" s="119">
        <v>43153</v>
      </c>
      <c r="E1786" s="120" t="s">
        <v>4434</v>
      </c>
      <c r="F1786" s="120" t="s">
        <v>3</v>
      </c>
      <c r="G1786" s="120">
        <v>1599048</v>
      </c>
      <c r="H1786" s="124"/>
      <c r="I1786" s="128" t="s">
        <v>5154</v>
      </c>
      <c r="J1786" s="124"/>
      <c r="K1786" s="124"/>
      <c r="L1786" s="124"/>
      <c r="M1786" s="124"/>
      <c r="N1786" s="213">
        <v>0</v>
      </c>
      <c r="O1786" s="213">
        <v>3374.79</v>
      </c>
      <c r="P1786" s="124" t="s">
        <v>1314</v>
      </c>
    </row>
    <row r="1787" spans="1:16" ht="51">
      <c r="A1787" s="266" t="s">
        <v>619</v>
      </c>
      <c r="B1787" s="124"/>
      <c r="C1787" s="125" t="s">
        <v>713</v>
      </c>
      <c r="D1787" s="119">
        <v>43153</v>
      </c>
      <c r="E1787" s="120" t="s">
        <v>4435</v>
      </c>
      <c r="F1787" s="120" t="s">
        <v>3</v>
      </c>
      <c r="G1787" s="120">
        <v>1599057</v>
      </c>
      <c r="H1787" s="124"/>
      <c r="I1787" s="128" t="s">
        <v>5155</v>
      </c>
      <c r="J1787" s="124"/>
      <c r="K1787" s="124"/>
      <c r="L1787" s="124"/>
      <c r="M1787" s="124"/>
      <c r="N1787" s="213">
        <v>0</v>
      </c>
      <c r="O1787" s="213">
        <v>694</v>
      </c>
      <c r="P1787" s="124" t="s">
        <v>1314</v>
      </c>
    </row>
    <row r="1788" spans="1:16" ht="51">
      <c r="A1788" s="266" t="s">
        <v>619</v>
      </c>
      <c r="B1788" s="124"/>
      <c r="C1788" s="125" t="s">
        <v>713</v>
      </c>
      <c r="D1788" s="119">
        <v>43153</v>
      </c>
      <c r="E1788" s="120" t="s">
        <v>4436</v>
      </c>
      <c r="F1788" s="120" t="s">
        <v>3</v>
      </c>
      <c r="G1788" s="120">
        <v>1599085</v>
      </c>
      <c r="H1788" s="124"/>
      <c r="I1788" s="128" t="s">
        <v>5156</v>
      </c>
      <c r="J1788" s="124"/>
      <c r="K1788" s="124"/>
      <c r="L1788" s="124"/>
      <c r="M1788" s="124"/>
      <c r="N1788" s="213">
        <v>0</v>
      </c>
      <c r="O1788" s="213">
        <v>504.51</v>
      </c>
      <c r="P1788" s="124" t="s">
        <v>1314</v>
      </c>
    </row>
    <row r="1789" spans="1:16" ht="51">
      <c r="A1789" s="266" t="s">
        <v>619</v>
      </c>
      <c r="B1789" s="124"/>
      <c r="C1789" s="125" t="s">
        <v>713</v>
      </c>
      <c r="D1789" s="119">
        <v>43153</v>
      </c>
      <c r="E1789" s="120" t="s">
        <v>4437</v>
      </c>
      <c r="F1789" s="120" t="s">
        <v>3</v>
      </c>
      <c r="G1789" s="120">
        <v>1599087</v>
      </c>
      <c r="H1789" s="124"/>
      <c r="I1789" s="128" t="s">
        <v>5157</v>
      </c>
      <c r="J1789" s="124"/>
      <c r="K1789" s="124"/>
      <c r="L1789" s="124"/>
      <c r="M1789" s="124"/>
      <c r="N1789" s="213">
        <v>0</v>
      </c>
      <c r="O1789" s="213">
        <v>140</v>
      </c>
      <c r="P1789" s="124" t="s">
        <v>1314</v>
      </c>
    </row>
    <row r="1790" spans="1:16" ht="51">
      <c r="A1790" s="266" t="s">
        <v>619</v>
      </c>
      <c r="B1790" s="124"/>
      <c r="C1790" s="125" t="s">
        <v>713</v>
      </c>
      <c r="D1790" s="119">
        <v>43153</v>
      </c>
      <c r="E1790" s="120" t="s">
        <v>4438</v>
      </c>
      <c r="F1790" s="120" t="s">
        <v>3</v>
      </c>
      <c r="G1790" s="120">
        <v>1599100</v>
      </c>
      <c r="H1790" s="124"/>
      <c r="I1790" s="128" t="s">
        <v>5158</v>
      </c>
      <c r="J1790" s="124"/>
      <c r="K1790" s="124"/>
      <c r="L1790" s="124"/>
      <c r="M1790" s="124"/>
      <c r="N1790" s="213">
        <v>0</v>
      </c>
      <c r="O1790" s="213">
        <v>1948.54</v>
      </c>
      <c r="P1790" s="124" t="s">
        <v>1314</v>
      </c>
    </row>
    <row r="1791" spans="1:16" ht="51">
      <c r="A1791" s="266">
        <v>20</v>
      </c>
      <c r="B1791" s="124"/>
      <c r="C1791" s="125" t="s">
        <v>693</v>
      </c>
      <c r="D1791" s="119">
        <v>43153</v>
      </c>
      <c r="E1791" s="120" t="s">
        <v>4439</v>
      </c>
      <c r="F1791" s="120" t="s">
        <v>3</v>
      </c>
      <c r="G1791" s="120">
        <v>1599112</v>
      </c>
      <c r="H1791" s="124"/>
      <c r="I1791" s="128" t="s">
        <v>5159</v>
      </c>
      <c r="J1791" s="124"/>
      <c r="K1791" s="124"/>
      <c r="L1791" s="124"/>
      <c r="M1791" s="124"/>
      <c r="N1791" s="213">
        <v>0</v>
      </c>
      <c r="O1791" s="213">
        <v>371</v>
      </c>
      <c r="P1791" s="124" t="s">
        <v>1314</v>
      </c>
    </row>
    <row r="1792" spans="1:16" ht="51">
      <c r="A1792" s="266" t="s">
        <v>619</v>
      </c>
      <c r="B1792" s="124"/>
      <c r="C1792" s="125" t="s">
        <v>713</v>
      </c>
      <c r="D1792" s="119">
        <v>43153</v>
      </c>
      <c r="E1792" s="120" t="s">
        <v>4440</v>
      </c>
      <c r="F1792" s="120" t="s">
        <v>3</v>
      </c>
      <c r="G1792" s="120">
        <v>1599153</v>
      </c>
      <c r="H1792" s="124"/>
      <c r="I1792" s="128" t="s">
        <v>5160</v>
      </c>
      <c r="J1792" s="124"/>
      <c r="K1792" s="124"/>
      <c r="L1792" s="124"/>
      <c r="M1792" s="124"/>
      <c r="N1792" s="213">
        <v>0</v>
      </c>
      <c r="O1792" s="213">
        <v>140</v>
      </c>
      <c r="P1792" s="124" t="s">
        <v>1314</v>
      </c>
    </row>
    <row r="1793" spans="1:16" ht="51">
      <c r="A1793" s="266" t="s">
        <v>619</v>
      </c>
      <c r="B1793" s="124"/>
      <c r="C1793" s="125" t="s">
        <v>713</v>
      </c>
      <c r="D1793" s="119">
        <v>43153</v>
      </c>
      <c r="E1793" s="120" t="s">
        <v>4441</v>
      </c>
      <c r="F1793" s="120" t="s">
        <v>3</v>
      </c>
      <c r="G1793" s="120">
        <v>1599154</v>
      </c>
      <c r="H1793" s="124"/>
      <c r="I1793" s="128" t="s">
        <v>5161</v>
      </c>
      <c r="J1793" s="124"/>
      <c r="K1793" s="124"/>
      <c r="L1793" s="124"/>
      <c r="M1793" s="124"/>
      <c r="N1793" s="213">
        <v>0</v>
      </c>
      <c r="O1793" s="213">
        <v>140</v>
      </c>
      <c r="P1793" s="124" t="s">
        <v>1314</v>
      </c>
    </row>
    <row r="1794" spans="1:16" ht="51">
      <c r="A1794" s="266" t="s">
        <v>619</v>
      </c>
      <c r="B1794" s="124"/>
      <c r="C1794" s="125" t="s">
        <v>713</v>
      </c>
      <c r="D1794" s="119">
        <v>43153</v>
      </c>
      <c r="E1794" s="120" t="s">
        <v>4442</v>
      </c>
      <c r="F1794" s="120" t="s">
        <v>3</v>
      </c>
      <c r="G1794" s="120">
        <v>1599155</v>
      </c>
      <c r="H1794" s="124"/>
      <c r="I1794" s="128" t="s">
        <v>5162</v>
      </c>
      <c r="J1794" s="124"/>
      <c r="K1794" s="124"/>
      <c r="L1794" s="124"/>
      <c r="M1794" s="124"/>
      <c r="N1794" s="213">
        <v>0</v>
      </c>
      <c r="O1794" s="213">
        <v>140</v>
      </c>
      <c r="P1794" s="124" t="s">
        <v>1314</v>
      </c>
    </row>
    <row r="1795" spans="1:16" ht="51">
      <c r="A1795" s="266" t="s">
        <v>619</v>
      </c>
      <c r="B1795" s="124"/>
      <c r="C1795" s="125" t="s">
        <v>713</v>
      </c>
      <c r="D1795" s="119">
        <v>43153</v>
      </c>
      <c r="E1795" s="120" t="s">
        <v>4443</v>
      </c>
      <c r="F1795" s="120" t="s">
        <v>3</v>
      </c>
      <c r="G1795" s="120">
        <v>1599156</v>
      </c>
      <c r="H1795" s="124"/>
      <c r="I1795" s="128" t="s">
        <v>5163</v>
      </c>
      <c r="J1795" s="124"/>
      <c r="K1795" s="124"/>
      <c r="L1795" s="124"/>
      <c r="M1795" s="124"/>
      <c r="N1795" s="213">
        <v>0</v>
      </c>
      <c r="O1795" s="213">
        <v>140</v>
      </c>
      <c r="P1795" s="124" t="s">
        <v>1314</v>
      </c>
    </row>
    <row r="1796" spans="1:16" ht="51">
      <c r="A1796" s="266" t="s">
        <v>619</v>
      </c>
      <c r="B1796" s="124"/>
      <c r="C1796" s="125" t="s">
        <v>713</v>
      </c>
      <c r="D1796" s="119">
        <v>43153</v>
      </c>
      <c r="E1796" s="120" t="s">
        <v>4444</v>
      </c>
      <c r="F1796" s="120" t="s">
        <v>3</v>
      </c>
      <c r="G1796" s="120">
        <v>1599157</v>
      </c>
      <c r="H1796" s="124"/>
      <c r="I1796" s="128" t="s">
        <v>5164</v>
      </c>
      <c r="J1796" s="124"/>
      <c r="K1796" s="124"/>
      <c r="L1796" s="124"/>
      <c r="M1796" s="124"/>
      <c r="N1796" s="213">
        <v>0</v>
      </c>
      <c r="O1796" s="213">
        <v>140</v>
      </c>
      <c r="P1796" s="124" t="s">
        <v>1314</v>
      </c>
    </row>
    <row r="1797" spans="1:16" ht="51">
      <c r="A1797" s="266" t="s">
        <v>619</v>
      </c>
      <c r="B1797" s="124"/>
      <c r="C1797" s="125" t="s">
        <v>713</v>
      </c>
      <c r="D1797" s="119">
        <v>43153</v>
      </c>
      <c r="E1797" s="120" t="s">
        <v>4445</v>
      </c>
      <c r="F1797" s="120" t="s">
        <v>3</v>
      </c>
      <c r="G1797" s="120">
        <v>1599158</v>
      </c>
      <c r="H1797" s="124"/>
      <c r="I1797" s="128" t="s">
        <v>5165</v>
      </c>
      <c r="J1797" s="124"/>
      <c r="K1797" s="124"/>
      <c r="L1797" s="124"/>
      <c r="M1797" s="124"/>
      <c r="N1797" s="213">
        <v>0</v>
      </c>
      <c r="O1797" s="213">
        <v>140</v>
      </c>
      <c r="P1797" s="124" t="s">
        <v>1314</v>
      </c>
    </row>
    <row r="1798" spans="1:16" ht="51">
      <c r="A1798" s="266" t="s">
        <v>619</v>
      </c>
      <c r="B1798" s="124"/>
      <c r="C1798" s="125" t="s">
        <v>713</v>
      </c>
      <c r="D1798" s="119">
        <v>43153</v>
      </c>
      <c r="E1798" s="120" t="s">
        <v>4446</v>
      </c>
      <c r="F1798" s="120" t="s">
        <v>3</v>
      </c>
      <c r="G1798" s="120">
        <v>1599176</v>
      </c>
      <c r="H1798" s="124"/>
      <c r="I1798" s="128" t="s">
        <v>5166</v>
      </c>
      <c r="J1798" s="124"/>
      <c r="K1798" s="124"/>
      <c r="L1798" s="124"/>
      <c r="M1798" s="124"/>
      <c r="N1798" s="213">
        <v>0</v>
      </c>
      <c r="O1798" s="213">
        <v>110</v>
      </c>
      <c r="P1798" s="124" t="s">
        <v>1314</v>
      </c>
    </row>
    <row r="1799" spans="1:16" ht="51">
      <c r="A1799" s="266" t="s">
        <v>619</v>
      </c>
      <c r="B1799" s="124"/>
      <c r="C1799" s="125" t="s">
        <v>713</v>
      </c>
      <c r="D1799" s="119">
        <v>43153</v>
      </c>
      <c r="E1799" s="120" t="s">
        <v>4447</v>
      </c>
      <c r="F1799" s="120" t="s">
        <v>3</v>
      </c>
      <c r="G1799" s="120">
        <v>1599236</v>
      </c>
      <c r="H1799" s="124"/>
      <c r="I1799" s="128" t="s">
        <v>5167</v>
      </c>
      <c r="J1799" s="124"/>
      <c r="K1799" s="124"/>
      <c r="L1799" s="124"/>
      <c r="M1799" s="124"/>
      <c r="N1799" s="213">
        <v>0</v>
      </c>
      <c r="O1799" s="213">
        <v>140</v>
      </c>
      <c r="P1799" s="124" t="s">
        <v>1314</v>
      </c>
    </row>
    <row r="1800" spans="1:16" ht="51">
      <c r="A1800" s="266" t="s">
        <v>619</v>
      </c>
      <c r="B1800" s="124"/>
      <c r="C1800" s="125" t="s">
        <v>713</v>
      </c>
      <c r="D1800" s="119">
        <v>43153</v>
      </c>
      <c r="E1800" s="120" t="s">
        <v>4448</v>
      </c>
      <c r="F1800" s="120" t="s">
        <v>3</v>
      </c>
      <c r="G1800" s="120">
        <v>1599254</v>
      </c>
      <c r="H1800" s="124"/>
      <c r="I1800" s="128" t="s">
        <v>5168</v>
      </c>
      <c r="J1800" s="124"/>
      <c r="K1800" s="124"/>
      <c r="L1800" s="124"/>
      <c r="M1800" s="124"/>
      <c r="N1800" s="213">
        <v>0</v>
      </c>
      <c r="O1800" s="213">
        <v>1153</v>
      </c>
      <c r="P1800" s="124" t="s">
        <v>1314</v>
      </c>
    </row>
    <row r="1801" spans="1:16" ht="51">
      <c r="A1801" s="266" t="s">
        <v>619</v>
      </c>
      <c r="B1801" s="124"/>
      <c r="C1801" s="125" t="s">
        <v>713</v>
      </c>
      <c r="D1801" s="119">
        <v>43153</v>
      </c>
      <c r="E1801" s="120" t="s">
        <v>4449</v>
      </c>
      <c r="F1801" s="120" t="s">
        <v>3</v>
      </c>
      <c r="G1801" s="120">
        <v>1599255</v>
      </c>
      <c r="H1801" s="124"/>
      <c r="I1801" s="128" t="s">
        <v>5169</v>
      </c>
      <c r="J1801" s="124"/>
      <c r="K1801" s="124"/>
      <c r="L1801" s="124"/>
      <c r="M1801" s="124"/>
      <c r="N1801" s="213">
        <v>0</v>
      </c>
      <c r="O1801" s="213">
        <v>1153</v>
      </c>
      <c r="P1801" s="124" t="s">
        <v>1314</v>
      </c>
    </row>
    <row r="1802" spans="1:16" ht="51">
      <c r="A1802" s="266" t="s">
        <v>619</v>
      </c>
      <c r="B1802" s="124"/>
      <c r="C1802" s="125" t="s">
        <v>713</v>
      </c>
      <c r="D1802" s="119">
        <v>43153</v>
      </c>
      <c r="E1802" s="120" t="s">
        <v>4450</v>
      </c>
      <c r="F1802" s="120" t="s">
        <v>3</v>
      </c>
      <c r="G1802" s="120">
        <v>1599315</v>
      </c>
      <c r="H1802" s="124"/>
      <c r="I1802" s="128" t="s">
        <v>5170</v>
      </c>
      <c r="J1802" s="124"/>
      <c r="K1802" s="124"/>
      <c r="L1802" s="124"/>
      <c r="M1802" s="124"/>
      <c r="N1802" s="213">
        <v>0</v>
      </c>
      <c r="O1802" s="213">
        <v>140</v>
      </c>
      <c r="P1802" s="124" t="s">
        <v>1314</v>
      </c>
    </row>
    <row r="1803" spans="1:16" ht="51">
      <c r="A1803" s="266" t="s">
        <v>619</v>
      </c>
      <c r="B1803" s="124"/>
      <c r="C1803" s="125" t="s">
        <v>713</v>
      </c>
      <c r="D1803" s="119">
        <v>43154</v>
      </c>
      <c r="E1803" s="120" t="s">
        <v>3889</v>
      </c>
      <c r="F1803" s="120" t="s">
        <v>6</v>
      </c>
      <c r="G1803" s="120">
        <v>671349</v>
      </c>
      <c r="H1803" s="124"/>
      <c r="I1803" s="128" t="s">
        <v>4750</v>
      </c>
      <c r="J1803" s="124"/>
      <c r="K1803" s="124"/>
      <c r="L1803" s="124"/>
      <c r="M1803" s="124"/>
      <c r="N1803" s="213">
        <v>0</v>
      </c>
      <c r="O1803" s="213">
        <v>366.94</v>
      </c>
      <c r="P1803" s="124" t="s">
        <v>1314</v>
      </c>
    </row>
    <row r="1804" spans="1:16" ht="51">
      <c r="A1804" s="266" t="s">
        <v>619</v>
      </c>
      <c r="B1804" s="124"/>
      <c r="C1804" s="125" t="s">
        <v>713</v>
      </c>
      <c r="D1804" s="119">
        <v>43154</v>
      </c>
      <c r="E1804" s="120" t="s">
        <v>3890</v>
      </c>
      <c r="F1804" s="120" t="s">
        <v>6</v>
      </c>
      <c r="G1804" s="120">
        <v>671351</v>
      </c>
      <c r="H1804" s="124"/>
      <c r="I1804" s="128" t="s">
        <v>4751</v>
      </c>
      <c r="J1804" s="124"/>
      <c r="K1804" s="124"/>
      <c r="L1804" s="124"/>
      <c r="M1804" s="124"/>
      <c r="N1804" s="213">
        <v>0</v>
      </c>
      <c r="O1804" s="213">
        <v>28058.09</v>
      </c>
      <c r="P1804" s="124" t="s">
        <v>1314</v>
      </c>
    </row>
    <row r="1805" spans="1:16" ht="51">
      <c r="A1805" s="266" t="s">
        <v>619</v>
      </c>
      <c r="B1805" s="124"/>
      <c r="C1805" s="125" t="s">
        <v>713</v>
      </c>
      <c r="D1805" s="119">
        <v>43154</v>
      </c>
      <c r="E1805" s="120" t="s">
        <v>3891</v>
      </c>
      <c r="F1805" s="120" t="s">
        <v>6</v>
      </c>
      <c r="G1805" s="120">
        <v>671353</v>
      </c>
      <c r="H1805" s="124"/>
      <c r="I1805" s="128" t="s">
        <v>4752</v>
      </c>
      <c r="J1805" s="124"/>
      <c r="K1805" s="124"/>
      <c r="L1805" s="124"/>
      <c r="M1805" s="124"/>
      <c r="N1805" s="213">
        <v>0</v>
      </c>
      <c r="O1805" s="213">
        <v>21840.46</v>
      </c>
      <c r="P1805" s="124" t="s">
        <v>1314</v>
      </c>
    </row>
    <row r="1806" spans="1:16" ht="63.75">
      <c r="A1806" s="266" t="s">
        <v>619</v>
      </c>
      <c r="B1806" s="124"/>
      <c r="C1806" s="125" t="s">
        <v>713</v>
      </c>
      <c r="D1806" s="119">
        <v>43154</v>
      </c>
      <c r="E1806" s="120" t="s">
        <v>3892</v>
      </c>
      <c r="F1806" s="120" t="s">
        <v>6</v>
      </c>
      <c r="G1806" s="120">
        <v>671678</v>
      </c>
      <c r="H1806" s="124"/>
      <c r="I1806" s="128" t="s">
        <v>4753</v>
      </c>
      <c r="J1806" s="124"/>
      <c r="K1806" s="124"/>
      <c r="L1806" s="124"/>
      <c r="M1806" s="124"/>
      <c r="N1806" s="213">
        <v>0</v>
      </c>
      <c r="O1806" s="213">
        <v>5120.4399999999996</v>
      </c>
      <c r="P1806" s="124" t="s">
        <v>1314</v>
      </c>
    </row>
    <row r="1807" spans="1:16" ht="51">
      <c r="A1807" s="266" t="s">
        <v>619</v>
      </c>
      <c r="B1807" s="124"/>
      <c r="C1807" s="125" t="s">
        <v>713</v>
      </c>
      <c r="D1807" s="119">
        <v>43154</v>
      </c>
      <c r="E1807" s="120" t="s">
        <v>3893</v>
      </c>
      <c r="F1807" s="120" t="s">
        <v>6</v>
      </c>
      <c r="G1807" s="120">
        <v>671682</v>
      </c>
      <c r="H1807" s="124"/>
      <c r="I1807" s="128" t="s">
        <v>4754</v>
      </c>
      <c r="J1807" s="124"/>
      <c r="K1807" s="124"/>
      <c r="L1807" s="124"/>
      <c r="M1807" s="124"/>
      <c r="N1807" s="213">
        <v>0</v>
      </c>
      <c r="O1807" s="213">
        <v>28840.67</v>
      </c>
      <c r="P1807" s="124" t="s">
        <v>1314</v>
      </c>
    </row>
    <row r="1808" spans="1:16" ht="51">
      <c r="A1808" s="266" t="s">
        <v>619</v>
      </c>
      <c r="B1808" s="124"/>
      <c r="C1808" s="125" t="s">
        <v>713</v>
      </c>
      <c r="D1808" s="119">
        <v>43154</v>
      </c>
      <c r="E1808" s="120" t="s">
        <v>3894</v>
      </c>
      <c r="F1808" s="120" t="s">
        <v>6</v>
      </c>
      <c r="G1808" s="120">
        <v>671684</v>
      </c>
      <c r="H1808" s="124"/>
      <c r="I1808" s="128" t="s">
        <v>4755</v>
      </c>
      <c r="J1808" s="124"/>
      <c r="K1808" s="124"/>
      <c r="L1808" s="124"/>
      <c r="M1808" s="124"/>
      <c r="N1808" s="213">
        <v>0</v>
      </c>
      <c r="O1808" s="213">
        <v>24191.58</v>
      </c>
      <c r="P1808" s="124" t="s">
        <v>1314</v>
      </c>
    </row>
    <row r="1809" spans="1:16" ht="63.75">
      <c r="A1809" s="266" t="s">
        <v>620</v>
      </c>
      <c r="B1809" s="124"/>
      <c r="C1809" s="125" t="s">
        <v>714</v>
      </c>
      <c r="D1809" s="119">
        <v>43154</v>
      </c>
      <c r="E1809" s="120" t="s">
        <v>3895</v>
      </c>
      <c r="F1809" s="120" t="s">
        <v>6</v>
      </c>
      <c r="G1809" s="120">
        <v>914341</v>
      </c>
      <c r="H1809" s="124"/>
      <c r="I1809" s="128" t="s">
        <v>4756</v>
      </c>
      <c r="J1809" s="124"/>
      <c r="K1809" s="124"/>
      <c r="L1809" s="124"/>
      <c r="M1809" s="124"/>
      <c r="N1809" s="213">
        <v>0</v>
      </c>
      <c r="O1809" s="213">
        <v>8272.4699999999993</v>
      </c>
      <c r="P1809" s="124" t="s">
        <v>1314</v>
      </c>
    </row>
    <row r="1810" spans="1:16" ht="89.25">
      <c r="A1810" s="266">
        <v>86</v>
      </c>
      <c r="B1810" s="124"/>
      <c r="C1810" s="125" t="s">
        <v>710</v>
      </c>
      <c r="D1810" s="119">
        <v>43154</v>
      </c>
      <c r="E1810" s="120" t="s">
        <v>3896</v>
      </c>
      <c r="F1810" s="120" t="s">
        <v>6</v>
      </c>
      <c r="G1810" s="120">
        <v>914410</v>
      </c>
      <c r="H1810" s="124"/>
      <c r="I1810" s="128" t="s">
        <v>4757</v>
      </c>
      <c r="J1810" s="124"/>
      <c r="K1810" s="124"/>
      <c r="L1810" s="124"/>
      <c r="M1810" s="124"/>
      <c r="N1810" s="213">
        <v>0</v>
      </c>
      <c r="O1810" s="213">
        <v>1437800.5</v>
      </c>
      <c r="P1810" s="124" t="s">
        <v>1314</v>
      </c>
    </row>
    <row r="1811" spans="1:16" ht="63.75">
      <c r="A1811" s="266">
        <v>15</v>
      </c>
      <c r="B1811" s="124"/>
      <c r="C1811" s="125" t="s">
        <v>691</v>
      </c>
      <c r="D1811" s="119">
        <v>43154</v>
      </c>
      <c r="E1811" s="120" t="s">
        <v>3897</v>
      </c>
      <c r="F1811" s="120" t="s">
        <v>15</v>
      </c>
      <c r="G1811" s="120">
        <v>4407</v>
      </c>
      <c r="H1811" s="124"/>
      <c r="I1811" s="128" t="s">
        <v>4758</v>
      </c>
      <c r="J1811" s="124"/>
      <c r="K1811" s="124"/>
      <c r="L1811" s="124"/>
      <c r="M1811" s="124"/>
      <c r="N1811" s="213">
        <v>1320.88</v>
      </c>
      <c r="O1811" s="213">
        <v>0</v>
      </c>
      <c r="P1811" s="124" t="s">
        <v>1314</v>
      </c>
    </row>
    <row r="1812" spans="1:16" ht="63.75">
      <c r="A1812" s="266" t="s">
        <v>619</v>
      </c>
      <c r="B1812" s="124"/>
      <c r="C1812" s="125" t="s">
        <v>713</v>
      </c>
      <c r="D1812" s="119">
        <v>43154</v>
      </c>
      <c r="E1812" s="120" t="s">
        <v>4451</v>
      </c>
      <c r="F1812" s="120" t="s">
        <v>3</v>
      </c>
      <c r="G1812" s="120">
        <v>1599536</v>
      </c>
      <c r="H1812" s="124"/>
      <c r="I1812" s="128" t="s">
        <v>5171</v>
      </c>
      <c r="J1812" s="124"/>
      <c r="K1812" s="124"/>
      <c r="L1812" s="124"/>
      <c r="M1812" s="124"/>
      <c r="N1812" s="213">
        <v>0</v>
      </c>
      <c r="O1812" s="213">
        <v>216</v>
      </c>
      <c r="P1812" s="124" t="s">
        <v>1314</v>
      </c>
    </row>
    <row r="1813" spans="1:16" ht="51">
      <c r="A1813" s="266">
        <v>163</v>
      </c>
      <c r="B1813" s="124"/>
      <c r="C1813" s="125" t="s">
        <v>748</v>
      </c>
      <c r="D1813" s="119">
        <v>43154</v>
      </c>
      <c r="E1813" s="120" t="s">
        <v>4452</v>
      </c>
      <c r="F1813" s="120" t="s">
        <v>3</v>
      </c>
      <c r="G1813" s="120">
        <v>1599538</v>
      </c>
      <c r="H1813" s="124"/>
      <c r="I1813" s="128" t="s">
        <v>5172</v>
      </c>
      <c r="J1813" s="124"/>
      <c r="K1813" s="124"/>
      <c r="L1813" s="124"/>
      <c r="M1813" s="124"/>
      <c r="N1813" s="213">
        <v>0</v>
      </c>
      <c r="O1813" s="213">
        <v>9</v>
      </c>
      <c r="P1813" s="124" t="s">
        <v>1314</v>
      </c>
    </row>
    <row r="1814" spans="1:16" ht="51">
      <c r="A1814" s="266">
        <v>163</v>
      </c>
      <c r="B1814" s="124"/>
      <c r="C1814" s="125" t="s">
        <v>748</v>
      </c>
      <c r="D1814" s="119">
        <v>43154</v>
      </c>
      <c r="E1814" s="120" t="s">
        <v>4453</v>
      </c>
      <c r="F1814" s="120" t="s">
        <v>3</v>
      </c>
      <c r="G1814" s="120">
        <v>1599539</v>
      </c>
      <c r="H1814" s="124"/>
      <c r="I1814" s="128" t="s">
        <v>5173</v>
      </c>
      <c r="J1814" s="124"/>
      <c r="K1814" s="124"/>
      <c r="L1814" s="124"/>
      <c r="M1814" s="124"/>
      <c r="N1814" s="213">
        <v>0</v>
      </c>
      <c r="O1814" s="213">
        <v>99</v>
      </c>
      <c r="P1814" s="124" t="s">
        <v>1314</v>
      </c>
    </row>
    <row r="1815" spans="1:16" ht="38.25">
      <c r="A1815" s="266">
        <v>20</v>
      </c>
      <c r="B1815" s="124"/>
      <c r="C1815" s="125" t="s">
        <v>693</v>
      </c>
      <c r="D1815" s="119">
        <v>43154</v>
      </c>
      <c r="E1815" s="120" t="s">
        <v>4454</v>
      </c>
      <c r="F1815" s="120" t="s">
        <v>3</v>
      </c>
      <c r="G1815" s="120">
        <v>1599479</v>
      </c>
      <c r="H1815" s="124"/>
      <c r="I1815" s="128" t="s">
        <v>5174</v>
      </c>
      <c r="J1815" s="124"/>
      <c r="K1815" s="124"/>
      <c r="L1815" s="124"/>
      <c r="M1815" s="124"/>
      <c r="N1815" s="213">
        <v>0</v>
      </c>
      <c r="O1815" s="213">
        <v>14.3</v>
      </c>
      <c r="P1815" s="124" t="s">
        <v>1314</v>
      </c>
    </row>
    <row r="1816" spans="1:16" ht="51">
      <c r="A1816" s="266" t="s">
        <v>619</v>
      </c>
      <c r="B1816" s="124"/>
      <c r="C1816" s="125" t="s">
        <v>713</v>
      </c>
      <c r="D1816" s="119">
        <v>43154</v>
      </c>
      <c r="E1816" s="120" t="s">
        <v>4455</v>
      </c>
      <c r="F1816" s="120" t="s">
        <v>3</v>
      </c>
      <c r="G1816" s="120">
        <v>1599526</v>
      </c>
      <c r="H1816" s="124"/>
      <c r="I1816" s="128" t="s">
        <v>5175</v>
      </c>
      <c r="J1816" s="124"/>
      <c r="K1816" s="124"/>
      <c r="L1816" s="124"/>
      <c r="M1816" s="124"/>
      <c r="N1816" s="213">
        <v>0</v>
      </c>
      <c r="O1816" s="213">
        <v>16.73</v>
      </c>
      <c r="P1816" s="124" t="s">
        <v>1314</v>
      </c>
    </row>
    <row r="1817" spans="1:16" ht="51">
      <c r="A1817" s="266" t="s">
        <v>619</v>
      </c>
      <c r="B1817" s="124"/>
      <c r="C1817" s="125" t="s">
        <v>713</v>
      </c>
      <c r="D1817" s="119">
        <v>43154</v>
      </c>
      <c r="E1817" s="120" t="s">
        <v>4456</v>
      </c>
      <c r="F1817" s="120" t="s">
        <v>3</v>
      </c>
      <c r="G1817" s="120">
        <v>1599532</v>
      </c>
      <c r="H1817" s="124"/>
      <c r="I1817" s="128" t="s">
        <v>5176</v>
      </c>
      <c r="J1817" s="124"/>
      <c r="K1817" s="124"/>
      <c r="L1817" s="124"/>
      <c r="M1817" s="124"/>
      <c r="N1817" s="213">
        <v>0</v>
      </c>
      <c r="O1817" s="213">
        <v>1662.62</v>
      </c>
      <c r="P1817" s="124" t="s">
        <v>1314</v>
      </c>
    </row>
    <row r="1818" spans="1:16" ht="51">
      <c r="A1818" s="266" t="s">
        <v>619</v>
      </c>
      <c r="B1818" s="124"/>
      <c r="C1818" s="125" t="s">
        <v>713</v>
      </c>
      <c r="D1818" s="119">
        <v>43154</v>
      </c>
      <c r="E1818" s="120" t="s">
        <v>4457</v>
      </c>
      <c r="F1818" s="120" t="s">
        <v>3</v>
      </c>
      <c r="G1818" s="120">
        <v>1599542</v>
      </c>
      <c r="H1818" s="124"/>
      <c r="I1818" s="128" t="s">
        <v>5177</v>
      </c>
      <c r="J1818" s="124"/>
      <c r="K1818" s="124"/>
      <c r="L1818" s="124"/>
      <c r="M1818" s="124"/>
      <c r="N1818" s="213">
        <v>0</v>
      </c>
      <c r="O1818" s="213">
        <v>8</v>
      </c>
      <c r="P1818" s="124" t="s">
        <v>1314</v>
      </c>
    </row>
    <row r="1819" spans="1:16" ht="51">
      <c r="A1819" s="266" t="s">
        <v>619</v>
      </c>
      <c r="B1819" s="124"/>
      <c r="C1819" s="125" t="s">
        <v>713</v>
      </c>
      <c r="D1819" s="119">
        <v>43154</v>
      </c>
      <c r="E1819" s="120" t="s">
        <v>4458</v>
      </c>
      <c r="F1819" s="120" t="s">
        <v>3</v>
      </c>
      <c r="G1819" s="120">
        <v>1599589</v>
      </c>
      <c r="H1819" s="124"/>
      <c r="I1819" s="128" t="s">
        <v>5178</v>
      </c>
      <c r="J1819" s="124"/>
      <c r="K1819" s="124"/>
      <c r="L1819" s="124"/>
      <c r="M1819" s="124"/>
      <c r="N1819" s="213">
        <v>0</v>
      </c>
      <c r="O1819" s="213">
        <v>1891</v>
      </c>
      <c r="P1819" s="124" t="s">
        <v>1314</v>
      </c>
    </row>
    <row r="1820" spans="1:16" ht="63.75">
      <c r="A1820" s="266">
        <v>190</v>
      </c>
      <c r="B1820" s="124"/>
      <c r="C1820" s="125" t="s">
        <v>107</v>
      </c>
      <c r="D1820" s="119">
        <v>43154</v>
      </c>
      <c r="E1820" s="120" t="s">
        <v>4459</v>
      </c>
      <c r="F1820" s="120" t="s">
        <v>3</v>
      </c>
      <c r="G1820" s="120">
        <v>1599607</v>
      </c>
      <c r="H1820" s="124"/>
      <c r="I1820" s="128" t="s">
        <v>5179</v>
      </c>
      <c r="J1820" s="124"/>
      <c r="K1820" s="124"/>
      <c r="L1820" s="124"/>
      <c r="M1820" s="124"/>
      <c r="N1820" s="213">
        <v>0</v>
      </c>
      <c r="O1820" s="213">
        <v>155</v>
      </c>
      <c r="P1820" s="124" t="s">
        <v>1314</v>
      </c>
    </row>
    <row r="1821" spans="1:16" ht="51">
      <c r="A1821" s="266">
        <v>20</v>
      </c>
      <c r="B1821" s="124"/>
      <c r="C1821" s="125" t="s">
        <v>693</v>
      </c>
      <c r="D1821" s="119">
        <v>43154</v>
      </c>
      <c r="E1821" s="120" t="s">
        <v>4460</v>
      </c>
      <c r="F1821" s="120" t="s">
        <v>3</v>
      </c>
      <c r="G1821" s="120">
        <v>1599608</v>
      </c>
      <c r="H1821" s="124"/>
      <c r="I1821" s="128" t="s">
        <v>5180</v>
      </c>
      <c r="J1821" s="124"/>
      <c r="K1821" s="124"/>
      <c r="L1821" s="124"/>
      <c r="M1821" s="124"/>
      <c r="N1821" s="213">
        <v>0</v>
      </c>
      <c r="O1821" s="213">
        <v>261</v>
      </c>
      <c r="P1821" s="124" t="s">
        <v>1314</v>
      </c>
    </row>
    <row r="1822" spans="1:16" ht="51">
      <c r="A1822" s="266">
        <v>190</v>
      </c>
      <c r="B1822" s="124"/>
      <c r="C1822" s="125" t="s">
        <v>107</v>
      </c>
      <c r="D1822" s="119">
        <v>43154</v>
      </c>
      <c r="E1822" s="120" t="s">
        <v>4461</v>
      </c>
      <c r="F1822" s="120" t="s">
        <v>3</v>
      </c>
      <c r="G1822" s="120">
        <v>1599609</v>
      </c>
      <c r="H1822" s="124"/>
      <c r="I1822" s="128" t="s">
        <v>5181</v>
      </c>
      <c r="J1822" s="124"/>
      <c r="K1822" s="124"/>
      <c r="L1822" s="124"/>
      <c r="M1822" s="124"/>
      <c r="N1822" s="213">
        <v>0</v>
      </c>
      <c r="O1822" s="213">
        <v>371</v>
      </c>
      <c r="P1822" s="124" t="s">
        <v>1314</v>
      </c>
    </row>
    <row r="1823" spans="1:16" ht="51">
      <c r="A1823" s="266" t="s">
        <v>619</v>
      </c>
      <c r="B1823" s="124"/>
      <c r="C1823" s="125" t="s">
        <v>713</v>
      </c>
      <c r="D1823" s="119">
        <v>43154</v>
      </c>
      <c r="E1823" s="120" t="s">
        <v>4462</v>
      </c>
      <c r="F1823" s="120" t="s">
        <v>3</v>
      </c>
      <c r="G1823" s="120">
        <v>1599615</v>
      </c>
      <c r="H1823" s="124"/>
      <c r="I1823" s="128" t="s">
        <v>5182</v>
      </c>
      <c r="J1823" s="124"/>
      <c r="K1823" s="124"/>
      <c r="L1823" s="124"/>
      <c r="M1823" s="124"/>
      <c r="N1823" s="213">
        <v>0</v>
      </c>
      <c r="O1823" s="213">
        <v>7672.86</v>
      </c>
      <c r="P1823" s="124" t="s">
        <v>1314</v>
      </c>
    </row>
    <row r="1824" spans="1:16" ht="51">
      <c r="A1824" s="266" t="s">
        <v>619</v>
      </c>
      <c r="B1824" s="124"/>
      <c r="C1824" s="125" t="s">
        <v>713</v>
      </c>
      <c r="D1824" s="119">
        <v>43154</v>
      </c>
      <c r="E1824" s="120" t="s">
        <v>4463</v>
      </c>
      <c r="F1824" s="120" t="s">
        <v>3</v>
      </c>
      <c r="G1824" s="120">
        <v>1599655</v>
      </c>
      <c r="H1824" s="124"/>
      <c r="I1824" s="128" t="s">
        <v>5183</v>
      </c>
      <c r="J1824" s="124"/>
      <c r="K1824" s="124"/>
      <c r="L1824" s="124"/>
      <c r="M1824" s="124"/>
      <c r="N1824" s="213">
        <v>0</v>
      </c>
      <c r="O1824" s="213">
        <v>130</v>
      </c>
      <c r="P1824" s="124" t="s">
        <v>1314</v>
      </c>
    </row>
    <row r="1825" spans="1:16" ht="51">
      <c r="A1825" s="266" t="s">
        <v>619</v>
      </c>
      <c r="B1825" s="124"/>
      <c r="C1825" s="125" t="s">
        <v>713</v>
      </c>
      <c r="D1825" s="119">
        <v>43154</v>
      </c>
      <c r="E1825" s="120" t="s">
        <v>4464</v>
      </c>
      <c r="F1825" s="120" t="s">
        <v>3</v>
      </c>
      <c r="G1825" s="120">
        <v>1599657</v>
      </c>
      <c r="H1825" s="124"/>
      <c r="I1825" s="128" t="s">
        <v>5183</v>
      </c>
      <c r="J1825" s="124"/>
      <c r="K1825" s="124"/>
      <c r="L1825" s="124"/>
      <c r="M1825" s="124"/>
      <c r="N1825" s="213">
        <v>0</v>
      </c>
      <c r="O1825" s="213">
        <v>130</v>
      </c>
      <c r="P1825" s="124" t="s">
        <v>1314</v>
      </c>
    </row>
    <row r="1826" spans="1:16" ht="51">
      <c r="A1826" s="266" t="s">
        <v>619</v>
      </c>
      <c r="B1826" s="124"/>
      <c r="C1826" s="125" t="s">
        <v>713</v>
      </c>
      <c r="D1826" s="119">
        <v>43154</v>
      </c>
      <c r="E1826" s="120" t="s">
        <v>4465</v>
      </c>
      <c r="F1826" s="120" t="s">
        <v>3</v>
      </c>
      <c r="G1826" s="120">
        <v>1599658</v>
      </c>
      <c r="H1826" s="124"/>
      <c r="I1826" s="128" t="s">
        <v>5183</v>
      </c>
      <c r="J1826" s="124"/>
      <c r="K1826" s="124"/>
      <c r="L1826" s="124"/>
      <c r="M1826" s="124"/>
      <c r="N1826" s="213">
        <v>0</v>
      </c>
      <c r="O1826" s="213">
        <v>130</v>
      </c>
      <c r="P1826" s="124" t="s">
        <v>1314</v>
      </c>
    </row>
    <row r="1827" spans="1:16" ht="51">
      <c r="A1827" s="266" t="s">
        <v>619</v>
      </c>
      <c r="B1827" s="124"/>
      <c r="C1827" s="125" t="s">
        <v>713</v>
      </c>
      <c r="D1827" s="119">
        <v>43154</v>
      </c>
      <c r="E1827" s="120" t="s">
        <v>4466</v>
      </c>
      <c r="F1827" s="120" t="s">
        <v>3</v>
      </c>
      <c r="G1827" s="120">
        <v>1599659</v>
      </c>
      <c r="H1827" s="124"/>
      <c r="I1827" s="128" t="s">
        <v>5183</v>
      </c>
      <c r="J1827" s="124"/>
      <c r="K1827" s="124"/>
      <c r="L1827" s="124"/>
      <c r="M1827" s="124"/>
      <c r="N1827" s="213">
        <v>0</v>
      </c>
      <c r="O1827" s="213">
        <v>130.01</v>
      </c>
      <c r="P1827" s="124" t="s">
        <v>1314</v>
      </c>
    </row>
    <row r="1828" spans="1:16" ht="51">
      <c r="A1828" s="266" t="s">
        <v>619</v>
      </c>
      <c r="B1828" s="124"/>
      <c r="C1828" s="125" t="s">
        <v>713</v>
      </c>
      <c r="D1828" s="119">
        <v>43154</v>
      </c>
      <c r="E1828" s="120" t="s">
        <v>4467</v>
      </c>
      <c r="F1828" s="120" t="s">
        <v>3</v>
      </c>
      <c r="G1828" s="120">
        <v>1599660</v>
      </c>
      <c r="H1828" s="124"/>
      <c r="I1828" s="128" t="s">
        <v>5183</v>
      </c>
      <c r="J1828" s="124"/>
      <c r="K1828" s="124"/>
      <c r="L1828" s="124"/>
      <c r="M1828" s="124"/>
      <c r="N1828" s="213">
        <v>0</v>
      </c>
      <c r="O1828" s="213">
        <v>133.13</v>
      </c>
      <c r="P1828" s="124" t="s">
        <v>1314</v>
      </c>
    </row>
    <row r="1829" spans="1:16" ht="51">
      <c r="A1829" s="266" t="s">
        <v>619</v>
      </c>
      <c r="B1829" s="124"/>
      <c r="C1829" s="125" t="s">
        <v>713</v>
      </c>
      <c r="D1829" s="119">
        <v>43154</v>
      </c>
      <c r="E1829" s="120" t="s">
        <v>4468</v>
      </c>
      <c r="F1829" s="120" t="s">
        <v>3</v>
      </c>
      <c r="G1829" s="120">
        <v>1599661</v>
      </c>
      <c r="H1829" s="124"/>
      <c r="I1829" s="128" t="s">
        <v>5183</v>
      </c>
      <c r="J1829" s="124"/>
      <c r="K1829" s="124"/>
      <c r="L1829" s="124"/>
      <c r="M1829" s="124"/>
      <c r="N1829" s="213">
        <v>0</v>
      </c>
      <c r="O1829" s="213">
        <v>130.02000000000001</v>
      </c>
      <c r="P1829" s="124" t="s">
        <v>1314</v>
      </c>
    </row>
    <row r="1830" spans="1:16" ht="51">
      <c r="A1830" s="266" t="s">
        <v>619</v>
      </c>
      <c r="B1830" s="124"/>
      <c r="C1830" s="125" t="s">
        <v>713</v>
      </c>
      <c r="D1830" s="119">
        <v>43154</v>
      </c>
      <c r="E1830" s="120" t="s">
        <v>4469</v>
      </c>
      <c r="F1830" s="120" t="s">
        <v>3</v>
      </c>
      <c r="G1830" s="120">
        <v>1599662</v>
      </c>
      <c r="H1830" s="124"/>
      <c r="I1830" s="128" t="s">
        <v>5183</v>
      </c>
      <c r="J1830" s="124"/>
      <c r="K1830" s="124"/>
      <c r="L1830" s="124"/>
      <c r="M1830" s="124"/>
      <c r="N1830" s="213">
        <v>0</v>
      </c>
      <c r="O1830" s="213">
        <v>130.21</v>
      </c>
      <c r="P1830" s="124" t="s">
        <v>1314</v>
      </c>
    </row>
    <row r="1831" spans="1:16" ht="51">
      <c r="A1831" s="266">
        <v>132</v>
      </c>
      <c r="B1831" s="124"/>
      <c r="C1831" s="125" t="s">
        <v>728</v>
      </c>
      <c r="D1831" s="119">
        <v>43154</v>
      </c>
      <c r="E1831" s="120" t="s">
        <v>4470</v>
      </c>
      <c r="F1831" s="120" t="s">
        <v>3</v>
      </c>
      <c r="G1831" s="120">
        <v>1599666</v>
      </c>
      <c r="H1831" s="124"/>
      <c r="I1831" s="128" t="s">
        <v>5184</v>
      </c>
      <c r="J1831" s="124"/>
      <c r="K1831" s="124"/>
      <c r="L1831" s="124"/>
      <c r="M1831" s="124"/>
      <c r="N1831" s="213">
        <v>0</v>
      </c>
      <c r="O1831" s="213">
        <v>5450</v>
      </c>
      <c r="P1831" s="124" t="s">
        <v>1314</v>
      </c>
    </row>
    <row r="1832" spans="1:16" ht="51">
      <c r="A1832" s="266" t="s">
        <v>619</v>
      </c>
      <c r="B1832" s="124"/>
      <c r="C1832" s="125" t="s">
        <v>713</v>
      </c>
      <c r="D1832" s="119">
        <v>43154</v>
      </c>
      <c r="E1832" s="120" t="s">
        <v>4471</v>
      </c>
      <c r="F1832" s="120" t="s">
        <v>3</v>
      </c>
      <c r="G1832" s="120">
        <v>1599667</v>
      </c>
      <c r="H1832" s="124"/>
      <c r="I1832" s="128" t="s">
        <v>5185</v>
      </c>
      <c r="J1832" s="124"/>
      <c r="K1832" s="124"/>
      <c r="L1832" s="124"/>
      <c r="M1832" s="124"/>
      <c r="N1832" s="213">
        <v>0</v>
      </c>
      <c r="O1832" s="213">
        <v>140</v>
      </c>
      <c r="P1832" s="124" t="s">
        <v>1314</v>
      </c>
    </row>
    <row r="1833" spans="1:16" ht="51">
      <c r="A1833" s="266" t="s">
        <v>619</v>
      </c>
      <c r="B1833" s="124"/>
      <c r="C1833" s="125" t="s">
        <v>713</v>
      </c>
      <c r="D1833" s="119">
        <v>43154</v>
      </c>
      <c r="E1833" s="120" t="s">
        <v>4472</v>
      </c>
      <c r="F1833" s="120" t="s">
        <v>3</v>
      </c>
      <c r="G1833" s="120">
        <v>1599700</v>
      </c>
      <c r="H1833" s="124"/>
      <c r="I1833" s="128" t="s">
        <v>5186</v>
      </c>
      <c r="J1833" s="124"/>
      <c r="K1833" s="124"/>
      <c r="L1833" s="124"/>
      <c r="M1833" s="124"/>
      <c r="N1833" s="213">
        <v>0</v>
      </c>
      <c r="O1833" s="213">
        <v>1305.93</v>
      </c>
      <c r="P1833" s="124" t="s">
        <v>1314</v>
      </c>
    </row>
    <row r="1834" spans="1:16" ht="51">
      <c r="A1834" s="266" t="s">
        <v>619</v>
      </c>
      <c r="B1834" s="124"/>
      <c r="C1834" s="125" t="s">
        <v>713</v>
      </c>
      <c r="D1834" s="119">
        <v>43154</v>
      </c>
      <c r="E1834" s="120" t="s">
        <v>4473</v>
      </c>
      <c r="F1834" s="120" t="s">
        <v>3</v>
      </c>
      <c r="G1834" s="120">
        <v>1599708</v>
      </c>
      <c r="H1834" s="124"/>
      <c r="I1834" s="128" t="s">
        <v>5187</v>
      </c>
      <c r="J1834" s="124"/>
      <c r="K1834" s="124"/>
      <c r="L1834" s="124"/>
      <c r="M1834" s="124"/>
      <c r="N1834" s="213">
        <v>0</v>
      </c>
      <c r="O1834" s="213">
        <v>140</v>
      </c>
      <c r="P1834" s="124" t="s">
        <v>1314</v>
      </c>
    </row>
    <row r="1835" spans="1:16" ht="51">
      <c r="A1835" s="266" t="s">
        <v>619</v>
      </c>
      <c r="B1835" s="124"/>
      <c r="C1835" s="125" t="s">
        <v>713</v>
      </c>
      <c r="D1835" s="119">
        <v>43154</v>
      </c>
      <c r="E1835" s="120" t="s">
        <v>4474</v>
      </c>
      <c r="F1835" s="120" t="s">
        <v>3</v>
      </c>
      <c r="G1835" s="120">
        <v>1599710</v>
      </c>
      <c r="H1835" s="124"/>
      <c r="I1835" s="128" t="s">
        <v>5188</v>
      </c>
      <c r="J1835" s="124"/>
      <c r="K1835" s="124"/>
      <c r="L1835" s="124"/>
      <c r="M1835" s="124"/>
      <c r="N1835" s="213">
        <v>0</v>
      </c>
      <c r="O1835" s="213">
        <v>1167.0999999999999</v>
      </c>
      <c r="P1835" s="124" t="s">
        <v>1314</v>
      </c>
    </row>
    <row r="1836" spans="1:16" ht="51">
      <c r="A1836" s="266" t="s">
        <v>619</v>
      </c>
      <c r="B1836" s="124"/>
      <c r="C1836" s="125" t="s">
        <v>713</v>
      </c>
      <c r="D1836" s="119">
        <v>43154</v>
      </c>
      <c r="E1836" s="120" t="s">
        <v>4475</v>
      </c>
      <c r="F1836" s="120" t="s">
        <v>3</v>
      </c>
      <c r="G1836" s="120">
        <v>1599728</v>
      </c>
      <c r="H1836" s="124"/>
      <c r="I1836" s="128" t="s">
        <v>5189</v>
      </c>
      <c r="J1836" s="124"/>
      <c r="K1836" s="124"/>
      <c r="L1836" s="124"/>
      <c r="M1836" s="124"/>
      <c r="N1836" s="213">
        <v>0</v>
      </c>
      <c r="O1836" s="213">
        <v>2878.16</v>
      </c>
      <c r="P1836" s="124" t="s">
        <v>1314</v>
      </c>
    </row>
    <row r="1837" spans="1:16" ht="51">
      <c r="A1837" s="266">
        <v>35</v>
      </c>
      <c r="B1837" s="124"/>
      <c r="C1837" s="125" t="s">
        <v>696</v>
      </c>
      <c r="D1837" s="119">
        <v>43154</v>
      </c>
      <c r="E1837" s="120" t="s">
        <v>4476</v>
      </c>
      <c r="F1837" s="120" t="s">
        <v>3</v>
      </c>
      <c r="G1837" s="120">
        <v>1599733</v>
      </c>
      <c r="H1837" s="124"/>
      <c r="I1837" s="128" t="s">
        <v>5190</v>
      </c>
      <c r="J1837" s="124"/>
      <c r="K1837" s="124"/>
      <c r="L1837" s="124"/>
      <c r="M1837" s="124"/>
      <c r="N1837" s="213">
        <v>0</v>
      </c>
      <c r="O1837" s="213">
        <v>60.9</v>
      </c>
      <c r="P1837" s="124" t="s">
        <v>1314</v>
      </c>
    </row>
    <row r="1838" spans="1:16" ht="51">
      <c r="A1838" s="266">
        <v>582</v>
      </c>
      <c r="B1838" s="124"/>
      <c r="C1838" s="125" t="s">
        <v>856</v>
      </c>
      <c r="D1838" s="119">
        <v>43154</v>
      </c>
      <c r="E1838" s="120" t="s">
        <v>4477</v>
      </c>
      <c r="F1838" s="120" t="s">
        <v>3</v>
      </c>
      <c r="G1838" s="120">
        <v>1599752</v>
      </c>
      <c r="H1838" s="124"/>
      <c r="I1838" s="128" t="s">
        <v>5191</v>
      </c>
      <c r="J1838" s="124"/>
      <c r="K1838" s="124"/>
      <c r="L1838" s="124"/>
      <c r="M1838" s="124"/>
      <c r="N1838" s="213">
        <v>0</v>
      </c>
      <c r="O1838" s="213">
        <v>4</v>
      </c>
      <c r="P1838" s="124" t="s">
        <v>1314</v>
      </c>
    </row>
    <row r="1839" spans="1:16" ht="51">
      <c r="A1839" s="266" t="s">
        <v>619</v>
      </c>
      <c r="B1839" s="124"/>
      <c r="C1839" s="125" t="s">
        <v>713</v>
      </c>
      <c r="D1839" s="119">
        <v>43157</v>
      </c>
      <c r="E1839" s="120" t="s">
        <v>3898</v>
      </c>
      <c r="F1839" s="120" t="s">
        <v>6</v>
      </c>
      <c r="G1839" s="120">
        <v>672250</v>
      </c>
      <c r="H1839" s="124"/>
      <c r="I1839" s="128" t="s">
        <v>4759</v>
      </c>
      <c r="J1839" s="124"/>
      <c r="K1839" s="124"/>
      <c r="L1839" s="124"/>
      <c r="M1839" s="124"/>
      <c r="N1839" s="213">
        <v>0</v>
      </c>
      <c r="O1839" s="213">
        <v>106287.95</v>
      </c>
      <c r="P1839" s="124" t="s">
        <v>1314</v>
      </c>
    </row>
    <row r="1840" spans="1:16" ht="51">
      <c r="A1840" s="266" t="s">
        <v>626</v>
      </c>
      <c r="B1840" s="124"/>
      <c r="C1840" s="125" t="s">
        <v>1234</v>
      </c>
      <c r="D1840" s="119">
        <v>43157</v>
      </c>
      <c r="E1840" s="120" t="s">
        <v>3899</v>
      </c>
      <c r="F1840" s="120" t="s">
        <v>6</v>
      </c>
      <c r="G1840" s="120">
        <v>945201</v>
      </c>
      <c r="H1840" s="124"/>
      <c r="I1840" s="128" t="s">
        <v>4638</v>
      </c>
      <c r="J1840" s="124"/>
      <c r="K1840" s="124"/>
      <c r="L1840" s="124"/>
      <c r="M1840" s="124"/>
      <c r="N1840" s="213">
        <v>0</v>
      </c>
      <c r="O1840" s="213">
        <v>275.51</v>
      </c>
      <c r="P1840" s="124" t="s">
        <v>1314</v>
      </c>
    </row>
    <row r="1841" spans="1:16" ht="51">
      <c r="A1841" s="266" t="s">
        <v>622</v>
      </c>
      <c r="B1841" s="124"/>
      <c r="C1841" s="125" t="s">
        <v>715</v>
      </c>
      <c r="D1841" s="119">
        <v>43157</v>
      </c>
      <c r="E1841" s="120" t="s">
        <v>3900</v>
      </c>
      <c r="F1841" s="120" t="s">
        <v>6</v>
      </c>
      <c r="G1841" s="120">
        <v>945209</v>
      </c>
      <c r="H1841" s="124"/>
      <c r="I1841" s="128" t="s">
        <v>1387</v>
      </c>
      <c r="J1841" s="124"/>
      <c r="K1841" s="124"/>
      <c r="L1841" s="124"/>
      <c r="M1841" s="124"/>
      <c r="N1841" s="213">
        <v>0</v>
      </c>
      <c r="O1841" s="213">
        <v>283.83999999999997</v>
      </c>
      <c r="P1841" s="124" t="s">
        <v>1314</v>
      </c>
    </row>
    <row r="1842" spans="1:16" ht="76.5">
      <c r="A1842" s="266" t="s">
        <v>620</v>
      </c>
      <c r="B1842" s="124"/>
      <c r="C1842" s="125" t="s">
        <v>714</v>
      </c>
      <c r="D1842" s="119">
        <v>43157</v>
      </c>
      <c r="E1842" s="120" t="s">
        <v>3901</v>
      </c>
      <c r="F1842" s="120" t="s">
        <v>6</v>
      </c>
      <c r="G1842" s="120">
        <v>945232</v>
      </c>
      <c r="H1842" s="124"/>
      <c r="I1842" s="128" t="s">
        <v>4760</v>
      </c>
      <c r="J1842" s="124"/>
      <c r="K1842" s="124"/>
      <c r="L1842" s="124"/>
      <c r="M1842" s="124"/>
      <c r="N1842" s="213">
        <v>0</v>
      </c>
      <c r="O1842" s="213">
        <v>140000</v>
      </c>
      <c r="P1842" s="124" t="s">
        <v>1314</v>
      </c>
    </row>
    <row r="1843" spans="1:16" ht="63.75">
      <c r="A1843" s="266" t="s">
        <v>620</v>
      </c>
      <c r="B1843" s="124"/>
      <c r="C1843" s="125" t="s">
        <v>714</v>
      </c>
      <c r="D1843" s="119">
        <v>43157</v>
      </c>
      <c r="E1843" s="120" t="s">
        <v>3902</v>
      </c>
      <c r="F1843" s="120" t="s">
        <v>11</v>
      </c>
      <c r="G1843" s="120">
        <v>10360</v>
      </c>
      <c r="H1843" s="124"/>
      <c r="I1843" s="128" t="s">
        <v>4761</v>
      </c>
      <c r="J1843" s="124"/>
      <c r="K1843" s="124"/>
      <c r="L1843" s="124"/>
      <c r="M1843" s="124"/>
      <c r="N1843" s="213">
        <v>3061.95</v>
      </c>
      <c r="O1843" s="213">
        <v>0</v>
      </c>
      <c r="P1843" s="124" t="s">
        <v>1314</v>
      </c>
    </row>
    <row r="1844" spans="1:16" ht="89.25">
      <c r="A1844" s="266" t="s">
        <v>619</v>
      </c>
      <c r="B1844" s="124"/>
      <c r="C1844" s="125" t="s">
        <v>713</v>
      </c>
      <c r="D1844" s="119">
        <v>43157</v>
      </c>
      <c r="E1844" s="120" t="s">
        <v>3903</v>
      </c>
      <c r="F1844" s="120" t="s">
        <v>11</v>
      </c>
      <c r="G1844" s="120">
        <v>914623</v>
      </c>
      <c r="H1844" s="124"/>
      <c r="I1844" s="128" t="s">
        <v>4762</v>
      </c>
      <c r="J1844" s="124"/>
      <c r="K1844" s="124"/>
      <c r="L1844" s="124"/>
      <c r="M1844" s="124"/>
      <c r="N1844" s="213">
        <v>50</v>
      </c>
      <c r="O1844" s="213">
        <v>0</v>
      </c>
      <c r="P1844" s="124" t="s">
        <v>1314</v>
      </c>
    </row>
    <row r="1845" spans="1:16" ht="63.75">
      <c r="A1845" s="266">
        <v>512</v>
      </c>
      <c r="B1845" s="124"/>
      <c r="C1845" s="125" t="s">
        <v>840</v>
      </c>
      <c r="D1845" s="119">
        <v>43157</v>
      </c>
      <c r="E1845" s="120" t="s">
        <v>4478</v>
      </c>
      <c r="F1845" s="120" t="s">
        <v>3</v>
      </c>
      <c r="G1845" s="120">
        <v>1599978</v>
      </c>
      <c r="H1845" s="124"/>
      <c r="I1845" s="128" t="s">
        <v>5192</v>
      </c>
      <c r="J1845" s="124"/>
      <c r="K1845" s="124"/>
      <c r="L1845" s="124"/>
      <c r="M1845" s="124"/>
      <c r="N1845" s="213">
        <v>0</v>
      </c>
      <c r="O1845" s="213">
        <v>7012.22</v>
      </c>
      <c r="P1845" s="124" t="s">
        <v>5265</v>
      </c>
    </row>
    <row r="1846" spans="1:16" ht="63.75">
      <c r="A1846" s="266">
        <v>283</v>
      </c>
      <c r="B1846" s="124"/>
      <c r="C1846" s="125" t="s">
        <v>146</v>
      </c>
      <c r="D1846" s="119">
        <v>43157</v>
      </c>
      <c r="E1846" s="120" t="s">
        <v>4478</v>
      </c>
      <c r="F1846" s="120" t="s">
        <v>3</v>
      </c>
      <c r="G1846" s="120">
        <v>1599978</v>
      </c>
      <c r="H1846" s="124"/>
      <c r="I1846" s="128" t="s">
        <v>5192</v>
      </c>
      <c r="J1846" s="124"/>
      <c r="K1846" s="124"/>
      <c r="L1846" s="124"/>
      <c r="M1846" s="124"/>
      <c r="N1846" s="213">
        <v>0</v>
      </c>
      <c r="O1846" s="213">
        <v>154213.69</v>
      </c>
      <c r="P1846" s="124" t="s">
        <v>5265</v>
      </c>
    </row>
    <row r="1847" spans="1:16" ht="63.75">
      <c r="A1847" s="266">
        <v>650</v>
      </c>
      <c r="B1847" s="124"/>
      <c r="C1847" s="125" t="s">
        <v>232</v>
      </c>
      <c r="D1847" s="119">
        <v>43157</v>
      </c>
      <c r="E1847" s="120" t="s">
        <v>4478</v>
      </c>
      <c r="F1847" s="120" t="s">
        <v>3</v>
      </c>
      <c r="G1847" s="120">
        <v>1599978</v>
      </c>
      <c r="H1847" s="124"/>
      <c r="I1847" s="128" t="s">
        <v>5192</v>
      </c>
      <c r="J1847" s="124"/>
      <c r="K1847" s="124"/>
      <c r="L1847" s="124"/>
      <c r="M1847" s="124"/>
      <c r="N1847" s="213">
        <v>0</v>
      </c>
      <c r="O1847" s="213">
        <v>10518.6</v>
      </c>
      <c r="P1847" s="124" t="s">
        <v>5265</v>
      </c>
    </row>
    <row r="1848" spans="1:16" ht="63.75">
      <c r="A1848" s="266">
        <v>650</v>
      </c>
      <c r="B1848" s="124"/>
      <c r="C1848" s="125" t="s">
        <v>232</v>
      </c>
      <c r="D1848" s="119">
        <v>43157</v>
      </c>
      <c r="E1848" s="120" t="s">
        <v>4478</v>
      </c>
      <c r="F1848" s="120" t="s">
        <v>3</v>
      </c>
      <c r="G1848" s="120">
        <v>1599978</v>
      </c>
      <c r="H1848" s="124"/>
      <c r="I1848" s="128" t="s">
        <v>5192</v>
      </c>
      <c r="J1848" s="124"/>
      <c r="K1848" s="124"/>
      <c r="L1848" s="124"/>
      <c r="M1848" s="124"/>
      <c r="N1848" s="213">
        <v>0</v>
      </c>
      <c r="O1848" s="213">
        <v>26909</v>
      </c>
      <c r="P1848" s="124" t="s">
        <v>5265</v>
      </c>
    </row>
    <row r="1849" spans="1:16" ht="63.75">
      <c r="A1849" s="266">
        <v>592</v>
      </c>
      <c r="B1849" s="124"/>
      <c r="C1849" s="125" t="s">
        <v>862</v>
      </c>
      <c r="D1849" s="119">
        <v>43157</v>
      </c>
      <c r="E1849" s="120" t="s">
        <v>4478</v>
      </c>
      <c r="F1849" s="120" t="s">
        <v>3</v>
      </c>
      <c r="G1849" s="120">
        <v>1599978</v>
      </c>
      <c r="H1849" s="124"/>
      <c r="I1849" s="128" t="s">
        <v>5192</v>
      </c>
      <c r="J1849" s="124"/>
      <c r="K1849" s="124"/>
      <c r="L1849" s="124"/>
      <c r="M1849" s="124"/>
      <c r="N1849" s="213">
        <v>0</v>
      </c>
      <c r="O1849" s="213">
        <v>840</v>
      </c>
      <c r="P1849" s="124" t="s">
        <v>5265</v>
      </c>
    </row>
    <row r="1850" spans="1:16" ht="63.75">
      <c r="A1850" s="266">
        <v>580</v>
      </c>
      <c r="B1850" s="124"/>
      <c r="C1850" s="125" t="s">
        <v>217</v>
      </c>
      <c r="D1850" s="119">
        <v>43157</v>
      </c>
      <c r="E1850" s="120" t="s">
        <v>4478</v>
      </c>
      <c r="F1850" s="120" t="s">
        <v>3</v>
      </c>
      <c r="G1850" s="120">
        <v>1599978</v>
      </c>
      <c r="H1850" s="124"/>
      <c r="I1850" s="128" t="s">
        <v>5192</v>
      </c>
      <c r="J1850" s="124"/>
      <c r="K1850" s="124"/>
      <c r="L1850" s="124"/>
      <c r="M1850" s="124"/>
      <c r="N1850" s="213">
        <v>0</v>
      </c>
      <c r="O1850" s="213">
        <v>3808.24</v>
      </c>
      <c r="P1850" s="124" t="s">
        <v>5265</v>
      </c>
    </row>
    <row r="1851" spans="1:16" ht="63.75">
      <c r="A1851" s="266">
        <v>572</v>
      </c>
      <c r="B1851" s="124"/>
      <c r="C1851" s="125" t="s">
        <v>848</v>
      </c>
      <c r="D1851" s="119">
        <v>43157</v>
      </c>
      <c r="E1851" s="120" t="s">
        <v>4478</v>
      </c>
      <c r="F1851" s="120" t="s">
        <v>3</v>
      </c>
      <c r="G1851" s="120">
        <v>1599978</v>
      </c>
      <c r="H1851" s="124"/>
      <c r="I1851" s="128" t="s">
        <v>5192</v>
      </c>
      <c r="J1851" s="124"/>
      <c r="K1851" s="124"/>
      <c r="L1851" s="124"/>
      <c r="M1851" s="124"/>
      <c r="N1851" s="213">
        <v>0</v>
      </c>
      <c r="O1851" s="213">
        <v>4572.1499999999996</v>
      </c>
      <c r="P1851" s="124" t="s">
        <v>5265</v>
      </c>
    </row>
    <row r="1852" spans="1:16" ht="63.75">
      <c r="A1852" s="266">
        <v>681</v>
      </c>
      <c r="B1852" s="124"/>
      <c r="C1852" s="125" t="s">
        <v>237</v>
      </c>
      <c r="D1852" s="119">
        <v>43157</v>
      </c>
      <c r="E1852" s="120" t="s">
        <v>4478</v>
      </c>
      <c r="F1852" s="120" t="s">
        <v>3</v>
      </c>
      <c r="G1852" s="120">
        <v>1599978</v>
      </c>
      <c r="H1852" s="124"/>
      <c r="I1852" s="128" t="s">
        <v>5192</v>
      </c>
      <c r="J1852" s="124"/>
      <c r="K1852" s="124"/>
      <c r="L1852" s="124"/>
      <c r="M1852" s="124"/>
      <c r="N1852" s="213">
        <v>0</v>
      </c>
      <c r="O1852" s="213">
        <v>19516.560000000001</v>
      </c>
      <c r="P1852" s="124" t="s">
        <v>5265</v>
      </c>
    </row>
    <row r="1853" spans="1:16" ht="63.75">
      <c r="A1853" s="266">
        <v>121</v>
      </c>
      <c r="B1853" s="124"/>
      <c r="C1853" s="125" t="s">
        <v>724</v>
      </c>
      <c r="D1853" s="119">
        <v>43157</v>
      </c>
      <c r="E1853" s="120" t="s">
        <v>4478</v>
      </c>
      <c r="F1853" s="120" t="s">
        <v>3</v>
      </c>
      <c r="G1853" s="120">
        <v>1599978</v>
      </c>
      <c r="H1853" s="124"/>
      <c r="I1853" s="128" t="s">
        <v>5192</v>
      </c>
      <c r="J1853" s="124"/>
      <c r="K1853" s="124"/>
      <c r="L1853" s="124"/>
      <c r="M1853" s="124"/>
      <c r="N1853" s="213">
        <v>0</v>
      </c>
      <c r="O1853" s="213">
        <v>1235.5</v>
      </c>
      <c r="P1853" s="124" t="s">
        <v>5265</v>
      </c>
    </row>
    <row r="1854" spans="1:16" ht="63.75">
      <c r="A1854" s="266">
        <v>206</v>
      </c>
      <c r="B1854" s="124"/>
      <c r="C1854" s="125" t="s">
        <v>758</v>
      </c>
      <c r="D1854" s="119">
        <v>43157</v>
      </c>
      <c r="E1854" s="120" t="s">
        <v>4478</v>
      </c>
      <c r="F1854" s="120" t="s">
        <v>3</v>
      </c>
      <c r="G1854" s="120">
        <v>1599978</v>
      </c>
      <c r="H1854" s="124"/>
      <c r="I1854" s="128" t="s">
        <v>5192</v>
      </c>
      <c r="J1854" s="124"/>
      <c r="K1854" s="124"/>
      <c r="L1854" s="124"/>
      <c r="M1854" s="124"/>
      <c r="N1854" s="213">
        <v>0</v>
      </c>
      <c r="O1854" s="213">
        <v>22645.119999999999</v>
      </c>
      <c r="P1854" s="124" t="s">
        <v>5265</v>
      </c>
    </row>
    <row r="1855" spans="1:16" ht="63.75">
      <c r="A1855" s="266">
        <v>111</v>
      </c>
      <c r="B1855" s="124"/>
      <c r="C1855" s="125" t="s">
        <v>718</v>
      </c>
      <c r="D1855" s="119">
        <v>43157</v>
      </c>
      <c r="E1855" s="120" t="s">
        <v>4478</v>
      </c>
      <c r="F1855" s="120" t="s">
        <v>3</v>
      </c>
      <c r="G1855" s="120">
        <v>1599978</v>
      </c>
      <c r="H1855" s="124"/>
      <c r="I1855" s="128" t="s">
        <v>5192</v>
      </c>
      <c r="J1855" s="124"/>
      <c r="K1855" s="124"/>
      <c r="L1855" s="124"/>
      <c r="M1855" s="124"/>
      <c r="N1855" s="213">
        <v>0</v>
      </c>
      <c r="O1855" s="213">
        <v>423.27</v>
      </c>
      <c r="P1855" s="124" t="s">
        <v>5265</v>
      </c>
    </row>
    <row r="1856" spans="1:16" ht="63.75">
      <c r="A1856" s="266">
        <v>212</v>
      </c>
      <c r="B1856" s="124"/>
      <c r="C1856" s="125" t="s">
        <v>761</v>
      </c>
      <c r="D1856" s="119">
        <v>43157</v>
      </c>
      <c r="E1856" s="120" t="s">
        <v>4478</v>
      </c>
      <c r="F1856" s="120" t="s">
        <v>3</v>
      </c>
      <c r="G1856" s="120">
        <v>1599978</v>
      </c>
      <c r="H1856" s="124"/>
      <c r="I1856" s="128" t="s">
        <v>5192</v>
      </c>
      <c r="J1856" s="124"/>
      <c r="K1856" s="124"/>
      <c r="L1856" s="124"/>
      <c r="M1856" s="124"/>
      <c r="N1856" s="213">
        <v>0</v>
      </c>
      <c r="O1856" s="213">
        <v>1552.2</v>
      </c>
      <c r="P1856" s="124" t="s">
        <v>5265</v>
      </c>
    </row>
    <row r="1857" spans="1:16" ht="63.75">
      <c r="A1857" s="266">
        <v>212</v>
      </c>
      <c r="B1857" s="124"/>
      <c r="C1857" s="125" t="s">
        <v>761</v>
      </c>
      <c r="D1857" s="119">
        <v>43157</v>
      </c>
      <c r="E1857" s="120" t="s">
        <v>4478</v>
      </c>
      <c r="F1857" s="120" t="s">
        <v>3</v>
      </c>
      <c r="G1857" s="120">
        <v>1599978</v>
      </c>
      <c r="H1857" s="124"/>
      <c r="I1857" s="128" t="s">
        <v>5192</v>
      </c>
      <c r="J1857" s="124"/>
      <c r="K1857" s="124"/>
      <c r="L1857" s="124"/>
      <c r="M1857" s="124"/>
      <c r="N1857" s="213">
        <v>0</v>
      </c>
      <c r="O1857" s="213">
        <v>57557.86</v>
      </c>
      <c r="P1857" s="124" t="s">
        <v>5265</v>
      </c>
    </row>
    <row r="1858" spans="1:16" ht="63.75">
      <c r="A1858" s="266">
        <v>254</v>
      </c>
      <c r="B1858" s="124"/>
      <c r="C1858" s="125" t="s">
        <v>779</v>
      </c>
      <c r="D1858" s="119">
        <v>43157</v>
      </c>
      <c r="E1858" s="120" t="s">
        <v>4478</v>
      </c>
      <c r="F1858" s="120" t="s">
        <v>3</v>
      </c>
      <c r="G1858" s="120">
        <v>1599978</v>
      </c>
      <c r="H1858" s="124"/>
      <c r="I1858" s="128" t="s">
        <v>5192</v>
      </c>
      <c r="J1858" s="124"/>
      <c r="K1858" s="124"/>
      <c r="L1858" s="124"/>
      <c r="M1858" s="124"/>
      <c r="N1858" s="213">
        <v>0</v>
      </c>
      <c r="O1858" s="213">
        <v>169.75</v>
      </c>
      <c r="P1858" s="124" t="s">
        <v>5265</v>
      </c>
    </row>
    <row r="1859" spans="1:16" ht="63.75">
      <c r="A1859" s="266">
        <v>52</v>
      </c>
      <c r="B1859" s="124"/>
      <c r="C1859" s="125" t="s">
        <v>703</v>
      </c>
      <c r="D1859" s="119">
        <v>43157</v>
      </c>
      <c r="E1859" s="120" t="s">
        <v>4478</v>
      </c>
      <c r="F1859" s="120" t="s">
        <v>3</v>
      </c>
      <c r="G1859" s="120">
        <v>1599978</v>
      </c>
      <c r="H1859" s="124"/>
      <c r="I1859" s="128" t="s">
        <v>5192</v>
      </c>
      <c r="J1859" s="124"/>
      <c r="K1859" s="124"/>
      <c r="L1859" s="124"/>
      <c r="M1859" s="124"/>
      <c r="N1859" s="213">
        <v>0</v>
      </c>
      <c r="O1859" s="213">
        <v>1401.12</v>
      </c>
      <c r="P1859" s="124" t="s">
        <v>5265</v>
      </c>
    </row>
    <row r="1860" spans="1:16" ht="63.75">
      <c r="A1860" s="266">
        <v>16</v>
      </c>
      <c r="B1860" s="124"/>
      <c r="C1860" s="125" t="s">
        <v>692</v>
      </c>
      <c r="D1860" s="119">
        <v>43157</v>
      </c>
      <c r="E1860" s="120" t="s">
        <v>4478</v>
      </c>
      <c r="F1860" s="120" t="s">
        <v>3</v>
      </c>
      <c r="G1860" s="120">
        <v>1599978</v>
      </c>
      <c r="H1860" s="124"/>
      <c r="I1860" s="128" t="s">
        <v>5192</v>
      </c>
      <c r="J1860" s="124"/>
      <c r="K1860" s="124"/>
      <c r="L1860" s="124"/>
      <c r="M1860" s="124"/>
      <c r="N1860" s="213">
        <v>0</v>
      </c>
      <c r="O1860" s="213">
        <v>17362.39</v>
      </c>
      <c r="P1860" s="124" t="s">
        <v>5265</v>
      </c>
    </row>
    <row r="1861" spans="1:16" ht="63.75">
      <c r="A1861" s="266">
        <v>16</v>
      </c>
      <c r="B1861" s="124"/>
      <c r="C1861" s="125" t="s">
        <v>692</v>
      </c>
      <c r="D1861" s="119">
        <v>43157</v>
      </c>
      <c r="E1861" s="120" t="s">
        <v>4478</v>
      </c>
      <c r="F1861" s="120" t="s">
        <v>3</v>
      </c>
      <c r="G1861" s="120">
        <v>1599978</v>
      </c>
      <c r="H1861" s="124"/>
      <c r="I1861" s="128" t="s">
        <v>5192</v>
      </c>
      <c r="J1861" s="124"/>
      <c r="K1861" s="124"/>
      <c r="L1861" s="124"/>
      <c r="M1861" s="124"/>
      <c r="N1861" s="213">
        <v>0</v>
      </c>
      <c r="O1861" s="213">
        <v>714340.14</v>
      </c>
      <c r="P1861" s="124" t="s">
        <v>5265</v>
      </c>
    </row>
    <row r="1862" spans="1:16" ht="63.75">
      <c r="A1862" s="266">
        <v>20</v>
      </c>
      <c r="B1862" s="124"/>
      <c r="C1862" s="125" t="s">
        <v>693</v>
      </c>
      <c r="D1862" s="119">
        <v>43157</v>
      </c>
      <c r="E1862" s="120" t="s">
        <v>4478</v>
      </c>
      <c r="F1862" s="120" t="s">
        <v>3</v>
      </c>
      <c r="G1862" s="120">
        <v>1599978</v>
      </c>
      <c r="H1862" s="124"/>
      <c r="I1862" s="128" t="s">
        <v>5192</v>
      </c>
      <c r="J1862" s="124"/>
      <c r="K1862" s="124"/>
      <c r="L1862" s="124"/>
      <c r="M1862" s="124"/>
      <c r="N1862" s="213">
        <v>0</v>
      </c>
      <c r="O1862" s="213">
        <v>47002.04</v>
      </c>
      <c r="P1862" s="124" t="s">
        <v>5265</v>
      </c>
    </row>
    <row r="1863" spans="1:16" ht="63.75">
      <c r="A1863" s="266">
        <v>20</v>
      </c>
      <c r="B1863" s="124"/>
      <c r="C1863" s="125" t="s">
        <v>693</v>
      </c>
      <c r="D1863" s="119">
        <v>43157</v>
      </c>
      <c r="E1863" s="120" t="s">
        <v>4478</v>
      </c>
      <c r="F1863" s="120" t="s">
        <v>3</v>
      </c>
      <c r="G1863" s="120">
        <v>1599978</v>
      </c>
      <c r="H1863" s="124"/>
      <c r="I1863" s="128" t="s">
        <v>5192</v>
      </c>
      <c r="J1863" s="124"/>
      <c r="K1863" s="124"/>
      <c r="L1863" s="124"/>
      <c r="M1863" s="124"/>
      <c r="N1863" s="213">
        <v>0</v>
      </c>
      <c r="O1863" s="213">
        <v>13423.08</v>
      </c>
      <c r="P1863" s="124" t="s">
        <v>5265</v>
      </c>
    </row>
    <row r="1864" spans="1:16" ht="63.75">
      <c r="A1864" s="266">
        <v>20</v>
      </c>
      <c r="B1864" s="124"/>
      <c r="C1864" s="125" t="s">
        <v>693</v>
      </c>
      <c r="D1864" s="119">
        <v>43157</v>
      </c>
      <c r="E1864" s="120" t="s">
        <v>4478</v>
      </c>
      <c r="F1864" s="120" t="s">
        <v>3</v>
      </c>
      <c r="G1864" s="120">
        <v>1599978</v>
      </c>
      <c r="H1864" s="124"/>
      <c r="I1864" s="128" t="s">
        <v>5192</v>
      </c>
      <c r="J1864" s="124"/>
      <c r="K1864" s="124"/>
      <c r="L1864" s="124"/>
      <c r="M1864" s="124"/>
      <c r="N1864" s="213">
        <v>0</v>
      </c>
      <c r="O1864" s="213">
        <v>1471.48</v>
      </c>
      <c r="P1864" s="124" t="s">
        <v>5265</v>
      </c>
    </row>
    <row r="1865" spans="1:16" ht="63.75">
      <c r="A1865" s="266">
        <v>41</v>
      </c>
      <c r="B1865" s="124"/>
      <c r="C1865" s="125" t="s">
        <v>697</v>
      </c>
      <c r="D1865" s="119">
        <v>43157</v>
      </c>
      <c r="E1865" s="120" t="s">
        <v>4478</v>
      </c>
      <c r="F1865" s="120" t="s">
        <v>3</v>
      </c>
      <c r="G1865" s="120">
        <v>1599978</v>
      </c>
      <c r="H1865" s="124"/>
      <c r="I1865" s="128" t="s">
        <v>5192</v>
      </c>
      <c r="J1865" s="124"/>
      <c r="K1865" s="124"/>
      <c r="L1865" s="124"/>
      <c r="M1865" s="124"/>
      <c r="N1865" s="213">
        <v>0</v>
      </c>
      <c r="O1865" s="213">
        <v>36112.67</v>
      </c>
      <c r="P1865" s="124" t="s">
        <v>5265</v>
      </c>
    </row>
    <row r="1866" spans="1:16" ht="63.75">
      <c r="A1866" s="266">
        <v>47</v>
      </c>
      <c r="B1866" s="124"/>
      <c r="C1866" s="125" t="s">
        <v>699</v>
      </c>
      <c r="D1866" s="119">
        <v>43157</v>
      </c>
      <c r="E1866" s="120" t="s">
        <v>4478</v>
      </c>
      <c r="F1866" s="120" t="s">
        <v>3</v>
      </c>
      <c r="G1866" s="120">
        <v>1599978</v>
      </c>
      <c r="H1866" s="124"/>
      <c r="I1866" s="128" t="s">
        <v>5192</v>
      </c>
      <c r="J1866" s="124"/>
      <c r="K1866" s="124"/>
      <c r="L1866" s="124"/>
      <c r="M1866" s="124"/>
      <c r="N1866" s="213">
        <v>0</v>
      </c>
      <c r="O1866" s="213">
        <v>1516.55</v>
      </c>
      <c r="P1866" s="124" t="s">
        <v>5265</v>
      </c>
    </row>
    <row r="1867" spans="1:16" ht="63.75">
      <c r="A1867" s="266">
        <v>15</v>
      </c>
      <c r="B1867" s="124"/>
      <c r="C1867" s="125" t="s">
        <v>691</v>
      </c>
      <c r="D1867" s="119">
        <v>43157</v>
      </c>
      <c r="E1867" s="120" t="s">
        <v>4478</v>
      </c>
      <c r="F1867" s="120" t="s">
        <v>3</v>
      </c>
      <c r="G1867" s="120">
        <v>1599978</v>
      </c>
      <c r="H1867" s="124"/>
      <c r="I1867" s="128" t="s">
        <v>5192</v>
      </c>
      <c r="J1867" s="124"/>
      <c r="K1867" s="124"/>
      <c r="L1867" s="124"/>
      <c r="M1867" s="124"/>
      <c r="N1867" s="213">
        <v>0</v>
      </c>
      <c r="O1867" s="213">
        <v>14059.33</v>
      </c>
      <c r="P1867" s="124" t="s">
        <v>5265</v>
      </c>
    </row>
    <row r="1868" spans="1:16" ht="63.75">
      <c r="A1868" s="266">
        <v>30</v>
      </c>
      <c r="B1868" s="124"/>
      <c r="C1868" s="125" t="s">
        <v>695</v>
      </c>
      <c r="D1868" s="119">
        <v>43157</v>
      </c>
      <c r="E1868" s="120" t="s">
        <v>4478</v>
      </c>
      <c r="F1868" s="120" t="s">
        <v>3</v>
      </c>
      <c r="G1868" s="120">
        <v>1599978</v>
      </c>
      <c r="H1868" s="124"/>
      <c r="I1868" s="128" t="s">
        <v>5192</v>
      </c>
      <c r="J1868" s="124"/>
      <c r="K1868" s="124"/>
      <c r="L1868" s="124"/>
      <c r="M1868" s="124"/>
      <c r="N1868" s="213">
        <v>0</v>
      </c>
      <c r="O1868" s="213">
        <v>47866.559999999998</v>
      </c>
      <c r="P1868" s="124" t="s">
        <v>5265</v>
      </c>
    </row>
    <row r="1869" spans="1:16" ht="63.75">
      <c r="A1869" s="266" t="s">
        <v>619</v>
      </c>
      <c r="B1869" s="124"/>
      <c r="C1869" s="125" t="s">
        <v>713</v>
      </c>
      <c r="D1869" s="119">
        <v>43157</v>
      </c>
      <c r="E1869" s="120" t="s">
        <v>4478</v>
      </c>
      <c r="F1869" s="120" t="s">
        <v>3</v>
      </c>
      <c r="G1869" s="120">
        <v>1599978</v>
      </c>
      <c r="H1869" s="124"/>
      <c r="I1869" s="128" t="s">
        <v>5192</v>
      </c>
      <c r="J1869" s="124"/>
      <c r="K1869" s="124"/>
      <c r="L1869" s="124"/>
      <c r="M1869" s="124"/>
      <c r="N1869" s="213">
        <v>0</v>
      </c>
      <c r="O1869" s="213">
        <v>19214.009999999998</v>
      </c>
      <c r="P1869" s="124" t="s">
        <v>5265</v>
      </c>
    </row>
    <row r="1870" spans="1:16" ht="63.75">
      <c r="A1870" s="266">
        <v>66</v>
      </c>
      <c r="B1870" s="124"/>
      <c r="C1870" s="125" t="s">
        <v>704</v>
      </c>
      <c r="D1870" s="119">
        <v>43157</v>
      </c>
      <c r="E1870" s="120" t="s">
        <v>4478</v>
      </c>
      <c r="F1870" s="120" t="s">
        <v>3</v>
      </c>
      <c r="G1870" s="120">
        <v>1599978</v>
      </c>
      <c r="H1870" s="124"/>
      <c r="I1870" s="128" t="s">
        <v>5192</v>
      </c>
      <c r="J1870" s="124"/>
      <c r="K1870" s="124"/>
      <c r="L1870" s="124"/>
      <c r="M1870" s="124"/>
      <c r="N1870" s="213">
        <v>0</v>
      </c>
      <c r="O1870" s="213">
        <v>6364</v>
      </c>
      <c r="P1870" s="124" t="s">
        <v>5265</v>
      </c>
    </row>
    <row r="1871" spans="1:16" ht="63.75">
      <c r="A1871" s="266">
        <v>10</v>
      </c>
      <c r="B1871" s="124"/>
      <c r="C1871" s="125" t="s">
        <v>690</v>
      </c>
      <c r="D1871" s="119">
        <v>43157</v>
      </c>
      <c r="E1871" s="120" t="s">
        <v>4478</v>
      </c>
      <c r="F1871" s="120" t="s">
        <v>3</v>
      </c>
      <c r="G1871" s="120">
        <v>1599978</v>
      </c>
      <c r="H1871" s="124"/>
      <c r="I1871" s="128" t="s">
        <v>5192</v>
      </c>
      <c r="J1871" s="124"/>
      <c r="K1871" s="124"/>
      <c r="L1871" s="124"/>
      <c r="M1871" s="124"/>
      <c r="N1871" s="213">
        <v>0</v>
      </c>
      <c r="O1871" s="213">
        <v>27621.43</v>
      </c>
      <c r="P1871" s="124" t="s">
        <v>5265</v>
      </c>
    </row>
    <row r="1872" spans="1:16" ht="63.75">
      <c r="A1872" s="266">
        <v>660</v>
      </c>
      <c r="B1872" s="124"/>
      <c r="C1872" s="125" t="s">
        <v>233</v>
      </c>
      <c r="D1872" s="119">
        <v>43157</v>
      </c>
      <c r="E1872" s="120" t="s">
        <v>4478</v>
      </c>
      <c r="F1872" s="120" t="s">
        <v>3</v>
      </c>
      <c r="G1872" s="120">
        <v>1599978</v>
      </c>
      <c r="H1872" s="124"/>
      <c r="I1872" s="128" t="s">
        <v>5192</v>
      </c>
      <c r="J1872" s="124"/>
      <c r="K1872" s="124"/>
      <c r="L1872" s="124"/>
      <c r="M1872" s="124"/>
      <c r="N1872" s="213">
        <v>0</v>
      </c>
      <c r="O1872" s="213">
        <v>84555.21</v>
      </c>
      <c r="P1872" s="124" t="s">
        <v>5265</v>
      </c>
    </row>
    <row r="1873" spans="1:16" ht="63.75">
      <c r="A1873" s="266">
        <v>15</v>
      </c>
      <c r="B1873" s="124"/>
      <c r="C1873" s="125" t="s">
        <v>691</v>
      </c>
      <c r="D1873" s="119">
        <v>43157</v>
      </c>
      <c r="E1873" s="120" t="s">
        <v>4478</v>
      </c>
      <c r="F1873" s="120" t="s">
        <v>3</v>
      </c>
      <c r="G1873" s="120">
        <v>1599978</v>
      </c>
      <c r="H1873" s="124"/>
      <c r="I1873" s="128" t="s">
        <v>5192</v>
      </c>
      <c r="J1873" s="124"/>
      <c r="K1873" s="124"/>
      <c r="L1873" s="124"/>
      <c r="M1873" s="124"/>
      <c r="N1873" s="213">
        <v>0</v>
      </c>
      <c r="O1873" s="213">
        <v>191756.35</v>
      </c>
      <c r="P1873" s="124" t="s">
        <v>5265</v>
      </c>
    </row>
    <row r="1874" spans="1:16" ht="63.75">
      <c r="A1874" s="266" t="s">
        <v>619</v>
      </c>
      <c r="B1874" s="124"/>
      <c r="C1874" s="125" t="s">
        <v>713</v>
      </c>
      <c r="D1874" s="119">
        <v>43157</v>
      </c>
      <c r="E1874" s="120" t="s">
        <v>4478</v>
      </c>
      <c r="F1874" s="120" t="s">
        <v>3</v>
      </c>
      <c r="G1874" s="120">
        <v>1599978</v>
      </c>
      <c r="H1874" s="124"/>
      <c r="I1874" s="128" t="s">
        <v>5192</v>
      </c>
      <c r="J1874" s="124"/>
      <c r="K1874" s="124"/>
      <c r="L1874" s="124"/>
      <c r="M1874" s="124"/>
      <c r="N1874" s="213">
        <v>0</v>
      </c>
      <c r="O1874" s="213">
        <v>1805.42</v>
      </c>
      <c r="P1874" s="124" t="s">
        <v>5265</v>
      </c>
    </row>
    <row r="1875" spans="1:16" ht="63.75">
      <c r="A1875" s="266">
        <v>46</v>
      </c>
      <c r="B1875" s="124"/>
      <c r="C1875" s="125" t="s">
        <v>698</v>
      </c>
      <c r="D1875" s="119">
        <v>43157</v>
      </c>
      <c r="E1875" s="120" t="s">
        <v>4478</v>
      </c>
      <c r="F1875" s="120" t="s">
        <v>3</v>
      </c>
      <c r="G1875" s="120">
        <v>1599978</v>
      </c>
      <c r="H1875" s="124"/>
      <c r="I1875" s="128" t="s">
        <v>5192</v>
      </c>
      <c r="J1875" s="124"/>
      <c r="K1875" s="124"/>
      <c r="L1875" s="124"/>
      <c r="M1875" s="124"/>
      <c r="N1875" s="213">
        <v>0</v>
      </c>
      <c r="O1875" s="213">
        <v>296830.09999999998</v>
      </c>
      <c r="P1875" s="124" t="s">
        <v>5265</v>
      </c>
    </row>
    <row r="1876" spans="1:16" ht="63.75">
      <c r="A1876" s="266" t="s">
        <v>619</v>
      </c>
      <c r="B1876" s="124"/>
      <c r="C1876" s="125" t="s">
        <v>713</v>
      </c>
      <c r="D1876" s="119">
        <v>43157</v>
      </c>
      <c r="E1876" s="120" t="s">
        <v>4478</v>
      </c>
      <c r="F1876" s="120" t="s">
        <v>3</v>
      </c>
      <c r="G1876" s="120">
        <v>1599978</v>
      </c>
      <c r="H1876" s="124"/>
      <c r="I1876" s="128" t="s">
        <v>5192</v>
      </c>
      <c r="J1876" s="124"/>
      <c r="K1876" s="124"/>
      <c r="L1876" s="124"/>
      <c r="M1876" s="124"/>
      <c r="N1876" s="213"/>
      <c r="O1876" s="213">
        <v>609.19000000000005</v>
      </c>
      <c r="P1876" s="124" t="s">
        <v>5265</v>
      </c>
    </row>
    <row r="1877" spans="1:16" ht="63.75">
      <c r="A1877" s="266">
        <v>35</v>
      </c>
      <c r="B1877" s="124"/>
      <c r="C1877" s="125" t="s">
        <v>696</v>
      </c>
      <c r="D1877" s="119">
        <v>43157</v>
      </c>
      <c r="E1877" s="120" t="s">
        <v>4478</v>
      </c>
      <c r="F1877" s="120" t="s">
        <v>3</v>
      </c>
      <c r="G1877" s="120">
        <v>1599978</v>
      </c>
      <c r="H1877" s="124"/>
      <c r="I1877" s="128" t="s">
        <v>5192</v>
      </c>
      <c r="J1877" s="124"/>
      <c r="K1877" s="124"/>
      <c r="L1877" s="124"/>
      <c r="M1877" s="124"/>
      <c r="N1877" s="213">
        <v>0</v>
      </c>
      <c r="O1877" s="213">
        <v>38566.04</v>
      </c>
      <c r="P1877" s="124" t="s">
        <v>5265</v>
      </c>
    </row>
    <row r="1878" spans="1:16" ht="63.75">
      <c r="A1878" s="266">
        <v>35</v>
      </c>
      <c r="B1878" s="124"/>
      <c r="C1878" s="125" t="s">
        <v>696</v>
      </c>
      <c r="D1878" s="119">
        <v>43157</v>
      </c>
      <c r="E1878" s="120" t="s">
        <v>4478</v>
      </c>
      <c r="F1878" s="120" t="s">
        <v>3</v>
      </c>
      <c r="G1878" s="120">
        <v>1599978</v>
      </c>
      <c r="H1878" s="124"/>
      <c r="I1878" s="128" t="s">
        <v>5192</v>
      </c>
      <c r="J1878" s="124"/>
      <c r="K1878" s="124"/>
      <c r="L1878" s="124"/>
      <c r="M1878" s="124"/>
      <c r="N1878" s="213">
        <v>0</v>
      </c>
      <c r="O1878" s="213">
        <v>5688.03</v>
      </c>
      <c r="P1878" s="124" t="s">
        <v>5265</v>
      </c>
    </row>
    <row r="1879" spans="1:16" ht="63.75">
      <c r="A1879" s="266">
        <v>221</v>
      </c>
      <c r="B1879" s="124"/>
      <c r="C1879" s="125" t="s">
        <v>763</v>
      </c>
      <c r="D1879" s="119">
        <v>43157</v>
      </c>
      <c r="E1879" s="120" t="s">
        <v>4478</v>
      </c>
      <c r="F1879" s="120" t="s">
        <v>3</v>
      </c>
      <c r="G1879" s="120">
        <v>1599978</v>
      </c>
      <c r="H1879" s="124"/>
      <c r="I1879" s="128" t="s">
        <v>5192</v>
      </c>
      <c r="J1879" s="124"/>
      <c r="K1879" s="124"/>
      <c r="L1879" s="124"/>
      <c r="M1879" s="124"/>
      <c r="N1879" s="213">
        <v>0</v>
      </c>
      <c r="O1879" s="213">
        <v>1721.25</v>
      </c>
      <c r="P1879" s="124" t="s">
        <v>5265</v>
      </c>
    </row>
    <row r="1880" spans="1:16" ht="63.75">
      <c r="A1880" s="266">
        <v>670</v>
      </c>
      <c r="B1880" s="124"/>
      <c r="C1880" s="125" t="s">
        <v>235</v>
      </c>
      <c r="D1880" s="119">
        <v>43157</v>
      </c>
      <c r="E1880" s="120" t="s">
        <v>4478</v>
      </c>
      <c r="F1880" s="120" t="s">
        <v>3</v>
      </c>
      <c r="G1880" s="120">
        <v>1599978</v>
      </c>
      <c r="H1880" s="124"/>
      <c r="I1880" s="128" t="s">
        <v>5192</v>
      </c>
      <c r="J1880" s="124"/>
      <c r="K1880" s="124"/>
      <c r="L1880" s="124"/>
      <c r="M1880" s="124"/>
      <c r="N1880" s="213">
        <v>0</v>
      </c>
      <c r="O1880" s="213">
        <v>45895.44</v>
      </c>
      <c r="P1880" s="124" t="s">
        <v>5265</v>
      </c>
    </row>
    <row r="1881" spans="1:16" ht="63.75">
      <c r="A1881" s="266">
        <v>291</v>
      </c>
      <c r="B1881" s="124"/>
      <c r="C1881" s="125" t="s">
        <v>794</v>
      </c>
      <c r="D1881" s="119">
        <v>43157</v>
      </c>
      <c r="E1881" s="120" t="s">
        <v>4479</v>
      </c>
      <c r="F1881" s="120" t="s">
        <v>3</v>
      </c>
      <c r="G1881" s="120">
        <v>1600007</v>
      </c>
      <c r="H1881" s="124"/>
      <c r="I1881" s="128" t="s">
        <v>5193</v>
      </c>
      <c r="J1881" s="124"/>
      <c r="K1881" s="124"/>
      <c r="L1881" s="124"/>
      <c r="M1881" s="124"/>
      <c r="N1881" s="213">
        <v>0</v>
      </c>
      <c r="O1881" s="213">
        <v>1454.85</v>
      </c>
      <c r="P1881" s="124" t="s">
        <v>1314</v>
      </c>
    </row>
    <row r="1882" spans="1:16" ht="63.75">
      <c r="A1882" s="266">
        <v>292</v>
      </c>
      <c r="B1882" s="124"/>
      <c r="C1882" s="125" t="s">
        <v>152</v>
      </c>
      <c r="D1882" s="119">
        <v>43157</v>
      </c>
      <c r="E1882" s="120" t="s">
        <v>4480</v>
      </c>
      <c r="F1882" s="120" t="s">
        <v>3</v>
      </c>
      <c r="G1882" s="120">
        <v>1600008</v>
      </c>
      <c r="H1882" s="124"/>
      <c r="I1882" s="128" t="s">
        <v>5194</v>
      </c>
      <c r="J1882" s="124"/>
      <c r="K1882" s="124"/>
      <c r="L1882" s="124"/>
      <c r="M1882" s="124"/>
      <c r="N1882" s="213">
        <v>0</v>
      </c>
      <c r="O1882" s="213">
        <v>28583.81</v>
      </c>
      <c r="P1882" s="124" t="s">
        <v>1314</v>
      </c>
    </row>
    <row r="1883" spans="1:16" ht="51">
      <c r="A1883" s="266">
        <v>86</v>
      </c>
      <c r="B1883" s="124"/>
      <c r="C1883" s="125" t="s">
        <v>710</v>
      </c>
      <c r="D1883" s="119">
        <v>43157</v>
      </c>
      <c r="E1883" s="120" t="s">
        <v>4481</v>
      </c>
      <c r="F1883" s="120" t="s">
        <v>3</v>
      </c>
      <c r="G1883" s="120">
        <v>1600022</v>
      </c>
      <c r="H1883" s="124"/>
      <c r="I1883" s="128" t="s">
        <v>5195</v>
      </c>
      <c r="J1883" s="124"/>
      <c r="K1883" s="124"/>
      <c r="L1883" s="124"/>
      <c r="M1883" s="124"/>
      <c r="N1883" s="213">
        <v>0</v>
      </c>
      <c r="O1883" s="213">
        <v>4176000</v>
      </c>
      <c r="P1883" s="124" t="s">
        <v>1314</v>
      </c>
    </row>
    <row r="1884" spans="1:16" ht="63.75">
      <c r="A1884" s="266" t="s">
        <v>619</v>
      </c>
      <c r="B1884" s="124"/>
      <c r="C1884" s="125" t="s">
        <v>713</v>
      </c>
      <c r="D1884" s="119">
        <v>43157</v>
      </c>
      <c r="E1884" s="120" t="s">
        <v>4482</v>
      </c>
      <c r="F1884" s="120" t="s">
        <v>3</v>
      </c>
      <c r="G1884" s="120">
        <v>1600023</v>
      </c>
      <c r="H1884" s="124"/>
      <c r="I1884" s="128" t="s">
        <v>5196</v>
      </c>
      <c r="J1884" s="124"/>
      <c r="K1884" s="124"/>
      <c r="L1884" s="124"/>
      <c r="M1884" s="124"/>
      <c r="N1884" s="213">
        <v>0</v>
      </c>
      <c r="O1884" s="213">
        <v>4045</v>
      </c>
      <c r="P1884" s="124" t="s">
        <v>1314</v>
      </c>
    </row>
    <row r="1885" spans="1:16" ht="63.75">
      <c r="A1885" s="266" t="s">
        <v>619</v>
      </c>
      <c r="B1885" s="124"/>
      <c r="C1885" s="125" t="s">
        <v>713</v>
      </c>
      <c r="D1885" s="119">
        <v>43157</v>
      </c>
      <c r="E1885" s="120" t="s">
        <v>4483</v>
      </c>
      <c r="F1885" s="120" t="s">
        <v>3</v>
      </c>
      <c r="G1885" s="120">
        <v>1600057</v>
      </c>
      <c r="H1885" s="124"/>
      <c r="I1885" s="128" t="s">
        <v>5197</v>
      </c>
      <c r="J1885" s="124"/>
      <c r="K1885" s="124"/>
      <c r="L1885" s="124"/>
      <c r="M1885" s="124"/>
      <c r="N1885" s="213">
        <v>0</v>
      </c>
      <c r="O1885" s="213">
        <v>235</v>
      </c>
      <c r="P1885" s="124" t="s">
        <v>1314</v>
      </c>
    </row>
    <row r="1886" spans="1:16" ht="51">
      <c r="A1886" s="266" t="s">
        <v>619</v>
      </c>
      <c r="B1886" s="124"/>
      <c r="C1886" s="125" t="s">
        <v>713</v>
      </c>
      <c r="D1886" s="119">
        <v>43157</v>
      </c>
      <c r="E1886" s="120" t="s">
        <v>4484</v>
      </c>
      <c r="F1886" s="120" t="s">
        <v>3</v>
      </c>
      <c r="G1886" s="120">
        <v>1599932</v>
      </c>
      <c r="H1886" s="124"/>
      <c r="I1886" s="128" t="s">
        <v>5198</v>
      </c>
      <c r="J1886" s="124"/>
      <c r="K1886" s="124"/>
      <c r="L1886" s="124"/>
      <c r="M1886" s="124"/>
      <c r="N1886" s="213">
        <v>0</v>
      </c>
      <c r="O1886" s="213">
        <v>422</v>
      </c>
      <c r="P1886" s="124" t="s">
        <v>1314</v>
      </c>
    </row>
    <row r="1887" spans="1:16" ht="51">
      <c r="A1887" s="266" t="s">
        <v>619</v>
      </c>
      <c r="B1887" s="124"/>
      <c r="C1887" s="125" t="s">
        <v>713</v>
      </c>
      <c r="D1887" s="119">
        <v>43157</v>
      </c>
      <c r="E1887" s="120" t="s">
        <v>4485</v>
      </c>
      <c r="F1887" s="120" t="s">
        <v>3</v>
      </c>
      <c r="G1887" s="120">
        <v>1599984</v>
      </c>
      <c r="H1887" s="124"/>
      <c r="I1887" s="128" t="s">
        <v>5200</v>
      </c>
      <c r="J1887" s="124"/>
      <c r="K1887" s="124"/>
      <c r="L1887" s="124"/>
      <c r="M1887" s="124"/>
      <c r="N1887" s="213">
        <v>0</v>
      </c>
      <c r="O1887" s="213">
        <v>181.97</v>
      </c>
      <c r="P1887" s="124" t="s">
        <v>1314</v>
      </c>
    </row>
    <row r="1888" spans="1:16" ht="51">
      <c r="A1888" s="266" t="s">
        <v>619</v>
      </c>
      <c r="B1888" s="124"/>
      <c r="C1888" s="125" t="s">
        <v>713</v>
      </c>
      <c r="D1888" s="119">
        <v>43157</v>
      </c>
      <c r="E1888" s="120" t="s">
        <v>4486</v>
      </c>
      <c r="F1888" s="120" t="s">
        <v>3</v>
      </c>
      <c r="G1888" s="120">
        <v>1600058</v>
      </c>
      <c r="H1888" s="124"/>
      <c r="I1888" s="128" t="s">
        <v>5201</v>
      </c>
      <c r="J1888" s="124"/>
      <c r="K1888" s="124"/>
      <c r="L1888" s="124"/>
      <c r="M1888" s="124"/>
      <c r="N1888" s="213">
        <v>0</v>
      </c>
      <c r="O1888" s="213">
        <v>77.38</v>
      </c>
      <c r="P1888" s="124" t="s">
        <v>1314</v>
      </c>
    </row>
    <row r="1889" spans="1:16" ht="51">
      <c r="A1889" s="266" t="s">
        <v>619</v>
      </c>
      <c r="B1889" s="124"/>
      <c r="C1889" s="125" t="s">
        <v>713</v>
      </c>
      <c r="D1889" s="119">
        <v>43157</v>
      </c>
      <c r="E1889" s="120" t="s">
        <v>4487</v>
      </c>
      <c r="F1889" s="120" t="s">
        <v>3</v>
      </c>
      <c r="G1889" s="120">
        <v>1600073</v>
      </c>
      <c r="H1889" s="124"/>
      <c r="I1889" s="128" t="s">
        <v>5202</v>
      </c>
      <c r="J1889" s="124"/>
      <c r="K1889" s="124"/>
      <c r="L1889" s="124"/>
      <c r="M1889" s="124"/>
      <c r="N1889" s="213">
        <v>0</v>
      </c>
      <c r="O1889" s="213">
        <v>220</v>
      </c>
      <c r="P1889" s="124" t="s">
        <v>1314</v>
      </c>
    </row>
    <row r="1890" spans="1:16" ht="38.25">
      <c r="A1890" s="266">
        <v>20</v>
      </c>
      <c r="B1890" s="124"/>
      <c r="C1890" s="125" t="s">
        <v>693</v>
      </c>
      <c r="D1890" s="119">
        <v>43157</v>
      </c>
      <c r="E1890" s="120" t="s">
        <v>4488</v>
      </c>
      <c r="F1890" s="120" t="s">
        <v>3</v>
      </c>
      <c r="G1890" s="120">
        <v>1600074</v>
      </c>
      <c r="H1890" s="124"/>
      <c r="I1890" s="128" t="s">
        <v>5203</v>
      </c>
      <c r="J1890" s="124"/>
      <c r="K1890" s="124"/>
      <c r="L1890" s="124"/>
      <c r="M1890" s="124"/>
      <c r="N1890" s="213">
        <v>0</v>
      </c>
      <c r="O1890" s="213">
        <v>73.5</v>
      </c>
      <c r="P1890" s="124" t="s">
        <v>1314</v>
      </c>
    </row>
    <row r="1891" spans="1:16" ht="51">
      <c r="A1891" s="266" t="s">
        <v>619</v>
      </c>
      <c r="B1891" s="124"/>
      <c r="C1891" s="125" t="s">
        <v>713</v>
      </c>
      <c r="D1891" s="119">
        <v>43157</v>
      </c>
      <c r="E1891" s="120" t="s">
        <v>4489</v>
      </c>
      <c r="F1891" s="120" t="s">
        <v>3</v>
      </c>
      <c r="G1891" s="120">
        <v>1600077</v>
      </c>
      <c r="H1891" s="124"/>
      <c r="I1891" s="128" t="s">
        <v>5204</v>
      </c>
      <c r="J1891" s="124"/>
      <c r="K1891" s="124"/>
      <c r="L1891" s="124"/>
      <c r="M1891" s="124"/>
      <c r="N1891" s="213">
        <v>0</v>
      </c>
      <c r="O1891" s="213">
        <v>159.31</v>
      </c>
      <c r="P1891" s="124" t="s">
        <v>1314</v>
      </c>
    </row>
    <row r="1892" spans="1:16" ht="51">
      <c r="A1892" s="266" t="s">
        <v>619</v>
      </c>
      <c r="B1892" s="124"/>
      <c r="C1892" s="125" t="s">
        <v>713</v>
      </c>
      <c r="D1892" s="119">
        <v>43157</v>
      </c>
      <c r="E1892" s="120" t="s">
        <v>4490</v>
      </c>
      <c r="F1892" s="120" t="s">
        <v>3</v>
      </c>
      <c r="G1892" s="120">
        <v>1600078</v>
      </c>
      <c r="H1892" s="124"/>
      <c r="I1892" s="128" t="s">
        <v>5205</v>
      </c>
      <c r="J1892" s="124"/>
      <c r="K1892" s="124"/>
      <c r="L1892" s="124"/>
      <c r="M1892" s="124"/>
      <c r="N1892" s="213">
        <v>0</v>
      </c>
      <c r="O1892" s="213">
        <v>220</v>
      </c>
      <c r="P1892" s="124" t="s">
        <v>1314</v>
      </c>
    </row>
    <row r="1893" spans="1:16" ht="51">
      <c r="A1893" s="266" t="s">
        <v>619</v>
      </c>
      <c r="B1893" s="124"/>
      <c r="C1893" s="125" t="s">
        <v>713</v>
      </c>
      <c r="D1893" s="119">
        <v>43157</v>
      </c>
      <c r="E1893" s="120" t="s">
        <v>4491</v>
      </c>
      <c r="F1893" s="120" t="s">
        <v>3</v>
      </c>
      <c r="G1893" s="120">
        <v>1600079</v>
      </c>
      <c r="H1893" s="124"/>
      <c r="I1893" s="128" t="s">
        <v>5206</v>
      </c>
      <c r="J1893" s="124"/>
      <c r="K1893" s="124"/>
      <c r="L1893" s="124"/>
      <c r="M1893" s="124"/>
      <c r="N1893" s="213">
        <v>0</v>
      </c>
      <c r="O1893" s="213">
        <v>220</v>
      </c>
      <c r="P1893" s="124" t="s">
        <v>1314</v>
      </c>
    </row>
    <row r="1894" spans="1:16" ht="51">
      <c r="A1894" s="266" t="s">
        <v>619</v>
      </c>
      <c r="B1894" s="124"/>
      <c r="C1894" s="125" t="s">
        <v>713</v>
      </c>
      <c r="D1894" s="119">
        <v>43157</v>
      </c>
      <c r="E1894" s="120" t="s">
        <v>4492</v>
      </c>
      <c r="F1894" s="120" t="s">
        <v>3</v>
      </c>
      <c r="G1894" s="120">
        <v>1600080</v>
      </c>
      <c r="H1894" s="124"/>
      <c r="I1894" s="128" t="s">
        <v>5207</v>
      </c>
      <c r="J1894" s="124"/>
      <c r="K1894" s="124"/>
      <c r="L1894" s="124"/>
      <c r="M1894" s="124"/>
      <c r="N1894" s="213">
        <v>0</v>
      </c>
      <c r="O1894" s="213">
        <v>220</v>
      </c>
      <c r="P1894" s="124" t="s">
        <v>1314</v>
      </c>
    </row>
    <row r="1895" spans="1:16" ht="51">
      <c r="A1895" s="266" t="s">
        <v>619</v>
      </c>
      <c r="B1895" s="124"/>
      <c r="C1895" s="125" t="s">
        <v>713</v>
      </c>
      <c r="D1895" s="119">
        <v>43157</v>
      </c>
      <c r="E1895" s="120" t="s">
        <v>4493</v>
      </c>
      <c r="F1895" s="120" t="s">
        <v>3</v>
      </c>
      <c r="G1895" s="120">
        <v>1600081</v>
      </c>
      <c r="H1895" s="124"/>
      <c r="I1895" s="128" t="s">
        <v>5208</v>
      </c>
      <c r="J1895" s="124"/>
      <c r="K1895" s="124"/>
      <c r="L1895" s="124"/>
      <c r="M1895" s="124"/>
      <c r="N1895" s="213">
        <v>0</v>
      </c>
      <c r="O1895" s="213">
        <v>140</v>
      </c>
      <c r="P1895" s="124" t="s">
        <v>1314</v>
      </c>
    </row>
    <row r="1896" spans="1:16" ht="51">
      <c r="A1896" s="266" t="s">
        <v>619</v>
      </c>
      <c r="B1896" s="124"/>
      <c r="C1896" s="125" t="s">
        <v>713</v>
      </c>
      <c r="D1896" s="119">
        <v>43157</v>
      </c>
      <c r="E1896" s="120" t="s">
        <v>4494</v>
      </c>
      <c r="F1896" s="120" t="s">
        <v>3</v>
      </c>
      <c r="G1896" s="120">
        <v>1600082</v>
      </c>
      <c r="H1896" s="124"/>
      <c r="I1896" s="128" t="s">
        <v>5209</v>
      </c>
      <c r="J1896" s="124"/>
      <c r="K1896" s="124"/>
      <c r="L1896" s="124"/>
      <c r="M1896" s="124"/>
      <c r="N1896" s="213">
        <v>0</v>
      </c>
      <c r="O1896" s="213">
        <v>140</v>
      </c>
      <c r="P1896" s="124" t="s">
        <v>1314</v>
      </c>
    </row>
    <row r="1897" spans="1:16" ht="51">
      <c r="A1897" s="266" t="s">
        <v>619</v>
      </c>
      <c r="B1897" s="124"/>
      <c r="C1897" s="125" t="s">
        <v>713</v>
      </c>
      <c r="D1897" s="119">
        <v>43157</v>
      </c>
      <c r="E1897" s="120" t="s">
        <v>4495</v>
      </c>
      <c r="F1897" s="120" t="s">
        <v>3</v>
      </c>
      <c r="G1897" s="120">
        <v>1600083</v>
      </c>
      <c r="H1897" s="124"/>
      <c r="I1897" s="128" t="s">
        <v>5210</v>
      </c>
      <c r="J1897" s="124"/>
      <c r="K1897" s="124"/>
      <c r="L1897" s="124"/>
      <c r="M1897" s="124"/>
      <c r="N1897" s="213">
        <v>0</v>
      </c>
      <c r="O1897" s="213">
        <v>140</v>
      </c>
      <c r="P1897" s="124" t="s">
        <v>1314</v>
      </c>
    </row>
    <row r="1898" spans="1:16" ht="51">
      <c r="A1898" s="266" t="s">
        <v>619</v>
      </c>
      <c r="B1898" s="124"/>
      <c r="C1898" s="125" t="s">
        <v>713</v>
      </c>
      <c r="D1898" s="119">
        <v>43157</v>
      </c>
      <c r="E1898" s="120" t="s">
        <v>4496</v>
      </c>
      <c r="F1898" s="120" t="s">
        <v>3</v>
      </c>
      <c r="G1898" s="120">
        <v>1600084</v>
      </c>
      <c r="H1898" s="124"/>
      <c r="I1898" s="128" t="s">
        <v>5211</v>
      </c>
      <c r="J1898" s="124"/>
      <c r="K1898" s="124"/>
      <c r="L1898" s="124"/>
      <c r="M1898" s="124"/>
      <c r="N1898" s="213">
        <v>0</v>
      </c>
      <c r="O1898" s="213">
        <v>140</v>
      </c>
      <c r="P1898" s="124" t="s">
        <v>1314</v>
      </c>
    </row>
    <row r="1899" spans="1:16" ht="51">
      <c r="A1899" s="266" t="s">
        <v>619</v>
      </c>
      <c r="B1899" s="124"/>
      <c r="C1899" s="125" t="s">
        <v>713</v>
      </c>
      <c r="D1899" s="119">
        <v>43157</v>
      </c>
      <c r="E1899" s="120" t="s">
        <v>4497</v>
      </c>
      <c r="F1899" s="120" t="s">
        <v>3</v>
      </c>
      <c r="G1899" s="120">
        <v>1600098</v>
      </c>
      <c r="H1899" s="124"/>
      <c r="I1899" s="128" t="s">
        <v>5212</v>
      </c>
      <c r="J1899" s="124"/>
      <c r="K1899" s="124"/>
      <c r="L1899" s="124"/>
      <c r="M1899" s="124"/>
      <c r="N1899" s="213">
        <v>0</v>
      </c>
      <c r="O1899" s="213">
        <v>0.39</v>
      </c>
      <c r="P1899" s="124" t="s">
        <v>5265</v>
      </c>
    </row>
    <row r="1900" spans="1:16" ht="51">
      <c r="A1900" s="266" t="s">
        <v>619</v>
      </c>
      <c r="B1900" s="124"/>
      <c r="C1900" s="125" t="s">
        <v>713</v>
      </c>
      <c r="D1900" s="119">
        <v>43157</v>
      </c>
      <c r="E1900" s="120" t="s">
        <v>4498</v>
      </c>
      <c r="F1900" s="120" t="s">
        <v>3</v>
      </c>
      <c r="G1900" s="120">
        <v>1600153</v>
      </c>
      <c r="H1900" s="124"/>
      <c r="I1900" s="128" t="s">
        <v>5213</v>
      </c>
      <c r="J1900" s="124"/>
      <c r="K1900" s="124"/>
      <c r="L1900" s="124"/>
      <c r="M1900" s="124"/>
      <c r="N1900" s="213">
        <v>0</v>
      </c>
      <c r="O1900" s="213">
        <v>300</v>
      </c>
      <c r="P1900" s="124" t="s">
        <v>1314</v>
      </c>
    </row>
    <row r="1901" spans="1:16" ht="51">
      <c r="A1901" s="266">
        <v>212</v>
      </c>
      <c r="B1901" s="124"/>
      <c r="C1901" s="125" t="s">
        <v>761</v>
      </c>
      <c r="D1901" s="119">
        <v>43157</v>
      </c>
      <c r="E1901" s="120" t="s">
        <v>4499</v>
      </c>
      <c r="F1901" s="120" t="s">
        <v>3</v>
      </c>
      <c r="G1901" s="120">
        <v>1600168</v>
      </c>
      <c r="H1901" s="124"/>
      <c r="I1901" s="128" t="s">
        <v>5214</v>
      </c>
      <c r="J1901" s="124"/>
      <c r="K1901" s="124"/>
      <c r="L1901" s="124"/>
      <c r="M1901" s="124"/>
      <c r="N1901" s="213">
        <v>0</v>
      </c>
      <c r="O1901" s="213">
        <v>450</v>
      </c>
      <c r="P1901" s="124" t="s">
        <v>1314</v>
      </c>
    </row>
    <row r="1902" spans="1:16" ht="51">
      <c r="A1902" s="266" t="s">
        <v>619</v>
      </c>
      <c r="B1902" s="124"/>
      <c r="C1902" s="125" t="s">
        <v>713</v>
      </c>
      <c r="D1902" s="119">
        <v>43157</v>
      </c>
      <c r="E1902" s="120" t="s">
        <v>4500</v>
      </c>
      <c r="F1902" s="120" t="s">
        <v>3</v>
      </c>
      <c r="G1902" s="120">
        <v>1600197</v>
      </c>
      <c r="H1902" s="124"/>
      <c r="I1902" s="128" t="s">
        <v>5215</v>
      </c>
      <c r="J1902" s="124"/>
      <c r="K1902" s="124"/>
      <c r="L1902" s="124"/>
      <c r="M1902" s="124"/>
      <c r="N1902" s="213">
        <v>0</v>
      </c>
      <c r="O1902" s="213">
        <v>15000</v>
      </c>
      <c r="P1902" s="124" t="s">
        <v>1314</v>
      </c>
    </row>
    <row r="1903" spans="1:16" ht="51">
      <c r="A1903" s="266" t="s">
        <v>619</v>
      </c>
      <c r="B1903" s="124"/>
      <c r="C1903" s="125" t="s">
        <v>713</v>
      </c>
      <c r="D1903" s="119">
        <v>43158</v>
      </c>
      <c r="E1903" s="120" t="s">
        <v>3904</v>
      </c>
      <c r="F1903" s="120" t="s">
        <v>6</v>
      </c>
      <c r="G1903" s="120">
        <v>673345</v>
      </c>
      <c r="H1903" s="124"/>
      <c r="I1903" s="128" t="s">
        <v>4763</v>
      </c>
      <c r="J1903" s="124"/>
      <c r="K1903" s="124"/>
      <c r="L1903" s="124"/>
      <c r="M1903" s="124"/>
      <c r="N1903" s="213">
        <v>0</v>
      </c>
      <c r="O1903" s="213">
        <v>17702.16</v>
      </c>
      <c r="P1903" s="124" t="s">
        <v>1314</v>
      </c>
    </row>
    <row r="1904" spans="1:16" ht="51">
      <c r="A1904" s="266" t="s">
        <v>619</v>
      </c>
      <c r="B1904" s="124"/>
      <c r="C1904" s="125" t="s">
        <v>713</v>
      </c>
      <c r="D1904" s="119">
        <v>43158</v>
      </c>
      <c r="E1904" s="120" t="s">
        <v>3905</v>
      </c>
      <c r="F1904" s="120" t="s">
        <v>6</v>
      </c>
      <c r="G1904" s="120">
        <v>673348</v>
      </c>
      <c r="H1904" s="124"/>
      <c r="I1904" s="128" t="s">
        <v>4764</v>
      </c>
      <c r="J1904" s="124"/>
      <c r="K1904" s="124"/>
      <c r="L1904" s="124"/>
      <c r="M1904" s="124"/>
      <c r="N1904" s="213">
        <v>0</v>
      </c>
      <c r="O1904" s="213">
        <v>6464.18</v>
      </c>
      <c r="P1904" s="124" t="s">
        <v>1314</v>
      </c>
    </row>
    <row r="1905" spans="1:16" ht="51">
      <c r="A1905" s="266" t="s">
        <v>619</v>
      </c>
      <c r="B1905" s="124"/>
      <c r="C1905" s="125" t="s">
        <v>713</v>
      </c>
      <c r="D1905" s="119">
        <v>43158</v>
      </c>
      <c r="E1905" s="120" t="s">
        <v>3906</v>
      </c>
      <c r="F1905" s="120" t="s">
        <v>6</v>
      </c>
      <c r="G1905" s="120">
        <v>673360</v>
      </c>
      <c r="H1905" s="124"/>
      <c r="I1905" s="128" t="s">
        <v>4765</v>
      </c>
      <c r="J1905" s="124"/>
      <c r="K1905" s="124"/>
      <c r="L1905" s="124"/>
      <c r="M1905" s="124"/>
      <c r="N1905" s="213">
        <v>0</v>
      </c>
      <c r="O1905" s="213">
        <v>14822.33</v>
      </c>
      <c r="P1905" s="124" t="s">
        <v>1314</v>
      </c>
    </row>
    <row r="1906" spans="1:16" ht="51">
      <c r="A1906" s="266" t="s">
        <v>619</v>
      </c>
      <c r="B1906" s="124"/>
      <c r="C1906" s="125" t="s">
        <v>713</v>
      </c>
      <c r="D1906" s="119">
        <v>43158</v>
      </c>
      <c r="E1906" s="120" t="s">
        <v>3907</v>
      </c>
      <c r="F1906" s="120" t="s">
        <v>6</v>
      </c>
      <c r="G1906" s="120">
        <v>673362</v>
      </c>
      <c r="H1906" s="124"/>
      <c r="I1906" s="128" t="s">
        <v>4766</v>
      </c>
      <c r="J1906" s="124"/>
      <c r="K1906" s="124"/>
      <c r="L1906" s="124"/>
      <c r="M1906" s="124"/>
      <c r="N1906" s="213">
        <v>0</v>
      </c>
      <c r="O1906" s="213">
        <v>61593.68</v>
      </c>
      <c r="P1906" s="124" t="s">
        <v>1314</v>
      </c>
    </row>
    <row r="1907" spans="1:16" ht="76.5">
      <c r="A1907" s="266" t="s">
        <v>620</v>
      </c>
      <c r="B1907" s="124"/>
      <c r="C1907" s="125" t="s">
        <v>714</v>
      </c>
      <c r="D1907" s="119">
        <v>43158</v>
      </c>
      <c r="E1907" s="120" t="s">
        <v>3908</v>
      </c>
      <c r="F1907" s="120" t="s">
        <v>11</v>
      </c>
      <c r="G1907" s="120">
        <v>914822</v>
      </c>
      <c r="H1907" s="124"/>
      <c r="I1907" s="128" t="s">
        <v>4767</v>
      </c>
      <c r="J1907" s="124"/>
      <c r="K1907" s="124"/>
      <c r="L1907" s="124"/>
      <c r="M1907" s="124"/>
      <c r="N1907" s="213">
        <v>50</v>
      </c>
      <c r="O1907" s="213">
        <v>0</v>
      </c>
      <c r="P1907" s="124" t="s">
        <v>1314</v>
      </c>
    </row>
    <row r="1908" spans="1:16" ht="76.5">
      <c r="A1908" s="266">
        <v>20</v>
      </c>
      <c r="B1908" s="124"/>
      <c r="C1908" s="125" t="s">
        <v>693</v>
      </c>
      <c r="D1908" s="119">
        <v>43158</v>
      </c>
      <c r="E1908" s="120" t="s">
        <v>3909</v>
      </c>
      <c r="F1908" s="120" t="s">
        <v>15</v>
      </c>
      <c r="G1908" s="120">
        <v>4416</v>
      </c>
      <c r="H1908" s="124"/>
      <c r="I1908" s="128" t="s">
        <v>4768</v>
      </c>
      <c r="J1908" s="124"/>
      <c r="K1908" s="124"/>
      <c r="L1908" s="124"/>
      <c r="M1908" s="124"/>
      <c r="N1908" s="213">
        <v>407.2</v>
      </c>
      <c r="O1908" s="213">
        <v>0</v>
      </c>
      <c r="P1908" s="124" t="s">
        <v>1314</v>
      </c>
    </row>
    <row r="1909" spans="1:16" ht="76.5">
      <c r="A1909" s="266">
        <v>20</v>
      </c>
      <c r="B1909" s="124"/>
      <c r="C1909" s="125" t="s">
        <v>693</v>
      </c>
      <c r="D1909" s="119">
        <v>43158</v>
      </c>
      <c r="E1909" s="120" t="s">
        <v>3910</v>
      </c>
      <c r="F1909" s="120" t="s">
        <v>15</v>
      </c>
      <c r="G1909" s="120">
        <v>4415</v>
      </c>
      <c r="H1909" s="124"/>
      <c r="I1909" s="128" t="s">
        <v>4769</v>
      </c>
      <c r="J1909" s="124"/>
      <c r="K1909" s="124"/>
      <c r="L1909" s="124"/>
      <c r="M1909" s="124"/>
      <c r="N1909" s="213">
        <v>441.5</v>
      </c>
      <c r="O1909" s="213">
        <v>0</v>
      </c>
      <c r="P1909" s="124" t="s">
        <v>1314</v>
      </c>
    </row>
    <row r="1910" spans="1:16" ht="76.5">
      <c r="A1910" s="266">
        <v>20</v>
      </c>
      <c r="B1910" s="124"/>
      <c r="C1910" s="125" t="s">
        <v>693</v>
      </c>
      <c r="D1910" s="119">
        <v>43158</v>
      </c>
      <c r="E1910" s="120" t="s">
        <v>3911</v>
      </c>
      <c r="F1910" s="120" t="s">
        <v>15</v>
      </c>
      <c r="G1910" s="120">
        <v>4414</v>
      </c>
      <c r="H1910" s="124"/>
      <c r="I1910" s="128" t="s">
        <v>4770</v>
      </c>
      <c r="J1910" s="124"/>
      <c r="K1910" s="124"/>
      <c r="L1910" s="124"/>
      <c r="M1910" s="124"/>
      <c r="N1910" s="213">
        <v>407.2</v>
      </c>
      <c r="O1910" s="213">
        <v>0</v>
      </c>
      <c r="P1910" s="124" t="s">
        <v>1314</v>
      </c>
    </row>
    <row r="1911" spans="1:16" ht="76.5">
      <c r="A1911" s="266">
        <v>20</v>
      </c>
      <c r="B1911" s="124"/>
      <c r="C1911" s="125" t="s">
        <v>693</v>
      </c>
      <c r="D1911" s="119">
        <v>43158</v>
      </c>
      <c r="E1911" s="120" t="s">
        <v>3912</v>
      </c>
      <c r="F1911" s="120" t="s">
        <v>15</v>
      </c>
      <c r="G1911" s="120">
        <v>4417</v>
      </c>
      <c r="H1911" s="124"/>
      <c r="I1911" s="128" t="s">
        <v>4771</v>
      </c>
      <c r="J1911" s="124"/>
      <c r="K1911" s="124"/>
      <c r="L1911" s="124"/>
      <c r="M1911" s="124"/>
      <c r="N1911" s="213">
        <v>407.2</v>
      </c>
      <c r="O1911" s="213">
        <v>0</v>
      </c>
      <c r="P1911" s="124" t="s">
        <v>1314</v>
      </c>
    </row>
    <row r="1912" spans="1:16" ht="102">
      <c r="A1912" s="266">
        <v>25</v>
      </c>
      <c r="B1912" s="124"/>
      <c r="C1912" s="125" t="s">
        <v>694</v>
      </c>
      <c r="D1912" s="119">
        <v>43158</v>
      </c>
      <c r="E1912" s="120" t="s">
        <v>3913</v>
      </c>
      <c r="F1912" s="120" t="s">
        <v>15</v>
      </c>
      <c r="G1912" s="120">
        <v>4418</v>
      </c>
      <c r="H1912" s="124"/>
      <c r="I1912" s="128" t="s">
        <v>4772</v>
      </c>
      <c r="J1912" s="124"/>
      <c r="K1912" s="124"/>
      <c r="L1912" s="124"/>
      <c r="M1912" s="124"/>
      <c r="N1912" s="213">
        <v>328.38</v>
      </c>
      <c r="O1912" s="213">
        <v>0</v>
      </c>
      <c r="P1912" s="124" t="s">
        <v>1314</v>
      </c>
    </row>
    <row r="1913" spans="1:16" ht="76.5">
      <c r="A1913" s="266">
        <v>513</v>
      </c>
      <c r="B1913" s="124"/>
      <c r="C1913" s="125" t="s">
        <v>201</v>
      </c>
      <c r="D1913" s="119">
        <v>43158</v>
      </c>
      <c r="E1913" s="120" t="s">
        <v>3914</v>
      </c>
      <c r="F1913" s="120" t="s">
        <v>1315</v>
      </c>
      <c r="G1913" s="120">
        <v>16742445</v>
      </c>
      <c r="H1913" s="124"/>
      <c r="I1913" s="128" t="s">
        <v>4773</v>
      </c>
      <c r="J1913" s="124"/>
      <c r="K1913" s="124"/>
      <c r="L1913" s="124"/>
      <c r="M1913" s="124"/>
      <c r="N1913" s="213">
        <v>42487</v>
      </c>
      <c r="O1913" s="213">
        <v>0</v>
      </c>
      <c r="P1913" s="124" t="s">
        <v>1314</v>
      </c>
    </row>
    <row r="1914" spans="1:16" ht="63.75">
      <c r="A1914" s="266">
        <v>222</v>
      </c>
      <c r="B1914" s="124"/>
      <c r="C1914" s="125" t="s">
        <v>764</v>
      </c>
      <c r="D1914" s="119">
        <v>43158</v>
      </c>
      <c r="E1914" s="120" t="s">
        <v>3915</v>
      </c>
      <c r="F1914" s="120" t="s">
        <v>11</v>
      </c>
      <c r="G1914" s="120">
        <v>914776</v>
      </c>
      <c r="H1914" s="124"/>
      <c r="I1914" s="128" t="s">
        <v>4774</v>
      </c>
      <c r="J1914" s="124"/>
      <c r="K1914" s="124"/>
      <c r="L1914" s="124"/>
      <c r="M1914" s="124"/>
      <c r="N1914" s="213">
        <v>50</v>
      </c>
      <c r="O1914" s="213">
        <v>0</v>
      </c>
      <c r="P1914" s="124" t="s">
        <v>1314</v>
      </c>
    </row>
    <row r="1915" spans="1:16" ht="76.5">
      <c r="A1915" s="266" t="s">
        <v>620</v>
      </c>
      <c r="B1915" s="124"/>
      <c r="C1915" s="125" t="s">
        <v>714</v>
      </c>
      <c r="D1915" s="119">
        <v>43158</v>
      </c>
      <c r="E1915" s="120" t="s">
        <v>3916</v>
      </c>
      <c r="F1915" s="120" t="s">
        <v>13</v>
      </c>
      <c r="G1915" s="120">
        <v>914822</v>
      </c>
      <c r="H1915" s="124"/>
      <c r="I1915" s="128" t="s">
        <v>4775</v>
      </c>
      <c r="J1915" s="124"/>
      <c r="K1915" s="124"/>
      <c r="L1915" s="124"/>
      <c r="M1915" s="124"/>
      <c r="N1915" s="213">
        <v>13066</v>
      </c>
      <c r="O1915" s="213">
        <v>0</v>
      </c>
      <c r="P1915" s="124" t="s">
        <v>1314</v>
      </c>
    </row>
    <row r="1916" spans="1:16" ht="63.75">
      <c r="A1916" s="266">
        <v>513</v>
      </c>
      <c r="B1916" s="124"/>
      <c r="C1916" s="125" t="s">
        <v>201</v>
      </c>
      <c r="D1916" s="119">
        <v>43158</v>
      </c>
      <c r="E1916" s="120" t="s">
        <v>3917</v>
      </c>
      <c r="F1916" s="120" t="s">
        <v>15</v>
      </c>
      <c r="G1916" s="120">
        <v>673159</v>
      </c>
      <c r="H1916" s="124"/>
      <c r="I1916" s="128" t="s">
        <v>4776</v>
      </c>
      <c r="J1916" s="124"/>
      <c r="K1916" s="124"/>
      <c r="L1916" s="124"/>
      <c r="M1916" s="124"/>
      <c r="N1916" s="213">
        <v>50</v>
      </c>
      <c r="O1916" s="213">
        <v>0</v>
      </c>
      <c r="P1916" s="124" t="s">
        <v>1314</v>
      </c>
    </row>
    <row r="1917" spans="1:16" ht="63.75">
      <c r="A1917" s="266" t="s">
        <v>619</v>
      </c>
      <c r="B1917" s="124"/>
      <c r="C1917" s="125" t="s">
        <v>713</v>
      </c>
      <c r="D1917" s="119">
        <v>43158</v>
      </c>
      <c r="E1917" s="120" t="s">
        <v>4501</v>
      </c>
      <c r="F1917" s="120" t="s">
        <v>3</v>
      </c>
      <c r="G1917" s="120">
        <v>1600343</v>
      </c>
      <c r="H1917" s="124"/>
      <c r="I1917" s="128" t="s">
        <v>5216</v>
      </c>
      <c r="J1917" s="124"/>
      <c r="K1917" s="124"/>
      <c r="L1917" s="124"/>
      <c r="M1917" s="124"/>
      <c r="N1917" s="213">
        <v>0</v>
      </c>
      <c r="O1917" s="213">
        <v>21</v>
      </c>
      <c r="P1917" s="124" t="s">
        <v>1314</v>
      </c>
    </row>
    <row r="1918" spans="1:16" ht="51">
      <c r="A1918" s="266" t="s">
        <v>619</v>
      </c>
      <c r="B1918" s="124"/>
      <c r="C1918" s="125" t="s">
        <v>713</v>
      </c>
      <c r="D1918" s="119">
        <v>43158</v>
      </c>
      <c r="E1918" s="120" t="s">
        <v>4502</v>
      </c>
      <c r="F1918" s="120" t="s">
        <v>3</v>
      </c>
      <c r="G1918" s="120">
        <v>1600344</v>
      </c>
      <c r="H1918" s="124"/>
      <c r="I1918" s="128" t="s">
        <v>5217</v>
      </c>
      <c r="J1918" s="124"/>
      <c r="K1918" s="124"/>
      <c r="L1918" s="124"/>
      <c r="M1918" s="124"/>
      <c r="N1918" s="213">
        <v>0</v>
      </c>
      <c r="O1918" s="213">
        <v>35</v>
      </c>
      <c r="P1918" s="124" t="s">
        <v>1314</v>
      </c>
    </row>
    <row r="1919" spans="1:16" ht="51">
      <c r="A1919" s="266" t="s">
        <v>619</v>
      </c>
      <c r="B1919" s="124"/>
      <c r="C1919" s="125" t="s">
        <v>713</v>
      </c>
      <c r="D1919" s="119">
        <v>43158</v>
      </c>
      <c r="E1919" s="120" t="s">
        <v>4503</v>
      </c>
      <c r="F1919" s="120" t="s">
        <v>3</v>
      </c>
      <c r="G1919" s="120">
        <v>1600362</v>
      </c>
      <c r="H1919" s="124"/>
      <c r="I1919" s="128" t="s">
        <v>5218</v>
      </c>
      <c r="J1919" s="124"/>
      <c r="K1919" s="124"/>
      <c r="L1919" s="124"/>
      <c r="M1919" s="124"/>
      <c r="N1919" s="213">
        <v>0</v>
      </c>
      <c r="O1919" s="213">
        <v>16935.240000000002</v>
      </c>
      <c r="P1919" s="124" t="s">
        <v>1314</v>
      </c>
    </row>
    <row r="1920" spans="1:16" ht="63.75">
      <c r="A1920" s="266">
        <v>81</v>
      </c>
      <c r="B1920" s="124"/>
      <c r="C1920" s="125" t="s">
        <v>709</v>
      </c>
      <c r="D1920" s="119">
        <v>43158</v>
      </c>
      <c r="E1920" s="120" t="s">
        <v>4504</v>
      </c>
      <c r="F1920" s="120" t="s">
        <v>3</v>
      </c>
      <c r="G1920" s="120">
        <v>1600371</v>
      </c>
      <c r="H1920" s="124"/>
      <c r="I1920" s="128" t="s">
        <v>5219</v>
      </c>
      <c r="J1920" s="124"/>
      <c r="K1920" s="124"/>
      <c r="L1920" s="124"/>
      <c r="M1920" s="124"/>
      <c r="N1920" s="213">
        <v>0</v>
      </c>
      <c r="O1920" s="213">
        <v>12898.51</v>
      </c>
      <c r="P1920" s="124" t="s">
        <v>1314</v>
      </c>
    </row>
    <row r="1921" spans="1:16" ht="63.75">
      <c r="A1921" s="266">
        <v>10</v>
      </c>
      <c r="B1921" s="124"/>
      <c r="C1921" s="125" t="s">
        <v>690</v>
      </c>
      <c r="D1921" s="119">
        <v>43158</v>
      </c>
      <c r="E1921" s="120" t="s">
        <v>4505</v>
      </c>
      <c r="F1921" s="120" t="s">
        <v>3</v>
      </c>
      <c r="G1921" s="120">
        <v>1600389</v>
      </c>
      <c r="H1921" s="124"/>
      <c r="I1921" s="128" t="s">
        <v>5220</v>
      </c>
      <c r="J1921" s="124"/>
      <c r="K1921" s="124"/>
      <c r="L1921" s="124"/>
      <c r="M1921" s="124"/>
      <c r="N1921" s="213">
        <v>0</v>
      </c>
      <c r="O1921" s="213">
        <v>14397.75</v>
      </c>
      <c r="P1921" s="124" t="s">
        <v>1314</v>
      </c>
    </row>
    <row r="1922" spans="1:16" ht="51">
      <c r="A1922" s="266">
        <v>86</v>
      </c>
      <c r="B1922" s="124"/>
      <c r="C1922" s="125" t="s">
        <v>710</v>
      </c>
      <c r="D1922" s="119">
        <v>43158</v>
      </c>
      <c r="E1922" s="120" t="s">
        <v>4506</v>
      </c>
      <c r="F1922" s="120" t="s">
        <v>3</v>
      </c>
      <c r="G1922" s="120">
        <v>1600392</v>
      </c>
      <c r="H1922" s="124"/>
      <c r="I1922" s="128" t="s">
        <v>5221</v>
      </c>
      <c r="J1922" s="124"/>
      <c r="K1922" s="124"/>
      <c r="L1922" s="124"/>
      <c r="M1922" s="124"/>
      <c r="N1922" s="213">
        <v>0</v>
      </c>
      <c r="O1922" s="213">
        <v>209148.9</v>
      </c>
      <c r="P1922" s="124" t="s">
        <v>1314</v>
      </c>
    </row>
    <row r="1923" spans="1:16" ht="63.75">
      <c r="A1923" s="266" t="s">
        <v>619</v>
      </c>
      <c r="B1923" s="124"/>
      <c r="C1923" s="125" t="s">
        <v>713</v>
      </c>
      <c r="D1923" s="119">
        <v>43158</v>
      </c>
      <c r="E1923" s="120" t="s">
        <v>4507</v>
      </c>
      <c r="F1923" s="120" t="s">
        <v>3</v>
      </c>
      <c r="G1923" s="120">
        <v>1600395</v>
      </c>
      <c r="H1923" s="124"/>
      <c r="I1923" s="128" t="s">
        <v>5222</v>
      </c>
      <c r="J1923" s="124"/>
      <c r="K1923" s="124"/>
      <c r="L1923" s="124"/>
      <c r="M1923" s="124"/>
      <c r="N1923" s="213">
        <v>0</v>
      </c>
      <c r="O1923" s="213">
        <v>38642.47</v>
      </c>
      <c r="P1923" s="124" t="s">
        <v>1314</v>
      </c>
    </row>
    <row r="1924" spans="1:16" ht="63.75">
      <c r="A1924" s="266">
        <v>290</v>
      </c>
      <c r="B1924" s="124"/>
      <c r="C1924" s="125" t="s">
        <v>793</v>
      </c>
      <c r="D1924" s="119">
        <v>43158</v>
      </c>
      <c r="E1924" s="120" t="s">
        <v>4508</v>
      </c>
      <c r="F1924" s="120" t="s">
        <v>3</v>
      </c>
      <c r="G1924" s="120">
        <v>1600428</v>
      </c>
      <c r="H1924" s="124"/>
      <c r="I1924" s="128" t="s">
        <v>5223</v>
      </c>
      <c r="J1924" s="124"/>
      <c r="K1924" s="124"/>
      <c r="L1924" s="124"/>
      <c r="M1924" s="124"/>
      <c r="N1924" s="213">
        <v>0</v>
      </c>
      <c r="O1924" s="213">
        <v>3109.14</v>
      </c>
      <c r="P1924" s="124" t="s">
        <v>1314</v>
      </c>
    </row>
    <row r="1925" spans="1:16" ht="63.75">
      <c r="A1925" s="266">
        <v>290</v>
      </c>
      <c r="B1925" s="124"/>
      <c r="C1925" s="125" t="s">
        <v>793</v>
      </c>
      <c r="D1925" s="119">
        <v>43158</v>
      </c>
      <c r="E1925" s="120" t="s">
        <v>4509</v>
      </c>
      <c r="F1925" s="120" t="s">
        <v>3</v>
      </c>
      <c r="G1925" s="120">
        <v>1600431</v>
      </c>
      <c r="H1925" s="124"/>
      <c r="I1925" s="128" t="s">
        <v>5224</v>
      </c>
      <c r="J1925" s="124"/>
      <c r="K1925" s="124"/>
      <c r="L1925" s="124"/>
      <c r="M1925" s="124"/>
      <c r="N1925" s="213">
        <v>0</v>
      </c>
      <c r="O1925" s="213">
        <v>117823.76</v>
      </c>
      <c r="P1925" s="124" t="s">
        <v>1314</v>
      </c>
    </row>
    <row r="1926" spans="1:16" ht="51">
      <c r="A1926" s="266">
        <v>290</v>
      </c>
      <c r="B1926" s="124"/>
      <c r="C1926" s="125" t="s">
        <v>793</v>
      </c>
      <c r="D1926" s="119">
        <v>43158</v>
      </c>
      <c r="E1926" s="120" t="s">
        <v>4510</v>
      </c>
      <c r="F1926" s="120" t="s">
        <v>3</v>
      </c>
      <c r="G1926" s="120">
        <v>1600436</v>
      </c>
      <c r="H1926" s="124"/>
      <c r="I1926" s="128" t="s">
        <v>5225</v>
      </c>
      <c r="J1926" s="124"/>
      <c r="K1926" s="124"/>
      <c r="L1926" s="124"/>
      <c r="M1926" s="124"/>
      <c r="N1926" s="213">
        <v>0</v>
      </c>
      <c r="O1926" s="213">
        <v>34236</v>
      </c>
      <c r="P1926" s="124" t="s">
        <v>1314</v>
      </c>
    </row>
    <row r="1927" spans="1:16" ht="63.75">
      <c r="A1927" s="266">
        <v>290</v>
      </c>
      <c r="B1927" s="124"/>
      <c r="C1927" s="125" t="s">
        <v>793</v>
      </c>
      <c r="D1927" s="119">
        <v>43158</v>
      </c>
      <c r="E1927" s="120" t="s">
        <v>4511</v>
      </c>
      <c r="F1927" s="120" t="s">
        <v>3</v>
      </c>
      <c r="G1927" s="120">
        <v>1600438</v>
      </c>
      <c r="H1927" s="124"/>
      <c r="I1927" s="128" t="s">
        <v>5226</v>
      </c>
      <c r="J1927" s="124"/>
      <c r="K1927" s="124"/>
      <c r="L1927" s="124"/>
      <c r="M1927" s="124"/>
      <c r="N1927" s="213">
        <v>0</v>
      </c>
      <c r="O1927" s="213">
        <v>3510</v>
      </c>
      <c r="P1927" s="124" t="s">
        <v>1314</v>
      </c>
    </row>
    <row r="1928" spans="1:16" ht="51">
      <c r="A1928" s="266" t="s">
        <v>619</v>
      </c>
      <c r="B1928" s="124"/>
      <c r="C1928" s="125" t="s">
        <v>713</v>
      </c>
      <c r="D1928" s="119">
        <v>43158</v>
      </c>
      <c r="E1928" s="120" t="s">
        <v>4512</v>
      </c>
      <c r="F1928" s="120" t="s">
        <v>3</v>
      </c>
      <c r="G1928" s="120">
        <v>1600333</v>
      </c>
      <c r="H1928" s="124"/>
      <c r="I1928" s="128" t="s">
        <v>5227</v>
      </c>
      <c r="J1928" s="124"/>
      <c r="K1928" s="124"/>
      <c r="L1928" s="124"/>
      <c r="M1928" s="124"/>
      <c r="N1928" s="213">
        <v>0</v>
      </c>
      <c r="O1928" s="213">
        <v>220</v>
      </c>
      <c r="P1928" s="124" t="s">
        <v>1314</v>
      </c>
    </row>
    <row r="1929" spans="1:16" ht="51">
      <c r="A1929" s="266" t="s">
        <v>619</v>
      </c>
      <c r="B1929" s="124"/>
      <c r="C1929" s="125" t="s">
        <v>713</v>
      </c>
      <c r="D1929" s="119">
        <v>43158</v>
      </c>
      <c r="E1929" s="120" t="s">
        <v>4513</v>
      </c>
      <c r="F1929" s="120" t="s">
        <v>3</v>
      </c>
      <c r="G1929" s="120">
        <v>1600339</v>
      </c>
      <c r="H1929" s="124"/>
      <c r="I1929" s="128" t="s">
        <v>5228</v>
      </c>
      <c r="J1929" s="124"/>
      <c r="K1929" s="124"/>
      <c r="L1929" s="124"/>
      <c r="M1929" s="124"/>
      <c r="N1929" s="213">
        <v>0</v>
      </c>
      <c r="O1929" s="213">
        <v>211.88</v>
      </c>
      <c r="P1929" s="124" t="s">
        <v>1314</v>
      </c>
    </row>
    <row r="1930" spans="1:16" ht="63.75">
      <c r="A1930" s="266">
        <v>512</v>
      </c>
      <c r="B1930" s="124"/>
      <c r="C1930" s="125" t="s">
        <v>840</v>
      </c>
      <c r="D1930" s="119">
        <v>43158</v>
      </c>
      <c r="E1930" s="120" t="s">
        <v>4514</v>
      </c>
      <c r="F1930" s="120" t="s">
        <v>3</v>
      </c>
      <c r="G1930" s="120">
        <v>1600353</v>
      </c>
      <c r="H1930" s="124"/>
      <c r="I1930" s="128" t="s">
        <v>5229</v>
      </c>
      <c r="J1930" s="124"/>
      <c r="K1930" s="124"/>
      <c r="L1930" s="124"/>
      <c r="M1930" s="124"/>
      <c r="N1930" s="213">
        <v>0</v>
      </c>
      <c r="O1930" s="213">
        <v>25</v>
      </c>
      <c r="P1930" s="124" t="s">
        <v>1314</v>
      </c>
    </row>
    <row r="1931" spans="1:16" ht="63.75">
      <c r="A1931" s="266">
        <v>512</v>
      </c>
      <c r="B1931" s="124"/>
      <c r="C1931" s="125" t="s">
        <v>840</v>
      </c>
      <c r="D1931" s="119">
        <v>43158</v>
      </c>
      <c r="E1931" s="120" t="s">
        <v>4515</v>
      </c>
      <c r="F1931" s="120" t="s">
        <v>3</v>
      </c>
      <c r="G1931" s="120">
        <v>1600355</v>
      </c>
      <c r="H1931" s="124"/>
      <c r="I1931" s="128" t="s">
        <v>5230</v>
      </c>
      <c r="J1931" s="124"/>
      <c r="K1931" s="124"/>
      <c r="L1931" s="124"/>
      <c r="M1931" s="124"/>
      <c r="N1931" s="213">
        <v>0</v>
      </c>
      <c r="O1931" s="213">
        <v>30</v>
      </c>
      <c r="P1931" s="124" t="s">
        <v>1314</v>
      </c>
    </row>
    <row r="1932" spans="1:16" ht="51">
      <c r="A1932" s="266">
        <v>593</v>
      </c>
      <c r="B1932" s="124"/>
      <c r="C1932" s="125" t="s">
        <v>863</v>
      </c>
      <c r="D1932" s="119">
        <v>43158</v>
      </c>
      <c r="E1932" s="120" t="s">
        <v>4516</v>
      </c>
      <c r="F1932" s="120" t="s">
        <v>3</v>
      </c>
      <c r="G1932" s="120">
        <v>1600359</v>
      </c>
      <c r="H1932" s="124"/>
      <c r="I1932" s="128" t="s">
        <v>5231</v>
      </c>
      <c r="J1932" s="124"/>
      <c r="K1932" s="124"/>
      <c r="L1932" s="124"/>
      <c r="M1932" s="124"/>
      <c r="N1932" s="213">
        <v>0</v>
      </c>
      <c r="O1932" s="213">
        <v>549</v>
      </c>
      <c r="P1932" s="124" t="s">
        <v>1314</v>
      </c>
    </row>
    <row r="1933" spans="1:16" ht="51">
      <c r="A1933" s="266" t="s">
        <v>619</v>
      </c>
      <c r="B1933" s="124"/>
      <c r="C1933" s="125" t="s">
        <v>713</v>
      </c>
      <c r="D1933" s="119">
        <v>43158</v>
      </c>
      <c r="E1933" s="120" t="s">
        <v>4517</v>
      </c>
      <c r="F1933" s="120" t="s">
        <v>3</v>
      </c>
      <c r="G1933" s="120">
        <v>1600448</v>
      </c>
      <c r="H1933" s="124"/>
      <c r="I1933" s="128" t="s">
        <v>5232</v>
      </c>
      <c r="J1933" s="124"/>
      <c r="K1933" s="124"/>
      <c r="L1933" s="124"/>
      <c r="M1933" s="124"/>
      <c r="N1933" s="213">
        <v>0</v>
      </c>
      <c r="O1933" s="213">
        <v>1069.43</v>
      </c>
      <c r="P1933" s="124" t="s">
        <v>1314</v>
      </c>
    </row>
    <row r="1934" spans="1:16" ht="51">
      <c r="A1934" s="266">
        <v>212</v>
      </c>
      <c r="B1934" s="124"/>
      <c r="C1934" s="125" t="s">
        <v>761</v>
      </c>
      <c r="D1934" s="119">
        <v>43158</v>
      </c>
      <c r="E1934" s="120" t="s">
        <v>4518</v>
      </c>
      <c r="F1934" s="120" t="s">
        <v>3</v>
      </c>
      <c r="G1934" s="120">
        <v>1600537</v>
      </c>
      <c r="H1934" s="124"/>
      <c r="I1934" s="128" t="s">
        <v>5233</v>
      </c>
      <c r="J1934" s="124"/>
      <c r="K1934" s="124"/>
      <c r="L1934" s="124"/>
      <c r="M1934" s="124"/>
      <c r="N1934" s="213">
        <v>0</v>
      </c>
      <c r="O1934" s="213">
        <v>200</v>
      </c>
      <c r="P1934" s="124" t="s">
        <v>1314</v>
      </c>
    </row>
    <row r="1935" spans="1:16" ht="63.75">
      <c r="A1935" s="266">
        <v>221</v>
      </c>
      <c r="B1935" s="124"/>
      <c r="C1935" s="125" t="s">
        <v>763</v>
      </c>
      <c r="D1935" s="119">
        <v>43158</v>
      </c>
      <c r="E1935" s="120" t="s">
        <v>4519</v>
      </c>
      <c r="F1935" s="120" t="s">
        <v>3</v>
      </c>
      <c r="G1935" s="120">
        <v>1600565</v>
      </c>
      <c r="H1935" s="124"/>
      <c r="I1935" s="128" t="s">
        <v>5234</v>
      </c>
      <c r="J1935" s="124"/>
      <c r="K1935" s="124"/>
      <c r="L1935" s="124"/>
      <c r="M1935" s="124"/>
      <c r="N1935" s="213">
        <v>0</v>
      </c>
      <c r="O1935" s="213">
        <v>370</v>
      </c>
      <c r="P1935" s="124" t="s">
        <v>1314</v>
      </c>
    </row>
    <row r="1936" spans="1:16" ht="51">
      <c r="A1936" s="266" t="s">
        <v>619</v>
      </c>
      <c r="B1936" s="124"/>
      <c r="C1936" s="125" t="s">
        <v>713</v>
      </c>
      <c r="D1936" s="119">
        <v>43158</v>
      </c>
      <c r="E1936" s="120" t="s">
        <v>4520</v>
      </c>
      <c r="F1936" s="120" t="s">
        <v>3</v>
      </c>
      <c r="G1936" s="120">
        <v>1600603</v>
      </c>
      <c r="H1936" s="124"/>
      <c r="I1936" s="128" t="s">
        <v>5235</v>
      </c>
      <c r="J1936" s="124"/>
      <c r="K1936" s="124"/>
      <c r="L1936" s="124"/>
      <c r="M1936" s="124"/>
      <c r="N1936" s="213">
        <v>0</v>
      </c>
      <c r="O1936" s="213">
        <v>1500</v>
      </c>
      <c r="P1936" s="124" t="s">
        <v>1314</v>
      </c>
    </row>
    <row r="1937" spans="1:16" ht="38.25">
      <c r="A1937" s="266">
        <v>117</v>
      </c>
      <c r="B1937" s="124"/>
      <c r="C1937" s="125" t="s">
        <v>722</v>
      </c>
      <c r="D1937" s="119">
        <v>43158</v>
      </c>
      <c r="E1937" s="120" t="s">
        <v>4521</v>
      </c>
      <c r="F1937" s="120" t="s">
        <v>3</v>
      </c>
      <c r="G1937" s="120">
        <v>1600606</v>
      </c>
      <c r="H1937" s="124"/>
      <c r="I1937" s="128" t="s">
        <v>5236</v>
      </c>
      <c r="J1937" s="124"/>
      <c r="K1937" s="124"/>
      <c r="L1937" s="124"/>
      <c r="M1937" s="124"/>
      <c r="N1937" s="213">
        <v>0</v>
      </c>
      <c r="O1937" s="213">
        <v>23</v>
      </c>
      <c r="P1937" s="124" t="s">
        <v>1314</v>
      </c>
    </row>
    <row r="1938" spans="1:16" ht="51">
      <c r="A1938" s="266" t="s">
        <v>619</v>
      </c>
      <c r="B1938" s="124"/>
      <c r="C1938" s="125" t="s">
        <v>713</v>
      </c>
      <c r="D1938" s="119">
        <v>43159</v>
      </c>
      <c r="E1938" s="120" t="s">
        <v>3918</v>
      </c>
      <c r="F1938" s="120" t="s">
        <v>6</v>
      </c>
      <c r="G1938" s="120">
        <v>674417</v>
      </c>
      <c r="H1938" s="124"/>
      <c r="I1938" s="128" t="s">
        <v>4777</v>
      </c>
      <c r="J1938" s="124"/>
      <c r="K1938" s="124"/>
      <c r="L1938" s="124"/>
      <c r="M1938" s="124"/>
      <c r="N1938" s="213">
        <v>0</v>
      </c>
      <c r="O1938" s="213">
        <v>14397.08</v>
      </c>
      <c r="P1938" s="124" t="s">
        <v>1314</v>
      </c>
    </row>
    <row r="1939" spans="1:16" ht="51">
      <c r="A1939" s="266" t="s">
        <v>619</v>
      </c>
      <c r="B1939" s="124"/>
      <c r="C1939" s="125" t="s">
        <v>713</v>
      </c>
      <c r="D1939" s="119">
        <v>43159</v>
      </c>
      <c r="E1939" s="120" t="s">
        <v>3919</v>
      </c>
      <c r="F1939" s="120" t="s">
        <v>6</v>
      </c>
      <c r="G1939" s="120">
        <v>674444</v>
      </c>
      <c r="H1939" s="124"/>
      <c r="I1939" s="128" t="s">
        <v>4778</v>
      </c>
      <c r="J1939" s="124"/>
      <c r="K1939" s="124"/>
      <c r="L1939" s="124"/>
      <c r="M1939" s="124"/>
      <c r="N1939" s="213">
        <v>0</v>
      </c>
      <c r="O1939" s="213">
        <v>74243.100000000006</v>
      </c>
      <c r="P1939" s="124" t="s">
        <v>1314</v>
      </c>
    </row>
    <row r="1940" spans="1:16" ht="51">
      <c r="A1940" s="266" t="s">
        <v>619</v>
      </c>
      <c r="B1940" s="124"/>
      <c r="C1940" s="125" t="s">
        <v>713</v>
      </c>
      <c r="D1940" s="119">
        <v>43159</v>
      </c>
      <c r="E1940" s="120" t="s">
        <v>3920</v>
      </c>
      <c r="F1940" s="120" t="s">
        <v>6</v>
      </c>
      <c r="G1940" s="120">
        <v>674446</v>
      </c>
      <c r="H1940" s="124"/>
      <c r="I1940" s="128" t="s">
        <v>4779</v>
      </c>
      <c r="J1940" s="124"/>
      <c r="K1940" s="124"/>
      <c r="L1940" s="124"/>
      <c r="M1940" s="124"/>
      <c r="N1940" s="213">
        <v>0</v>
      </c>
      <c r="O1940" s="213">
        <v>31377.5</v>
      </c>
      <c r="P1940" s="124" t="s">
        <v>1314</v>
      </c>
    </row>
    <row r="1941" spans="1:16" ht="51">
      <c r="A1941" s="266" t="s">
        <v>619</v>
      </c>
      <c r="B1941" s="124"/>
      <c r="C1941" s="125" t="s">
        <v>713</v>
      </c>
      <c r="D1941" s="119">
        <v>43159</v>
      </c>
      <c r="E1941" s="120" t="s">
        <v>3921</v>
      </c>
      <c r="F1941" s="120" t="s">
        <v>6</v>
      </c>
      <c r="G1941" s="120">
        <v>674449</v>
      </c>
      <c r="H1941" s="124"/>
      <c r="I1941" s="128" t="s">
        <v>4780</v>
      </c>
      <c r="J1941" s="124"/>
      <c r="K1941" s="124"/>
      <c r="L1941" s="124"/>
      <c r="M1941" s="124"/>
      <c r="N1941" s="213">
        <v>0</v>
      </c>
      <c r="O1941" s="213">
        <v>2820.69</v>
      </c>
      <c r="P1941" s="124" t="s">
        <v>1314</v>
      </c>
    </row>
    <row r="1942" spans="1:16" ht="51">
      <c r="A1942" s="266" t="s">
        <v>619</v>
      </c>
      <c r="B1942" s="124"/>
      <c r="C1942" s="125" t="s">
        <v>713</v>
      </c>
      <c r="D1942" s="119">
        <v>43159</v>
      </c>
      <c r="E1942" s="120" t="s">
        <v>3922</v>
      </c>
      <c r="F1942" s="120" t="s">
        <v>6</v>
      </c>
      <c r="G1942" s="120">
        <v>674451</v>
      </c>
      <c r="H1942" s="124"/>
      <c r="I1942" s="128" t="s">
        <v>4781</v>
      </c>
      <c r="J1942" s="124"/>
      <c r="K1942" s="124"/>
      <c r="L1942" s="124"/>
      <c r="M1942" s="124"/>
      <c r="N1942" s="213">
        <v>0</v>
      </c>
      <c r="O1942" s="213">
        <v>6844.7</v>
      </c>
      <c r="P1942" s="124" t="s">
        <v>1314</v>
      </c>
    </row>
    <row r="1943" spans="1:16" ht="51">
      <c r="A1943" s="266" t="s">
        <v>619</v>
      </c>
      <c r="B1943" s="124"/>
      <c r="C1943" s="125" t="s">
        <v>713</v>
      </c>
      <c r="D1943" s="119">
        <v>43159</v>
      </c>
      <c r="E1943" s="120" t="s">
        <v>3923</v>
      </c>
      <c r="F1943" s="120" t="s">
        <v>6</v>
      </c>
      <c r="G1943" s="120">
        <v>674458</v>
      </c>
      <c r="H1943" s="124"/>
      <c r="I1943" s="128" t="s">
        <v>4782</v>
      </c>
      <c r="J1943" s="124"/>
      <c r="K1943" s="124"/>
      <c r="L1943" s="124"/>
      <c r="M1943" s="124"/>
      <c r="N1943" s="213">
        <v>0</v>
      </c>
      <c r="O1943" s="213">
        <v>4851.25</v>
      </c>
      <c r="P1943" s="124" t="s">
        <v>1314</v>
      </c>
    </row>
    <row r="1944" spans="1:16" ht="63.75">
      <c r="A1944" s="266">
        <v>312</v>
      </c>
      <c r="B1944" s="124"/>
      <c r="C1944" s="125" t="s">
        <v>809</v>
      </c>
      <c r="D1944" s="119">
        <v>43159</v>
      </c>
      <c r="E1944" s="120" t="s">
        <v>3924</v>
      </c>
      <c r="F1944" s="120" t="s">
        <v>6</v>
      </c>
      <c r="G1944" s="120">
        <v>675037</v>
      </c>
      <c r="H1944" s="124"/>
      <c r="I1944" s="128" t="s">
        <v>4783</v>
      </c>
      <c r="J1944" s="124"/>
      <c r="K1944" s="124"/>
      <c r="L1944" s="124"/>
      <c r="M1944" s="124"/>
      <c r="N1944" s="213">
        <v>0</v>
      </c>
      <c r="O1944" s="213">
        <v>1690156.17</v>
      </c>
      <c r="P1944" s="124" t="s">
        <v>1314</v>
      </c>
    </row>
    <row r="1945" spans="1:16" ht="51">
      <c r="A1945" s="266" t="s">
        <v>619</v>
      </c>
      <c r="B1945" s="124"/>
      <c r="C1945" s="125" t="s">
        <v>713</v>
      </c>
      <c r="D1945" s="119">
        <v>43159</v>
      </c>
      <c r="E1945" s="120" t="s">
        <v>3925</v>
      </c>
      <c r="F1945" s="120" t="s">
        <v>6</v>
      </c>
      <c r="G1945" s="120">
        <v>675184</v>
      </c>
      <c r="H1945" s="124"/>
      <c r="I1945" s="128" t="s">
        <v>4784</v>
      </c>
      <c r="J1945" s="124"/>
      <c r="K1945" s="124"/>
      <c r="L1945" s="124"/>
      <c r="M1945" s="124"/>
      <c r="N1945" s="213">
        <v>0</v>
      </c>
      <c r="O1945" s="213">
        <v>20729.62</v>
      </c>
      <c r="P1945" s="124" t="s">
        <v>1314</v>
      </c>
    </row>
    <row r="1946" spans="1:16" ht="76.5">
      <c r="A1946" s="266" t="s">
        <v>619</v>
      </c>
      <c r="B1946" s="124"/>
      <c r="C1946" s="125" t="s">
        <v>713</v>
      </c>
      <c r="D1946" s="119">
        <v>43159</v>
      </c>
      <c r="E1946" s="120" t="s">
        <v>3926</v>
      </c>
      <c r="F1946" s="120" t="s">
        <v>1315</v>
      </c>
      <c r="G1946" s="120">
        <v>16790600</v>
      </c>
      <c r="H1946" s="124"/>
      <c r="I1946" s="128" t="s">
        <v>4785</v>
      </c>
      <c r="J1946" s="124"/>
      <c r="K1946" s="124"/>
      <c r="L1946" s="124"/>
      <c r="M1946" s="124"/>
      <c r="N1946" s="213">
        <v>0</v>
      </c>
      <c r="O1946" s="213">
        <v>115558.18</v>
      </c>
      <c r="P1946" s="124" t="s">
        <v>1314</v>
      </c>
    </row>
    <row r="1947" spans="1:16" ht="76.5">
      <c r="A1947" s="266" t="s">
        <v>619</v>
      </c>
      <c r="B1947" s="124"/>
      <c r="C1947" s="125" t="s">
        <v>713</v>
      </c>
      <c r="D1947" s="119">
        <v>43159</v>
      </c>
      <c r="E1947" s="120" t="s">
        <v>3927</v>
      </c>
      <c r="F1947" s="120" t="s">
        <v>1315</v>
      </c>
      <c r="G1947" s="120">
        <v>16790599</v>
      </c>
      <c r="H1947" s="124"/>
      <c r="I1947" s="128" t="s">
        <v>4786</v>
      </c>
      <c r="J1947" s="124"/>
      <c r="K1947" s="124"/>
      <c r="L1947" s="124"/>
      <c r="M1947" s="124"/>
      <c r="N1947" s="213">
        <v>0</v>
      </c>
      <c r="O1947" s="213">
        <v>10851.56</v>
      </c>
      <c r="P1947" s="124" t="s">
        <v>1314</v>
      </c>
    </row>
    <row r="1948" spans="1:16" ht="76.5">
      <c r="A1948" s="266" t="s">
        <v>619</v>
      </c>
      <c r="B1948" s="124"/>
      <c r="C1948" s="125" t="s">
        <v>713</v>
      </c>
      <c r="D1948" s="119">
        <v>43159</v>
      </c>
      <c r="E1948" s="120" t="s">
        <v>3928</v>
      </c>
      <c r="F1948" s="120" t="s">
        <v>1315</v>
      </c>
      <c r="G1948" s="120">
        <v>16790598</v>
      </c>
      <c r="H1948" s="124"/>
      <c r="I1948" s="128" t="s">
        <v>4787</v>
      </c>
      <c r="J1948" s="124"/>
      <c r="K1948" s="124"/>
      <c r="L1948" s="124"/>
      <c r="M1948" s="124"/>
      <c r="N1948" s="213">
        <v>0</v>
      </c>
      <c r="O1948" s="213">
        <v>5040.34</v>
      </c>
      <c r="P1948" s="124" t="s">
        <v>1314</v>
      </c>
    </row>
    <row r="1949" spans="1:16" ht="51">
      <c r="A1949" s="266" t="s">
        <v>619</v>
      </c>
      <c r="B1949" s="124"/>
      <c r="C1949" s="125" t="s">
        <v>713</v>
      </c>
      <c r="D1949" s="119">
        <v>43159</v>
      </c>
      <c r="E1949" s="120" t="s">
        <v>3929</v>
      </c>
      <c r="F1949" s="120" t="s">
        <v>1315</v>
      </c>
      <c r="G1949" s="120">
        <v>16790603</v>
      </c>
      <c r="H1949" s="124"/>
      <c r="I1949" s="128" t="s">
        <v>4788</v>
      </c>
      <c r="J1949" s="124"/>
      <c r="K1949" s="124"/>
      <c r="L1949" s="124"/>
      <c r="M1949" s="124"/>
      <c r="N1949" s="213">
        <v>0</v>
      </c>
      <c r="O1949" s="213">
        <v>263817.77</v>
      </c>
      <c r="P1949" s="124" t="s">
        <v>1314</v>
      </c>
    </row>
    <row r="1950" spans="1:16" ht="76.5">
      <c r="A1950" s="266" t="s">
        <v>619</v>
      </c>
      <c r="B1950" s="124"/>
      <c r="C1950" s="125" t="s">
        <v>713</v>
      </c>
      <c r="D1950" s="119">
        <v>43159</v>
      </c>
      <c r="E1950" s="120" t="s">
        <v>3930</v>
      </c>
      <c r="F1950" s="120" t="s">
        <v>1315</v>
      </c>
      <c r="G1950" s="120">
        <v>16790602</v>
      </c>
      <c r="H1950" s="124"/>
      <c r="I1950" s="128" t="s">
        <v>4789</v>
      </c>
      <c r="J1950" s="124"/>
      <c r="K1950" s="124"/>
      <c r="L1950" s="124"/>
      <c r="M1950" s="124"/>
      <c r="N1950" s="213">
        <v>0</v>
      </c>
      <c r="O1950" s="213">
        <v>130552.15</v>
      </c>
      <c r="P1950" s="124" t="s">
        <v>1314</v>
      </c>
    </row>
    <row r="1951" spans="1:16" ht="63.75">
      <c r="A1951" s="266" t="s">
        <v>619</v>
      </c>
      <c r="B1951" s="124"/>
      <c r="C1951" s="125" t="s">
        <v>713</v>
      </c>
      <c r="D1951" s="119">
        <v>43159</v>
      </c>
      <c r="E1951" s="120" t="s">
        <v>3931</v>
      </c>
      <c r="F1951" s="120" t="s">
        <v>1315</v>
      </c>
      <c r="G1951" s="120">
        <v>16790604</v>
      </c>
      <c r="H1951" s="124"/>
      <c r="I1951" s="128" t="s">
        <v>4790</v>
      </c>
      <c r="J1951" s="124"/>
      <c r="K1951" s="124"/>
      <c r="L1951" s="124"/>
      <c r="M1951" s="124"/>
      <c r="N1951" s="213">
        <v>0</v>
      </c>
      <c r="O1951" s="213">
        <v>38668.46</v>
      </c>
      <c r="P1951" s="124" t="s">
        <v>1314</v>
      </c>
    </row>
    <row r="1952" spans="1:16" ht="76.5">
      <c r="A1952" s="266" t="s">
        <v>620</v>
      </c>
      <c r="B1952" s="124"/>
      <c r="C1952" s="125" t="s">
        <v>714</v>
      </c>
      <c r="D1952" s="119">
        <v>43159</v>
      </c>
      <c r="E1952" s="120" t="s">
        <v>3932</v>
      </c>
      <c r="F1952" s="120" t="s">
        <v>1256</v>
      </c>
      <c r="G1952" s="120">
        <v>16794713</v>
      </c>
      <c r="H1952" s="124"/>
      <c r="I1952" s="128" t="s">
        <v>4686</v>
      </c>
      <c r="J1952" s="124"/>
      <c r="K1952" s="124"/>
      <c r="L1952" s="124"/>
      <c r="M1952" s="124"/>
      <c r="N1952" s="213">
        <v>0</v>
      </c>
      <c r="O1952" s="213">
        <v>6529</v>
      </c>
      <c r="P1952" s="124" t="s">
        <v>1314</v>
      </c>
    </row>
    <row r="1953" spans="1:16" ht="76.5">
      <c r="A1953" s="266" t="s">
        <v>620</v>
      </c>
      <c r="B1953" s="124"/>
      <c r="C1953" s="125" t="s">
        <v>714</v>
      </c>
      <c r="D1953" s="119">
        <v>43159</v>
      </c>
      <c r="E1953" s="120" t="s">
        <v>3933</v>
      </c>
      <c r="F1953" s="120" t="s">
        <v>6</v>
      </c>
      <c r="G1953" s="120">
        <v>946339</v>
      </c>
      <c r="H1953" s="124"/>
      <c r="I1953" s="128" t="s">
        <v>4791</v>
      </c>
      <c r="J1953" s="124"/>
      <c r="K1953" s="124"/>
      <c r="L1953" s="124"/>
      <c r="M1953" s="124"/>
      <c r="N1953" s="213">
        <v>0</v>
      </c>
      <c r="O1953" s="213">
        <v>15000</v>
      </c>
      <c r="P1953" s="124" t="s">
        <v>1314</v>
      </c>
    </row>
    <row r="1954" spans="1:16">
      <c r="A1954" s="266" t="s">
        <v>1370</v>
      </c>
      <c r="B1954" s="124"/>
      <c r="C1954" s="125" t="s">
        <v>1370</v>
      </c>
      <c r="D1954" s="119">
        <v>43159</v>
      </c>
      <c r="E1954" s="120" t="s">
        <v>3934</v>
      </c>
      <c r="F1954" s="120" t="s">
        <v>13</v>
      </c>
      <c r="G1954" s="120">
        <v>379714</v>
      </c>
      <c r="H1954" s="124"/>
      <c r="I1954" s="128" t="s">
        <v>1396</v>
      </c>
      <c r="J1954" s="124"/>
      <c r="K1954" s="124"/>
      <c r="L1954" s="124"/>
      <c r="M1954" s="124"/>
      <c r="N1954" s="213">
        <v>2687603.12</v>
      </c>
      <c r="O1954" s="213">
        <v>0</v>
      </c>
      <c r="P1954" s="124" t="s">
        <v>1314</v>
      </c>
    </row>
    <row r="1955" spans="1:16">
      <c r="A1955" s="266" t="s">
        <v>1370</v>
      </c>
      <c r="B1955" s="124"/>
      <c r="C1955" s="125" t="s">
        <v>1370</v>
      </c>
      <c r="D1955" s="119">
        <v>43159</v>
      </c>
      <c r="E1955" s="120" t="s">
        <v>3935</v>
      </c>
      <c r="F1955" s="120" t="s">
        <v>13</v>
      </c>
      <c r="G1955" s="120">
        <v>379716</v>
      </c>
      <c r="H1955" s="124"/>
      <c r="I1955" s="128" t="s">
        <v>1396</v>
      </c>
      <c r="J1955" s="124"/>
      <c r="K1955" s="124"/>
      <c r="L1955" s="124"/>
      <c r="M1955" s="124"/>
      <c r="N1955" s="213">
        <v>2687603.12</v>
      </c>
      <c r="O1955" s="213">
        <v>0</v>
      </c>
      <c r="P1955" s="124" t="s">
        <v>1314</v>
      </c>
    </row>
    <row r="1956" spans="1:16">
      <c r="A1956" s="266" t="s">
        <v>1370</v>
      </c>
      <c r="B1956" s="124"/>
      <c r="C1956" s="125" t="s">
        <v>1370</v>
      </c>
      <c r="D1956" s="119">
        <v>43159</v>
      </c>
      <c r="E1956" s="120" t="s">
        <v>3936</v>
      </c>
      <c r="F1956" s="120" t="s">
        <v>13</v>
      </c>
      <c r="G1956" s="120">
        <v>379718</v>
      </c>
      <c r="H1956" s="124"/>
      <c r="I1956" s="128" t="s">
        <v>1396</v>
      </c>
      <c r="J1956" s="124"/>
      <c r="K1956" s="124"/>
      <c r="L1956" s="124"/>
      <c r="M1956" s="124"/>
      <c r="N1956" s="213">
        <v>150443.01999999999</v>
      </c>
      <c r="O1956" s="213">
        <v>0</v>
      </c>
      <c r="P1956" s="124" t="s">
        <v>1314</v>
      </c>
    </row>
    <row r="1957" spans="1:16">
      <c r="A1957" s="266" t="s">
        <v>1370</v>
      </c>
      <c r="B1957" s="124"/>
      <c r="C1957" s="125" t="s">
        <v>1370</v>
      </c>
      <c r="D1957" s="119">
        <v>43159</v>
      </c>
      <c r="E1957" s="120" t="s">
        <v>3937</v>
      </c>
      <c r="F1957" s="120" t="s">
        <v>13</v>
      </c>
      <c r="G1957" s="120">
        <v>379720</v>
      </c>
      <c r="H1957" s="124"/>
      <c r="I1957" s="128" t="s">
        <v>1396</v>
      </c>
      <c r="J1957" s="124"/>
      <c r="K1957" s="124"/>
      <c r="L1957" s="124"/>
      <c r="M1957" s="124"/>
      <c r="N1957" s="213">
        <v>4160014.17</v>
      </c>
      <c r="O1957" s="213">
        <v>0</v>
      </c>
      <c r="P1957" s="124" t="s">
        <v>1314</v>
      </c>
    </row>
    <row r="1958" spans="1:16">
      <c r="A1958" s="266" t="s">
        <v>1370</v>
      </c>
      <c r="B1958" s="124"/>
      <c r="C1958" s="125" t="s">
        <v>1370</v>
      </c>
      <c r="D1958" s="119">
        <v>43159</v>
      </c>
      <c r="E1958" s="120" t="s">
        <v>3938</v>
      </c>
      <c r="F1958" s="120" t="s">
        <v>13</v>
      </c>
      <c r="G1958" s="120">
        <v>379722</v>
      </c>
      <c r="H1958" s="124"/>
      <c r="I1958" s="128" t="s">
        <v>1396</v>
      </c>
      <c r="J1958" s="124"/>
      <c r="K1958" s="124"/>
      <c r="L1958" s="124"/>
      <c r="M1958" s="124"/>
      <c r="N1958" s="213">
        <v>1240360.03</v>
      </c>
      <c r="O1958" s="213">
        <v>0</v>
      </c>
      <c r="P1958" s="124" t="s">
        <v>1314</v>
      </c>
    </row>
    <row r="1959" spans="1:16">
      <c r="A1959" s="266" t="s">
        <v>1370</v>
      </c>
      <c r="B1959" s="124"/>
      <c r="C1959" s="125" t="s">
        <v>1370</v>
      </c>
      <c r="D1959" s="119">
        <v>43159</v>
      </c>
      <c r="E1959" s="120" t="s">
        <v>3939</v>
      </c>
      <c r="F1959" s="120" t="s">
        <v>13</v>
      </c>
      <c r="G1959" s="120">
        <v>379724</v>
      </c>
      <c r="H1959" s="124"/>
      <c r="I1959" s="128" t="s">
        <v>1396</v>
      </c>
      <c r="J1959" s="124"/>
      <c r="K1959" s="124"/>
      <c r="L1959" s="124"/>
      <c r="M1959" s="124"/>
      <c r="N1959" s="213">
        <v>961400.74</v>
      </c>
      <c r="O1959" s="213">
        <v>0</v>
      </c>
      <c r="P1959" s="124" t="s">
        <v>1314</v>
      </c>
    </row>
    <row r="1960" spans="1:16">
      <c r="A1960" s="266" t="s">
        <v>1370</v>
      </c>
      <c r="B1960" s="124"/>
      <c r="C1960" s="125" t="s">
        <v>1370</v>
      </c>
      <c r="D1960" s="119">
        <v>43159</v>
      </c>
      <c r="E1960" s="120" t="s">
        <v>3940</v>
      </c>
      <c r="F1960" s="120" t="s">
        <v>13</v>
      </c>
      <c r="G1960" s="120">
        <v>379726</v>
      </c>
      <c r="H1960" s="124"/>
      <c r="I1960" s="128" t="s">
        <v>1396</v>
      </c>
      <c r="J1960" s="124"/>
      <c r="K1960" s="124"/>
      <c r="L1960" s="124"/>
      <c r="M1960" s="124"/>
      <c r="N1960" s="213">
        <v>2790798.71</v>
      </c>
      <c r="O1960" s="213">
        <v>0</v>
      </c>
      <c r="P1960" s="124" t="s">
        <v>1314</v>
      </c>
    </row>
    <row r="1961" spans="1:16">
      <c r="A1961" s="266" t="s">
        <v>1370</v>
      </c>
      <c r="B1961" s="124"/>
      <c r="C1961" s="125" t="s">
        <v>1370</v>
      </c>
      <c r="D1961" s="119">
        <v>43159</v>
      </c>
      <c r="E1961" s="120" t="s">
        <v>3941</v>
      </c>
      <c r="F1961" s="120" t="s">
        <v>13</v>
      </c>
      <c r="G1961" s="120">
        <v>379728</v>
      </c>
      <c r="H1961" s="124"/>
      <c r="I1961" s="128" t="s">
        <v>1396</v>
      </c>
      <c r="J1961" s="124"/>
      <c r="K1961" s="124"/>
      <c r="L1961" s="124"/>
      <c r="M1961" s="124"/>
      <c r="N1961" s="213">
        <v>2135473.5499999998</v>
      </c>
      <c r="O1961" s="213">
        <v>0</v>
      </c>
      <c r="P1961" s="124" t="s">
        <v>1314</v>
      </c>
    </row>
    <row r="1962" spans="1:16">
      <c r="A1962" s="266" t="s">
        <v>1370</v>
      </c>
      <c r="B1962" s="124"/>
      <c r="C1962" s="125" t="s">
        <v>1370</v>
      </c>
      <c r="D1962" s="119">
        <v>43159</v>
      </c>
      <c r="E1962" s="120" t="s">
        <v>3942</v>
      </c>
      <c r="F1962" s="120" t="s">
        <v>13</v>
      </c>
      <c r="G1962" s="120">
        <v>379730</v>
      </c>
      <c r="H1962" s="124"/>
      <c r="I1962" s="128" t="s">
        <v>1396</v>
      </c>
      <c r="J1962" s="124"/>
      <c r="K1962" s="124"/>
      <c r="L1962" s="124"/>
      <c r="M1962" s="124"/>
      <c r="N1962" s="213">
        <v>2118524.27</v>
      </c>
      <c r="O1962" s="213">
        <v>0</v>
      </c>
      <c r="P1962" s="124" t="s">
        <v>1314</v>
      </c>
    </row>
    <row r="1963" spans="1:16">
      <c r="A1963" s="266" t="s">
        <v>1370</v>
      </c>
      <c r="B1963" s="124"/>
      <c r="C1963" s="125" t="s">
        <v>1370</v>
      </c>
      <c r="D1963" s="119">
        <v>43159</v>
      </c>
      <c r="E1963" s="120" t="s">
        <v>3943</v>
      </c>
      <c r="F1963" s="120" t="s">
        <v>13</v>
      </c>
      <c r="G1963" s="120">
        <v>379732</v>
      </c>
      <c r="H1963" s="124"/>
      <c r="I1963" s="128" t="s">
        <v>1396</v>
      </c>
      <c r="J1963" s="124"/>
      <c r="K1963" s="124"/>
      <c r="L1963" s="124"/>
      <c r="M1963" s="124"/>
      <c r="N1963" s="213">
        <v>1794607.35</v>
      </c>
      <c r="O1963" s="213">
        <v>0</v>
      </c>
      <c r="P1963" s="124" t="s">
        <v>1314</v>
      </c>
    </row>
    <row r="1964" spans="1:16">
      <c r="A1964" s="266" t="s">
        <v>1370</v>
      </c>
      <c r="B1964" s="124"/>
      <c r="C1964" s="125" t="s">
        <v>1370</v>
      </c>
      <c r="D1964" s="119">
        <v>43159</v>
      </c>
      <c r="E1964" s="120" t="s">
        <v>3944</v>
      </c>
      <c r="F1964" s="120" t="s">
        <v>13</v>
      </c>
      <c r="G1964" s="120">
        <v>379734</v>
      </c>
      <c r="H1964" s="124"/>
      <c r="I1964" s="128" t="s">
        <v>1396</v>
      </c>
      <c r="J1964" s="124"/>
      <c r="K1964" s="124"/>
      <c r="L1964" s="124"/>
      <c r="M1964" s="124"/>
      <c r="N1964" s="213">
        <v>2060818.43</v>
      </c>
      <c r="O1964" s="213">
        <v>0</v>
      </c>
      <c r="P1964" s="124" t="s">
        <v>1314</v>
      </c>
    </row>
    <row r="1965" spans="1:16">
      <c r="A1965" s="266" t="s">
        <v>1370</v>
      </c>
      <c r="B1965" s="124"/>
      <c r="C1965" s="125" t="s">
        <v>1370</v>
      </c>
      <c r="D1965" s="119">
        <v>43159</v>
      </c>
      <c r="E1965" s="120" t="s">
        <v>3945</v>
      </c>
      <c r="F1965" s="120" t="s">
        <v>13</v>
      </c>
      <c r="G1965" s="120">
        <v>379736</v>
      </c>
      <c r="H1965" s="124"/>
      <c r="I1965" s="128" t="s">
        <v>1396</v>
      </c>
      <c r="J1965" s="124"/>
      <c r="K1965" s="124"/>
      <c r="L1965" s="124"/>
      <c r="M1965" s="124"/>
      <c r="N1965" s="213">
        <v>17104666.989999998</v>
      </c>
      <c r="O1965" s="213">
        <v>0</v>
      </c>
      <c r="P1965" s="124" t="s">
        <v>1314</v>
      </c>
    </row>
    <row r="1966" spans="1:16">
      <c r="A1966" s="266" t="s">
        <v>1370</v>
      </c>
      <c r="B1966" s="124"/>
      <c r="C1966" s="125" t="s">
        <v>1370</v>
      </c>
      <c r="D1966" s="119">
        <v>43159</v>
      </c>
      <c r="E1966" s="120" t="s">
        <v>3946</v>
      </c>
      <c r="F1966" s="120" t="s">
        <v>13</v>
      </c>
      <c r="G1966" s="120">
        <v>379738</v>
      </c>
      <c r="H1966" s="124"/>
      <c r="I1966" s="128" t="s">
        <v>1396</v>
      </c>
      <c r="J1966" s="124"/>
      <c r="K1966" s="124"/>
      <c r="L1966" s="124"/>
      <c r="M1966" s="124"/>
      <c r="N1966" s="213">
        <v>43502737.200000003</v>
      </c>
      <c r="O1966" s="213">
        <v>0</v>
      </c>
      <c r="P1966" s="124" t="s">
        <v>1314</v>
      </c>
    </row>
    <row r="1967" spans="1:16">
      <c r="A1967" s="266" t="s">
        <v>1370</v>
      </c>
      <c r="B1967" s="124"/>
      <c r="C1967" s="125" t="s">
        <v>1370</v>
      </c>
      <c r="D1967" s="119">
        <v>43159</v>
      </c>
      <c r="E1967" s="120" t="s">
        <v>3947</v>
      </c>
      <c r="F1967" s="120" t="s">
        <v>13</v>
      </c>
      <c r="G1967" s="120">
        <v>379740</v>
      </c>
      <c r="H1967" s="124"/>
      <c r="I1967" s="128" t="s">
        <v>1396</v>
      </c>
      <c r="J1967" s="124"/>
      <c r="K1967" s="124"/>
      <c r="L1967" s="124"/>
      <c r="M1967" s="124"/>
      <c r="N1967" s="213">
        <v>1002.93</v>
      </c>
      <c r="O1967" s="213">
        <v>0</v>
      </c>
      <c r="P1967" s="124" t="s">
        <v>1314</v>
      </c>
    </row>
    <row r="1968" spans="1:16">
      <c r="A1968" s="266" t="s">
        <v>1370</v>
      </c>
      <c r="B1968" s="124"/>
      <c r="C1968" s="125" t="s">
        <v>1370</v>
      </c>
      <c r="D1968" s="119">
        <v>43159</v>
      </c>
      <c r="E1968" s="120" t="s">
        <v>3948</v>
      </c>
      <c r="F1968" s="120" t="s">
        <v>13</v>
      </c>
      <c r="G1968" s="120">
        <v>379742</v>
      </c>
      <c r="H1968" s="124"/>
      <c r="I1968" s="128" t="s">
        <v>1396</v>
      </c>
      <c r="J1968" s="124"/>
      <c r="K1968" s="124"/>
      <c r="L1968" s="124"/>
      <c r="M1968" s="124"/>
      <c r="N1968" s="213">
        <v>15239.42</v>
      </c>
      <c r="O1968" s="213">
        <v>0</v>
      </c>
      <c r="P1968" s="124" t="s">
        <v>1314</v>
      </c>
    </row>
    <row r="1969" spans="1:16">
      <c r="A1969" s="266" t="s">
        <v>1370</v>
      </c>
      <c r="B1969" s="124"/>
      <c r="C1969" s="125" t="s">
        <v>1370</v>
      </c>
      <c r="D1969" s="119">
        <v>43159</v>
      </c>
      <c r="E1969" s="120" t="s">
        <v>3949</v>
      </c>
      <c r="F1969" s="120" t="s">
        <v>13</v>
      </c>
      <c r="G1969" s="120">
        <v>379744</v>
      </c>
      <c r="H1969" s="124"/>
      <c r="I1969" s="128" t="s">
        <v>1396</v>
      </c>
      <c r="J1969" s="124"/>
      <c r="K1969" s="124"/>
      <c r="L1969" s="124"/>
      <c r="M1969" s="124"/>
      <c r="N1969" s="213">
        <v>3568.64</v>
      </c>
      <c r="O1969" s="213">
        <v>0</v>
      </c>
      <c r="P1969" s="124" t="s">
        <v>1314</v>
      </c>
    </row>
    <row r="1970" spans="1:16">
      <c r="A1970" s="266" t="s">
        <v>1370</v>
      </c>
      <c r="B1970" s="124"/>
      <c r="C1970" s="125" t="s">
        <v>1370</v>
      </c>
      <c r="D1970" s="119">
        <v>43159</v>
      </c>
      <c r="E1970" s="120" t="s">
        <v>3950</v>
      </c>
      <c r="F1970" s="120" t="s">
        <v>13</v>
      </c>
      <c r="G1970" s="120">
        <v>379746</v>
      </c>
      <c r="H1970" s="124"/>
      <c r="I1970" s="128" t="s">
        <v>1396</v>
      </c>
      <c r="J1970" s="124"/>
      <c r="K1970" s="124"/>
      <c r="L1970" s="124"/>
      <c r="M1970" s="124"/>
      <c r="N1970" s="213">
        <v>5385.99</v>
      </c>
      <c r="O1970" s="213">
        <v>0</v>
      </c>
      <c r="P1970" s="124" t="s">
        <v>1314</v>
      </c>
    </row>
    <row r="1971" spans="1:16">
      <c r="A1971" s="266" t="s">
        <v>1370</v>
      </c>
      <c r="B1971" s="124"/>
      <c r="C1971" s="125" t="s">
        <v>1370</v>
      </c>
      <c r="D1971" s="119">
        <v>43159</v>
      </c>
      <c r="E1971" s="120" t="s">
        <v>3951</v>
      </c>
      <c r="F1971" s="120" t="s">
        <v>13</v>
      </c>
      <c r="G1971" s="120">
        <v>379748</v>
      </c>
      <c r="H1971" s="124"/>
      <c r="I1971" s="128" t="s">
        <v>1396</v>
      </c>
      <c r="J1971" s="124"/>
      <c r="K1971" s="124"/>
      <c r="L1971" s="124"/>
      <c r="M1971" s="124"/>
      <c r="N1971" s="213">
        <v>43464.07</v>
      </c>
      <c r="O1971" s="213">
        <v>0</v>
      </c>
      <c r="P1971" s="124" t="s">
        <v>1314</v>
      </c>
    </row>
    <row r="1972" spans="1:16">
      <c r="A1972" s="266" t="s">
        <v>1370</v>
      </c>
      <c r="B1972" s="124"/>
      <c r="C1972" s="125" t="s">
        <v>1370</v>
      </c>
      <c r="D1972" s="119">
        <v>43159</v>
      </c>
      <c r="E1972" s="120" t="s">
        <v>3952</v>
      </c>
      <c r="F1972" s="120" t="s">
        <v>13</v>
      </c>
      <c r="G1972" s="120">
        <v>379750</v>
      </c>
      <c r="H1972" s="124"/>
      <c r="I1972" s="128" t="s">
        <v>1396</v>
      </c>
      <c r="J1972" s="124"/>
      <c r="K1972" s="124"/>
      <c r="L1972" s="124"/>
      <c r="M1972" s="124"/>
      <c r="N1972" s="213">
        <v>41856.910000000003</v>
      </c>
      <c r="O1972" s="213">
        <v>0</v>
      </c>
      <c r="P1972" s="124" t="s">
        <v>1314</v>
      </c>
    </row>
    <row r="1973" spans="1:16">
      <c r="A1973" s="266" t="s">
        <v>1370</v>
      </c>
      <c r="B1973" s="124"/>
      <c r="C1973" s="125" t="s">
        <v>1370</v>
      </c>
      <c r="D1973" s="119">
        <v>43159</v>
      </c>
      <c r="E1973" s="120" t="s">
        <v>3953</v>
      </c>
      <c r="F1973" s="120" t="s">
        <v>13</v>
      </c>
      <c r="G1973" s="120">
        <v>379752</v>
      </c>
      <c r="H1973" s="124"/>
      <c r="I1973" s="128" t="s">
        <v>1396</v>
      </c>
      <c r="J1973" s="124"/>
      <c r="K1973" s="124"/>
      <c r="L1973" s="124"/>
      <c r="M1973" s="124"/>
      <c r="N1973" s="213">
        <v>49985.87</v>
      </c>
      <c r="O1973" s="213">
        <v>0</v>
      </c>
      <c r="P1973" s="124" t="s">
        <v>1314</v>
      </c>
    </row>
    <row r="1974" spans="1:16">
      <c r="A1974" s="266" t="s">
        <v>1370</v>
      </c>
      <c r="B1974" s="124"/>
      <c r="C1974" s="125" t="s">
        <v>1370</v>
      </c>
      <c r="D1974" s="119">
        <v>43159</v>
      </c>
      <c r="E1974" s="120" t="s">
        <v>3954</v>
      </c>
      <c r="F1974" s="120" t="s">
        <v>13</v>
      </c>
      <c r="G1974" s="120">
        <v>379754</v>
      </c>
      <c r="H1974" s="124"/>
      <c r="I1974" s="128" t="s">
        <v>1396</v>
      </c>
      <c r="J1974" s="124"/>
      <c r="K1974" s="124"/>
      <c r="L1974" s="124"/>
      <c r="M1974" s="124"/>
      <c r="N1974" s="213">
        <v>1817.35</v>
      </c>
      <c r="O1974" s="213">
        <v>0</v>
      </c>
      <c r="P1974" s="124" t="s">
        <v>1314</v>
      </c>
    </row>
    <row r="1975" spans="1:16">
      <c r="A1975" s="266" t="s">
        <v>1370</v>
      </c>
      <c r="B1975" s="124"/>
      <c r="C1975" s="125" t="s">
        <v>1370</v>
      </c>
      <c r="D1975" s="119">
        <v>43159</v>
      </c>
      <c r="E1975" s="120" t="s">
        <v>3955</v>
      </c>
      <c r="F1975" s="120" t="s">
        <v>13</v>
      </c>
      <c r="G1975" s="120">
        <v>379756</v>
      </c>
      <c r="H1975" s="124"/>
      <c r="I1975" s="128" t="s">
        <v>1396</v>
      </c>
      <c r="J1975" s="124"/>
      <c r="K1975" s="124"/>
      <c r="L1975" s="124"/>
      <c r="M1975" s="124"/>
      <c r="N1975" s="213">
        <v>14123.51</v>
      </c>
      <c r="O1975" s="213">
        <v>0</v>
      </c>
      <c r="P1975" s="124" t="s">
        <v>1314</v>
      </c>
    </row>
    <row r="1976" spans="1:16">
      <c r="A1976" s="266" t="s">
        <v>1370</v>
      </c>
      <c r="B1976" s="124"/>
      <c r="C1976" s="125" t="s">
        <v>1370</v>
      </c>
      <c r="D1976" s="119">
        <v>43159</v>
      </c>
      <c r="E1976" s="120" t="s">
        <v>3956</v>
      </c>
      <c r="F1976" s="120" t="s">
        <v>13</v>
      </c>
      <c r="G1976" s="120">
        <v>379758</v>
      </c>
      <c r="H1976" s="124"/>
      <c r="I1976" s="128" t="s">
        <v>1396</v>
      </c>
      <c r="J1976" s="124"/>
      <c r="K1976" s="124"/>
      <c r="L1976" s="124"/>
      <c r="M1976" s="124"/>
      <c r="N1976" s="213">
        <v>906859.55</v>
      </c>
      <c r="O1976" s="213">
        <v>0</v>
      </c>
      <c r="P1976" s="124" t="s">
        <v>1314</v>
      </c>
    </row>
    <row r="1977" spans="1:16">
      <c r="A1977" s="266" t="s">
        <v>1370</v>
      </c>
      <c r="B1977" s="124"/>
      <c r="C1977" s="125" t="s">
        <v>1370</v>
      </c>
      <c r="D1977" s="119">
        <v>43159</v>
      </c>
      <c r="E1977" s="120" t="s">
        <v>3957</v>
      </c>
      <c r="F1977" s="120" t="s">
        <v>13</v>
      </c>
      <c r="G1977" s="120">
        <v>379760</v>
      </c>
      <c r="H1977" s="124"/>
      <c r="I1977" s="128" t="s">
        <v>1396</v>
      </c>
      <c r="J1977" s="124"/>
      <c r="K1977" s="124"/>
      <c r="L1977" s="124"/>
      <c r="M1977" s="124"/>
      <c r="N1977" s="213">
        <v>17445070.829999998</v>
      </c>
      <c r="O1977" s="213">
        <v>0</v>
      </c>
      <c r="P1977" s="124" t="s">
        <v>1314</v>
      </c>
    </row>
    <row r="1978" spans="1:16">
      <c r="A1978" s="266" t="s">
        <v>1370</v>
      </c>
      <c r="B1978" s="124"/>
      <c r="C1978" s="125" t="s">
        <v>1370</v>
      </c>
      <c r="D1978" s="119">
        <v>43159</v>
      </c>
      <c r="E1978" s="120" t="s">
        <v>3958</v>
      </c>
      <c r="F1978" s="120" t="s">
        <v>13</v>
      </c>
      <c r="G1978" s="120">
        <v>379762</v>
      </c>
      <c r="H1978" s="124"/>
      <c r="I1978" s="128" t="s">
        <v>1396</v>
      </c>
      <c r="J1978" s="124"/>
      <c r="K1978" s="124"/>
      <c r="L1978" s="124"/>
      <c r="M1978" s="124"/>
      <c r="N1978" s="213">
        <v>21934052.460000001</v>
      </c>
      <c r="O1978" s="213">
        <v>0</v>
      </c>
      <c r="P1978" s="124" t="s">
        <v>1314</v>
      </c>
    </row>
    <row r="1979" spans="1:16">
      <c r="A1979" s="266" t="s">
        <v>1370</v>
      </c>
      <c r="B1979" s="124"/>
      <c r="C1979" s="125" t="s">
        <v>1370</v>
      </c>
      <c r="D1979" s="119">
        <v>43159</v>
      </c>
      <c r="E1979" s="120" t="s">
        <v>3959</v>
      </c>
      <c r="F1979" s="120" t="s">
        <v>13</v>
      </c>
      <c r="G1979" s="120">
        <v>379764</v>
      </c>
      <c r="H1979" s="124"/>
      <c r="I1979" s="128" t="s">
        <v>1396</v>
      </c>
      <c r="J1979" s="124"/>
      <c r="K1979" s="124"/>
      <c r="L1979" s="124"/>
      <c r="M1979" s="124"/>
      <c r="N1979" s="213">
        <v>8447863</v>
      </c>
      <c r="O1979" s="213">
        <v>0</v>
      </c>
      <c r="P1979" s="124" t="s">
        <v>1314</v>
      </c>
    </row>
    <row r="1980" spans="1:16">
      <c r="A1980" s="266" t="s">
        <v>1370</v>
      </c>
      <c r="B1980" s="124"/>
      <c r="C1980" s="125" t="s">
        <v>1370</v>
      </c>
      <c r="D1980" s="119">
        <v>43159</v>
      </c>
      <c r="E1980" s="120" t="s">
        <v>3960</v>
      </c>
      <c r="F1980" s="120" t="s">
        <v>13</v>
      </c>
      <c r="G1980" s="120">
        <v>379766</v>
      </c>
      <c r="H1980" s="124"/>
      <c r="I1980" s="128" t="s">
        <v>1396</v>
      </c>
      <c r="J1980" s="124"/>
      <c r="K1980" s="124"/>
      <c r="L1980" s="124"/>
      <c r="M1980" s="124"/>
      <c r="N1980" s="213">
        <v>101216369.06999999</v>
      </c>
      <c r="O1980" s="213">
        <v>0</v>
      </c>
      <c r="P1980" s="124" t="s">
        <v>1314</v>
      </c>
    </row>
    <row r="1981" spans="1:16">
      <c r="A1981" s="266" t="s">
        <v>1370</v>
      </c>
      <c r="B1981" s="124"/>
      <c r="C1981" s="125" t="s">
        <v>1370</v>
      </c>
      <c r="D1981" s="119">
        <v>43159</v>
      </c>
      <c r="E1981" s="120" t="s">
        <v>3961</v>
      </c>
      <c r="F1981" s="120" t="s">
        <v>13</v>
      </c>
      <c r="G1981" s="120">
        <v>379768</v>
      </c>
      <c r="H1981" s="124"/>
      <c r="I1981" s="128" t="s">
        <v>1396</v>
      </c>
      <c r="J1981" s="124"/>
      <c r="K1981" s="124"/>
      <c r="L1981" s="124"/>
      <c r="M1981" s="124"/>
      <c r="N1981" s="213">
        <v>7497881.4199999999</v>
      </c>
      <c r="O1981" s="213">
        <v>0</v>
      </c>
      <c r="P1981" s="124" t="s">
        <v>1314</v>
      </c>
    </row>
    <row r="1982" spans="1:16">
      <c r="A1982" s="266" t="s">
        <v>1370</v>
      </c>
      <c r="B1982" s="124"/>
      <c r="C1982" s="125" t="s">
        <v>1370</v>
      </c>
      <c r="D1982" s="119">
        <v>43159</v>
      </c>
      <c r="E1982" s="120" t="s">
        <v>3962</v>
      </c>
      <c r="F1982" s="120" t="s">
        <v>13</v>
      </c>
      <c r="G1982" s="120">
        <v>379770</v>
      </c>
      <c r="H1982" s="124"/>
      <c r="I1982" s="128" t="s">
        <v>1396</v>
      </c>
      <c r="J1982" s="124"/>
      <c r="K1982" s="124"/>
      <c r="L1982" s="124"/>
      <c r="M1982" s="124"/>
      <c r="N1982" s="213">
        <v>10097.299999999999</v>
      </c>
      <c r="O1982" s="213">
        <v>0</v>
      </c>
      <c r="P1982" s="124" t="s">
        <v>1314</v>
      </c>
    </row>
    <row r="1983" spans="1:16">
      <c r="A1983" s="266" t="s">
        <v>1370</v>
      </c>
      <c r="B1983" s="124"/>
      <c r="C1983" s="125" t="s">
        <v>1370</v>
      </c>
      <c r="D1983" s="119">
        <v>43159</v>
      </c>
      <c r="E1983" s="120" t="s">
        <v>3963</v>
      </c>
      <c r="F1983" s="120" t="s">
        <v>13</v>
      </c>
      <c r="G1983" s="120">
        <v>379772</v>
      </c>
      <c r="H1983" s="124"/>
      <c r="I1983" s="128" t="s">
        <v>1396</v>
      </c>
      <c r="J1983" s="124"/>
      <c r="K1983" s="124"/>
      <c r="L1983" s="124"/>
      <c r="M1983" s="124"/>
      <c r="N1983" s="213">
        <v>15824.58</v>
      </c>
      <c r="O1983" s="213">
        <v>0</v>
      </c>
      <c r="P1983" s="124" t="s">
        <v>1314</v>
      </c>
    </row>
    <row r="1984" spans="1:16">
      <c r="A1984" s="266" t="s">
        <v>1370</v>
      </c>
      <c r="B1984" s="124"/>
      <c r="C1984" s="125" t="s">
        <v>1370</v>
      </c>
      <c r="D1984" s="119">
        <v>43159</v>
      </c>
      <c r="E1984" s="120" t="s">
        <v>3964</v>
      </c>
      <c r="F1984" s="120" t="s">
        <v>13</v>
      </c>
      <c r="G1984" s="120">
        <v>379774</v>
      </c>
      <c r="H1984" s="124"/>
      <c r="I1984" s="128" t="s">
        <v>1396</v>
      </c>
      <c r="J1984" s="124"/>
      <c r="K1984" s="124"/>
      <c r="L1984" s="124"/>
      <c r="M1984" s="124"/>
      <c r="N1984" s="213">
        <v>290018.23</v>
      </c>
      <c r="O1984" s="213">
        <v>0</v>
      </c>
      <c r="P1984" s="124" t="s">
        <v>1314</v>
      </c>
    </row>
    <row r="1985" spans="1:16">
      <c r="A1985" s="266" t="s">
        <v>1370</v>
      </c>
      <c r="B1985" s="124"/>
      <c r="C1985" s="125" t="s">
        <v>1370</v>
      </c>
      <c r="D1985" s="119">
        <v>43159</v>
      </c>
      <c r="E1985" s="120" t="s">
        <v>3965</v>
      </c>
      <c r="F1985" s="120" t="s">
        <v>13</v>
      </c>
      <c r="G1985" s="120">
        <v>379776</v>
      </c>
      <c r="H1985" s="124"/>
      <c r="I1985" s="128" t="s">
        <v>1396</v>
      </c>
      <c r="J1985" s="124"/>
      <c r="K1985" s="124"/>
      <c r="L1985" s="124"/>
      <c r="M1985" s="124"/>
      <c r="N1985" s="213">
        <v>3554.03</v>
      </c>
      <c r="O1985" s="213">
        <v>0</v>
      </c>
      <c r="P1985" s="124" t="s">
        <v>1314</v>
      </c>
    </row>
    <row r="1986" spans="1:16">
      <c r="A1986" s="266" t="s">
        <v>1370</v>
      </c>
      <c r="B1986" s="124"/>
      <c r="C1986" s="125" t="s">
        <v>1370</v>
      </c>
      <c r="D1986" s="119">
        <v>43159</v>
      </c>
      <c r="E1986" s="120" t="s">
        <v>3966</v>
      </c>
      <c r="F1986" s="120" t="s">
        <v>13</v>
      </c>
      <c r="G1986" s="120">
        <v>379778</v>
      </c>
      <c r="H1986" s="124"/>
      <c r="I1986" s="128" t="s">
        <v>1396</v>
      </c>
      <c r="J1986" s="124"/>
      <c r="K1986" s="124"/>
      <c r="L1986" s="124"/>
      <c r="M1986" s="124"/>
      <c r="N1986" s="213">
        <v>15239.42</v>
      </c>
      <c r="O1986" s="213">
        <v>0</v>
      </c>
      <c r="P1986" s="124" t="s">
        <v>1314</v>
      </c>
    </row>
    <row r="1987" spans="1:16">
      <c r="A1987" s="266" t="s">
        <v>1370</v>
      </c>
      <c r="B1987" s="124"/>
      <c r="C1987" s="125" t="s">
        <v>1370</v>
      </c>
      <c r="D1987" s="119">
        <v>43159</v>
      </c>
      <c r="E1987" s="120" t="s">
        <v>3967</v>
      </c>
      <c r="F1987" s="120" t="s">
        <v>13</v>
      </c>
      <c r="G1987" s="120">
        <v>379780</v>
      </c>
      <c r="H1987" s="124"/>
      <c r="I1987" s="128" t="s">
        <v>1396</v>
      </c>
      <c r="J1987" s="124"/>
      <c r="K1987" s="124"/>
      <c r="L1987" s="124"/>
      <c r="M1987" s="124"/>
      <c r="N1987" s="213">
        <v>15239.42</v>
      </c>
      <c r="O1987" s="213">
        <v>0</v>
      </c>
      <c r="P1987" s="124" t="s">
        <v>1314</v>
      </c>
    </row>
    <row r="1988" spans="1:16">
      <c r="A1988" s="266" t="s">
        <v>1370</v>
      </c>
      <c r="B1988" s="124"/>
      <c r="C1988" s="125" t="s">
        <v>1370</v>
      </c>
      <c r="D1988" s="119">
        <v>43159</v>
      </c>
      <c r="E1988" s="120" t="s">
        <v>3968</v>
      </c>
      <c r="F1988" s="120" t="s">
        <v>13</v>
      </c>
      <c r="G1988" s="120">
        <v>379782</v>
      </c>
      <c r="H1988" s="124"/>
      <c r="I1988" s="128" t="s">
        <v>1396</v>
      </c>
      <c r="J1988" s="124"/>
      <c r="K1988" s="124"/>
      <c r="L1988" s="124"/>
      <c r="M1988" s="124"/>
      <c r="N1988" s="213">
        <v>15239.42</v>
      </c>
      <c r="O1988" s="213">
        <v>0</v>
      </c>
      <c r="P1988" s="124" t="s">
        <v>1314</v>
      </c>
    </row>
    <row r="1989" spans="1:16">
      <c r="A1989" s="266" t="s">
        <v>1370</v>
      </c>
      <c r="B1989" s="124"/>
      <c r="C1989" s="125" t="s">
        <v>1370</v>
      </c>
      <c r="D1989" s="119">
        <v>43159</v>
      </c>
      <c r="E1989" s="120" t="s">
        <v>3969</v>
      </c>
      <c r="F1989" s="120" t="s">
        <v>13</v>
      </c>
      <c r="G1989" s="120">
        <v>379784</v>
      </c>
      <c r="H1989" s="124"/>
      <c r="I1989" s="128" t="s">
        <v>1396</v>
      </c>
      <c r="J1989" s="124"/>
      <c r="K1989" s="124"/>
      <c r="L1989" s="124"/>
      <c r="M1989" s="124"/>
      <c r="N1989" s="213">
        <v>15239.42</v>
      </c>
      <c r="O1989" s="213">
        <v>0</v>
      </c>
      <c r="P1989" s="124" t="s">
        <v>1314</v>
      </c>
    </row>
    <row r="1990" spans="1:16">
      <c r="A1990" s="266" t="s">
        <v>1370</v>
      </c>
      <c r="B1990" s="124"/>
      <c r="C1990" s="125" t="s">
        <v>1370</v>
      </c>
      <c r="D1990" s="119">
        <v>43159</v>
      </c>
      <c r="E1990" s="120" t="s">
        <v>3970</v>
      </c>
      <c r="F1990" s="120" t="s">
        <v>13</v>
      </c>
      <c r="G1990" s="120">
        <v>379786</v>
      </c>
      <c r="H1990" s="124"/>
      <c r="I1990" s="128" t="s">
        <v>1396</v>
      </c>
      <c r="J1990" s="124"/>
      <c r="K1990" s="124"/>
      <c r="L1990" s="124"/>
      <c r="M1990" s="124"/>
      <c r="N1990" s="213">
        <v>5592.75</v>
      </c>
      <c r="O1990" s="213">
        <v>0</v>
      </c>
      <c r="P1990" s="124" t="s">
        <v>1314</v>
      </c>
    </row>
    <row r="1991" spans="1:16">
      <c r="A1991" s="266" t="s">
        <v>1370</v>
      </c>
      <c r="B1991" s="124"/>
      <c r="C1991" s="125" t="s">
        <v>1370</v>
      </c>
      <c r="D1991" s="119">
        <v>43159</v>
      </c>
      <c r="E1991" s="120" t="s">
        <v>3971</v>
      </c>
      <c r="F1991" s="120" t="s">
        <v>13</v>
      </c>
      <c r="G1991" s="120">
        <v>379788</v>
      </c>
      <c r="H1991" s="124"/>
      <c r="I1991" s="128" t="s">
        <v>1396</v>
      </c>
      <c r="J1991" s="124"/>
      <c r="K1991" s="124"/>
      <c r="L1991" s="124"/>
      <c r="M1991" s="124"/>
      <c r="N1991" s="213">
        <v>354.46</v>
      </c>
      <c r="O1991" s="213">
        <v>0</v>
      </c>
      <c r="P1991" s="124" t="s">
        <v>1314</v>
      </c>
    </row>
    <row r="1992" spans="1:16">
      <c r="A1992" s="266" t="s">
        <v>1370</v>
      </c>
      <c r="B1992" s="124"/>
      <c r="C1992" s="125" t="s">
        <v>1370</v>
      </c>
      <c r="D1992" s="119">
        <v>43159</v>
      </c>
      <c r="E1992" s="120" t="s">
        <v>3972</v>
      </c>
      <c r="F1992" s="120" t="s">
        <v>13</v>
      </c>
      <c r="G1992" s="120">
        <v>379790</v>
      </c>
      <c r="H1992" s="124"/>
      <c r="I1992" s="128" t="s">
        <v>1396</v>
      </c>
      <c r="J1992" s="124"/>
      <c r="K1992" s="124"/>
      <c r="L1992" s="124"/>
      <c r="M1992" s="124"/>
      <c r="N1992" s="213">
        <v>1256.07</v>
      </c>
      <c r="O1992" s="213">
        <v>0</v>
      </c>
      <c r="P1992" s="124" t="s">
        <v>1314</v>
      </c>
    </row>
    <row r="1993" spans="1:16">
      <c r="A1993" s="266" t="s">
        <v>1370</v>
      </c>
      <c r="B1993" s="124"/>
      <c r="C1993" s="125" t="s">
        <v>1370</v>
      </c>
      <c r="D1993" s="119">
        <v>43159</v>
      </c>
      <c r="E1993" s="120" t="s">
        <v>3973</v>
      </c>
      <c r="F1993" s="120" t="s">
        <v>13</v>
      </c>
      <c r="G1993" s="120">
        <v>379792</v>
      </c>
      <c r="H1993" s="124"/>
      <c r="I1993" s="128" t="s">
        <v>1396</v>
      </c>
      <c r="J1993" s="124"/>
      <c r="K1993" s="124"/>
      <c r="L1993" s="124"/>
      <c r="M1993" s="124"/>
      <c r="N1993" s="213">
        <v>5385.99</v>
      </c>
      <c r="O1993" s="213">
        <v>0</v>
      </c>
      <c r="P1993" s="124" t="s">
        <v>1314</v>
      </c>
    </row>
    <row r="1994" spans="1:16">
      <c r="A1994" s="266" t="s">
        <v>1370</v>
      </c>
      <c r="B1994" s="124"/>
      <c r="C1994" s="125" t="s">
        <v>1370</v>
      </c>
      <c r="D1994" s="119">
        <v>43159</v>
      </c>
      <c r="E1994" s="120" t="s">
        <v>3974</v>
      </c>
      <c r="F1994" s="120" t="s">
        <v>13</v>
      </c>
      <c r="G1994" s="120">
        <v>379794</v>
      </c>
      <c r="H1994" s="124"/>
      <c r="I1994" s="128" t="s">
        <v>1396</v>
      </c>
      <c r="J1994" s="124"/>
      <c r="K1994" s="124"/>
      <c r="L1994" s="124"/>
      <c r="M1994" s="124"/>
      <c r="N1994" s="213">
        <v>5385.99</v>
      </c>
      <c r="O1994" s="213">
        <v>0</v>
      </c>
      <c r="P1994" s="124" t="s">
        <v>1314</v>
      </c>
    </row>
    <row r="1995" spans="1:16">
      <c r="A1995" s="266" t="s">
        <v>1370</v>
      </c>
      <c r="B1995" s="124"/>
      <c r="C1995" s="125" t="s">
        <v>1370</v>
      </c>
      <c r="D1995" s="119">
        <v>43159</v>
      </c>
      <c r="E1995" s="120" t="s">
        <v>3975</v>
      </c>
      <c r="F1995" s="120" t="s">
        <v>13</v>
      </c>
      <c r="G1995" s="120">
        <v>379796</v>
      </c>
      <c r="H1995" s="124"/>
      <c r="I1995" s="128" t="s">
        <v>1396</v>
      </c>
      <c r="J1995" s="124"/>
      <c r="K1995" s="124"/>
      <c r="L1995" s="124"/>
      <c r="M1995" s="124"/>
      <c r="N1995" s="213">
        <v>5385.99</v>
      </c>
      <c r="O1995" s="213">
        <v>0</v>
      </c>
      <c r="P1995" s="124" t="s">
        <v>1314</v>
      </c>
    </row>
    <row r="1996" spans="1:16">
      <c r="A1996" s="266" t="s">
        <v>1370</v>
      </c>
      <c r="B1996" s="124"/>
      <c r="C1996" s="125" t="s">
        <v>1370</v>
      </c>
      <c r="D1996" s="119">
        <v>43159</v>
      </c>
      <c r="E1996" s="120" t="s">
        <v>3976</v>
      </c>
      <c r="F1996" s="120" t="s">
        <v>13</v>
      </c>
      <c r="G1996" s="120">
        <v>379798</v>
      </c>
      <c r="H1996" s="124"/>
      <c r="I1996" s="128" t="s">
        <v>1396</v>
      </c>
      <c r="J1996" s="124"/>
      <c r="K1996" s="124"/>
      <c r="L1996" s="124"/>
      <c r="M1996" s="124"/>
      <c r="N1996" s="213">
        <v>5385.99</v>
      </c>
      <c r="O1996" s="213">
        <v>0</v>
      </c>
      <c r="P1996" s="124" t="s">
        <v>1314</v>
      </c>
    </row>
    <row r="1997" spans="1:16">
      <c r="A1997" s="266" t="s">
        <v>1370</v>
      </c>
      <c r="B1997" s="124"/>
      <c r="C1997" s="125" t="s">
        <v>1370</v>
      </c>
      <c r="D1997" s="119">
        <v>43159</v>
      </c>
      <c r="E1997" s="120" t="s">
        <v>3977</v>
      </c>
      <c r="F1997" s="120" t="s">
        <v>13</v>
      </c>
      <c r="G1997" s="120">
        <v>379800</v>
      </c>
      <c r="H1997" s="124"/>
      <c r="I1997" s="128" t="s">
        <v>1396</v>
      </c>
      <c r="J1997" s="124"/>
      <c r="K1997" s="124"/>
      <c r="L1997" s="124"/>
      <c r="M1997" s="124"/>
      <c r="N1997" s="213">
        <v>27733.4</v>
      </c>
      <c r="O1997" s="213">
        <v>0</v>
      </c>
      <c r="P1997" s="124" t="s">
        <v>1314</v>
      </c>
    </row>
    <row r="1998" spans="1:16">
      <c r="A1998" s="266" t="s">
        <v>1370</v>
      </c>
      <c r="B1998" s="124"/>
      <c r="C1998" s="125" t="s">
        <v>1370</v>
      </c>
      <c r="D1998" s="119">
        <v>43159</v>
      </c>
      <c r="E1998" s="120" t="s">
        <v>3978</v>
      </c>
      <c r="F1998" s="120" t="s">
        <v>13</v>
      </c>
      <c r="G1998" s="120">
        <v>379802</v>
      </c>
      <c r="H1998" s="124"/>
      <c r="I1998" s="128" t="s">
        <v>1396</v>
      </c>
      <c r="J1998" s="124"/>
      <c r="K1998" s="124"/>
      <c r="L1998" s="124"/>
      <c r="M1998" s="124"/>
      <c r="N1998" s="213">
        <v>2754.7</v>
      </c>
      <c r="O1998" s="213">
        <v>0</v>
      </c>
      <c r="P1998" s="124" t="s">
        <v>1314</v>
      </c>
    </row>
    <row r="1999" spans="1:16">
      <c r="A1999" s="266" t="s">
        <v>1370</v>
      </c>
      <c r="B1999" s="124"/>
      <c r="C1999" s="125" t="s">
        <v>1370</v>
      </c>
      <c r="D1999" s="119">
        <v>43159</v>
      </c>
      <c r="E1999" s="120" t="s">
        <v>3979</v>
      </c>
      <c r="F1999" s="120" t="s">
        <v>13</v>
      </c>
      <c r="G1999" s="120">
        <v>379804</v>
      </c>
      <c r="H1999" s="124"/>
      <c r="I1999" s="128" t="s">
        <v>1396</v>
      </c>
      <c r="J1999" s="124"/>
      <c r="K1999" s="124"/>
      <c r="L1999" s="124"/>
      <c r="M1999" s="124"/>
      <c r="N1999" s="213">
        <v>9761.57</v>
      </c>
      <c r="O1999" s="213">
        <v>0</v>
      </c>
      <c r="P1999" s="124" t="s">
        <v>1314</v>
      </c>
    </row>
    <row r="2000" spans="1:16">
      <c r="A2000" s="266" t="s">
        <v>1370</v>
      </c>
      <c r="B2000" s="124"/>
      <c r="C2000" s="125" t="s">
        <v>1370</v>
      </c>
      <c r="D2000" s="119">
        <v>43159</v>
      </c>
      <c r="E2000" s="120" t="s">
        <v>3980</v>
      </c>
      <c r="F2000" s="120" t="s">
        <v>13</v>
      </c>
      <c r="G2000" s="120">
        <v>379806</v>
      </c>
      <c r="H2000" s="124"/>
      <c r="I2000" s="128" t="s">
        <v>1396</v>
      </c>
      <c r="J2000" s="124"/>
      <c r="K2000" s="124"/>
      <c r="L2000" s="124"/>
      <c r="M2000" s="124"/>
      <c r="N2000" s="213">
        <v>41856.910000000003</v>
      </c>
      <c r="O2000" s="213">
        <v>0</v>
      </c>
      <c r="P2000" s="124" t="s">
        <v>1314</v>
      </c>
    </row>
    <row r="2001" spans="1:16">
      <c r="A2001" s="266" t="s">
        <v>1370</v>
      </c>
      <c r="B2001" s="124"/>
      <c r="C2001" s="125" t="s">
        <v>1370</v>
      </c>
      <c r="D2001" s="119">
        <v>43159</v>
      </c>
      <c r="E2001" s="120" t="s">
        <v>3981</v>
      </c>
      <c r="F2001" s="120" t="s">
        <v>13</v>
      </c>
      <c r="G2001" s="120">
        <v>379808</v>
      </c>
      <c r="H2001" s="124"/>
      <c r="I2001" s="128" t="s">
        <v>1396</v>
      </c>
      <c r="J2001" s="124"/>
      <c r="K2001" s="124"/>
      <c r="L2001" s="124"/>
      <c r="M2001" s="124"/>
      <c r="N2001" s="213">
        <v>41856.910000000003</v>
      </c>
      <c r="O2001" s="213">
        <v>0</v>
      </c>
      <c r="P2001" s="124" t="s">
        <v>1314</v>
      </c>
    </row>
    <row r="2002" spans="1:16">
      <c r="A2002" s="266" t="s">
        <v>1370</v>
      </c>
      <c r="B2002" s="124"/>
      <c r="C2002" s="125" t="s">
        <v>1370</v>
      </c>
      <c r="D2002" s="119">
        <v>43159</v>
      </c>
      <c r="E2002" s="120" t="s">
        <v>3982</v>
      </c>
      <c r="F2002" s="120" t="s">
        <v>13</v>
      </c>
      <c r="G2002" s="120">
        <v>379810</v>
      </c>
      <c r="H2002" s="124"/>
      <c r="I2002" s="128" t="s">
        <v>1396</v>
      </c>
      <c r="J2002" s="124"/>
      <c r="K2002" s="124"/>
      <c r="L2002" s="124"/>
      <c r="M2002" s="124"/>
      <c r="N2002" s="213">
        <v>41856.910000000003</v>
      </c>
      <c r="O2002" s="213">
        <v>0</v>
      </c>
      <c r="P2002" s="124" t="s">
        <v>1314</v>
      </c>
    </row>
    <row r="2003" spans="1:16">
      <c r="A2003" s="266" t="s">
        <v>1370</v>
      </c>
      <c r="B2003" s="124"/>
      <c r="C2003" s="125" t="s">
        <v>1370</v>
      </c>
      <c r="D2003" s="119">
        <v>43159</v>
      </c>
      <c r="E2003" s="120" t="s">
        <v>3983</v>
      </c>
      <c r="F2003" s="120" t="s">
        <v>13</v>
      </c>
      <c r="G2003" s="120">
        <v>379812</v>
      </c>
      <c r="H2003" s="124"/>
      <c r="I2003" s="128" t="s">
        <v>1396</v>
      </c>
      <c r="J2003" s="124"/>
      <c r="K2003" s="124"/>
      <c r="L2003" s="124"/>
      <c r="M2003" s="124"/>
      <c r="N2003" s="213">
        <v>41856.910000000003</v>
      </c>
      <c r="O2003" s="213">
        <v>0</v>
      </c>
      <c r="P2003" s="124" t="s">
        <v>1314</v>
      </c>
    </row>
    <row r="2004" spans="1:16">
      <c r="A2004" s="266" t="s">
        <v>1370</v>
      </c>
      <c r="B2004" s="124"/>
      <c r="C2004" s="125" t="s">
        <v>1370</v>
      </c>
      <c r="D2004" s="119">
        <v>43159</v>
      </c>
      <c r="E2004" s="120" t="s">
        <v>3984</v>
      </c>
      <c r="F2004" s="120" t="s">
        <v>13</v>
      </c>
      <c r="G2004" s="120">
        <v>379814</v>
      </c>
      <c r="H2004" s="124"/>
      <c r="I2004" s="128" t="s">
        <v>1396</v>
      </c>
      <c r="J2004" s="124"/>
      <c r="K2004" s="124"/>
      <c r="L2004" s="124"/>
      <c r="M2004" s="124"/>
      <c r="N2004" s="213">
        <v>4129.93</v>
      </c>
      <c r="O2004" s="213">
        <v>0</v>
      </c>
      <c r="P2004" s="124" t="s">
        <v>1314</v>
      </c>
    </row>
    <row r="2005" spans="1:16">
      <c r="A2005" s="266" t="s">
        <v>1370</v>
      </c>
      <c r="B2005" s="124"/>
      <c r="C2005" s="125" t="s">
        <v>1370</v>
      </c>
      <c r="D2005" s="119">
        <v>43159</v>
      </c>
      <c r="E2005" s="120" t="s">
        <v>3985</v>
      </c>
      <c r="F2005" s="120" t="s">
        <v>13</v>
      </c>
      <c r="G2005" s="120">
        <v>379816</v>
      </c>
      <c r="H2005" s="124"/>
      <c r="I2005" s="128" t="s">
        <v>1396</v>
      </c>
      <c r="J2005" s="124"/>
      <c r="K2005" s="124"/>
      <c r="L2005" s="124"/>
      <c r="M2005" s="124"/>
      <c r="N2005" s="213">
        <v>5031.54</v>
      </c>
      <c r="O2005" s="213">
        <v>0</v>
      </c>
      <c r="P2005" s="124" t="s">
        <v>1314</v>
      </c>
    </row>
    <row r="2006" spans="1:16">
      <c r="A2006" s="266" t="s">
        <v>1370</v>
      </c>
      <c r="B2006" s="124"/>
      <c r="C2006" s="125" t="s">
        <v>1370</v>
      </c>
      <c r="D2006" s="119">
        <v>43159</v>
      </c>
      <c r="E2006" s="120" t="s">
        <v>3986</v>
      </c>
      <c r="F2006" s="120" t="s">
        <v>13</v>
      </c>
      <c r="G2006" s="120">
        <v>379818</v>
      </c>
      <c r="H2006" s="124"/>
      <c r="I2006" s="128" t="s">
        <v>1396</v>
      </c>
      <c r="J2006" s="124"/>
      <c r="K2006" s="124"/>
      <c r="L2006" s="124"/>
      <c r="M2006" s="124"/>
      <c r="N2006" s="213">
        <v>14236.49</v>
      </c>
      <c r="O2006" s="213">
        <v>0</v>
      </c>
      <c r="P2006" s="124" t="s">
        <v>1314</v>
      </c>
    </row>
    <row r="2007" spans="1:16">
      <c r="A2007" s="266" t="s">
        <v>1370</v>
      </c>
      <c r="B2007" s="124"/>
      <c r="C2007" s="125" t="s">
        <v>1370</v>
      </c>
      <c r="D2007" s="119">
        <v>43159</v>
      </c>
      <c r="E2007" s="120" t="s">
        <v>3987</v>
      </c>
      <c r="F2007" s="120" t="s">
        <v>13</v>
      </c>
      <c r="G2007" s="120">
        <v>379820</v>
      </c>
      <c r="H2007" s="124"/>
      <c r="I2007" s="128" t="s">
        <v>1396</v>
      </c>
      <c r="J2007" s="124"/>
      <c r="K2007" s="124"/>
      <c r="L2007" s="124"/>
      <c r="M2007" s="124"/>
      <c r="N2007" s="213">
        <v>5142.12</v>
      </c>
      <c r="O2007" s="213">
        <v>0</v>
      </c>
      <c r="P2007" s="124" t="s">
        <v>1314</v>
      </c>
    </row>
    <row r="2008" spans="1:16">
      <c r="A2008" s="266" t="s">
        <v>1370</v>
      </c>
      <c r="B2008" s="124"/>
      <c r="C2008" s="125" t="s">
        <v>1370</v>
      </c>
      <c r="D2008" s="119">
        <v>43159</v>
      </c>
      <c r="E2008" s="120" t="s">
        <v>3988</v>
      </c>
      <c r="F2008" s="120" t="s">
        <v>13</v>
      </c>
      <c r="G2008" s="120">
        <v>379822</v>
      </c>
      <c r="H2008" s="124"/>
      <c r="I2008" s="128" t="s">
        <v>1396</v>
      </c>
      <c r="J2008" s="124"/>
      <c r="K2008" s="124"/>
      <c r="L2008" s="124"/>
      <c r="M2008" s="124"/>
      <c r="N2008" s="213">
        <v>11685.39</v>
      </c>
      <c r="O2008" s="213">
        <v>0</v>
      </c>
      <c r="P2008" s="124" t="s">
        <v>1314</v>
      </c>
    </row>
    <row r="2009" spans="1:16">
      <c r="A2009" s="266" t="s">
        <v>1370</v>
      </c>
      <c r="B2009" s="124"/>
      <c r="C2009" s="125" t="s">
        <v>1370</v>
      </c>
      <c r="D2009" s="119">
        <v>43159</v>
      </c>
      <c r="E2009" s="120" t="s">
        <v>3989</v>
      </c>
      <c r="F2009" s="120" t="s">
        <v>13</v>
      </c>
      <c r="G2009" s="120">
        <v>379824</v>
      </c>
      <c r="H2009" s="124"/>
      <c r="I2009" s="128" t="s">
        <v>1396</v>
      </c>
      <c r="J2009" s="124"/>
      <c r="K2009" s="124"/>
      <c r="L2009" s="124"/>
      <c r="M2009" s="124"/>
      <c r="N2009" s="213">
        <v>32095.33</v>
      </c>
      <c r="O2009" s="213">
        <v>0</v>
      </c>
      <c r="P2009" s="124" t="s">
        <v>1314</v>
      </c>
    </row>
    <row r="2010" spans="1:16">
      <c r="A2010" s="266" t="s">
        <v>1370</v>
      </c>
      <c r="B2010" s="124"/>
      <c r="C2010" s="125" t="s">
        <v>1370</v>
      </c>
      <c r="D2010" s="119">
        <v>43159</v>
      </c>
      <c r="E2010" s="120" t="s">
        <v>3990</v>
      </c>
      <c r="F2010" s="120" t="s">
        <v>13</v>
      </c>
      <c r="G2010" s="120">
        <v>379826</v>
      </c>
      <c r="H2010" s="124"/>
      <c r="I2010" s="128" t="s">
        <v>1396</v>
      </c>
      <c r="J2010" s="124"/>
      <c r="K2010" s="124"/>
      <c r="L2010" s="124"/>
      <c r="M2010" s="124"/>
      <c r="N2010" s="213">
        <v>39102.21</v>
      </c>
      <c r="O2010" s="213">
        <v>0</v>
      </c>
      <c r="P2010" s="124" t="s">
        <v>1314</v>
      </c>
    </row>
    <row r="2011" spans="1:16" ht="63.75">
      <c r="A2011" s="266" t="s">
        <v>619</v>
      </c>
      <c r="B2011" s="124"/>
      <c r="C2011" s="125" t="s">
        <v>713</v>
      </c>
      <c r="D2011" s="119">
        <v>43159</v>
      </c>
      <c r="E2011" s="120" t="s">
        <v>3991</v>
      </c>
      <c r="F2011" s="120" t="s">
        <v>11</v>
      </c>
      <c r="G2011" s="120">
        <v>914994</v>
      </c>
      <c r="H2011" s="124"/>
      <c r="I2011" s="128" t="s">
        <v>4792</v>
      </c>
      <c r="J2011" s="124"/>
      <c r="K2011" s="124"/>
      <c r="L2011" s="124"/>
      <c r="M2011" s="124"/>
      <c r="N2011" s="213">
        <v>150</v>
      </c>
      <c r="O2011" s="213">
        <v>0</v>
      </c>
      <c r="P2011" s="124" t="s">
        <v>1314</v>
      </c>
    </row>
    <row r="2012" spans="1:16" ht="51">
      <c r="A2012" s="266">
        <v>513</v>
      </c>
      <c r="B2012" s="124"/>
      <c r="C2012" s="125" t="s">
        <v>201</v>
      </c>
      <c r="D2012" s="119">
        <v>43159</v>
      </c>
      <c r="E2012" s="120" t="s">
        <v>3992</v>
      </c>
      <c r="F2012" s="120" t="s">
        <v>11</v>
      </c>
      <c r="G2012" s="120">
        <v>914998</v>
      </c>
      <c r="H2012" s="124"/>
      <c r="I2012" s="128" t="s">
        <v>4793</v>
      </c>
      <c r="J2012" s="124"/>
      <c r="K2012" s="124"/>
      <c r="L2012" s="124"/>
      <c r="M2012" s="124"/>
      <c r="N2012" s="213">
        <v>50</v>
      </c>
      <c r="O2012" s="213">
        <v>0</v>
      </c>
      <c r="P2012" s="124" t="s">
        <v>1314</v>
      </c>
    </row>
    <row r="2013" spans="1:16" ht="51">
      <c r="A2013" s="266" t="s">
        <v>619</v>
      </c>
      <c r="B2013" s="124"/>
      <c r="C2013" s="125" t="s">
        <v>713</v>
      </c>
      <c r="D2013" s="119">
        <v>43159</v>
      </c>
      <c r="E2013" s="120" t="s">
        <v>3993</v>
      </c>
      <c r="F2013" s="120" t="s">
        <v>11</v>
      </c>
      <c r="G2013" s="120">
        <v>915026</v>
      </c>
      <c r="H2013" s="124"/>
      <c r="I2013" s="128" t="s">
        <v>4794</v>
      </c>
      <c r="J2013" s="124"/>
      <c r="K2013" s="124"/>
      <c r="L2013" s="124"/>
      <c r="M2013" s="124"/>
      <c r="N2013" s="213">
        <v>50</v>
      </c>
      <c r="O2013" s="213">
        <v>0</v>
      </c>
      <c r="P2013" s="124" t="s">
        <v>1314</v>
      </c>
    </row>
    <row r="2014" spans="1:16">
      <c r="A2014" s="266" t="s">
        <v>1370</v>
      </c>
      <c r="B2014" s="124"/>
      <c r="C2014" s="125" t="s">
        <v>1370</v>
      </c>
      <c r="D2014" s="119">
        <v>43159</v>
      </c>
      <c r="E2014" s="120" t="s">
        <v>3994</v>
      </c>
      <c r="F2014" s="120" t="s">
        <v>13</v>
      </c>
      <c r="G2014" s="120">
        <v>379618</v>
      </c>
      <c r="H2014" s="124"/>
      <c r="I2014" s="128" t="s">
        <v>1396</v>
      </c>
      <c r="J2014" s="124"/>
      <c r="K2014" s="124"/>
      <c r="L2014" s="124"/>
      <c r="M2014" s="124"/>
      <c r="N2014" s="213">
        <v>2687603.12</v>
      </c>
      <c r="O2014" s="213">
        <v>0</v>
      </c>
      <c r="P2014" s="124" t="s">
        <v>1314</v>
      </c>
    </row>
    <row r="2015" spans="1:16">
      <c r="A2015" s="266" t="s">
        <v>1370</v>
      </c>
      <c r="B2015" s="124"/>
      <c r="C2015" s="125" t="s">
        <v>1370</v>
      </c>
      <c r="D2015" s="119">
        <v>43159</v>
      </c>
      <c r="E2015" s="120" t="s">
        <v>3995</v>
      </c>
      <c r="F2015" s="120" t="s">
        <v>13</v>
      </c>
      <c r="G2015" s="120">
        <v>379620</v>
      </c>
      <c r="H2015" s="124"/>
      <c r="I2015" s="128" t="s">
        <v>1396</v>
      </c>
      <c r="J2015" s="124"/>
      <c r="K2015" s="124"/>
      <c r="L2015" s="124"/>
      <c r="M2015" s="124"/>
      <c r="N2015" s="213">
        <v>2687603.12</v>
      </c>
      <c r="O2015" s="213">
        <v>0</v>
      </c>
      <c r="P2015" s="124" t="s">
        <v>1314</v>
      </c>
    </row>
    <row r="2016" spans="1:16">
      <c r="A2016" s="266" t="s">
        <v>1370</v>
      </c>
      <c r="B2016" s="124"/>
      <c r="C2016" s="125" t="s">
        <v>1370</v>
      </c>
      <c r="D2016" s="119">
        <v>43159</v>
      </c>
      <c r="E2016" s="120" t="s">
        <v>3996</v>
      </c>
      <c r="F2016" s="120" t="s">
        <v>13</v>
      </c>
      <c r="G2016" s="120">
        <v>379622</v>
      </c>
      <c r="H2016" s="124"/>
      <c r="I2016" s="128" t="s">
        <v>1396</v>
      </c>
      <c r="J2016" s="124"/>
      <c r="K2016" s="124"/>
      <c r="L2016" s="124"/>
      <c r="M2016" s="124"/>
      <c r="N2016" s="213">
        <v>1514595.39</v>
      </c>
      <c r="O2016" s="213">
        <v>0</v>
      </c>
      <c r="P2016" s="124" t="s">
        <v>1314</v>
      </c>
    </row>
    <row r="2017" spans="1:16">
      <c r="A2017" s="266" t="s">
        <v>1370</v>
      </c>
      <c r="B2017" s="124"/>
      <c r="C2017" s="125" t="s">
        <v>1370</v>
      </c>
      <c r="D2017" s="119">
        <v>43159</v>
      </c>
      <c r="E2017" s="120" t="s">
        <v>3997</v>
      </c>
      <c r="F2017" s="120" t="s">
        <v>13</v>
      </c>
      <c r="G2017" s="120">
        <v>379624</v>
      </c>
      <c r="H2017" s="124"/>
      <c r="I2017" s="128" t="s">
        <v>1396</v>
      </c>
      <c r="J2017" s="124"/>
      <c r="K2017" s="124"/>
      <c r="L2017" s="124"/>
      <c r="M2017" s="124"/>
      <c r="N2017" s="213">
        <v>2373688.69</v>
      </c>
      <c r="O2017" s="213">
        <v>0</v>
      </c>
      <c r="P2017" s="124" t="s">
        <v>1314</v>
      </c>
    </row>
    <row r="2018" spans="1:16">
      <c r="A2018" s="266" t="s">
        <v>1370</v>
      </c>
      <c r="B2018" s="124"/>
      <c r="C2018" s="125" t="s">
        <v>1370</v>
      </c>
      <c r="D2018" s="119">
        <v>43159</v>
      </c>
      <c r="E2018" s="120" t="s">
        <v>3998</v>
      </c>
      <c r="F2018" s="120" t="s">
        <v>13</v>
      </c>
      <c r="G2018" s="120">
        <v>379626</v>
      </c>
      <c r="H2018" s="124"/>
      <c r="I2018" s="128" t="s">
        <v>1396</v>
      </c>
      <c r="J2018" s="124"/>
      <c r="K2018" s="124"/>
      <c r="L2018" s="124"/>
      <c r="M2018" s="124"/>
      <c r="N2018" s="213">
        <v>533106.04</v>
      </c>
      <c r="O2018" s="213">
        <v>0</v>
      </c>
      <c r="P2018" s="124" t="s">
        <v>1314</v>
      </c>
    </row>
    <row r="2019" spans="1:16">
      <c r="A2019" s="266" t="s">
        <v>1370</v>
      </c>
      <c r="B2019" s="124"/>
      <c r="C2019" s="125" t="s">
        <v>1370</v>
      </c>
      <c r="D2019" s="119">
        <v>43159</v>
      </c>
      <c r="E2019" s="120" t="s">
        <v>3999</v>
      </c>
      <c r="F2019" s="120" t="s">
        <v>13</v>
      </c>
      <c r="G2019" s="120">
        <v>379628</v>
      </c>
      <c r="H2019" s="124"/>
      <c r="I2019" s="128" t="s">
        <v>1396</v>
      </c>
      <c r="J2019" s="124"/>
      <c r="K2019" s="124"/>
      <c r="L2019" s="124"/>
      <c r="M2019" s="124"/>
      <c r="N2019" s="213">
        <v>1464238.39</v>
      </c>
      <c r="O2019" s="213">
        <v>0</v>
      </c>
      <c r="P2019" s="124" t="s">
        <v>1314</v>
      </c>
    </row>
    <row r="2020" spans="1:16">
      <c r="A2020" s="266" t="s">
        <v>1370</v>
      </c>
      <c r="B2020" s="124"/>
      <c r="C2020" s="125" t="s">
        <v>1370</v>
      </c>
      <c r="D2020" s="119">
        <v>43159</v>
      </c>
      <c r="E2020" s="120" t="s">
        <v>4000</v>
      </c>
      <c r="F2020" s="120" t="s">
        <v>13</v>
      </c>
      <c r="G2020" s="120">
        <v>379630</v>
      </c>
      <c r="H2020" s="124"/>
      <c r="I2020" s="128" t="s">
        <v>1396</v>
      </c>
      <c r="J2020" s="124"/>
      <c r="K2020" s="124"/>
      <c r="L2020" s="124"/>
      <c r="M2020" s="124"/>
      <c r="N2020" s="213">
        <v>6519614.8899999997</v>
      </c>
      <c r="O2020" s="213">
        <v>0</v>
      </c>
      <c r="P2020" s="124" t="s">
        <v>1314</v>
      </c>
    </row>
    <row r="2021" spans="1:16">
      <c r="A2021" s="266" t="s">
        <v>1370</v>
      </c>
      <c r="B2021" s="124"/>
      <c r="C2021" s="125" t="s">
        <v>1370</v>
      </c>
      <c r="D2021" s="119">
        <v>43159</v>
      </c>
      <c r="E2021" s="120" t="s">
        <v>4001</v>
      </c>
      <c r="F2021" s="120" t="s">
        <v>13</v>
      </c>
      <c r="G2021" s="120">
        <v>379632</v>
      </c>
      <c r="H2021" s="124"/>
      <c r="I2021" s="128" t="s">
        <v>1396</v>
      </c>
      <c r="J2021" s="124"/>
      <c r="K2021" s="124"/>
      <c r="L2021" s="124"/>
      <c r="M2021" s="124"/>
      <c r="N2021" s="213">
        <v>413209.49</v>
      </c>
      <c r="O2021" s="213">
        <v>0</v>
      </c>
      <c r="P2021" s="124" t="s">
        <v>1314</v>
      </c>
    </row>
    <row r="2022" spans="1:16">
      <c r="A2022" s="266" t="s">
        <v>1370</v>
      </c>
      <c r="B2022" s="124"/>
      <c r="C2022" s="125" t="s">
        <v>1370</v>
      </c>
      <c r="D2022" s="119">
        <v>43159</v>
      </c>
      <c r="E2022" s="120" t="s">
        <v>4002</v>
      </c>
      <c r="F2022" s="120" t="s">
        <v>13</v>
      </c>
      <c r="G2022" s="120">
        <v>379634</v>
      </c>
      <c r="H2022" s="124"/>
      <c r="I2022" s="128" t="s">
        <v>1396</v>
      </c>
      <c r="J2022" s="124"/>
      <c r="K2022" s="124"/>
      <c r="L2022" s="124"/>
      <c r="M2022" s="124"/>
      <c r="N2022" s="213">
        <v>3523958.61</v>
      </c>
      <c r="O2022" s="213">
        <v>0</v>
      </c>
      <c r="P2022" s="124" t="s">
        <v>1314</v>
      </c>
    </row>
    <row r="2023" spans="1:16">
      <c r="A2023" s="266" t="s">
        <v>1370</v>
      </c>
      <c r="B2023" s="124"/>
      <c r="C2023" s="125" t="s">
        <v>1370</v>
      </c>
      <c r="D2023" s="119">
        <v>43159</v>
      </c>
      <c r="E2023" s="120" t="s">
        <v>4003</v>
      </c>
      <c r="F2023" s="120" t="s">
        <v>13</v>
      </c>
      <c r="G2023" s="120">
        <v>379636</v>
      </c>
      <c r="H2023" s="124"/>
      <c r="I2023" s="128" t="s">
        <v>1396</v>
      </c>
      <c r="J2023" s="124"/>
      <c r="K2023" s="124"/>
      <c r="L2023" s="124"/>
      <c r="M2023" s="124"/>
      <c r="N2023" s="213">
        <v>5522782.46</v>
      </c>
      <c r="O2023" s="213">
        <v>0</v>
      </c>
      <c r="P2023" s="124" t="s">
        <v>1314</v>
      </c>
    </row>
    <row r="2024" spans="1:16">
      <c r="A2024" s="266" t="s">
        <v>1370</v>
      </c>
      <c r="B2024" s="124"/>
      <c r="C2024" s="125" t="s">
        <v>1370</v>
      </c>
      <c r="D2024" s="119">
        <v>43159</v>
      </c>
      <c r="E2024" s="120" t="s">
        <v>4004</v>
      </c>
      <c r="F2024" s="120" t="s">
        <v>13</v>
      </c>
      <c r="G2024" s="120">
        <v>379638</v>
      </c>
      <c r="H2024" s="124"/>
      <c r="I2024" s="128" t="s">
        <v>1396</v>
      </c>
      <c r="J2024" s="124"/>
      <c r="K2024" s="124"/>
      <c r="L2024" s="124"/>
      <c r="M2024" s="124"/>
      <c r="N2024" s="213">
        <v>350030.81</v>
      </c>
      <c r="O2024" s="213">
        <v>0</v>
      </c>
      <c r="P2024" s="124" t="s">
        <v>1314</v>
      </c>
    </row>
    <row r="2025" spans="1:16">
      <c r="A2025" s="266" t="s">
        <v>1370</v>
      </c>
      <c r="B2025" s="124"/>
      <c r="C2025" s="125" t="s">
        <v>1370</v>
      </c>
      <c r="D2025" s="119">
        <v>43159</v>
      </c>
      <c r="E2025" s="120" t="s">
        <v>4005</v>
      </c>
      <c r="F2025" s="120" t="s">
        <v>13</v>
      </c>
      <c r="G2025" s="120">
        <v>379640</v>
      </c>
      <c r="H2025" s="124"/>
      <c r="I2025" s="128" t="s">
        <v>1396</v>
      </c>
      <c r="J2025" s="124"/>
      <c r="K2025" s="124"/>
      <c r="L2025" s="124"/>
      <c r="M2025" s="124"/>
      <c r="N2025" s="213">
        <v>15168970.710000001</v>
      </c>
      <c r="O2025" s="213">
        <v>0</v>
      </c>
      <c r="P2025" s="124" t="s">
        <v>1314</v>
      </c>
    </row>
    <row r="2026" spans="1:16">
      <c r="A2026" s="266" t="s">
        <v>1370</v>
      </c>
      <c r="B2026" s="124"/>
      <c r="C2026" s="125" t="s">
        <v>1370</v>
      </c>
      <c r="D2026" s="119">
        <v>43159</v>
      </c>
      <c r="E2026" s="120" t="s">
        <v>4006</v>
      </c>
      <c r="F2026" s="120" t="s">
        <v>13</v>
      </c>
      <c r="G2026" s="120">
        <v>379642</v>
      </c>
      <c r="H2026" s="124"/>
      <c r="I2026" s="128" t="s">
        <v>1396</v>
      </c>
      <c r="J2026" s="124"/>
      <c r="K2026" s="124"/>
      <c r="L2026" s="124"/>
      <c r="M2026" s="124"/>
      <c r="N2026" s="213">
        <v>3406794.61</v>
      </c>
      <c r="O2026" s="213">
        <v>0</v>
      </c>
      <c r="P2026" s="124" t="s">
        <v>1314</v>
      </c>
    </row>
    <row r="2027" spans="1:16">
      <c r="A2027" s="266" t="s">
        <v>1370</v>
      </c>
      <c r="B2027" s="124"/>
      <c r="C2027" s="125" t="s">
        <v>1370</v>
      </c>
      <c r="D2027" s="119">
        <v>43159</v>
      </c>
      <c r="E2027" s="120" t="s">
        <v>4007</v>
      </c>
      <c r="F2027" s="120" t="s">
        <v>13</v>
      </c>
      <c r="G2027" s="120">
        <v>379644</v>
      </c>
      <c r="H2027" s="124"/>
      <c r="I2027" s="128" t="s">
        <v>1396</v>
      </c>
      <c r="J2027" s="124"/>
      <c r="K2027" s="124"/>
      <c r="L2027" s="124"/>
      <c r="M2027" s="124"/>
      <c r="N2027" s="213">
        <v>9678966.3499999996</v>
      </c>
      <c r="O2027" s="213">
        <v>0</v>
      </c>
      <c r="P2027" s="124" t="s">
        <v>1314</v>
      </c>
    </row>
    <row r="2028" spans="1:16">
      <c r="A2028" s="266" t="s">
        <v>1370</v>
      </c>
      <c r="B2028" s="124"/>
      <c r="C2028" s="125" t="s">
        <v>1370</v>
      </c>
      <c r="D2028" s="119">
        <v>43159</v>
      </c>
      <c r="E2028" s="120" t="s">
        <v>4008</v>
      </c>
      <c r="F2028" s="120" t="s">
        <v>13</v>
      </c>
      <c r="G2028" s="120">
        <v>379646</v>
      </c>
      <c r="H2028" s="124"/>
      <c r="I2028" s="128" t="s">
        <v>1396</v>
      </c>
      <c r="J2028" s="124"/>
      <c r="K2028" s="124"/>
      <c r="L2028" s="124"/>
      <c r="M2028" s="124"/>
      <c r="N2028" s="213">
        <v>626784.68999999994</v>
      </c>
      <c r="O2028" s="213">
        <v>0</v>
      </c>
      <c r="P2028" s="124" t="s">
        <v>1314</v>
      </c>
    </row>
    <row r="2029" spans="1:16">
      <c r="A2029" s="266" t="s">
        <v>1370</v>
      </c>
      <c r="B2029" s="124"/>
      <c r="C2029" s="125" t="s">
        <v>1370</v>
      </c>
      <c r="D2029" s="119">
        <v>43159</v>
      </c>
      <c r="E2029" s="120" t="s">
        <v>4009</v>
      </c>
      <c r="F2029" s="120" t="s">
        <v>13</v>
      </c>
      <c r="G2029" s="120">
        <v>379648</v>
      </c>
      <c r="H2029" s="124"/>
      <c r="I2029" s="128" t="s">
        <v>1396</v>
      </c>
      <c r="J2029" s="124"/>
      <c r="K2029" s="124"/>
      <c r="L2029" s="124"/>
      <c r="M2029" s="124"/>
      <c r="N2029" s="213">
        <v>176879.27</v>
      </c>
      <c r="O2029" s="213">
        <v>0</v>
      </c>
      <c r="P2029" s="124" t="s">
        <v>1314</v>
      </c>
    </row>
    <row r="2030" spans="1:16">
      <c r="A2030" s="266" t="s">
        <v>1370</v>
      </c>
      <c r="B2030" s="124"/>
      <c r="C2030" s="125" t="s">
        <v>1370</v>
      </c>
      <c r="D2030" s="119">
        <v>43159</v>
      </c>
      <c r="E2030" s="120" t="s">
        <v>4010</v>
      </c>
      <c r="F2030" s="120" t="s">
        <v>13</v>
      </c>
      <c r="G2030" s="120">
        <v>379650</v>
      </c>
      <c r="H2030" s="124"/>
      <c r="I2030" s="128" t="s">
        <v>1396</v>
      </c>
      <c r="J2030" s="124"/>
      <c r="K2030" s="124"/>
      <c r="L2030" s="124"/>
      <c r="M2030" s="124"/>
      <c r="N2030" s="213">
        <v>1780743.56</v>
      </c>
      <c r="O2030" s="213">
        <v>0</v>
      </c>
      <c r="P2030" s="124" t="s">
        <v>1314</v>
      </c>
    </row>
    <row r="2031" spans="1:16">
      <c r="A2031" s="266" t="s">
        <v>1370</v>
      </c>
      <c r="B2031" s="124"/>
      <c r="C2031" s="125" t="s">
        <v>1370</v>
      </c>
      <c r="D2031" s="119">
        <v>43159</v>
      </c>
      <c r="E2031" s="120" t="s">
        <v>4011</v>
      </c>
      <c r="F2031" s="120" t="s">
        <v>13</v>
      </c>
      <c r="G2031" s="120">
        <v>379652</v>
      </c>
      <c r="H2031" s="124"/>
      <c r="I2031" s="128" t="s">
        <v>1396</v>
      </c>
      <c r="J2031" s="124"/>
      <c r="K2031" s="124"/>
      <c r="L2031" s="124"/>
      <c r="M2031" s="124"/>
      <c r="N2031" s="213">
        <v>771321.18</v>
      </c>
      <c r="O2031" s="213">
        <v>0</v>
      </c>
      <c r="P2031" s="124" t="s">
        <v>1314</v>
      </c>
    </row>
    <row r="2032" spans="1:16">
      <c r="A2032" s="266" t="s">
        <v>1370</v>
      </c>
      <c r="B2032" s="124"/>
      <c r="C2032" s="125" t="s">
        <v>1370</v>
      </c>
      <c r="D2032" s="119">
        <v>43159</v>
      </c>
      <c r="E2032" s="120" t="s">
        <v>4012</v>
      </c>
      <c r="F2032" s="120" t="s">
        <v>13</v>
      </c>
      <c r="G2032" s="120">
        <v>379654</v>
      </c>
      <c r="H2032" s="124"/>
      <c r="I2032" s="128" t="s">
        <v>1396</v>
      </c>
      <c r="J2032" s="124"/>
      <c r="K2032" s="124"/>
      <c r="L2032" s="124"/>
      <c r="M2032" s="124"/>
      <c r="N2032" s="213">
        <v>1752810.54</v>
      </c>
      <c r="O2032" s="213">
        <v>0</v>
      </c>
      <c r="P2032" s="124" t="s">
        <v>1314</v>
      </c>
    </row>
    <row r="2033" spans="1:16">
      <c r="A2033" s="266" t="s">
        <v>1370</v>
      </c>
      <c r="B2033" s="124"/>
      <c r="C2033" s="125" t="s">
        <v>1370</v>
      </c>
      <c r="D2033" s="119">
        <v>43159</v>
      </c>
      <c r="E2033" s="120" t="s">
        <v>4013</v>
      </c>
      <c r="F2033" s="120" t="s">
        <v>13</v>
      </c>
      <c r="G2033" s="120">
        <v>379656</v>
      </c>
      <c r="H2033" s="124"/>
      <c r="I2033" s="128" t="s">
        <v>1396</v>
      </c>
      <c r="J2033" s="124"/>
      <c r="K2033" s="124"/>
      <c r="L2033" s="124"/>
      <c r="M2033" s="124"/>
      <c r="N2033" s="213">
        <v>4814300.12</v>
      </c>
      <c r="O2033" s="213">
        <v>0</v>
      </c>
      <c r="P2033" s="124" t="s">
        <v>1314</v>
      </c>
    </row>
    <row r="2034" spans="1:16">
      <c r="A2034" s="266" t="s">
        <v>1370</v>
      </c>
      <c r="B2034" s="124"/>
      <c r="C2034" s="125" t="s">
        <v>1370</v>
      </c>
      <c r="D2034" s="119">
        <v>43159</v>
      </c>
      <c r="E2034" s="120" t="s">
        <v>4014</v>
      </c>
      <c r="F2034" s="120" t="s">
        <v>13</v>
      </c>
      <c r="G2034" s="120">
        <v>379658</v>
      </c>
      <c r="H2034" s="124"/>
      <c r="I2034" s="128" t="s">
        <v>1396</v>
      </c>
      <c r="J2034" s="124"/>
      <c r="K2034" s="124"/>
      <c r="L2034" s="124"/>
      <c r="M2034" s="124"/>
      <c r="N2034" s="213">
        <v>5865329.0199999996</v>
      </c>
      <c r="O2034" s="213">
        <v>0</v>
      </c>
      <c r="P2034" s="124" t="s">
        <v>1314</v>
      </c>
    </row>
    <row r="2035" spans="1:16">
      <c r="A2035" s="266" t="s">
        <v>1370</v>
      </c>
      <c r="B2035" s="124"/>
      <c r="C2035" s="125" t="s">
        <v>1370</v>
      </c>
      <c r="D2035" s="119">
        <v>43159</v>
      </c>
      <c r="E2035" s="120" t="s">
        <v>4015</v>
      </c>
      <c r="F2035" s="120" t="s">
        <v>13</v>
      </c>
      <c r="G2035" s="120">
        <v>379660</v>
      </c>
      <c r="H2035" s="124"/>
      <c r="I2035" s="128" t="s">
        <v>1396</v>
      </c>
      <c r="J2035" s="124"/>
      <c r="K2035" s="124"/>
      <c r="L2035" s="124"/>
      <c r="M2035" s="124"/>
      <c r="N2035" s="213">
        <v>4078205.93</v>
      </c>
      <c r="O2035" s="213">
        <v>0</v>
      </c>
      <c r="P2035" s="124" t="s">
        <v>1314</v>
      </c>
    </row>
    <row r="2036" spans="1:16">
      <c r="A2036" s="266" t="s">
        <v>1370</v>
      </c>
      <c r="B2036" s="124"/>
      <c r="C2036" s="125" t="s">
        <v>1370</v>
      </c>
      <c r="D2036" s="119">
        <v>43159</v>
      </c>
      <c r="E2036" s="120" t="s">
        <v>4016</v>
      </c>
      <c r="F2036" s="120" t="s">
        <v>13</v>
      </c>
      <c r="G2036" s="120">
        <v>379662</v>
      </c>
      <c r="H2036" s="124"/>
      <c r="I2036" s="128" t="s">
        <v>1396</v>
      </c>
      <c r="J2036" s="124"/>
      <c r="K2036" s="124"/>
      <c r="L2036" s="124"/>
      <c r="M2036" s="124"/>
      <c r="N2036" s="213">
        <v>4968535.1399999997</v>
      </c>
      <c r="O2036" s="213">
        <v>0</v>
      </c>
      <c r="P2036" s="124" t="s">
        <v>1314</v>
      </c>
    </row>
    <row r="2037" spans="1:16">
      <c r="A2037" s="266" t="s">
        <v>1370</v>
      </c>
      <c r="B2037" s="124"/>
      <c r="C2037" s="125" t="s">
        <v>1370</v>
      </c>
      <c r="D2037" s="119">
        <v>43159</v>
      </c>
      <c r="E2037" s="120" t="s">
        <v>4017</v>
      </c>
      <c r="F2037" s="120" t="s">
        <v>13</v>
      </c>
      <c r="G2037" s="120">
        <v>379664</v>
      </c>
      <c r="H2037" s="124"/>
      <c r="I2037" s="128" t="s">
        <v>1396</v>
      </c>
      <c r="J2037" s="124"/>
      <c r="K2037" s="124"/>
      <c r="L2037" s="124"/>
      <c r="M2037" s="124"/>
      <c r="N2037" s="213">
        <v>13646665.43</v>
      </c>
      <c r="O2037" s="213">
        <v>0</v>
      </c>
      <c r="P2037" s="124" t="s">
        <v>1314</v>
      </c>
    </row>
    <row r="2038" spans="1:16">
      <c r="A2038" s="266" t="s">
        <v>1370</v>
      </c>
      <c r="B2038" s="124"/>
      <c r="C2038" s="125" t="s">
        <v>1370</v>
      </c>
      <c r="D2038" s="119">
        <v>43159</v>
      </c>
      <c r="E2038" s="120" t="s">
        <v>4018</v>
      </c>
      <c r="F2038" s="120" t="s">
        <v>13</v>
      </c>
      <c r="G2038" s="120">
        <v>379666</v>
      </c>
      <c r="H2038" s="124"/>
      <c r="I2038" s="128" t="s">
        <v>1396</v>
      </c>
      <c r="J2038" s="124"/>
      <c r="K2038" s="124"/>
      <c r="L2038" s="124"/>
      <c r="M2038" s="124"/>
      <c r="N2038" s="213">
        <v>4929099.82</v>
      </c>
      <c r="O2038" s="213">
        <v>0</v>
      </c>
      <c r="P2038" s="124" t="s">
        <v>1314</v>
      </c>
    </row>
    <row r="2039" spans="1:16">
      <c r="A2039" s="266" t="s">
        <v>1370</v>
      </c>
      <c r="B2039" s="124"/>
      <c r="C2039" s="125" t="s">
        <v>1370</v>
      </c>
      <c r="D2039" s="119">
        <v>43159</v>
      </c>
      <c r="E2039" s="120" t="s">
        <v>4019</v>
      </c>
      <c r="F2039" s="120" t="s">
        <v>13</v>
      </c>
      <c r="G2039" s="120">
        <v>379668</v>
      </c>
      <c r="H2039" s="124"/>
      <c r="I2039" s="128" t="s">
        <v>1396</v>
      </c>
      <c r="J2039" s="124"/>
      <c r="K2039" s="124"/>
      <c r="L2039" s="124"/>
      <c r="M2039" s="124"/>
      <c r="N2039" s="213">
        <v>11201271.630000001</v>
      </c>
      <c r="O2039" s="213">
        <v>0</v>
      </c>
      <c r="P2039" s="124" t="s">
        <v>1314</v>
      </c>
    </row>
    <row r="2040" spans="1:16">
      <c r="A2040" s="266" t="s">
        <v>1370</v>
      </c>
      <c r="B2040" s="124"/>
      <c r="C2040" s="125" t="s">
        <v>1370</v>
      </c>
      <c r="D2040" s="119">
        <v>43159</v>
      </c>
      <c r="E2040" s="120" t="s">
        <v>4020</v>
      </c>
      <c r="F2040" s="120" t="s">
        <v>13</v>
      </c>
      <c r="G2040" s="120">
        <v>379670</v>
      </c>
      <c r="H2040" s="124"/>
      <c r="I2040" s="128" t="s">
        <v>1396</v>
      </c>
      <c r="J2040" s="124"/>
      <c r="K2040" s="124"/>
      <c r="L2040" s="124"/>
      <c r="M2040" s="124"/>
      <c r="N2040" s="213">
        <v>2510723.85</v>
      </c>
      <c r="O2040" s="213">
        <v>0</v>
      </c>
      <c r="P2040" s="124" t="s">
        <v>1314</v>
      </c>
    </row>
    <row r="2041" spans="1:16">
      <c r="A2041" s="266" t="s">
        <v>1370</v>
      </c>
      <c r="B2041" s="124"/>
      <c r="C2041" s="125" t="s">
        <v>1370</v>
      </c>
      <c r="D2041" s="119">
        <v>43159</v>
      </c>
      <c r="E2041" s="120" t="s">
        <v>4021</v>
      </c>
      <c r="F2041" s="120" t="s">
        <v>13</v>
      </c>
      <c r="G2041" s="120">
        <v>379672</v>
      </c>
      <c r="H2041" s="124"/>
      <c r="I2041" s="128" t="s">
        <v>1396</v>
      </c>
      <c r="J2041" s="124"/>
      <c r="K2041" s="124"/>
      <c r="L2041" s="124"/>
      <c r="M2041" s="124"/>
      <c r="N2041" s="213">
        <v>2285916.64</v>
      </c>
      <c r="O2041" s="213">
        <v>0</v>
      </c>
      <c r="P2041" s="124" t="s">
        <v>1314</v>
      </c>
    </row>
    <row r="2042" spans="1:16">
      <c r="A2042" s="266" t="s">
        <v>1370</v>
      </c>
      <c r="B2042" s="124"/>
      <c r="C2042" s="125" t="s">
        <v>1370</v>
      </c>
      <c r="D2042" s="119">
        <v>43159</v>
      </c>
      <c r="E2042" s="120" t="s">
        <v>4022</v>
      </c>
      <c r="F2042" s="120" t="s">
        <v>13</v>
      </c>
      <c r="G2042" s="120">
        <v>379674</v>
      </c>
      <c r="H2042" s="124"/>
      <c r="I2042" s="128" t="s">
        <v>1396</v>
      </c>
      <c r="J2042" s="124"/>
      <c r="K2042" s="124"/>
      <c r="L2042" s="124"/>
      <c r="M2042" s="124"/>
      <c r="N2042" s="213">
        <v>2285916.64</v>
      </c>
      <c r="O2042" s="213">
        <v>0</v>
      </c>
      <c r="P2042" s="124" t="s">
        <v>1314</v>
      </c>
    </row>
    <row r="2043" spans="1:16">
      <c r="A2043" s="266" t="s">
        <v>1370</v>
      </c>
      <c r="B2043" s="124"/>
      <c r="C2043" s="125" t="s">
        <v>1370</v>
      </c>
      <c r="D2043" s="119">
        <v>43159</v>
      </c>
      <c r="E2043" s="120" t="s">
        <v>4023</v>
      </c>
      <c r="F2043" s="120" t="s">
        <v>13</v>
      </c>
      <c r="G2043" s="120">
        <v>379676</v>
      </c>
      <c r="H2043" s="124"/>
      <c r="I2043" s="128" t="s">
        <v>1396</v>
      </c>
      <c r="J2043" s="124"/>
      <c r="K2043" s="124"/>
      <c r="L2043" s="124"/>
      <c r="M2043" s="124"/>
      <c r="N2043" s="213">
        <v>2285916.64</v>
      </c>
      <c r="O2043" s="213">
        <v>0</v>
      </c>
      <c r="P2043" s="124" t="s">
        <v>1314</v>
      </c>
    </row>
    <row r="2044" spans="1:16">
      <c r="A2044" s="266" t="s">
        <v>1370</v>
      </c>
      <c r="B2044" s="124"/>
      <c r="C2044" s="125" t="s">
        <v>1370</v>
      </c>
      <c r="D2044" s="119">
        <v>43159</v>
      </c>
      <c r="E2044" s="120" t="s">
        <v>4024</v>
      </c>
      <c r="F2044" s="120" t="s">
        <v>13</v>
      </c>
      <c r="G2044" s="120">
        <v>379678</v>
      </c>
      <c r="H2044" s="124"/>
      <c r="I2044" s="128" t="s">
        <v>1396</v>
      </c>
      <c r="J2044" s="124"/>
      <c r="K2044" s="124"/>
      <c r="L2044" s="124"/>
      <c r="M2044" s="124"/>
      <c r="N2044" s="213">
        <v>2285916.64</v>
      </c>
      <c r="O2044" s="213">
        <v>0</v>
      </c>
      <c r="P2044" s="124" t="s">
        <v>1314</v>
      </c>
    </row>
    <row r="2045" spans="1:16">
      <c r="A2045" s="266" t="s">
        <v>1370</v>
      </c>
      <c r="B2045" s="124"/>
      <c r="C2045" s="125" t="s">
        <v>1370</v>
      </c>
      <c r="D2045" s="119">
        <v>43159</v>
      </c>
      <c r="E2045" s="120" t="s">
        <v>4025</v>
      </c>
      <c r="F2045" s="120" t="s">
        <v>13</v>
      </c>
      <c r="G2045" s="120">
        <v>379680</v>
      </c>
      <c r="H2045" s="124"/>
      <c r="I2045" s="128" t="s">
        <v>1396</v>
      </c>
      <c r="J2045" s="124"/>
      <c r="K2045" s="124"/>
      <c r="L2045" s="124"/>
      <c r="M2045" s="124"/>
      <c r="N2045" s="213">
        <v>2285916.64</v>
      </c>
      <c r="O2045" s="213">
        <v>0</v>
      </c>
      <c r="P2045" s="124" t="s">
        <v>1314</v>
      </c>
    </row>
    <row r="2046" spans="1:16">
      <c r="A2046" s="266" t="s">
        <v>1370</v>
      </c>
      <c r="B2046" s="124"/>
      <c r="C2046" s="125" t="s">
        <v>1370</v>
      </c>
      <c r="D2046" s="119">
        <v>43159</v>
      </c>
      <c r="E2046" s="120" t="s">
        <v>4026</v>
      </c>
      <c r="F2046" s="120" t="s">
        <v>13</v>
      </c>
      <c r="G2046" s="120">
        <v>379682</v>
      </c>
      <c r="H2046" s="124"/>
      <c r="I2046" s="128" t="s">
        <v>1396</v>
      </c>
      <c r="J2046" s="124"/>
      <c r="K2046" s="124"/>
      <c r="L2046" s="124"/>
      <c r="M2046" s="124"/>
      <c r="N2046" s="213">
        <v>6278538.5099999998</v>
      </c>
      <c r="O2046" s="213">
        <v>0</v>
      </c>
      <c r="P2046" s="124" t="s">
        <v>1314</v>
      </c>
    </row>
    <row r="2047" spans="1:16">
      <c r="A2047" s="266" t="s">
        <v>1370</v>
      </c>
      <c r="B2047" s="124"/>
      <c r="C2047" s="125" t="s">
        <v>1370</v>
      </c>
      <c r="D2047" s="119">
        <v>43159</v>
      </c>
      <c r="E2047" s="120" t="s">
        <v>4027</v>
      </c>
      <c r="F2047" s="120" t="s">
        <v>13</v>
      </c>
      <c r="G2047" s="120">
        <v>379684</v>
      </c>
      <c r="H2047" s="124"/>
      <c r="I2047" s="128" t="s">
        <v>1396</v>
      </c>
      <c r="J2047" s="124"/>
      <c r="K2047" s="124"/>
      <c r="L2047" s="124"/>
      <c r="M2047" s="124"/>
      <c r="N2047" s="213">
        <v>6278538.5099999998</v>
      </c>
      <c r="O2047" s="213">
        <v>0</v>
      </c>
      <c r="P2047" s="124" t="s">
        <v>1314</v>
      </c>
    </row>
    <row r="2048" spans="1:16">
      <c r="A2048" s="266" t="s">
        <v>1370</v>
      </c>
      <c r="B2048" s="124"/>
      <c r="C2048" s="125" t="s">
        <v>1370</v>
      </c>
      <c r="D2048" s="119">
        <v>43159</v>
      </c>
      <c r="E2048" s="120" t="s">
        <v>4028</v>
      </c>
      <c r="F2048" s="120" t="s">
        <v>13</v>
      </c>
      <c r="G2048" s="120">
        <v>379686</v>
      </c>
      <c r="H2048" s="124"/>
      <c r="I2048" s="128" t="s">
        <v>1396</v>
      </c>
      <c r="J2048" s="124"/>
      <c r="K2048" s="124"/>
      <c r="L2048" s="124"/>
      <c r="M2048" s="124"/>
      <c r="N2048" s="213">
        <v>6278538.5099999998</v>
      </c>
      <c r="O2048" s="213">
        <v>0</v>
      </c>
      <c r="P2048" s="124" t="s">
        <v>1314</v>
      </c>
    </row>
    <row r="2049" spans="1:16">
      <c r="A2049" s="266" t="s">
        <v>1370</v>
      </c>
      <c r="B2049" s="124"/>
      <c r="C2049" s="125" t="s">
        <v>1370</v>
      </c>
      <c r="D2049" s="119">
        <v>43159</v>
      </c>
      <c r="E2049" s="120" t="s">
        <v>4029</v>
      </c>
      <c r="F2049" s="120" t="s">
        <v>13</v>
      </c>
      <c r="G2049" s="120">
        <v>379688</v>
      </c>
      <c r="H2049" s="124"/>
      <c r="I2049" s="128" t="s">
        <v>1396</v>
      </c>
      <c r="J2049" s="124"/>
      <c r="K2049" s="124"/>
      <c r="L2049" s="124"/>
      <c r="M2049" s="124"/>
      <c r="N2049" s="213">
        <v>6278538.5099999998</v>
      </c>
      <c r="O2049" s="213">
        <v>0</v>
      </c>
      <c r="P2049" s="124" t="s">
        <v>1314</v>
      </c>
    </row>
    <row r="2050" spans="1:16">
      <c r="A2050" s="266" t="s">
        <v>1370</v>
      </c>
      <c r="B2050" s="124"/>
      <c r="C2050" s="125" t="s">
        <v>1370</v>
      </c>
      <c r="D2050" s="119">
        <v>43159</v>
      </c>
      <c r="E2050" s="120" t="s">
        <v>4030</v>
      </c>
      <c r="F2050" s="120" t="s">
        <v>13</v>
      </c>
      <c r="G2050" s="120">
        <v>379690</v>
      </c>
      <c r="H2050" s="124"/>
      <c r="I2050" s="128" t="s">
        <v>1396</v>
      </c>
      <c r="J2050" s="124"/>
      <c r="K2050" s="124"/>
      <c r="L2050" s="124"/>
      <c r="M2050" s="124"/>
      <c r="N2050" s="213">
        <v>6278538.5099999998</v>
      </c>
      <c r="O2050" s="213">
        <v>0</v>
      </c>
      <c r="P2050" s="124" t="s">
        <v>1314</v>
      </c>
    </row>
    <row r="2051" spans="1:16">
      <c r="A2051" s="266" t="s">
        <v>1370</v>
      </c>
      <c r="B2051" s="124"/>
      <c r="C2051" s="125" t="s">
        <v>1370</v>
      </c>
      <c r="D2051" s="119">
        <v>43159</v>
      </c>
      <c r="E2051" s="120" t="s">
        <v>4031</v>
      </c>
      <c r="F2051" s="120" t="s">
        <v>13</v>
      </c>
      <c r="G2051" s="120">
        <v>379692</v>
      </c>
      <c r="H2051" s="124"/>
      <c r="I2051" s="128" t="s">
        <v>1396</v>
      </c>
      <c r="J2051" s="124"/>
      <c r="K2051" s="124"/>
      <c r="L2051" s="124"/>
      <c r="M2051" s="124"/>
      <c r="N2051" s="213">
        <v>5318565.96</v>
      </c>
      <c r="O2051" s="213">
        <v>0</v>
      </c>
      <c r="P2051" s="124" t="s">
        <v>1314</v>
      </c>
    </row>
    <row r="2052" spans="1:16">
      <c r="A2052" s="266" t="s">
        <v>1370</v>
      </c>
      <c r="B2052" s="124"/>
      <c r="C2052" s="125" t="s">
        <v>1370</v>
      </c>
      <c r="D2052" s="119">
        <v>43159</v>
      </c>
      <c r="E2052" s="120" t="s">
        <v>4032</v>
      </c>
      <c r="F2052" s="120" t="s">
        <v>13</v>
      </c>
      <c r="G2052" s="120">
        <v>379694</v>
      </c>
      <c r="H2052" s="124"/>
      <c r="I2052" s="128" t="s">
        <v>1396</v>
      </c>
      <c r="J2052" s="124"/>
      <c r="K2052" s="124"/>
      <c r="L2052" s="124"/>
      <c r="M2052" s="124"/>
      <c r="N2052" s="213">
        <v>5318565.96</v>
      </c>
      <c r="O2052" s="213">
        <v>0</v>
      </c>
      <c r="P2052" s="124" t="s">
        <v>1314</v>
      </c>
    </row>
    <row r="2053" spans="1:16">
      <c r="A2053" s="266" t="s">
        <v>1370</v>
      </c>
      <c r="B2053" s="124"/>
      <c r="C2053" s="125" t="s">
        <v>1370</v>
      </c>
      <c r="D2053" s="119">
        <v>43159</v>
      </c>
      <c r="E2053" s="120" t="s">
        <v>4033</v>
      </c>
      <c r="F2053" s="120" t="s">
        <v>13</v>
      </c>
      <c r="G2053" s="120">
        <v>379696</v>
      </c>
      <c r="H2053" s="124"/>
      <c r="I2053" s="128" t="s">
        <v>1396</v>
      </c>
      <c r="J2053" s="124"/>
      <c r="K2053" s="124"/>
      <c r="L2053" s="124"/>
      <c r="M2053" s="124"/>
      <c r="N2053" s="213">
        <v>5318565.96</v>
      </c>
      <c r="O2053" s="213">
        <v>0</v>
      </c>
      <c r="P2053" s="124" t="s">
        <v>1314</v>
      </c>
    </row>
    <row r="2054" spans="1:16">
      <c r="A2054" s="266" t="s">
        <v>1370</v>
      </c>
      <c r="B2054" s="124"/>
      <c r="C2054" s="125" t="s">
        <v>1370</v>
      </c>
      <c r="D2054" s="119">
        <v>43159</v>
      </c>
      <c r="E2054" s="120" t="s">
        <v>4034</v>
      </c>
      <c r="F2054" s="120" t="s">
        <v>13</v>
      </c>
      <c r="G2054" s="120">
        <v>379698</v>
      </c>
      <c r="H2054" s="124"/>
      <c r="I2054" s="128" t="s">
        <v>1396</v>
      </c>
      <c r="J2054" s="124"/>
      <c r="K2054" s="124"/>
      <c r="L2054" s="124"/>
      <c r="M2054" s="124"/>
      <c r="N2054" s="213">
        <v>5318565.96</v>
      </c>
      <c r="O2054" s="213">
        <v>0</v>
      </c>
      <c r="P2054" s="124" t="s">
        <v>1314</v>
      </c>
    </row>
    <row r="2055" spans="1:16">
      <c r="A2055" s="266" t="s">
        <v>1370</v>
      </c>
      <c r="B2055" s="124"/>
      <c r="C2055" s="125" t="s">
        <v>1370</v>
      </c>
      <c r="D2055" s="119">
        <v>43159</v>
      </c>
      <c r="E2055" s="120" t="s">
        <v>4035</v>
      </c>
      <c r="F2055" s="120" t="s">
        <v>13</v>
      </c>
      <c r="G2055" s="120">
        <v>379700</v>
      </c>
      <c r="H2055" s="124"/>
      <c r="I2055" s="128" t="s">
        <v>1396</v>
      </c>
      <c r="J2055" s="124"/>
      <c r="K2055" s="124"/>
      <c r="L2055" s="124"/>
      <c r="M2055" s="124"/>
      <c r="N2055" s="213">
        <v>5318565.96</v>
      </c>
      <c r="O2055" s="213">
        <v>0</v>
      </c>
      <c r="P2055" s="124" t="s">
        <v>1314</v>
      </c>
    </row>
    <row r="2056" spans="1:16">
      <c r="A2056" s="266" t="s">
        <v>1370</v>
      </c>
      <c r="B2056" s="124"/>
      <c r="C2056" s="125" t="s">
        <v>1370</v>
      </c>
      <c r="D2056" s="119">
        <v>43159</v>
      </c>
      <c r="E2056" s="120" t="s">
        <v>4036</v>
      </c>
      <c r="F2056" s="120" t="s">
        <v>13</v>
      </c>
      <c r="G2056" s="120">
        <v>379702</v>
      </c>
      <c r="H2056" s="124"/>
      <c r="I2056" s="128" t="s">
        <v>1396</v>
      </c>
      <c r="J2056" s="124"/>
      <c r="K2056" s="124"/>
      <c r="L2056" s="124"/>
      <c r="M2056" s="124"/>
      <c r="N2056" s="213">
        <v>14608066.17</v>
      </c>
      <c r="O2056" s="213">
        <v>0</v>
      </c>
      <c r="P2056" s="124" t="s">
        <v>1314</v>
      </c>
    </row>
    <row r="2057" spans="1:16">
      <c r="A2057" s="266" t="s">
        <v>1370</v>
      </c>
      <c r="B2057" s="124"/>
      <c r="C2057" s="125" t="s">
        <v>1370</v>
      </c>
      <c r="D2057" s="119">
        <v>43159</v>
      </c>
      <c r="E2057" s="120" t="s">
        <v>4037</v>
      </c>
      <c r="F2057" s="120" t="s">
        <v>13</v>
      </c>
      <c r="G2057" s="120">
        <v>379704</v>
      </c>
      <c r="H2057" s="124"/>
      <c r="I2057" s="128" t="s">
        <v>1396</v>
      </c>
      <c r="J2057" s="124"/>
      <c r="K2057" s="124"/>
      <c r="L2057" s="124"/>
      <c r="M2057" s="124"/>
      <c r="N2057" s="213">
        <v>14608066.17</v>
      </c>
      <c r="O2057" s="213">
        <v>0</v>
      </c>
      <c r="P2057" s="124" t="s">
        <v>1314</v>
      </c>
    </row>
    <row r="2058" spans="1:16">
      <c r="A2058" s="266" t="s">
        <v>1370</v>
      </c>
      <c r="B2058" s="124"/>
      <c r="C2058" s="125" t="s">
        <v>1370</v>
      </c>
      <c r="D2058" s="119">
        <v>43159</v>
      </c>
      <c r="E2058" s="120" t="s">
        <v>4038</v>
      </c>
      <c r="F2058" s="120" t="s">
        <v>13</v>
      </c>
      <c r="G2058" s="120">
        <v>379706</v>
      </c>
      <c r="H2058" s="124"/>
      <c r="I2058" s="128" t="s">
        <v>1396</v>
      </c>
      <c r="J2058" s="124"/>
      <c r="K2058" s="124"/>
      <c r="L2058" s="124"/>
      <c r="M2058" s="124"/>
      <c r="N2058" s="213">
        <v>14608066.17</v>
      </c>
      <c r="O2058" s="213">
        <v>0</v>
      </c>
      <c r="P2058" s="124" t="s">
        <v>1314</v>
      </c>
    </row>
    <row r="2059" spans="1:16">
      <c r="A2059" s="266" t="s">
        <v>1370</v>
      </c>
      <c r="B2059" s="124"/>
      <c r="C2059" s="125" t="s">
        <v>1370</v>
      </c>
      <c r="D2059" s="119">
        <v>43159</v>
      </c>
      <c r="E2059" s="120" t="s">
        <v>4039</v>
      </c>
      <c r="F2059" s="120" t="s">
        <v>13</v>
      </c>
      <c r="G2059" s="120">
        <v>379708</v>
      </c>
      <c r="H2059" s="124"/>
      <c r="I2059" s="128" t="s">
        <v>1396</v>
      </c>
      <c r="J2059" s="124"/>
      <c r="K2059" s="124"/>
      <c r="L2059" s="124"/>
      <c r="M2059" s="124"/>
      <c r="N2059" s="213">
        <v>14608066.17</v>
      </c>
      <c r="O2059" s="213">
        <v>0</v>
      </c>
      <c r="P2059" s="124" t="s">
        <v>1314</v>
      </c>
    </row>
    <row r="2060" spans="1:16">
      <c r="A2060" s="266" t="s">
        <v>1370</v>
      </c>
      <c r="B2060" s="124"/>
      <c r="C2060" s="125" t="s">
        <v>1370</v>
      </c>
      <c r="D2060" s="119">
        <v>43159</v>
      </c>
      <c r="E2060" s="120" t="s">
        <v>4040</v>
      </c>
      <c r="F2060" s="120" t="s">
        <v>13</v>
      </c>
      <c r="G2060" s="120">
        <v>379710</v>
      </c>
      <c r="H2060" s="124"/>
      <c r="I2060" s="128" t="s">
        <v>1396</v>
      </c>
      <c r="J2060" s="124"/>
      <c r="K2060" s="124"/>
      <c r="L2060" s="124"/>
      <c r="M2060" s="124"/>
      <c r="N2060" s="213">
        <v>14608066.17</v>
      </c>
      <c r="O2060" s="213">
        <v>0</v>
      </c>
      <c r="P2060" s="124" t="s">
        <v>1314</v>
      </c>
    </row>
    <row r="2061" spans="1:16">
      <c r="A2061" s="266" t="s">
        <v>1370</v>
      </c>
      <c r="B2061" s="124"/>
      <c r="C2061" s="125" t="s">
        <v>1370</v>
      </c>
      <c r="D2061" s="119">
        <v>43159</v>
      </c>
      <c r="E2061" s="120" t="s">
        <v>4041</v>
      </c>
      <c r="F2061" s="120" t="s">
        <v>13</v>
      </c>
      <c r="G2061" s="120">
        <v>379712</v>
      </c>
      <c r="H2061" s="124"/>
      <c r="I2061" s="128" t="s">
        <v>1396</v>
      </c>
      <c r="J2061" s="124"/>
      <c r="K2061" s="124"/>
      <c r="L2061" s="124"/>
      <c r="M2061" s="124"/>
      <c r="N2061" s="213">
        <v>2687603.12</v>
      </c>
      <c r="O2061" s="213">
        <v>0</v>
      </c>
      <c r="P2061" s="124" t="s">
        <v>1314</v>
      </c>
    </row>
    <row r="2062" spans="1:16" ht="63.75">
      <c r="A2062" s="266">
        <v>287</v>
      </c>
      <c r="B2062" s="124"/>
      <c r="C2062" s="125" t="s">
        <v>790</v>
      </c>
      <c r="D2062" s="119">
        <v>43159</v>
      </c>
      <c r="E2062" s="120" t="s">
        <v>4042</v>
      </c>
      <c r="F2062" s="120" t="s">
        <v>11</v>
      </c>
      <c r="G2062" s="120">
        <v>674290</v>
      </c>
      <c r="H2062" s="124"/>
      <c r="I2062" s="128" t="s">
        <v>4795</v>
      </c>
      <c r="J2062" s="124"/>
      <c r="K2062" s="124"/>
      <c r="L2062" s="124"/>
      <c r="M2062" s="124"/>
      <c r="N2062" s="213">
        <v>50</v>
      </c>
      <c r="O2062" s="213">
        <v>0</v>
      </c>
      <c r="P2062" s="124" t="s">
        <v>1314</v>
      </c>
    </row>
    <row r="2063" spans="1:16" ht="89.25">
      <c r="A2063" s="266">
        <v>66</v>
      </c>
      <c r="B2063" s="124"/>
      <c r="C2063" s="125" t="s">
        <v>704</v>
      </c>
      <c r="D2063" s="119">
        <v>43159</v>
      </c>
      <c r="E2063" s="120" t="s">
        <v>4043</v>
      </c>
      <c r="F2063" s="120" t="s">
        <v>15</v>
      </c>
      <c r="G2063" s="120">
        <v>4421</v>
      </c>
      <c r="H2063" s="124"/>
      <c r="I2063" s="128" t="s">
        <v>4796</v>
      </c>
      <c r="J2063" s="124"/>
      <c r="K2063" s="124"/>
      <c r="L2063" s="124"/>
      <c r="M2063" s="124"/>
      <c r="N2063" s="213">
        <v>27132.46</v>
      </c>
      <c r="O2063" s="213">
        <v>0</v>
      </c>
      <c r="P2063" s="124" t="s">
        <v>1314</v>
      </c>
    </row>
    <row r="2064" spans="1:16" ht="51">
      <c r="A2064" s="266">
        <v>312</v>
      </c>
      <c r="B2064" s="124"/>
      <c r="C2064" s="125" t="s">
        <v>809</v>
      </c>
      <c r="D2064" s="119">
        <v>43159</v>
      </c>
      <c r="E2064" s="120" t="s">
        <v>4044</v>
      </c>
      <c r="F2064" s="120" t="s">
        <v>15</v>
      </c>
      <c r="G2064" s="120">
        <v>675038</v>
      </c>
      <c r="H2064" s="124"/>
      <c r="I2064" s="128" t="s">
        <v>4797</v>
      </c>
      <c r="J2064" s="124"/>
      <c r="K2064" s="124"/>
      <c r="L2064" s="124"/>
      <c r="M2064" s="124"/>
      <c r="N2064" s="213">
        <v>50</v>
      </c>
      <c r="O2064" s="213">
        <v>0</v>
      </c>
      <c r="P2064" s="124" t="s">
        <v>1314</v>
      </c>
    </row>
    <row r="2065" spans="1:16" ht="63.75">
      <c r="A2065" s="266">
        <v>593</v>
      </c>
      <c r="B2065" s="124"/>
      <c r="C2065" s="125" t="s">
        <v>863</v>
      </c>
      <c r="D2065" s="119">
        <v>43159</v>
      </c>
      <c r="E2065" s="120" t="s">
        <v>4522</v>
      </c>
      <c r="F2065" s="120" t="s">
        <v>3</v>
      </c>
      <c r="G2065" s="120">
        <v>1600757</v>
      </c>
      <c r="H2065" s="124"/>
      <c r="I2065" s="128" t="s">
        <v>5237</v>
      </c>
      <c r="J2065" s="124"/>
      <c r="K2065" s="124"/>
      <c r="L2065" s="124"/>
      <c r="M2065" s="124"/>
      <c r="N2065" s="213">
        <v>0</v>
      </c>
      <c r="O2065" s="213">
        <v>193.55</v>
      </c>
      <c r="P2065" s="124" t="s">
        <v>1314</v>
      </c>
    </row>
    <row r="2066" spans="1:16" ht="63.75">
      <c r="A2066" s="266">
        <v>81</v>
      </c>
      <c r="B2066" s="124"/>
      <c r="C2066" s="125" t="s">
        <v>709</v>
      </c>
      <c r="D2066" s="119">
        <v>43159</v>
      </c>
      <c r="E2066" s="120" t="s">
        <v>4523</v>
      </c>
      <c r="F2066" s="120" t="s">
        <v>3</v>
      </c>
      <c r="G2066" s="120">
        <v>1600758</v>
      </c>
      <c r="H2066" s="124"/>
      <c r="I2066" s="128" t="s">
        <v>5238</v>
      </c>
      <c r="J2066" s="124"/>
      <c r="K2066" s="124"/>
      <c r="L2066" s="124"/>
      <c r="M2066" s="124"/>
      <c r="N2066" s="213">
        <v>0</v>
      </c>
      <c r="O2066" s="213">
        <v>255.4</v>
      </c>
      <c r="P2066" s="124" t="s">
        <v>1314</v>
      </c>
    </row>
    <row r="2067" spans="1:16" ht="63.75">
      <c r="A2067" s="266">
        <v>85</v>
      </c>
      <c r="B2067" s="124"/>
      <c r="C2067" s="125" t="s">
        <v>4551</v>
      </c>
      <c r="D2067" s="119">
        <v>43159</v>
      </c>
      <c r="E2067" s="120" t="s">
        <v>4524</v>
      </c>
      <c r="F2067" s="120" t="s">
        <v>3</v>
      </c>
      <c r="G2067" s="120">
        <v>1600759</v>
      </c>
      <c r="H2067" s="124"/>
      <c r="I2067" s="128" t="s">
        <v>5239</v>
      </c>
      <c r="J2067" s="124"/>
      <c r="K2067" s="124"/>
      <c r="L2067" s="124"/>
      <c r="M2067" s="124"/>
      <c r="N2067" s="213">
        <v>0</v>
      </c>
      <c r="O2067" s="213">
        <v>4066.67</v>
      </c>
      <c r="P2067" s="124" t="s">
        <v>1314</v>
      </c>
    </row>
    <row r="2068" spans="1:16" ht="63.75">
      <c r="A2068" s="266">
        <v>86</v>
      </c>
      <c r="B2068" s="124"/>
      <c r="C2068" s="125" t="s">
        <v>710</v>
      </c>
      <c r="D2068" s="119">
        <v>43159</v>
      </c>
      <c r="E2068" s="120" t="s">
        <v>4525</v>
      </c>
      <c r="F2068" s="120" t="s">
        <v>3</v>
      </c>
      <c r="G2068" s="120">
        <v>1600760</v>
      </c>
      <c r="H2068" s="124"/>
      <c r="I2068" s="128" t="s">
        <v>5240</v>
      </c>
      <c r="J2068" s="124"/>
      <c r="K2068" s="124"/>
      <c r="L2068" s="124"/>
      <c r="M2068" s="124"/>
      <c r="N2068" s="213">
        <v>0</v>
      </c>
      <c r="O2068" s="213">
        <v>112713.14</v>
      </c>
      <c r="P2068" s="124" t="s">
        <v>1314</v>
      </c>
    </row>
    <row r="2069" spans="1:16" ht="63.75">
      <c r="A2069" s="266" t="s">
        <v>619</v>
      </c>
      <c r="B2069" s="124"/>
      <c r="C2069" s="125" t="s">
        <v>713</v>
      </c>
      <c r="D2069" s="119">
        <v>43159</v>
      </c>
      <c r="E2069" s="120" t="s">
        <v>4526</v>
      </c>
      <c r="F2069" s="120" t="s">
        <v>3</v>
      </c>
      <c r="G2069" s="120">
        <v>1600762</v>
      </c>
      <c r="H2069" s="124"/>
      <c r="I2069" s="128" t="s">
        <v>5241</v>
      </c>
      <c r="J2069" s="124"/>
      <c r="K2069" s="124"/>
      <c r="L2069" s="124"/>
      <c r="M2069" s="124"/>
      <c r="N2069" s="213">
        <v>0</v>
      </c>
      <c r="O2069" s="213">
        <v>300.10000000000002</v>
      </c>
      <c r="P2069" s="124" t="s">
        <v>1314</v>
      </c>
    </row>
    <row r="2070" spans="1:16" ht="63.75">
      <c r="A2070" s="266">
        <v>376</v>
      </c>
      <c r="B2070" s="124"/>
      <c r="C2070" s="125" t="s">
        <v>1272</v>
      </c>
      <c r="D2070" s="119">
        <v>43159</v>
      </c>
      <c r="E2070" s="120" t="s">
        <v>4527</v>
      </c>
      <c r="F2070" s="120" t="s">
        <v>3</v>
      </c>
      <c r="G2070" s="120">
        <v>1600765</v>
      </c>
      <c r="H2070" s="124"/>
      <c r="I2070" s="128" t="s">
        <v>5242</v>
      </c>
      <c r="J2070" s="124"/>
      <c r="K2070" s="124"/>
      <c r="L2070" s="124"/>
      <c r="M2070" s="124"/>
      <c r="N2070" s="213">
        <v>0</v>
      </c>
      <c r="O2070" s="213">
        <v>265.20999999999998</v>
      </c>
      <c r="P2070" s="124" t="s">
        <v>1314</v>
      </c>
    </row>
    <row r="2071" spans="1:16" ht="63.75">
      <c r="A2071" s="266">
        <v>310</v>
      </c>
      <c r="B2071" s="124"/>
      <c r="C2071" s="125" t="s">
        <v>807</v>
      </c>
      <c r="D2071" s="119">
        <v>43159</v>
      </c>
      <c r="E2071" s="120" t="s">
        <v>4528</v>
      </c>
      <c r="F2071" s="120" t="s">
        <v>3</v>
      </c>
      <c r="G2071" s="120">
        <v>1600767</v>
      </c>
      <c r="H2071" s="124"/>
      <c r="I2071" s="128" t="s">
        <v>5243</v>
      </c>
      <c r="J2071" s="124"/>
      <c r="K2071" s="124"/>
      <c r="L2071" s="124"/>
      <c r="M2071" s="124"/>
      <c r="N2071" s="213">
        <v>0</v>
      </c>
      <c r="O2071" s="213">
        <v>63329.2</v>
      </c>
      <c r="P2071" s="124" t="s">
        <v>1314</v>
      </c>
    </row>
    <row r="2072" spans="1:16" ht="63.75">
      <c r="A2072" s="266">
        <v>48</v>
      </c>
      <c r="B2072" s="124"/>
      <c r="C2072" s="125" t="s">
        <v>700</v>
      </c>
      <c r="D2072" s="119">
        <v>43159</v>
      </c>
      <c r="E2072" s="120" t="s">
        <v>4529</v>
      </c>
      <c r="F2072" s="120" t="s">
        <v>3</v>
      </c>
      <c r="G2072" s="120">
        <v>1600770</v>
      </c>
      <c r="H2072" s="124"/>
      <c r="I2072" s="128" t="s">
        <v>5244</v>
      </c>
      <c r="J2072" s="124"/>
      <c r="K2072" s="124"/>
      <c r="L2072" s="124"/>
      <c r="M2072" s="124"/>
      <c r="N2072" s="213">
        <v>0</v>
      </c>
      <c r="O2072" s="213">
        <v>22821.53</v>
      </c>
      <c r="P2072" s="124" t="s">
        <v>1314</v>
      </c>
    </row>
    <row r="2073" spans="1:16" ht="63.75">
      <c r="A2073" s="266">
        <v>683</v>
      </c>
      <c r="B2073" s="124"/>
      <c r="C2073" s="125" t="s">
        <v>868</v>
      </c>
      <c r="D2073" s="119">
        <v>43159</v>
      </c>
      <c r="E2073" s="120" t="s">
        <v>4530</v>
      </c>
      <c r="F2073" s="120" t="s">
        <v>3</v>
      </c>
      <c r="G2073" s="120">
        <v>1600776</v>
      </c>
      <c r="H2073" s="124"/>
      <c r="I2073" s="128" t="s">
        <v>5245</v>
      </c>
      <c r="J2073" s="124"/>
      <c r="K2073" s="124"/>
      <c r="L2073" s="124"/>
      <c r="M2073" s="124"/>
      <c r="N2073" s="213">
        <v>0</v>
      </c>
      <c r="O2073" s="213">
        <v>2530.6999999999998</v>
      </c>
      <c r="P2073" s="124" t="s">
        <v>1314</v>
      </c>
    </row>
    <row r="2074" spans="1:16" ht="63.75">
      <c r="A2074" s="266">
        <v>47</v>
      </c>
      <c r="B2074" s="124"/>
      <c r="C2074" s="125" t="s">
        <v>699</v>
      </c>
      <c r="D2074" s="119">
        <v>43159</v>
      </c>
      <c r="E2074" s="120" t="s">
        <v>4531</v>
      </c>
      <c r="F2074" s="120" t="s">
        <v>3</v>
      </c>
      <c r="G2074" s="120">
        <v>1600780</v>
      </c>
      <c r="H2074" s="124"/>
      <c r="I2074" s="128" t="s">
        <v>5246</v>
      </c>
      <c r="J2074" s="124"/>
      <c r="K2074" s="124"/>
      <c r="L2074" s="124"/>
      <c r="M2074" s="124"/>
      <c r="N2074" s="213">
        <v>0</v>
      </c>
      <c r="O2074" s="213">
        <v>10910</v>
      </c>
      <c r="P2074" s="124" t="s">
        <v>1314</v>
      </c>
    </row>
    <row r="2075" spans="1:16" ht="63.75">
      <c r="A2075" s="266">
        <v>47</v>
      </c>
      <c r="B2075" s="124"/>
      <c r="C2075" s="125" t="s">
        <v>699</v>
      </c>
      <c r="D2075" s="119">
        <v>43159</v>
      </c>
      <c r="E2075" s="120" t="s">
        <v>4532</v>
      </c>
      <c r="F2075" s="120" t="s">
        <v>3</v>
      </c>
      <c r="G2075" s="120">
        <v>1600783</v>
      </c>
      <c r="H2075" s="124"/>
      <c r="I2075" s="128" t="s">
        <v>5247</v>
      </c>
      <c r="J2075" s="124"/>
      <c r="K2075" s="124"/>
      <c r="L2075" s="124"/>
      <c r="M2075" s="124"/>
      <c r="N2075" s="213">
        <v>0</v>
      </c>
      <c r="O2075" s="213">
        <v>1951</v>
      </c>
      <c r="P2075" s="124" t="s">
        <v>1314</v>
      </c>
    </row>
    <row r="2076" spans="1:16" ht="63.75">
      <c r="A2076" s="266">
        <v>47</v>
      </c>
      <c r="B2076" s="124"/>
      <c r="C2076" s="125" t="s">
        <v>699</v>
      </c>
      <c r="D2076" s="119">
        <v>43159</v>
      </c>
      <c r="E2076" s="120" t="s">
        <v>4533</v>
      </c>
      <c r="F2076" s="120" t="s">
        <v>3</v>
      </c>
      <c r="G2076" s="120">
        <v>1600785</v>
      </c>
      <c r="H2076" s="124"/>
      <c r="I2076" s="128" t="s">
        <v>5248</v>
      </c>
      <c r="J2076" s="124"/>
      <c r="K2076" s="124"/>
      <c r="L2076" s="124"/>
      <c r="M2076" s="124"/>
      <c r="N2076" s="213">
        <v>0</v>
      </c>
      <c r="O2076" s="213">
        <v>55480</v>
      </c>
      <c r="P2076" s="124" t="s">
        <v>1314</v>
      </c>
    </row>
    <row r="2077" spans="1:16" ht="51">
      <c r="A2077" s="266">
        <v>25</v>
      </c>
      <c r="B2077" s="124"/>
      <c r="C2077" s="125" t="s">
        <v>694</v>
      </c>
      <c r="D2077" s="119">
        <v>43159</v>
      </c>
      <c r="E2077" s="120" t="s">
        <v>4534</v>
      </c>
      <c r="F2077" s="120" t="s">
        <v>3</v>
      </c>
      <c r="G2077" s="120">
        <v>1600788</v>
      </c>
      <c r="H2077" s="124"/>
      <c r="I2077" s="128" t="s">
        <v>5249</v>
      </c>
      <c r="J2077" s="124"/>
      <c r="K2077" s="124"/>
      <c r="L2077" s="124"/>
      <c r="M2077" s="124"/>
      <c r="N2077" s="213">
        <v>0</v>
      </c>
      <c r="O2077" s="213">
        <v>1291257.3899999999</v>
      </c>
      <c r="P2077" s="124" t="s">
        <v>1314</v>
      </c>
    </row>
    <row r="2078" spans="1:16" ht="51">
      <c r="A2078" s="266">
        <v>253</v>
      </c>
      <c r="B2078" s="124"/>
      <c r="C2078" s="125" t="s">
        <v>778</v>
      </c>
      <c r="D2078" s="119">
        <v>43159</v>
      </c>
      <c r="E2078" s="120" t="s">
        <v>4535</v>
      </c>
      <c r="F2078" s="120" t="s">
        <v>3</v>
      </c>
      <c r="G2078" s="120">
        <v>1600795</v>
      </c>
      <c r="H2078" s="124"/>
      <c r="I2078" s="128" t="s">
        <v>5250</v>
      </c>
      <c r="J2078" s="124"/>
      <c r="K2078" s="124"/>
      <c r="L2078" s="124"/>
      <c r="M2078" s="124"/>
      <c r="N2078" s="213">
        <v>0</v>
      </c>
      <c r="O2078" s="213">
        <v>5495798.5899999999</v>
      </c>
      <c r="P2078" s="124" t="s">
        <v>1314</v>
      </c>
    </row>
    <row r="2079" spans="1:16" ht="51">
      <c r="A2079" s="266">
        <v>163</v>
      </c>
      <c r="B2079" s="124"/>
      <c r="C2079" s="125" t="s">
        <v>748</v>
      </c>
      <c r="D2079" s="119">
        <v>43159</v>
      </c>
      <c r="E2079" s="120" t="s">
        <v>4536</v>
      </c>
      <c r="F2079" s="120" t="s">
        <v>3</v>
      </c>
      <c r="G2079" s="120">
        <v>1600817</v>
      </c>
      <c r="H2079" s="124"/>
      <c r="I2079" s="128" t="s">
        <v>5251</v>
      </c>
      <c r="J2079" s="124"/>
      <c r="K2079" s="124"/>
      <c r="L2079" s="124"/>
      <c r="M2079" s="124"/>
      <c r="N2079" s="213">
        <v>0</v>
      </c>
      <c r="O2079" s="213">
        <v>9</v>
      </c>
      <c r="P2079" s="124" t="s">
        <v>1314</v>
      </c>
    </row>
    <row r="2080" spans="1:16" ht="51">
      <c r="A2080" s="266">
        <v>163</v>
      </c>
      <c r="B2080" s="124"/>
      <c r="C2080" s="125" t="s">
        <v>748</v>
      </c>
      <c r="D2080" s="119">
        <v>43159</v>
      </c>
      <c r="E2080" s="120" t="s">
        <v>4537</v>
      </c>
      <c r="F2080" s="120" t="s">
        <v>3</v>
      </c>
      <c r="G2080" s="120">
        <v>1600820</v>
      </c>
      <c r="H2080" s="124"/>
      <c r="I2080" s="128" t="s">
        <v>5252</v>
      </c>
      <c r="J2080" s="124"/>
      <c r="K2080" s="124"/>
      <c r="L2080" s="124"/>
      <c r="M2080" s="124"/>
      <c r="N2080" s="213">
        <v>0</v>
      </c>
      <c r="O2080" s="213">
        <v>1088.8</v>
      </c>
      <c r="P2080" s="124" t="s">
        <v>1314</v>
      </c>
    </row>
    <row r="2081" spans="1:16" ht="51">
      <c r="A2081" s="266">
        <v>163</v>
      </c>
      <c r="B2081" s="124"/>
      <c r="C2081" s="125" t="s">
        <v>748</v>
      </c>
      <c r="D2081" s="119">
        <v>43159</v>
      </c>
      <c r="E2081" s="120" t="s">
        <v>4538</v>
      </c>
      <c r="F2081" s="120" t="s">
        <v>3</v>
      </c>
      <c r="G2081" s="120">
        <v>1600823</v>
      </c>
      <c r="H2081" s="124"/>
      <c r="I2081" s="128" t="s">
        <v>5253</v>
      </c>
      <c r="J2081" s="124"/>
      <c r="K2081" s="124"/>
      <c r="L2081" s="124"/>
      <c r="M2081" s="124"/>
      <c r="N2081" s="213">
        <v>0</v>
      </c>
      <c r="O2081" s="213">
        <v>9</v>
      </c>
      <c r="P2081" s="124" t="s">
        <v>1314</v>
      </c>
    </row>
    <row r="2082" spans="1:16" ht="51">
      <c r="A2082" s="266" t="s">
        <v>619</v>
      </c>
      <c r="B2082" s="124"/>
      <c r="C2082" s="125" t="s">
        <v>713</v>
      </c>
      <c r="D2082" s="119">
        <v>43159</v>
      </c>
      <c r="E2082" s="120" t="s">
        <v>4539</v>
      </c>
      <c r="F2082" s="120" t="s">
        <v>3</v>
      </c>
      <c r="G2082" s="120">
        <v>1600755</v>
      </c>
      <c r="H2082" s="124"/>
      <c r="I2082" s="128" t="s">
        <v>5254</v>
      </c>
      <c r="J2082" s="124"/>
      <c r="K2082" s="124"/>
      <c r="L2082" s="124"/>
      <c r="M2082" s="124"/>
      <c r="N2082" s="213">
        <v>0</v>
      </c>
      <c r="O2082" s="213">
        <v>1100</v>
      </c>
      <c r="P2082" s="124" t="s">
        <v>1314</v>
      </c>
    </row>
    <row r="2083" spans="1:16" ht="51">
      <c r="A2083" s="266">
        <v>41</v>
      </c>
      <c r="B2083" s="124"/>
      <c r="C2083" s="125" t="s">
        <v>697</v>
      </c>
      <c r="D2083" s="119">
        <v>43159</v>
      </c>
      <c r="E2083" s="120" t="s">
        <v>4540</v>
      </c>
      <c r="F2083" s="120" t="s">
        <v>3</v>
      </c>
      <c r="G2083" s="120">
        <v>1600774</v>
      </c>
      <c r="H2083" s="124"/>
      <c r="I2083" s="128" t="s">
        <v>5255</v>
      </c>
      <c r="J2083" s="124"/>
      <c r="K2083" s="124"/>
      <c r="L2083" s="124"/>
      <c r="M2083" s="124"/>
      <c r="N2083" s="213">
        <v>0</v>
      </c>
      <c r="O2083" s="213">
        <v>50112</v>
      </c>
      <c r="P2083" s="124" t="s">
        <v>1314</v>
      </c>
    </row>
    <row r="2084" spans="1:16" ht="51">
      <c r="A2084" s="266" t="s">
        <v>619</v>
      </c>
      <c r="B2084" s="124"/>
      <c r="C2084" s="125" t="s">
        <v>713</v>
      </c>
      <c r="D2084" s="119">
        <v>43159</v>
      </c>
      <c r="E2084" s="120" t="s">
        <v>4541</v>
      </c>
      <c r="F2084" s="120" t="s">
        <v>3</v>
      </c>
      <c r="G2084" s="120">
        <v>1600819</v>
      </c>
      <c r="H2084" s="124"/>
      <c r="I2084" s="128" t="s">
        <v>5256</v>
      </c>
      <c r="J2084" s="124"/>
      <c r="K2084" s="124"/>
      <c r="L2084" s="124"/>
      <c r="M2084" s="124"/>
      <c r="N2084" s="213">
        <v>0</v>
      </c>
      <c r="O2084" s="213">
        <v>18</v>
      </c>
      <c r="P2084" s="124" t="s">
        <v>1314</v>
      </c>
    </row>
    <row r="2085" spans="1:16" ht="38.25">
      <c r="A2085" s="266">
        <v>291</v>
      </c>
      <c r="B2085" s="124"/>
      <c r="C2085" s="125" t="s">
        <v>794</v>
      </c>
      <c r="D2085" s="119">
        <v>43159</v>
      </c>
      <c r="E2085" s="120" t="s">
        <v>4542</v>
      </c>
      <c r="F2085" s="120" t="s">
        <v>3</v>
      </c>
      <c r="G2085" s="120">
        <v>1600825</v>
      </c>
      <c r="H2085" s="124"/>
      <c r="I2085" s="128" t="s">
        <v>5257</v>
      </c>
      <c r="J2085" s="124"/>
      <c r="K2085" s="124"/>
      <c r="L2085" s="124"/>
      <c r="M2085" s="124"/>
      <c r="N2085" s="213">
        <v>0</v>
      </c>
      <c r="O2085" s="213">
        <v>39</v>
      </c>
      <c r="P2085" s="124" t="s">
        <v>1314</v>
      </c>
    </row>
    <row r="2086" spans="1:16" ht="51">
      <c r="A2086" s="266" t="s">
        <v>619</v>
      </c>
      <c r="B2086" s="124"/>
      <c r="C2086" s="125" t="s">
        <v>713</v>
      </c>
      <c r="D2086" s="119">
        <v>43159</v>
      </c>
      <c r="E2086" s="120" t="s">
        <v>4543</v>
      </c>
      <c r="F2086" s="120" t="s">
        <v>3</v>
      </c>
      <c r="G2086" s="120">
        <v>1600855</v>
      </c>
      <c r="H2086" s="124"/>
      <c r="I2086" s="128" t="s">
        <v>5258</v>
      </c>
      <c r="J2086" s="124"/>
      <c r="K2086" s="124"/>
      <c r="L2086" s="124"/>
      <c r="M2086" s="124"/>
      <c r="N2086" s="213">
        <v>0</v>
      </c>
      <c r="O2086" s="213">
        <v>670.78</v>
      </c>
      <c r="P2086" s="124" t="s">
        <v>1314</v>
      </c>
    </row>
    <row r="2087" spans="1:16" ht="51">
      <c r="A2087" s="266">
        <v>130</v>
      </c>
      <c r="B2087" s="124"/>
      <c r="C2087" s="125" t="s">
        <v>727</v>
      </c>
      <c r="D2087" s="119">
        <v>43159</v>
      </c>
      <c r="E2087" s="120" t="s">
        <v>4544</v>
      </c>
      <c r="F2087" s="120" t="s">
        <v>3</v>
      </c>
      <c r="G2087" s="120">
        <v>1600889</v>
      </c>
      <c r="H2087" s="124"/>
      <c r="I2087" s="128" t="s">
        <v>5259</v>
      </c>
      <c r="J2087" s="124"/>
      <c r="K2087" s="124"/>
      <c r="L2087" s="124"/>
      <c r="M2087" s="124"/>
      <c r="N2087" s="213">
        <v>0</v>
      </c>
      <c r="O2087" s="213">
        <v>30</v>
      </c>
      <c r="P2087" s="124" t="s">
        <v>1314</v>
      </c>
    </row>
    <row r="2088" spans="1:16" ht="51">
      <c r="A2088" s="266">
        <v>30</v>
      </c>
      <c r="B2088" s="124"/>
      <c r="C2088" s="125" t="s">
        <v>695</v>
      </c>
      <c r="D2088" s="119">
        <v>43159</v>
      </c>
      <c r="E2088" s="120" t="s">
        <v>4545</v>
      </c>
      <c r="F2088" s="120" t="s">
        <v>3</v>
      </c>
      <c r="G2088" s="120">
        <v>1600891</v>
      </c>
      <c r="H2088" s="124"/>
      <c r="I2088" s="128" t="s">
        <v>5260</v>
      </c>
      <c r="J2088" s="124"/>
      <c r="K2088" s="124"/>
      <c r="L2088" s="124"/>
      <c r="M2088" s="124"/>
      <c r="N2088" s="213">
        <v>0</v>
      </c>
      <c r="O2088" s="213">
        <v>54</v>
      </c>
      <c r="P2088" s="124" t="s">
        <v>1314</v>
      </c>
    </row>
    <row r="2089" spans="1:16" ht="51">
      <c r="A2089" s="266" t="s">
        <v>619</v>
      </c>
      <c r="B2089" s="124"/>
      <c r="C2089" s="125" t="s">
        <v>713</v>
      </c>
      <c r="D2089" s="119">
        <v>43159</v>
      </c>
      <c r="E2089" s="120" t="s">
        <v>4546</v>
      </c>
      <c r="F2089" s="120" t="s">
        <v>3</v>
      </c>
      <c r="G2089" s="120">
        <v>1600900</v>
      </c>
      <c r="H2089" s="124"/>
      <c r="I2089" s="128" t="s">
        <v>5261</v>
      </c>
      <c r="J2089" s="124"/>
      <c r="K2089" s="124"/>
      <c r="L2089" s="124"/>
      <c r="M2089" s="124"/>
      <c r="N2089" s="213">
        <v>0</v>
      </c>
      <c r="O2089" s="213">
        <v>140</v>
      </c>
      <c r="P2089" s="124" t="s">
        <v>1314</v>
      </c>
    </row>
    <row r="2090" spans="1:16" ht="51">
      <c r="A2090" s="266" t="s">
        <v>619</v>
      </c>
      <c r="B2090" s="124"/>
      <c r="C2090" s="125" t="s">
        <v>713</v>
      </c>
      <c r="D2090" s="119">
        <v>43159</v>
      </c>
      <c r="E2090" s="120" t="s">
        <v>4547</v>
      </c>
      <c r="F2090" s="120" t="s">
        <v>3</v>
      </c>
      <c r="G2090" s="120">
        <v>1600902</v>
      </c>
      <c r="H2090" s="124"/>
      <c r="I2090" s="128" t="s">
        <v>5262</v>
      </c>
      <c r="J2090" s="124"/>
      <c r="K2090" s="124"/>
      <c r="L2090" s="124"/>
      <c r="M2090" s="124"/>
      <c r="N2090" s="213">
        <v>0</v>
      </c>
      <c r="O2090" s="213">
        <v>140</v>
      </c>
      <c r="P2090" s="124" t="s">
        <v>1314</v>
      </c>
    </row>
    <row r="2091" spans="1:16" ht="63.75">
      <c r="A2091" s="266" t="s">
        <v>619</v>
      </c>
      <c r="B2091" s="124"/>
      <c r="C2091" s="125" t="s">
        <v>713</v>
      </c>
      <c r="D2091" s="119">
        <v>43159</v>
      </c>
      <c r="E2091" s="120" t="s">
        <v>4548</v>
      </c>
      <c r="F2091" s="120" t="s">
        <v>3</v>
      </c>
      <c r="G2091" s="120">
        <v>1600961</v>
      </c>
      <c r="H2091" s="124"/>
      <c r="I2091" s="128" t="s">
        <v>5263</v>
      </c>
      <c r="J2091" s="124"/>
      <c r="K2091" s="124"/>
      <c r="L2091" s="124"/>
      <c r="M2091" s="124"/>
      <c r="N2091" s="213">
        <v>0</v>
      </c>
      <c r="O2091" s="213">
        <v>1924</v>
      </c>
      <c r="P2091" s="124" t="s">
        <v>1314</v>
      </c>
    </row>
    <row r="2092" spans="1:16" ht="63.75">
      <c r="A2092" s="266">
        <v>86</v>
      </c>
      <c r="B2092" s="124"/>
      <c r="C2092" s="125" t="s">
        <v>710</v>
      </c>
      <c r="D2092" s="119">
        <v>43159</v>
      </c>
      <c r="E2092" s="120" t="s">
        <v>4549</v>
      </c>
      <c r="F2092" s="120" t="s">
        <v>3</v>
      </c>
      <c r="G2092" s="120">
        <v>1600993</v>
      </c>
      <c r="H2092" s="124"/>
      <c r="I2092" s="128" t="s">
        <v>5264</v>
      </c>
      <c r="J2092" s="124"/>
      <c r="K2092" s="124"/>
      <c r="L2092" s="124"/>
      <c r="M2092" s="124"/>
      <c r="N2092" s="213">
        <v>0</v>
      </c>
      <c r="O2092" s="213">
        <v>666</v>
      </c>
      <c r="P2092" s="124" t="s">
        <v>1314</v>
      </c>
    </row>
    <row r="2093" spans="1:16" ht="51">
      <c r="A2093" s="266">
        <v>574</v>
      </c>
      <c r="B2093" s="124"/>
      <c r="C2093" s="125" t="s">
        <v>850</v>
      </c>
      <c r="D2093" s="119">
        <v>43160</v>
      </c>
      <c r="E2093" s="120" t="s">
        <v>5315</v>
      </c>
      <c r="F2093" s="120" t="s">
        <v>3</v>
      </c>
      <c r="G2093" s="120">
        <v>1601148</v>
      </c>
      <c r="H2093" s="124"/>
      <c r="I2093" s="128" t="s">
        <v>5316</v>
      </c>
      <c r="J2093" s="124"/>
      <c r="K2093" s="124"/>
      <c r="L2093" s="124"/>
      <c r="M2093" s="124"/>
      <c r="N2093" s="213">
        <v>0</v>
      </c>
      <c r="O2093" s="213">
        <v>52.5</v>
      </c>
      <c r="P2093" s="124" t="s">
        <v>1314</v>
      </c>
    </row>
    <row r="2094" spans="1:16" ht="51">
      <c r="A2094" s="266">
        <v>16</v>
      </c>
      <c r="B2094" s="124"/>
      <c r="C2094" s="125" t="s">
        <v>692</v>
      </c>
      <c r="D2094" s="119">
        <v>43160</v>
      </c>
      <c r="E2094" s="120" t="s">
        <v>5317</v>
      </c>
      <c r="F2094" s="120" t="s">
        <v>3</v>
      </c>
      <c r="G2094" s="120">
        <v>1601204</v>
      </c>
      <c r="H2094" s="124"/>
      <c r="I2094" s="128" t="s">
        <v>5318</v>
      </c>
      <c r="J2094" s="124"/>
      <c r="K2094" s="124"/>
      <c r="L2094" s="124"/>
      <c r="M2094" s="124"/>
      <c r="N2094" s="213">
        <v>0</v>
      </c>
      <c r="O2094" s="213">
        <v>553050</v>
      </c>
      <c r="P2094" s="124" t="s">
        <v>1314</v>
      </c>
    </row>
    <row r="2095" spans="1:16" ht="51">
      <c r="A2095" s="266">
        <v>253</v>
      </c>
      <c r="B2095" s="124"/>
      <c r="C2095" s="125" t="s">
        <v>778</v>
      </c>
      <c r="D2095" s="119">
        <v>43160</v>
      </c>
      <c r="E2095" s="120" t="s">
        <v>5319</v>
      </c>
      <c r="F2095" s="120" t="s">
        <v>3</v>
      </c>
      <c r="G2095" s="120">
        <v>1601248</v>
      </c>
      <c r="H2095" s="124"/>
      <c r="I2095" s="128" t="s">
        <v>5320</v>
      </c>
      <c r="J2095" s="124"/>
      <c r="K2095" s="124"/>
      <c r="L2095" s="124"/>
      <c r="M2095" s="124"/>
      <c r="N2095" s="213">
        <v>0</v>
      </c>
      <c r="O2095" s="213">
        <v>3859037.87</v>
      </c>
      <c r="P2095" s="124" t="s">
        <v>1314</v>
      </c>
    </row>
    <row r="2096" spans="1:16" ht="51">
      <c r="A2096" s="266">
        <v>253</v>
      </c>
      <c r="B2096" s="124"/>
      <c r="C2096" s="125" t="s">
        <v>778</v>
      </c>
      <c r="D2096" s="119">
        <v>43160</v>
      </c>
      <c r="E2096" s="120" t="s">
        <v>5321</v>
      </c>
      <c r="F2096" s="120" t="s">
        <v>3</v>
      </c>
      <c r="G2096" s="120">
        <v>1601250</v>
      </c>
      <c r="H2096" s="124"/>
      <c r="I2096" s="128" t="s">
        <v>5322</v>
      </c>
      <c r="J2096" s="124"/>
      <c r="K2096" s="124"/>
      <c r="L2096" s="124"/>
      <c r="M2096" s="124"/>
      <c r="N2096" s="213">
        <v>0</v>
      </c>
      <c r="O2096" s="213">
        <v>111085.16</v>
      </c>
      <c r="P2096" s="124" t="s">
        <v>1314</v>
      </c>
    </row>
    <row r="2097" spans="1:16" ht="51">
      <c r="A2097" s="266">
        <v>253</v>
      </c>
      <c r="B2097" s="124"/>
      <c r="C2097" s="125" t="s">
        <v>778</v>
      </c>
      <c r="D2097" s="119">
        <v>43160</v>
      </c>
      <c r="E2097" s="120" t="s">
        <v>5323</v>
      </c>
      <c r="F2097" s="120" t="s">
        <v>3</v>
      </c>
      <c r="G2097" s="120">
        <v>1601251</v>
      </c>
      <c r="H2097" s="124"/>
      <c r="I2097" s="128" t="s">
        <v>5324</v>
      </c>
      <c r="J2097" s="124"/>
      <c r="K2097" s="124"/>
      <c r="L2097" s="124"/>
      <c r="M2097" s="124"/>
      <c r="N2097" s="213">
        <v>0</v>
      </c>
      <c r="O2097" s="213">
        <v>102646.48</v>
      </c>
      <c r="P2097" s="124" t="s">
        <v>1314</v>
      </c>
    </row>
    <row r="2098" spans="1:16" ht="51">
      <c r="A2098" s="266">
        <v>574</v>
      </c>
      <c r="B2098" s="124"/>
      <c r="C2098" s="125" t="s">
        <v>850</v>
      </c>
      <c r="D2098" s="119">
        <v>43160</v>
      </c>
      <c r="E2098" s="120" t="s">
        <v>5325</v>
      </c>
      <c r="F2098" s="120" t="s">
        <v>3</v>
      </c>
      <c r="G2098" s="120">
        <v>1601269</v>
      </c>
      <c r="H2098" s="124"/>
      <c r="I2098" s="128" t="s">
        <v>5326</v>
      </c>
      <c r="J2098" s="124"/>
      <c r="K2098" s="124"/>
      <c r="L2098" s="124"/>
      <c r="M2098" s="124"/>
      <c r="N2098" s="213">
        <v>0</v>
      </c>
      <c r="O2098" s="213">
        <v>1596.25</v>
      </c>
      <c r="P2098" s="124" t="s">
        <v>1314</v>
      </c>
    </row>
    <row r="2099" spans="1:16" ht="51">
      <c r="A2099" s="266">
        <v>87</v>
      </c>
      <c r="B2099" s="124"/>
      <c r="C2099" s="125" t="s">
        <v>711</v>
      </c>
      <c r="D2099" s="119">
        <v>43160</v>
      </c>
      <c r="E2099" s="120" t="s">
        <v>5327</v>
      </c>
      <c r="F2099" s="120" t="s">
        <v>3</v>
      </c>
      <c r="G2099" s="120">
        <v>1601270</v>
      </c>
      <c r="H2099" s="124"/>
      <c r="I2099" s="128" t="s">
        <v>5328</v>
      </c>
      <c r="J2099" s="124"/>
      <c r="K2099" s="124"/>
      <c r="L2099" s="124"/>
      <c r="M2099" s="124"/>
      <c r="N2099" s="213">
        <v>0</v>
      </c>
      <c r="O2099" s="213">
        <v>4761.2299999999996</v>
      </c>
      <c r="P2099" s="124" t="s">
        <v>1314</v>
      </c>
    </row>
    <row r="2100" spans="1:16" ht="51">
      <c r="A2100" s="266" t="s">
        <v>619</v>
      </c>
      <c r="B2100" s="124"/>
      <c r="C2100" s="125" t="s">
        <v>713</v>
      </c>
      <c r="D2100" s="119">
        <v>43160</v>
      </c>
      <c r="E2100" s="120" t="s">
        <v>5329</v>
      </c>
      <c r="F2100" s="120" t="s">
        <v>3</v>
      </c>
      <c r="G2100" s="120">
        <v>1601273</v>
      </c>
      <c r="H2100" s="124"/>
      <c r="I2100" s="128" t="s">
        <v>5330</v>
      </c>
      <c r="J2100" s="124"/>
      <c r="K2100" s="124"/>
      <c r="L2100" s="124"/>
      <c r="M2100" s="124"/>
      <c r="N2100" s="213">
        <v>0</v>
      </c>
      <c r="O2100" s="213">
        <v>21245.98</v>
      </c>
      <c r="P2100" s="124" t="s">
        <v>1314</v>
      </c>
    </row>
    <row r="2101" spans="1:16" ht="51">
      <c r="A2101" s="266" t="s">
        <v>619</v>
      </c>
      <c r="B2101" s="124"/>
      <c r="C2101" s="125" t="s">
        <v>713</v>
      </c>
      <c r="D2101" s="119">
        <v>43160</v>
      </c>
      <c r="E2101" s="120" t="s">
        <v>5331</v>
      </c>
      <c r="F2101" s="120" t="s">
        <v>3</v>
      </c>
      <c r="G2101" s="120">
        <v>1601275</v>
      </c>
      <c r="H2101" s="124"/>
      <c r="I2101" s="128" t="s">
        <v>5332</v>
      </c>
      <c r="J2101" s="124"/>
      <c r="K2101" s="124"/>
      <c r="L2101" s="124"/>
      <c r="M2101" s="124"/>
      <c r="N2101" s="213">
        <v>0</v>
      </c>
      <c r="O2101" s="213">
        <v>15302.4</v>
      </c>
      <c r="P2101" s="124" t="s">
        <v>1314</v>
      </c>
    </row>
    <row r="2102" spans="1:16" ht="51">
      <c r="A2102" s="266">
        <v>46</v>
      </c>
      <c r="B2102" s="124"/>
      <c r="C2102" s="125" t="s">
        <v>698</v>
      </c>
      <c r="D2102" s="119">
        <v>43160</v>
      </c>
      <c r="E2102" s="120" t="s">
        <v>5333</v>
      </c>
      <c r="F2102" s="120" t="s">
        <v>3</v>
      </c>
      <c r="G2102" s="120">
        <v>1601276</v>
      </c>
      <c r="H2102" s="124"/>
      <c r="I2102" s="128" t="s">
        <v>5334</v>
      </c>
      <c r="J2102" s="124"/>
      <c r="K2102" s="124"/>
      <c r="L2102" s="124"/>
      <c r="M2102" s="124"/>
      <c r="N2102" s="213">
        <v>0</v>
      </c>
      <c r="O2102" s="213">
        <v>222.45</v>
      </c>
      <c r="P2102" s="124" t="s">
        <v>1314</v>
      </c>
    </row>
    <row r="2103" spans="1:16" ht="63.75">
      <c r="A2103" s="266">
        <v>597</v>
      </c>
      <c r="B2103" s="124"/>
      <c r="C2103" s="125" t="s">
        <v>4550</v>
      </c>
      <c r="D2103" s="119">
        <v>43160</v>
      </c>
      <c r="E2103" s="120" t="s">
        <v>5335</v>
      </c>
      <c r="F2103" s="120" t="s">
        <v>3</v>
      </c>
      <c r="G2103" s="120">
        <v>1601277</v>
      </c>
      <c r="H2103" s="124"/>
      <c r="I2103" s="128" t="s">
        <v>5336</v>
      </c>
      <c r="J2103" s="124"/>
      <c r="K2103" s="124"/>
      <c r="L2103" s="124"/>
      <c r="M2103" s="124"/>
      <c r="N2103" s="213">
        <v>0</v>
      </c>
      <c r="O2103" s="213">
        <v>30624.68</v>
      </c>
      <c r="P2103" s="124" t="s">
        <v>1314</v>
      </c>
    </row>
    <row r="2104" spans="1:16" ht="51">
      <c r="A2104" s="266">
        <v>16</v>
      </c>
      <c r="B2104" s="124"/>
      <c r="C2104" s="125" t="s">
        <v>692</v>
      </c>
      <c r="D2104" s="119">
        <v>43160</v>
      </c>
      <c r="E2104" s="120" t="s">
        <v>5337</v>
      </c>
      <c r="F2104" s="120" t="s">
        <v>3</v>
      </c>
      <c r="G2104" s="120">
        <v>1601147</v>
      </c>
      <c r="H2104" s="124"/>
      <c r="I2104" s="128" t="s">
        <v>5338</v>
      </c>
      <c r="J2104" s="124"/>
      <c r="K2104" s="124"/>
      <c r="L2104" s="124"/>
      <c r="M2104" s="124"/>
      <c r="N2104" s="213">
        <v>0</v>
      </c>
      <c r="O2104" s="213">
        <v>787.08</v>
      </c>
      <c r="P2104" s="124" t="s">
        <v>1314</v>
      </c>
    </row>
    <row r="2105" spans="1:16" ht="51">
      <c r="A2105" s="266" t="s">
        <v>619</v>
      </c>
      <c r="B2105" s="124"/>
      <c r="C2105" s="125" t="s">
        <v>713</v>
      </c>
      <c r="D2105" s="119">
        <v>43160</v>
      </c>
      <c r="E2105" s="120" t="s">
        <v>5339</v>
      </c>
      <c r="F2105" s="120" t="s">
        <v>3</v>
      </c>
      <c r="G2105" s="120">
        <v>1601149</v>
      </c>
      <c r="H2105" s="124"/>
      <c r="I2105" s="128" t="s">
        <v>5340</v>
      </c>
      <c r="J2105" s="124"/>
      <c r="K2105" s="124"/>
      <c r="L2105" s="124"/>
      <c r="M2105" s="124"/>
      <c r="N2105" s="213">
        <v>0</v>
      </c>
      <c r="O2105" s="213">
        <v>5573.25</v>
      </c>
      <c r="P2105" s="124" t="s">
        <v>1314</v>
      </c>
    </row>
    <row r="2106" spans="1:16" ht="51">
      <c r="A2106" s="266" t="s">
        <v>619</v>
      </c>
      <c r="B2106" s="124"/>
      <c r="C2106" s="125" t="s">
        <v>713</v>
      </c>
      <c r="D2106" s="119">
        <v>43160</v>
      </c>
      <c r="E2106" s="120" t="s">
        <v>5341</v>
      </c>
      <c r="F2106" s="120" t="s">
        <v>3</v>
      </c>
      <c r="G2106" s="120">
        <v>1601180</v>
      </c>
      <c r="H2106" s="124"/>
      <c r="I2106" s="128" t="s">
        <v>1402</v>
      </c>
      <c r="J2106" s="124"/>
      <c r="K2106" s="124"/>
      <c r="L2106" s="124"/>
      <c r="M2106" s="124"/>
      <c r="N2106" s="213">
        <v>0</v>
      </c>
      <c r="O2106" s="213">
        <v>703.59</v>
      </c>
      <c r="P2106" s="124" t="s">
        <v>1314</v>
      </c>
    </row>
    <row r="2107" spans="1:16" ht="51">
      <c r="A2107" s="266" t="s">
        <v>619</v>
      </c>
      <c r="B2107" s="124"/>
      <c r="C2107" s="125" t="s">
        <v>713</v>
      </c>
      <c r="D2107" s="119">
        <v>43160</v>
      </c>
      <c r="E2107" s="120" t="s">
        <v>5342</v>
      </c>
      <c r="F2107" s="120" t="s">
        <v>3</v>
      </c>
      <c r="G2107" s="120">
        <v>1601182</v>
      </c>
      <c r="H2107" s="124"/>
      <c r="I2107" s="128" t="s">
        <v>1378</v>
      </c>
      <c r="J2107" s="124"/>
      <c r="K2107" s="124"/>
      <c r="L2107" s="124"/>
      <c r="M2107" s="124"/>
      <c r="N2107" s="213">
        <v>0</v>
      </c>
      <c r="O2107" s="213">
        <v>1944.51</v>
      </c>
      <c r="P2107" s="124" t="s">
        <v>1314</v>
      </c>
    </row>
    <row r="2108" spans="1:16" ht="51">
      <c r="A2108" s="266" t="s">
        <v>619</v>
      </c>
      <c r="B2108" s="124"/>
      <c r="C2108" s="125" t="s">
        <v>713</v>
      </c>
      <c r="D2108" s="119">
        <v>43160</v>
      </c>
      <c r="E2108" s="120" t="s">
        <v>5343</v>
      </c>
      <c r="F2108" s="120" t="s">
        <v>3</v>
      </c>
      <c r="G2108" s="120">
        <v>1601191</v>
      </c>
      <c r="H2108" s="124"/>
      <c r="I2108" s="128" t="s">
        <v>5344</v>
      </c>
      <c r="J2108" s="124"/>
      <c r="K2108" s="124"/>
      <c r="L2108" s="124"/>
      <c r="M2108" s="124"/>
      <c r="N2108" s="213">
        <v>0</v>
      </c>
      <c r="O2108" s="213">
        <v>3095.6</v>
      </c>
      <c r="P2108" s="124" t="s">
        <v>1314</v>
      </c>
    </row>
    <row r="2109" spans="1:16" ht="51">
      <c r="A2109" s="266" t="s">
        <v>619</v>
      </c>
      <c r="B2109" s="124"/>
      <c r="C2109" s="125" t="s">
        <v>713</v>
      </c>
      <c r="D2109" s="119">
        <v>43160</v>
      </c>
      <c r="E2109" s="120" t="s">
        <v>5345</v>
      </c>
      <c r="F2109" s="120" t="s">
        <v>3</v>
      </c>
      <c r="G2109" s="120">
        <v>1601208</v>
      </c>
      <c r="H2109" s="124"/>
      <c r="I2109" s="128" t="s">
        <v>5346</v>
      </c>
      <c r="J2109" s="124"/>
      <c r="K2109" s="124"/>
      <c r="L2109" s="124"/>
      <c r="M2109" s="124"/>
      <c r="N2109" s="213">
        <v>0</v>
      </c>
      <c r="O2109" s="213">
        <v>3487.66</v>
      </c>
      <c r="P2109" s="124" t="s">
        <v>1314</v>
      </c>
    </row>
    <row r="2110" spans="1:16" ht="38.25">
      <c r="A2110" s="266">
        <v>35</v>
      </c>
      <c r="B2110" s="124"/>
      <c r="C2110" s="125" t="s">
        <v>696</v>
      </c>
      <c r="D2110" s="119">
        <v>43160</v>
      </c>
      <c r="E2110" s="120" t="s">
        <v>5347</v>
      </c>
      <c r="F2110" s="120" t="s">
        <v>3</v>
      </c>
      <c r="G2110" s="120">
        <v>1601242</v>
      </c>
      <c r="H2110" s="124"/>
      <c r="I2110" s="128" t="s">
        <v>1381</v>
      </c>
      <c r="J2110" s="124"/>
      <c r="K2110" s="124"/>
      <c r="L2110" s="124"/>
      <c r="M2110" s="124"/>
      <c r="N2110" s="213">
        <v>0</v>
      </c>
      <c r="O2110" s="213">
        <v>1278</v>
      </c>
      <c r="P2110" s="124" t="s">
        <v>1314</v>
      </c>
    </row>
    <row r="2111" spans="1:16" ht="51">
      <c r="A2111" s="266" t="s">
        <v>619</v>
      </c>
      <c r="B2111" s="124"/>
      <c r="C2111" s="125" t="s">
        <v>713</v>
      </c>
      <c r="D2111" s="119">
        <v>43160</v>
      </c>
      <c r="E2111" s="120" t="s">
        <v>5348</v>
      </c>
      <c r="F2111" s="120" t="s">
        <v>3</v>
      </c>
      <c r="G2111" s="120">
        <v>1601247</v>
      </c>
      <c r="H2111" s="124"/>
      <c r="I2111" s="128" t="s">
        <v>1375</v>
      </c>
      <c r="J2111" s="124"/>
      <c r="K2111" s="124"/>
      <c r="L2111" s="124"/>
      <c r="M2111" s="124"/>
      <c r="N2111" s="213">
        <v>0</v>
      </c>
      <c r="O2111" s="213">
        <v>711.18</v>
      </c>
      <c r="P2111" s="124" t="s">
        <v>1314</v>
      </c>
    </row>
    <row r="2112" spans="1:16" ht="51">
      <c r="A2112" s="266" t="s">
        <v>619</v>
      </c>
      <c r="B2112" s="124"/>
      <c r="C2112" s="125" t="s">
        <v>713</v>
      </c>
      <c r="D2112" s="119">
        <v>43160</v>
      </c>
      <c r="E2112" s="120" t="s">
        <v>5349</v>
      </c>
      <c r="F2112" s="120" t="s">
        <v>3</v>
      </c>
      <c r="G2112" s="120">
        <v>1601249</v>
      </c>
      <c r="H2112" s="124"/>
      <c r="I2112" s="128" t="s">
        <v>1373</v>
      </c>
      <c r="J2112" s="124"/>
      <c r="K2112" s="124"/>
      <c r="L2112" s="124"/>
      <c r="M2112" s="124"/>
      <c r="N2112" s="213">
        <v>0</v>
      </c>
      <c r="O2112" s="213">
        <v>545</v>
      </c>
      <c r="P2112" s="124" t="s">
        <v>1314</v>
      </c>
    </row>
    <row r="2113" spans="1:16" ht="51">
      <c r="A2113" s="266" t="s">
        <v>619</v>
      </c>
      <c r="B2113" s="124"/>
      <c r="C2113" s="125" t="s">
        <v>713</v>
      </c>
      <c r="D2113" s="119">
        <v>43160</v>
      </c>
      <c r="E2113" s="120" t="s">
        <v>5350</v>
      </c>
      <c r="F2113" s="120" t="s">
        <v>3</v>
      </c>
      <c r="G2113" s="120">
        <v>1601286</v>
      </c>
      <c r="H2113" s="124"/>
      <c r="I2113" s="128" t="s">
        <v>5351</v>
      </c>
      <c r="J2113" s="124"/>
      <c r="K2113" s="124"/>
      <c r="L2113" s="124"/>
      <c r="M2113" s="124"/>
      <c r="N2113" s="213">
        <v>0</v>
      </c>
      <c r="O2113" s="213">
        <v>2752.6</v>
      </c>
      <c r="P2113" s="124" t="s">
        <v>1314</v>
      </c>
    </row>
    <row r="2114" spans="1:16" ht="51">
      <c r="A2114" s="266" t="s">
        <v>619</v>
      </c>
      <c r="B2114" s="124"/>
      <c r="C2114" s="125" t="s">
        <v>713</v>
      </c>
      <c r="D2114" s="119">
        <v>43160</v>
      </c>
      <c r="E2114" s="120" t="s">
        <v>5352</v>
      </c>
      <c r="F2114" s="120" t="s">
        <v>3</v>
      </c>
      <c r="G2114" s="120">
        <v>1601311</v>
      </c>
      <c r="H2114" s="124"/>
      <c r="I2114" s="128" t="s">
        <v>1374</v>
      </c>
      <c r="J2114" s="124"/>
      <c r="K2114" s="124"/>
      <c r="L2114" s="124"/>
      <c r="M2114" s="124"/>
      <c r="N2114" s="213">
        <v>0</v>
      </c>
      <c r="O2114" s="213">
        <v>1000</v>
      </c>
      <c r="P2114" s="124" t="s">
        <v>1314</v>
      </c>
    </row>
    <row r="2115" spans="1:16" ht="51">
      <c r="A2115" s="266">
        <v>225</v>
      </c>
      <c r="B2115" s="124"/>
      <c r="C2115" s="125" t="s">
        <v>766</v>
      </c>
      <c r="D2115" s="119">
        <v>43160</v>
      </c>
      <c r="E2115" s="120" t="s">
        <v>5353</v>
      </c>
      <c r="F2115" s="120" t="s">
        <v>3</v>
      </c>
      <c r="G2115" s="120">
        <v>1601321</v>
      </c>
      <c r="H2115" s="124"/>
      <c r="I2115" s="128" t="s">
        <v>5354</v>
      </c>
      <c r="J2115" s="124"/>
      <c r="K2115" s="124"/>
      <c r="L2115" s="124"/>
      <c r="M2115" s="124"/>
      <c r="N2115" s="213">
        <v>0</v>
      </c>
      <c r="O2115" s="213">
        <v>70.2</v>
      </c>
      <c r="P2115" s="124" t="s">
        <v>1314</v>
      </c>
    </row>
    <row r="2116" spans="1:16" ht="51">
      <c r="A2116" s="266" t="s">
        <v>619</v>
      </c>
      <c r="B2116" s="124"/>
      <c r="C2116" s="125" t="s">
        <v>713</v>
      </c>
      <c r="D2116" s="119">
        <v>43160</v>
      </c>
      <c r="E2116" s="120" t="s">
        <v>6253</v>
      </c>
      <c r="F2116" s="120" t="s">
        <v>6</v>
      </c>
      <c r="G2116" s="120">
        <v>675787</v>
      </c>
      <c r="H2116" s="124"/>
      <c r="I2116" s="128" t="s">
        <v>6254</v>
      </c>
      <c r="J2116" s="124"/>
      <c r="K2116" s="124"/>
      <c r="L2116" s="124"/>
      <c r="M2116" s="124"/>
      <c r="N2116" s="213">
        <v>0</v>
      </c>
      <c r="O2116" s="213">
        <v>94189.72</v>
      </c>
      <c r="P2116" s="124" t="s">
        <v>1314</v>
      </c>
    </row>
    <row r="2117" spans="1:16" ht="51">
      <c r="A2117" s="266" t="s">
        <v>619</v>
      </c>
      <c r="B2117" s="124"/>
      <c r="C2117" s="125" t="s">
        <v>713</v>
      </c>
      <c r="D2117" s="119">
        <v>43160</v>
      </c>
      <c r="E2117" s="120" t="s">
        <v>6255</v>
      </c>
      <c r="F2117" s="120" t="s">
        <v>6</v>
      </c>
      <c r="G2117" s="120">
        <v>676358</v>
      </c>
      <c r="H2117" s="124"/>
      <c r="I2117" s="128" t="s">
        <v>6256</v>
      </c>
      <c r="J2117" s="124"/>
      <c r="K2117" s="124"/>
      <c r="L2117" s="124"/>
      <c r="M2117" s="124"/>
      <c r="N2117" s="213">
        <v>0</v>
      </c>
      <c r="O2117" s="213">
        <v>5491.36</v>
      </c>
      <c r="P2117" s="124" t="s">
        <v>1314</v>
      </c>
    </row>
    <row r="2118" spans="1:16" ht="76.5">
      <c r="A2118" s="266" t="s">
        <v>619</v>
      </c>
      <c r="B2118" s="124"/>
      <c r="C2118" s="125" t="s">
        <v>713</v>
      </c>
      <c r="D2118" s="119">
        <v>43160</v>
      </c>
      <c r="E2118" s="120" t="s">
        <v>6257</v>
      </c>
      <c r="F2118" s="120" t="s">
        <v>6</v>
      </c>
      <c r="G2118" s="120">
        <v>676490</v>
      </c>
      <c r="H2118" s="124"/>
      <c r="I2118" s="128" t="s">
        <v>6258</v>
      </c>
      <c r="J2118" s="124"/>
      <c r="K2118" s="124"/>
      <c r="L2118" s="124"/>
      <c r="M2118" s="124"/>
      <c r="N2118" s="213">
        <v>0</v>
      </c>
      <c r="O2118" s="213">
        <v>10282.870000000001</v>
      </c>
      <c r="P2118" s="124" t="s">
        <v>1314</v>
      </c>
    </row>
    <row r="2119" spans="1:16" ht="51">
      <c r="A2119" s="266">
        <v>513</v>
      </c>
      <c r="B2119" s="124"/>
      <c r="C2119" s="125" t="s">
        <v>201</v>
      </c>
      <c r="D2119" s="119">
        <v>43160</v>
      </c>
      <c r="E2119" s="120" t="s">
        <v>6259</v>
      </c>
      <c r="F2119" s="120" t="s">
        <v>6</v>
      </c>
      <c r="G2119" s="120">
        <v>946629</v>
      </c>
      <c r="H2119" s="124"/>
      <c r="I2119" s="128" t="s">
        <v>6260</v>
      </c>
      <c r="J2119" s="124"/>
      <c r="K2119" s="124"/>
      <c r="L2119" s="124"/>
      <c r="M2119" s="124"/>
      <c r="N2119" s="213">
        <v>0</v>
      </c>
      <c r="O2119" s="213">
        <v>331562.51</v>
      </c>
      <c r="P2119" s="124" t="s">
        <v>1314</v>
      </c>
    </row>
    <row r="2120" spans="1:16" ht="51">
      <c r="A2120" s="266" t="s">
        <v>619</v>
      </c>
      <c r="B2120" s="124"/>
      <c r="C2120" s="125" t="s">
        <v>713</v>
      </c>
      <c r="D2120" s="119">
        <v>43160</v>
      </c>
      <c r="E2120" s="120" t="s">
        <v>6261</v>
      </c>
      <c r="F2120" s="120" t="s">
        <v>6</v>
      </c>
      <c r="G2120" s="120">
        <v>946909</v>
      </c>
      <c r="H2120" s="124"/>
      <c r="I2120" s="128" t="s">
        <v>4602</v>
      </c>
      <c r="J2120" s="124"/>
      <c r="K2120" s="124"/>
      <c r="L2120" s="124"/>
      <c r="M2120" s="124"/>
      <c r="N2120" s="213">
        <v>0</v>
      </c>
      <c r="O2120" s="213">
        <v>560.91999999999996</v>
      </c>
      <c r="P2120" s="124" t="s">
        <v>1314</v>
      </c>
    </row>
    <row r="2121" spans="1:16" ht="89.25">
      <c r="A2121" s="266">
        <v>86</v>
      </c>
      <c r="B2121" s="124"/>
      <c r="C2121" s="125" t="s">
        <v>710</v>
      </c>
      <c r="D2121" s="119">
        <v>43160</v>
      </c>
      <c r="E2121" s="120" t="s">
        <v>6262</v>
      </c>
      <c r="F2121" s="120" t="s">
        <v>6</v>
      </c>
      <c r="G2121" s="120">
        <v>915120</v>
      </c>
      <c r="H2121" s="124"/>
      <c r="I2121" s="128" t="s">
        <v>6263</v>
      </c>
      <c r="J2121" s="124"/>
      <c r="K2121" s="124"/>
      <c r="L2121" s="124"/>
      <c r="M2121" s="124"/>
      <c r="N2121" s="213">
        <v>0</v>
      </c>
      <c r="O2121" s="213">
        <v>22.5</v>
      </c>
      <c r="P2121" s="124" t="s">
        <v>1314</v>
      </c>
    </row>
    <row r="2122" spans="1:16" ht="76.5">
      <c r="A2122" s="266" t="s">
        <v>619</v>
      </c>
      <c r="B2122" s="124"/>
      <c r="C2122" s="125" t="s">
        <v>713</v>
      </c>
      <c r="D2122" s="119">
        <v>43160</v>
      </c>
      <c r="E2122" s="120" t="s">
        <v>6264</v>
      </c>
      <c r="F2122" s="120" t="s">
        <v>15</v>
      </c>
      <c r="G2122" s="120">
        <v>4441</v>
      </c>
      <c r="H2122" s="124"/>
      <c r="I2122" s="128" t="s">
        <v>6265</v>
      </c>
      <c r="J2122" s="124"/>
      <c r="K2122" s="124"/>
      <c r="L2122" s="124"/>
      <c r="M2122" s="124"/>
      <c r="N2122" s="213">
        <v>522.11</v>
      </c>
      <c r="O2122" s="213">
        <v>0</v>
      </c>
      <c r="P2122" s="124" t="s">
        <v>1314</v>
      </c>
    </row>
    <row r="2123" spans="1:16" ht="89.25">
      <c r="A2123" s="266">
        <v>41</v>
      </c>
      <c r="B2123" s="124"/>
      <c r="C2123" s="125" t="s">
        <v>697</v>
      </c>
      <c r="D2123" s="119">
        <v>43160</v>
      </c>
      <c r="E2123" s="120" t="s">
        <v>6266</v>
      </c>
      <c r="F2123" s="120" t="s">
        <v>15</v>
      </c>
      <c r="G2123" s="120">
        <v>4443</v>
      </c>
      <c r="H2123" s="124"/>
      <c r="I2123" s="128" t="s">
        <v>6267</v>
      </c>
      <c r="J2123" s="124"/>
      <c r="K2123" s="124"/>
      <c r="L2123" s="124"/>
      <c r="M2123" s="124"/>
      <c r="N2123" s="213">
        <v>277</v>
      </c>
      <c r="O2123" s="213">
        <v>0</v>
      </c>
      <c r="P2123" s="124" t="s">
        <v>1314</v>
      </c>
    </row>
    <row r="2124" spans="1:16" ht="89.25">
      <c r="A2124" s="266">
        <v>25</v>
      </c>
      <c r="B2124" s="124"/>
      <c r="C2124" s="125" t="s">
        <v>694</v>
      </c>
      <c r="D2124" s="119">
        <v>43160</v>
      </c>
      <c r="E2124" s="120" t="s">
        <v>6268</v>
      </c>
      <c r="F2124" s="120" t="s">
        <v>15</v>
      </c>
      <c r="G2124" s="120">
        <v>4446</v>
      </c>
      <c r="H2124" s="124"/>
      <c r="I2124" s="128" t="s">
        <v>6269</v>
      </c>
      <c r="J2124" s="124"/>
      <c r="K2124" s="124"/>
      <c r="L2124" s="124"/>
      <c r="M2124" s="124"/>
      <c r="N2124" s="213">
        <v>50</v>
      </c>
      <c r="O2124" s="213">
        <v>0</v>
      </c>
      <c r="P2124" s="124" t="s">
        <v>1314</v>
      </c>
    </row>
    <row r="2125" spans="1:16" ht="51">
      <c r="A2125" s="266">
        <v>287</v>
      </c>
      <c r="B2125" s="124"/>
      <c r="C2125" s="125" t="s">
        <v>790</v>
      </c>
      <c r="D2125" s="119">
        <v>43161</v>
      </c>
      <c r="E2125" s="120" t="s">
        <v>5355</v>
      </c>
      <c r="F2125" s="120" t="s">
        <v>3</v>
      </c>
      <c r="G2125" s="120">
        <v>1601584</v>
      </c>
      <c r="H2125" s="124"/>
      <c r="I2125" s="128" t="s">
        <v>5356</v>
      </c>
      <c r="J2125" s="124"/>
      <c r="K2125" s="124"/>
      <c r="L2125" s="124"/>
      <c r="M2125" s="124"/>
      <c r="N2125" s="213">
        <v>0</v>
      </c>
      <c r="O2125" s="213">
        <v>2000</v>
      </c>
      <c r="P2125" s="124" t="s">
        <v>1314</v>
      </c>
    </row>
    <row r="2126" spans="1:16" ht="63.75">
      <c r="A2126" s="266">
        <v>130</v>
      </c>
      <c r="B2126" s="124"/>
      <c r="C2126" s="125" t="s">
        <v>727</v>
      </c>
      <c r="D2126" s="119">
        <v>43161</v>
      </c>
      <c r="E2126" s="120" t="s">
        <v>5357</v>
      </c>
      <c r="F2126" s="120" t="s">
        <v>3</v>
      </c>
      <c r="G2126" s="120">
        <v>1601626</v>
      </c>
      <c r="H2126" s="124"/>
      <c r="I2126" s="128" t="s">
        <v>5358</v>
      </c>
      <c r="J2126" s="124"/>
      <c r="K2126" s="124"/>
      <c r="L2126" s="124"/>
      <c r="M2126" s="124"/>
      <c r="N2126" s="213">
        <v>0</v>
      </c>
      <c r="O2126" s="213">
        <v>144550.63</v>
      </c>
      <c r="P2126" s="124" t="s">
        <v>1314</v>
      </c>
    </row>
    <row r="2127" spans="1:16" ht="51">
      <c r="A2127" s="266">
        <v>290</v>
      </c>
      <c r="B2127" s="124"/>
      <c r="C2127" s="125" t="s">
        <v>793</v>
      </c>
      <c r="D2127" s="119">
        <v>43161</v>
      </c>
      <c r="E2127" s="120" t="s">
        <v>5359</v>
      </c>
      <c r="F2127" s="120" t="s">
        <v>3</v>
      </c>
      <c r="G2127" s="120">
        <v>1601636</v>
      </c>
      <c r="H2127" s="124"/>
      <c r="I2127" s="128" t="s">
        <v>5360</v>
      </c>
      <c r="J2127" s="124"/>
      <c r="K2127" s="124"/>
      <c r="L2127" s="124"/>
      <c r="M2127" s="124"/>
      <c r="N2127" s="213">
        <v>0</v>
      </c>
      <c r="O2127" s="213">
        <v>469</v>
      </c>
      <c r="P2127" s="124" t="s">
        <v>1314</v>
      </c>
    </row>
    <row r="2128" spans="1:16" ht="63.75">
      <c r="A2128" s="266">
        <v>290</v>
      </c>
      <c r="B2128" s="124"/>
      <c r="C2128" s="125" t="s">
        <v>793</v>
      </c>
      <c r="D2128" s="119">
        <v>43161</v>
      </c>
      <c r="E2128" s="120" t="s">
        <v>5361</v>
      </c>
      <c r="F2128" s="120" t="s">
        <v>3</v>
      </c>
      <c r="G2128" s="120">
        <v>1601637</v>
      </c>
      <c r="H2128" s="124"/>
      <c r="I2128" s="128" t="s">
        <v>5362</v>
      </c>
      <c r="J2128" s="124"/>
      <c r="K2128" s="124"/>
      <c r="L2128" s="124"/>
      <c r="M2128" s="124"/>
      <c r="N2128" s="213">
        <v>0</v>
      </c>
      <c r="O2128" s="213">
        <v>1931.84</v>
      </c>
      <c r="P2128" s="124" t="s">
        <v>1314</v>
      </c>
    </row>
    <row r="2129" spans="1:16" ht="51">
      <c r="A2129" s="266">
        <v>290</v>
      </c>
      <c r="B2129" s="124"/>
      <c r="C2129" s="125" t="s">
        <v>793</v>
      </c>
      <c r="D2129" s="119">
        <v>43161</v>
      </c>
      <c r="E2129" s="120" t="s">
        <v>5363</v>
      </c>
      <c r="F2129" s="120" t="s">
        <v>3</v>
      </c>
      <c r="G2129" s="120">
        <v>1601639</v>
      </c>
      <c r="H2129" s="124"/>
      <c r="I2129" s="128" t="s">
        <v>5364</v>
      </c>
      <c r="J2129" s="124"/>
      <c r="K2129" s="124"/>
      <c r="L2129" s="124"/>
      <c r="M2129" s="124"/>
      <c r="N2129" s="213">
        <v>0</v>
      </c>
      <c r="O2129" s="213">
        <v>7943.23</v>
      </c>
      <c r="P2129" s="124" t="s">
        <v>1314</v>
      </c>
    </row>
    <row r="2130" spans="1:16" ht="51">
      <c r="A2130" s="266">
        <v>163</v>
      </c>
      <c r="B2130" s="124"/>
      <c r="C2130" s="125" t="s">
        <v>748</v>
      </c>
      <c r="D2130" s="119">
        <v>43161</v>
      </c>
      <c r="E2130" s="120" t="s">
        <v>5365</v>
      </c>
      <c r="F2130" s="120" t="s">
        <v>3</v>
      </c>
      <c r="G2130" s="120">
        <v>1601683</v>
      </c>
      <c r="H2130" s="124"/>
      <c r="I2130" s="128" t="s">
        <v>5366</v>
      </c>
      <c r="J2130" s="124"/>
      <c r="K2130" s="124"/>
      <c r="L2130" s="124"/>
      <c r="M2130" s="124"/>
      <c r="N2130" s="213">
        <v>0</v>
      </c>
      <c r="O2130" s="213">
        <v>18</v>
      </c>
      <c r="P2130" s="124" t="s">
        <v>1314</v>
      </c>
    </row>
    <row r="2131" spans="1:16" ht="51">
      <c r="A2131" s="266">
        <v>163</v>
      </c>
      <c r="B2131" s="124"/>
      <c r="C2131" s="125" t="s">
        <v>748</v>
      </c>
      <c r="D2131" s="119">
        <v>43161</v>
      </c>
      <c r="E2131" s="120" t="s">
        <v>5367</v>
      </c>
      <c r="F2131" s="120" t="s">
        <v>3</v>
      </c>
      <c r="G2131" s="120">
        <v>1601687</v>
      </c>
      <c r="H2131" s="124"/>
      <c r="I2131" s="128" t="s">
        <v>5368</v>
      </c>
      <c r="J2131" s="124"/>
      <c r="K2131" s="124"/>
      <c r="L2131" s="124"/>
      <c r="M2131" s="124"/>
      <c r="N2131" s="213">
        <v>0</v>
      </c>
      <c r="O2131" s="213">
        <v>124.75</v>
      </c>
      <c r="P2131" s="124" t="s">
        <v>1314</v>
      </c>
    </row>
    <row r="2132" spans="1:16" ht="51">
      <c r="A2132" s="266" t="s">
        <v>619</v>
      </c>
      <c r="B2132" s="124"/>
      <c r="C2132" s="125" t="s">
        <v>713</v>
      </c>
      <c r="D2132" s="119">
        <v>43161</v>
      </c>
      <c r="E2132" s="120" t="s">
        <v>5369</v>
      </c>
      <c r="F2132" s="120" t="s">
        <v>3</v>
      </c>
      <c r="G2132" s="120">
        <v>1601698</v>
      </c>
      <c r="H2132" s="124"/>
      <c r="I2132" s="128" t="s">
        <v>5370</v>
      </c>
      <c r="J2132" s="124"/>
      <c r="K2132" s="124"/>
      <c r="L2132" s="124"/>
      <c r="M2132" s="124"/>
      <c r="N2132" s="213">
        <v>0</v>
      </c>
      <c r="O2132" s="213">
        <v>10681.93</v>
      </c>
      <c r="P2132" s="124" t="s">
        <v>1314</v>
      </c>
    </row>
    <row r="2133" spans="1:16" ht="51">
      <c r="A2133" s="266" t="s">
        <v>619</v>
      </c>
      <c r="B2133" s="124"/>
      <c r="C2133" s="125" t="s">
        <v>713</v>
      </c>
      <c r="D2133" s="119">
        <v>43161</v>
      </c>
      <c r="E2133" s="120" t="s">
        <v>5371</v>
      </c>
      <c r="F2133" s="120" t="s">
        <v>3</v>
      </c>
      <c r="G2133" s="120">
        <v>1601559</v>
      </c>
      <c r="H2133" s="124"/>
      <c r="I2133" s="128" t="s">
        <v>5372</v>
      </c>
      <c r="J2133" s="124"/>
      <c r="K2133" s="124"/>
      <c r="L2133" s="124"/>
      <c r="M2133" s="124"/>
      <c r="N2133" s="213">
        <v>0</v>
      </c>
      <c r="O2133" s="213">
        <v>2000</v>
      </c>
      <c r="P2133" s="124" t="s">
        <v>1314</v>
      </c>
    </row>
    <row r="2134" spans="1:16" ht="51">
      <c r="A2134" s="266" t="s">
        <v>619</v>
      </c>
      <c r="B2134" s="124"/>
      <c r="C2134" s="125" t="s">
        <v>713</v>
      </c>
      <c r="D2134" s="119">
        <v>43161</v>
      </c>
      <c r="E2134" s="120" t="s">
        <v>5373</v>
      </c>
      <c r="F2134" s="120" t="s">
        <v>3</v>
      </c>
      <c r="G2134" s="120">
        <v>1601609</v>
      </c>
      <c r="H2134" s="124"/>
      <c r="I2134" s="128" t="s">
        <v>5374</v>
      </c>
      <c r="J2134" s="124"/>
      <c r="K2134" s="124"/>
      <c r="L2134" s="124"/>
      <c r="M2134" s="124"/>
      <c r="N2134" s="213">
        <v>0</v>
      </c>
      <c r="O2134" s="213">
        <v>2075</v>
      </c>
      <c r="P2134" s="124" t="s">
        <v>1314</v>
      </c>
    </row>
    <row r="2135" spans="1:16" ht="63.75">
      <c r="A2135" s="266">
        <v>512</v>
      </c>
      <c r="B2135" s="124"/>
      <c r="C2135" s="125" t="s">
        <v>840</v>
      </c>
      <c r="D2135" s="119">
        <v>43161</v>
      </c>
      <c r="E2135" s="120" t="s">
        <v>5375</v>
      </c>
      <c r="F2135" s="120" t="s">
        <v>3</v>
      </c>
      <c r="G2135" s="120">
        <v>1601650</v>
      </c>
      <c r="H2135" s="124"/>
      <c r="I2135" s="128" t="s">
        <v>5376</v>
      </c>
      <c r="J2135" s="124"/>
      <c r="K2135" s="124"/>
      <c r="L2135" s="124"/>
      <c r="M2135" s="124"/>
      <c r="N2135" s="213">
        <v>0</v>
      </c>
      <c r="O2135" s="213">
        <v>10</v>
      </c>
      <c r="P2135" s="124" t="s">
        <v>1314</v>
      </c>
    </row>
    <row r="2136" spans="1:16" ht="51">
      <c r="A2136" s="266" t="s">
        <v>619</v>
      </c>
      <c r="B2136" s="124"/>
      <c r="C2136" s="125" t="s">
        <v>713</v>
      </c>
      <c r="D2136" s="119">
        <v>43161</v>
      </c>
      <c r="E2136" s="120" t="s">
        <v>5377</v>
      </c>
      <c r="F2136" s="120" t="s">
        <v>3</v>
      </c>
      <c r="G2136" s="120">
        <v>1601653</v>
      </c>
      <c r="H2136" s="124"/>
      <c r="I2136" s="128" t="s">
        <v>5378</v>
      </c>
      <c r="J2136" s="124"/>
      <c r="K2136" s="124"/>
      <c r="L2136" s="124"/>
      <c r="M2136" s="124"/>
      <c r="N2136" s="213">
        <v>0</v>
      </c>
      <c r="O2136" s="213">
        <v>17157.89</v>
      </c>
      <c r="P2136" s="124" t="s">
        <v>1314</v>
      </c>
    </row>
    <row r="2137" spans="1:16" ht="51">
      <c r="A2137" s="266" t="s">
        <v>619</v>
      </c>
      <c r="B2137" s="124"/>
      <c r="C2137" s="125" t="s">
        <v>713</v>
      </c>
      <c r="D2137" s="119">
        <v>43161</v>
      </c>
      <c r="E2137" s="120" t="s">
        <v>5379</v>
      </c>
      <c r="F2137" s="120" t="s">
        <v>3</v>
      </c>
      <c r="G2137" s="120">
        <v>1601699</v>
      </c>
      <c r="H2137" s="124"/>
      <c r="I2137" s="128" t="s">
        <v>5380</v>
      </c>
      <c r="J2137" s="124"/>
      <c r="K2137" s="124"/>
      <c r="L2137" s="124"/>
      <c r="M2137" s="124"/>
      <c r="N2137" s="213">
        <v>0</v>
      </c>
      <c r="O2137" s="213">
        <v>10785.4</v>
      </c>
      <c r="P2137" s="124" t="s">
        <v>1314</v>
      </c>
    </row>
    <row r="2138" spans="1:16" ht="51">
      <c r="A2138" s="266" t="s">
        <v>619</v>
      </c>
      <c r="B2138" s="124"/>
      <c r="C2138" s="125" t="s">
        <v>713</v>
      </c>
      <c r="D2138" s="119">
        <v>43161</v>
      </c>
      <c r="E2138" s="120" t="s">
        <v>5381</v>
      </c>
      <c r="F2138" s="120" t="s">
        <v>3</v>
      </c>
      <c r="G2138" s="120">
        <v>1601700</v>
      </c>
      <c r="H2138" s="124"/>
      <c r="I2138" s="128" t="s">
        <v>5382</v>
      </c>
      <c r="J2138" s="124"/>
      <c r="K2138" s="124"/>
      <c r="L2138" s="124"/>
      <c r="M2138" s="124"/>
      <c r="N2138" s="213">
        <v>0</v>
      </c>
      <c r="O2138" s="213">
        <v>10785.4</v>
      </c>
      <c r="P2138" s="124" t="s">
        <v>1314</v>
      </c>
    </row>
    <row r="2139" spans="1:16" ht="51">
      <c r="A2139" s="266" t="s">
        <v>619</v>
      </c>
      <c r="B2139" s="124"/>
      <c r="C2139" s="125" t="s">
        <v>713</v>
      </c>
      <c r="D2139" s="119">
        <v>43161</v>
      </c>
      <c r="E2139" s="120" t="s">
        <v>5383</v>
      </c>
      <c r="F2139" s="120" t="s">
        <v>3</v>
      </c>
      <c r="G2139" s="120">
        <v>1601704</v>
      </c>
      <c r="H2139" s="124"/>
      <c r="I2139" s="128" t="s">
        <v>5384</v>
      </c>
      <c r="J2139" s="124"/>
      <c r="K2139" s="124"/>
      <c r="L2139" s="124"/>
      <c r="M2139" s="124"/>
      <c r="N2139" s="213">
        <v>0</v>
      </c>
      <c r="O2139" s="213">
        <v>120</v>
      </c>
      <c r="P2139" s="124" t="s">
        <v>1314</v>
      </c>
    </row>
    <row r="2140" spans="1:16" ht="51">
      <c r="A2140" s="266" t="s">
        <v>619</v>
      </c>
      <c r="B2140" s="124"/>
      <c r="C2140" s="125" t="s">
        <v>713</v>
      </c>
      <c r="D2140" s="119">
        <v>43161</v>
      </c>
      <c r="E2140" s="120" t="s">
        <v>5385</v>
      </c>
      <c r="F2140" s="120" t="s">
        <v>3</v>
      </c>
      <c r="G2140" s="120">
        <v>1601734</v>
      </c>
      <c r="H2140" s="124"/>
      <c r="I2140" s="128" t="s">
        <v>5386</v>
      </c>
      <c r="J2140" s="124"/>
      <c r="K2140" s="124"/>
      <c r="L2140" s="124"/>
      <c r="M2140" s="124"/>
      <c r="N2140" s="213">
        <v>0</v>
      </c>
      <c r="O2140" s="213">
        <v>695</v>
      </c>
      <c r="P2140" s="124" t="s">
        <v>1314</v>
      </c>
    </row>
    <row r="2141" spans="1:16" ht="51">
      <c r="A2141" s="266" t="s">
        <v>619</v>
      </c>
      <c r="B2141" s="124"/>
      <c r="C2141" s="125" t="s">
        <v>713</v>
      </c>
      <c r="D2141" s="119">
        <v>43161</v>
      </c>
      <c r="E2141" s="120" t="s">
        <v>5387</v>
      </c>
      <c r="F2141" s="120" t="s">
        <v>3</v>
      </c>
      <c r="G2141" s="120">
        <v>1601735</v>
      </c>
      <c r="H2141" s="124"/>
      <c r="I2141" s="128" t="s">
        <v>3295</v>
      </c>
      <c r="J2141" s="124"/>
      <c r="K2141" s="124"/>
      <c r="L2141" s="124"/>
      <c r="M2141" s="124"/>
      <c r="N2141" s="213">
        <v>0</v>
      </c>
      <c r="O2141" s="213">
        <v>1500</v>
      </c>
      <c r="P2141" s="124" t="s">
        <v>1314</v>
      </c>
    </row>
    <row r="2142" spans="1:16" ht="51">
      <c r="A2142" s="266" t="s">
        <v>619</v>
      </c>
      <c r="B2142" s="124"/>
      <c r="C2142" s="125" t="s">
        <v>713</v>
      </c>
      <c r="D2142" s="119">
        <v>43161</v>
      </c>
      <c r="E2142" s="120" t="s">
        <v>5388</v>
      </c>
      <c r="F2142" s="120" t="s">
        <v>3</v>
      </c>
      <c r="G2142" s="120">
        <v>1601737</v>
      </c>
      <c r="H2142" s="124"/>
      <c r="I2142" s="128" t="s">
        <v>5389</v>
      </c>
      <c r="J2142" s="124"/>
      <c r="K2142" s="124"/>
      <c r="L2142" s="124"/>
      <c r="M2142" s="124"/>
      <c r="N2142" s="213">
        <v>0</v>
      </c>
      <c r="O2142" s="213">
        <v>568.20000000000005</v>
      </c>
      <c r="P2142" s="124" t="s">
        <v>1314</v>
      </c>
    </row>
    <row r="2143" spans="1:16" ht="51">
      <c r="A2143" s="266">
        <v>133</v>
      </c>
      <c r="B2143" s="124"/>
      <c r="C2143" s="125" t="s">
        <v>729</v>
      </c>
      <c r="D2143" s="119">
        <v>43161</v>
      </c>
      <c r="E2143" s="120" t="s">
        <v>5390</v>
      </c>
      <c r="F2143" s="120" t="s">
        <v>3</v>
      </c>
      <c r="G2143" s="120">
        <v>1601747</v>
      </c>
      <c r="H2143" s="124"/>
      <c r="I2143" s="128" t="s">
        <v>5391</v>
      </c>
      <c r="J2143" s="124"/>
      <c r="K2143" s="124"/>
      <c r="L2143" s="124"/>
      <c r="M2143" s="124"/>
      <c r="N2143" s="213">
        <v>0</v>
      </c>
      <c r="O2143" s="213">
        <v>16460</v>
      </c>
      <c r="P2143" s="124" t="s">
        <v>1314</v>
      </c>
    </row>
    <row r="2144" spans="1:16" ht="63.75">
      <c r="A2144" s="266" t="s">
        <v>619</v>
      </c>
      <c r="B2144" s="124"/>
      <c r="C2144" s="125" t="s">
        <v>713</v>
      </c>
      <c r="D2144" s="119">
        <v>43161</v>
      </c>
      <c r="E2144" s="120" t="s">
        <v>5392</v>
      </c>
      <c r="F2144" s="120" t="s">
        <v>3</v>
      </c>
      <c r="G2144" s="120">
        <v>1601831</v>
      </c>
      <c r="H2144" s="124"/>
      <c r="I2144" s="128" t="s">
        <v>5393</v>
      </c>
      <c r="J2144" s="124"/>
      <c r="K2144" s="124"/>
      <c r="L2144" s="124"/>
      <c r="M2144" s="124"/>
      <c r="N2144" s="213">
        <v>0</v>
      </c>
      <c r="O2144" s="213">
        <v>67.95</v>
      </c>
      <c r="P2144" s="124" t="s">
        <v>5265</v>
      </c>
    </row>
    <row r="2145" spans="1:16" ht="51">
      <c r="A2145" s="266">
        <v>291</v>
      </c>
      <c r="B2145" s="124"/>
      <c r="C2145" s="125" t="s">
        <v>794</v>
      </c>
      <c r="D2145" s="119">
        <v>43161</v>
      </c>
      <c r="E2145" s="120" t="s">
        <v>5394</v>
      </c>
      <c r="F2145" s="120" t="s">
        <v>3</v>
      </c>
      <c r="G2145" s="120">
        <v>1601845</v>
      </c>
      <c r="H2145" s="124"/>
      <c r="I2145" s="128" t="s">
        <v>5395</v>
      </c>
      <c r="J2145" s="124"/>
      <c r="K2145" s="124"/>
      <c r="L2145" s="124"/>
      <c r="M2145" s="124"/>
      <c r="N2145" s="213">
        <v>0</v>
      </c>
      <c r="O2145" s="213">
        <v>2000</v>
      </c>
      <c r="P2145" s="124" t="s">
        <v>1314</v>
      </c>
    </row>
    <row r="2146" spans="1:16" ht="51">
      <c r="A2146" s="266">
        <v>592</v>
      </c>
      <c r="B2146" s="124"/>
      <c r="C2146" s="125" t="s">
        <v>862</v>
      </c>
      <c r="D2146" s="119">
        <v>43161</v>
      </c>
      <c r="E2146" s="120" t="s">
        <v>5396</v>
      </c>
      <c r="F2146" s="120" t="s">
        <v>3</v>
      </c>
      <c r="G2146" s="120">
        <v>1601878</v>
      </c>
      <c r="H2146" s="124"/>
      <c r="I2146" s="128" t="s">
        <v>5397</v>
      </c>
      <c r="J2146" s="124"/>
      <c r="K2146" s="124"/>
      <c r="L2146" s="124"/>
      <c r="M2146" s="124"/>
      <c r="N2146" s="213">
        <v>0</v>
      </c>
      <c r="O2146" s="213">
        <v>270</v>
      </c>
      <c r="P2146" s="124" t="s">
        <v>1314</v>
      </c>
    </row>
    <row r="2147" spans="1:16" ht="51">
      <c r="A2147" s="266">
        <v>592</v>
      </c>
      <c r="B2147" s="124"/>
      <c r="C2147" s="125" t="s">
        <v>862</v>
      </c>
      <c r="D2147" s="119">
        <v>43161</v>
      </c>
      <c r="E2147" s="120" t="s">
        <v>5398</v>
      </c>
      <c r="F2147" s="120" t="s">
        <v>3</v>
      </c>
      <c r="G2147" s="120">
        <v>1601881</v>
      </c>
      <c r="H2147" s="124"/>
      <c r="I2147" s="128" t="s">
        <v>5399</v>
      </c>
      <c r="J2147" s="124"/>
      <c r="K2147" s="124"/>
      <c r="L2147" s="124"/>
      <c r="M2147" s="124"/>
      <c r="N2147" s="213">
        <v>0</v>
      </c>
      <c r="O2147" s="213">
        <v>615</v>
      </c>
      <c r="P2147" s="124" t="s">
        <v>1314</v>
      </c>
    </row>
    <row r="2148" spans="1:16" ht="51">
      <c r="A2148" s="266">
        <v>592</v>
      </c>
      <c r="B2148" s="124"/>
      <c r="C2148" s="125" t="s">
        <v>862</v>
      </c>
      <c r="D2148" s="119">
        <v>43161</v>
      </c>
      <c r="E2148" s="120" t="s">
        <v>5400</v>
      </c>
      <c r="F2148" s="120" t="s">
        <v>3</v>
      </c>
      <c r="G2148" s="120">
        <v>1601883</v>
      </c>
      <c r="H2148" s="124"/>
      <c r="I2148" s="128" t="s">
        <v>5401</v>
      </c>
      <c r="J2148" s="124"/>
      <c r="K2148" s="124"/>
      <c r="L2148" s="124"/>
      <c r="M2148" s="124"/>
      <c r="N2148" s="213">
        <v>0</v>
      </c>
      <c r="O2148" s="213">
        <v>346</v>
      </c>
      <c r="P2148" s="124" t="s">
        <v>1314</v>
      </c>
    </row>
    <row r="2149" spans="1:16" ht="63.75">
      <c r="A2149" s="266">
        <v>340</v>
      </c>
      <c r="B2149" s="124"/>
      <c r="C2149" s="125" t="s">
        <v>814</v>
      </c>
      <c r="D2149" s="119">
        <v>43161</v>
      </c>
      <c r="E2149" s="120" t="s">
        <v>6270</v>
      </c>
      <c r="F2149" s="120" t="s">
        <v>6</v>
      </c>
      <c r="G2149" s="120">
        <v>677382</v>
      </c>
      <c r="H2149" s="124"/>
      <c r="I2149" s="128" t="s">
        <v>6271</v>
      </c>
      <c r="J2149" s="124"/>
      <c r="K2149" s="124"/>
      <c r="L2149" s="124"/>
      <c r="M2149" s="124"/>
      <c r="N2149" s="213">
        <v>0</v>
      </c>
      <c r="O2149" s="213">
        <v>100023.53</v>
      </c>
      <c r="P2149" s="124" t="s">
        <v>1314</v>
      </c>
    </row>
    <row r="2150" spans="1:16" ht="102">
      <c r="A2150" s="266">
        <v>86</v>
      </c>
      <c r="B2150" s="124"/>
      <c r="C2150" s="125" t="s">
        <v>710</v>
      </c>
      <c r="D2150" s="119">
        <v>43161</v>
      </c>
      <c r="E2150" s="120" t="s">
        <v>6272</v>
      </c>
      <c r="F2150" s="120" t="s">
        <v>6</v>
      </c>
      <c r="G2150" s="120">
        <v>915174</v>
      </c>
      <c r="H2150" s="124"/>
      <c r="I2150" s="128" t="s">
        <v>6273</v>
      </c>
      <c r="J2150" s="124"/>
      <c r="K2150" s="124"/>
      <c r="L2150" s="124"/>
      <c r="M2150" s="124"/>
      <c r="N2150" s="213">
        <v>0</v>
      </c>
      <c r="O2150" s="213">
        <v>9744</v>
      </c>
      <c r="P2150" s="124" t="s">
        <v>1314</v>
      </c>
    </row>
    <row r="2151" spans="1:16" ht="89.25">
      <c r="A2151" s="266">
        <v>41</v>
      </c>
      <c r="B2151" s="124"/>
      <c r="C2151" s="125" t="s">
        <v>697</v>
      </c>
      <c r="D2151" s="119">
        <v>43161</v>
      </c>
      <c r="E2151" s="120" t="s">
        <v>6274</v>
      </c>
      <c r="F2151" s="120" t="s">
        <v>1257</v>
      </c>
      <c r="G2151" s="120">
        <v>4442</v>
      </c>
      <c r="H2151" s="124"/>
      <c r="I2151" s="128" t="s">
        <v>6275</v>
      </c>
      <c r="J2151" s="124"/>
      <c r="K2151" s="124"/>
      <c r="L2151" s="124"/>
      <c r="M2151" s="124"/>
      <c r="N2151" s="213">
        <v>197.61</v>
      </c>
      <c r="O2151" s="213">
        <v>0</v>
      </c>
      <c r="P2151" s="124" t="s">
        <v>1314</v>
      </c>
    </row>
    <row r="2152" spans="1:16" ht="89.25">
      <c r="A2152" s="266">
        <v>41</v>
      </c>
      <c r="B2152" s="124"/>
      <c r="C2152" s="125" t="s">
        <v>697</v>
      </c>
      <c r="D2152" s="119">
        <v>43161</v>
      </c>
      <c r="E2152" s="120" t="s">
        <v>6276</v>
      </c>
      <c r="F2152" s="120" t="s">
        <v>15</v>
      </c>
      <c r="G2152" s="120">
        <v>4442</v>
      </c>
      <c r="H2152" s="124"/>
      <c r="I2152" s="128" t="s">
        <v>6277</v>
      </c>
      <c r="J2152" s="124"/>
      <c r="K2152" s="124"/>
      <c r="L2152" s="124"/>
      <c r="M2152" s="124"/>
      <c r="N2152" s="213">
        <v>281.8</v>
      </c>
      <c r="O2152" s="213">
        <v>0</v>
      </c>
      <c r="P2152" s="124" t="s">
        <v>1314</v>
      </c>
    </row>
    <row r="2153" spans="1:16" ht="102">
      <c r="A2153" s="266">
        <v>41</v>
      </c>
      <c r="B2153" s="124"/>
      <c r="C2153" s="125" t="s">
        <v>697</v>
      </c>
      <c r="D2153" s="119">
        <v>43161</v>
      </c>
      <c r="E2153" s="120" t="s">
        <v>6278</v>
      </c>
      <c r="F2153" s="120" t="s">
        <v>15</v>
      </c>
      <c r="G2153" s="120">
        <v>4453</v>
      </c>
      <c r="H2153" s="124"/>
      <c r="I2153" s="128" t="s">
        <v>6279</v>
      </c>
      <c r="J2153" s="124"/>
      <c r="K2153" s="124"/>
      <c r="L2153" s="124"/>
      <c r="M2153" s="124"/>
      <c r="N2153" s="213">
        <v>284.61</v>
      </c>
      <c r="O2153" s="213">
        <v>0</v>
      </c>
      <c r="P2153" s="124" t="s">
        <v>1314</v>
      </c>
    </row>
    <row r="2154" spans="1:16" ht="102">
      <c r="A2154" s="266">
        <v>41</v>
      </c>
      <c r="B2154" s="124"/>
      <c r="C2154" s="125" t="s">
        <v>697</v>
      </c>
      <c r="D2154" s="119">
        <v>43161</v>
      </c>
      <c r="E2154" s="120" t="s">
        <v>6280</v>
      </c>
      <c r="F2154" s="120" t="s">
        <v>15</v>
      </c>
      <c r="G2154" s="120">
        <v>4452</v>
      </c>
      <c r="H2154" s="124"/>
      <c r="I2154" s="128" t="s">
        <v>6281</v>
      </c>
      <c r="J2154" s="124"/>
      <c r="K2154" s="124"/>
      <c r="L2154" s="124"/>
      <c r="M2154" s="124"/>
      <c r="N2154" s="213">
        <v>289.69</v>
      </c>
      <c r="O2154" s="213">
        <v>0</v>
      </c>
      <c r="P2154" s="124" t="s">
        <v>1314</v>
      </c>
    </row>
    <row r="2155" spans="1:16" ht="89.25">
      <c r="A2155" s="266">
        <v>25</v>
      </c>
      <c r="B2155" s="124"/>
      <c r="C2155" s="125" t="s">
        <v>694</v>
      </c>
      <c r="D2155" s="119">
        <v>43161</v>
      </c>
      <c r="E2155" s="120" t="s">
        <v>6282</v>
      </c>
      <c r="F2155" s="120" t="s">
        <v>15</v>
      </c>
      <c r="G2155" s="120">
        <v>4451</v>
      </c>
      <c r="H2155" s="124"/>
      <c r="I2155" s="128" t="s">
        <v>6283</v>
      </c>
      <c r="J2155" s="124"/>
      <c r="K2155" s="124"/>
      <c r="L2155" s="124"/>
      <c r="M2155" s="124"/>
      <c r="N2155" s="213">
        <v>351.98</v>
      </c>
      <c r="O2155" s="213">
        <v>0</v>
      </c>
      <c r="P2155" s="124" t="s">
        <v>1314</v>
      </c>
    </row>
    <row r="2156" spans="1:16" ht="89.25">
      <c r="A2156" s="266">
        <v>25</v>
      </c>
      <c r="B2156" s="124"/>
      <c r="C2156" s="125" t="s">
        <v>694</v>
      </c>
      <c r="D2156" s="119">
        <v>43161</v>
      </c>
      <c r="E2156" s="120" t="s">
        <v>6284</v>
      </c>
      <c r="F2156" s="120" t="s">
        <v>15</v>
      </c>
      <c r="G2156" s="120">
        <v>4450</v>
      </c>
      <c r="H2156" s="124"/>
      <c r="I2156" s="128" t="s">
        <v>6285</v>
      </c>
      <c r="J2156" s="124"/>
      <c r="K2156" s="124"/>
      <c r="L2156" s="124"/>
      <c r="M2156" s="124"/>
      <c r="N2156" s="213">
        <v>453.57</v>
      </c>
      <c r="O2156" s="213">
        <v>0</v>
      </c>
      <c r="P2156" s="124" t="s">
        <v>1314</v>
      </c>
    </row>
    <row r="2157" spans="1:16" ht="89.25">
      <c r="A2157" s="266">
        <v>25</v>
      </c>
      <c r="B2157" s="124"/>
      <c r="C2157" s="125" t="s">
        <v>694</v>
      </c>
      <c r="D2157" s="119">
        <v>43161</v>
      </c>
      <c r="E2157" s="120" t="s">
        <v>6286</v>
      </c>
      <c r="F2157" s="120" t="s">
        <v>15</v>
      </c>
      <c r="G2157" s="120">
        <v>4449</v>
      </c>
      <c r="H2157" s="124"/>
      <c r="I2157" s="128" t="s">
        <v>6287</v>
      </c>
      <c r="J2157" s="124"/>
      <c r="K2157" s="124"/>
      <c r="L2157" s="124"/>
      <c r="M2157" s="124"/>
      <c r="N2157" s="213">
        <v>280.7</v>
      </c>
      <c r="O2157" s="213">
        <v>0</v>
      </c>
      <c r="P2157" s="124" t="s">
        <v>1314</v>
      </c>
    </row>
    <row r="2158" spans="1:16" ht="89.25">
      <c r="A2158" s="266">
        <v>25</v>
      </c>
      <c r="B2158" s="124"/>
      <c r="C2158" s="125" t="s">
        <v>694</v>
      </c>
      <c r="D2158" s="119">
        <v>43161</v>
      </c>
      <c r="E2158" s="120" t="s">
        <v>6288</v>
      </c>
      <c r="F2158" s="120" t="s">
        <v>15</v>
      </c>
      <c r="G2158" s="120">
        <v>4448</v>
      </c>
      <c r="H2158" s="124"/>
      <c r="I2158" s="128" t="s">
        <v>6289</v>
      </c>
      <c r="J2158" s="124"/>
      <c r="K2158" s="124"/>
      <c r="L2158" s="124"/>
      <c r="M2158" s="124"/>
      <c r="N2158" s="213">
        <v>322.2</v>
      </c>
      <c r="O2158" s="213">
        <v>0</v>
      </c>
      <c r="P2158" s="124" t="s">
        <v>1314</v>
      </c>
    </row>
    <row r="2159" spans="1:16" ht="51">
      <c r="A2159" s="266">
        <v>340</v>
      </c>
      <c r="B2159" s="124"/>
      <c r="C2159" s="125" t="s">
        <v>814</v>
      </c>
      <c r="D2159" s="119">
        <v>43161</v>
      </c>
      <c r="E2159" s="120" t="s">
        <v>6290</v>
      </c>
      <c r="F2159" s="120" t="s">
        <v>15</v>
      </c>
      <c r="G2159" s="120">
        <v>677383</v>
      </c>
      <c r="H2159" s="124"/>
      <c r="I2159" s="128" t="s">
        <v>6291</v>
      </c>
      <c r="J2159" s="124"/>
      <c r="K2159" s="124"/>
      <c r="L2159" s="124"/>
      <c r="M2159" s="124"/>
      <c r="N2159" s="213">
        <v>50</v>
      </c>
      <c r="O2159" s="213">
        <v>0</v>
      </c>
      <c r="P2159" s="124" t="s">
        <v>1314</v>
      </c>
    </row>
    <row r="2160" spans="1:16" ht="51">
      <c r="A2160" s="266">
        <v>513</v>
      </c>
      <c r="B2160" s="124"/>
      <c r="C2160" s="125" t="s">
        <v>201</v>
      </c>
      <c r="D2160" s="119">
        <v>43161</v>
      </c>
      <c r="E2160" s="120" t="s">
        <v>6292</v>
      </c>
      <c r="F2160" s="120" t="s">
        <v>15</v>
      </c>
      <c r="G2160" s="120">
        <v>677521</v>
      </c>
      <c r="H2160" s="124"/>
      <c r="I2160" s="128" t="s">
        <v>2699</v>
      </c>
      <c r="J2160" s="124"/>
      <c r="K2160" s="124"/>
      <c r="L2160" s="124"/>
      <c r="M2160" s="124"/>
      <c r="N2160" s="213">
        <v>50</v>
      </c>
      <c r="O2160" s="213">
        <v>0</v>
      </c>
      <c r="P2160" s="124" t="s">
        <v>1314</v>
      </c>
    </row>
    <row r="2161" spans="1:16" ht="63.75">
      <c r="A2161" s="266" t="s">
        <v>619</v>
      </c>
      <c r="B2161" s="124"/>
      <c r="C2161" s="125" t="s">
        <v>713</v>
      </c>
      <c r="D2161" s="119">
        <v>43164</v>
      </c>
      <c r="E2161" s="120" t="s">
        <v>5402</v>
      </c>
      <c r="F2161" s="120" t="s">
        <v>3</v>
      </c>
      <c r="G2161" s="120">
        <v>1602047</v>
      </c>
      <c r="H2161" s="124"/>
      <c r="I2161" s="128" t="s">
        <v>5403</v>
      </c>
      <c r="J2161" s="124"/>
      <c r="K2161" s="124"/>
      <c r="L2161" s="124"/>
      <c r="M2161" s="124"/>
      <c r="N2161" s="213">
        <v>0</v>
      </c>
      <c r="O2161" s="213">
        <v>602365.54</v>
      </c>
      <c r="P2161" s="124" t="s">
        <v>1314</v>
      </c>
    </row>
    <row r="2162" spans="1:16" ht="63.75">
      <c r="A2162" s="266">
        <v>340</v>
      </c>
      <c r="B2162" s="124"/>
      <c r="C2162" s="125" t="s">
        <v>814</v>
      </c>
      <c r="D2162" s="119">
        <v>43164</v>
      </c>
      <c r="E2162" s="120" t="s">
        <v>5404</v>
      </c>
      <c r="F2162" s="120" t="s">
        <v>3</v>
      </c>
      <c r="G2162" s="120">
        <v>1602113</v>
      </c>
      <c r="H2162" s="124"/>
      <c r="I2162" s="128" t="s">
        <v>5405</v>
      </c>
      <c r="J2162" s="124"/>
      <c r="K2162" s="124"/>
      <c r="L2162" s="124"/>
      <c r="M2162" s="124"/>
      <c r="N2162" s="213">
        <v>0</v>
      </c>
      <c r="O2162" s="213">
        <v>35314.53</v>
      </c>
      <c r="P2162" s="124" t="s">
        <v>1314</v>
      </c>
    </row>
    <row r="2163" spans="1:16" ht="63.75">
      <c r="A2163" s="266">
        <v>340</v>
      </c>
      <c r="B2163" s="124"/>
      <c r="C2163" s="125" t="s">
        <v>814</v>
      </c>
      <c r="D2163" s="119">
        <v>43164</v>
      </c>
      <c r="E2163" s="120" t="s">
        <v>5406</v>
      </c>
      <c r="F2163" s="120" t="s">
        <v>3</v>
      </c>
      <c r="G2163" s="120">
        <v>1602120</v>
      </c>
      <c r="H2163" s="124"/>
      <c r="I2163" s="128" t="s">
        <v>5407</v>
      </c>
      <c r="J2163" s="124"/>
      <c r="K2163" s="124"/>
      <c r="L2163" s="124"/>
      <c r="M2163" s="124"/>
      <c r="N2163" s="213">
        <v>0</v>
      </c>
      <c r="O2163" s="213">
        <v>15026.13</v>
      </c>
      <c r="P2163" s="124" t="s">
        <v>1314</v>
      </c>
    </row>
    <row r="2164" spans="1:16" ht="63.75">
      <c r="A2164" s="266">
        <v>15</v>
      </c>
      <c r="B2164" s="124"/>
      <c r="C2164" s="125" t="s">
        <v>691</v>
      </c>
      <c r="D2164" s="119">
        <v>43164</v>
      </c>
      <c r="E2164" s="120" t="s">
        <v>5408</v>
      </c>
      <c r="F2164" s="120" t="s">
        <v>3</v>
      </c>
      <c r="G2164" s="120">
        <v>1602140</v>
      </c>
      <c r="H2164" s="124"/>
      <c r="I2164" s="128" t="s">
        <v>5409</v>
      </c>
      <c r="J2164" s="124"/>
      <c r="K2164" s="124"/>
      <c r="L2164" s="124"/>
      <c r="M2164" s="124"/>
      <c r="N2164" s="213">
        <v>0</v>
      </c>
      <c r="O2164" s="213">
        <v>11609.5</v>
      </c>
      <c r="P2164" s="124" t="s">
        <v>1314</v>
      </c>
    </row>
    <row r="2165" spans="1:16" ht="51">
      <c r="A2165" s="266">
        <v>86</v>
      </c>
      <c r="B2165" s="124"/>
      <c r="C2165" s="125" t="s">
        <v>710</v>
      </c>
      <c r="D2165" s="119">
        <v>43164</v>
      </c>
      <c r="E2165" s="120" t="s">
        <v>5410</v>
      </c>
      <c r="F2165" s="120" t="s">
        <v>3</v>
      </c>
      <c r="G2165" s="120">
        <v>1602151</v>
      </c>
      <c r="H2165" s="124"/>
      <c r="I2165" s="128" t="s">
        <v>5411</v>
      </c>
      <c r="J2165" s="124"/>
      <c r="K2165" s="124"/>
      <c r="L2165" s="124"/>
      <c r="M2165" s="124"/>
      <c r="N2165" s="213">
        <v>0</v>
      </c>
      <c r="O2165" s="213">
        <v>2630</v>
      </c>
      <c r="P2165" s="124" t="s">
        <v>1314</v>
      </c>
    </row>
    <row r="2166" spans="1:16" ht="51">
      <c r="A2166" s="266">
        <v>86</v>
      </c>
      <c r="B2166" s="124"/>
      <c r="C2166" s="125" t="s">
        <v>710</v>
      </c>
      <c r="D2166" s="119">
        <v>43164</v>
      </c>
      <c r="E2166" s="120" t="s">
        <v>5412</v>
      </c>
      <c r="F2166" s="120" t="s">
        <v>3</v>
      </c>
      <c r="G2166" s="120">
        <v>1602154</v>
      </c>
      <c r="H2166" s="124"/>
      <c r="I2166" s="128" t="s">
        <v>5413</v>
      </c>
      <c r="J2166" s="124"/>
      <c r="K2166" s="124"/>
      <c r="L2166" s="124"/>
      <c r="M2166" s="124"/>
      <c r="N2166" s="213">
        <v>0</v>
      </c>
      <c r="O2166" s="213">
        <v>1550</v>
      </c>
      <c r="P2166" s="124" t="s">
        <v>1314</v>
      </c>
    </row>
    <row r="2167" spans="1:16" ht="63.75">
      <c r="A2167" s="266">
        <v>86</v>
      </c>
      <c r="B2167" s="124"/>
      <c r="C2167" s="125" t="s">
        <v>710</v>
      </c>
      <c r="D2167" s="119">
        <v>43164</v>
      </c>
      <c r="E2167" s="120" t="s">
        <v>5414</v>
      </c>
      <c r="F2167" s="120" t="s">
        <v>3</v>
      </c>
      <c r="G2167" s="120">
        <v>1602163</v>
      </c>
      <c r="H2167" s="124"/>
      <c r="I2167" s="128" t="s">
        <v>5415</v>
      </c>
      <c r="J2167" s="124"/>
      <c r="K2167" s="124"/>
      <c r="L2167" s="124"/>
      <c r="M2167" s="124"/>
      <c r="N2167" s="213">
        <v>0</v>
      </c>
      <c r="O2167" s="213">
        <v>1675.05</v>
      </c>
      <c r="P2167" s="124" t="s">
        <v>1314</v>
      </c>
    </row>
    <row r="2168" spans="1:16" ht="63.75">
      <c r="A2168" s="266">
        <v>86</v>
      </c>
      <c r="B2168" s="124"/>
      <c r="C2168" s="125" t="s">
        <v>710</v>
      </c>
      <c r="D2168" s="119">
        <v>43164</v>
      </c>
      <c r="E2168" s="120" t="s">
        <v>5416</v>
      </c>
      <c r="F2168" s="120" t="s">
        <v>3</v>
      </c>
      <c r="G2168" s="120">
        <v>1602164</v>
      </c>
      <c r="H2168" s="124"/>
      <c r="I2168" s="128" t="s">
        <v>5417</v>
      </c>
      <c r="J2168" s="124"/>
      <c r="K2168" s="124"/>
      <c r="L2168" s="124"/>
      <c r="M2168" s="124"/>
      <c r="N2168" s="213">
        <v>0</v>
      </c>
      <c r="O2168" s="213">
        <v>8900.6</v>
      </c>
      <c r="P2168" s="124" t="s">
        <v>1314</v>
      </c>
    </row>
    <row r="2169" spans="1:16" ht="51">
      <c r="A2169" s="266">
        <v>86</v>
      </c>
      <c r="B2169" s="124"/>
      <c r="C2169" s="125" t="s">
        <v>710</v>
      </c>
      <c r="D2169" s="119">
        <v>43164</v>
      </c>
      <c r="E2169" s="120" t="s">
        <v>5418</v>
      </c>
      <c r="F2169" s="120" t="s">
        <v>3</v>
      </c>
      <c r="G2169" s="120">
        <v>1602167</v>
      </c>
      <c r="H2169" s="124"/>
      <c r="I2169" s="128" t="s">
        <v>5419</v>
      </c>
      <c r="J2169" s="124"/>
      <c r="K2169" s="124"/>
      <c r="L2169" s="124"/>
      <c r="M2169" s="124"/>
      <c r="N2169" s="213">
        <v>0</v>
      </c>
      <c r="O2169" s="213">
        <v>2162.39</v>
      </c>
      <c r="P2169" s="124" t="s">
        <v>1314</v>
      </c>
    </row>
    <row r="2170" spans="1:16" ht="63.75">
      <c r="A2170" s="266" t="s">
        <v>619</v>
      </c>
      <c r="B2170" s="124"/>
      <c r="C2170" s="125" t="s">
        <v>713</v>
      </c>
      <c r="D2170" s="119">
        <v>43164</v>
      </c>
      <c r="E2170" s="120" t="s">
        <v>5420</v>
      </c>
      <c r="F2170" s="120" t="s">
        <v>3</v>
      </c>
      <c r="G2170" s="120">
        <v>1602169</v>
      </c>
      <c r="H2170" s="124"/>
      <c r="I2170" s="128" t="s">
        <v>5421</v>
      </c>
      <c r="J2170" s="124"/>
      <c r="K2170" s="124"/>
      <c r="L2170" s="124"/>
      <c r="M2170" s="124"/>
      <c r="N2170" s="213">
        <v>0</v>
      </c>
      <c r="O2170" s="213">
        <v>35</v>
      </c>
      <c r="P2170" s="124" t="s">
        <v>1314</v>
      </c>
    </row>
    <row r="2171" spans="1:16" ht="63.75">
      <c r="A2171" s="266" t="s">
        <v>619</v>
      </c>
      <c r="B2171" s="124"/>
      <c r="C2171" s="125" t="s">
        <v>713</v>
      </c>
      <c r="D2171" s="119">
        <v>43164</v>
      </c>
      <c r="E2171" s="120" t="s">
        <v>5422</v>
      </c>
      <c r="F2171" s="120" t="s">
        <v>3</v>
      </c>
      <c r="G2171" s="120">
        <v>1602197</v>
      </c>
      <c r="H2171" s="124"/>
      <c r="I2171" s="128" t="s">
        <v>5423</v>
      </c>
      <c r="J2171" s="124"/>
      <c r="K2171" s="124"/>
      <c r="L2171" s="124"/>
      <c r="M2171" s="124"/>
      <c r="N2171" s="213">
        <v>0</v>
      </c>
      <c r="O2171" s="213">
        <v>211646</v>
      </c>
      <c r="P2171" s="124" t="s">
        <v>1314</v>
      </c>
    </row>
    <row r="2172" spans="1:16" ht="63.75">
      <c r="A2172" s="266" t="s">
        <v>619</v>
      </c>
      <c r="B2172" s="124"/>
      <c r="C2172" s="125" t="s">
        <v>713</v>
      </c>
      <c r="D2172" s="119">
        <v>43164</v>
      </c>
      <c r="E2172" s="120" t="s">
        <v>5424</v>
      </c>
      <c r="F2172" s="120" t="s">
        <v>3</v>
      </c>
      <c r="G2172" s="120">
        <v>1602201</v>
      </c>
      <c r="H2172" s="124"/>
      <c r="I2172" s="128" t="s">
        <v>5425</v>
      </c>
      <c r="J2172" s="124"/>
      <c r="K2172" s="124"/>
      <c r="L2172" s="124"/>
      <c r="M2172" s="124"/>
      <c r="N2172" s="213">
        <v>0</v>
      </c>
      <c r="O2172" s="213">
        <v>273436.25</v>
      </c>
      <c r="P2172" s="124" t="s">
        <v>1314</v>
      </c>
    </row>
    <row r="2173" spans="1:16" ht="51">
      <c r="A2173" s="266">
        <v>253</v>
      </c>
      <c r="B2173" s="124"/>
      <c r="C2173" s="125" t="s">
        <v>778</v>
      </c>
      <c r="D2173" s="119">
        <v>43164</v>
      </c>
      <c r="E2173" s="120" t="s">
        <v>5426</v>
      </c>
      <c r="F2173" s="120" t="s">
        <v>3</v>
      </c>
      <c r="G2173" s="120">
        <v>1602202</v>
      </c>
      <c r="H2173" s="124"/>
      <c r="I2173" s="128" t="s">
        <v>5427</v>
      </c>
      <c r="J2173" s="124"/>
      <c r="K2173" s="124"/>
      <c r="L2173" s="124"/>
      <c r="M2173" s="124"/>
      <c r="N2173" s="213">
        <v>0</v>
      </c>
      <c r="O2173" s="213">
        <v>3805235.24</v>
      </c>
      <c r="P2173" s="124" t="s">
        <v>1314</v>
      </c>
    </row>
    <row r="2174" spans="1:16" ht="63.75">
      <c r="A2174" s="266">
        <v>6</v>
      </c>
      <c r="B2174" s="124"/>
      <c r="C2174" s="125" t="s">
        <v>689</v>
      </c>
      <c r="D2174" s="119">
        <v>43164</v>
      </c>
      <c r="E2174" s="120" t="s">
        <v>5428</v>
      </c>
      <c r="F2174" s="120" t="s">
        <v>3</v>
      </c>
      <c r="G2174" s="120">
        <v>1602203</v>
      </c>
      <c r="H2174" s="124"/>
      <c r="I2174" s="128" t="s">
        <v>5429</v>
      </c>
      <c r="J2174" s="124"/>
      <c r="K2174" s="124"/>
      <c r="L2174" s="124"/>
      <c r="M2174" s="124"/>
      <c r="N2174" s="213">
        <v>0</v>
      </c>
      <c r="O2174" s="213">
        <v>1500</v>
      </c>
      <c r="P2174" s="124" t="s">
        <v>1314</v>
      </c>
    </row>
    <row r="2175" spans="1:16" ht="51">
      <c r="A2175" s="266">
        <v>253</v>
      </c>
      <c r="B2175" s="124"/>
      <c r="C2175" s="125" t="s">
        <v>778</v>
      </c>
      <c r="D2175" s="119">
        <v>43164</v>
      </c>
      <c r="E2175" s="120" t="s">
        <v>5430</v>
      </c>
      <c r="F2175" s="120" t="s">
        <v>3</v>
      </c>
      <c r="G2175" s="120">
        <v>1602205</v>
      </c>
      <c r="H2175" s="124"/>
      <c r="I2175" s="128" t="s">
        <v>5431</v>
      </c>
      <c r="J2175" s="124"/>
      <c r="K2175" s="124"/>
      <c r="L2175" s="124"/>
      <c r="M2175" s="124"/>
      <c r="N2175" s="213">
        <v>0</v>
      </c>
      <c r="O2175" s="213">
        <v>157418.10999999999</v>
      </c>
      <c r="P2175" s="124" t="s">
        <v>1314</v>
      </c>
    </row>
    <row r="2176" spans="1:16" ht="51">
      <c r="A2176" s="266" t="s">
        <v>619</v>
      </c>
      <c r="B2176" s="124"/>
      <c r="C2176" s="125" t="s">
        <v>713</v>
      </c>
      <c r="D2176" s="119">
        <v>43164</v>
      </c>
      <c r="E2176" s="120" t="s">
        <v>5432</v>
      </c>
      <c r="F2176" s="120" t="s">
        <v>3</v>
      </c>
      <c r="G2176" s="120">
        <v>1602030</v>
      </c>
      <c r="H2176" s="124"/>
      <c r="I2176" s="128" t="s">
        <v>1389</v>
      </c>
      <c r="J2176" s="124"/>
      <c r="K2176" s="124"/>
      <c r="L2176" s="124"/>
      <c r="M2176" s="124"/>
      <c r="N2176" s="213">
        <v>0</v>
      </c>
      <c r="O2176" s="213">
        <v>800</v>
      </c>
      <c r="P2176" s="124" t="s">
        <v>1314</v>
      </c>
    </row>
    <row r="2177" spans="1:16" ht="51">
      <c r="A2177" s="266" t="s">
        <v>619</v>
      </c>
      <c r="B2177" s="124"/>
      <c r="C2177" s="125" t="s">
        <v>713</v>
      </c>
      <c r="D2177" s="119">
        <v>43164</v>
      </c>
      <c r="E2177" s="120" t="s">
        <v>5433</v>
      </c>
      <c r="F2177" s="120" t="s">
        <v>3</v>
      </c>
      <c r="G2177" s="120">
        <v>1602035</v>
      </c>
      <c r="H2177" s="124"/>
      <c r="I2177" s="128" t="s">
        <v>1385</v>
      </c>
      <c r="J2177" s="124"/>
      <c r="K2177" s="124"/>
      <c r="L2177" s="124"/>
      <c r="M2177" s="124"/>
      <c r="N2177" s="213">
        <v>0</v>
      </c>
      <c r="O2177" s="213">
        <v>9497.2000000000007</v>
      </c>
      <c r="P2177" s="124" t="s">
        <v>1314</v>
      </c>
    </row>
    <row r="2178" spans="1:16" ht="51">
      <c r="A2178" s="266" t="s">
        <v>619</v>
      </c>
      <c r="B2178" s="124"/>
      <c r="C2178" s="125" t="s">
        <v>713</v>
      </c>
      <c r="D2178" s="119">
        <v>43164</v>
      </c>
      <c r="E2178" s="120" t="s">
        <v>5434</v>
      </c>
      <c r="F2178" s="120" t="s">
        <v>3</v>
      </c>
      <c r="G2178" s="120">
        <v>1602044</v>
      </c>
      <c r="H2178" s="124"/>
      <c r="I2178" s="128" t="s">
        <v>5435</v>
      </c>
      <c r="J2178" s="124"/>
      <c r="K2178" s="124"/>
      <c r="L2178" s="124"/>
      <c r="M2178" s="124"/>
      <c r="N2178" s="213">
        <v>0</v>
      </c>
      <c r="O2178" s="213">
        <v>1506</v>
      </c>
      <c r="P2178" s="124" t="s">
        <v>1314</v>
      </c>
    </row>
    <row r="2179" spans="1:16" ht="51">
      <c r="A2179" s="266" t="s">
        <v>619</v>
      </c>
      <c r="B2179" s="124"/>
      <c r="C2179" s="125" t="s">
        <v>713</v>
      </c>
      <c r="D2179" s="119">
        <v>43164</v>
      </c>
      <c r="E2179" s="120" t="s">
        <v>5436</v>
      </c>
      <c r="F2179" s="120" t="s">
        <v>3</v>
      </c>
      <c r="G2179" s="120">
        <v>1602073</v>
      </c>
      <c r="H2179" s="124"/>
      <c r="I2179" s="128" t="s">
        <v>5437</v>
      </c>
      <c r="J2179" s="124"/>
      <c r="K2179" s="124"/>
      <c r="L2179" s="124"/>
      <c r="M2179" s="124"/>
      <c r="N2179" s="213">
        <v>0</v>
      </c>
      <c r="O2179" s="213">
        <v>190</v>
      </c>
      <c r="P2179" s="124" t="s">
        <v>1314</v>
      </c>
    </row>
    <row r="2180" spans="1:16" ht="51">
      <c r="A2180" s="266" t="s">
        <v>619</v>
      </c>
      <c r="B2180" s="124"/>
      <c r="C2180" s="125" t="s">
        <v>713</v>
      </c>
      <c r="D2180" s="119">
        <v>43164</v>
      </c>
      <c r="E2180" s="120" t="s">
        <v>5438</v>
      </c>
      <c r="F2180" s="120" t="s">
        <v>3</v>
      </c>
      <c r="G2180" s="120">
        <v>1602091</v>
      </c>
      <c r="H2180" s="124"/>
      <c r="I2180" s="128" t="s">
        <v>1393</v>
      </c>
      <c r="J2180" s="124"/>
      <c r="K2180" s="124"/>
      <c r="L2180" s="124"/>
      <c r="M2180" s="124"/>
      <c r="N2180" s="213">
        <v>0</v>
      </c>
      <c r="O2180" s="213">
        <v>390</v>
      </c>
      <c r="P2180" s="124" t="s">
        <v>1314</v>
      </c>
    </row>
    <row r="2181" spans="1:16" ht="38.25">
      <c r="A2181" s="266">
        <v>35</v>
      </c>
      <c r="B2181" s="124"/>
      <c r="C2181" s="125" t="s">
        <v>696</v>
      </c>
      <c r="D2181" s="119">
        <v>43164</v>
      </c>
      <c r="E2181" s="120" t="s">
        <v>5439</v>
      </c>
      <c r="F2181" s="120" t="s">
        <v>3</v>
      </c>
      <c r="G2181" s="120">
        <v>1602112</v>
      </c>
      <c r="H2181" s="124"/>
      <c r="I2181" s="128" t="s">
        <v>4880</v>
      </c>
      <c r="J2181" s="124"/>
      <c r="K2181" s="124"/>
      <c r="L2181" s="124"/>
      <c r="M2181" s="124"/>
      <c r="N2181" s="213">
        <v>0</v>
      </c>
      <c r="O2181" s="213">
        <v>460</v>
      </c>
      <c r="P2181" s="124" t="s">
        <v>1314</v>
      </c>
    </row>
    <row r="2182" spans="1:16" ht="51">
      <c r="A2182" s="266" t="s">
        <v>619</v>
      </c>
      <c r="B2182" s="124"/>
      <c r="C2182" s="125" t="s">
        <v>713</v>
      </c>
      <c r="D2182" s="119">
        <v>43164</v>
      </c>
      <c r="E2182" s="120" t="s">
        <v>5440</v>
      </c>
      <c r="F2182" s="120" t="s">
        <v>3</v>
      </c>
      <c r="G2182" s="120">
        <v>1602132</v>
      </c>
      <c r="H2182" s="124"/>
      <c r="I2182" s="128" t="s">
        <v>5441</v>
      </c>
      <c r="J2182" s="124"/>
      <c r="K2182" s="124"/>
      <c r="L2182" s="124"/>
      <c r="M2182" s="124"/>
      <c r="N2182" s="213">
        <v>0</v>
      </c>
      <c r="O2182" s="213">
        <v>64.45</v>
      </c>
      <c r="P2182" s="124" t="s">
        <v>1314</v>
      </c>
    </row>
    <row r="2183" spans="1:16" ht="51">
      <c r="A2183" s="266" t="s">
        <v>619</v>
      </c>
      <c r="B2183" s="124"/>
      <c r="C2183" s="125" t="s">
        <v>713</v>
      </c>
      <c r="D2183" s="119">
        <v>43164</v>
      </c>
      <c r="E2183" s="120" t="s">
        <v>5442</v>
      </c>
      <c r="F2183" s="120" t="s">
        <v>3</v>
      </c>
      <c r="G2183" s="120">
        <v>1602136</v>
      </c>
      <c r="H2183" s="124"/>
      <c r="I2183" s="128" t="s">
        <v>5443</v>
      </c>
      <c r="J2183" s="124"/>
      <c r="K2183" s="124"/>
      <c r="L2183" s="124"/>
      <c r="M2183" s="124"/>
      <c r="N2183" s="213">
        <v>0</v>
      </c>
      <c r="O2183" s="213">
        <v>1277</v>
      </c>
      <c r="P2183" s="124" t="s">
        <v>1314</v>
      </c>
    </row>
    <row r="2184" spans="1:16" ht="51">
      <c r="A2184" s="266">
        <v>287</v>
      </c>
      <c r="B2184" s="124"/>
      <c r="C2184" s="125" t="s">
        <v>790</v>
      </c>
      <c r="D2184" s="119">
        <v>43164</v>
      </c>
      <c r="E2184" s="120" t="s">
        <v>5444</v>
      </c>
      <c r="F2184" s="120" t="s">
        <v>3</v>
      </c>
      <c r="G2184" s="120">
        <v>1602138</v>
      </c>
      <c r="H2184" s="124"/>
      <c r="I2184" s="128" t="s">
        <v>5445</v>
      </c>
      <c r="J2184" s="124"/>
      <c r="K2184" s="124"/>
      <c r="L2184" s="124"/>
      <c r="M2184" s="124"/>
      <c r="N2184" s="213">
        <v>0</v>
      </c>
      <c r="O2184" s="213">
        <v>1296.96</v>
      </c>
      <c r="P2184" s="124" t="s">
        <v>1314</v>
      </c>
    </row>
    <row r="2185" spans="1:16" ht="63.75">
      <c r="A2185" s="266" t="s">
        <v>619</v>
      </c>
      <c r="B2185" s="124"/>
      <c r="C2185" s="125" t="s">
        <v>713</v>
      </c>
      <c r="D2185" s="119">
        <v>43164</v>
      </c>
      <c r="E2185" s="120" t="s">
        <v>5446</v>
      </c>
      <c r="F2185" s="120" t="s">
        <v>3</v>
      </c>
      <c r="G2185" s="120">
        <v>1602141</v>
      </c>
      <c r="H2185" s="124"/>
      <c r="I2185" s="128" t="s">
        <v>5447</v>
      </c>
      <c r="J2185" s="124"/>
      <c r="K2185" s="124"/>
      <c r="L2185" s="124"/>
      <c r="M2185" s="124"/>
      <c r="N2185" s="213">
        <v>0</v>
      </c>
      <c r="O2185" s="213">
        <v>1552.13</v>
      </c>
      <c r="P2185" s="124" t="s">
        <v>1314</v>
      </c>
    </row>
    <row r="2186" spans="1:16" ht="51">
      <c r="A2186" s="266" t="s">
        <v>619</v>
      </c>
      <c r="B2186" s="124"/>
      <c r="C2186" s="125" t="s">
        <v>713</v>
      </c>
      <c r="D2186" s="119">
        <v>43164</v>
      </c>
      <c r="E2186" s="120" t="s">
        <v>5448</v>
      </c>
      <c r="F2186" s="120" t="s">
        <v>3</v>
      </c>
      <c r="G2186" s="120">
        <v>1602145</v>
      </c>
      <c r="H2186" s="124"/>
      <c r="I2186" s="128" t="s">
        <v>1412</v>
      </c>
      <c r="J2186" s="124"/>
      <c r="K2186" s="124"/>
      <c r="L2186" s="124"/>
      <c r="M2186" s="124"/>
      <c r="N2186" s="213">
        <v>0</v>
      </c>
      <c r="O2186" s="213">
        <v>400</v>
      </c>
      <c r="P2186" s="124" t="s">
        <v>1314</v>
      </c>
    </row>
    <row r="2187" spans="1:16" ht="38.25">
      <c r="A2187" s="266">
        <v>86</v>
      </c>
      <c r="B2187" s="124"/>
      <c r="C2187" s="125" t="s">
        <v>710</v>
      </c>
      <c r="D2187" s="119">
        <v>43164</v>
      </c>
      <c r="E2187" s="120" t="s">
        <v>5449</v>
      </c>
      <c r="F2187" s="120" t="s">
        <v>3</v>
      </c>
      <c r="G2187" s="120">
        <v>1602168</v>
      </c>
      <c r="H2187" s="124"/>
      <c r="I2187" s="128" t="s">
        <v>5450</v>
      </c>
      <c r="J2187" s="124"/>
      <c r="K2187" s="124"/>
      <c r="L2187" s="124"/>
      <c r="M2187" s="124"/>
      <c r="N2187" s="213">
        <v>0</v>
      </c>
      <c r="O2187" s="213">
        <v>128.76</v>
      </c>
      <c r="P2187" s="124" t="s">
        <v>1314</v>
      </c>
    </row>
    <row r="2188" spans="1:16" ht="51">
      <c r="A2188" s="266">
        <v>86</v>
      </c>
      <c r="B2188" s="124"/>
      <c r="C2188" s="125" t="s">
        <v>710</v>
      </c>
      <c r="D2188" s="119">
        <v>43164</v>
      </c>
      <c r="E2188" s="120" t="s">
        <v>5451</v>
      </c>
      <c r="F2188" s="120" t="s">
        <v>3</v>
      </c>
      <c r="G2188" s="120">
        <v>1602171</v>
      </c>
      <c r="H2188" s="124"/>
      <c r="I2188" s="128" t="s">
        <v>5452</v>
      </c>
      <c r="J2188" s="124"/>
      <c r="K2188" s="124"/>
      <c r="L2188" s="124"/>
      <c r="M2188" s="124"/>
      <c r="N2188" s="213">
        <v>0</v>
      </c>
      <c r="O2188" s="213">
        <v>0.6</v>
      </c>
      <c r="P2188" s="124" t="s">
        <v>1314</v>
      </c>
    </row>
    <row r="2189" spans="1:16" ht="51">
      <c r="A2189" s="266">
        <v>86</v>
      </c>
      <c r="B2189" s="124"/>
      <c r="C2189" s="125" t="s">
        <v>710</v>
      </c>
      <c r="D2189" s="119">
        <v>43164</v>
      </c>
      <c r="E2189" s="120" t="s">
        <v>5453</v>
      </c>
      <c r="F2189" s="120" t="s">
        <v>3</v>
      </c>
      <c r="G2189" s="120">
        <v>1602173</v>
      </c>
      <c r="H2189" s="124"/>
      <c r="I2189" s="128" t="s">
        <v>5454</v>
      </c>
      <c r="J2189" s="124"/>
      <c r="K2189" s="124"/>
      <c r="L2189" s="124"/>
      <c r="M2189" s="124"/>
      <c r="N2189" s="213">
        <v>0</v>
      </c>
      <c r="O2189" s="213">
        <v>31.97</v>
      </c>
      <c r="P2189" s="124" t="s">
        <v>1314</v>
      </c>
    </row>
    <row r="2190" spans="1:16" ht="51">
      <c r="A2190" s="266" t="s">
        <v>619</v>
      </c>
      <c r="B2190" s="124"/>
      <c r="C2190" s="125" t="s">
        <v>713</v>
      </c>
      <c r="D2190" s="119">
        <v>43164</v>
      </c>
      <c r="E2190" s="120" t="s">
        <v>5455</v>
      </c>
      <c r="F2190" s="120" t="s">
        <v>3</v>
      </c>
      <c r="G2190" s="120">
        <v>1602189</v>
      </c>
      <c r="H2190" s="124"/>
      <c r="I2190" s="128" t="s">
        <v>1376</v>
      </c>
      <c r="J2190" s="124"/>
      <c r="K2190" s="124"/>
      <c r="L2190" s="124"/>
      <c r="M2190" s="124"/>
      <c r="N2190" s="213">
        <v>0</v>
      </c>
      <c r="O2190" s="213">
        <v>1713</v>
      </c>
      <c r="P2190" s="124" t="s">
        <v>1314</v>
      </c>
    </row>
    <row r="2191" spans="1:16" ht="51">
      <c r="A2191" s="266" t="s">
        <v>619</v>
      </c>
      <c r="B2191" s="124"/>
      <c r="C2191" s="125" t="s">
        <v>713</v>
      </c>
      <c r="D2191" s="119">
        <v>43164</v>
      </c>
      <c r="E2191" s="120" t="s">
        <v>5456</v>
      </c>
      <c r="F2191" s="120" t="s">
        <v>3</v>
      </c>
      <c r="G2191" s="120">
        <v>1602196</v>
      </c>
      <c r="H2191" s="124"/>
      <c r="I2191" s="128" t="s">
        <v>5457</v>
      </c>
      <c r="J2191" s="124"/>
      <c r="K2191" s="124"/>
      <c r="L2191" s="124"/>
      <c r="M2191" s="124"/>
      <c r="N2191" s="213">
        <v>0</v>
      </c>
      <c r="O2191" s="213">
        <v>14601.82</v>
      </c>
      <c r="P2191" s="124" t="s">
        <v>1314</v>
      </c>
    </row>
    <row r="2192" spans="1:16" ht="38.25">
      <c r="A2192" s="266">
        <v>117</v>
      </c>
      <c r="B2192" s="124"/>
      <c r="C2192" s="125" t="s">
        <v>722</v>
      </c>
      <c r="D2192" s="119">
        <v>43164</v>
      </c>
      <c r="E2192" s="120" t="s">
        <v>5458</v>
      </c>
      <c r="F2192" s="120" t="s">
        <v>3</v>
      </c>
      <c r="G2192" s="120">
        <v>1602220</v>
      </c>
      <c r="H2192" s="124"/>
      <c r="I2192" s="128" t="s">
        <v>5459</v>
      </c>
      <c r="J2192" s="124"/>
      <c r="K2192" s="124"/>
      <c r="L2192" s="124"/>
      <c r="M2192" s="124"/>
      <c r="N2192" s="213">
        <v>0</v>
      </c>
      <c r="O2192" s="213">
        <v>97</v>
      </c>
      <c r="P2192" s="124" t="s">
        <v>1314</v>
      </c>
    </row>
    <row r="2193" spans="1:16" ht="51">
      <c r="A2193" s="266" t="s">
        <v>619</v>
      </c>
      <c r="B2193" s="124"/>
      <c r="C2193" s="125" t="s">
        <v>713</v>
      </c>
      <c r="D2193" s="119">
        <v>43164</v>
      </c>
      <c r="E2193" s="120" t="s">
        <v>5460</v>
      </c>
      <c r="F2193" s="120" t="s">
        <v>3</v>
      </c>
      <c r="G2193" s="120">
        <v>1602265</v>
      </c>
      <c r="H2193" s="124"/>
      <c r="I2193" s="128" t="s">
        <v>5461</v>
      </c>
      <c r="J2193" s="124"/>
      <c r="K2193" s="124"/>
      <c r="L2193" s="124"/>
      <c r="M2193" s="124"/>
      <c r="N2193" s="213">
        <v>0</v>
      </c>
      <c r="O2193" s="213">
        <v>8.31</v>
      </c>
      <c r="P2193" s="124" t="s">
        <v>1314</v>
      </c>
    </row>
    <row r="2194" spans="1:16" ht="51">
      <c r="A2194" s="266" t="s">
        <v>619</v>
      </c>
      <c r="B2194" s="124"/>
      <c r="C2194" s="125" t="s">
        <v>713</v>
      </c>
      <c r="D2194" s="119">
        <v>43164</v>
      </c>
      <c r="E2194" s="120" t="s">
        <v>5462</v>
      </c>
      <c r="F2194" s="120" t="s">
        <v>3</v>
      </c>
      <c r="G2194" s="120">
        <v>1602280</v>
      </c>
      <c r="H2194" s="124"/>
      <c r="I2194" s="128" t="s">
        <v>5463</v>
      </c>
      <c r="J2194" s="124"/>
      <c r="K2194" s="124"/>
      <c r="L2194" s="124"/>
      <c r="M2194" s="124"/>
      <c r="N2194" s="213">
        <v>0</v>
      </c>
      <c r="O2194" s="213">
        <v>3424.21</v>
      </c>
      <c r="P2194" s="124" t="s">
        <v>1314</v>
      </c>
    </row>
    <row r="2195" spans="1:16" ht="51">
      <c r="A2195" s="266" t="s">
        <v>619</v>
      </c>
      <c r="B2195" s="124"/>
      <c r="C2195" s="125" t="s">
        <v>713</v>
      </c>
      <c r="D2195" s="119">
        <v>43164</v>
      </c>
      <c r="E2195" s="120" t="s">
        <v>5464</v>
      </c>
      <c r="F2195" s="120" t="s">
        <v>3</v>
      </c>
      <c r="G2195" s="120">
        <v>1602286</v>
      </c>
      <c r="H2195" s="124"/>
      <c r="I2195" s="128" t="s">
        <v>5465</v>
      </c>
      <c r="J2195" s="124"/>
      <c r="K2195" s="124"/>
      <c r="L2195" s="124"/>
      <c r="M2195" s="124"/>
      <c r="N2195" s="213">
        <v>0</v>
      </c>
      <c r="O2195" s="213">
        <v>190</v>
      </c>
      <c r="P2195" s="124" t="s">
        <v>1314</v>
      </c>
    </row>
    <row r="2196" spans="1:16" ht="38.25">
      <c r="A2196" s="266">
        <v>291</v>
      </c>
      <c r="B2196" s="124"/>
      <c r="C2196" s="125" t="s">
        <v>794</v>
      </c>
      <c r="D2196" s="119">
        <v>43164</v>
      </c>
      <c r="E2196" s="120" t="s">
        <v>5466</v>
      </c>
      <c r="F2196" s="120" t="s">
        <v>3</v>
      </c>
      <c r="G2196" s="120">
        <v>1602291</v>
      </c>
      <c r="H2196" s="124"/>
      <c r="I2196" s="128" t="s">
        <v>5467</v>
      </c>
      <c r="J2196" s="124"/>
      <c r="K2196" s="124"/>
      <c r="L2196" s="124"/>
      <c r="M2196" s="124"/>
      <c r="N2196" s="213">
        <v>0</v>
      </c>
      <c r="O2196" s="213">
        <v>184</v>
      </c>
      <c r="P2196" s="124" t="s">
        <v>1314</v>
      </c>
    </row>
    <row r="2197" spans="1:16" ht="51">
      <c r="A2197" s="266" t="s">
        <v>619</v>
      </c>
      <c r="B2197" s="124"/>
      <c r="C2197" s="125" t="s">
        <v>713</v>
      </c>
      <c r="D2197" s="119">
        <v>43164</v>
      </c>
      <c r="E2197" s="120" t="s">
        <v>5468</v>
      </c>
      <c r="F2197" s="120" t="s">
        <v>3</v>
      </c>
      <c r="G2197" s="120">
        <v>1602311</v>
      </c>
      <c r="H2197" s="124"/>
      <c r="I2197" s="128" t="s">
        <v>5469</v>
      </c>
      <c r="J2197" s="124"/>
      <c r="K2197" s="124"/>
      <c r="L2197" s="124"/>
      <c r="M2197" s="124"/>
      <c r="N2197" s="213">
        <v>0</v>
      </c>
      <c r="O2197" s="213">
        <v>3500</v>
      </c>
      <c r="P2197" s="124" t="s">
        <v>1314</v>
      </c>
    </row>
    <row r="2198" spans="1:16" ht="51">
      <c r="A2198" s="266" t="s">
        <v>619</v>
      </c>
      <c r="B2198" s="124"/>
      <c r="C2198" s="125" t="s">
        <v>713</v>
      </c>
      <c r="D2198" s="119">
        <v>43164</v>
      </c>
      <c r="E2198" s="120" t="s">
        <v>5470</v>
      </c>
      <c r="F2198" s="120" t="s">
        <v>3</v>
      </c>
      <c r="G2198" s="120">
        <v>1602336</v>
      </c>
      <c r="H2198" s="124"/>
      <c r="I2198" s="128" t="s">
        <v>3216</v>
      </c>
      <c r="J2198" s="124"/>
      <c r="K2198" s="124"/>
      <c r="L2198" s="124"/>
      <c r="M2198" s="124"/>
      <c r="N2198" s="213">
        <v>0</v>
      </c>
      <c r="O2198" s="213">
        <v>800</v>
      </c>
      <c r="P2198" s="124" t="s">
        <v>1314</v>
      </c>
    </row>
    <row r="2199" spans="1:16" ht="51">
      <c r="A2199" s="266" t="s">
        <v>619</v>
      </c>
      <c r="B2199" s="124"/>
      <c r="C2199" s="125" t="s">
        <v>713</v>
      </c>
      <c r="D2199" s="119">
        <v>43164</v>
      </c>
      <c r="E2199" s="120" t="s">
        <v>5471</v>
      </c>
      <c r="F2199" s="120" t="s">
        <v>3</v>
      </c>
      <c r="G2199" s="120">
        <v>1602353</v>
      </c>
      <c r="H2199" s="124"/>
      <c r="I2199" s="128" t="s">
        <v>1379</v>
      </c>
      <c r="J2199" s="124"/>
      <c r="K2199" s="124"/>
      <c r="L2199" s="124"/>
      <c r="M2199" s="124"/>
      <c r="N2199" s="213">
        <v>0</v>
      </c>
      <c r="O2199" s="213">
        <v>1018</v>
      </c>
      <c r="P2199" s="124" t="s">
        <v>1314</v>
      </c>
    </row>
    <row r="2200" spans="1:16" ht="89.25">
      <c r="A2200" s="266" t="s">
        <v>619</v>
      </c>
      <c r="B2200" s="124"/>
      <c r="C2200" s="125" t="s">
        <v>713</v>
      </c>
      <c r="D2200" s="119">
        <v>43164</v>
      </c>
      <c r="E2200" s="120" t="s">
        <v>6293</v>
      </c>
      <c r="F2200" s="120" t="s">
        <v>6</v>
      </c>
      <c r="G2200" s="120">
        <v>678000</v>
      </c>
      <c r="H2200" s="124"/>
      <c r="I2200" s="128" t="s">
        <v>6294</v>
      </c>
      <c r="J2200" s="124"/>
      <c r="K2200" s="124"/>
      <c r="L2200" s="124"/>
      <c r="M2200" s="124"/>
      <c r="N2200" s="213">
        <v>0</v>
      </c>
      <c r="O2200" s="213">
        <v>14192.45</v>
      </c>
      <c r="P2200" s="124" t="s">
        <v>1314</v>
      </c>
    </row>
    <row r="2201" spans="1:16" ht="63.75">
      <c r="A2201" s="266" t="s">
        <v>619</v>
      </c>
      <c r="B2201" s="124"/>
      <c r="C2201" s="125" t="s">
        <v>713</v>
      </c>
      <c r="D2201" s="119">
        <v>43164</v>
      </c>
      <c r="E2201" s="120" t="s">
        <v>6295</v>
      </c>
      <c r="F2201" s="120" t="s">
        <v>6</v>
      </c>
      <c r="G2201" s="120">
        <v>678006</v>
      </c>
      <c r="H2201" s="124"/>
      <c r="I2201" s="128" t="s">
        <v>6296</v>
      </c>
      <c r="J2201" s="124"/>
      <c r="K2201" s="124"/>
      <c r="L2201" s="124"/>
      <c r="M2201" s="124"/>
      <c r="N2201" s="213">
        <v>0</v>
      </c>
      <c r="O2201" s="213">
        <v>190586.17</v>
      </c>
      <c r="P2201" s="124" t="s">
        <v>1314</v>
      </c>
    </row>
    <row r="2202" spans="1:16" ht="51">
      <c r="A2202" s="266" t="s">
        <v>619</v>
      </c>
      <c r="B2202" s="124"/>
      <c r="C2202" s="125" t="s">
        <v>713</v>
      </c>
      <c r="D2202" s="119">
        <v>43164</v>
      </c>
      <c r="E2202" s="120" t="s">
        <v>6297</v>
      </c>
      <c r="F2202" s="120" t="s">
        <v>6</v>
      </c>
      <c r="G2202" s="120">
        <v>678575</v>
      </c>
      <c r="H2202" s="124"/>
      <c r="I2202" s="128" t="s">
        <v>6298</v>
      </c>
      <c r="J2202" s="124"/>
      <c r="K2202" s="124"/>
      <c r="L2202" s="124"/>
      <c r="M2202" s="124"/>
      <c r="N2202" s="213">
        <v>0</v>
      </c>
      <c r="O2202" s="213">
        <v>14005.44</v>
      </c>
      <c r="P2202" s="124" t="s">
        <v>1314</v>
      </c>
    </row>
    <row r="2203" spans="1:16" ht="63.75">
      <c r="A2203" s="266">
        <v>513</v>
      </c>
      <c r="B2203" s="124"/>
      <c r="C2203" s="125" t="s">
        <v>201</v>
      </c>
      <c r="D2203" s="119">
        <v>43164</v>
      </c>
      <c r="E2203" s="120" t="s">
        <v>6299</v>
      </c>
      <c r="F2203" s="120" t="s">
        <v>15</v>
      </c>
      <c r="G2203" s="120">
        <v>677999</v>
      </c>
      <c r="H2203" s="124"/>
      <c r="I2203" s="128" t="s">
        <v>6300</v>
      </c>
      <c r="J2203" s="124"/>
      <c r="K2203" s="124"/>
      <c r="L2203" s="124"/>
      <c r="M2203" s="124"/>
      <c r="N2203" s="213">
        <v>50</v>
      </c>
      <c r="O2203" s="213">
        <v>0</v>
      </c>
      <c r="P2203" s="124" t="s">
        <v>1314</v>
      </c>
    </row>
    <row r="2204" spans="1:16" ht="51">
      <c r="A2204" s="266">
        <v>340</v>
      </c>
      <c r="B2204" s="124"/>
      <c r="C2204" s="125" t="s">
        <v>814</v>
      </c>
      <c r="D2204" s="119">
        <v>43164</v>
      </c>
      <c r="E2204" s="120" t="s">
        <v>6301</v>
      </c>
      <c r="F2204" s="120" t="s">
        <v>15</v>
      </c>
      <c r="G2204" s="120">
        <v>678005</v>
      </c>
      <c r="H2204" s="124"/>
      <c r="I2204" s="128" t="s">
        <v>6302</v>
      </c>
      <c r="J2204" s="124"/>
      <c r="K2204" s="124"/>
      <c r="L2204" s="124"/>
      <c r="M2204" s="124"/>
      <c r="N2204" s="213">
        <v>50</v>
      </c>
      <c r="O2204" s="213">
        <v>0</v>
      </c>
      <c r="P2204" s="124" t="s">
        <v>1314</v>
      </c>
    </row>
    <row r="2205" spans="1:16" ht="51">
      <c r="A2205" s="266" t="s">
        <v>622</v>
      </c>
      <c r="B2205" s="124"/>
      <c r="C2205" s="125" t="s">
        <v>715</v>
      </c>
      <c r="D2205" s="119">
        <v>43165</v>
      </c>
      <c r="E2205" s="120" t="s">
        <v>5472</v>
      </c>
      <c r="F2205" s="120" t="s">
        <v>3</v>
      </c>
      <c r="G2205" s="120">
        <v>1602594</v>
      </c>
      <c r="H2205" s="124"/>
      <c r="I2205" s="128" t="s">
        <v>5473</v>
      </c>
      <c r="J2205" s="124"/>
      <c r="K2205" s="124"/>
      <c r="L2205" s="124"/>
      <c r="M2205" s="124"/>
      <c r="N2205" s="213">
        <v>0</v>
      </c>
      <c r="O2205" s="213">
        <v>27.18</v>
      </c>
      <c r="P2205" s="124" t="s">
        <v>1314</v>
      </c>
    </row>
    <row r="2206" spans="1:16" ht="63.75">
      <c r="A2206" s="266" t="s">
        <v>619</v>
      </c>
      <c r="B2206" s="124"/>
      <c r="C2206" s="125" t="s">
        <v>713</v>
      </c>
      <c r="D2206" s="119">
        <v>43165</v>
      </c>
      <c r="E2206" s="120" t="s">
        <v>5474</v>
      </c>
      <c r="F2206" s="120" t="s">
        <v>3</v>
      </c>
      <c r="G2206" s="120">
        <v>1602605</v>
      </c>
      <c r="H2206" s="124"/>
      <c r="I2206" s="128" t="s">
        <v>5475</v>
      </c>
      <c r="J2206" s="124"/>
      <c r="K2206" s="124"/>
      <c r="L2206" s="124"/>
      <c r="M2206" s="124"/>
      <c r="N2206" s="213">
        <v>0</v>
      </c>
      <c r="O2206" s="213">
        <v>18829</v>
      </c>
      <c r="P2206" s="124" t="s">
        <v>1314</v>
      </c>
    </row>
    <row r="2207" spans="1:16" ht="51">
      <c r="A2207" s="266">
        <v>46</v>
      </c>
      <c r="B2207" s="124"/>
      <c r="C2207" s="125" t="s">
        <v>698</v>
      </c>
      <c r="D2207" s="119">
        <v>43165</v>
      </c>
      <c r="E2207" s="120" t="s">
        <v>5476</v>
      </c>
      <c r="F2207" s="120" t="s">
        <v>3</v>
      </c>
      <c r="G2207" s="120">
        <v>1602621</v>
      </c>
      <c r="H2207" s="124"/>
      <c r="I2207" s="128" t="s">
        <v>5477</v>
      </c>
      <c r="J2207" s="124"/>
      <c r="K2207" s="124"/>
      <c r="L2207" s="124"/>
      <c r="M2207" s="124"/>
      <c r="N2207" s="213">
        <v>0</v>
      </c>
      <c r="O2207" s="213">
        <v>60000</v>
      </c>
      <c r="P2207" s="124" t="s">
        <v>1314</v>
      </c>
    </row>
    <row r="2208" spans="1:16" ht="63.75">
      <c r="A2208" s="266" t="s">
        <v>619</v>
      </c>
      <c r="B2208" s="124"/>
      <c r="C2208" s="125" t="s">
        <v>713</v>
      </c>
      <c r="D2208" s="119">
        <v>43165</v>
      </c>
      <c r="E2208" s="120" t="s">
        <v>5478</v>
      </c>
      <c r="F2208" s="120" t="s">
        <v>3</v>
      </c>
      <c r="G2208" s="120">
        <v>1602639</v>
      </c>
      <c r="H2208" s="124"/>
      <c r="I2208" s="128" t="s">
        <v>5479</v>
      </c>
      <c r="J2208" s="124"/>
      <c r="K2208" s="124"/>
      <c r="L2208" s="124"/>
      <c r="M2208" s="124"/>
      <c r="N2208" s="213">
        <v>0</v>
      </c>
      <c r="O2208" s="213">
        <v>469696.48</v>
      </c>
      <c r="P2208" s="124" t="s">
        <v>1314</v>
      </c>
    </row>
    <row r="2209" spans="1:16" ht="38.25">
      <c r="A2209" s="266">
        <v>206</v>
      </c>
      <c r="B2209" s="124"/>
      <c r="C2209" s="125" t="s">
        <v>758</v>
      </c>
      <c r="D2209" s="119">
        <v>43165</v>
      </c>
      <c r="E2209" s="120" t="s">
        <v>5480</v>
      </c>
      <c r="F2209" s="120" t="s">
        <v>3</v>
      </c>
      <c r="G2209" s="120">
        <v>1602645</v>
      </c>
      <c r="H2209" s="124"/>
      <c r="I2209" s="128" t="s">
        <v>5481</v>
      </c>
      <c r="J2209" s="124"/>
      <c r="K2209" s="124"/>
      <c r="L2209" s="124"/>
      <c r="M2209" s="124"/>
      <c r="N2209" s="213">
        <v>0</v>
      </c>
      <c r="O2209" s="213">
        <v>698885.1</v>
      </c>
      <c r="P2209" s="124" t="s">
        <v>1314</v>
      </c>
    </row>
    <row r="2210" spans="1:16" ht="63.75">
      <c r="A2210" s="266" t="s">
        <v>619</v>
      </c>
      <c r="B2210" s="124"/>
      <c r="C2210" s="125" t="s">
        <v>713</v>
      </c>
      <c r="D2210" s="119">
        <v>43165</v>
      </c>
      <c r="E2210" s="120" t="s">
        <v>5482</v>
      </c>
      <c r="F2210" s="120" t="s">
        <v>3</v>
      </c>
      <c r="G2210" s="120">
        <v>1602657</v>
      </c>
      <c r="H2210" s="124"/>
      <c r="I2210" s="128" t="s">
        <v>5483</v>
      </c>
      <c r="J2210" s="124"/>
      <c r="K2210" s="124"/>
      <c r="L2210" s="124"/>
      <c r="M2210" s="124"/>
      <c r="N2210" s="213">
        <v>0</v>
      </c>
      <c r="O2210" s="213">
        <v>44632.83</v>
      </c>
      <c r="P2210" s="124" t="s">
        <v>1314</v>
      </c>
    </row>
    <row r="2211" spans="1:16" ht="63.75">
      <c r="A2211" s="266">
        <v>20</v>
      </c>
      <c r="B2211" s="124"/>
      <c r="C2211" s="125" t="s">
        <v>693</v>
      </c>
      <c r="D2211" s="119">
        <v>43165</v>
      </c>
      <c r="E2211" s="120" t="s">
        <v>5484</v>
      </c>
      <c r="F2211" s="120" t="s">
        <v>3</v>
      </c>
      <c r="G2211" s="120">
        <v>1602501</v>
      </c>
      <c r="H2211" s="124"/>
      <c r="I2211" s="128" t="s">
        <v>5485</v>
      </c>
      <c r="J2211" s="124"/>
      <c r="K2211" s="124"/>
      <c r="L2211" s="124"/>
      <c r="M2211" s="124"/>
      <c r="N2211" s="213">
        <v>0</v>
      </c>
      <c r="O2211" s="213">
        <v>78</v>
      </c>
      <c r="P2211" s="124" t="s">
        <v>1314</v>
      </c>
    </row>
    <row r="2212" spans="1:16" ht="51">
      <c r="A2212" s="266">
        <v>47</v>
      </c>
      <c r="B2212" s="124"/>
      <c r="C2212" s="125" t="s">
        <v>699</v>
      </c>
      <c r="D2212" s="119">
        <v>43165</v>
      </c>
      <c r="E2212" s="120" t="s">
        <v>5486</v>
      </c>
      <c r="F2212" s="120" t="s">
        <v>3</v>
      </c>
      <c r="G2212" s="120">
        <v>1602566</v>
      </c>
      <c r="H2212" s="124"/>
      <c r="I2212" s="128" t="s">
        <v>5487</v>
      </c>
      <c r="J2212" s="124"/>
      <c r="K2212" s="124"/>
      <c r="L2212" s="124"/>
      <c r="M2212" s="124"/>
      <c r="N2212" s="213">
        <v>0</v>
      </c>
      <c r="O2212" s="213">
        <v>998</v>
      </c>
      <c r="P2212" s="124" t="s">
        <v>1314</v>
      </c>
    </row>
    <row r="2213" spans="1:16" ht="51">
      <c r="A2213" s="266" t="s">
        <v>619</v>
      </c>
      <c r="B2213" s="124"/>
      <c r="C2213" s="125" t="s">
        <v>713</v>
      </c>
      <c r="D2213" s="119">
        <v>43165</v>
      </c>
      <c r="E2213" s="120" t="s">
        <v>5488</v>
      </c>
      <c r="F2213" s="120" t="s">
        <v>3</v>
      </c>
      <c r="G2213" s="120">
        <v>1602578</v>
      </c>
      <c r="H2213" s="124"/>
      <c r="I2213" s="128" t="s">
        <v>5489</v>
      </c>
      <c r="J2213" s="124"/>
      <c r="K2213" s="124"/>
      <c r="L2213" s="124"/>
      <c r="M2213" s="124"/>
      <c r="N2213" s="213">
        <v>0</v>
      </c>
      <c r="O2213" s="213">
        <v>0.5</v>
      </c>
      <c r="P2213" s="124" t="s">
        <v>1314</v>
      </c>
    </row>
    <row r="2214" spans="1:16" ht="63.75">
      <c r="A2214" s="266">
        <v>159</v>
      </c>
      <c r="B2214" s="124"/>
      <c r="C2214" s="125" t="s">
        <v>747</v>
      </c>
      <c r="D2214" s="119">
        <v>43165</v>
      </c>
      <c r="E2214" s="120" t="s">
        <v>5490</v>
      </c>
      <c r="F2214" s="120" t="s">
        <v>3</v>
      </c>
      <c r="G2214" s="120">
        <v>1602586</v>
      </c>
      <c r="H2214" s="124"/>
      <c r="I2214" s="128" t="s">
        <v>5491</v>
      </c>
      <c r="J2214" s="124"/>
      <c r="K2214" s="124"/>
      <c r="L2214" s="124"/>
      <c r="M2214" s="124"/>
      <c r="N2214" s="213">
        <v>0</v>
      </c>
      <c r="O2214" s="213">
        <v>3341.75</v>
      </c>
      <c r="P2214" s="124" t="s">
        <v>1314</v>
      </c>
    </row>
    <row r="2215" spans="1:16" ht="51">
      <c r="A2215" s="266" t="s">
        <v>619</v>
      </c>
      <c r="B2215" s="124"/>
      <c r="C2215" s="125" t="s">
        <v>713</v>
      </c>
      <c r="D2215" s="119">
        <v>43165</v>
      </c>
      <c r="E2215" s="120" t="s">
        <v>5492</v>
      </c>
      <c r="F2215" s="120" t="s">
        <v>3</v>
      </c>
      <c r="G2215" s="120">
        <v>1602603</v>
      </c>
      <c r="H2215" s="124"/>
      <c r="I2215" s="128" t="s">
        <v>4884</v>
      </c>
      <c r="J2215" s="124"/>
      <c r="K2215" s="124"/>
      <c r="L2215" s="124"/>
      <c r="M2215" s="124"/>
      <c r="N2215" s="213">
        <v>0</v>
      </c>
      <c r="O2215" s="213">
        <v>150</v>
      </c>
      <c r="P2215" s="124" t="s">
        <v>1314</v>
      </c>
    </row>
    <row r="2216" spans="1:16" ht="51">
      <c r="A2216" s="266">
        <v>20</v>
      </c>
      <c r="B2216" s="124"/>
      <c r="C2216" s="125" t="s">
        <v>693</v>
      </c>
      <c r="D2216" s="119">
        <v>43165</v>
      </c>
      <c r="E2216" s="120" t="s">
        <v>5494</v>
      </c>
      <c r="F2216" s="120" t="s">
        <v>3</v>
      </c>
      <c r="G2216" s="120">
        <v>1602635</v>
      </c>
      <c r="H2216" s="124"/>
      <c r="I2216" s="128" t="s">
        <v>5495</v>
      </c>
      <c r="J2216" s="124"/>
      <c r="K2216" s="124"/>
      <c r="L2216" s="124"/>
      <c r="M2216" s="124"/>
      <c r="N2216" s="213">
        <v>0</v>
      </c>
      <c r="O2216" s="213">
        <v>845</v>
      </c>
      <c r="P2216" s="124" t="s">
        <v>1314</v>
      </c>
    </row>
    <row r="2217" spans="1:16" ht="51">
      <c r="A2217" s="266">
        <v>20</v>
      </c>
      <c r="B2217" s="124"/>
      <c r="C2217" s="125" t="s">
        <v>693</v>
      </c>
      <c r="D2217" s="119">
        <v>43165</v>
      </c>
      <c r="E2217" s="120" t="s">
        <v>5496</v>
      </c>
      <c r="F2217" s="120" t="s">
        <v>3</v>
      </c>
      <c r="G2217" s="120">
        <v>1602638</v>
      </c>
      <c r="H2217" s="124"/>
      <c r="I2217" s="128" t="s">
        <v>5495</v>
      </c>
      <c r="J2217" s="124"/>
      <c r="K2217" s="124"/>
      <c r="L2217" s="124"/>
      <c r="M2217" s="124"/>
      <c r="N2217" s="213">
        <v>0</v>
      </c>
      <c r="O2217" s="213">
        <v>845</v>
      </c>
      <c r="P2217" s="124" t="s">
        <v>1314</v>
      </c>
    </row>
    <row r="2218" spans="1:16" ht="51">
      <c r="A2218" s="266">
        <v>86</v>
      </c>
      <c r="B2218" s="124"/>
      <c r="C2218" s="125" t="s">
        <v>710</v>
      </c>
      <c r="D2218" s="119">
        <v>43165</v>
      </c>
      <c r="E2218" s="120" t="s">
        <v>5497</v>
      </c>
      <c r="F2218" s="120" t="s">
        <v>3</v>
      </c>
      <c r="G2218" s="120">
        <v>1602654</v>
      </c>
      <c r="H2218" s="124"/>
      <c r="I2218" s="128" t="s">
        <v>5498</v>
      </c>
      <c r="J2218" s="124"/>
      <c r="K2218" s="124"/>
      <c r="L2218" s="124"/>
      <c r="M2218" s="124"/>
      <c r="N2218" s="213">
        <v>0</v>
      </c>
      <c r="O2218" s="213">
        <v>11.7</v>
      </c>
      <c r="P2218" s="124" t="s">
        <v>1314</v>
      </c>
    </row>
    <row r="2219" spans="1:16" ht="51">
      <c r="A2219" s="266" t="s">
        <v>619</v>
      </c>
      <c r="B2219" s="124"/>
      <c r="C2219" s="125" t="s">
        <v>713</v>
      </c>
      <c r="D2219" s="119">
        <v>43165</v>
      </c>
      <c r="E2219" s="120" t="s">
        <v>5499</v>
      </c>
      <c r="F2219" s="120" t="s">
        <v>3</v>
      </c>
      <c r="G2219" s="120">
        <v>1602660</v>
      </c>
      <c r="H2219" s="124"/>
      <c r="I2219" s="128" t="s">
        <v>5500</v>
      </c>
      <c r="J2219" s="124"/>
      <c r="K2219" s="124"/>
      <c r="L2219" s="124"/>
      <c r="M2219" s="124"/>
      <c r="N2219" s="213">
        <v>0</v>
      </c>
      <c r="O2219" s="213">
        <v>140</v>
      </c>
      <c r="P2219" s="124" t="s">
        <v>1314</v>
      </c>
    </row>
    <row r="2220" spans="1:16" ht="63.75">
      <c r="A2220" s="266" t="s">
        <v>619</v>
      </c>
      <c r="B2220" s="124"/>
      <c r="C2220" s="125" t="s">
        <v>713</v>
      </c>
      <c r="D2220" s="119">
        <v>43165</v>
      </c>
      <c r="E2220" s="120" t="s">
        <v>5501</v>
      </c>
      <c r="F2220" s="120" t="s">
        <v>3</v>
      </c>
      <c r="G2220" s="120">
        <v>1602667</v>
      </c>
      <c r="H2220" s="124"/>
      <c r="I2220" s="128" t="s">
        <v>5502</v>
      </c>
      <c r="J2220" s="124"/>
      <c r="K2220" s="124"/>
      <c r="L2220" s="124"/>
      <c r="M2220" s="124"/>
      <c r="N2220" s="213">
        <v>0</v>
      </c>
      <c r="O2220" s="213">
        <v>724.96</v>
      </c>
      <c r="P2220" s="124" t="s">
        <v>1314</v>
      </c>
    </row>
    <row r="2221" spans="1:16" ht="38.25">
      <c r="A2221" s="266">
        <v>46</v>
      </c>
      <c r="B2221" s="124"/>
      <c r="C2221" s="125" t="s">
        <v>698</v>
      </c>
      <c r="D2221" s="119">
        <v>43165</v>
      </c>
      <c r="E2221" s="120" t="s">
        <v>5503</v>
      </c>
      <c r="F2221" s="120" t="s">
        <v>3</v>
      </c>
      <c r="G2221" s="120">
        <v>1602737</v>
      </c>
      <c r="H2221" s="124"/>
      <c r="I2221" s="128" t="s">
        <v>5504</v>
      </c>
      <c r="J2221" s="124"/>
      <c r="K2221" s="124"/>
      <c r="L2221" s="124"/>
      <c r="M2221" s="124"/>
      <c r="N2221" s="213">
        <v>0</v>
      </c>
      <c r="O2221" s="213">
        <v>72.11</v>
      </c>
      <c r="P2221" s="124" t="s">
        <v>1314</v>
      </c>
    </row>
    <row r="2222" spans="1:16" ht="51">
      <c r="A2222" s="266">
        <v>163</v>
      </c>
      <c r="B2222" s="124"/>
      <c r="C2222" s="125" t="s">
        <v>748</v>
      </c>
      <c r="D2222" s="119">
        <v>43165</v>
      </c>
      <c r="E2222" s="120" t="s">
        <v>5505</v>
      </c>
      <c r="F2222" s="120" t="s">
        <v>3</v>
      </c>
      <c r="G2222" s="120">
        <v>1602739</v>
      </c>
      <c r="H2222" s="124"/>
      <c r="I2222" s="128" t="s">
        <v>5506</v>
      </c>
      <c r="J2222" s="124"/>
      <c r="K2222" s="124"/>
      <c r="L2222" s="124"/>
      <c r="M2222" s="124"/>
      <c r="N2222" s="213">
        <v>0</v>
      </c>
      <c r="O2222" s="213">
        <v>3632.45</v>
      </c>
      <c r="P2222" s="124" t="s">
        <v>1314</v>
      </c>
    </row>
    <row r="2223" spans="1:16" ht="38.25">
      <c r="A2223" s="266">
        <v>46</v>
      </c>
      <c r="B2223" s="124"/>
      <c r="C2223" s="125" t="s">
        <v>698</v>
      </c>
      <c r="D2223" s="119">
        <v>43165</v>
      </c>
      <c r="E2223" s="120" t="s">
        <v>5507</v>
      </c>
      <c r="F2223" s="120" t="s">
        <v>3</v>
      </c>
      <c r="G2223" s="120">
        <v>1602740</v>
      </c>
      <c r="H2223" s="124"/>
      <c r="I2223" s="128" t="s">
        <v>5504</v>
      </c>
      <c r="J2223" s="124"/>
      <c r="K2223" s="124"/>
      <c r="L2223" s="124"/>
      <c r="M2223" s="124"/>
      <c r="N2223" s="213">
        <v>0</v>
      </c>
      <c r="O2223" s="213">
        <v>1549</v>
      </c>
      <c r="P2223" s="124" t="s">
        <v>1314</v>
      </c>
    </row>
    <row r="2224" spans="1:16" ht="51">
      <c r="A2224" s="266">
        <v>212</v>
      </c>
      <c r="B2224" s="124"/>
      <c r="C2224" s="125" t="s">
        <v>761</v>
      </c>
      <c r="D2224" s="119">
        <v>43165</v>
      </c>
      <c r="E2224" s="120" t="s">
        <v>5508</v>
      </c>
      <c r="F2224" s="120" t="s">
        <v>3</v>
      </c>
      <c r="G2224" s="120">
        <v>1602755</v>
      </c>
      <c r="H2224" s="124"/>
      <c r="I2224" s="128" t="s">
        <v>5509</v>
      </c>
      <c r="J2224" s="124"/>
      <c r="K2224" s="124"/>
      <c r="L2224" s="124"/>
      <c r="M2224" s="124"/>
      <c r="N2224" s="213">
        <v>0</v>
      </c>
      <c r="O2224" s="213">
        <v>3000</v>
      </c>
      <c r="P2224" s="124" t="s">
        <v>1314</v>
      </c>
    </row>
    <row r="2225" spans="1:16" ht="51">
      <c r="A2225" s="266" t="s">
        <v>619</v>
      </c>
      <c r="B2225" s="124"/>
      <c r="C2225" s="125" t="s">
        <v>713</v>
      </c>
      <c r="D2225" s="119">
        <v>43165</v>
      </c>
      <c r="E2225" s="120" t="s">
        <v>5510</v>
      </c>
      <c r="F2225" s="120" t="s">
        <v>3</v>
      </c>
      <c r="G2225" s="120">
        <v>1602787</v>
      </c>
      <c r="H2225" s="124"/>
      <c r="I2225" s="128" t="s">
        <v>5254</v>
      </c>
      <c r="J2225" s="124"/>
      <c r="K2225" s="124"/>
      <c r="L2225" s="124"/>
      <c r="M2225" s="124"/>
      <c r="N2225" s="213">
        <v>0</v>
      </c>
      <c r="O2225" s="213">
        <v>1150.5999999999999</v>
      </c>
      <c r="P2225" s="124" t="s">
        <v>1314</v>
      </c>
    </row>
    <row r="2226" spans="1:16" ht="51">
      <c r="A2226" s="266" t="s">
        <v>619</v>
      </c>
      <c r="B2226" s="124"/>
      <c r="C2226" s="125" t="s">
        <v>713</v>
      </c>
      <c r="D2226" s="119">
        <v>43165</v>
      </c>
      <c r="E2226" s="120" t="s">
        <v>5511</v>
      </c>
      <c r="F2226" s="120" t="s">
        <v>3</v>
      </c>
      <c r="G2226" s="120">
        <v>1602802</v>
      </c>
      <c r="H2226" s="124"/>
      <c r="I2226" s="128" t="s">
        <v>5512</v>
      </c>
      <c r="J2226" s="124"/>
      <c r="K2226" s="124"/>
      <c r="L2226" s="124"/>
      <c r="M2226" s="124"/>
      <c r="N2226" s="213">
        <v>0</v>
      </c>
      <c r="O2226" s="213">
        <v>37.4</v>
      </c>
      <c r="P2226" s="124" t="s">
        <v>5265</v>
      </c>
    </row>
    <row r="2227" spans="1:16" ht="63.75">
      <c r="A2227" s="266" t="s">
        <v>619</v>
      </c>
      <c r="B2227" s="124"/>
      <c r="C2227" s="125" t="s">
        <v>713</v>
      </c>
      <c r="D2227" s="119">
        <v>43165</v>
      </c>
      <c r="E2227" s="120" t="s">
        <v>6303</v>
      </c>
      <c r="F2227" s="120" t="s">
        <v>6</v>
      </c>
      <c r="G2227" s="120">
        <v>679801</v>
      </c>
      <c r="H2227" s="124"/>
      <c r="I2227" s="128" t="s">
        <v>6304</v>
      </c>
      <c r="J2227" s="124"/>
      <c r="K2227" s="124"/>
      <c r="L2227" s="124"/>
      <c r="M2227" s="124"/>
      <c r="N2227" s="213">
        <v>0</v>
      </c>
      <c r="O2227" s="213">
        <v>27614.79</v>
      </c>
      <c r="P2227" s="124" t="s">
        <v>1314</v>
      </c>
    </row>
    <row r="2228" spans="1:16" ht="76.5">
      <c r="A2228" s="266">
        <v>525</v>
      </c>
      <c r="B2228" s="124"/>
      <c r="C2228" s="125" t="s">
        <v>206</v>
      </c>
      <c r="D2228" s="119">
        <v>43165</v>
      </c>
      <c r="E2228" s="120" t="s">
        <v>6305</v>
      </c>
      <c r="F2228" s="120" t="s">
        <v>6</v>
      </c>
      <c r="G2228" s="120">
        <v>680076</v>
      </c>
      <c r="H2228" s="124"/>
      <c r="I2228" s="128" t="s">
        <v>6306</v>
      </c>
      <c r="J2228" s="124"/>
      <c r="K2228" s="124"/>
      <c r="L2228" s="124"/>
      <c r="M2228" s="124"/>
      <c r="N2228" s="213">
        <v>0</v>
      </c>
      <c r="O2228" s="213">
        <v>2064553.84</v>
      </c>
      <c r="P2228" s="124" t="s">
        <v>1314</v>
      </c>
    </row>
    <row r="2229" spans="1:16" ht="76.5">
      <c r="A2229" s="266">
        <v>25</v>
      </c>
      <c r="B2229" s="124"/>
      <c r="C2229" s="125" t="s">
        <v>694</v>
      </c>
      <c r="D2229" s="119">
        <v>43165</v>
      </c>
      <c r="E2229" s="120" t="s">
        <v>6307</v>
      </c>
      <c r="F2229" s="120" t="s">
        <v>6</v>
      </c>
      <c r="G2229" s="120">
        <v>915337</v>
      </c>
      <c r="H2229" s="124"/>
      <c r="I2229" s="128" t="s">
        <v>6308</v>
      </c>
      <c r="J2229" s="124"/>
      <c r="K2229" s="124"/>
      <c r="L2229" s="124"/>
      <c r="M2229" s="124"/>
      <c r="N2229" s="213">
        <v>0</v>
      </c>
      <c r="O2229" s="213">
        <v>397830.6</v>
      </c>
      <c r="P2229" s="124" t="s">
        <v>1314</v>
      </c>
    </row>
    <row r="2230" spans="1:16" ht="63.75">
      <c r="A2230" s="266">
        <v>513</v>
      </c>
      <c r="B2230" s="124"/>
      <c r="C2230" s="125" t="s">
        <v>201</v>
      </c>
      <c r="D2230" s="119">
        <v>43165</v>
      </c>
      <c r="E2230" s="120" t="s">
        <v>6309</v>
      </c>
      <c r="F2230" s="120" t="s">
        <v>15</v>
      </c>
      <c r="G2230" s="120">
        <v>679220</v>
      </c>
      <c r="H2230" s="124"/>
      <c r="I2230" s="128" t="s">
        <v>6310</v>
      </c>
      <c r="J2230" s="124"/>
      <c r="K2230" s="124"/>
      <c r="L2230" s="124"/>
      <c r="M2230" s="124"/>
      <c r="N2230" s="213">
        <v>50</v>
      </c>
      <c r="O2230" s="213">
        <v>0</v>
      </c>
      <c r="P2230" s="124" t="s">
        <v>1314</v>
      </c>
    </row>
    <row r="2231" spans="1:16" ht="63.75">
      <c r="A2231" s="266">
        <v>513</v>
      </c>
      <c r="B2231" s="124"/>
      <c r="C2231" s="125" t="s">
        <v>201</v>
      </c>
      <c r="D2231" s="119">
        <v>43165</v>
      </c>
      <c r="E2231" s="120" t="s">
        <v>6311</v>
      </c>
      <c r="F2231" s="120" t="s">
        <v>15</v>
      </c>
      <c r="G2231" s="120">
        <v>679225</v>
      </c>
      <c r="H2231" s="124"/>
      <c r="I2231" s="128" t="s">
        <v>6312</v>
      </c>
      <c r="J2231" s="124"/>
      <c r="K2231" s="124"/>
      <c r="L2231" s="124"/>
      <c r="M2231" s="124"/>
      <c r="N2231" s="213">
        <v>50</v>
      </c>
      <c r="O2231" s="213">
        <v>0</v>
      </c>
      <c r="P2231" s="124" t="s">
        <v>1314</v>
      </c>
    </row>
    <row r="2232" spans="1:16" ht="63.75">
      <c r="A2232" s="266">
        <v>513</v>
      </c>
      <c r="B2232" s="124"/>
      <c r="C2232" s="125" t="s">
        <v>201</v>
      </c>
      <c r="D2232" s="119">
        <v>43165</v>
      </c>
      <c r="E2232" s="120" t="s">
        <v>6313</v>
      </c>
      <c r="F2232" s="120" t="s">
        <v>15</v>
      </c>
      <c r="G2232" s="120">
        <v>679366</v>
      </c>
      <c r="H2232" s="124"/>
      <c r="I2232" s="128" t="s">
        <v>6314</v>
      </c>
      <c r="J2232" s="124"/>
      <c r="K2232" s="124"/>
      <c r="L2232" s="124"/>
      <c r="M2232" s="124"/>
      <c r="N2232" s="213">
        <v>50</v>
      </c>
      <c r="O2232" s="213">
        <v>0</v>
      </c>
      <c r="P2232" s="124" t="s">
        <v>1314</v>
      </c>
    </row>
    <row r="2233" spans="1:16" ht="89.25">
      <c r="A2233" s="266">
        <v>25</v>
      </c>
      <c r="B2233" s="124"/>
      <c r="C2233" s="125" t="s">
        <v>694</v>
      </c>
      <c r="D2233" s="119">
        <v>43165</v>
      </c>
      <c r="E2233" s="120" t="s">
        <v>6315</v>
      </c>
      <c r="F2233" s="120" t="s">
        <v>15</v>
      </c>
      <c r="G2233" s="120">
        <v>4462</v>
      </c>
      <c r="H2233" s="124"/>
      <c r="I2233" s="128" t="s">
        <v>6316</v>
      </c>
      <c r="J2233" s="124"/>
      <c r="K2233" s="124"/>
      <c r="L2233" s="124"/>
      <c r="M2233" s="124"/>
      <c r="N2233" s="213">
        <v>1882.1</v>
      </c>
      <c r="O2233" s="213">
        <v>0</v>
      </c>
      <c r="P2233" s="124" t="s">
        <v>1314</v>
      </c>
    </row>
    <row r="2234" spans="1:16" ht="76.5">
      <c r="A2234" s="266">
        <v>25</v>
      </c>
      <c r="B2234" s="124"/>
      <c r="C2234" s="125" t="s">
        <v>694</v>
      </c>
      <c r="D2234" s="119">
        <v>43165</v>
      </c>
      <c r="E2234" s="120" t="s">
        <v>6317</v>
      </c>
      <c r="F2234" s="120" t="s">
        <v>1315</v>
      </c>
      <c r="G2234" s="120">
        <v>16843892</v>
      </c>
      <c r="H2234" s="124"/>
      <c r="I2234" s="128" t="s">
        <v>6318</v>
      </c>
      <c r="J2234" s="124"/>
      <c r="K2234" s="124"/>
      <c r="L2234" s="124"/>
      <c r="M2234" s="124"/>
      <c r="N2234" s="213">
        <v>609935.49</v>
      </c>
      <c r="O2234" s="213">
        <v>0</v>
      </c>
      <c r="P2234" s="124" t="s">
        <v>1314</v>
      </c>
    </row>
    <row r="2235" spans="1:16" ht="76.5">
      <c r="A2235" s="266">
        <v>25</v>
      </c>
      <c r="B2235" s="124"/>
      <c r="C2235" s="125" t="s">
        <v>694</v>
      </c>
      <c r="D2235" s="119">
        <v>43165</v>
      </c>
      <c r="E2235" s="120" t="s">
        <v>6319</v>
      </c>
      <c r="F2235" s="120" t="s">
        <v>1315</v>
      </c>
      <c r="G2235" s="120">
        <v>16843873</v>
      </c>
      <c r="H2235" s="124"/>
      <c r="I2235" s="128" t="s">
        <v>6320</v>
      </c>
      <c r="J2235" s="124"/>
      <c r="K2235" s="124"/>
      <c r="L2235" s="124"/>
      <c r="M2235" s="124"/>
      <c r="N2235" s="213">
        <v>103448.31</v>
      </c>
      <c r="O2235" s="213">
        <v>0</v>
      </c>
      <c r="P2235" s="124" t="s">
        <v>1314</v>
      </c>
    </row>
    <row r="2236" spans="1:16" ht="76.5">
      <c r="A2236" s="266">
        <v>25</v>
      </c>
      <c r="B2236" s="124"/>
      <c r="C2236" s="125" t="s">
        <v>694</v>
      </c>
      <c r="D2236" s="119">
        <v>43165</v>
      </c>
      <c r="E2236" s="120" t="s">
        <v>6321</v>
      </c>
      <c r="F2236" s="120" t="s">
        <v>1315</v>
      </c>
      <c r="G2236" s="120">
        <v>16843853</v>
      </c>
      <c r="H2236" s="124"/>
      <c r="I2236" s="128" t="s">
        <v>6322</v>
      </c>
      <c r="J2236" s="124"/>
      <c r="K2236" s="124"/>
      <c r="L2236" s="124"/>
      <c r="M2236" s="124"/>
      <c r="N2236" s="213">
        <v>1418924.57</v>
      </c>
      <c r="O2236" s="213">
        <v>0</v>
      </c>
      <c r="P2236" s="124" t="s">
        <v>1314</v>
      </c>
    </row>
    <row r="2237" spans="1:16" ht="76.5">
      <c r="A2237" s="266">
        <v>25</v>
      </c>
      <c r="B2237" s="124"/>
      <c r="C2237" s="125" t="s">
        <v>694</v>
      </c>
      <c r="D2237" s="119">
        <v>43165</v>
      </c>
      <c r="E2237" s="120" t="s">
        <v>6323</v>
      </c>
      <c r="F2237" s="120" t="s">
        <v>1315</v>
      </c>
      <c r="G2237" s="120">
        <v>16843852</v>
      </c>
      <c r="H2237" s="124"/>
      <c r="I2237" s="128" t="s">
        <v>6324</v>
      </c>
      <c r="J2237" s="124"/>
      <c r="K2237" s="124"/>
      <c r="L2237" s="124"/>
      <c r="M2237" s="124"/>
      <c r="N2237" s="213">
        <v>1028274.98</v>
      </c>
      <c r="O2237" s="213">
        <v>0</v>
      </c>
      <c r="P2237" s="124" t="s">
        <v>1314</v>
      </c>
    </row>
    <row r="2238" spans="1:16" ht="76.5">
      <c r="A2238" s="266">
        <v>25</v>
      </c>
      <c r="B2238" s="124"/>
      <c r="C2238" s="125" t="s">
        <v>694</v>
      </c>
      <c r="D2238" s="119">
        <v>43165</v>
      </c>
      <c r="E2238" s="120" t="s">
        <v>6325</v>
      </c>
      <c r="F2238" s="120" t="s">
        <v>1315</v>
      </c>
      <c r="G2238" s="120">
        <v>16843850</v>
      </c>
      <c r="H2238" s="124"/>
      <c r="I2238" s="128" t="s">
        <v>6326</v>
      </c>
      <c r="J2238" s="124"/>
      <c r="K2238" s="124"/>
      <c r="L2238" s="124"/>
      <c r="M2238" s="124"/>
      <c r="N2238" s="213">
        <v>232475.21</v>
      </c>
      <c r="O2238" s="213">
        <v>0</v>
      </c>
      <c r="P2238" s="124" t="s">
        <v>1314</v>
      </c>
    </row>
    <row r="2239" spans="1:16" ht="76.5">
      <c r="A2239" s="266">
        <v>25</v>
      </c>
      <c r="B2239" s="124"/>
      <c r="C2239" s="125" t="s">
        <v>694</v>
      </c>
      <c r="D2239" s="119">
        <v>43165</v>
      </c>
      <c r="E2239" s="120" t="s">
        <v>6327</v>
      </c>
      <c r="F2239" s="120" t="s">
        <v>1315</v>
      </c>
      <c r="G2239" s="120">
        <v>16843849</v>
      </c>
      <c r="H2239" s="124"/>
      <c r="I2239" s="128" t="s">
        <v>6328</v>
      </c>
      <c r="J2239" s="124"/>
      <c r="K2239" s="124"/>
      <c r="L2239" s="124"/>
      <c r="M2239" s="124"/>
      <c r="N2239" s="213">
        <v>202208.19</v>
      </c>
      <c r="O2239" s="213">
        <v>0</v>
      </c>
      <c r="P2239" s="124" t="s">
        <v>1314</v>
      </c>
    </row>
    <row r="2240" spans="1:16" ht="76.5">
      <c r="A2240" s="266">
        <v>25</v>
      </c>
      <c r="B2240" s="124"/>
      <c r="C2240" s="125" t="s">
        <v>694</v>
      </c>
      <c r="D2240" s="119">
        <v>43165</v>
      </c>
      <c r="E2240" s="120" t="s">
        <v>6329</v>
      </c>
      <c r="F2240" s="120" t="s">
        <v>1315</v>
      </c>
      <c r="G2240" s="120">
        <v>16843840</v>
      </c>
      <c r="H2240" s="124"/>
      <c r="I2240" s="128" t="s">
        <v>6330</v>
      </c>
      <c r="J2240" s="124"/>
      <c r="K2240" s="124"/>
      <c r="L2240" s="124"/>
      <c r="M2240" s="124"/>
      <c r="N2240" s="213">
        <v>230832.3</v>
      </c>
      <c r="O2240" s="213">
        <v>0</v>
      </c>
      <c r="P2240" s="124" t="s">
        <v>1314</v>
      </c>
    </row>
    <row r="2241" spans="1:16" ht="76.5">
      <c r="A2241" s="266">
        <v>25</v>
      </c>
      <c r="B2241" s="124"/>
      <c r="C2241" s="125" t="s">
        <v>694</v>
      </c>
      <c r="D2241" s="119">
        <v>43165</v>
      </c>
      <c r="E2241" s="120" t="s">
        <v>6331</v>
      </c>
      <c r="F2241" s="120" t="s">
        <v>1315</v>
      </c>
      <c r="G2241" s="120">
        <v>16843837</v>
      </c>
      <c r="H2241" s="124"/>
      <c r="I2241" s="128" t="s">
        <v>6332</v>
      </c>
      <c r="J2241" s="124"/>
      <c r="K2241" s="124"/>
      <c r="L2241" s="124"/>
      <c r="M2241" s="124"/>
      <c r="N2241" s="213">
        <v>130666.27</v>
      </c>
      <c r="O2241" s="213">
        <v>0</v>
      </c>
      <c r="P2241" s="124" t="s">
        <v>1314</v>
      </c>
    </row>
    <row r="2242" spans="1:16" ht="76.5">
      <c r="A2242" s="266">
        <v>25</v>
      </c>
      <c r="B2242" s="124"/>
      <c r="C2242" s="125" t="s">
        <v>694</v>
      </c>
      <c r="D2242" s="119">
        <v>43165</v>
      </c>
      <c r="E2242" s="120" t="s">
        <v>6333</v>
      </c>
      <c r="F2242" s="120" t="s">
        <v>1315</v>
      </c>
      <c r="G2242" s="120">
        <v>16846210</v>
      </c>
      <c r="H2242" s="124"/>
      <c r="I2242" s="128" t="s">
        <v>6334</v>
      </c>
      <c r="J2242" s="124"/>
      <c r="K2242" s="124"/>
      <c r="L2242" s="124"/>
      <c r="M2242" s="124"/>
      <c r="N2242" s="213">
        <v>393323.18</v>
      </c>
      <c r="O2242" s="213">
        <v>0</v>
      </c>
      <c r="P2242" s="124" t="s">
        <v>1314</v>
      </c>
    </row>
    <row r="2243" spans="1:16" ht="76.5">
      <c r="A2243" s="266">
        <v>25</v>
      </c>
      <c r="B2243" s="124"/>
      <c r="C2243" s="125" t="s">
        <v>694</v>
      </c>
      <c r="D2243" s="119">
        <v>43165</v>
      </c>
      <c r="E2243" s="120" t="s">
        <v>6335</v>
      </c>
      <c r="F2243" s="120" t="s">
        <v>1315</v>
      </c>
      <c r="G2243" s="120">
        <v>16846212</v>
      </c>
      <c r="H2243" s="124"/>
      <c r="I2243" s="128" t="s">
        <v>6336</v>
      </c>
      <c r="J2243" s="124"/>
      <c r="K2243" s="124"/>
      <c r="L2243" s="124"/>
      <c r="M2243" s="124"/>
      <c r="N2243" s="213">
        <v>317590.53000000003</v>
      </c>
      <c r="O2243" s="213">
        <v>0</v>
      </c>
      <c r="P2243" s="124" t="s">
        <v>1314</v>
      </c>
    </row>
    <row r="2244" spans="1:16" ht="76.5">
      <c r="A2244" s="266">
        <v>25</v>
      </c>
      <c r="B2244" s="124"/>
      <c r="C2244" s="125" t="s">
        <v>694</v>
      </c>
      <c r="D2244" s="119">
        <v>43165</v>
      </c>
      <c r="E2244" s="120" t="s">
        <v>6337</v>
      </c>
      <c r="F2244" s="120" t="s">
        <v>1315</v>
      </c>
      <c r="G2244" s="120">
        <v>16846213</v>
      </c>
      <c r="H2244" s="124"/>
      <c r="I2244" s="128" t="s">
        <v>6338</v>
      </c>
      <c r="J2244" s="124"/>
      <c r="K2244" s="124"/>
      <c r="L2244" s="124"/>
      <c r="M2244" s="124"/>
      <c r="N2244" s="213">
        <v>331328.08</v>
      </c>
      <c r="O2244" s="213">
        <v>0</v>
      </c>
      <c r="P2244" s="124" t="s">
        <v>1314</v>
      </c>
    </row>
    <row r="2245" spans="1:16" ht="76.5">
      <c r="A2245" s="266">
        <v>25</v>
      </c>
      <c r="B2245" s="124"/>
      <c r="C2245" s="125" t="s">
        <v>694</v>
      </c>
      <c r="D2245" s="119">
        <v>43165</v>
      </c>
      <c r="E2245" s="120" t="s">
        <v>6339</v>
      </c>
      <c r="F2245" s="120" t="s">
        <v>1315</v>
      </c>
      <c r="G2245" s="120">
        <v>16846214</v>
      </c>
      <c r="H2245" s="124"/>
      <c r="I2245" s="128" t="s">
        <v>6340</v>
      </c>
      <c r="J2245" s="124"/>
      <c r="K2245" s="124"/>
      <c r="L2245" s="124"/>
      <c r="M2245" s="124"/>
      <c r="N2245" s="213">
        <v>232125.89</v>
      </c>
      <c r="O2245" s="213">
        <v>0</v>
      </c>
      <c r="P2245" s="124" t="s">
        <v>1314</v>
      </c>
    </row>
    <row r="2246" spans="1:16" ht="76.5">
      <c r="A2246" s="266">
        <v>25</v>
      </c>
      <c r="B2246" s="124"/>
      <c r="C2246" s="125" t="s">
        <v>694</v>
      </c>
      <c r="D2246" s="119">
        <v>43165</v>
      </c>
      <c r="E2246" s="120" t="s">
        <v>6341</v>
      </c>
      <c r="F2246" s="120" t="s">
        <v>1315</v>
      </c>
      <c r="G2246" s="120">
        <v>16846215</v>
      </c>
      <c r="H2246" s="124"/>
      <c r="I2246" s="128" t="s">
        <v>6342</v>
      </c>
      <c r="J2246" s="124"/>
      <c r="K2246" s="124"/>
      <c r="L2246" s="124"/>
      <c r="M2246" s="124"/>
      <c r="N2246" s="213">
        <v>262205.46999999997</v>
      </c>
      <c r="O2246" s="213">
        <v>0</v>
      </c>
      <c r="P2246" s="124" t="s">
        <v>1314</v>
      </c>
    </row>
    <row r="2247" spans="1:16" ht="76.5">
      <c r="A2247" s="266">
        <v>25</v>
      </c>
      <c r="B2247" s="124"/>
      <c r="C2247" s="125" t="s">
        <v>694</v>
      </c>
      <c r="D2247" s="119">
        <v>43165</v>
      </c>
      <c r="E2247" s="120" t="s">
        <v>6343</v>
      </c>
      <c r="F2247" s="120" t="s">
        <v>1315</v>
      </c>
      <c r="G2247" s="120">
        <v>16846216</v>
      </c>
      <c r="H2247" s="124"/>
      <c r="I2247" s="128" t="s">
        <v>6344</v>
      </c>
      <c r="J2247" s="124"/>
      <c r="K2247" s="124"/>
      <c r="L2247" s="124"/>
      <c r="M2247" s="124"/>
      <c r="N2247" s="213">
        <v>280964.40999999997</v>
      </c>
      <c r="O2247" s="213">
        <v>0</v>
      </c>
      <c r="P2247" s="124" t="s">
        <v>1314</v>
      </c>
    </row>
    <row r="2248" spans="1:16" ht="89.25">
      <c r="A2248" s="266" t="s">
        <v>620</v>
      </c>
      <c r="B2248" s="124"/>
      <c r="C2248" s="125" t="s">
        <v>714</v>
      </c>
      <c r="D2248" s="119">
        <v>43165</v>
      </c>
      <c r="E2248" s="120" t="s">
        <v>6345</v>
      </c>
      <c r="F2248" s="120" t="s">
        <v>11</v>
      </c>
      <c r="G2248" s="120">
        <v>915292</v>
      </c>
      <c r="H2248" s="124"/>
      <c r="I2248" s="128" t="s">
        <v>6346</v>
      </c>
      <c r="J2248" s="124"/>
      <c r="K2248" s="124"/>
      <c r="L2248" s="124"/>
      <c r="M2248" s="124"/>
      <c r="N2248" s="213">
        <v>50</v>
      </c>
      <c r="O2248" s="213">
        <v>0</v>
      </c>
      <c r="P2248" s="124" t="s">
        <v>1314</v>
      </c>
    </row>
    <row r="2249" spans="1:16" ht="51">
      <c r="A2249" s="266">
        <v>513</v>
      </c>
      <c r="B2249" s="124"/>
      <c r="C2249" s="125" t="s">
        <v>201</v>
      </c>
      <c r="D2249" s="119">
        <v>43165</v>
      </c>
      <c r="E2249" s="120" t="s">
        <v>6347</v>
      </c>
      <c r="F2249" s="120" t="s">
        <v>11</v>
      </c>
      <c r="G2249" s="120">
        <v>915336</v>
      </c>
      <c r="H2249" s="124"/>
      <c r="I2249" s="128" t="s">
        <v>6348</v>
      </c>
      <c r="J2249" s="124"/>
      <c r="K2249" s="124"/>
      <c r="L2249" s="124"/>
      <c r="M2249" s="124"/>
      <c r="N2249" s="213">
        <v>50</v>
      </c>
      <c r="O2249" s="213">
        <v>0</v>
      </c>
      <c r="P2249" s="124" t="s">
        <v>1314</v>
      </c>
    </row>
    <row r="2250" spans="1:16" ht="63.75">
      <c r="A2250" s="266" t="s">
        <v>619</v>
      </c>
      <c r="B2250" s="124"/>
      <c r="C2250" s="125" t="s">
        <v>713</v>
      </c>
      <c r="D2250" s="119">
        <v>43166</v>
      </c>
      <c r="E2250" s="120" t="s">
        <v>5513</v>
      </c>
      <c r="F2250" s="120" t="s">
        <v>3</v>
      </c>
      <c r="G2250" s="120">
        <v>1602948</v>
      </c>
      <c r="H2250" s="124"/>
      <c r="I2250" s="128" t="s">
        <v>5514</v>
      </c>
      <c r="J2250" s="124"/>
      <c r="K2250" s="124"/>
      <c r="L2250" s="124"/>
      <c r="M2250" s="124"/>
      <c r="N2250" s="213">
        <v>0</v>
      </c>
      <c r="O2250" s="213">
        <v>8863.91</v>
      </c>
      <c r="P2250" s="124" t="s">
        <v>1314</v>
      </c>
    </row>
    <row r="2251" spans="1:16" ht="51">
      <c r="A2251" s="266" t="s">
        <v>619</v>
      </c>
      <c r="B2251" s="124"/>
      <c r="C2251" s="125" t="s">
        <v>713</v>
      </c>
      <c r="D2251" s="119">
        <v>43166</v>
      </c>
      <c r="E2251" s="120" t="s">
        <v>5515</v>
      </c>
      <c r="F2251" s="120" t="s">
        <v>3</v>
      </c>
      <c r="G2251" s="120">
        <v>1603027</v>
      </c>
      <c r="H2251" s="124"/>
      <c r="I2251" s="128" t="s">
        <v>5516</v>
      </c>
      <c r="J2251" s="124"/>
      <c r="K2251" s="124"/>
      <c r="L2251" s="124"/>
      <c r="M2251" s="124"/>
      <c r="N2251" s="213">
        <v>0</v>
      </c>
      <c r="O2251" s="213">
        <v>648.70000000000005</v>
      </c>
      <c r="P2251" s="124" t="s">
        <v>1314</v>
      </c>
    </row>
    <row r="2252" spans="1:16" ht="51">
      <c r="A2252" s="266" t="s">
        <v>619</v>
      </c>
      <c r="B2252" s="124"/>
      <c r="C2252" s="125" t="s">
        <v>713</v>
      </c>
      <c r="D2252" s="119">
        <v>43166</v>
      </c>
      <c r="E2252" s="120" t="s">
        <v>5517</v>
      </c>
      <c r="F2252" s="120" t="s">
        <v>3</v>
      </c>
      <c r="G2252" s="120">
        <v>1603030</v>
      </c>
      <c r="H2252" s="124"/>
      <c r="I2252" s="128" t="s">
        <v>5518</v>
      </c>
      <c r="J2252" s="124"/>
      <c r="K2252" s="124"/>
      <c r="L2252" s="124"/>
      <c r="M2252" s="124"/>
      <c r="N2252" s="213">
        <v>0</v>
      </c>
      <c r="O2252" s="213">
        <v>4795.2</v>
      </c>
      <c r="P2252" s="124" t="s">
        <v>1314</v>
      </c>
    </row>
    <row r="2253" spans="1:16" ht="51">
      <c r="A2253" s="266" t="s">
        <v>619</v>
      </c>
      <c r="B2253" s="124"/>
      <c r="C2253" s="125" t="s">
        <v>713</v>
      </c>
      <c r="D2253" s="119">
        <v>43166</v>
      </c>
      <c r="E2253" s="120" t="s">
        <v>5519</v>
      </c>
      <c r="F2253" s="120" t="s">
        <v>3</v>
      </c>
      <c r="G2253" s="120">
        <v>1603033</v>
      </c>
      <c r="H2253" s="124"/>
      <c r="I2253" s="128" t="s">
        <v>5520</v>
      </c>
      <c r="J2253" s="124"/>
      <c r="K2253" s="124"/>
      <c r="L2253" s="124"/>
      <c r="M2253" s="124"/>
      <c r="N2253" s="213">
        <v>0</v>
      </c>
      <c r="O2253" s="213">
        <v>385.7</v>
      </c>
      <c r="P2253" s="124" t="s">
        <v>1314</v>
      </c>
    </row>
    <row r="2254" spans="1:16" ht="51">
      <c r="A2254" s="266" t="s">
        <v>619</v>
      </c>
      <c r="B2254" s="124"/>
      <c r="C2254" s="125" t="s">
        <v>713</v>
      </c>
      <c r="D2254" s="119">
        <v>43166</v>
      </c>
      <c r="E2254" s="120" t="s">
        <v>5521</v>
      </c>
      <c r="F2254" s="120" t="s">
        <v>3</v>
      </c>
      <c r="G2254" s="120">
        <v>1603036</v>
      </c>
      <c r="H2254" s="124"/>
      <c r="I2254" s="128" t="s">
        <v>5522</v>
      </c>
      <c r="J2254" s="124"/>
      <c r="K2254" s="124"/>
      <c r="L2254" s="124"/>
      <c r="M2254" s="124"/>
      <c r="N2254" s="213">
        <v>0</v>
      </c>
      <c r="O2254" s="213">
        <v>13466.94</v>
      </c>
      <c r="P2254" s="124" t="s">
        <v>1314</v>
      </c>
    </row>
    <row r="2255" spans="1:16" ht="51">
      <c r="A2255" s="266" t="s">
        <v>619</v>
      </c>
      <c r="B2255" s="124"/>
      <c r="C2255" s="125" t="s">
        <v>713</v>
      </c>
      <c r="D2255" s="119">
        <v>43166</v>
      </c>
      <c r="E2255" s="120" t="s">
        <v>5523</v>
      </c>
      <c r="F2255" s="120" t="s">
        <v>3</v>
      </c>
      <c r="G2255" s="120">
        <v>1603039</v>
      </c>
      <c r="H2255" s="124"/>
      <c r="I2255" s="128" t="s">
        <v>5524</v>
      </c>
      <c r="J2255" s="124"/>
      <c r="K2255" s="124"/>
      <c r="L2255" s="124"/>
      <c r="M2255" s="124"/>
      <c r="N2255" s="213">
        <v>0</v>
      </c>
      <c r="O2255" s="213">
        <v>1129.74</v>
      </c>
      <c r="P2255" s="124" t="s">
        <v>1314</v>
      </c>
    </row>
    <row r="2256" spans="1:16" ht="51">
      <c r="A2256" s="266" t="s">
        <v>619</v>
      </c>
      <c r="B2256" s="124"/>
      <c r="C2256" s="125" t="s">
        <v>713</v>
      </c>
      <c r="D2256" s="119">
        <v>43166</v>
      </c>
      <c r="E2256" s="120" t="s">
        <v>5525</v>
      </c>
      <c r="F2256" s="120" t="s">
        <v>3</v>
      </c>
      <c r="G2256" s="120">
        <v>1603042</v>
      </c>
      <c r="H2256" s="124"/>
      <c r="I2256" s="128" t="s">
        <v>5526</v>
      </c>
      <c r="J2256" s="124"/>
      <c r="K2256" s="124"/>
      <c r="L2256" s="124"/>
      <c r="M2256" s="124"/>
      <c r="N2256" s="213">
        <v>0</v>
      </c>
      <c r="O2256" s="213">
        <v>39912.92</v>
      </c>
      <c r="P2256" s="124" t="s">
        <v>1314</v>
      </c>
    </row>
    <row r="2257" spans="1:16" ht="51">
      <c r="A2257" s="266">
        <v>340</v>
      </c>
      <c r="B2257" s="124"/>
      <c r="C2257" s="125" t="s">
        <v>814</v>
      </c>
      <c r="D2257" s="119">
        <v>43166</v>
      </c>
      <c r="E2257" s="120" t="s">
        <v>5527</v>
      </c>
      <c r="F2257" s="120" t="s">
        <v>3</v>
      </c>
      <c r="G2257" s="120">
        <v>1603050</v>
      </c>
      <c r="H2257" s="124"/>
      <c r="I2257" s="128" t="s">
        <v>5528</v>
      </c>
      <c r="J2257" s="124"/>
      <c r="K2257" s="124"/>
      <c r="L2257" s="124"/>
      <c r="M2257" s="124"/>
      <c r="N2257" s="213">
        <v>0</v>
      </c>
      <c r="O2257" s="213">
        <v>60</v>
      </c>
      <c r="P2257" s="124" t="s">
        <v>1314</v>
      </c>
    </row>
    <row r="2258" spans="1:16" ht="63.75">
      <c r="A2258" s="266">
        <v>582</v>
      </c>
      <c r="B2258" s="124"/>
      <c r="C2258" s="125" t="s">
        <v>856</v>
      </c>
      <c r="D2258" s="119">
        <v>43166</v>
      </c>
      <c r="E2258" s="120" t="s">
        <v>5529</v>
      </c>
      <c r="F2258" s="120" t="s">
        <v>3</v>
      </c>
      <c r="G2258" s="120">
        <v>1603059</v>
      </c>
      <c r="H2258" s="124"/>
      <c r="I2258" s="128" t="s">
        <v>5530</v>
      </c>
      <c r="J2258" s="124"/>
      <c r="K2258" s="124"/>
      <c r="L2258" s="124"/>
      <c r="M2258" s="124"/>
      <c r="N2258" s="213">
        <v>0</v>
      </c>
      <c r="O2258" s="213">
        <v>594</v>
      </c>
      <c r="P2258" s="124" t="s">
        <v>1314</v>
      </c>
    </row>
    <row r="2259" spans="1:16" ht="51">
      <c r="A2259" s="266" t="s">
        <v>619</v>
      </c>
      <c r="B2259" s="124"/>
      <c r="C2259" s="125" t="s">
        <v>713</v>
      </c>
      <c r="D2259" s="119">
        <v>43166</v>
      </c>
      <c r="E2259" s="120" t="s">
        <v>5531</v>
      </c>
      <c r="F2259" s="120" t="s">
        <v>3</v>
      </c>
      <c r="G2259" s="120">
        <v>1603076</v>
      </c>
      <c r="H2259" s="124"/>
      <c r="I2259" s="128" t="s">
        <v>5532</v>
      </c>
      <c r="J2259" s="124"/>
      <c r="K2259" s="124"/>
      <c r="L2259" s="124"/>
      <c r="M2259" s="124"/>
      <c r="N2259" s="213">
        <v>0</v>
      </c>
      <c r="O2259" s="213">
        <v>27.4</v>
      </c>
      <c r="P2259" s="124" t="s">
        <v>1314</v>
      </c>
    </row>
    <row r="2260" spans="1:16" ht="63.75">
      <c r="A2260" s="266">
        <v>291</v>
      </c>
      <c r="B2260" s="124"/>
      <c r="C2260" s="125" t="s">
        <v>794</v>
      </c>
      <c r="D2260" s="119">
        <v>43166</v>
      </c>
      <c r="E2260" s="120" t="s">
        <v>5533</v>
      </c>
      <c r="F2260" s="120" t="s">
        <v>3</v>
      </c>
      <c r="G2260" s="120">
        <v>1603089</v>
      </c>
      <c r="H2260" s="124"/>
      <c r="I2260" s="128" t="s">
        <v>5534</v>
      </c>
      <c r="J2260" s="124"/>
      <c r="K2260" s="124"/>
      <c r="L2260" s="124"/>
      <c r="M2260" s="124"/>
      <c r="N2260" s="213">
        <v>0</v>
      </c>
      <c r="O2260" s="213">
        <v>89989.9</v>
      </c>
      <c r="P2260" s="124" t="s">
        <v>1314</v>
      </c>
    </row>
    <row r="2261" spans="1:16" ht="51">
      <c r="A2261" s="266">
        <v>35</v>
      </c>
      <c r="B2261" s="124"/>
      <c r="C2261" s="125" t="s">
        <v>696</v>
      </c>
      <c r="D2261" s="119">
        <v>43166</v>
      </c>
      <c r="E2261" s="120" t="s">
        <v>5535</v>
      </c>
      <c r="F2261" s="120" t="s">
        <v>3</v>
      </c>
      <c r="G2261" s="120">
        <v>1602929</v>
      </c>
      <c r="H2261" s="124"/>
      <c r="I2261" s="128" t="s">
        <v>5536</v>
      </c>
      <c r="J2261" s="124"/>
      <c r="K2261" s="124"/>
      <c r="L2261" s="124"/>
      <c r="M2261" s="124"/>
      <c r="N2261" s="213">
        <v>0</v>
      </c>
      <c r="O2261" s="213">
        <v>573.73</v>
      </c>
      <c r="P2261" s="124" t="s">
        <v>1314</v>
      </c>
    </row>
    <row r="2262" spans="1:16" ht="51">
      <c r="A2262" s="266">
        <v>35</v>
      </c>
      <c r="B2262" s="124"/>
      <c r="C2262" s="125" t="s">
        <v>696</v>
      </c>
      <c r="D2262" s="119">
        <v>43166</v>
      </c>
      <c r="E2262" s="120" t="s">
        <v>5537</v>
      </c>
      <c r="F2262" s="120" t="s">
        <v>3</v>
      </c>
      <c r="G2262" s="120">
        <v>1602953</v>
      </c>
      <c r="H2262" s="124"/>
      <c r="I2262" s="128" t="s">
        <v>1391</v>
      </c>
      <c r="J2262" s="124"/>
      <c r="K2262" s="124"/>
      <c r="L2262" s="124"/>
      <c r="M2262" s="124"/>
      <c r="N2262" s="213">
        <v>0</v>
      </c>
      <c r="O2262" s="213">
        <v>1500</v>
      </c>
      <c r="P2262" s="124" t="s">
        <v>1314</v>
      </c>
    </row>
    <row r="2263" spans="1:16" ht="51">
      <c r="A2263" s="266">
        <v>291</v>
      </c>
      <c r="B2263" s="124"/>
      <c r="C2263" s="125" t="s">
        <v>794</v>
      </c>
      <c r="D2263" s="119">
        <v>43166</v>
      </c>
      <c r="E2263" s="120" t="s">
        <v>5538</v>
      </c>
      <c r="F2263" s="120" t="s">
        <v>3</v>
      </c>
      <c r="G2263" s="120">
        <v>1602976</v>
      </c>
      <c r="H2263" s="124"/>
      <c r="I2263" s="128" t="s">
        <v>5539</v>
      </c>
      <c r="J2263" s="124"/>
      <c r="K2263" s="124"/>
      <c r="L2263" s="124"/>
      <c r="M2263" s="124"/>
      <c r="N2263" s="213">
        <v>0</v>
      </c>
      <c r="O2263" s="213">
        <v>63</v>
      </c>
      <c r="P2263" s="124" t="s">
        <v>1314</v>
      </c>
    </row>
    <row r="2264" spans="1:16" ht="51">
      <c r="A2264" s="266">
        <v>292</v>
      </c>
      <c r="B2264" s="124"/>
      <c r="C2264" s="125" t="s">
        <v>152</v>
      </c>
      <c r="D2264" s="119">
        <v>43166</v>
      </c>
      <c r="E2264" s="120" t="s">
        <v>5540</v>
      </c>
      <c r="F2264" s="120" t="s">
        <v>3</v>
      </c>
      <c r="G2264" s="120">
        <v>1602978</v>
      </c>
      <c r="H2264" s="124"/>
      <c r="I2264" s="128" t="s">
        <v>5541</v>
      </c>
      <c r="J2264" s="124"/>
      <c r="K2264" s="124"/>
      <c r="L2264" s="124"/>
      <c r="M2264" s="124"/>
      <c r="N2264" s="213">
        <v>0</v>
      </c>
      <c r="O2264" s="213">
        <v>767.87</v>
      </c>
      <c r="P2264" s="124" t="s">
        <v>1314</v>
      </c>
    </row>
    <row r="2265" spans="1:16" ht="38.25">
      <c r="A2265" s="266">
        <v>291</v>
      </c>
      <c r="B2265" s="124"/>
      <c r="C2265" s="125" t="s">
        <v>794</v>
      </c>
      <c r="D2265" s="119">
        <v>43166</v>
      </c>
      <c r="E2265" s="120" t="s">
        <v>5542</v>
      </c>
      <c r="F2265" s="120" t="s">
        <v>3</v>
      </c>
      <c r="G2265" s="120">
        <v>1603048</v>
      </c>
      <c r="H2265" s="124"/>
      <c r="I2265" s="128" t="s">
        <v>5543</v>
      </c>
      <c r="J2265" s="124"/>
      <c r="K2265" s="124"/>
      <c r="L2265" s="124"/>
      <c r="M2265" s="124"/>
      <c r="N2265" s="213">
        <v>0</v>
      </c>
      <c r="O2265" s="213">
        <v>1</v>
      </c>
      <c r="P2265" s="124" t="s">
        <v>1314</v>
      </c>
    </row>
    <row r="2266" spans="1:16" ht="51">
      <c r="A2266" s="266">
        <v>35</v>
      </c>
      <c r="B2266" s="124"/>
      <c r="C2266" s="125" t="s">
        <v>696</v>
      </c>
      <c r="D2266" s="119">
        <v>43166</v>
      </c>
      <c r="E2266" s="120" t="s">
        <v>5544</v>
      </c>
      <c r="F2266" s="120" t="s">
        <v>3</v>
      </c>
      <c r="G2266" s="120">
        <v>1603067</v>
      </c>
      <c r="H2266" s="124"/>
      <c r="I2266" s="128" t="s">
        <v>5545</v>
      </c>
      <c r="J2266" s="124"/>
      <c r="K2266" s="124"/>
      <c r="L2266" s="124"/>
      <c r="M2266" s="124"/>
      <c r="N2266" s="213">
        <v>0</v>
      </c>
      <c r="O2266" s="213">
        <v>1203.3900000000001</v>
      </c>
      <c r="P2266" s="124" t="s">
        <v>1314</v>
      </c>
    </row>
    <row r="2267" spans="1:16" ht="89.25">
      <c r="A2267" s="266">
        <v>587</v>
      </c>
      <c r="B2267" s="124"/>
      <c r="C2267" s="125" t="s">
        <v>858</v>
      </c>
      <c r="D2267" s="119">
        <v>43166</v>
      </c>
      <c r="E2267" s="120" t="s">
        <v>5546</v>
      </c>
      <c r="F2267" s="120" t="s">
        <v>3</v>
      </c>
      <c r="G2267" s="120">
        <v>1603087</v>
      </c>
      <c r="H2267" s="124"/>
      <c r="I2267" s="128" t="s">
        <v>5547</v>
      </c>
      <c r="J2267" s="124"/>
      <c r="K2267" s="124"/>
      <c r="L2267" s="124"/>
      <c r="M2267" s="124"/>
      <c r="N2267" s="213">
        <v>0</v>
      </c>
      <c r="O2267" s="213">
        <v>21000</v>
      </c>
      <c r="P2267" s="124" t="s">
        <v>1314</v>
      </c>
    </row>
    <row r="2268" spans="1:16" ht="51">
      <c r="A2268" s="266">
        <v>574</v>
      </c>
      <c r="B2268" s="124"/>
      <c r="C2268" s="125" t="s">
        <v>850</v>
      </c>
      <c r="D2268" s="119">
        <v>43166</v>
      </c>
      <c r="E2268" s="120" t="s">
        <v>5548</v>
      </c>
      <c r="F2268" s="120" t="s">
        <v>3</v>
      </c>
      <c r="G2268" s="120">
        <v>1603093</v>
      </c>
      <c r="H2268" s="124"/>
      <c r="I2268" s="128" t="s">
        <v>5549</v>
      </c>
      <c r="J2268" s="124"/>
      <c r="K2268" s="124"/>
      <c r="L2268" s="124"/>
      <c r="M2268" s="124"/>
      <c r="N2268" s="213">
        <v>0</v>
      </c>
      <c r="O2268" s="213">
        <v>801</v>
      </c>
      <c r="P2268" s="124" t="s">
        <v>1314</v>
      </c>
    </row>
    <row r="2269" spans="1:16" ht="38.25">
      <c r="A2269" s="266">
        <v>574</v>
      </c>
      <c r="B2269" s="124"/>
      <c r="C2269" s="125" t="s">
        <v>850</v>
      </c>
      <c r="D2269" s="119">
        <v>43166</v>
      </c>
      <c r="E2269" s="120" t="s">
        <v>5550</v>
      </c>
      <c r="F2269" s="120" t="s">
        <v>3</v>
      </c>
      <c r="G2269" s="120">
        <v>1603095</v>
      </c>
      <c r="H2269" s="124"/>
      <c r="I2269" s="128" t="s">
        <v>5551</v>
      </c>
      <c r="J2269" s="124"/>
      <c r="K2269" s="124"/>
      <c r="L2269" s="124"/>
      <c r="M2269" s="124"/>
      <c r="N2269" s="213">
        <v>0</v>
      </c>
      <c r="O2269" s="213">
        <v>573.04</v>
      </c>
      <c r="P2269" s="124" t="s">
        <v>1314</v>
      </c>
    </row>
    <row r="2270" spans="1:16" ht="51">
      <c r="A2270" s="266">
        <v>81</v>
      </c>
      <c r="B2270" s="124"/>
      <c r="C2270" s="125" t="s">
        <v>709</v>
      </c>
      <c r="D2270" s="119">
        <v>43166</v>
      </c>
      <c r="E2270" s="120" t="s">
        <v>5552</v>
      </c>
      <c r="F2270" s="120" t="s">
        <v>3</v>
      </c>
      <c r="G2270" s="120">
        <v>1603124</v>
      </c>
      <c r="H2270" s="124"/>
      <c r="I2270" s="128" t="s">
        <v>5553</v>
      </c>
      <c r="J2270" s="124"/>
      <c r="K2270" s="124"/>
      <c r="L2270" s="124"/>
      <c r="M2270" s="124"/>
      <c r="N2270" s="213">
        <v>0</v>
      </c>
      <c r="O2270" s="213">
        <v>3</v>
      </c>
      <c r="P2270" s="124" t="s">
        <v>5265</v>
      </c>
    </row>
    <row r="2271" spans="1:16" ht="38.25">
      <c r="A2271" s="266">
        <v>340</v>
      </c>
      <c r="B2271" s="124"/>
      <c r="C2271" s="125" t="s">
        <v>814</v>
      </c>
      <c r="D2271" s="119">
        <v>43166</v>
      </c>
      <c r="E2271" s="120" t="s">
        <v>6349</v>
      </c>
      <c r="F2271" s="120" t="s">
        <v>15</v>
      </c>
      <c r="G2271" s="120">
        <v>680530</v>
      </c>
      <c r="H2271" s="124"/>
      <c r="I2271" s="128" t="s">
        <v>6350</v>
      </c>
      <c r="J2271" s="124"/>
      <c r="K2271" s="124"/>
      <c r="L2271" s="124"/>
      <c r="M2271" s="124"/>
      <c r="N2271" s="213">
        <v>50</v>
      </c>
      <c r="O2271" s="213">
        <v>0</v>
      </c>
      <c r="P2271" s="124" t="s">
        <v>1314</v>
      </c>
    </row>
    <row r="2272" spans="1:16" ht="76.5">
      <c r="A2272" s="266">
        <v>20</v>
      </c>
      <c r="B2272" s="124"/>
      <c r="C2272" s="125" t="s">
        <v>693</v>
      </c>
      <c r="D2272" s="119">
        <v>43166</v>
      </c>
      <c r="E2272" s="120" t="s">
        <v>6351</v>
      </c>
      <c r="F2272" s="120" t="s">
        <v>15</v>
      </c>
      <c r="G2272" s="120">
        <v>4470</v>
      </c>
      <c r="H2272" s="124"/>
      <c r="I2272" s="128" t="s">
        <v>6352</v>
      </c>
      <c r="J2272" s="124"/>
      <c r="K2272" s="124"/>
      <c r="L2272" s="124"/>
      <c r="M2272" s="124"/>
      <c r="N2272" s="213">
        <v>296.07</v>
      </c>
      <c r="O2272" s="213">
        <v>0</v>
      </c>
      <c r="P2272" s="124" t="s">
        <v>1314</v>
      </c>
    </row>
    <row r="2273" spans="1:16" ht="76.5">
      <c r="A2273" s="266">
        <v>20</v>
      </c>
      <c r="B2273" s="124"/>
      <c r="C2273" s="125" t="s">
        <v>693</v>
      </c>
      <c r="D2273" s="119">
        <v>43166</v>
      </c>
      <c r="E2273" s="120" t="s">
        <v>6353</v>
      </c>
      <c r="F2273" s="120" t="s">
        <v>15</v>
      </c>
      <c r="G2273" s="120">
        <v>4471</v>
      </c>
      <c r="H2273" s="124"/>
      <c r="I2273" s="128" t="s">
        <v>6354</v>
      </c>
      <c r="J2273" s="124"/>
      <c r="K2273" s="124"/>
      <c r="L2273" s="124"/>
      <c r="M2273" s="124"/>
      <c r="N2273" s="213">
        <v>407.2</v>
      </c>
      <c r="O2273" s="213">
        <v>0</v>
      </c>
      <c r="P2273" s="124" t="s">
        <v>1314</v>
      </c>
    </row>
    <row r="2274" spans="1:16" ht="76.5">
      <c r="A2274" s="266">
        <v>20</v>
      </c>
      <c r="B2274" s="124"/>
      <c r="C2274" s="125" t="s">
        <v>693</v>
      </c>
      <c r="D2274" s="119">
        <v>43166</v>
      </c>
      <c r="E2274" s="120" t="s">
        <v>6355</v>
      </c>
      <c r="F2274" s="120" t="s">
        <v>15</v>
      </c>
      <c r="G2274" s="120">
        <v>4472</v>
      </c>
      <c r="H2274" s="124"/>
      <c r="I2274" s="128" t="s">
        <v>6356</v>
      </c>
      <c r="J2274" s="124"/>
      <c r="K2274" s="124"/>
      <c r="L2274" s="124"/>
      <c r="M2274" s="124"/>
      <c r="N2274" s="213">
        <v>407.2</v>
      </c>
      <c r="O2274" s="213">
        <v>0</v>
      </c>
      <c r="P2274" s="124" t="s">
        <v>1314</v>
      </c>
    </row>
    <row r="2275" spans="1:16" ht="89.25">
      <c r="A2275" s="266">
        <v>313</v>
      </c>
      <c r="B2275" s="124"/>
      <c r="C2275" s="125" t="s">
        <v>810</v>
      </c>
      <c r="D2275" s="119">
        <v>43166</v>
      </c>
      <c r="E2275" s="120" t="s">
        <v>6357</v>
      </c>
      <c r="F2275" s="120" t="s">
        <v>15</v>
      </c>
      <c r="G2275" s="120">
        <v>4480</v>
      </c>
      <c r="H2275" s="124"/>
      <c r="I2275" s="128" t="s">
        <v>6358</v>
      </c>
      <c r="J2275" s="124"/>
      <c r="K2275" s="124"/>
      <c r="L2275" s="124"/>
      <c r="M2275" s="124"/>
      <c r="N2275" s="213">
        <v>283.72000000000003</v>
      </c>
      <c r="O2275" s="213">
        <v>0</v>
      </c>
      <c r="P2275" s="124" t="s">
        <v>1314</v>
      </c>
    </row>
    <row r="2276" spans="1:16" ht="63.75">
      <c r="A2276" s="266">
        <v>513</v>
      </c>
      <c r="B2276" s="124"/>
      <c r="C2276" s="125" t="s">
        <v>201</v>
      </c>
      <c r="D2276" s="119">
        <v>43166</v>
      </c>
      <c r="E2276" s="120" t="s">
        <v>6359</v>
      </c>
      <c r="F2276" s="120" t="s">
        <v>15</v>
      </c>
      <c r="G2276" s="120">
        <v>681196</v>
      </c>
      <c r="H2276" s="124"/>
      <c r="I2276" s="128" t="s">
        <v>6360</v>
      </c>
      <c r="J2276" s="124"/>
      <c r="K2276" s="124"/>
      <c r="L2276" s="124"/>
      <c r="M2276" s="124"/>
      <c r="N2276" s="213">
        <v>50</v>
      </c>
      <c r="O2276" s="213">
        <v>0</v>
      </c>
      <c r="P2276" s="124" t="s">
        <v>1314</v>
      </c>
    </row>
    <row r="2277" spans="1:16" ht="51">
      <c r="A2277" s="266">
        <v>592</v>
      </c>
      <c r="B2277" s="124"/>
      <c r="C2277" s="125" t="s">
        <v>862</v>
      </c>
      <c r="D2277" s="119">
        <v>43167</v>
      </c>
      <c r="E2277" s="120" t="s">
        <v>5554</v>
      </c>
      <c r="F2277" s="120" t="s">
        <v>3</v>
      </c>
      <c r="G2277" s="120">
        <v>1603441</v>
      </c>
      <c r="H2277" s="124"/>
      <c r="I2277" s="128" t="s">
        <v>5555</v>
      </c>
      <c r="J2277" s="124"/>
      <c r="K2277" s="124"/>
      <c r="L2277" s="124"/>
      <c r="M2277" s="124"/>
      <c r="N2277" s="213">
        <v>0</v>
      </c>
      <c r="O2277" s="213">
        <v>253.59</v>
      </c>
      <c r="P2277" s="124" t="s">
        <v>1314</v>
      </c>
    </row>
    <row r="2278" spans="1:16" ht="51">
      <c r="A2278" s="266" t="s">
        <v>619</v>
      </c>
      <c r="B2278" s="124"/>
      <c r="C2278" s="125" t="s">
        <v>713</v>
      </c>
      <c r="D2278" s="119">
        <v>43167</v>
      </c>
      <c r="E2278" s="120" t="s">
        <v>5556</v>
      </c>
      <c r="F2278" s="120" t="s">
        <v>3</v>
      </c>
      <c r="G2278" s="120">
        <v>1603352</v>
      </c>
      <c r="H2278" s="124"/>
      <c r="I2278" s="128" t="s">
        <v>5557</v>
      </c>
      <c r="J2278" s="124"/>
      <c r="K2278" s="124"/>
      <c r="L2278" s="124"/>
      <c r="M2278" s="124"/>
      <c r="N2278" s="213">
        <v>0</v>
      </c>
      <c r="O2278" s="213">
        <v>50</v>
      </c>
      <c r="P2278" s="124" t="s">
        <v>1314</v>
      </c>
    </row>
    <row r="2279" spans="1:16" ht="38.25">
      <c r="A2279" s="266">
        <v>117</v>
      </c>
      <c r="B2279" s="124"/>
      <c r="C2279" s="125" t="s">
        <v>722</v>
      </c>
      <c r="D2279" s="119">
        <v>43167</v>
      </c>
      <c r="E2279" s="120" t="s">
        <v>5558</v>
      </c>
      <c r="F2279" s="120" t="s">
        <v>3</v>
      </c>
      <c r="G2279" s="120">
        <v>1603379</v>
      </c>
      <c r="H2279" s="124"/>
      <c r="I2279" s="128" t="s">
        <v>5559</v>
      </c>
      <c r="J2279" s="124"/>
      <c r="K2279" s="124"/>
      <c r="L2279" s="124"/>
      <c r="M2279" s="124"/>
      <c r="N2279" s="213">
        <v>0</v>
      </c>
      <c r="O2279" s="213">
        <v>155</v>
      </c>
      <c r="P2279" s="124" t="s">
        <v>1314</v>
      </c>
    </row>
    <row r="2280" spans="1:16" ht="51">
      <c r="A2280" s="266" t="s">
        <v>619</v>
      </c>
      <c r="B2280" s="124"/>
      <c r="C2280" s="125" t="s">
        <v>713</v>
      </c>
      <c r="D2280" s="119">
        <v>43167</v>
      </c>
      <c r="E2280" s="120" t="s">
        <v>5560</v>
      </c>
      <c r="F2280" s="120" t="s">
        <v>3</v>
      </c>
      <c r="G2280" s="120">
        <v>1603387</v>
      </c>
      <c r="H2280" s="124"/>
      <c r="I2280" s="128" t="s">
        <v>5561</v>
      </c>
      <c r="J2280" s="124"/>
      <c r="K2280" s="124"/>
      <c r="L2280" s="124"/>
      <c r="M2280" s="124"/>
      <c r="N2280" s="213">
        <v>0</v>
      </c>
      <c r="O2280" s="213">
        <v>2235.23</v>
      </c>
      <c r="P2280" s="124" t="s">
        <v>1314</v>
      </c>
    </row>
    <row r="2281" spans="1:16" ht="51">
      <c r="A2281" s="266" t="s">
        <v>619</v>
      </c>
      <c r="B2281" s="124"/>
      <c r="C2281" s="125" t="s">
        <v>713</v>
      </c>
      <c r="D2281" s="119">
        <v>43167</v>
      </c>
      <c r="E2281" s="120" t="s">
        <v>5562</v>
      </c>
      <c r="F2281" s="120" t="s">
        <v>3</v>
      </c>
      <c r="G2281" s="120">
        <v>1603403</v>
      </c>
      <c r="H2281" s="124"/>
      <c r="I2281" s="128" t="s">
        <v>1390</v>
      </c>
      <c r="J2281" s="124"/>
      <c r="K2281" s="124"/>
      <c r="L2281" s="124"/>
      <c r="M2281" s="124"/>
      <c r="N2281" s="213">
        <v>0</v>
      </c>
      <c r="O2281" s="213">
        <v>1669</v>
      </c>
      <c r="P2281" s="124" t="s">
        <v>1314</v>
      </c>
    </row>
    <row r="2282" spans="1:16" ht="51">
      <c r="A2282" s="266" t="s">
        <v>619</v>
      </c>
      <c r="B2282" s="124"/>
      <c r="C2282" s="125" t="s">
        <v>713</v>
      </c>
      <c r="D2282" s="119">
        <v>43167</v>
      </c>
      <c r="E2282" s="120" t="s">
        <v>5563</v>
      </c>
      <c r="F2282" s="120" t="s">
        <v>3</v>
      </c>
      <c r="G2282" s="120">
        <v>1603412</v>
      </c>
      <c r="H2282" s="124"/>
      <c r="I2282" s="128" t="s">
        <v>5564</v>
      </c>
      <c r="J2282" s="124"/>
      <c r="K2282" s="124"/>
      <c r="L2282" s="124"/>
      <c r="M2282" s="124"/>
      <c r="N2282" s="213">
        <v>0</v>
      </c>
      <c r="O2282" s="213">
        <v>3280.67</v>
      </c>
      <c r="P2282" s="124" t="s">
        <v>1314</v>
      </c>
    </row>
    <row r="2283" spans="1:16" ht="51">
      <c r="A2283" s="266" t="s">
        <v>619</v>
      </c>
      <c r="B2283" s="124"/>
      <c r="C2283" s="125" t="s">
        <v>713</v>
      </c>
      <c r="D2283" s="119">
        <v>43167</v>
      </c>
      <c r="E2283" s="120" t="s">
        <v>5565</v>
      </c>
      <c r="F2283" s="120" t="s">
        <v>3</v>
      </c>
      <c r="G2283" s="120">
        <v>1603439</v>
      </c>
      <c r="H2283" s="124"/>
      <c r="I2283" s="128" t="s">
        <v>5037</v>
      </c>
      <c r="J2283" s="124"/>
      <c r="K2283" s="124"/>
      <c r="L2283" s="124"/>
      <c r="M2283" s="124"/>
      <c r="N2283" s="213">
        <v>0</v>
      </c>
      <c r="O2283" s="213">
        <v>1726</v>
      </c>
      <c r="P2283" s="124" t="s">
        <v>1314</v>
      </c>
    </row>
    <row r="2284" spans="1:16" ht="38.25">
      <c r="A2284" s="266">
        <v>592</v>
      </c>
      <c r="B2284" s="124"/>
      <c r="C2284" s="125" t="s">
        <v>862</v>
      </c>
      <c r="D2284" s="119">
        <v>43167</v>
      </c>
      <c r="E2284" s="120" t="s">
        <v>5566</v>
      </c>
      <c r="F2284" s="120" t="s">
        <v>3</v>
      </c>
      <c r="G2284" s="120">
        <v>1603444</v>
      </c>
      <c r="H2284" s="124"/>
      <c r="I2284" s="128" t="s">
        <v>5567</v>
      </c>
      <c r="J2284" s="124"/>
      <c r="K2284" s="124"/>
      <c r="L2284" s="124"/>
      <c r="M2284" s="124"/>
      <c r="N2284" s="213">
        <v>0</v>
      </c>
      <c r="O2284" s="213">
        <v>150</v>
      </c>
      <c r="P2284" s="124" t="s">
        <v>1314</v>
      </c>
    </row>
    <row r="2285" spans="1:16" ht="63.75">
      <c r="A2285" s="266">
        <v>512</v>
      </c>
      <c r="B2285" s="124"/>
      <c r="C2285" s="125" t="s">
        <v>840</v>
      </c>
      <c r="D2285" s="119">
        <v>43167</v>
      </c>
      <c r="E2285" s="120" t="s">
        <v>5568</v>
      </c>
      <c r="F2285" s="120" t="s">
        <v>3</v>
      </c>
      <c r="G2285" s="120">
        <v>1603454</v>
      </c>
      <c r="H2285" s="124"/>
      <c r="I2285" s="128" t="s">
        <v>5569</v>
      </c>
      <c r="J2285" s="124"/>
      <c r="K2285" s="124"/>
      <c r="L2285" s="124"/>
      <c r="M2285" s="124"/>
      <c r="N2285" s="213">
        <v>0</v>
      </c>
      <c r="O2285" s="213">
        <v>3809</v>
      </c>
      <c r="P2285" s="124" t="s">
        <v>1314</v>
      </c>
    </row>
    <row r="2286" spans="1:16" ht="51">
      <c r="A2286" s="266" t="s">
        <v>619</v>
      </c>
      <c r="B2286" s="124"/>
      <c r="C2286" s="125" t="s">
        <v>713</v>
      </c>
      <c r="D2286" s="119">
        <v>43167</v>
      </c>
      <c r="E2286" s="120" t="s">
        <v>5570</v>
      </c>
      <c r="F2286" s="120" t="s">
        <v>3</v>
      </c>
      <c r="G2286" s="120">
        <v>1603463</v>
      </c>
      <c r="H2286" s="124"/>
      <c r="I2286" s="128" t="s">
        <v>5571</v>
      </c>
      <c r="J2286" s="124"/>
      <c r="K2286" s="124"/>
      <c r="L2286" s="124"/>
      <c r="M2286" s="124"/>
      <c r="N2286" s="213">
        <v>0</v>
      </c>
      <c r="O2286" s="213">
        <v>10</v>
      </c>
      <c r="P2286" s="124" t="s">
        <v>1314</v>
      </c>
    </row>
    <row r="2287" spans="1:16" ht="51">
      <c r="A2287" s="266">
        <v>212</v>
      </c>
      <c r="B2287" s="124"/>
      <c r="C2287" s="125" t="s">
        <v>761</v>
      </c>
      <c r="D2287" s="119">
        <v>43167</v>
      </c>
      <c r="E2287" s="120" t="s">
        <v>5572</v>
      </c>
      <c r="F2287" s="120" t="s">
        <v>3</v>
      </c>
      <c r="G2287" s="120">
        <v>1603521</v>
      </c>
      <c r="H2287" s="124"/>
      <c r="I2287" s="128" t="s">
        <v>5573</v>
      </c>
      <c r="J2287" s="124"/>
      <c r="K2287" s="124"/>
      <c r="L2287" s="124"/>
      <c r="M2287" s="124"/>
      <c r="N2287" s="213">
        <v>0</v>
      </c>
      <c r="O2287" s="213">
        <v>318.89999999999998</v>
      </c>
      <c r="P2287" s="124" t="s">
        <v>1314</v>
      </c>
    </row>
    <row r="2288" spans="1:16" ht="51">
      <c r="A2288" s="266" t="s">
        <v>619</v>
      </c>
      <c r="B2288" s="124"/>
      <c r="C2288" s="125" t="s">
        <v>713</v>
      </c>
      <c r="D2288" s="119">
        <v>43167</v>
      </c>
      <c r="E2288" s="120" t="s">
        <v>5574</v>
      </c>
      <c r="F2288" s="120" t="s">
        <v>3</v>
      </c>
      <c r="G2288" s="120">
        <v>1603523</v>
      </c>
      <c r="H2288" s="124"/>
      <c r="I2288" s="128" t="s">
        <v>5066</v>
      </c>
      <c r="J2288" s="124"/>
      <c r="K2288" s="124"/>
      <c r="L2288" s="124"/>
      <c r="M2288" s="124"/>
      <c r="N2288" s="213">
        <v>0</v>
      </c>
      <c r="O2288" s="213">
        <v>5000</v>
      </c>
      <c r="P2288" s="124" t="s">
        <v>1314</v>
      </c>
    </row>
    <row r="2289" spans="1:16" ht="51">
      <c r="A2289" s="266" t="s">
        <v>619</v>
      </c>
      <c r="B2289" s="124"/>
      <c r="C2289" s="125" t="s">
        <v>713</v>
      </c>
      <c r="D2289" s="119">
        <v>43167</v>
      </c>
      <c r="E2289" s="120" t="s">
        <v>6361</v>
      </c>
      <c r="F2289" s="120" t="s">
        <v>6</v>
      </c>
      <c r="G2289" s="120">
        <v>949664</v>
      </c>
      <c r="H2289" s="124"/>
      <c r="I2289" s="128" t="s">
        <v>6362</v>
      </c>
      <c r="J2289" s="124"/>
      <c r="K2289" s="124"/>
      <c r="L2289" s="124"/>
      <c r="M2289" s="124"/>
      <c r="N2289" s="213">
        <v>0</v>
      </c>
      <c r="O2289" s="213">
        <v>540.9</v>
      </c>
      <c r="P2289" s="124" t="s">
        <v>1314</v>
      </c>
    </row>
    <row r="2290" spans="1:16" ht="51">
      <c r="A2290" s="266" t="s">
        <v>619</v>
      </c>
      <c r="B2290" s="124"/>
      <c r="C2290" s="125" t="s">
        <v>713</v>
      </c>
      <c r="D2290" s="119">
        <v>43167</v>
      </c>
      <c r="E2290" s="120" t="s">
        <v>6363</v>
      </c>
      <c r="F2290" s="120" t="s">
        <v>6</v>
      </c>
      <c r="G2290" s="120">
        <v>949665</v>
      </c>
      <c r="H2290" s="124"/>
      <c r="I2290" s="128" t="s">
        <v>6364</v>
      </c>
      <c r="J2290" s="124"/>
      <c r="K2290" s="124"/>
      <c r="L2290" s="124"/>
      <c r="M2290" s="124"/>
      <c r="N2290" s="213">
        <v>0</v>
      </c>
      <c r="O2290" s="213">
        <v>7917.49</v>
      </c>
      <c r="P2290" s="124" t="s">
        <v>1314</v>
      </c>
    </row>
    <row r="2291" spans="1:16" ht="63.75">
      <c r="A2291" s="266" t="s">
        <v>620</v>
      </c>
      <c r="B2291" s="124"/>
      <c r="C2291" s="125" t="s">
        <v>714</v>
      </c>
      <c r="D2291" s="119">
        <v>43167</v>
      </c>
      <c r="E2291" s="120" t="s">
        <v>6365</v>
      </c>
      <c r="F2291" s="120" t="s">
        <v>11</v>
      </c>
      <c r="G2291" s="120">
        <v>10527</v>
      </c>
      <c r="H2291" s="124"/>
      <c r="I2291" s="128" t="s">
        <v>6366</v>
      </c>
      <c r="J2291" s="124"/>
      <c r="K2291" s="124"/>
      <c r="L2291" s="124"/>
      <c r="M2291" s="124"/>
      <c r="N2291" s="213">
        <v>832.11</v>
      </c>
      <c r="O2291" s="213">
        <v>0</v>
      </c>
      <c r="P2291" s="124" t="s">
        <v>1314</v>
      </c>
    </row>
    <row r="2292" spans="1:16" ht="63.75">
      <c r="A2292" s="266" t="s">
        <v>620</v>
      </c>
      <c r="B2292" s="124"/>
      <c r="C2292" s="125" t="s">
        <v>714</v>
      </c>
      <c r="D2292" s="119">
        <v>43167</v>
      </c>
      <c r="E2292" s="120" t="s">
        <v>6367</v>
      </c>
      <c r="F2292" s="120" t="s">
        <v>11</v>
      </c>
      <c r="G2292" s="120">
        <v>10522</v>
      </c>
      <c r="H2292" s="124"/>
      <c r="I2292" s="128" t="s">
        <v>6368</v>
      </c>
      <c r="J2292" s="124"/>
      <c r="K2292" s="124"/>
      <c r="L2292" s="124"/>
      <c r="M2292" s="124"/>
      <c r="N2292" s="213">
        <v>911.62</v>
      </c>
      <c r="O2292" s="213">
        <v>0</v>
      </c>
      <c r="P2292" s="124" t="s">
        <v>1314</v>
      </c>
    </row>
    <row r="2293" spans="1:16" ht="89.25">
      <c r="A2293" s="266">
        <v>41</v>
      </c>
      <c r="B2293" s="124"/>
      <c r="C2293" s="125" t="s">
        <v>697</v>
      </c>
      <c r="D2293" s="119">
        <v>43167</v>
      </c>
      <c r="E2293" s="120" t="s">
        <v>6369</v>
      </c>
      <c r="F2293" s="120" t="s">
        <v>1257</v>
      </c>
      <c r="G2293" s="120">
        <v>4475</v>
      </c>
      <c r="H2293" s="124"/>
      <c r="I2293" s="128" t="s">
        <v>6370</v>
      </c>
      <c r="J2293" s="124"/>
      <c r="K2293" s="124"/>
      <c r="L2293" s="124"/>
      <c r="M2293" s="124"/>
      <c r="N2293" s="213">
        <v>1550.84</v>
      </c>
      <c r="O2293" s="213">
        <v>0</v>
      </c>
      <c r="P2293" s="124" t="s">
        <v>1314</v>
      </c>
    </row>
    <row r="2294" spans="1:16" ht="89.25">
      <c r="A2294" s="266">
        <v>41</v>
      </c>
      <c r="B2294" s="124"/>
      <c r="C2294" s="125" t="s">
        <v>697</v>
      </c>
      <c r="D2294" s="119">
        <v>43167</v>
      </c>
      <c r="E2294" s="120" t="s">
        <v>6371</v>
      </c>
      <c r="F2294" s="120" t="s">
        <v>15</v>
      </c>
      <c r="G2294" s="120">
        <v>4475</v>
      </c>
      <c r="H2294" s="124"/>
      <c r="I2294" s="128" t="s">
        <v>6372</v>
      </c>
      <c r="J2294" s="124"/>
      <c r="K2294" s="124"/>
      <c r="L2294" s="124"/>
      <c r="M2294" s="124"/>
      <c r="N2294" s="213">
        <v>371.39</v>
      </c>
      <c r="O2294" s="213">
        <v>0</v>
      </c>
      <c r="P2294" s="124" t="s">
        <v>1314</v>
      </c>
    </row>
    <row r="2295" spans="1:16" ht="89.25">
      <c r="A2295" s="266">
        <v>576</v>
      </c>
      <c r="B2295" s="124"/>
      <c r="C2295" s="125" t="s">
        <v>852</v>
      </c>
      <c r="D2295" s="119">
        <v>43167</v>
      </c>
      <c r="E2295" s="120" t="s">
        <v>6373</v>
      </c>
      <c r="F2295" s="120" t="s">
        <v>1257</v>
      </c>
      <c r="G2295" s="120">
        <v>4476</v>
      </c>
      <c r="H2295" s="124"/>
      <c r="I2295" s="128" t="s">
        <v>6374</v>
      </c>
      <c r="J2295" s="124"/>
      <c r="K2295" s="124"/>
      <c r="L2295" s="124"/>
      <c r="M2295" s="124"/>
      <c r="N2295" s="213">
        <v>328.27</v>
      </c>
      <c r="O2295" s="213">
        <v>0</v>
      </c>
      <c r="P2295" s="124" t="s">
        <v>1314</v>
      </c>
    </row>
    <row r="2296" spans="1:16" ht="89.25">
      <c r="A2296" s="266">
        <v>576</v>
      </c>
      <c r="B2296" s="124"/>
      <c r="C2296" s="125" t="s">
        <v>852</v>
      </c>
      <c r="D2296" s="119">
        <v>43167</v>
      </c>
      <c r="E2296" s="120" t="s">
        <v>6375</v>
      </c>
      <c r="F2296" s="120" t="s">
        <v>15</v>
      </c>
      <c r="G2296" s="120">
        <v>4476</v>
      </c>
      <c r="H2296" s="124"/>
      <c r="I2296" s="128" t="s">
        <v>6376</v>
      </c>
      <c r="J2296" s="124"/>
      <c r="K2296" s="124"/>
      <c r="L2296" s="124"/>
      <c r="M2296" s="124"/>
      <c r="N2296" s="213">
        <v>285.44</v>
      </c>
      <c r="O2296" s="213">
        <v>0</v>
      </c>
      <c r="P2296" s="124" t="s">
        <v>1314</v>
      </c>
    </row>
    <row r="2297" spans="1:16" ht="63.75">
      <c r="A2297" s="266">
        <v>513</v>
      </c>
      <c r="B2297" s="124"/>
      <c r="C2297" s="125" t="s">
        <v>201</v>
      </c>
      <c r="D2297" s="119">
        <v>43167</v>
      </c>
      <c r="E2297" s="120" t="s">
        <v>6377</v>
      </c>
      <c r="F2297" s="120" t="s">
        <v>15</v>
      </c>
      <c r="G2297" s="120">
        <v>682339</v>
      </c>
      <c r="H2297" s="124"/>
      <c r="I2297" s="128" t="s">
        <v>6378</v>
      </c>
      <c r="J2297" s="124"/>
      <c r="K2297" s="124"/>
      <c r="L2297" s="124"/>
      <c r="M2297" s="124"/>
      <c r="N2297" s="213">
        <v>50</v>
      </c>
      <c r="O2297" s="213">
        <v>0</v>
      </c>
      <c r="P2297" s="124" t="s">
        <v>1314</v>
      </c>
    </row>
    <row r="2298" spans="1:16" ht="76.5">
      <c r="A2298" s="266">
        <v>25</v>
      </c>
      <c r="B2298" s="124"/>
      <c r="C2298" s="125" t="s">
        <v>694</v>
      </c>
      <c r="D2298" s="119">
        <v>43167</v>
      </c>
      <c r="E2298" s="120" t="s">
        <v>6379</v>
      </c>
      <c r="F2298" s="120" t="s">
        <v>1315</v>
      </c>
      <c r="G2298" s="120">
        <v>16859842</v>
      </c>
      <c r="H2298" s="124"/>
      <c r="I2298" s="128" t="s">
        <v>6380</v>
      </c>
      <c r="J2298" s="124"/>
      <c r="K2298" s="124"/>
      <c r="L2298" s="124"/>
      <c r="M2298" s="124"/>
      <c r="N2298" s="213">
        <v>246136.92</v>
      </c>
      <c r="O2298" s="213">
        <v>0</v>
      </c>
      <c r="P2298" s="124" t="s">
        <v>1314</v>
      </c>
    </row>
    <row r="2299" spans="1:16" ht="76.5">
      <c r="A2299" s="266">
        <v>25</v>
      </c>
      <c r="B2299" s="124"/>
      <c r="C2299" s="125" t="s">
        <v>694</v>
      </c>
      <c r="D2299" s="119">
        <v>43167</v>
      </c>
      <c r="E2299" s="120" t="s">
        <v>6381</v>
      </c>
      <c r="F2299" s="120" t="s">
        <v>1315</v>
      </c>
      <c r="G2299" s="120">
        <v>16859890</v>
      </c>
      <c r="H2299" s="124"/>
      <c r="I2299" s="128" t="s">
        <v>6382</v>
      </c>
      <c r="J2299" s="124"/>
      <c r="K2299" s="124"/>
      <c r="L2299" s="124"/>
      <c r="M2299" s="124"/>
      <c r="N2299" s="213">
        <v>980476.36</v>
      </c>
      <c r="O2299" s="213">
        <v>0</v>
      </c>
      <c r="P2299" s="124" t="s">
        <v>1314</v>
      </c>
    </row>
    <row r="2300" spans="1:16" ht="76.5">
      <c r="A2300" s="266">
        <v>25</v>
      </c>
      <c r="B2300" s="124"/>
      <c r="C2300" s="125" t="s">
        <v>694</v>
      </c>
      <c r="D2300" s="119">
        <v>43167</v>
      </c>
      <c r="E2300" s="120" t="s">
        <v>6383</v>
      </c>
      <c r="F2300" s="120" t="s">
        <v>1315</v>
      </c>
      <c r="G2300" s="120">
        <v>16859908</v>
      </c>
      <c r="H2300" s="124"/>
      <c r="I2300" s="128" t="s">
        <v>6384</v>
      </c>
      <c r="J2300" s="124"/>
      <c r="K2300" s="124"/>
      <c r="L2300" s="124"/>
      <c r="M2300" s="124"/>
      <c r="N2300" s="213">
        <v>490176.87</v>
      </c>
      <c r="O2300" s="213">
        <v>0</v>
      </c>
      <c r="P2300" s="124" t="s">
        <v>1314</v>
      </c>
    </row>
    <row r="2301" spans="1:16" ht="76.5">
      <c r="A2301" s="266">
        <v>25</v>
      </c>
      <c r="B2301" s="124"/>
      <c r="C2301" s="125" t="s">
        <v>694</v>
      </c>
      <c r="D2301" s="119">
        <v>43167</v>
      </c>
      <c r="E2301" s="120" t="s">
        <v>6385</v>
      </c>
      <c r="F2301" s="120" t="s">
        <v>1315</v>
      </c>
      <c r="G2301" s="120">
        <v>16859952</v>
      </c>
      <c r="H2301" s="124"/>
      <c r="I2301" s="128" t="s">
        <v>6386</v>
      </c>
      <c r="J2301" s="124"/>
      <c r="K2301" s="124"/>
      <c r="L2301" s="124"/>
      <c r="M2301" s="124"/>
      <c r="N2301" s="213">
        <v>2443212.71</v>
      </c>
      <c r="O2301" s="213">
        <v>0</v>
      </c>
      <c r="P2301" s="124" t="s">
        <v>1314</v>
      </c>
    </row>
    <row r="2302" spans="1:16" ht="76.5">
      <c r="A2302" s="266">
        <v>25</v>
      </c>
      <c r="B2302" s="124"/>
      <c r="C2302" s="125" t="s">
        <v>694</v>
      </c>
      <c r="D2302" s="119">
        <v>43167</v>
      </c>
      <c r="E2302" s="120" t="s">
        <v>6387</v>
      </c>
      <c r="F2302" s="120" t="s">
        <v>1315</v>
      </c>
      <c r="G2302" s="120">
        <v>16859958</v>
      </c>
      <c r="H2302" s="124"/>
      <c r="I2302" s="128" t="s">
        <v>6388</v>
      </c>
      <c r="J2302" s="124"/>
      <c r="K2302" s="124"/>
      <c r="L2302" s="124"/>
      <c r="M2302" s="124"/>
      <c r="N2302" s="213">
        <v>240674.65</v>
      </c>
      <c r="O2302" s="213">
        <v>0</v>
      </c>
      <c r="P2302" s="124" t="s">
        <v>1314</v>
      </c>
    </row>
    <row r="2303" spans="1:16" ht="76.5">
      <c r="A2303" s="266">
        <v>25</v>
      </c>
      <c r="B2303" s="124"/>
      <c r="C2303" s="125" t="s">
        <v>694</v>
      </c>
      <c r="D2303" s="119">
        <v>43167</v>
      </c>
      <c r="E2303" s="120" t="s">
        <v>6389</v>
      </c>
      <c r="F2303" s="120" t="s">
        <v>1315</v>
      </c>
      <c r="G2303" s="120">
        <v>16861785</v>
      </c>
      <c r="H2303" s="124"/>
      <c r="I2303" s="128" t="s">
        <v>6390</v>
      </c>
      <c r="J2303" s="124"/>
      <c r="K2303" s="124"/>
      <c r="L2303" s="124"/>
      <c r="M2303" s="124"/>
      <c r="N2303" s="213">
        <v>457696.05</v>
      </c>
      <c r="O2303" s="213">
        <v>0</v>
      </c>
      <c r="P2303" s="124" t="s">
        <v>1314</v>
      </c>
    </row>
    <row r="2304" spans="1:16" ht="76.5">
      <c r="A2304" s="266">
        <v>25</v>
      </c>
      <c r="B2304" s="124"/>
      <c r="C2304" s="125" t="s">
        <v>694</v>
      </c>
      <c r="D2304" s="119">
        <v>43167</v>
      </c>
      <c r="E2304" s="120" t="s">
        <v>6391</v>
      </c>
      <c r="F2304" s="120" t="s">
        <v>1315</v>
      </c>
      <c r="G2304" s="120">
        <v>16860453</v>
      </c>
      <c r="H2304" s="124"/>
      <c r="I2304" s="128" t="s">
        <v>6392</v>
      </c>
      <c r="J2304" s="124"/>
      <c r="K2304" s="124"/>
      <c r="L2304" s="124"/>
      <c r="M2304" s="124"/>
      <c r="N2304" s="213">
        <v>744389.1</v>
      </c>
      <c r="O2304" s="213">
        <v>0</v>
      </c>
      <c r="P2304" s="124" t="s">
        <v>1314</v>
      </c>
    </row>
    <row r="2305" spans="1:16" ht="76.5">
      <c r="A2305" s="266">
        <v>25</v>
      </c>
      <c r="B2305" s="124"/>
      <c r="C2305" s="125" t="s">
        <v>694</v>
      </c>
      <c r="D2305" s="119">
        <v>43167</v>
      </c>
      <c r="E2305" s="120" t="s">
        <v>6393</v>
      </c>
      <c r="F2305" s="120" t="s">
        <v>1315</v>
      </c>
      <c r="G2305" s="120">
        <v>16859959</v>
      </c>
      <c r="H2305" s="124"/>
      <c r="I2305" s="128" t="s">
        <v>6394</v>
      </c>
      <c r="J2305" s="124"/>
      <c r="K2305" s="124"/>
      <c r="L2305" s="124"/>
      <c r="M2305" s="124"/>
      <c r="N2305" s="213">
        <v>301315.46000000002</v>
      </c>
      <c r="O2305" s="213">
        <v>0</v>
      </c>
      <c r="P2305" s="124" t="s">
        <v>1314</v>
      </c>
    </row>
    <row r="2306" spans="1:16" ht="76.5">
      <c r="A2306" s="266">
        <v>25</v>
      </c>
      <c r="B2306" s="124"/>
      <c r="C2306" s="125" t="s">
        <v>694</v>
      </c>
      <c r="D2306" s="119">
        <v>43167</v>
      </c>
      <c r="E2306" s="120" t="s">
        <v>6395</v>
      </c>
      <c r="F2306" s="120" t="s">
        <v>1315</v>
      </c>
      <c r="G2306" s="120">
        <v>16859888</v>
      </c>
      <c r="H2306" s="124"/>
      <c r="I2306" s="128" t="s">
        <v>6396</v>
      </c>
      <c r="J2306" s="124"/>
      <c r="K2306" s="124"/>
      <c r="L2306" s="124"/>
      <c r="M2306" s="124"/>
      <c r="N2306" s="213">
        <v>600482.73</v>
      </c>
      <c r="O2306" s="213">
        <v>0</v>
      </c>
      <c r="P2306" s="124" t="s">
        <v>1314</v>
      </c>
    </row>
    <row r="2307" spans="1:16" ht="76.5">
      <c r="A2307" s="266">
        <v>25</v>
      </c>
      <c r="B2307" s="124"/>
      <c r="C2307" s="125" t="s">
        <v>694</v>
      </c>
      <c r="D2307" s="119">
        <v>43167</v>
      </c>
      <c r="E2307" s="120" t="s">
        <v>6397</v>
      </c>
      <c r="F2307" s="120" t="s">
        <v>1315</v>
      </c>
      <c r="G2307" s="120">
        <v>16859887</v>
      </c>
      <c r="H2307" s="124"/>
      <c r="I2307" s="128" t="s">
        <v>6398</v>
      </c>
      <c r="J2307" s="124"/>
      <c r="K2307" s="124"/>
      <c r="L2307" s="124"/>
      <c r="M2307" s="124"/>
      <c r="N2307" s="213">
        <v>451883.07</v>
      </c>
      <c r="O2307" s="213">
        <v>0</v>
      </c>
      <c r="P2307" s="124" t="s">
        <v>1314</v>
      </c>
    </row>
    <row r="2308" spans="1:16" ht="76.5">
      <c r="A2308" s="266">
        <v>25</v>
      </c>
      <c r="B2308" s="124"/>
      <c r="C2308" s="125" t="s">
        <v>694</v>
      </c>
      <c r="D2308" s="119">
        <v>43167</v>
      </c>
      <c r="E2308" s="120" t="s">
        <v>6399</v>
      </c>
      <c r="F2308" s="120" t="s">
        <v>1315</v>
      </c>
      <c r="G2308" s="120">
        <v>16859833</v>
      </c>
      <c r="H2308" s="124"/>
      <c r="I2308" s="128" t="s">
        <v>6400</v>
      </c>
      <c r="J2308" s="124"/>
      <c r="K2308" s="124"/>
      <c r="L2308" s="124"/>
      <c r="M2308" s="124"/>
      <c r="N2308" s="213">
        <v>230832.3</v>
      </c>
      <c r="O2308" s="213">
        <v>0</v>
      </c>
      <c r="P2308" s="124" t="s">
        <v>1314</v>
      </c>
    </row>
    <row r="2309" spans="1:16" ht="76.5">
      <c r="A2309" s="266">
        <v>25</v>
      </c>
      <c r="B2309" s="124"/>
      <c r="C2309" s="125" t="s">
        <v>694</v>
      </c>
      <c r="D2309" s="119">
        <v>43167</v>
      </c>
      <c r="E2309" s="120" t="s">
        <v>6401</v>
      </c>
      <c r="F2309" s="120" t="s">
        <v>1315</v>
      </c>
      <c r="G2309" s="120">
        <v>16859825</v>
      </c>
      <c r="H2309" s="124"/>
      <c r="I2309" s="128" t="s">
        <v>6402</v>
      </c>
      <c r="J2309" s="124"/>
      <c r="K2309" s="124"/>
      <c r="L2309" s="124"/>
      <c r="M2309" s="124"/>
      <c r="N2309" s="213">
        <v>161883.82</v>
      </c>
      <c r="O2309" s="213">
        <v>0</v>
      </c>
      <c r="P2309" s="124" t="s">
        <v>1314</v>
      </c>
    </row>
    <row r="2310" spans="1:16" ht="76.5">
      <c r="A2310" s="266">
        <v>25</v>
      </c>
      <c r="B2310" s="124"/>
      <c r="C2310" s="125" t="s">
        <v>694</v>
      </c>
      <c r="D2310" s="119">
        <v>43167</v>
      </c>
      <c r="E2310" s="120" t="s">
        <v>6403</v>
      </c>
      <c r="F2310" s="120" t="s">
        <v>1315</v>
      </c>
      <c r="G2310" s="120">
        <v>16859809</v>
      </c>
      <c r="H2310" s="124"/>
      <c r="I2310" s="128" t="s">
        <v>6404</v>
      </c>
      <c r="J2310" s="124"/>
      <c r="K2310" s="124"/>
      <c r="L2310" s="124"/>
      <c r="M2310" s="124"/>
      <c r="N2310" s="213">
        <v>735540.56</v>
      </c>
      <c r="O2310" s="213">
        <v>0</v>
      </c>
      <c r="P2310" s="124" t="s">
        <v>1314</v>
      </c>
    </row>
    <row r="2311" spans="1:16" ht="76.5">
      <c r="A2311" s="266">
        <v>25</v>
      </c>
      <c r="B2311" s="124"/>
      <c r="C2311" s="125" t="s">
        <v>694</v>
      </c>
      <c r="D2311" s="119">
        <v>43167</v>
      </c>
      <c r="E2311" s="120" t="s">
        <v>6405</v>
      </c>
      <c r="F2311" s="120" t="s">
        <v>1315</v>
      </c>
      <c r="G2311" s="120">
        <v>16859818</v>
      </c>
      <c r="H2311" s="124"/>
      <c r="I2311" s="128" t="s">
        <v>6406</v>
      </c>
      <c r="J2311" s="124"/>
      <c r="K2311" s="124"/>
      <c r="L2311" s="124"/>
      <c r="M2311" s="124"/>
      <c r="N2311" s="213">
        <v>295655.15000000002</v>
      </c>
      <c r="O2311" s="213">
        <v>0</v>
      </c>
      <c r="P2311" s="124" t="s">
        <v>1314</v>
      </c>
    </row>
    <row r="2312" spans="1:16" ht="76.5">
      <c r="A2312" s="266">
        <v>25</v>
      </c>
      <c r="B2312" s="124"/>
      <c r="C2312" s="125" t="s">
        <v>694</v>
      </c>
      <c r="D2312" s="119">
        <v>43167</v>
      </c>
      <c r="E2312" s="120" t="s">
        <v>6407</v>
      </c>
      <c r="F2312" s="120" t="s">
        <v>1315</v>
      </c>
      <c r="G2312" s="120">
        <v>16859941</v>
      </c>
      <c r="H2312" s="124"/>
      <c r="I2312" s="128" t="s">
        <v>6408</v>
      </c>
      <c r="J2312" s="124"/>
      <c r="K2312" s="124"/>
      <c r="L2312" s="124"/>
      <c r="M2312" s="124"/>
      <c r="N2312" s="213">
        <v>230832.3</v>
      </c>
      <c r="O2312" s="213">
        <v>0</v>
      </c>
      <c r="P2312" s="124" t="s">
        <v>1314</v>
      </c>
    </row>
    <row r="2313" spans="1:16" ht="76.5">
      <c r="A2313" s="266">
        <v>25</v>
      </c>
      <c r="B2313" s="124"/>
      <c r="C2313" s="125" t="s">
        <v>694</v>
      </c>
      <c r="D2313" s="119">
        <v>43167</v>
      </c>
      <c r="E2313" s="120" t="s">
        <v>6409</v>
      </c>
      <c r="F2313" s="120" t="s">
        <v>1315</v>
      </c>
      <c r="G2313" s="120">
        <v>16859938</v>
      </c>
      <c r="H2313" s="124"/>
      <c r="I2313" s="128" t="s">
        <v>6410</v>
      </c>
      <c r="J2313" s="124"/>
      <c r="K2313" s="124"/>
      <c r="L2313" s="124"/>
      <c r="M2313" s="124"/>
      <c r="N2313" s="213">
        <v>232475.19</v>
      </c>
      <c r="O2313" s="213">
        <v>0</v>
      </c>
      <c r="P2313" s="124" t="s">
        <v>1314</v>
      </c>
    </row>
    <row r="2314" spans="1:16" ht="76.5">
      <c r="A2314" s="266">
        <v>25</v>
      </c>
      <c r="B2314" s="124"/>
      <c r="C2314" s="125" t="s">
        <v>694</v>
      </c>
      <c r="D2314" s="119">
        <v>43167</v>
      </c>
      <c r="E2314" s="120" t="s">
        <v>6411</v>
      </c>
      <c r="F2314" s="120" t="s">
        <v>1315</v>
      </c>
      <c r="G2314" s="120">
        <v>16859893</v>
      </c>
      <c r="H2314" s="124"/>
      <c r="I2314" s="128" t="s">
        <v>6412</v>
      </c>
      <c r="J2314" s="124"/>
      <c r="K2314" s="124"/>
      <c r="L2314" s="124"/>
      <c r="M2314" s="124"/>
      <c r="N2314" s="213">
        <v>432272.79</v>
      </c>
      <c r="O2314" s="213">
        <v>0</v>
      </c>
      <c r="P2314" s="124" t="s">
        <v>1314</v>
      </c>
    </row>
    <row r="2315" spans="1:16" ht="76.5">
      <c r="A2315" s="266">
        <v>25</v>
      </c>
      <c r="B2315" s="124"/>
      <c r="C2315" s="125" t="s">
        <v>694</v>
      </c>
      <c r="D2315" s="119">
        <v>43167</v>
      </c>
      <c r="E2315" s="120" t="s">
        <v>6413</v>
      </c>
      <c r="F2315" s="120" t="s">
        <v>1315</v>
      </c>
      <c r="G2315" s="120">
        <v>16859889</v>
      </c>
      <c r="H2315" s="124"/>
      <c r="I2315" s="128" t="s">
        <v>6414</v>
      </c>
      <c r="J2315" s="124"/>
      <c r="K2315" s="124"/>
      <c r="L2315" s="124"/>
      <c r="M2315" s="124"/>
      <c r="N2315" s="213">
        <v>1410654.63</v>
      </c>
      <c r="O2315" s="213">
        <v>0</v>
      </c>
      <c r="P2315" s="124" t="s">
        <v>1314</v>
      </c>
    </row>
    <row r="2316" spans="1:16" ht="76.5">
      <c r="A2316" s="266">
        <v>25</v>
      </c>
      <c r="B2316" s="124"/>
      <c r="C2316" s="125" t="s">
        <v>694</v>
      </c>
      <c r="D2316" s="119">
        <v>43167</v>
      </c>
      <c r="E2316" s="120" t="s">
        <v>6415</v>
      </c>
      <c r="F2316" s="120" t="s">
        <v>1315</v>
      </c>
      <c r="G2316" s="120">
        <v>16862179</v>
      </c>
      <c r="H2316" s="124"/>
      <c r="I2316" s="128" t="s">
        <v>6416</v>
      </c>
      <c r="J2316" s="124"/>
      <c r="K2316" s="124"/>
      <c r="L2316" s="124"/>
      <c r="M2316" s="124"/>
      <c r="N2316" s="213">
        <v>814912.74</v>
      </c>
      <c r="O2316" s="213">
        <v>0</v>
      </c>
      <c r="P2316" s="124" t="s">
        <v>1314</v>
      </c>
    </row>
    <row r="2317" spans="1:16" ht="76.5">
      <c r="A2317" s="266">
        <v>25</v>
      </c>
      <c r="B2317" s="124"/>
      <c r="C2317" s="125" t="s">
        <v>694</v>
      </c>
      <c r="D2317" s="119">
        <v>43167</v>
      </c>
      <c r="E2317" s="120" t="s">
        <v>6417</v>
      </c>
      <c r="F2317" s="120" t="s">
        <v>1315</v>
      </c>
      <c r="G2317" s="120">
        <v>16862178</v>
      </c>
      <c r="H2317" s="124"/>
      <c r="I2317" s="128" t="s">
        <v>6418</v>
      </c>
      <c r="J2317" s="124"/>
      <c r="K2317" s="124"/>
      <c r="L2317" s="124"/>
      <c r="M2317" s="124"/>
      <c r="N2317" s="213">
        <v>302780.64</v>
      </c>
      <c r="O2317" s="213">
        <v>0</v>
      </c>
      <c r="P2317" s="124" t="s">
        <v>1314</v>
      </c>
    </row>
    <row r="2318" spans="1:16" ht="76.5">
      <c r="A2318" s="266">
        <v>25</v>
      </c>
      <c r="B2318" s="124"/>
      <c r="C2318" s="125" t="s">
        <v>694</v>
      </c>
      <c r="D2318" s="119">
        <v>43167</v>
      </c>
      <c r="E2318" s="120" t="s">
        <v>6419</v>
      </c>
      <c r="F2318" s="120" t="s">
        <v>1315</v>
      </c>
      <c r="G2318" s="120">
        <v>16862172</v>
      </c>
      <c r="H2318" s="124"/>
      <c r="I2318" s="128" t="s">
        <v>6420</v>
      </c>
      <c r="J2318" s="124"/>
      <c r="K2318" s="124"/>
      <c r="L2318" s="124"/>
      <c r="M2318" s="124"/>
      <c r="N2318" s="213">
        <v>258567.18</v>
      </c>
      <c r="O2318" s="213">
        <v>0</v>
      </c>
      <c r="P2318" s="124" t="s">
        <v>1314</v>
      </c>
    </row>
    <row r="2319" spans="1:16" ht="76.5">
      <c r="A2319" s="266">
        <v>25</v>
      </c>
      <c r="B2319" s="124"/>
      <c r="C2319" s="125" t="s">
        <v>694</v>
      </c>
      <c r="D2319" s="119">
        <v>43167</v>
      </c>
      <c r="E2319" s="120" t="s">
        <v>6421</v>
      </c>
      <c r="F2319" s="120" t="s">
        <v>1315</v>
      </c>
      <c r="G2319" s="120">
        <v>16862177</v>
      </c>
      <c r="H2319" s="124"/>
      <c r="I2319" s="128" t="s">
        <v>6422</v>
      </c>
      <c r="J2319" s="124"/>
      <c r="K2319" s="124"/>
      <c r="L2319" s="124"/>
      <c r="M2319" s="124"/>
      <c r="N2319" s="213">
        <v>110027</v>
      </c>
      <c r="O2319" s="213">
        <v>0</v>
      </c>
      <c r="P2319" s="124" t="s">
        <v>1314</v>
      </c>
    </row>
    <row r="2320" spans="1:16" ht="76.5">
      <c r="A2320" s="266">
        <v>25</v>
      </c>
      <c r="B2320" s="124"/>
      <c r="C2320" s="125" t="s">
        <v>694</v>
      </c>
      <c r="D2320" s="119">
        <v>43167</v>
      </c>
      <c r="E2320" s="120" t="s">
        <v>6423</v>
      </c>
      <c r="F2320" s="120" t="s">
        <v>1315</v>
      </c>
      <c r="G2320" s="120">
        <v>16862176</v>
      </c>
      <c r="H2320" s="124"/>
      <c r="I2320" s="128" t="s">
        <v>6424</v>
      </c>
      <c r="J2320" s="124"/>
      <c r="K2320" s="124"/>
      <c r="L2320" s="124"/>
      <c r="M2320" s="124"/>
      <c r="N2320" s="213">
        <v>52067.89</v>
      </c>
      <c r="O2320" s="213">
        <v>0</v>
      </c>
      <c r="P2320" s="124" t="s">
        <v>1314</v>
      </c>
    </row>
    <row r="2321" spans="1:16" ht="76.5">
      <c r="A2321" s="266">
        <v>25</v>
      </c>
      <c r="B2321" s="124"/>
      <c r="C2321" s="125" t="s">
        <v>694</v>
      </c>
      <c r="D2321" s="119">
        <v>43167</v>
      </c>
      <c r="E2321" s="120" t="s">
        <v>6425</v>
      </c>
      <c r="F2321" s="120" t="s">
        <v>1315</v>
      </c>
      <c r="G2321" s="120">
        <v>16862171</v>
      </c>
      <c r="H2321" s="124"/>
      <c r="I2321" s="128" t="s">
        <v>6426</v>
      </c>
      <c r="J2321" s="124"/>
      <c r="K2321" s="124"/>
      <c r="L2321" s="124"/>
      <c r="M2321" s="124"/>
      <c r="N2321" s="213">
        <v>150595.66</v>
      </c>
      <c r="O2321" s="213">
        <v>0</v>
      </c>
      <c r="P2321" s="124" t="s">
        <v>1314</v>
      </c>
    </row>
    <row r="2322" spans="1:16" ht="51">
      <c r="A2322" s="266">
        <v>46</v>
      </c>
      <c r="B2322" s="124"/>
      <c r="C2322" s="125" t="s">
        <v>698</v>
      </c>
      <c r="D2322" s="119">
        <v>43168</v>
      </c>
      <c r="E2322" s="120" t="s">
        <v>5575</v>
      </c>
      <c r="F2322" s="120" t="s">
        <v>3</v>
      </c>
      <c r="G2322" s="120">
        <v>1603723</v>
      </c>
      <c r="H2322" s="124"/>
      <c r="I2322" s="128" t="s">
        <v>5576</v>
      </c>
      <c r="J2322" s="124"/>
      <c r="K2322" s="124"/>
      <c r="L2322" s="124"/>
      <c r="M2322" s="124"/>
      <c r="N2322" s="213">
        <v>0</v>
      </c>
      <c r="O2322" s="213">
        <v>60000</v>
      </c>
      <c r="P2322" s="124" t="s">
        <v>1314</v>
      </c>
    </row>
    <row r="2323" spans="1:16" ht="51">
      <c r="A2323" s="266" t="s">
        <v>619</v>
      </c>
      <c r="B2323" s="124"/>
      <c r="C2323" s="125" t="s">
        <v>713</v>
      </c>
      <c r="D2323" s="119">
        <v>43168</v>
      </c>
      <c r="E2323" s="120" t="s">
        <v>5577</v>
      </c>
      <c r="F2323" s="120" t="s">
        <v>3</v>
      </c>
      <c r="G2323" s="120">
        <v>1603736</v>
      </c>
      <c r="H2323" s="124"/>
      <c r="I2323" s="128" t="s">
        <v>5578</v>
      </c>
      <c r="J2323" s="124"/>
      <c r="K2323" s="124"/>
      <c r="L2323" s="124"/>
      <c r="M2323" s="124"/>
      <c r="N2323" s="213">
        <v>0</v>
      </c>
      <c r="O2323" s="213">
        <v>8130.4</v>
      </c>
      <c r="P2323" s="124" t="s">
        <v>1314</v>
      </c>
    </row>
    <row r="2324" spans="1:16" ht="51">
      <c r="A2324" s="266" t="s">
        <v>619</v>
      </c>
      <c r="B2324" s="124"/>
      <c r="C2324" s="125" t="s">
        <v>713</v>
      </c>
      <c r="D2324" s="119">
        <v>43168</v>
      </c>
      <c r="E2324" s="120" t="s">
        <v>5579</v>
      </c>
      <c r="F2324" s="120" t="s">
        <v>3</v>
      </c>
      <c r="G2324" s="120">
        <v>1603737</v>
      </c>
      <c r="H2324" s="124"/>
      <c r="I2324" s="128" t="s">
        <v>5580</v>
      </c>
      <c r="J2324" s="124"/>
      <c r="K2324" s="124"/>
      <c r="L2324" s="124"/>
      <c r="M2324" s="124"/>
      <c r="N2324" s="213">
        <v>0</v>
      </c>
      <c r="O2324" s="213">
        <v>1160.21</v>
      </c>
      <c r="P2324" s="124" t="s">
        <v>1314</v>
      </c>
    </row>
    <row r="2325" spans="1:16" ht="38.25">
      <c r="A2325" s="266">
        <v>212</v>
      </c>
      <c r="B2325" s="124"/>
      <c r="C2325" s="125" t="s">
        <v>761</v>
      </c>
      <c r="D2325" s="119">
        <v>43168</v>
      </c>
      <c r="E2325" s="120" t="s">
        <v>5581</v>
      </c>
      <c r="F2325" s="120" t="s">
        <v>3</v>
      </c>
      <c r="G2325" s="120">
        <v>1603777</v>
      </c>
      <c r="H2325" s="124"/>
      <c r="I2325" s="128" t="s">
        <v>5582</v>
      </c>
      <c r="J2325" s="124"/>
      <c r="K2325" s="124"/>
      <c r="L2325" s="124"/>
      <c r="M2325" s="124"/>
      <c r="N2325" s="213">
        <v>0</v>
      </c>
      <c r="O2325" s="213">
        <v>409.81</v>
      </c>
      <c r="P2325" s="124" t="s">
        <v>1314</v>
      </c>
    </row>
    <row r="2326" spans="1:16" ht="51">
      <c r="A2326" s="266">
        <v>130</v>
      </c>
      <c r="B2326" s="124"/>
      <c r="C2326" s="125" t="s">
        <v>727</v>
      </c>
      <c r="D2326" s="119">
        <v>43168</v>
      </c>
      <c r="E2326" s="120" t="s">
        <v>5583</v>
      </c>
      <c r="F2326" s="120" t="s">
        <v>3</v>
      </c>
      <c r="G2326" s="120">
        <v>1603778</v>
      </c>
      <c r="H2326" s="124"/>
      <c r="I2326" s="128" t="s">
        <v>5584</v>
      </c>
      <c r="J2326" s="124"/>
      <c r="K2326" s="124"/>
      <c r="L2326" s="124"/>
      <c r="M2326" s="124"/>
      <c r="N2326" s="213">
        <v>0</v>
      </c>
      <c r="O2326" s="213">
        <v>8691.18</v>
      </c>
      <c r="P2326" s="124" t="s">
        <v>1314</v>
      </c>
    </row>
    <row r="2327" spans="1:16" ht="38.25">
      <c r="A2327" s="266">
        <v>212</v>
      </c>
      <c r="B2327" s="124"/>
      <c r="C2327" s="125" t="s">
        <v>761</v>
      </c>
      <c r="D2327" s="119">
        <v>43168</v>
      </c>
      <c r="E2327" s="120" t="s">
        <v>5585</v>
      </c>
      <c r="F2327" s="120" t="s">
        <v>3</v>
      </c>
      <c r="G2327" s="120">
        <v>1603779</v>
      </c>
      <c r="H2327" s="124"/>
      <c r="I2327" s="128" t="s">
        <v>5586</v>
      </c>
      <c r="J2327" s="124"/>
      <c r="K2327" s="124"/>
      <c r="L2327" s="124"/>
      <c r="M2327" s="124"/>
      <c r="N2327" s="213">
        <v>0</v>
      </c>
      <c r="O2327" s="213">
        <v>668.11</v>
      </c>
      <c r="P2327" s="124" t="s">
        <v>1314</v>
      </c>
    </row>
    <row r="2328" spans="1:16" ht="51">
      <c r="A2328" s="266" t="s">
        <v>619</v>
      </c>
      <c r="B2328" s="124"/>
      <c r="C2328" s="125" t="s">
        <v>713</v>
      </c>
      <c r="D2328" s="119">
        <v>43168</v>
      </c>
      <c r="E2328" s="120" t="s">
        <v>5587</v>
      </c>
      <c r="F2328" s="120" t="s">
        <v>3</v>
      </c>
      <c r="G2328" s="120">
        <v>1603803</v>
      </c>
      <c r="H2328" s="124"/>
      <c r="I2328" s="128" t="s">
        <v>5588</v>
      </c>
      <c r="J2328" s="124"/>
      <c r="K2328" s="124"/>
      <c r="L2328" s="124"/>
      <c r="M2328" s="124"/>
      <c r="N2328" s="213">
        <v>0</v>
      </c>
      <c r="O2328" s="213">
        <v>1121.2</v>
      </c>
      <c r="P2328" s="124" t="s">
        <v>1314</v>
      </c>
    </row>
    <row r="2329" spans="1:16" ht="51">
      <c r="A2329" s="266">
        <v>592</v>
      </c>
      <c r="B2329" s="124"/>
      <c r="C2329" s="125" t="s">
        <v>862</v>
      </c>
      <c r="D2329" s="119">
        <v>43168</v>
      </c>
      <c r="E2329" s="120" t="s">
        <v>5589</v>
      </c>
      <c r="F2329" s="120" t="s">
        <v>3</v>
      </c>
      <c r="G2329" s="120">
        <v>1603811</v>
      </c>
      <c r="H2329" s="124"/>
      <c r="I2329" s="128" t="s">
        <v>5590</v>
      </c>
      <c r="J2329" s="124"/>
      <c r="K2329" s="124"/>
      <c r="L2329" s="124"/>
      <c r="M2329" s="124"/>
      <c r="N2329" s="213">
        <v>0</v>
      </c>
      <c r="O2329" s="213">
        <v>370</v>
      </c>
      <c r="P2329" s="124" t="s">
        <v>1314</v>
      </c>
    </row>
    <row r="2330" spans="1:16" ht="63.75">
      <c r="A2330" s="266" t="s">
        <v>619</v>
      </c>
      <c r="B2330" s="124"/>
      <c r="C2330" s="125" t="s">
        <v>713</v>
      </c>
      <c r="D2330" s="119">
        <v>43168</v>
      </c>
      <c r="E2330" s="120" t="s">
        <v>5591</v>
      </c>
      <c r="F2330" s="120" t="s">
        <v>3</v>
      </c>
      <c r="G2330" s="120">
        <v>1603817</v>
      </c>
      <c r="H2330" s="124"/>
      <c r="I2330" s="128" t="s">
        <v>5592</v>
      </c>
      <c r="J2330" s="124"/>
      <c r="K2330" s="124"/>
      <c r="L2330" s="124"/>
      <c r="M2330" s="124"/>
      <c r="N2330" s="213">
        <v>0</v>
      </c>
      <c r="O2330" s="213">
        <v>6917.5</v>
      </c>
      <c r="P2330" s="124" t="s">
        <v>1314</v>
      </c>
    </row>
    <row r="2331" spans="1:16" ht="51">
      <c r="A2331" s="266">
        <v>86</v>
      </c>
      <c r="B2331" s="124"/>
      <c r="C2331" s="125" t="s">
        <v>710</v>
      </c>
      <c r="D2331" s="119">
        <v>43168</v>
      </c>
      <c r="E2331" s="120" t="s">
        <v>5593</v>
      </c>
      <c r="F2331" s="120" t="s">
        <v>3</v>
      </c>
      <c r="G2331" s="120">
        <v>1603820</v>
      </c>
      <c r="H2331" s="124"/>
      <c r="I2331" s="128" t="s">
        <v>5594</v>
      </c>
      <c r="J2331" s="124"/>
      <c r="K2331" s="124"/>
      <c r="L2331" s="124"/>
      <c r="M2331" s="124"/>
      <c r="N2331" s="213">
        <v>0</v>
      </c>
      <c r="O2331" s="213">
        <v>230</v>
      </c>
      <c r="P2331" s="124" t="s">
        <v>1314</v>
      </c>
    </row>
    <row r="2332" spans="1:16" ht="51">
      <c r="A2332" s="266">
        <v>86</v>
      </c>
      <c r="B2332" s="124"/>
      <c r="C2332" s="125" t="s">
        <v>710</v>
      </c>
      <c r="D2332" s="119">
        <v>43168</v>
      </c>
      <c r="E2332" s="120" t="s">
        <v>5595</v>
      </c>
      <c r="F2332" s="120" t="s">
        <v>3</v>
      </c>
      <c r="G2332" s="120">
        <v>1603823</v>
      </c>
      <c r="H2332" s="124"/>
      <c r="I2332" s="128" t="s">
        <v>5596</v>
      </c>
      <c r="J2332" s="124"/>
      <c r="K2332" s="124"/>
      <c r="L2332" s="124"/>
      <c r="M2332" s="124"/>
      <c r="N2332" s="213">
        <v>0</v>
      </c>
      <c r="O2332" s="213">
        <v>327</v>
      </c>
      <c r="P2332" s="124" t="s">
        <v>1314</v>
      </c>
    </row>
    <row r="2333" spans="1:16" ht="51">
      <c r="A2333" s="266">
        <v>212</v>
      </c>
      <c r="B2333" s="124"/>
      <c r="C2333" s="125" t="s">
        <v>761</v>
      </c>
      <c r="D2333" s="119">
        <v>43168</v>
      </c>
      <c r="E2333" s="120" t="s">
        <v>5597</v>
      </c>
      <c r="F2333" s="120" t="s">
        <v>3</v>
      </c>
      <c r="G2333" s="120">
        <v>1603857</v>
      </c>
      <c r="H2333" s="124"/>
      <c r="I2333" s="128" t="s">
        <v>5598</v>
      </c>
      <c r="J2333" s="124"/>
      <c r="K2333" s="124"/>
      <c r="L2333" s="124"/>
      <c r="M2333" s="124"/>
      <c r="N2333" s="213">
        <v>0</v>
      </c>
      <c r="O2333" s="213">
        <v>409.81</v>
      </c>
      <c r="P2333" s="124" t="s">
        <v>1314</v>
      </c>
    </row>
    <row r="2334" spans="1:16" ht="51">
      <c r="A2334" s="266" t="s">
        <v>619</v>
      </c>
      <c r="B2334" s="124"/>
      <c r="C2334" s="125" t="s">
        <v>713</v>
      </c>
      <c r="D2334" s="119">
        <v>43168</v>
      </c>
      <c r="E2334" s="120" t="s">
        <v>5599</v>
      </c>
      <c r="F2334" s="120" t="s">
        <v>3</v>
      </c>
      <c r="G2334" s="120">
        <v>1603878</v>
      </c>
      <c r="H2334" s="124"/>
      <c r="I2334" s="128" t="s">
        <v>5600</v>
      </c>
      <c r="J2334" s="124"/>
      <c r="K2334" s="124"/>
      <c r="L2334" s="124"/>
      <c r="M2334" s="124"/>
      <c r="N2334" s="213">
        <v>0</v>
      </c>
      <c r="O2334" s="213">
        <v>7068</v>
      </c>
      <c r="P2334" s="124" t="s">
        <v>1314</v>
      </c>
    </row>
    <row r="2335" spans="1:16" ht="51">
      <c r="A2335" s="266">
        <v>16</v>
      </c>
      <c r="B2335" s="124"/>
      <c r="C2335" s="125" t="s">
        <v>692</v>
      </c>
      <c r="D2335" s="119">
        <v>43168</v>
      </c>
      <c r="E2335" s="120" t="s">
        <v>5601</v>
      </c>
      <c r="F2335" s="120" t="s">
        <v>3</v>
      </c>
      <c r="G2335" s="120">
        <v>1603927</v>
      </c>
      <c r="H2335" s="124"/>
      <c r="I2335" s="128" t="s">
        <v>5602</v>
      </c>
      <c r="J2335" s="124"/>
      <c r="K2335" s="124"/>
      <c r="L2335" s="124"/>
      <c r="M2335" s="124"/>
      <c r="N2335" s="213">
        <v>0</v>
      </c>
      <c r="O2335" s="213">
        <v>75536.490000000005</v>
      </c>
      <c r="P2335" s="124" t="s">
        <v>1314</v>
      </c>
    </row>
    <row r="2336" spans="1:16" ht="51">
      <c r="A2336" s="266">
        <v>81</v>
      </c>
      <c r="B2336" s="124"/>
      <c r="C2336" s="125" t="s">
        <v>709</v>
      </c>
      <c r="D2336" s="119">
        <v>43168</v>
      </c>
      <c r="E2336" s="120" t="s">
        <v>5603</v>
      </c>
      <c r="F2336" s="120" t="s">
        <v>3</v>
      </c>
      <c r="G2336" s="120">
        <v>1603931</v>
      </c>
      <c r="H2336" s="124"/>
      <c r="I2336" s="128" t="s">
        <v>5604</v>
      </c>
      <c r="J2336" s="124"/>
      <c r="K2336" s="124"/>
      <c r="L2336" s="124"/>
      <c r="M2336" s="124"/>
      <c r="N2336" s="213">
        <v>0</v>
      </c>
      <c r="O2336" s="213">
        <v>595794.80000000005</v>
      </c>
      <c r="P2336" s="124" t="s">
        <v>1314</v>
      </c>
    </row>
    <row r="2337" spans="1:16" ht="63.75">
      <c r="A2337" s="266" t="s">
        <v>619</v>
      </c>
      <c r="B2337" s="124"/>
      <c r="C2337" s="125" t="s">
        <v>713</v>
      </c>
      <c r="D2337" s="119">
        <v>43168</v>
      </c>
      <c r="E2337" s="120" t="s">
        <v>6427</v>
      </c>
      <c r="F2337" s="120" t="s">
        <v>6</v>
      </c>
      <c r="G2337" s="120">
        <v>683218</v>
      </c>
      <c r="H2337" s="124"/>
      <c r="I2337" s="128" t="s">
        <v>6428</v>
      </c>
      <c r="J2337" s="124"/>
      <c r="K2337" s="124"/>
      <c r="L2337" s="124"/>
      <c r="M2337" s="124"/>
      <c r="N2337" s="213">
        <v>0</v>
      </c>
      <c r="O2337" s="213">
        <v>23517.31</v>
      </c>
      <c r="P2337" s="124" t="s">
        <v>1314</v>
      </c>
    </row>
    <row r="2338" spans="1:16" ht="63.75">
      <c r="A2338" s="266">
        <v>48</v>
      </c>
      <c r="B2338" s="124"/>
      <c r="C2338" s="125" t="s">
        <v>700</v>
      </c>
      <c r="D2338" s="119">
        <v>43168</v>
      </c>
      <c r="E2338" s="120" t="s">
        <v>6429</v>
      </c>
      <c r="F2338" s="120" t="s">
        <v>1315</v>
      </c>
      <c r="G2338" s="120">
        <v>16908211</v>
      </c>
      <c r="H2338" s="124"/>
      <c r="I2338" s="128" t="s">
        <v>6430</v>
      </c>
      <c r="J2338" s="124"/>
      <c r="K2338" s="124"/>
      <c r="L2338" s="124"/>
      <c r="M2338" s="124"/>
      <c r="N2338" s="213">
        <v>0</v>
      </c>
      <c r="O2338" s="213">
        <v>1044000</v>
      </c>
      <c r="P2338" s="124" t="s">
        <v>1314</v>
      </c>
    </row>
    <row r="2339" spans="1:16" ht="76.5">
      <c r="A2339" s="266" t="s">
        <v>619</v>
      </c>
      <c r="B2339" s="124"/>
      <c r="C2339" s="125" t="s">
        <v>713</v>
      </c>
      <c r="D2339" s="119">
        <v>43168</v>
      </c>
      <c r="E2339" s="120" t="s">
        <v>6431</v>
      </c>
      <c r="F2339" s="120" t="s">
        <v>1315</v>
      </c>
      <c r="G2339" s="120">
        <v>16908175</v>
      </c>
      <c r="H2339" s="124"/>
      <c r="I2339" s="128" t="s">
        <v>6432</v>
      </c>
      <c r="J2339" s="124"/>
      <c r="K2339" s="124"/>
      <c r="L2339" s="124"/>
      <c r="M2339" s="124"/>
      <c r="N2339" s="213">
        <v>0</v>
      </c>
      <c r="O2339" s="213">
        <v>7062</v>
      </c>
      <c r="P2339" s="124" t="s">
        <v>1314</v>
      </c>
    </row>
    <row r="2340" spans="1:16" ht="76.5">
      <c r="A2340" s="266">
        <v>46</v>
      </c>
      <c r="B2340" s="124"/>
      <c r="C2340" s="125" t="s">
        <v>698</v>
      </c>
      <c r="D2340" s="119">
        <v>43168</v>
      </c>
      <c r="E2340" s="120" t="s">
        <v>6433</v>
      </c>
      <c r="F2340" s="120" t="s">
        <v>1315</v>
      </c>
      <c r="G2340" s="120">
        <v>16908179</v>
      </c>
      <c r="H2340" s="124"/>
      <c r="I2340" s="128" t="s">
        <v>6434</v>
      </c>
      <c r="J2340" s="124"/>
      <c r="K2340" s="124"/>
      <c r="L2340" s="124"/>
      <c r="M2340" s="124"/>
      <c r="N2340" s="213">
        <v>0</v>
      </c>
      <c r="O2340" s="213">
        <v>738</v>
      </c>
      <c r="P2340" s="124" t="s">
        <v>1314</v>
      </c>
    </row>
    <row r="2341" spans="1:16" ht="76.5">
      <c r="A2341" s="266">
        <v>46</v>
      </c>
      <c r="B2341" s="124"/>
      <c r="C2341" s="125" t="s">
        <v>698</v>
      </c>
      <c r="D2341" s="119">
        <v>43168</v>
      </c>
      <c r="E2341" s="120" t="s">
        <v>6435</v>
      </c>
      <c r="F2341" s="120" t="s">
        <v>1315</v>
      </c>
      <c r="G2341" s="120">
        <v>16908180</v>
      </c>
      <c r="H2341" s="124"/>
      <c r="I2341" s="128" t="s">
        <v>6436</v>
      </c>
      <c r="J2341" s="124"/>
      <c r="K2341" s="124"/>
      <c r="L2341" s="124"/>
      <c r="M2341" s="124"/>
      <c r="N2341" s="213">
        <v>0</v>
      </c>
      <c r="O2341" s="213">
        <v>1065</v>
      </c>
      <c r="P2341" s="124" t="s">
        <v>1314</v>
      </c>
    </row>
    <row r="2342" spans="1:16" ht="76.5">
      <c r="A2342" s="266">
        <v>35</v>
      </c>
      <c r="B2342" s="124"/>
      <c r="C2342" s="125" t="s">
        <v>696</v>
      </c>
      <c r="D2342" s="119">
        <v>43168</v>
      </c>
      <c r="E2342" s="120" t="s">
        <v>6437</v>
      </c>
      <c r="F2342" s="120" t="s">
        <v>1315</v>
      </c>
      <c r="G2342" s="120">
        <v>16876167</v>
      </c>
      <c r="H2342" s="124"/>
      <c r="I2342" s="128" t="s">
        <v>6438</v>
      </c>
      <c r="J2342" s="124"/>
      <c r="K2342" s="124"/>
      <c r="L2342" s="124"/>
      <c r="M2342" s="124"/>
      <c r="N2342" s="213">
        <v>0</v>
      </c>
      <c r="O2342" s="213">
        <v>888010</v>
      </c>
      <c r="P2342" s="124" t="s">
        <v>1314</v>
      </c>
    </row>
    <row r="2343" spans="1:16" ht="51">
      <c r="A2343" s="266" t="s">
        <v>619</v>
      </c>
      <c r="B2343" s="124"/>
      <c r="C2343" s="125" t="s">
        <v>713</v>
      </c>
      <c r="D2343" s="119">
        <v>43168</v>
      </c>
      <c r="E2343" s="120" t="s">
        <v>6439</v>
      </c>
      <c r="F2343" s="120" t="s">
        <v>6</v>
      </c>
      <c r="G2343" s="120">
        <v>950084</v>
      </c>
      <c r="H2343" s="124"/>
      <c r="I2343" s="128" t="s">
        <v>4602</v>
      </c>
      <c r="J2343" s="124"/>
      <c r="K2343" s="124"/>
      <c r="L2343" s="124"/>
      <c r="M2343" s="124"/>
      <c r="N2343" s="213">
        <v>0</v>
      </c>
      <c r="O2343" s="213">
        <v>5322.03</v>
      </c>
      <c r="P2343" s="124" t="s">
        <v>1314</v>
      </c>
    </row>
    <row r="2344" spans="1:16" ht="51">
      <c r="A2344" s="266" t="s">
        <v>619</v>
      </c>
      <c r="B2344" s="124"/>
      <c r="C2344" s="125" t="s">
        <v>713</v>
      </c>
      <c r="D2344" s="119">
        <v>43168</v>
      </c>
      <c r="E2344" s="120" t="s">
        <v>6440</v>
      </c>
      <c r="F2344" s="120" t="s">
        <v>6</v>
      </c>
      <c r="G2344" s="120">
        <v>950085</v>
      </c>
      <c r="H2344" s="124"/>
      <c r="I2344" s="128" t="s">
        <v>6441</v>
      </c>
      <c r="J2344" s="124"/>
      <c r="K2344" s="124"/>
      <c r="L2344" s="124"/>
      <c r="M2344" s="124"/>
      <c r="N2344" s="213">
        <v>0</v>
      </c>
      <c r="O2344" s="213">
        <v>10527.29</v>
      </c>
      <c r="P2344" s="124" t="s">
        <v>1314</v>
      </c>
    </row>
    <row r="2345" spans="1:16" ht="102">
      <c r="A2345" s="266" t="s">
        <v>619</v>
      </c>
      <c r="B2345" s="124"/>
      <c r="C2345" s="125" t="s">
        <v>713</v>
      </c>
      <c r="D2345" s="119">
        <v>43168</v>
      </c>
      <c r="E2345" s="120" t="s">
        <v>6442</v>
      </c>
      <c r="F2345" s="120" t="s">
        <v>6</v>
      </c>
      <c r="G2345" s="120">
        <v>915503</v>
      </c>
      <c r="H2345" s="124"/>
      <c r="I2345" s="128" t="s">
        <v>6443</v>
      </c>
      <c r="J2345" s="124"/>
      <c r="K2345" s="124"/>
      <c r="L2345" s="124"/>
      <c r="M2345" s="124"/>
      <c r="N2345" s="213">
        <v>0</v>
      </c>
      <c r="O2345" s="213">
        <v>6639.65</v>
      </c>
      <c r="P2345" s="124" t="s">
        <v>1314</v>
      </c>
    </row>
    <row r="2346" spans="1:16" ht="102">
      <c r="A2346" s="266" t="s">
        <v>619</v>
      </c>
      <c r="B2346" s="124"/>
      <c r="C2346" s="125" t="s">
        <v>713</v>
      </c>
      <c r="D2346" s="119">
        <v>43168</v>
      </c>
      <c r="E2346" s="120" t="s">
        <v>6444</v>
      </c>
      <c r="F2346" s="120" t="s">
        <v>6</v>
      </c>
      <c r="G2346" s="120">
        <v>915503</v>
      </c>
      <c r="H2346" s="124"/>
      <c r="I2346" s="128" t="s">
        <v>6445</v>
      </c>
      <c r="J2346" s="124"/>
      <c r="K2346" s="124"/>
      <c r="L2346" s="124"/>
      <c r="M2346" s="124"/>
      <c r="N2346" s="213">
        <v>0</v>
      </c>
      <c r="O2346" s="213">
        <v>3317.63</v>
      </c>
      <c r="P2346" s="124" t="s">
        <v>1314</v>
      </c>
    </row>
    <row r="2347" spans="1:16" ht="51">
      <c r="A2347" s="266">
        <v>513</v>
      </c>
      <c r="B2347" s="124"/>
      <c r="C2347" s="125" t="s">
        <v>201</v>
      </c>
      <c r="D2347" s="119">
        <v>43168</v>
      </c>
      <c r="E2347" s="120" t="s">
        <v>6446</v>
      </c>
      <c r="F2347" s="120" t="s">
        <v>11</v>
      </c>
      <c r="G2347" s="120">
        <v>915526</v>
      </c>
      <c r="H2347" s="124"/>
      <c r="I2347" s="128" t="s">
        <v>6447</v>
      </c>
      <c r="J2347" s="124"/>
      <c r="K2347" s="124"/>
      <c r="L2347" s="124"/>
      <c r="M2347" s="124"/>
      <c r="N2347" s="213">
        <v>50</v>
      </c>
      <c r="O2347" s="213">
        <v>0</v>
      </c>
      <c r="P2347" s="124" t="s">
        <v>1314</v>
      </c>
    </row>
    <row r="2348" spans="1:16" ht="63.75">
      <c r="A2348" s="266">
        <v>513</v>
      </c>
      <c r="B2348" s="124"/>
      <c r="C2348" s="125" t="s">
        <v>201</v>
      </c>
      <c r="D2348" s="119">
        <v>43168</v>
      </c>
      <c r="E2348" s="120" t="s">
        <v>6448</v>
      </c>
      <c r="F2348" s="120" t="s">
        <v>15</v>
      </c>
      <c r="G2348" s="120">
        <v>682715</v>
      </c>
      <c r="H2348" s="124"/>
      <c r="I2348" s="128" t="s">
        <v>6449</v>
      </c>
      <c r="J2348" s="124"/>
      <c r="K2348" s="124"/>
      <c r="L2348" s="124"/>
      <c r="M2348" s="124"/>
      <c r="N2348" s="213">
        <v>50</v>
      </c>
      <c r="O2348" s="213">
        <v>0</v>
      </c>
      <c r="P2348" s="124" t="s">
        <v>1314</v>
      </c>
    </row>
    <row r="2349" spans="1:16" ht="51">
      <c r="A2349" s="266">
        <v>513</v>
      </c>
      <c r="B2349" s="124"/>
      <c r="C2349" s="125" t="s">
        <v>201</v>
      </c>
      <c r="D2349" s="119">
        <v>43168</v>
      </c>
      <c r="E2349" s="120" t="s">
        <v>6450</v>
      </c>
      <c r="F2349" s="120" t="s">
        <v>15</v>
      </c>
      <c r="G2349" s="120">
        <v>682718</v>
      </c>
      <c r="H2349" s="124"/>
      <c r="I2349" s="128" t="s">
        <v>6451</v>
      </c>
      <c r="J2349" s="124"/>
      <c r="K2349" s="124"/>
      <c r="L2349" s="124"/>
      <c r="M2349" s="124"/>
      <c r="N2349" s="213">
        <v>50</v>
      </c>
      <c r="O2349" s="213">
        <v>0</v>
      </c>
      <c r="P2349" s="124" t="s">
        <v>1314</v>
      </c>
    </row>
    <row r="2350" spans="1:16" ht="63.75">
      <c r="A2350" s="266">
        <v>513</v>
      </c>
      <c r="B2350" s="124"/>
      <c r="C2350" s="125" t="s">
        <v>201</v>
      </c>
      <c r="D2350" s="119">
        <v>43168</v>
      </c>
      <c r="E2350" s="120" t="s">
        <v>6452</v>
      </c>
      <c r="F2350" s="120" t="s">
        <v>15</v>
      </c>
      <c r="G2350" s="120">
        <v>682722</v>
      </c>
      <c r="H2350" s="124"/>
      <c r="I2350" s="128" t="s">
        <v>6453</v>
      </c>
      <c r="J2350" s="124"/>
      <c r="K2350" s="124"/>
      <c r="L2350" s="124"/>
      <c r="M2350" s="124"/>
      <c r="N2350" s="213">
        <v>50</v>
      </c>
      <c r="O2350" s="213">
        <v>0</v>
      </c>
      <c r="P2350" s="124" t="s">
        <v>1314</v>
      </c>
    </row>
    <row r="2351" spans="1:16" ht="63.75">
      <c r="A2351" s="266">
        <v>513</v>
      </c>
      <c r="B2351" s="124"/>
      <c r="C2351" s="125" t="s">
        <v>201</v>
      </c>
      <c r="D2351" s="119">
        <v>43168</v>
      </c>
      <c r="E2351" s="120" t="s">
        <v>6454</v>
      </c>
      <c r="F2351" s="120" t="s">
        <v>15</v>
      </c>
      <c r="G2351" s="120">
        <v>682724</v>
      </c>
      <c r="H2351" s="124"/>
      <c r="I2351" s="128" t="s">
        <v>2626</v>
      </c>
      <c r="J2351" s="124"/>
      <c r="K2351" s="124"/>
      <c r="L2351" s="124"/>
      <c r="M2351" s="124"/>
      <c r="N2351" s="213">
        <v>50</v>
      </c>
      <c r="O2351" s="213">
        <v>0</v>
      </c>
      <c r="P2351" s="124" t="s">
        <v>1314</v>
      </c>
    </row>
    <row r="2352" spans="1:16" ht="63.75">
      <c r="A2352" s="266">
        <v>513</v>
      </c>
      <c r="B2352" s="124"/>
      <c r="C2352" s="125" t="s">
        <v>201</v>
      </c>
      <c r="D2352" s="119">
        <v>43168</v>
      </c>
      <c r="E2352" s="120" t="s">
        <v>6455</v>
      </c>
      <c r="F2352" s="120" t="s">
        <v>15</v>
      </c>
      <c r="G2352" s="120">
        <v>682726</v>
      </c>
      <c r="H2352" s="124"/>
      <c r="I2352" s="128" t="s">
        <v>6456</v>
      </c>
      <c r="J2352" s="124"/>
      <c r="K2352" s="124"/>
      <c r="L2352" s="124"/>
      <c r="M2352" s="124"/>
      <c r="N2352" s="213">
        <v>50</v>
      </c>
      <c r="O2352" s="213">
        <v>0</v>
      </c>
      <c r="P2352" s="124" t="s">
        <v>1314</v>
      </c>
    </row>
    <row r="2353" spans="1:16" ht="51">
      <c r="A2353" s="266">
        <v>513</v>
      </c>
      <c r="B2353" s="124"/>
      <c r="C2353" s="125" t="s">
        <v>201</v>
      </c>
      <c r="D2353" s="119">
        <v>43168</v>
      </c>
      <c r="E2353" s="120" t="s">
        <v>6457</v>
      </c>
      <c r="F2353" s="120" t="s">
        <v>15</v>
      </c>
      <c r="G2353" s="120">
        <v>682728</v>
      </c>
      <c r="H2353" s="124"/>
      <c r="I2353" s="128" t="s">
        <v>6458</v>
      </c>
      <c r="J2353" s="124"/>
      <c r="K2353" s="124"/>
      <c r="L2353" s="124"/>
      <c r="M2353" s="124"/>
      <c r="N2353" s="213">
        <v>50</v>
      </c>
      <c r="O2353" s="213">
        <v>0</v>
      </c>
      <c r="P2353" s="124" t="s">
        <v>1314</v>
      </c>
    </row>
    <row r="2354" spans="1:16" ht="51">
      <c r="A2354" s="266">
        <v>513</v>
      </c>
      <c r="B2354" s="124"/>
      <c r="C2354" s="125" t="s">
        <v>201</v>
      </c>
      <c r="D2354" s="119">
        <v>43168</v>
      </c>
      <c r="E2354" s="120" t="s">
        <v>6459</v>
      </c>
      <c r="F2354" s="120" t="s">
        <v>15</v>
      </c>
      <c r="G2354" s="120">
        <v>682864</v>
      </c>
      <c r="H2354" s="124"/>
      <c r="I2354" s="128" t="s">
        <v>6460</v>
      </c>
      <c r="J2354" s="124"/>
      <c r="K2354" s="124"/>
      <c r="L2354" s="124"/>
      <c r="M2354" s="124"/>
      <c r="N2354" s="213">
        <v>50</v>
      </c>
      <c r="O2354" s="213">
        <v>0</v>
      </c>
      <c r="P2354" s="124" t="s">
        <v>1314</v>
      </c>
    </row>
    <row r="2355" spans="1:16" ht="76.5">
      <c r="A2355" s="266">
        <v>20</v>
      </c>
      <c r="B2355" s="124"/>
      <c r="C2355" s="125" t="s">
        <v>693</v>
      </c>
      <c r="D2355" s="119">
        <v>43168</v>
      </c>
      <c r="E2355" s="120" t="s">
        <v>6461</v>
      </c>
      <c r="F2355" s="120" t="s">
        <v>15</v>
      </c>
      <c r="G2355" s="120">
        <v>4492</v>
      </c>
      <c r="H2355" s="124"/>
      <c r="I2355" s="128" t="s">
        <v>6462</v>
      </c>
      <c r="J2355" s="124"/>
      <c r="K2355" s="124"/>
      <c r="L2355" s="124"/>
      <c r="M2355" s="124"/>
      <c r="N2355" s="213">
        <v>797.05</v>
      </c>
      <c r="O2355" s="213">
        <v>0</v>
      </c>
      <c r="P2355" s="124" t="s">
        <v>1314</v>
      </c>
    </row>
    <row r="2356" spans="1:16" ht="76.5">
      <c r="A2356" s="266">
        <v>513</v>
      </c>
      <c r="B2356" s="124"/>
      <c r="C2356" s="125" t="s">
        <v>201</v>
      </c>
      <c r="D2356" s="119">
        <v>43168</v>
      </c>
      <c r="E2356" s="120" t="s">
        <v>6463</v>
      </c>
      <c r="F2356" s="120" t="s">
        <v>15</v>
      </c>
      <c r="G2356" s="120">
        <v>4503</v>
      </c>
      <c r="H2356" s="124"/>
      <c r="I2356" s="128" t="s">
        <v>6464</v>
      </c>
      <c r="J2356" s="124"/>
      <c r="K2356" s="124"/>
      <c r="L2356" s="124"/>
      <c r="M2356" s="124"/>
      <c r="N2356" s="213">
        <v>6158.28</v>
      </c>
      <c r="O2356" s="213">
        <v>0</v>
      </c>
      <c r="P2356" s="124" t="s">
        <v>1314</v>
      </c>
    </row>
    <row r="2357" spans="1:16" ht="63.75">
      <c r="A2357" s="266">
        <v>661</v>
      </c>
      <c r="B2357" s="124"/>
      <c r="C2357" s="125" t="s">
        <v>234</v>
      </c>
      <c r="D2357" s="119">
        <v>43171</v>
      </c>
      <c r="E2357" s="120" t="s">
        <v>5605</v>
      </c>
      <c r="F2357" s="120" t="s">
        <v>3</v>
      </c>
      <c r="G2357" s="120">
        <v>1604082</v>
      </c>
      <c r="H2357" s="124"/>
      <c r="I2357" s="128" t="s">
        <v>5606</v>
      </c>
      <c r="J2357" s="124"/>
      <c r="K2357" s="124"/>
      <c r="L2357" s="124"/>
      <c r="M2357" s="124"/>
      <c r="N2357" s="213">
        <v>0</v>
      </c>
      <c r="O2357" s="213">
        <v>17995.86</v>
      </c>
      <c r="P2357" s="124" t="s">
        <v>1314</v>
      </c>
    </row>
    <row r="2358" spans="1:16" ht="63.75">
      <c r="A2358" s="266">
        <v>86</v>
      </c>
      <c r="B2358" s="124"/>
      <c r="C2358" s="125" t="s">
        <v>710</v>
      </c>
      <c r="D2358" s="119">
        <v>43171</v>
      </c>
      <c r="E2358" s="120" t="s">
        <v>5607</v>
      </c>
      <c r="F2358" s="120" t="s">
        <v>3</v>
      </c>
      <c r="G2358" s="120">
        <v>1604090</v>
      </c>
      <c r="H2358" s="124"/>
      <c r="I2358" s="128" t="s">
        <v>5608</v>
      </c>
      <c r="J2358" s="124"/>
      <c r="K2358" s="124"/>
      <c r="L2358" s="124"/>
      <c r="M2358" s="124"/>
      <c r="N2358" s="213">
        <v>0</v>
      </c>
      <c r="O2358" s="213">
        <v>1195971.05</v>
      </c>
      <c r="P2358" s="124" t="s">
        <v>1314</v>
      </c>
    </row>
    <row r="2359" spans="1:16" ht="63.75">
      <c r="A2359" s="266">
        <v>86</v>
      </c>
      <c r="B2359" s="124"/>
      <c r="C2359" s="125" t="s">
        <v>710</v>
      </c>
      <c r="D2359" s="119">
        <v>43171</v>
      </c>
      <c r="E2359" s="120" t="s">
        <v>5609</v>
      </c>
      <c r="F2359" s="120" t="s">
        <v>3</v>
      </c>
      <c r="G2359" s="120">
        <v>1604094</v>
      </c>
      <c r="H2359" s="124"/>
      <c r="I2359" s="128" t="s">
        <v>5610</v>
      </c>
      <c r="J2359" s="124"/>
      <c r="K2359" s="124"/>
      <c r="L2359" s="124"/>
      <c r="M2359" s="124"/>
      <c r="N2359" s="213">
        <v>0</v>
      </c>
      <c r="O2359" s="213">
        <v>33599.25</v>
      </c>
      <c r="P2359" s="124" t="s">
        <v>1314</v>
      </c>
    </row>
    <row r="2360" spans="1:16" ht="51">
      <c r="A2360" s="266">
        <v>287</v>
      </c>
      <c r="B2360" s="124"/>
      <c r="C2360" s="125" t="s">
        <v>790</v>
      </c>
      <c r="D2360" s="119">
        <v>43171</v>
      </c>
      <c r="E2360" s="120" t="s">
        <v>5611</v>
      </c>
      <c r="F2360" s="120" t="s">
        <v>3</v>
      </c>
      <c r="G2360" s="120">
        <v>1604112</v>
      </c>
      <c r="H2360" s="124"/>
      <c r="I2360" s="128" t="s">
        <v>5612</v>
      </c>
      <c r="J2360" s="124"/>
      <c r="K2360" s="124"/>
      <c r="L2360" s="124"/>
      <c r="M2360" s="124"/>
      <c r="N2360" s="213">
        <v>0</v>
      </c>
      <c r="O2360" s="213">
        <v>6599.72</v>
      </c>
      <c r="P2360" s="124" t="s">
        <v>1314</v>
      </c>
    </row>
    <row r="2361" spans="1:16" ht="63.75">
      <c r="A2361" s="266" t="s">
        <v>619</v>
      </c>
      <c r="B2361" s="124"/>
      <c r="C2361" s="125" t="s">
        <v>713</v>
      </c>
      <c r="D2361" s="119">
        <v>43171</v>
      </c>
      <c r="E2361" s="120" t="s">
        <v>5613</v>
      </c>
      <c r="F2361" s="120" t="s">
        <v>3</v>
      </c>
      <c r="G2361" s="120">
        <v>1604121</v>
      </c>
      <c r="H2361" s="124"/>
      <c r="I2361" s="128" t="s">
        <v>5614</v>
      </c>
      <c r="J2361" s="124"/>
      <c r="K2361" s="124"/>
      <c r="L2361" s="124"/>
      <c r="M2361" s="124"/>
      <c r="N2361" s="213">
        <v>0</v>
      </c>
      <c r="O2361" s="213">
        <v>975.82</v>
      </c>
      <c r="P2361" s="124" t="s">
        <v>1314</v>
      </c>
    </row>
    <row r="2362" spans="1:16" ht="51">
      <c r="A2362" s="266" t="s">
        <v>619</v>
      </c>
      <c r="B2362" s="124"/>
      <c r="C2362" s="125" t="s">
        <v>713</v>
      </c>
      <c r="D2362" s="119">
        <v>43171</v>
      </c>
      <c r="E2362" s="120" t="s">
        <v>5615</v>
      </c>
      <c r="F2362" s="120" t="s">
        <v>3</v>
      </c>
      <c r="G2362" s="120">
        <v>1604124</v>
      </c>
      <c r="H2362" s="124"/>
      <c r="I2362" s="128" t="s">
        <v>5616</v>
      </c>
      <c r="J2362" s="124"/>
      <c r="K2362" s="124"/>
      <c r="L2362" s="124"/>
      <c r="M2362" s="124"/>
      <c r="N2362" s="213">
        <v>0</v>
      </c>
      <c r="O2362" s="213">
        <v>1061.7</v>
      </c>
      <c r="P2362" s="124" t="s">
        <v>1314</v>
      </c>
    </row>
    <row r="2363" spans="1:16" ht="63.75">
      <c r="A2363" s="266" t="s">
        <v>619</v>
      </c>
      <c r="B2363" s="124"/>
      <c r="C2363" s="125" t="s">
        <v>713</v>
      </c>
      <c r="D2363" s="119">
        <v>43171</v>
      </c>
      <c r="E2363" s="120" t="s">
        <v>5617</v>
      </c>
      <c r="F2363" s="120" t="s">
        <v>3</v>
      </c>
      <c r="G2363" s="120">
        <v>1604126</v>
      </c>
      <c r="H2363" s="124"/>
      <c r="I2363" s="128" t="s">
        <v>5618</v>
      </c>
      <c r="J2363" s="124"/>
      <c r="K2363" s="124"/>
      <c r="L2363" s="124"/>
      <c r="M2363" s="124"/>
      <c r="N2363" s="213">
        <v>0</v>
      </c>
      <c r="O2363" s="213">
        <v>70</v>
      </c>
      <c r="P2363" s="124" t="s">
        <v>1314</v>
      </c>
    </row>
    <row r="2364" spans="1:16" ht="51">
      <c r="A2364" s="266">
        <v>514</v>
      </c>
      <c r="B2364" s="124"/>
      <c r="C2364" s="125" t="s">
        <v>841</v>
      </c>
      <c r="D2364" s="119">
        <v>43171</v>
      </c>
      <c r="E2364" s="120" t="s">
        <v>5619</v>
      </c>
      <c r="F2364" s="120" t="s">
        <v>3</v>
      </c>
      <c r="G2364" s="120">
        <v>1604144</v>
      </c>
      <c r="H2364" s="124"/>
      <c r="I2364" s="128" t="s">
        <v>5620</v>
      </c>
      <c r="J2364" s="124"/>
      <c r="K2364" s="124"/>
      <c r="L2364" s="124"/>
      <c r="M2364" s="124"/>
      <c r="N2364" s="213">
        <v>0</v>
      </c>
      <c r="O2364" s="213">
        <v>45000</v>
      </c>
      <c r="P2364" s="124" t="s">
        <v>1314</v>
      </c>
    </row>
    <row r="2365" spans="1:16" ht="51">
      <c r="A2365" s="266" t="s">
        <v>619</v>
      </c>
      <c r="B2365" s="124"/>
      <c r="C2365" s="125" t="s">
        <v>713</v>
      </c>
      <c r="D2365" s="119">
        <v>43171</v>
      </c>
      <c r="E2365" s="120" t="s">
        <v>5621</v>
      </c>
      <c r="F2365" s="120" t="s">
        <v>3</v>
      </c>
      <c r="G2365" s="120">
        <v>1604028</v>
      </c>
      <c r="H2365" s="124"/>
      <c r="I2365" s="128" t="s">
        <v>1372</v>
      </c>
      <c r="J2365" s="124"/>
      <c r="K2365" s="124"/>
      <c r="L2365" s="124"/>
      <c r="M2365" s="124"/>
      <c r="N2365" s="213">
        <v>0</v>
      </c>
      <c r="O2365" s="213">
        <v>1016</v>
      </c>
      <c r="P2365" s="124" t="s">
        <v>1314</v>
      </c>
    </row>
    <row r="2366" spans="1:16" ht="51">
      <c r="A2366" s="266">
        <v>70</v>
      </c>
      <c r="B2366" s="124"/>
      <c r="C2366" s="125" t="s">
        <v>705</v>
      </c>
      <c r="D2366" s="119">
        <v>43171</v>
      </c>
      <c r="E2366" s="120" t="s">
        <v>5622</v>
      </c>
      <c r="F2366" s="120" t="s">
        <v>3</v>
      </c>
      <c r="G2366" s="120">
        <v>1604035</v>
      </c>
      <c r="H2366" s="124"/>
      <c r="I2366" s="128" t="s">
        <v>5623</v>
      </c>
      <c r="J2366" s="124"/>
      <c r="K2366" s="124"/>
      <c r="L2366" s="124"/>
      <c r="M2366" s="124"/>
      <c r="N2366" s="213">
        <v>0</v>
      </c>
      <c r="O2366" s="213">
        <v>275</v>
      </c>
      <c r="P2366" s="124" t="s">
        <v>1314</v>
      </c>
    </row>
    <row r="2367" spans="1:16" ht="38.25">
      <c r="A2367" s="266">
        <v>212</v>
      </c>
      <c r="B2367" s="124"/>
      <c r="C2367" s="125" t="s">
        <v>761</v>
      </c>
      <c r="D2367" s="119">
        <v>43171</v>
      </c>
      <c r="E2367" s="120" t="s">
        <v>5624</v>
      </c>
      <c r="F2367" s="120" t="s">
        <v>3</v>
      </c>
      <c r="G2367" s="120">
        <v>1604053</v>
      </c>
      <c r="H2367" s="124"/>
      <c r="I2367" s="128" t="s">
        <v>5625</v>
      </c>
      <c r="J2367" s="124"/>
      <c r="K2367" s="124"/>
      <c r="L2367" s="124"/>
      <c r="M2367" s="124"/>
      <c r="N2367" s="213">
        <v>0</v>
      </c>
      <c r="O2367" s="213">
        <v>87</v>
      </c>
      <c r="P2367" s="124" t="s">
        <v>1314</v>
      </c>
    </row>
    <row r="2368" spans="1:16" ht="51">
      <c r="A2368" s="266" t="s">
        <v>619</v>
      </c>
      <c r="B2368" s="124"/>
      <c r="C2368" s="125" t="s">
        <v>713</v>
      </c>
      <c r="D2368" s="119">
        <v>43171</v>
      </c>
      <c r="E2368" s="120" t="s">
        <v>5626</v>
      </c>
      <c r="F2368" s="120" t="s">
        <v>3</v>
      </c>
      <c r="G2368" s="120">
        <v>1604084</v>
      </c>
      <c r="H2368" s="124"/>
      <c r="I2368" s="128" t="s">
        <v>5627</v>
      </c>
      <c r="J2368" s="124"/>
      <c r="K2368" s="124"/>
      <c r="L2368" s="124"/>
      <c r="M2368" s="124"/>
      <c r="N2368" s="213">
        <v>0</v>
      </c>
      <c r="O2368" s="213">
        <v>6767.58</v>
      </c>
      <c r="P2368" s="124" t="s">
        <v>1314</v>
      </c>
    </row>
    <row r="2369" spans="1:16" ht="51">
      <c r="A2369" s="266" t="s">
        <v>619</v>
      </c>
      <c r="B2369" s="124"/>
      <c r="C2369" s="125" t="s">
        <v>713</v>
      </c>
      <c r="D2369" s="119">
        <v>43171</v>
      </c>
      <c r="E2369" s="120" t="s">
        <v>5628</v>
      </c>
      <c r="F2369" s="120" t="s">
        <v>3</v>
      </c>
      <c r="G2369" s="120">
        <v>1604113</v>
      </c>
      <c r="H2369" s="124"/>
      <c r="I2369" s="128" t="s">
        <v>5629</v>
      </c>
      <c r="J2369" s="124"/>
      <c r="K2369" s="124"/>
      <c r="L2369" s="124"/>
      <c r="M2369" s="124"/>
      <c r="N2369" s="213">
        <v>0</v>
      </c>
      <c r="O2369" s="213">
        <v>678.59</v>
      </c>
      <c r="P2369" s="124" t="s">
        <v>1314</v>
      </c>
    </row>
    <row r="2370" spans="1:16" ht="51">
      <c r="A2370" s="266" t="s">
        <v>619</v>
      </c>
      <c r="B2370" s="124"/>
      <c r="C2370" s="125" t="s">
        <v>713</v>
      </c>
      <c r="D2370" s="119">
        <v>43171</v>
      </c>
      <c r="E2370" s="120" t="s">
        <v>5630</v>
      </c>
      <c r="F2370" s="120" t="s">
        <v>3</v>
      </c>
      <c r="G2370" s="120">
        <v>1604165</v>
      </c>
      <c r="H2370" s="124"/>
      <c r="I2370" s="128" t="s">
        <v>5631</v>
      </c>
      <c r="J2370" s="124"/>
      <c r="K2370" s="124"/>
      <c r="L2370" s="124"/>
      <c r="M2370" s="124"/>
      <c r="N2370" s="213">
        <v>0</v>
      </c>
      <c r="O2370" s="213">
        <v>140</v>
      </c>
      <c r="P2370" s="124" t="s">
        <v>1314</v>
      </c>
    </row>
    <row r="2371" spans="1:16" ht="51">
      <c r="A2371" s="266">
        <v>378</v>
      </c>
      <c r="B2371" s="124"/>
      <c r="C2371" s="125" t="s">
        <v>1274</v>
      </c>
      <c r="D2371" s="119">
        <v>43171</v>
      </c>
      <c r="E2371" s="120" t="s">
        <v>5632</v>
      </c>
      <c r="F2371" s="120" t="s">
        <v>3</v>
      </c>
      <c r="G2371" s="120">
        <v>1604188</v>
      </c>
      <c r="H2371" s="124"/>
      <c r="I2371" s="128" t="s">
        <v>5633</v>
      </c>
      <c r="J2371" s="124"/>
      <c r="K2371" s="124"/>
      <c r="L2371" s="124"/>
      <c r="M2371" s="124"/>
      <c r="N2371" s="213">
        <v>0</v>
      </c>
      <c r="O2371" s="213">
        <v>846.23</v>
      </c>
      <c r="P2371" s="124" t="s">
        <v>1314</v>
      </c>
    </row>
    <row r="2372" spans="1:16" ht="51">
      <c r="A2372" s="266" t="s">
        <v>619</v>
      </c>
      <c r="B2372" s="124"/>
      <c r="C2372" s="125" t="s">
        <v>713</v>
      </c>
      <c r="D2372" s="119">
        <v>43171</v>
      </c>
      <c r="E2372" s="120" t="s">
        <v>5634</v>
      </c>
      <c r="F2372" s="120" t="s">
        <v>3</v>
      </c>
      <c r="G2372" s="120">
        <v>1604194</v>
      </c>
      <c r="H2372" s="124"/>
      <c r="I2372" s="128" t="s">
        <v>5635</v>
      </c>
      <c r="J2372" s="124"/>
      <c r="K2372" s="124"/>
      <c r="L2372" s="124"/>
      <c r="M2372" s="124"/>
      <c r="N2372" s="213">
        <v>0</v>
      </c>
      <c r="O2372" s="213">
        <v>3487.66</v>
      </c>
      <c r="P2372" s="124" t="s">
        <v>1314</v>
      </c>
    </row>
    <row r="2373" spans="1:16" ht="51">
      <c r="A2373" s="266" t="s">
        <v>619</v>
      </c>
      <c r="B2373" s="124"/>
      <c r="C2373" s="125" t="s">
        <v>713</v>
      </c>
      <c r="D2373" s="119">
        <v>43171</v>
      </c>
      <c r="E2373" s="120" t="s">
        <v>5636</v>
      </c>
      <c r="F2373" s="120" t="s">
        <v>3</v>
      </c>
      <c r="G2373" s="120">
        <v>1604196</v>
      </c>
      <c r="H2373" s="124"/>
      <c r="I2373" s="128" t="s">
        <v>5637</v>
      </c>
      <c r="J2373" s="124"/>
      <c r="K2373" s="124"/>
      <c r="L2373" s="124"/>
      <c r="M2373" s="124"/>
      <c r="N2373" s="213">
        <v>0</v>
      </c>
      <c r="O2373" s="213">
        <v>190</v>
      </c>
      <c r="P2373" s="124" t="s">
        <v>1314</v>
      </c>
    </row>
    <row r="2374" spans="1:16" ht="51">
      <c r="A2374" s="266" t="s">
        <v>619</v>
      </c>
      <c r="B2374" s="124"/>
      <c r="C2374" s="125" t="s">
        <v>713</v>
      </c>
      <c r="D2374" s="119">
        <v>43171</v>
      </c>
      <c r="E2374" s="120" t="s">
        <v>5638</v>
      </c>
      <c r="F2374" s="120" t="s">
        <v>3</v>
      </c>
      <c r="G2374" s="120">
        <v>1604234</v>
      </c>
      <c r="H2374" s="124"/>
      <c r="I2374" s="128" t="s">
        <v>5639</v>
      </c>
      <c r="J2374" s="124"/>
      <c r="K2374" s="124"/>
      <c r="L2374" s="124"/>
      <c r="M2374" s="124"/>
      <c r="N2374" s="213">
        <v>0</v>
      </c>
      <c r="O2374" s="213">
        <v>647.59</v>
      </c>
      <c r="P2374" s="124" t="s">
        <v>1314</v>
      </c>
    </row>
    <row r="2375" spans="1:16" ht="51">
      <c r="A2375" s="266" t="s">
        <v>619</v>
      </c>
      <c r="B2375" s="124"/>
      <c r="C2375" s="125" t="s">
        <v>713</v>
      </c>
      <c r="D2375" s="119">
        <v>43171</v>
      </c>
      <c r="E2375" s="120" t="s">
        <v>5640</v>
      </c>
      <c r="F2375" s="120" t="s">
        <v>3</v>
      </c>
      <c r="G2375" s="120">
        <v>1604242</v>
      </c>
      <c r="H2375" s="124"/>
      <c r="I2375" s="128" t="s">
        <v>5641</v>
      </c>
      <c r="J2375" s="124"/>
      <c r="K2375" s="124"/>
      <c r="L2375" s="124"/>
      <c r="M2375" s="124"/>
      <c r="N2375" s="213">
        <v>0</v>
      </c>
      <c r="O2375" s="213">
        <v>504.51</v>
      </c>
      <c r="P2375" s="124" t="s">
        <v>1314</v>
      </c>
    </row>
    <row r="2376" spans="1:16" ht="51">
      <c r="A2376" s="266">
        <v>292</v>
      </c>
      <c r="B2376" s="124"/>
      <c r="C2376" s="125" t="s">
        <v>152</v>
      </c>
      <c r="D2376" s="119">
        <v>43171</v>
      </c>
      <c r="E2376" s="120" t="s">
        <v>5642</v>
      </c>
      <c r="F2376" s="120" t="s">
        <v>3</v>
      </c>
      <c r="G2376" s="120">
        <v>1604252</v>
      </c>
      <c r="H2376" s="124"/>
      <c r="I2376" s="128" t="s">
        <v>5643</v>
      </c>
      <c r="J2376" s="124"/>
      <c r="K2376" s="124"/>
      <c r="L2376" s="124"/>
      <c r="M2376" s="124"/>
      <c r="N2376" s="213">
        <v>0</v>
      </c>
      <c r="O2376" s="213">
        <v>87</v>
      </c>
      <c r="P2376" s="124" t="s">
        <v>1314</v>
      </c>
    </row>
    <row r="2377" spans="1:16" ht="51">
      <c r="A2377" s="266">
        <v>292</v>
      </c>
      <c r="B2377" s="124"/>
      <c r="C2377" s="125" t="s">
        <v>152</v>
      </c>
      <c r="D2377" s="119">
        <v>43171</v>
      </c>
      <c r="E2377" s="120" t="s">
        <v>5644</v>
      </c>
      <c r="F2377" s="120" t="s">
        <v>3</v>
      </c>
      <c r="G2377" s="120">
        <v>1604260</v>
      </c>
      <c r="H2377" s="124"/>
      <c r="I2377" s="128" t="s">
        <v>5643</v>
      </c>
      <c r="J2377" s="124"/>
      <c r="K2377" s="124"/>
      <c r="L2377" s="124"/>
      <c r="M2377" s="124"/>
      <c r="N2377" s="213">
        <v>0</v>
      </c>
      <c r="O2377" s="213">
        <v>80</v>
      </c>
      <c r="P2377" s="124" t="s">
        <v>1314</v>
      </c>
    </row>
    <row r="2378" spans="1:16" ht="51">
      <c r="A2378" s="266" t="s">
        <v>619</v>
      </c>
      <c r="B2378" s="124"/>
      <c r="C2378" s="125" t="s">
        <v>713</v>
      </c>
      <c r="D2378" s="119">
        <v>43171</v>
      </c>
      <c r="E2378" s="120" t="s">
        <v>5645</v>
      </c>
      <c r="F2378" s="120" t="s">
        <v>3</v>
      </c>
      <c r="G2378" s="120">
        <v>1604261</v>
      </c>
      <c r="H2378" s="124"/>
      <c r="I2378" s="128" t="s">
        <v>5646</v>
      </c>
      <c r="J2378" s="124"/>
      <c r="K2378" s="124"/>
      <c r="L2378" s="124"/>
      <c r="M2378" s="124"/>
      <c r="N2378" s="213">
        <v>0</v>
      </c>
      <c r="O2378" s="213">
        <v>13944</v>
      </c>
      <c r="P2378" s="124" t="s">
        <v>1314</v>
      </c>
    </row>
    <row r="2379" spans="1:16" ht="51">
      <c r="A2379" s="266">
        <v>292</v>
      </c>
      <c r="B2379" s="124"/>
      <c r="C2379" s="125" t="s">
        <v>152</v>
      </c>
      <c r="D2379" s="119">
        <v>43171</v>
      </c>
      <c r="E2379" s="120" t="s">
        <v>5647</v>
      </c>
      <c r="F2379" s="120" t="s">
        <v>3</v>
      </c>
      <c r="G2379" s="120">
        <v>1604266</v>
      </c>
      <c r="H2379" s="124"/>
      <c r="I2379" s="128" t="s">
        <v>5643</v>
      </c>
      <c r="J2379" s="124"/>
      <c r="K2379" s="124"/>
      <c r="L2379" s="124"/>
      <c r="M2379" s="124"/>
      <c r="N2379" s="213">
        <v>0</v>
      </c>
      <c r="O2379" s="213">
        <v>102</v>
      </c>
      <c r="P2379" s="124" t="s">
        <v>1314</v>
      </c>
    </row>
    <row r="2380" spans="1:16" ht="51">
      <c r="A2380" s="266">
        <v>20</v>
      </c>
      <c r="B2380" s="124"/>
      <c r="C2380" s="125" t="s">
        <v>693</v>
      </c>
      <c r="D2380" s="119">
        <v>43171</v>
      </c>
      <c r="E2380" s="120" t="s">
        <v>5648</v>
      </c>
      <c r="F2380" s="120" t="s">
        <v>3</v>
      </c>
      <c r="G2380" s="120">
        <v>1604268</v>
      </c>
      <c r="H2380" s="124"/>
      <c r="I2380" s="128" t="s">
        <v>5649</v>
      </c>
      <c r="J2380" s="124"/>
      <c r="K2380" s="124"/>
      <c r="L2380" s="124"/>
      <c r="M2380" s="124"/>
      <c r="N2380" s="213">
        <v>0</v>
      </c>
      <c r="O2380" s="213">
        <v>217</v>
      </c>
      <c r="P2380" s="124" t="s">
        <v>1314</v>
      </c>
    </row>
    <row r="2381" spans="1:16" ht="51">
      <c r="A2381" s="266">
        <v>292</v>
      </c>
      <c r="B2381" s="124"/>
      <c r="C2381" s="125" t="s">
        <v>152</v>
      </c>
      <c r="D2381" s="119">
        <v>43171</v>
      </c>
      <c r="E2381" s="120" t="s">
        <v>5650</v>
      </c>
      <c r="F2381" s="120" t="s">
        <v>3</v>
      </c>
      <c r="G2381" s="120">
        <v>1604269</v>
      </c>
      <c r="H2381" s="124"/>
      <c r="I2381" s="128" t="s">
        <v>5651</v>
      </c>
      <c r="J2381" s="124"/>
      <c r="K2381" s="124"/>
      <c r="L2381" s="124"/>
      <c r="M2381" s="124"/>
      <c r="N2381" s="213">
        <v>0</v>
      </c>
      <c r="O2381" s="213">
        <v>93</v>
      </c>
      <c r="P2381" s="124" t="s">
        <v>1314</v>
      </c>
    </row>
    <row r="2382" spans="1:16" ht="51">
      <c r="A2382" s="266">
        <v>292</v>
      </c>
      <c r="B2382" s="124"/>
      <c r="C2382" s="125" t="s">
        <v>152</v>
      </c>
      <c r="D2382" s="119">
        <v>43171</v>
      </c>
      <c r="E2382" s="120" t="s">
        <v>5652</v>
      </c>
      <c r="F2382" s="120" t="s">
        <v>3</v>
      </c>
      <c r="G2382" s="120">
        <v>1604270</v>
      </c>
      <c r="H2382" s="124"/>
      <c r="I2382" s="128" t="s">
        <v>5643</v>
      </c>
      <c r="J2382" s="124"/>
      <c r="K2382" s="124"/>
      <c r="L2382" s="124"/>
      <c r="M2382" s="124"/>
      <c r="N2382" s="213">
        <v>0</v>
      </c>
      <c r="O2382" s="213">
        <v>10</v>
      </c>
      <c r="P2382" s="124" t="s">
        <v>1314</v>
      </c>
    </row>
    <row r="2383" spans="1:16" ht="51">
      <c r="A2383" s="266">
        <v>292</v>
      </c>
      <c r="B2383" s="124"/>
      <c r="C2383" s="125" t="s">
        <v>152</v>
      </c>
      <c r="D2383" s="119">
        <v>43171</v>
      </c>
      <c r="E2383" s="120" t="s">
        <v>5653</v>
      </c>
      <c r="F2383" s="120" t="s">
        <v>3</v>
      </c>
      <c r="G2383" s="120">
        <v>1604273</v>
      </c>
      <c r="H2383" s="124"/>
      <c r="I2383" s="128" t="s">
        <v>5651</v>
      </c>
      <c r="J2383" s="124"/>
      <c r="K2383" s="124"/>
      <c r="L2383" s="124"/>
      <c r="M2383" s="124"/>
      <c r="N2383" s="213">
        <v>0</v>
      </c>
      <c r="O2383" s="213">
        <v>78</v>
      </c>
      <c r="P2383" s="124" t="s">
        <v>1314</v>
      </c>
    </row>
    <row r="2384" spans="1:16" ht="51">
      <c r="A2384" s="266">
        <v>292</v>
      </c>
      <c r="B2384" s="124"/>
      <c r="C2384" s="125" t="s">
        <v>152</v>
      </c>
      <c r="D2384" s="119">
        <v>43171</v>
      </c>
      <c r="E2384" s="120" t="s">
        <v>5654</v>
      </c>
      <c r="F2384" s="120" t="s">
        <v>3</v>
      </c>
      <c r="G2384" s="120">
        <v>1604278</v>
      </c>
      <c r="H2384" s="124"/>
      <c r="I2384" s="128" t="s">
        <v>5643</v>
      </c>
      <c r="J2384" s="124"/>
      <c r="K2384" s="124"/>
      <c r="L2384" s="124"/>
      <c r="M2384" s="124"/>
      <c r="N2384" s="213">
        <v>0</v>
      </c>
      <c r="O2384" s="213">
        <v>89</v>
      </c>
      <c r="P2384" s="124" t="s">
        <v>1314</v>
      </c>
    </row>
    <row r="2385" spans="1:16" ht="51">
      <c r="A2385" s="266">
        <v>292</v>
      </c>
      <c r="B2385" s="124"/>
      <c r="C2385" s="125" t="s">
        <v>152</v>
      </c>
      <c r="D2385" s="119">
        <v>43171</v>
      </c>
      <c r="E2385" s="120" t="s">
        <v>5655</v>
      </c>
      <c r="F2385" s="120" t="s">
        <v>3</v>
      </c>
      <c r="G2385" s="120">
        <v>1604283</v>
      </c>
      <c r="H2385" s="124"/>
      <c r="I2385" s="128" t="s">
        <v>5643</v>
      </c>
      <c r="J2385" s="124"/>
      <c r="K2385" s="124"/>
      <c r="L2385" s="124"/>
      <c r="M2385" s="124"/>
      <c r="N2385" s="213">
        <v>0</v>
      </c>
      <c r="O2385" s="213">
        <v>65</v>
      </c>
      <c r="P2385" s="124" t="s">
        <v>1314</v>
      </c>
    </row>
    <row r="2386" spans="1:16" ht="51">
      <c r="A2386" s="266">
        <v>292</v>
      </c>
      <c r="B2386" s="124"/>
      <c r="C2386" s="125" t="s">
        <v>152</v>
      </c>
      <c r="D2386" s="119">
        <v>43171</v>
      </c>
      <c r="E2386" s="120" t="s">
        <v>5656</v>
      </c>
      <c r="F2386" s="120" t="s">
        <v>3</v>
      </c>
      <c r="G2386" s="120">
        <v>1604284</v>
      </c>
      <c r="H2386" s="124"/>
      <c r="I2386" s="128" t="s">
        <v>5643</v>
      </c>
      <c r="J2386" s="124"/>
      <c r="K2386" s="124"/>
      <c r="L2386" s="124"/>
      <c r="M2386" s="124"/>
      <c r="N2386" s="213">
        <v>0</v>
      </c>
      <c r="O2386" s="213">
        <v>69</v>
      </c>
      <c r="P2386" s="124" t="s">
        <v>1314</v>
      </c>
    </row>
    <row r="2387" spans="1:16" ht="51">
      <c r="A2387" s="266">
        <v>292</v>
      </c>
      <c r="B2387" s="124"/>
      <c r="C2387" s="125" t="s">
        <v>152</v>
      </c>
      <c r="D2387" s="119">
        <v>43171</v>
      </c>
      <c r="E2387" s="120" t="s">
        <v>5657</v>
      </c>
      <c r="F2387" s="120" t="s">
        <v>3</v>
      </c>
      <c r="G2387" s="120">
        <v>1604285</v>
      </c>
      <c r="H2387" s="124"/>
      <c r="I2387" s="128" t="s">
        <v>5643</v>
      </c>
      <c r="J2387" s="124"/>
      <c r="K2387" s="124"/>
      <c r="L2387" s="124"/>
      <c r="M2387" s="124"/>
      <c r="N2387" s="213">
        <v>0</v>
      </c>
      <c r="O2387" s="213">
        <v>51</v>
      </c>
      <c r="P2387" s="124" t="s">
        <v>1314</v>
      </c>
    </row>
    <row r="2388" spans="1:16" ht="51">
      <c r="A2388" s="266">
        <v>292</v>
      </c>
      <c r="B2388" s="124"/>
      <c r="C2388" s="125" t="s">
        <v>152</v>
      </c>
      <c r="D2388" s="119">
        <v>43171</v>
      </c>
      <c r="E2388" s="120" t="s">
        <v>5658</v>
      </c>
      <c r="F2388" s="120" t="s">
        <v>3</v>
      </c>
      <c r="G2388" s="120">
        <v>1604287</v>
      </c>
      <c r="H2388" s="124"/>
      <c r="I2388" s="128" t="s">
        <v>5643</v>
      </c>
      <c r="J2388" s="124"/>
      <c r="K2388" s="124"/>
      <c r="L2388" s="124"/>
      <c r="M2388" s="124"/>
      <c r="N2388" s="213">
        <v>0</v>
      </c>
      <c r="O2388" s="213">
        <v>36</v>
      </c>
      <c r="P2388" s="124" t="s">
        <v>1314</v>
      </c>
    </row>
    <row r="2389" spans="1:16" ht="51">
      <c r="A2389" s="266">
        <v>292</v>
      </c>
      <c r="B2389" s="124"/>
      <c r="C2389" s="125" t="s">
        <v>152</v>
      </c>
      <c r="D2389" s="119">
        <v>43171</v>
      </c>
      <c r="E2389" s="120" t="s">
        <v>5659</v>
      </c>
      <c r="F2389" s="120" t="s">
        <v>3</v>
      </c>
      <c r="G2389" s="120">
        <v>1604289</v>
      </c>
      <c r="H2389" s="124"/>
      <c r="I2389" s="128" t="s">
        <v>5643</v>
      </c>
      <c r="J2389" s="124"/>
      <c r="K2389" s="124"/>
      <c r="L2389" s="124"/>
      <c r="M2389" s="124"/>
      <c r="N2389" s="213">
        <v>0</v>
      </c>
      <c r="O2389" s="213">
        <v>88</v>
      </c>
      <c r="P2389" s="124" t="s">
        <v>1314</v>
      </c>
    </row>
    <row r="2390" spans="1:16" ht="51">
      <c r="A2390" s="266">
        <v>292</v>
      </c>
      <c r="B2390" s="124"/>
      <c r="C2390" s="125" t="s">
        <v>152</v>
      </c>
      <c r="D2390" s="119">
        <v>43171</v>
      </c>
      <c r="E2390" s="120" t="s">
        <v>5660</v>
      </c>
      <c r="F2390" s="120" t="s">
        <v>3</v>
      </c>
      <c r="G2390" s="120">
        <v>1604290</v>
      </c>
      <c r="H2390" s="124"/>
      <c r="I2390" s="128" t="s">
        <v>5643</v>
      </c>
      <c r="J2390" s="124"/>
      <c r="K2390" s="124"/>
      <c r="L2390" s="124"/>
      <c r="M2390" s="124"/>
      <c r="N2390" s="213">
        <v>0</v>
      </c>
      <c r="O2390" s="213">
        <v>83</v>
      </c>
      <c r="P2390" s="124" t="s">
        <v>1314</v>
      </c>
    </row>
    <row r="2391" spans="1:16" ht="51">
      <c r="A2391" s="266">
        <v>593</v>
      </c>
      <c r="B2391" s="124"/>
      <c r="C2391" s="125" t="s">
        <v>863</v>
      </c>
      <c r="D2391" s="119">
        <v>43171</v>
      </c>
      <c r="E2391" s="120" t="s">
        <v>5661</v>
      </c>
      <c r="F2391" s="120" t="s">
        <v>3</v>
      </c>
      <c r="G2391" s="120">
        <v>1604291</v>
      </c>
      <c r="H2391" s="124"/>
      <c r="I2391" s="128" t="s">
        <v>5662</v>
      </c>
      <c r="J2391" s="124"/>
      <c r="K2391" s="124"/>
      <c r="L2391" s="124"/>
      <c r="M2391" s="124"/>
      <c r="N2391" s="213">
        <v>0</v>
      </c>
      <c r="O2391" s="213">
        <v>0.73</v>
      </c>
      <c r="P2391" s="124" t="s">
        <v>1314</v>
      </c>
    </row>
    <row r="2392" spans="1:16" ht="51">
      <c r="A2392" s="266">
        <v>292</v>
      </c>
      <c r="B2392" s="124"/>
      <c r="C2392" s="125" t="s">
        <v>152</v>
      </c>
      <c r="D2392" s="119">
        <v>43171</v>
      </c>
      <c r="E2392" s="120" t="s">
        <v>5663</v>
      </c>
      <c r="F2392" s="120" t="s">
        <v>3</v>
      </c>
      <c r="G2392" s="120">
        <v>1604292</v>
      </c>
      <c r="H2392" s="124"/>
      <c r="I2392" s="128" t="s">
        <v>5643</v>
      </c>
      <c r="J2392" s="124"/>
      <c r="K2392" s="124"/>
      <c r="L2392" s="124"/>
      <c r="M2392" s="124"/>
      <c r="N2392" s="213">
        <v>0</v>
      </c>
      <c r="O2392" s="213">
        <v>98</v>
      </c>
      <c r="P2392" s="124" t="s">
        <v>1314</v>
      </c>
    </row>
    <row r="2393" spans="1:16" ht="51">
      <c r="A2393" s="266">
        <v>292</v>
      </c>
      <c r="B2393" s="124"/>
      <c r="C2393" s="125" t="s">
        <v>152</v>
      </c>
      <c r="D2393" s="119">
        <v>43171</v>
      </c>
      <c r="E2393" s="120" t="s">
        <v>5664</v>
      </c>
      <c r="F2393" s="120" t="s">
        <v>3</v>
      </c>
      <c r="G2393" s="120">
        <v>1604294</v>
      </c>
      <c r="H2393" s="124"/>
      <c r="I2393" s="128" t="s">
        <v>5643</v>
      </c>
      <c r="J2393" s="124"/>
      <c r="K2393" s="124"/>
      <c r="L2393" s="124"/>
      <c r="M2393" s="124"/>
      <c r="N2393" s="213">
        <v>0</v>
      </c>
      <c r="O2393" s="213">
        <v>67</v>
      </c>
      <c r="P2393" s="124" t="s">
        <v>1314</v>
      </c>
    </row>
    <row r="2394" spans="1:16" ht="51">
      <c r="A2394" s="266" t="s">
        <v>619</v>
      </c>
      <c r="B2394" s="124"/>
      <c r="C2394" s="125" t="s">
        <v>713</v>
      </c>
      <c r="D2394" s="119">
        <v>43171</v>
      </c>
      <c r="E2394" s="120" t="s">
        <v>5665</v>
      </c>
      <c r="F2394" s="120" t="s">
        <v>3</v>
      </c>
      <c r="G2394" s="120">
        <v>1604296</v>
      </c>
      <c r="H2394" s="124"/>
      <c r="I2394" s="128" t="s">
        <v>5666</v>
      </c>
      <c r="J2394" s="124"/>
      <c r="K2394" s="124"/>
      <c r="L2394" s="124"/>
      <c r="M2394" s="124"/>
      <c r="N2394" s="213">
        <v>0</v>
      </c>
      <c r="O2394" s="213">
        <v>474</v>
      </c>
      <c r="P2394" s="124" t="s">
        <v>1314</v>
      </c>
    </row>
    <row r="2395" spans="1:16" ht="51">
      <c r="A2395" s="266">
        <v>292</v>
      </c>
      <c r="B2395" s="124"/>
      <c r="C2395" s="125" t="s">
        <v>152</v>
      </c>
      <c r="D2395" s="119">
        <v>43171</v>
      </c>
      <c r="E2395" s="120" t="s">
        <v>5667</v>
      </c>
      <c r="F2395" s="120" t="s">
        <v>3</v>
      </c>
      <c r="G2395" s="120">
        <v>1604297</v>
      </c>
      <c r="H2395" s="124"/>
      <c r="I2395" s="128" t="s">
        <v>5643</v>
      </c>
      <c r="J2395" s="124"/>
      <c r="K2395" s="124"/>
      <c r="L2395" s="124"/>
      <c r="M2395" s="124"/>
      <c r="N2395" s="213">
        <v>0</v>
      </c>
      <c r="O2395" s="213">
        <v>70</v>
      </c>
      <c r="P2395" s="124" t="s">
        <v>1314</v>
      </c>
    </row>
    <row r="2396" spans="1:16" ht="51">
      <c r="A2396" s="266">
        <v>292</v>
      </c>
      <c r="B2396" s="124"/>
      <c r="C2396" s="125" t="s">
        <v>152</v>
      </c>
      <c r="D2396" s="119">
        <v>43171</v>
      </c>
      <c r="E2396" s="120" t="s">
        <v>5668</v>
      </c>
      <c r="F2396" s="120" t="s">
        <v>3</v>
      </c>
      <c r="G2396" s="120">
        <v>1604298</v>
      </c>
      <c r="H2396" s="124"/>
      <c r="I2396" s="128" t="s">
        <v>5643</v>
      </c>
      <c r="J2396" s="124"/>
      <c r="K2396" s="124"/>
      <c r="L2396" s="124"/>
      <c r="M2396" s="124"/>
      <c r="N2396" s="213">
        <v>0</v>
      </c>
      <c r="O2396" s="213">
        <v>92</v>
      </c>
      <c r="P2396" s="124" t="s">
        <v>1314</v>
      </c>
    </row>
    <row r="2397" spans="1:16" ht="51">
      <c r="A2397" s="266">
        <v>292</v>
      </c>
      <c r="B2397" s="124"/>
      <c r="C2397" s="125" t="s">
        <v>152</v>
      </c>
      <c r="D2397" s="119">
        <v>43171</v>
      </c>
      <c r="E2397" s="120" t="s">
        <v>5669</v>
      </c>
      <c r="F2397" s="120" t="s">
        <v>3</v>
      </c>
      <c r="G2397" s="120">
        <v>1604300</v>
      </c>
      <c r="H2397" s="124"/>
      <c r="I2397" s="128" t="s">
        <v>5643</v>
      </c>
      <c r="J2397" s="124"/>
      <c r="K2397" s="124"/>
      <c r="L2397" s="124"/>
      <c r="M2397" s="124"/>
      <c r="N2397" s="213">
        <v>0</v>
      </c>
      <c r="O2397" s="213">
        <v>85</v>
      </c>
      <c r="P2397" s="124" t="s">
        <v>1314</v>
      </c>
    </row>
    <row r="2398" spans="1:16" ht="51">
      <c r="A2398" s="266" t="s">
        <v>619</v>
      </c>
      <c r="B2398" s="124"/>
      <c r="C2398" s="125" t="s">
        <v>713</v>
      </c>
      <c r="D2398" s="119">
        <v>43171</v>
      </c>
      <c r="E2398" s="120" t="s">
        <v>5670</v>
      </c>
      <c r="F2398" s="120" t="s">
        <v>3</v>
      </c>
      <c r="G2398" s="120">
        <v>1604301</v>
      </c>
      <c r="H2398" s="124"/>
      <c r="I2398" s="128" t="s">
        <v>5671</v>
      </c>
      <c r="J2398" s="124"/>
      <c r="K2398" s="124"/>
      <c r="L2398" s="124"/>
      <c r="M2398" s="124"/>
      <c r="N2398" s="213">
        <v>0</v>
      </c>
      <c r="O2398" s="213">
        <v>5144</v>
      </c>
      <c r="P2398" s="124" t="s">
        <v>1314</v>
      </c>
    </row>
    <row r="2399" spans="1:16" ht="51">
      <c r="A2399" s="266">
        <v>292</v>
      </c>
      <c r="B2399" s="124"/>
      <c r="C2399" s="125" t="s">
        <v>152</v>
      </c>
      <c r="D2399" s="119">
        <v>43171</v>
      </c>
      <c r="E2399" s="120" t="s">
        <v>5672</v>
      </c>
      <c r="F2399" s="120" t="s">
        <v>3</v>
      </c>
      <c r="G2399" s="120">
        <v>1604303</v>
      </c>
      <c r="H2399" s="124"/>
      <c r="I2399" s="128" t="s">
        <v>5643</v>
      </c>
      <c r="J2399" s="124"/>
      <c r="K2399" s="124"/>
      <c r="L2399" s="124"/>
      <c r="M2399" s="124"/>
      <c r="N2399" s="213">
        <v>0</v>
      </c>
      <c r="O2399" s="213">
        <v>47</v>
      </c>
      <c r="P2399" s="124" t="s">
        <v>1314</v>
      </c>
    </row>
    <row r="2400" spans="1:16" ht="51">
      <c r="A2400" s="266">
        <v>292</v>
      </c>
      <c r="B2400" s="124"/>
      <c r="C2400" s="125" t="s">
        <v>152</v>
      </c>
      <c r="D2400" s="119">
        <v>43171</v>
      </c>
      <c r="E2400" s="120" t="s">
        <v>5673</v>
      </c>
      <c r="F2400" s="120" t="s">
        <v>3</v>
      </c>
      <c r="G2400" s="120">
        <v>1604305</v>
      </c>
      <c r="H2400" s="124"/>
      <c r="I2400" s="128" t="s">
        <v>5643</v>
      </c>
      <c r="J2400" s="124"/>
      <c r="K2400" s="124"/>
      <c r="L2400" s="124"/>
      <c r="M2400" s="124"/>
      <c r="N2400" s="213">
        <v>0</v>
      </c>
      <c r="O2400" s="213">
        <v>87</v>
      </c>
      <c r="P2400" s="124" t="s">
        <v>1314</v>
      </c>
    </row>
    <row r="2401" spans="1:16" ht="51">
      <c r="A2401" s="266">
        <v>292</v>
      </c>
      <c r="B2401" s="124"/>
      <c r="C2401" s="125" t="s">
        <v>152</v>
      </c>
      <c r="D2401" s="119">
        <v>43171</v>
      </c>
      <c r="E2401" s="120" t="s">
        <v>5674</v>
      </c>
      <c r="F2401" s="120" t="s">
        <v>3</v>
      </c>
      <c r="G2401" s="120">
        <v>1604308</v>
      </c>
      <c r="H2401" s="124"/>
      <c r="I2401" s="128" t="s">
        <v>5643</v>
      </c>
      <c r="J2401" s="124"/>
      <c r="K2401" s="124"/>
      <c r="L2401" s="124"/>
      <c r="M2401" s="124"/>
      <c r="N2401" s="213">
        <v>0</v>
      </c>
      <c r="O2401" s="213">
        <v>78</v>
      </c>
      <c r="P2401" s="124" t="s">
        <v>1314</v>
      </c>
    </row>
    <row r="2402" spans="1:16" ht="51">
      <c r="A2402" s="266">
        <v>292</v>
      </c>
      <c r="B2402" s="124"/>
      <c r="C2402" s="125" t="s">
        <v>152</v>
      </c>
      <c r="D2402" s="119">
        <v>43171</v>
      </c>
      <c r="E2402" s="120" t="s">
        <v>5675</v>
      </c>
      <c r="F2402" s="120" t="s">
        <v>3</v>
      </c>
      <c r="G2402" s="120">
        <v>1604311</v>
      </c>
      <c r="H2402" s="124"/>
      <c r="I2402" s="128" t="s">
        <v>5643</v>
      </c>
      <c r="J2402" s="124"/>
      <c r="K2402" s="124"/>
      <c r="L2402" s="124"/>
      <c r="M2402" s="124"/>
      <c r="N2402" s="213">
        <v>0</v>
      </c>
      <c r="O2402" s="213">
        <v>61</v>
      </c>
      <c r="P2402" s="124" t="s">
        <v>1314</v>
      </c>
    </row>
    <row r="2403" spans="1:16" ht="51">
      <c r="A2403" s="266">
        <v>292</v>
      </c>
      <c r="B2403" s="124"/>
      <c r="C2403" s="125" t="s">
        <v>152</v>
      </c>
      <c r="D2403" s="119">
        <v>43171</v>
      </c>
      <c r="E2403" s="120" t="s">
        <v>5676</v>
      </c>
      <c r="F2403" s="120" t="s">
        <v>3</v>
      </c>
      <c r="G2403" s="120">
        <v>1604314</v>
      </c>
      <c r="H2403" s="124"/>
      <c r="I2403" s="128" t="s">
        <v>5643</v>
      </c>
      <c r="J2403" s="124"/>
      <c r="K2403" s="124"/>
      <c r="L2403" s="124"/>
      <c r="M2403" s="124"/>
      <c r="N2403" s="213">
        <v>0</v>
      </c>
      <c r="O2403" s="213">
        <v>62</v>
      </c>
      <c r="P2403" s="124" t="s">
        <v>1314</v>
      </c>
    </row>
    <row r="2404" spans="1:16" ht="51">
      <c r="A2404" s="266">
        <v>292</v>
      </c>
      <c r="B2404" s="124"/>
      <c r="C2404" s="125" t="s">
        <v>152</v>
      </c>
      <c r="D2404" s="119">
        <v>43171</v>
      </c>
      <c r="E2404" s="120" t="s">
        <v>5677</v>
      </c>
      <c r="F2404" s="120" t="s">
        <v>3</v>
      </c>
      <c r="G2404" s="120">
        <v>1604317</v>
      </c>
      <c r="H2404" s="124"/>
      <c r="I2404" s="128" t="s">
        <v>5643</v>
      </c>
      <c r="J2404" s="124"/>
      <c r="K2404" s="124"/>
      <c r="L2404" s="124"/>
      <c r="M2404" s="124"/>
      <c r="N2404" s="213">
        <v>0</v>
      </c>
      <c r="O2404" s="213">
        <v>77</v>
      </c>
      <c r="P2404" s="124" t="s">
        <v>1314</v>
      </c>
    </row>
    <row r="2405" spans="1:16" ht="63.75">
      <c r="A2405" s="266">
        <v>212</v>
      </c>
      <c r="B2405" s="124"/>
      <c r="C2405" s="125" t="s">
        <v>761</v>
      </c>
      <c r="D2405" s="119">
        <v>43171</v>
      </c>
      <c r="E2405" s="120" t="s">
        <v>5678</v>
      </c>
      <c r="F2405" s="120" t="s">
        <v>3</v>
      </c>
      <c r="G2405" s="120">
        <v>1604318</v>
      </c>
      <c r="H2405" s="124"/>
      <c r="I2405" s="128" t="s">
        <v>5679</v>
      </c>
      <c r="J2405" s="124"/>
      <c r="K2405" s="124"/>
      <c r="L2405" s="124"/>
      <c r="M2405" s="124"/>
      <c r="N2405" s="213">
        <v>0</v>
      </c>
      <c r="O2405" s="213">
        <v>259.74</v>
      </c>
      <c r="P2405" s="124" t="s">
        <v>1314</v>
      </c>
    </row>
    <row r="2406" spans="1:16" ht="51">
      <c r="A2406" s="266">
        <v>292</v>
      </c>
      <c r="B2406" s="124"/>
      <c r="C2406" s="125" t="s">
        <v>152</v>
      </c>
      <c r="D2406" s="119">
        <v>43171</v>
      </c>
      <c r="E2406" s="120" t="s">
        <v>5680</v>
      </c>
      <c r="F2406" s="120" t="s">
        <v>3</v>
      </c>
      <c r="G2406" s="120">
        <v>1604319</v>
      </c>
      <c r="H2406" s="124"/>
      <c r="I2406" s="128" t="s">
        <v>5643</v>
      </c>
      <c r="J2406" s="124"/>
      <c r="K2406" s="124"/>
      <c r="L2406" s="124"/>
      <c r="M2406" s="124"/>
      <c r="N2406" s="213">
        <v>0</v>
      </c>
      <c r="O2406" s="213">
        <v>81</v>
      </c>
      <c r="P2406" s="124" t="s">
        <v>1314</v>
      </c>
    </row>
    <row r="2407" spans="1:16" ht="51">
      <c r="A2407" s="266">
        <v>292</v>
      </c>
      <c r="B2407" s="124"/>
      <c r="C2407" s="125" t="s">
        <v>152</v>
      </c>
      <c r="D2407" s="119">
        <v>43171</v>
      </c>
      <c r="E2407" s="120" t="s">
        <v>5681</v>
      </c>
      <c r="F2407" s="120" t="s">
        <v>3</v>
      </c>
      <c r="G2407" s="120">
        <v>1604320</v>
      </c>
      <c r="H2407" s="124"/>
      <c r="I2407" s="128" t="s">
        <v>5643</v>
      </c>
      <c r="J2407" s="124"/>
      <c r="K2407" s="124"/>
      <c r="L2407" s="124"/>
      <c r="M2407" s="124"/>
      <c r="N2407" s="213">
        <v>0</v>
      </c>
      <c r="O2407" s="213">
        <v>79</v>
      </c>
      <c r="P2407" s="124" t="s">
        <v>1314</v>
      </c>
    </row>
    <row r="2408" spans="1:16" ht="63.75">
      <c r="A2408" s="266" t="s">
        <v>619</v>
      </c>
      <c r="B2408" s="124"/>
      <c r="C2408" s="125" t="s">
        <v>713</v>
      </c>
      <c r="D2408" s="119">
        <v>43171</v>
      </c>
      <c r="E2408" s="120" t="s">
        <v>6465</v>
      </c>
      <c r="F2408" s="120" t="s">
        <v>6</v>
      </c>
      <c r="G2408" s="120">
        <v>684093</v>
      </c>
      <c r="H2408" s="124"/>
      <c r="I2408" s="128" t="s">
        <v>6466</v>
      </c>
      <c r="J2408" s="124"/>
      <c r="K2408" s="124"/>
      <c r="L2408" s="124"/>
      <c r="M2408" s="124"/>
      <c r="N2408" s="213">
        <v>0</v>
      </c>
      <c r="O2408" s="213">
        <v>12102.41</v>
      </c>
      <c r="P2408" s="124" t="s">
        <v>1314</v>
      </c>
    </row>
    <row r="2409" spans="1:16" ht="89.25">
      <c r="A2409" s="266">
        <v>292</v>
      </c>
      <c r="B2409" s="124"/>
      <c r="C2409" s="125" t="s">
        <v>152</v>
      </c>
      <c r="D2409" s="119">
        <v>43171</v>
      </c>
      <c r="E2409" s="120" t="s">
        <v>6467</v>
      </c>
      <c r="F2409" s="120" t="s">
        <v>1315</v>
      </c>
      <c r="G2409" s="120">
        <v>16908212</v>
      </c>
      <c r="H2409" s="124"/>
      <c r="I2409" s="128" t="s">
        <v>6468</v>
      </c>
      <c r="J2409" s="124"/>
      <c r="K2409" s="124"/>
      <c r="L2409" s="124"/>
      <c r="M2409" s="124"/>
      <c r="N2409" s="213">
        <v>0</v>
      </c>
      <c r="O2409" s="213">
        <v>4000</v>
      </c>
      <c r="P2409" s="124" t="s">
        <v>1314</v>
      </c>
    </row>
    <row r="2410" spans="1:16" ht="51">
      <c r="A2410" s="266" t="s">
        <v>620</v>
      </c>
      <c r="B2410" s="124"/>
      <c r="C2410" s="125" t="s">
        <v>714</v>
      </c>
      <c r="D2410" s="119">
        <v>43171</v>
      </c>
      <c r="E2410" s="120" t="s">
        <v>6469</v>
      </c>
      <c r="F2410" s="120" t="s">
        <v>1315</v>
      </c>
      <c r="G2410" s="120">
        <v>16878763</v>
      </c>
      <c r="H2410" s="124"/>
      <c r="I2410" s="128" t="s">
        <v>6470</v>
      </c>
      <c r="J2410" s="124"/>
      <c r="K2410" s="124"/>
      <c r="L2410" s="124"/>
      <c r="M2410" s="124"/>
      <c r="N2410" s="213">
        <v>0</v>
      </c>
      <c r="O2410" s="213">
        <v>925.27</v>
      </c>
      <c r="P2410" s="124" t="s">
        <v>1314</v>
      </c>
    </row>
    <row r="2411" spans="1:16" ht="76.5">
      <c r="A2411" s="266">
        <v>573</v>
      </c>
      <c r="B2411" s="124"/>
      <c r="C2411" s="125" t="s">
        <v>849</v>
      </c>
      <c r="D2411" s="119">
        <v>43171</v>
      </c>
      <c r="E2411" s="120" t="s">
        <v>6471</v>
      </c>
      <c r="F2411" s="120" t="s">
        <v>6</v>
      </c>
      <c r="G2411" s="120">
        <v>950669</v>
      </c>
      <c r="H2411" s="124"/>
      <c r="I2411" s="128" t="s">
        <v>6472</v>
      </c>
      <c r="J2411" s="124"/>
      <c r="K2411" s="124"/>
      <c r="L2411" s="124"/>
      <c r="M2411" s="124"/>
      <c r="N2411" s="213">
        <v>0</v>
      </c>
      <c r="O2411" s="213">
        <v>2516681.87</v>
      </c>
      <c r="P2411" s="124" t="s">
        <v>1314</v>
      </c>
    </row>
    <row r="2412" spans="1:16" ht="51">
      <c r="A2412" s="266">
        <v>290</v>
      </c>
      <c r="B2412" s="124"/>
      <c r="C2412" s="125" t="s">
        <v>793</v>
      </c>
      <c r="D2412" s="119">
        <v>43171</v>
      </c>
      <c r="E2412" s="120" t="s">
        <v>6473</v>
      </c>
      <c r="F2412" s="120" t="s">
        <v>1315</v>
      </c>
      <c r="G2412" s="120">
        <v>16925510</v>
      </c>
      <c r="H2412" s="124"/>
      <c r="I2412" s="128" t="s">
        <v>6474</v>
      </c>
      <c r="J2412" s="124"/>
      <c r="K2412" s="124"/>
      <c r="L2412" s="124"/>
      <c r="M2412" s="124"/>
      <c r="N2412" s="213">
        <v>738737.68</v>
      </c>
      <c r="O2412" s="213">
        <v>0</v>
      </c>
      <c r="P2412" s="124" t="s">
        <v>1314</v>
      </c>
    </row>
    <row r="2413" spans="1:16" ht="63.75">
      <c r="A2413" s="266">
        <v>513</v>
      </c>
      <c r="B2413" s="124"/>
      <c r="C2413" s="125" t="s">
        <v>201</v>
      </c>
      <c r="D2413" s="119">
        <v>43171</v>
      </c>
      <c r="E2413" s="120" t="s">
        <v>6475</v>
      </c>
      <c r="F2413" s="120" t="s">
        <v>11</v>
      </c>
      <c r="G2413" s="120">
        <v>915649</v>
      </c>
      <c r="H2413" s="124"/>
      <c r="I2413" s="128" t="s">
        <v>6476</v>
      </c>
      <c r="J2413" s="124"/>
      <c r="K2413" s="124"/>
      <c r="L2413" s="124"/>
      <c r="M2413" s="124"/>
      <c r="N2413" s="213">
        <v>1019.11</v>
      </c>
      <c r="O2413" s="213">
        <v>0</v>
      </c>
      <c r="P2413" s="124" t="s">
        <v>1314</v>
      </c>
    </row>
    <row r="2414" spans="1:16" ht="89.25">
      <c r="A2414" s="266" t="s">
        <v>622</v>
      </c>
      <c r="B2414" s="124"/>
      <c r="C2414" s="125" t="s">
        <v>715</v>
      </c>
      <c r="D2414" s="119">
        <v>43171</v>
      </c>
      <c r="E2414" s="120" t="s">
        <v>6477</v>
      </c>
      <c r="F2414" s="120" t="s">
        <v>11</v>
      </c>
      <c r="G2414" s="120">
        <v>915831</v>
      </c>
      <c r="H2414" s="124"/>
      <c r="I2414" s="128" t="s">
        <v>6478</v>
      </c>
      <c r="J2414" s="124"/>
      <c r="K2414" s="124"/>
      <c r="L2414" s="124"/>
      <c r="M2414" s="124"/>
      <c r="N2414" s="213">
        <v>50</v>
      </c>
      <c r="O2414" s="213">
        <v>0</v>
      </c>
      <c r="P2414" s="124" t="s">
        <v>1314</v>
      </c>
    </row>
    <row r="2415" spans="1:16" ht="102">
      <c r="A2415" s="266">
        <v>222</v>
      </c>
      <c r="B2415" s="124"/>
      <c r="C2415" s="125" t="s">
        <v>764</v>
      </c>
      <c r="D2415" s="119">
        <v>43171</v>
      </c>
      <c r="E2415" s="120" t="s">
        <v>6479</v>
      </c>
      <c r="F2415" s="120" t="s">
        <v>1257</v>
      </c>
      <c r="G2415" s="120">
        <v>4479</v>
      </c>
      <c r="H2415" s="124"/>
      <c r="I2415" s="128" t="s">
        <v>6480</v>
      </c>
      <c r="J2415" s="124"/>
      <c r="K2415" s="124"/>
      <c r="L2415" s="124"/>
      <c r="M2415" s="124"/>
      <c r="N2415" s="213">
        <v>445.05</v>
      </c>
      <c r="O2415" s="213">
        <v>0</v>
      </c>
      <c r="P2415" s="124" t="s">
        <v>1314</v>
      </c>
    </row>
    <row r="2416" spans="1:16" ht="102">
      <c r="A2416" s="266">
        <v>222</v>
      </c>
      <c r="B2416" s="124"/>
      <c r="C2416" s="125" t="s">
        <v>764</v>
      </c>
      <c r="D2416" s="119">
        <v>43171</v>
      </c>
      <c r="E2416" s="120" t="s">
        <v>6481</v>
      </c>
      <c r="F2416" s="120" t="s">
        <v>15</v>
      </c>
      <c r="G2416" s="120">
        <v>4479</v>
      </c>
      <c r="H2416" s="124"/>
      <c r="I2416" s="128" t="s">
        <v>6482</v>
      </c>
      <c r="J2416" s="124"/>
      <c r="K2416" s="124"/>
      <c r="L2416" s="124"/>
      <c r="M2416" s="124"/>
      <c r="N2416" s="213">
        <v>290.31</v>
      </c>
      <c r="O2416" s="213">
        <v>0</v>
      </c>
      <c r="P2416" s="124" t="s">
        <v>1314</v>
      </c>
    </row>
    <row r="2417" spans="1:16" ht="51">
      <c r="A2417" s="266" t="s">
        <v>620</v>
      </c>
      <c r="B2417" s="124"/>
      <c r="C2417" s="125" t="s">
        <v>714</v>
      </c>
      <c r="D2417" s="119">
        <v>43171</v>
      </c>
      <c r="E2417" s="120" t="s">
        <v>6483</v>
      </c>
      <c r="F2417" s="120" t="s">
        <v>11</v>
      </c>
      <c r="G2417" s="120">
        <v>684077</v>
      </c>
      <c r="H2417" s="124"/>
      <c r="I2417" s="128" t="s">
        <v>6484</v>
      </c>
      <c r="J2417" s="124"/>
      <c r="K2417" s="124"/>
      <c r="L2417" s="124"/>
      <c r="M2417" s="124"/>
      <c r="N2417" s="213">
        <v>473.06</v>
      </c>
      <c r="O2417" s="213">
        <v>0</v>
      </c>
      <c r="P2417" s="124" t="s">
        <v>1314</v>
      </c>
    </row>
    <row r="2418" spans="1:16" ht="89.25">
      <c r="A2418" s="266">
        <v>25</v>
      </c>
      <c r="B2418" s="124"/>
      <c r="C2418" s="125" t="s">
        <v>694</v>
      </c>
      <c r="D2418" s="119">
        <v>43171</v>
      </c>
      <c r="E2418" s="120" t="s">
        <v>6485</v>
      </c>
      <c r="F2418" s="120" t="s">
        <v>15</v>
      </c>
      <c r="G2418" s="120">
        <v>4507</v>
      </c>
      <c r="H2418" s="124"/>
      <c r="I2418" s="128" t="s">
        <v>6486</v>
      </c>
      <c r="J2418" s="124"/>
      <c r="K2418" s="124"/>
      <c r="L2418" s="124"/>
      <c r="M2418" s="124"/>
      <c r="N2418" s="213">
        <v>50</v>
      </c>
      <c r="O2418" s="213">
        <v>0</v>
      </c>
      <c r="P2418" s="124" t="s">
        <v>1314</v>
      </c>
    </row>
    <row r="2419" spans="1:16" ht="89.25">
      <c r="A2419" s="266">
        <v>25</v>
      </c>
      <c r="B2419" s="124"/>
      <c r="C2419" s="125" t="s">
        <v>694</v>
      </c>
      <c r="D2419" s="119">
        <v>43171</v>
      </c>
      <c r="E2419" s="120" t="s">
        <v>6487</v>
      </c>
      <c r="F2419" s="120" t="s">
        <v>15</v>
      </c>
      <c r="G2419" s="120">
        <v>4508</v>
      </c>
      <c r="H2419" s="124"/>
      <c r="I2419" s="128" t="s">
        <v>6488</v>
      </c>
      <c r="J2419" s="124"/>
      <c r="K2419" s="124"/>
      <c r="L2419" s="124"/>
      <c r="M2419" s="124"/>
      <c r="N2419" s="213">
        <v>3357</v>
      </c>
      <c r="O2419" s="213">
        <v>0</v>
      </c>
      <c r="P2419" s="124" t="s">
        <v>1314</v>
      </c>
    </row>
    <row r="2420" spans="1:16" ht="89.25">
      <c r="A2420" s="266">
        <v>25</v>
      </c>
      <c r="B2420" s="124"/>
      <c r="C2420" s="125" t="s">
        <v>694</v>
      </c>
      <c r="D2420" s="119">
        <v>43171</v>
      </c>
      <c r="E2420" s="120" t="s">
        <v>6489</v>
      </c>
      <c r="F2420" s="120" t="s">
        <v>15</v>
      </c>
      <c r="G2420" s="120">
        <v>4509</v>
      </c>
      <c r="H2420" s="124"/>
      <c r="I2420" s="128" t="s">
        <v>6490</v>
      </c>
      <c r="J2420" s="124"/>
      <c r="K2420" s="124"/>
      <c r="L2420" s="124"/>
      <c r="M2420" s="124"/>
      <c r="N2420" s="213">
        <v>297.92</v>
      </c>
      <c r="O2420" s="213">
        <v>0</v>
      </c>
      <c r="P2420" s="124" t="s">
        <v>1314</v>
      </c>
    </row>
    <row r="2421" spans="1:16" ht="51">
      <c r="A2421" s="266">
        <v>513</v>
      </c>
      <c r="B2421" s="124"/>
      <c r="C2421" s="125" t="s">
        <v>201</v>
      </c>
      <c r="D2421" s="119">
        <v>43171</v>
      </c>
      <c r="E2421" s="120" t="s">
        <v>6491</v>
      </c>
      <c r="F2421" s="120" t="s">
        <v>15</v>
      </c>
      <c r="G2421" s="120">
        <v>684536</v>
      </c>
      <c r="H2421" s="124"/>
      <c r="I2421" s="128" t="s">
        <v>6492</v>
      </c>
      <c r="J2421" s="124"/>
      <c r="K2421" s="124"/>
      <c r="L2421" s="124"/>
      <c r="M2421" s="124"/>
      <c r="N2421" s="213">
        <v>50</v>
      </c>
      <c r="O2421" s="213">
        <v>0</v>
      </c>
      <c r="P2421" s="124" t="s">
        <v>1314</v>
      </c>
    </row>
    <row r="2422" spans="1:16" ht="51">
      <c r="A2422" s="266">
        <v>513</v>
      </c>
      <c r="B2422" s="124"/>
      <c r="C2422" s="125" t="s">
        <v>201</v>
      </c>
      <c r="D2422" s="119">
        <v>43171</v>
      </c>
      <c r="E2422" s="120" t="s">
        <v>6493</v>
      </c>
      <c r="F2422" s="120" t="s">
        <v>15</v>
      </c>
      <c r="G2422" s="120">
        <v>684546</v>
      </c>
      <c r="H2422" s="124"/>
      <c r="I2422" s="128" t="s">
        <v>6494</v>
      </c>
      <c r="J2422" s="124"/>
      <c r="K2422" s="124"/>
      <c r="L2422" s="124"/>
      <c r="M2422" s="124"/>
      <c r="N2422" s="213">
        <v>50</v>
      </c>
      <c r="O2422" s="213">
        <v>0</v>
      </c>
      <c r="P2422" s="124" t="s">
        <v>1314</v>
      </c>
    </row>
    <row r="2423" spans="1:16" ht="51">
      <c r="A2423" s="266">
        <v>513</v>
      </c>
      <c r="B2423" s="124"/>
      <c r="C2423" s="125" t="s">
        <v>201</v>
      </c>
      <c r="D2423" s="119">
        <v>43171</v>
      </c>
      <c r="E2423" s="120" t="s">
        <v>6495</v>
      </c>
      <c r="F2423" s="120" t="s">
        <v>15</v>
      </c>
      <c r="G2423" s="120">
        <v>684552</v>
      </c>
      <c r="H2423" s="124"/>
      <c r="I2423" s="128" t="s">
        <v>6496</v>
      </c>
      <c r="J2423" s="124"/>
      <c r="K2423" s="124"/>
      <c r="L2423" s="124"/>
      <c r="M2423" s="124"/>
      <c r="N2423" s="213">
        <v>50</v>
      </c>
      <c r="O2423" s="213">
        <v>0</v>
      </c>
      <c r="P2423" s="124" t="s">
        <v>1314</v>
      </c>
    </row>
    <row r="2424" spans="1:16" ht="76.5">
      <c r="A2424" s="266">
        <v>25</v>
      </c>
      <c r="B2424" s="124"/>
      <c r="C2424" s="125" t="s">
        <v>694</v>
      </c>
      <c r="D2424" s="119">
        <v>43171</v>
      </c>
      <c r="E2424" s="120" t="s">
        <v>6497</v>
      </c>
      <c r="F2424" s="120" t="s">
        <v>1315</v>
      </c>
      <c r="G2424" s="120">
        <v>16908524</v>
      </c>
      <c r="H2424" s="124"/>
      <c r="I2424" s="128" t="s">
        <v>6498</v>
      </c>
      <c r="J2424" s="124"/>
      <c r="K2424" s="124"/>
      <c r="L2424" s="124"/>
      <c r="M2424" s="124"/>
      <c r="N2424" s="213">
        <v>43625.15</v>
      </c>
      <c r="O2424" s="213">
        <v>0</v>
      </c>
      <c r="P2424" s="124" t="s">
        <v>1314</v>
      </c>
    </row>
    <row r="2425" spans="1:16" ht="76.5">
      <c r="A2425" s="266">
        <v>25</v>
      </c>
      <c r="B2425" s="124"/>
      <c r="C2425" s="125" t="s">
        <v>694</v>
      </c>
      <c r="D2425" s="119">
        <v>43171</v>
      </c>
      <c r="E2425" s="120" t="s">
        <v>6499</v>
      </c>
      <c r="F2425" s="120" t="s">
        <v>1315</v>
      </c>
      <c r="G2425" s="120">
        <v>16908522</v>
      </c>
      <c r="H2425" s="124"/>
      <c r="I2425" s="128" t="s">
        <v>6500</v>
      </c>
      <c r="J2425" s="124"/>
      <c r="K2425" s="124"/>
      <c r="L2425" s="124"/>
      <c r="M2425" s="124"/>
      <c r="N2425" s="213">
        <v>56702.92</v>
      </c>
      <c r="O2425" s="213">
        <v>0</v>
      </c>
      <c r="P2425" s="124" t="s">
        <v>1314</v>
      </c>
    </row>
    <row r="2426" spans="1:16" ht="76.5">
      <c r="A2426" s="266">
        <v>25</v>
      </c>
      <c r="B2426" s="124"/>
      <c r="C2426" s="125" t="s">
        <v>694</v>
      </c>
      <c r="D2426" s="119">
        <v>43171</v>
      </c>
      <c r="E2426" s="120" t="s">
        <v>6501</v>
      </c>
      <c r="F2426" s="120" t="s">
        <v>1315</v>
      </c>
      <c r="G2426" s="120">
        <v>16908525</v>
      </c>
      <c r="H2426" s="124"/>
      <c r="I2426" s="128" t="s">
        <v>6502</v>
      </c>
      <c r="J2426" s="124"/>
      <c r="K2426" s="124"/>
      <c r="L2426" s="124"/>
      <c r="M2426" s="124"/>
      <c r="N2426" s="213">
        <v>485670.37</v>
      </c>
      <c r="O2426" s="213">
        <v>0</v>
      </c>
      <c r="P2426" s="124" t="s">
        <v>1314</v>
      </c>
    </row>
    <row r="2427" spans="1:16" ht="76.5">
      <c r="A2427" s="266">
        <v>25</v>
      </c>
      <c r="B2427" s="124"/>
      <c r="C2427" s="125" t="s">
        <v>694</v>
      </c>
      <c r="D2427" s="119">
        <v>43171</v>
      </c>
      <c r="E2427" s="120" t="s">
        <v>6503</v>
      </c>
      <c r="F2427" s="120" t="s">
        <v>1315</v>
      </c>
      <c r="G2427" s="120">
        <v>16908523</v>
      </c>
      <c r="H2427" s="124"/>
      <c r="I2427" s="128" t="s">
        <v>6504</v>
      </c>
      <c r="J2427" s="124"/>
      <c r="K2427" s="124"/>
      <c r="L2427" s="124"/>
      <c r="M2427" s="124"/>
      <c r="N2427" s="213">
        <v>1141986.5</v>
      </c>
      <c r="O2427" s="213">
        <v>0</v>
      </c>
      <c r="P2427" s="124" t="s">
        <v>1314</v>
      </c>
    </row>
    <row r="2428" spans="1:16" ht="76.5">
      <c r="A2428" s="266">
        <v>25</v>
      </c>
      <c r="B2428" s="124"/>
      <c r="C2428" s="125" t="s">
        <v>694</v>
      </c>
      <c r="D2428" s="119">
        <v>43171</v>
      </c>
      <c r="E2428" s="120" t="s">
        <v>6505</v>
      </c>
      <c r="F2428" s="120" t="s">
        <v>1315</v>
      </c>
      <c r="G2428" s="120">
        <v>16911181</v>
      </c>
      <c r="H2428" s="124"/>
      <c r="I2428" s="128" t="s">
        <v>6506</v>
      </c>
      <c r="J2428" s="124"/>
      <c r="K2428" s="124"/>
      <c r="L2428" s="124"/>
      <c r="M2428" s="124"/>
      <c r="N2428" s="213">
        <v>3058.89</v>
      </c>
      <c r="O2428" s="213">
        <v>0</v>
      </c>
      <c r="P2428" s="124" t="s">
        <v>1314</v>
      </c>
    </row>
    <row r="2429" spans="1:16" ht="76.5">
      <c r="A2429" s="266">
        <v>25</v>
      </c>
      <c r="B2429" s="124"/>
      <c r="C2429" s="125" t="s">
        <v>694</v>
      </c>
      <c r="D2429" s="119">
        <v>43171</v>
      </c>
      <c r="E2429" s="120" t="s">
        <v>6507</v>
      </c>
      <c r="F2429" s="120" t="s">
        <v>1315</v>
      </c>
      <c r="G2429" s="120">
        <v>16911406</v>
      </c>
      <c r="H2429" s="124"/>
      <c r="I2429" s="128" t="s">
        <v>6508</v>
      </c>
      <c r="J2429" s="124"/>
      <c r="K2429" s="124"/>
      <c r="L2429" s="124"/>
      <c r="M2429" s="124"/>
      <c r="N2429" s="213">
        <v>271775.95</v>
      </c>
      <c r="O2429" s="213">
        <v>0</v>
      </c>
      <c r="P2429" s="124" t="s">
        <v>1314</v>
      </c>
    </row>
    <row r="2430" spans="1:16" ht="76.5">
      <c r="A2430" s="266">
        <v>25</v>
      </c>
      <c r="B2430" s="124"/>
      <c r="C2430" s="125" t="s">
        <v>694</v>
      </c>
      <c r="D2430" s="119">
        <v>43171</v>
      </c>
      <c r="E2430" s="120" t="s">
        <v>6509</v>
      </c>
      <c r="F2430" s="120" t="s">
        <v>1315</v>
      </c>
      <c r="G2430" s="120">
        <v>16911580</v>
      </c>
      <c r="H2430" s="124"/>
      <c r="I2430" s="128" t="s">
        <v>6510</v>
      </c>
      <c r="J2430" s="124"/>
      <c r="K2430" s="124"/>
      <c r="L2430" s="124"/>
      <c r="M2430" s="124"/>
      <c r="N2430" s="213">
        <v>59998.44</v>
      </c>
      <c r="O2430" s="213">
        <v>0</v>
      </c>
      <c r="P2430" s="124" t="s">
        <v>1314</v>
      </c>
    </row>
    <row r="2431" spans="1:16" ht="76.5">
      <c r="A2431" s="266">
        <v>25</v>
      </c>
      <c r="B2431" s="124"/>
      <c r="C2431" s="125" t="s">
        <v>694</v>
      </c>
      <c r="D2431" s="119">
        <v>43171</v>
      </c>
      <c r="E2431" s="120" t="s">
        <v>6511</v>
      </c>
      <c r="F2431" s="120" t="s">
        <v>1315</v>
      </c>
      <c r="G2431" s="120">
        <v>16908853</v>
      </c>
      <c r="H2431" s="124"/>
      <c r="I2431" s="128" t="s">
        <v>6512</v>
      </c>
      <c r="J2431" s="124"/>
      <c r="K2431" s="124"/>
      <c r="L2431" s="124"/>
      <c r="M2431" s="124"/>
      <c r="N2431" s="213">
        <v>128207.02</v>
      </c>
      <c r="O2431" s="213">
        <v>0</v>
      </c>
      <c r="P2431" s="124" t="s">
        <v>1314</v>
      </c>
    </row>
    <row r="2432" spans="1:16" ht="76.5">
      <c r="A2432" s="266">
        <v>25</v>
      </c>
      <c r="B2432" s="124"/>
      <c r="C2432" s="125" t="s">
        <v>694</v>
      </c>
      <c r="D2432" s="119">
        <v>43171</v>
      </c>
      <c r="E2432" s="120" t="s">
        <v>6513</v>
      </c>
      <c r="F2432" s="120" t="s">
        <v>1315</v>
      </c>
      <c r="G2432" s="120">
        <v>16908526</v>
      </c>
      <c r="H2432" s="124"/>
      <c r="I2432" s="128" t="s">
        <v>6514</v>
      </c>
      <c r="J2432" s="124"/>
      <c r="K2432" s="124"/>
      <c r="L2432" s="124"/>
      <c r="M2432" s="124"/>
      <c r="N2432" s="213">
        <v>160.51</v>
      </c>
      <c r="O2432" s="213">
        <v>0</v>
      </c>
      <c r="P2432" s="124" t="s">
        <v>1314</v>
      </c>
    </row>
    <row r="2433" spans="1:16" ht="76.5">
      <c r="A2433" s="266">
        <v>25</v>
      </c>
      <c r="B2433" s="124"/>
      <c r="C2433" s="125" t="s">
        <v>694</v>
      </c>
      <c r="D2433" s="119">
        <v>43171</v>
      </c>
      <c r="E2433" s="120" t="s">
        <v>6515</v>
      </c>
      <c r="F2433" s="120" t="s">
        <v>1315</v>
      </c>
      <c r="G2433" s="120">
        <v>16908517</v>
      </c>
      <c r="H2433" s="124"/>
      <c r="I2433" s="128" t="s">
        <v>6516</v>
      </c>
      <c r="J2433" s="124"/>
      <c r="K2433" s="124"/>
      <c r="L2433" s="124"/>
      <c r="M2433" s="124"/>
      <c r="N2433" s="213">
        <v>5636.23</v>
      </c>
      <c r="O2433" s="213">
        <v>0</v>
      </c>
      <c r="P2433" s="124" t="s">
        <v>1314</v>
      </c>
    </row>
    <row r="2434" spans="1:16" ht="76.5">
      <c r="A2434" s="266">
        <v>25</v>
      </c>
      <c r="B2434" s="124"/>
      <c r="C2434" s="125" t="s">
        <v>694</v>
      </c>
      <c r="D2434" s="119">
        <v>43171</v>
      </c>
      <c r="E2434" s="120" t="s">
        <v>6517</v>
      </c>
      <c r="F2434" s="120" t="s">
        <v>1315</v>
      </c>
      <c r="G2434" s="120">
        <v>16911179</v>
      </c>
      <c r="H2434" s="124"/>
      <c r="I2434" s="128" t="s">
        <v>3113</v>
      </c>
      <c r="J2434" s="124"/>
      <c r="K2434" s="124"/>
      <c r="L2434" s="124"/>
      <c r="M2434" s="124"/>
      <c r="N2434" s="213">
        <v>120540.3</v>
      </c>
      <c r="O2434" s="213">
        <v>0</v>
      </c>
      <c r="P2434" s="124" t="s">
        <v>1314</v>
      </c>
    </row>
    <row r="2435" spans="1:16" ht="76.5">
      <c r="A2435" s="266">
        <v>25</v>
      </c>
      <c r="B2435" s="124"/>
      <c r="C2435" s="125" t="s">
        <v>694</v>
      </c>
      <c r="D2435" s="119">
        <v>43171</v>
      </c>
      <c r="E2435" s="120" t="s">
        <v>6518</v>
      </c>
      <c r="F2435" s="120" t="s">
        <v>1315</v>
      </c>
      <c r="G2435" s="120">
        <v>16911163</v>
      </c>
      <c r="H2435" s="124"/>
      <c r="I2435" s="128" t="s">
        <v>6519</v>
      </c>
      <c r="J2435" s="124"/>
      <c r="K2435" s="124"/>
      <c r="L2435" s="124"/>
      <c r="M2435" s="124"/>
      <c r="N2435" s="213">
        <v>74457.899999999994</v>
      </c>
      <c r="O2435" s="213">
        <v>0</v>
      </c>
      <c r="P2435" s="124" t="s">
        <v>1314</v>
      </c>
    </row>
    <row r="2436" spans="1:16" ht="76.5">
      <c r="A2436" s="266">
        <v>25</v>
      </c>
      <c r="B2436" s="124"/>
      <c r="C2436" s="125" t="s">
        <v>694</v>
      </c>
      <c r="D2436" s="119">
        <v>43171</v>
      </c>
      <c r="E2436" s="120" t="s">
        <v>6520</v>
      </c>
      <c r="F2436" s="120" t="s">
        <v>1315</v>
      </c>
      <c r="G2436" s="120">
        <v>16911125</v>
      </c>
      <c r="H2436" s="124"/>
      <c r="I2436" s="128" t="s">
        <v>6521</v>
      </c>
      <c r="J2436" s="124"/>
      <c r="K2436" s="124"/>
      <c r="L2436" s="124"/>
      <c r="M2436" s="124"/>
      <c r="N2436" s="213">
        <v>299111.28999999998</v>
      </c>
      <c r="O2436" s="213">
        <v>0</v>
      </c>
      <c r="P2436" s="124" t="s">
        <v>1314</v>
      </c>
    </row>
    <row r="2437" spans="1:16" ht="76.5">
      <c r="A2437" s="266">
        <v>25</v>
      </c>
      <c r="B2437" s="124"/>
      <c r="C2437" s="125" t="s">
        <v>694</v>
      </c>
      <c r="D2437" s="119">
        <v>43171</v>
      </c>
      <c r="E2437" s="120" t="s">
        <v>6522</v>
      </c>
      <c r="F2437" s="120" t="s">
        <v>1315</v>
      </c>
      <c r="G2437" s="120">
        <v>16908484</v>
      </c>
      <c r="H2437" s="124"/>
      <c r="I2437" s="128" t="s">
        <v>6523</v>
      </c>
      <c r="J2437" s="124"/>
      <c r="K2437" s="124"/>
      <c r="L2437" s="124"/>
      <c r="M2437" s="124"/>
      <c r="N2437" s="213">
        <v>1427758.77</v>
      </c>
      <c r="O2437" s="213">
        <v>0</v>
      </c>
      <c r="P2437" s="124" t="s">
        <v>1314</v>
      </c>
    </row>
    <row r="2438" spans="1:16" ht="76.5">
      <c r="A2438" s="266">
        <v>25</v>
      </c>
      <c r="B2438" s="124"/>
      <c r="C2438" s="125" t="s">
        <v>694</v>
      </c>
      <c r="D2438" s="119">
        <v>43171</v>
      </c>
      <c r="E2438" s="120" t="s">
        <v>6524</v>
      </c>
      <c r="F2438" s="120" t="s">
        <v>1315</v>
      </c>
      <c r="G2438" s="120">
        <v>16908518</v>
      </c>
      <c r="H2438" s="124"/>
      <c r="I2438" s="128" t="s">
        <v>6525</v>
      </c>
      <c r="J2438" s="124"/>
      <c r="K2438" s="124"/>
      <c r="L2438" s="124"/>
      <c r="M2438" s="124"/>
      <c r="N2438" s="213">
        <v>43888.1</v>
      </c>
      <c r="O2438" s="213">
        <v>0</v>
      </c>
      <c r="P2438" s="124" t="s">
        <v>1314</v>
      </c>
    </row>
    <row r="2439" spans="1:16" ht="76.5">
      <c r="A2439" s="266">
        <v>25</v>
      </c>
      <c r="B2439" s="124"/>
      <c r="C2439" s="125" t="s">
        <v>694</v>
      </c>
      <c r="D2439" s="119">
        <v>43171</v>
      </c>
      <c r="E2439" s="120" t="s">
        <v>6526</v>
      </c>
      <c r="F2439" s="120" t="s">
        <v>1315</v>
      </c>
      <c r="G2439" s="120">
        <v>16908503</v>
      </c>
      <c r="H2439" s="124"/>
      <c r="I2439" s="128" t="s">
        <v>6527</v>
      </c>
      <c r="J2439" s="124"/>
      <c r="K2439" s="124"/>
      <c r="L2439" s="124"/>
      <c r="M2439" s="124"/>
      <c r="N2439" s="213">
        <v>710502.46</v>
      </c>
      <c r="O2439" s="213">
        <v>0</v>
      </c>
      <c r="P2439" s="124" t="s">
        <v>1314</v>
      </c>
    </row>
    <row r="2440" spans="1:16" ht="76.5">
      <c r="A2440" s="266">
        <v>25</v>
      </c>
      <c r="B2440" s="124"/>
      <c r="C2440" s="125" t="s">
        <v>694</v>
      </c>
      <c r="D2440" s="119">
        <v>43171</v>
      </c>
      <c r="E2440" s="120" t="s">
        <v>6528</v>
      </c>
      <c r="F2440" s="120" t="s">
        <v>1315</v>
      </c>
      <c r="G2440" s="120">
        <v>16908512</v>
      </c>
      <c r="H2440" s="124"/>
      <c r="I2440" s="128" t="s">
        <v>6529</v>
      </c>
      <c r="J2440" s="124"/>
      <c r="K2440" s="124"/>
      <c r="L2440" s="124"/>
      <c r="M2440" s="124"/>
      <c r="N2440" s="213">
        <v>484821.49</v>
      </c>
      <c r="O2440" s="213">
        <v>0</v>
      </c>
      <c r="P2440" s="124" t="s">
        <v>1314</v>
      </c>
    </row>
    <row r="2441" spans="1:16" ht="76.5">
      <c r="A2441" s="266">
        <v>25</v>
      </c>
      <c r="B2441" s="124"/>
      <c r="C2441" s="125" t="s">
        <v>694</v>
      </c>
      <c r="D2441" s="119">
        <v>43171</v>
      </c>
      <c r="E2441" s="120" t="s">
        <v>6530</v>
      </c>
      <c r="F2441" s="120" t="s">
        <v>1315</v>
      </c>
      <c r="G2441" s="120">
        <v>16908513</v>
      </c>
      <c r="H2441" s="124"/>
      <c r="I2441" s="128" t="s">
        <v>3110</v>
      </c>
      <c r="J2441" s="124"/>
      <c r="K2441" s="124"/>
      <c r="L2441" s="124"/>
      <c r="M2441" s="124"/>
      <c r="N2441" s="213">
        <v>609007.93999999994</v>
      </c>
      <c r="O2441" s="213">
        <v>0</v>
      </c>
      <c r="P2441" s="124" t="s">
        <v>1314</v>
      </c>
    </row>
    <row r="2442" spans="1:16" ht="51">
      <c r="A2442" s="266">
        <v>290</v>
      </c>
      <c r="B2442" s="124"/>
      <c r="C2442" s="125" t="s">
        <v>793</v>
      </c>
      <c r="D2442" s="119">
        <v>43172</v>
      </c>
      <c r="E2442" s="120" t="s">
        <v>5682</v>
      </c>
      <c r="F2442" s="120" t="s">
        <v>3</v>
      </c>
      <c r="G2442" s="120">
        <v>1604629</v>
      </c>
      <c r="H2442" s="124"/>
      <c r="I2442" s="128" t="s">
        <v>5683</v>
      </c>
      <c r="J2442" s="124"/>
      <c r="K2442" s="124"/>
      <c r="L2442" s="124"/>
      <c r="M2442" s="124"/>
      <c r="N2442" s="213">
        <v>0</v>
      </c>
      <c r="O2442" s="213">
        <v>2392.8000000000002</v>
      </c>
      <c r="P2442" s="124" t="s">
        <v>1314</v>
      </c>
    </row>
    <row r="2443" spans="1:16" ht="51">
      <c r="A2443" s="266">
        <v>290</v>
      </c>
      <c r="B2443" s="124"/>
      <c r="C2443" s="125" t="s">
        <v>793</v>
      </c>
      <c r="D2443" s="119">
        <v>43172</v>
      </c>
      <c r="E2443" s="120" t="s">
        <v>5684</v>
      </c>
      <c r="F2443" s="120" t="s">
        <v>3</v>
      </c>
      <c r="G2443" s="120">
        <v>1604631</v>
      </c>
      <c r="H2443" s="124"/>
      <c r="I2443" s="128" t="s">
        <v>5685</v>
      </c>
      <c r="J2443" s="124"/>
      <c r="K2443" s="124"/>
      <c r="L2443" s="124"/>
      <c r="M2443" s="124"/>
      <c r="N2443" s="213">
        <v>0</v>
      </c>
      <c r="O2443" s="213">
        <v>8049.3</v>
      </c>
      <c r="P2443" s="124" t="s">
        <v>1314</v>
      </c>
    </row>
    <row r="2444" spans="1:16" ht="51">
      <c r="A2444" s="266">
        <v>290</v>
      </c>
      <c r="B2444" s="124"/>
      <c r="C2444" s="125" t="s">
        <v>793</v>
      </c>
      <c r="D2444" s="119">
        <v>43172</v>
      </c>
      <c r="E2444" s="120" t="s">
        <v>5686</v>
      </c>
      <c r="F2444" s="120" t="s">
        <v>3</v>
      </c>
      <c r="G2444" s="120">
        <v>1604633</v>
      </c>
      <c r="H2444" s="124"/>
      <c r="I2444" s="128" t="s">
        <v>5687</v>
      </c>
      <c r="J2444" s="124"/>
      <c r="K2444" s="124"/>
      <c r="L2444" s="124"/>
      <c r="M2444" s="124"/>
      <c r="N2444" s="213">
        <v>0</v>
      </c>
      <c r="O2444" s="213">
        <v>3870.32</v>
      </c>
      <c r="P2444" s="124" t="s">
        <v>1314</v>
      </c>
    </row>
    <row r="2445" spans="1:16" ht="63.75">
      <c r="A2445" s="266">
        <v>87</v>
      </c>
      <c r="B2445" s="124"/>
      <c r="C2445" s="125" t="s">
        <v>711</v>
      </c>
      <c r="D2445" s="119">
        <v>43172</v>
      </c>
      <c r="E2445" s="120" t="s">
        <v>5688</v>
      </c>
      <c r="F2445" s="120" t="s">
        <v>3</v>
      </c>
      <c r="G2445" s="120">
        <v>1604637</v>
      </c>
      <c r="H2445" s="124"/>
      <c r="I2445" s="128" t="s">
        <v>5689</v>
      </c>
      <c r="J2445" s="124"/>
      <c r="K2445" s="124"/>
      <c r="L2445" s="124"/>
      <c r="M2445" s="124"/>
      <c r="N2445" s="213">
        <v>0</v>
      </c>
      <c r="O2445" s="213">
        <v>560</v>
      </c>
      <c r="P2445" s="124" t="s">
        <v>1314</v>
      </c>
    </row>
    <row r="2446" spans="1:16" ht="51">
      <c r="A2446" s="266" t="s">
        <v>626</v>
      </c>
      <c r="B2446" s="124"/>
      <c r="C2446" s="125" t="s">
        <v>1234</v>
      </c>
      <c r="D2446" s="119">
        <v>43172</v>
      </c>
      <c r="E2446" s="120" t="s">
        <v>5690</v>
      </c>
      <c r="F2446" s="120" t="s">
        <v>3</v>
      </c>
      <c r="G2446" s="120">
        <v>1604638</v>
      </c>
      <c r="H2446" s="124"/>
      <c r="I2446" s="128" t="s">
        <v>5691</v>
      </c>
      <c r="J2446" s="124"/>
      <c r="K2446" s="124"/>
      <c r="L2446" s="124"/>
      <c r="M2446" s="124"/>
      <c r="N2446" s="213">
        <v>0</v>
      </c>
      <c r="O2446" s="213">
        <v>351680.18</v>
      </c>
      <c r="P2446" s="124" t="s">
        <v>1314</v>
      </c>
    </row>
    <row r="2447" spans="1:16" ht="63.75">
      <c r="A2447" s="266">
        <v>35</v>
      </c>
      <c r="B2447" s="124"/>
      <c r="C2447" s="125" t="s">
        <v>696</v>
      </c>
      <c r="D2447" s="119">
        <v>43172</v>
      </c>
      <c r="E2447" s="120" t="s">
        <v>5692</v>
      </c>
      <c r="F2447" s="120" t="s">
        <v>3</v>
      </c>
      <c r="G2447" s="120">
        <v>1604639</v>
      </c>
      <c r="H2447" s="124"/>
      <c r="I2447" s="128" t="s">
        <v>5693</v>
      </c>
      <c r="J2447" s="124"/>
      <c r="K2447" s="124"/>
      <c r="L2447" s="124"/>
      <c r="M2447" s="124"/>
      <c r="N2447" s="213">
        <v>0</v>
      </c>
      <c r="O2447" s="213">
        <v>6665.35</v>
      </c>
      <c r="P2447" s="124" t="s">
        <v>1314</v>
      </c>
    </row>
    <row r="2448" spans="1:16" ht="51">
      <c r="A2448" s="266" t="s">
        <v>626</v>
      </c>
      <c r="B2448" s="124"/>
      <c r="C2448" s="125" t="s">
        <v>1234</v>
      </c>
      <c r="D2448" s="119">
        <v>43172</v>
      </c>
      <c r="E2448" s="120" t="s">
        <v>5694</v>
      </c>
      <c r="F2448" s="120" t="s">
        <v>3</v>
      </c>
      <c r="G2448" s="120">
        <v>1604641</v>
      </c>
      <c r="H2448" s="124"/>
      <c r="I2448" s="128" t="s">
        <v>5695</v>
      </c>
      <c r="J2448" s="124"/>
      <c r="K2448" s="124"/>
      <c r="L2448" s="124"/>
      <c r="M2448" s="124"/>
      <c r="N2448" s="213">
        <v>0</v>
      </c>
      <c r="O2448" s="213">
        <v>659.04</v>
      </c>
      <c r="P2448" s="124" t="s">
        <v>1314</v>
      </c>
    </row>
    <row r="2449" spans="1:16" ht="63.75">
      <c r="A2449" s="266" t="s">
        <v>619</v>
      </c>
      <c r="B2449" s="124"/>
      <c r="C2449" s="125" t="s">
        <v>713</v>
      </c>
      <c r="D2449" s="119">
        <v>43172</v>
      </c>
      <c r="E2449" s="120" t="s">
        <v>5696</v>
      </c>
      <c r="F2449" s="120" t="s">
        <v>3</v>
      </c>
      <c r="G2449" s="120">
        <v>1604643</v>
      </c>
      <c r="H2449" s="124"/>
      <c r="I2449" s="128" t="s">
        <v>5697</v>
      </c>
      <c r="J2449" s="124"/>
      <c r="K2449" s="124"/>
      <c r="L2449" s="124"/>
      <c r="M2449" s="124"/>
      <c r="N2449" s="213">
        <v>0</v>
      </c>
      <c r="O2449" s="213">
        <v>407.82</v>
      </c>
      <c r="P2449" s="124" t="s">
        <v>1314</v>
      </c>
    </row>
    <row r="2450" spans="1:16" ht="51">
      <c r="A2450" s="266">
        <v>47</v>
      </c>
      <c r="B2450" s="124"/>
      <c r="C2450" s="125" t="s">
        <v>699</v>
      </c>
      <c r="D2450" s="119">
        <v>43172</v>
      </c>
      <c r="E2450" s="120" t="s">
        <v>5698</v>
      </c>
      <c r="F2450" s="120" t="s">
        <v>3</v>
      </c>
      <c r="G2450" s="120">
        <v>1604668</v>
      </c>
      <c r="H2450" s="124"/>
      <c r="I2450" s="128" t="s">
        <v>5699</v>
      </c>
      <c r="J2450" s="124"/>
      <c r="K2450" s="124"/>
      <c r="L2450" s="124"/>
      <c r="M2450" s="124"/>
      <c r="N2450" s="213">
        <v>0</v>
      </c>
      <c r="O2450" s="213">
        <v>10285.879999999999</v>
      </c>
      <c r="P2450" s="124" t="s">
        <v>1314</v>
      </c>
    </row>
    <row r="2451" spans="1:16" ht="63.75">
      <c r="A2451" s="266" t="s">
        <v>619</v>
      </c>
      <c r="B2451" s="124"/>
      <c r="C2451" s="125" t="s">
        <v>713</v>
      </c>
      <c r="D2451" s="119">
        <v>43172</v>
      </c>
      <c r="E2451" s="120" t="s">
        <v>5700</v>
      </c>
      <c r="F2451" s="120" t="s">
        <v>3</v>
      </c>
      <c r="G2451" s="120">
        <v>1604672</v>
      </c>
      <c r="H2451" s="124"/>
      <c r="I2451" s="128" t="s">
        <v>5701</v>
      </c>
      <c r="J2451" s="124"/>
      <c r="K2451" s="124"/>
      <c r="L2451" s="124"/>
      <c r="M2451" s="124"/>
      <c r="N2451" s="213">
        <v>0</v>
      </c>
      <c r="O2451" s="213">
        <v>13843.65</v>
      </c>
      <c r="P2451" s="124" t="s">
        <v>1314</v>
      </c>
    </row>
    <row r="2452" spans="1:16" ht="63.75">
      <c r="A2452" s="266">
        <v>86</v>
      </c>
      <c r="B2452" s="124"/>
      <c r="C2452" s="125" t="s">
        <v>710</v>
      </c>
      <c r="D2452" s="119">
        <v>43172</v>
      </c>
      <c r="E2452" s="120" t="s">
        <v>5702</v>
      </c>
      <c r="F2452" s="120" t="s">
        <v>3</v>
      </c>
      <c r="G2452" s="120">
        <v>1604677</v>
      </c>
      <c r="H2452" s="124"/>
      <c r="I2452" s="128" t="s">
        <v>5703</v>
      </c>
      <c r="J2452" s="124"/>
      <c r="K2452" s="124"/>
      <c r="L2452" s="124"/>
      <c r="M2452" s="124"/>
      <c r="N2452" s="213">
        <v>0</v>
      </c>
      <c r="O2452" s="213">
        <v>3584734</v>
      </c>
      <c r="P2452" s="124" t="s">
        <v>1314</v>
      </c>
    </row>
    <row r="2453" spans="1:16" ht="51">
      <c r="A2453" s="266" t="s">
        <v>619</v>
      </c>
      <c r="B2453" s="124"/>
      <c r="C2453" s="125" t="s">
        <v>713</v>
      </c>
      <c r="D2453" s="119">
        <v>43172</v>
      </c>
      <c r="E2453" s="120" t="s">
        <v>5704</v>
      </c>
      <c r="F2453" s="120" t="s">
        <v>3</v>
      </c>
      <c r="G2453" s="120">
        <v>1604542</v>
      </c>
      <c r="H2453" s="124"/>
      <c r="I2453" s="128" t="s">
        <v>5705</v>
      </c>
      <c r="J2453" s="124"/>
      <c r="K2453" s="124"/>
      <c r="L2453" s="124"/>
      <c r="M2453" s="124"/>
      <c r="N2453" s="213">
        <v>0</v>
      </c>
      <c r="O2453" s="213">
        <v>144.69</v>
      </c>
      <c r="P2453" s="124" t="s">
        <v>1314</v>
      </c>
    </row>
    <row r="2454" spans="1:16" ht="51">
      <c r="A2454" s="266" t="s">
        <v>619</v>
      </c>
      <c r="B2454" s="124"/>
      <c r="C2454" s="125" t="s">
        <v>713</v>
      </c>
      <c r="D2454" s="119">
        <v>43172</v>
      </c>
      <c r="E2454" s="120" t="s">
        <v>5706</v>
      </c>
      <c r="F2454" s="120" t="s">
        <v>3</v>
      </c>
      <c r="G2454" s="120">
        <v>1604548</v>
      </c>
      <c r="H2454" s="124"/>
      <c r="I2454" s="128" t="s">
        <v>5707</v>
      </c>
      <c r="J2454" s="124"/>
      <c r="K2454" s="124"/>
      <c r="L2454" s="124"/>
      <c r="M2454" s="124"/>
      <c r="N2454" s="213">
        <v>0</v>
      </c>
      <c r="O2454" s="213">
        <v>108.52</v>
      </c>
      <c r="P2454" s="124" t="s">
        <v>1314</v>
      </c>
    </row>
    <row r="2455" spans="1:16" ht="51">
      <c r="A2455" s="266">
        <v>132</v>
      </c>
      <c r="B2455" s="124"/>
      <c r="C2455" s="125" t="s">
        <v>728</v>
      </c>
      <c r="D2455" s="119">
        <v>43172</v>
      </c>
      <c r="E2455" s="120" t="s">
        <v>5708</v>
      </c>
      <c r="F2455" s="120" t="s">
        <v>3</v>
      </c>
      <c r="G2455" s="120">
        <v>1604571</v>
      </c>
      <c r="H2455" s="124"/>
      <c r="I2455" s="128" t="s">
        <v>5709</v>
      </c>
      <c r="J2455" s="124"/>
      <c r="K2455" s="124"/>
      <c r="L2455" s="124"/>
      <c r="M2455" s="124"/>
      <c r="N2455" s="213">
        <v>0</v>
      </c>
      <c r="O2455" s="213">
        <v>371</v>
      </c>
      <c r="P2455" s="124" t="s">
        <v>1314</v>
      </c>
    </row>
    <row r="2456" spans="1:16" ht="51">
      <c r="A2456" s="266" t="s">
        <v>619</v>
      </c>
      <c r="B2456" s="124"/>
      <c r="C2456" s="125" t="s">
        <v>713</v>
      </c>
      <c r="D2456" s="119">
        <v>43172</v>
      </c>
      <c r="E2456" s="120" t="s">
        <v>5710</v>
      </c>
      <c r="F2456" s="120" t="s">
        <v>3</v>
      </c>
      <c r="G2456" s="120">
        <v>1604572</v>
      </c>
      <c r="H2456" s="124"/>
      <c r="I2456" s="128" t="s">
        <v>5711</v>
      </c>
      <c r="J2456" s="124"/>
      <c r="K2456" s="124"/>
      <c r="L2456" s="124"/>
      <c r="M2456" s="124"/>
      <c r="N2456" s="213">
        <v>0</v>
      </c>
      <c r="O2456" s="213">
        <v>3611.89</v>
      </c>
      <c r="P2456" s="124" t="s">
        <v>1314</v>
      </c>
    </row>
    <row r="2457" spans="1:16" ht="51">
      <c r="A2457" s="266" t="s">
        <v>619</v>
      </c>
      <c r="B2457" s="124"/>
      <c r="C2457" s="125" t="s">
        <v>713</v>
      </c>
      <c r="D2457" s="119">
        <v>43172</v>
      </c>
      <c r="E2457" s="120" t="s">
        <v>5712</v>
      </c>
      <c r="F2457" s="120" t="s">
        <v>3</v>
      </c>
      <c r="G2457" s="120">
        <v>1604579</v>
      </c>
      <c r="H2457" s="124"/>
      <c r="I2457" s="128" t="s">
        <v>5713</v>
      </c>
      <c r="J2457" s="124"/>
      <c r="K2457" s="124"/>
      <c r="L2457" s="124"/>
      <c r="M2457" s="124"/>
      <c r="N2457" s="213">
        <v>0</v>
      </c>
      <c r="O2457" s="213">
        <v>50</v>
      </c>
      <c r="P2457" s="124" t="s">
        <v>1314</v>
      </c>
    </row>
    <row r="2458" spans="1:16" ht="51">
      <c r="A2458" s="266" t="s">
        <v>619</v>
      </c>
      <c r="B2458" s="124"/>
      <c r="C2458" s="125" t="s">
        <v>713</v>
      </c>
      <c r="D2458" s="119">
        <v>43172</v>
      </c>
      <c r="E2458" s="120" t="s">
        <v>5714</v>
      </c>
      <c r="F2458" s="120" t="s">
        <v>3</v>
      </c>
      <c r="G2458" s="120">
        <v>1604590</v>
      </c>
      <c r="H2458" s="124"/>
      <c r="I2458" s="128" t="s">
        <v>5715</v>
      </c>
      <c r="J2458" s="124"/>
      <c r="K2458" s="124"/>
      <c r="L2458" s="124"/>
      <c r="M2458" s="124"/>
      <c r="N2458" s="213">
        <v>0</v>
      </c>
      <c r="O2458" s="213">
        <v>1641.32</v>
      </c>
      <c r="P2458" s="124" t="s">
        <v>1314</v>
      </c>
    </row>
    <row r="2459" spans="1:16" ht="51">
      <c r="A2459" s="266" t="s">
        <v>619</v>
      </c>
      <c r="B2459" s="124"/>
      <c r="C2459" s="125" t="s">
        <v>713</v>
      </c>
      <c r="D2459" s="119">
        <v>43172</v>
      </c>
      <c r="E2459" s="120" t="s">
        <v>5716</v>
      </c>
      <c r="F2459" s="120" t="s">
        <v>3</v>
      </c>
      <c r="G2459" s="120">
        <v>1604609</v>
      </c>
      <c r="H2459" s="124"/>
      <c r="I2459" s="128" t="s">
        <v>5717</v>
      </c>
      <c r="J2459" s="124"/>
      <c r="K2459" s="124"/>
      <c r="L2459" s="124"/>
      <c r="M2459" s="124"/>
      <c r="N2459" s="213">
        <v>0</v>
      </c>
      <c r="O2459" s="213">
        <v>1123.5</v>
      </c>
      <c r="P2459" s="124" t="s">
        <v>1314</v>
      </c>
    </row>
    <row r="2460" spans="1:16" ht="51">
      <c r="A2460" s="266" t="s">
        <v>619</v>
      </c>
      <c r="B2460" s="124"/>
      <c r="C2460" s="125" t="s">
        <v>713</v>
      </c>
      <c r="D2460" s="119">
        <v>43172</v>
      </c>
      <c r="E2460" s="120" t="s">
        <v>5718</v>
      </c>
      <c r="F2460" s="120" t="s">
        <v>3</v>
      </c>
      <c r="G2460" s="120">
        <v>1604616</v>
      </c>
      <c r="H2460" s="124"/>
      <c r="I2460" s="128" t="s">
        <v>5719</v>
      </c>
      <c r="J2460" s="124"/>
      <c r="K2460" s="124"/>
      <c r="L2460" s="124"/>
      <c r="M2460" s="124"/>
      <c r="N2460" s="213">
        <v>0</v>
      </c>
      <c r="O2460" s="213">
        <v>10558.7</v>
      </c>
      <c r="P2460" s="124" t="s">
        <v>1314</v>
      </c>
    </row>
    <row r="2461" spans="1:16" ht="51">
      <c r="A2461" s="266" t="s">
        <v>619</v>
      </c>
      <c r="B2461" s="124"/>
      <c r="C2461" s="125" t="s">
        <v>713</v>
      </c>
      <c r="D2461" s="119">
        <v>43172</v>
      </c>
      <c r="E2461" s="120" t="s">
        <v>5720</v>
      </c>
      <c r="F2461" s="120" t="s">
        <v>3</v>
      </c>
      <c r="G2461" s="120">
        <v>1604623</v>
      </c>
      <c r="H2461" s="124"/>
      <c r="I2461" s="128" t="s">
        <v>5721</v>
      </c>
      <c r="J2461" s="124"/>
      <c r="K2461" s="124"/>
      <c r="L2461" s="124"/>
      <c r="M2461" s="124"/>
      <c r="N2461" s="213">
        <v>0</v>
      </c>
      <c r="O2461" s="213">
        <v>4027</v>
      </c>
      <c r="P2461" s="124" t="s">
        <v>1314</v>
      </c>
    </row>
    <row r="2462" spans="1:16" ht="38.25">
      <c r="A2462" s="266">
        <v>20</v>
      </c>
      <c r="B2462" s="124"/>
      <c r="C2462" s="125" t="s">
        <v>693</v>
      </c>
      <c r="D2462" s="119">
        <v>43172</v>
      </c>
      <c r="E2462" s="120" t="s">
        <v>5722</v>
      </c>
      <c r="F2462" s="120" t="s">
        <v>3</v>
      </c>
      <c r="G2462" s="120">
        <v>1604628</v>
      </c>
      <c r="H2462" s="124"/>
      <c r="I2462" s="128" t="s">
        <v>5723</v>
      </c>
      <c r="J2462" s="124"/>
      <c r="K2462" s="124"/>
      <c r="L2462" s="124"/>
      <c r="M2462" s="124"/>
      <c r="N2462" s="213">
        <v>0</v>
      </c>
      <c r="O2462" s="213">
        <v>507</v>
      </c>
      <c r="P2462" s="124" t="s">
        <v>1314</v>
      </c>
    </row>
    <row r="2463" spans="1:16" ht="51">
      <c r="A2463" s="266" t="s">
        <v>619</v>
      </c>
      <c r="B2463" s="124"/>
      <c r="C2463" s="125" t="s">
        <v>713</v>
      </c>
      <c r="D2463" s="119">
        <v>43172</v>
      </c>
      <c r="E2463" s="120" t="s">
        <v>5724</v>
      </c>
      <c r="F2463" s="120" t="s">
        <v>3</v>
      </c>
      <c r="G2463" s="120">
        <v>1604630</v>
      </c>
      <c r="H2463" s="124"/>
      <c r="I2463" s="128" t="s">
        <v>5725</v>
      </c>
      <c r="J2463" s="124"/>
      <c r="K2463" s="124"/>
      <c r="L2463" s="124"/>
      <c r="M2463" s="124"/>
      <c r="N2463" s="213">
        <v>0</v>
      </c>
      <c r="O2463" s="213">
        <v>875.5</v>
      </c>
      <c r="P2463" s="124" t="s">
        <v>1314</v>
      </c>
    </row>
    <row r="2464" spans="1:16" ht="51">
      <c r="A2464" s="266" t="s">
        <v>619</v>
      </c>
      <c r="B2464" s="124"/>
      <c r="C2464" s="125" t="s">
        <v>713</v>
      </c>
      <c r="D2464" s="119">
        <v>43172</v>
      </c>
      <c r="E2464" s="120" t="s">
        <v>5726</v>
      </c>
      <c r="F2464" s="120" t="s">
        <v>3</v>
      </c>
      <c r="G2464" s="120">
        <v>1604654</v>
      </c>
      <c r="H2464" s="124"/>
      <c r="I2464" s="128" t="s">
        <v>5727</v>
      </c>
      <c r="J2464" s="124"/>
      <c r="K2464" s="124"/>
      <c r="L2464" s="124"/>
      <c r="M2464" s="124"/>
      <c r="N2464" s="213">
        <v>0</v>
      </c>
      <c r="O2464" s="213">
        <v>77.5</v>
      </c>
      <c r="P2464" s="124" t="s">
        <v>1314</v>
      </c>
    </row>
    <row r="2465" spans="1:16" ht="51">
      <c r="A2465" s="266">
        <v>203</v>
      </c>
      <c r="B2465" s="124"/>
      <c r="C2465" s="125" t="s">
        <v>757</v>
      </c>
      <c r="D2465" s="119">
        <v>43172</v>
      </c>
      <c r="E2465" s="120" t="s">
        <v>5728</v>
      </c>
      <c r="F2465" s="120" t="s">
        <v>3</v>
      </c>
      <c r="G2465" s="120">
        <v>1604658</v>
      </c>
      <c r="H2465" s="124"/>
      <c r="I2465" s="128" t="s">
        <v>5729</v>
      </c>
      <c r="J2465" s="124"/>
      <c r="K2465" s="124"/>
      <c r="L2465" s="124"/>
      <c r="M2465" s="124"/>
      <c r="N2465" s="213">
        <v>0</v>
      </c>
      <c r="O2465" s="213">
        <v>779</v>
      </c>
      <c r="P2465" s="124" t="s">
        <v>1314</v>
      </c>
    </row>
    <row r="2466" spans="1:16" ht="51">
      <c r="A2466" s="266" t="s">
        <v>619</v>
      </c>
      <c r="B2466" s="124"/>
      <c r="C2466" s="125" t="s">
        <v>713</v>
      </c>
      <c r="D2466" s="119">
        <v>43172</v>
      </c>
      <c r="E2466" s="120" t="s">
        <v>5730</v>
      </c>
      <c r="F2466" s="120" t="s">
        <v>3</v>
      </c>
      <c r="G2466" s="120">
        <v>1604665</v>
      </c>
      <c r="H2466" s="124"/>
      <c r="I2466" s="128" t="s">
        <v>5731</v>
      </c>
      <c r="J2466" s="124"/>
      <c r="K2466" s="124"/>
      <c r="L2466" s="124"/>
      <c r="M2466" s="124"/>
      <c r="N2466" s="213">
        <v>0</v>
      </c>
      <c r="O2466" s="213">
        <v>9327.9599999999991</v>
      </c>
      <c r="P2466" s="124" t="s">
        <v>1314</v>
      </c>
    </row>
    <row r="2467" spans="1:16" ht="63.75">
      <c r="A2467" s="266">
        <v>249</v>
      </c>
      <c r="B2467" s="124"/>
      <c r="C2467" s="125" t="s">
        <v>775</v>
      </c>
      <c r="D2467" s="119">
        <v>43172</v>
      </c>
      <c r="E2467" s="120" t="s">
        <v>5732</v>
      </c>
      <c r="F2467" s="120" t="s">
        <v>3</v>
      </c>
      <c r="G2467" s="120">
        <v>1604671</v>
      </c>
      <c r="H2467" s="124"/>
      <c r="I2467" s="128" t="s">
        <v>5733</v>
      </c>
      <c r="J2467" s="124"/>
      <c r="K2467" s="124"/>
      <c r="L2467" s="124"/>
      <c r="M2467" s="124"/>
      <c r="N2467" s="213">
        <v>0</v>
      </c>
      <c r="O2467" s="213">
        <v>0.7</v>
      </c>
      <c r="P2467" s="124" t="s">
        <v>1314</v>
      </c>
    </row>
    <row r="2468" spans="1:16" ht="51">
      <c r="A2468" s="266">
        <v>20</v>
      </c>
      <c r="B2468" s="124"/>
      <c r="C2468" s="125" t="s">
        <v>693</v>
      </c>
      <c r="D2468" s="119">
        <v>43172</v>
      </c>
      <c r="E2468" s="120" t="s">
        <v>5734</v>
      </c>
      <c r="F2468" s="120" t="s">
        <v>3</v>
      </c>
      <c r="G2468" s="120">
        <v>1604705</v>
      </c>
      <c r="H2468" s="124"/>
      <c r="I2468" s="128" t="s">
        <v>5735</v>
      </c>
      <c r="J2468" s="124"/>
      <c r="K2468" s="124"/>
      <c r="L2468" s="124"/>
      <c r="M2468" s="124"/>
      <c r="N2468" s="213">
        <v>0</v>
      </c>
      <c r="O2468" s="213">
        <v>860</v>
      </c>
      <c r="P2468" s="124" t="s">
        <v>1314</v>
      </c>
    </row>
    <row r="2469" spans="1:16" ht="51">
      <c r="A2469" s="266" t="s">
        <v>619</v>
      </c>
      <c r="B2469" s="124"/>
      <c r="C2469" s="125" t="s">
        <v>713</v>
      </c>
      <c r="D2469" s="119">
        <v>43172</v>
      </c>
      <c r="E2469" s="120" t="s">
        <v>5736</v>
      </c>
      <c r="F2469" s="120" t="s">
        <v>3</v>
      </c>
      <c r="G2469" s="120">
        <v>1604707</v>
      </c>
      <c r="H2469" s="124"/>
      <c r="I2469" s="128" t="s">
        <v>5737</v>
      </c>
      <c r="J2469" s="124"/>
      <c r="K2469" s="124"/>
      <c r="L2469" s="124"/>
      <c r="M2469" s="124"/>
      <c r="N2469" s="213">
        <v>0</v>
      </c>
      <c r="O2469" s="213">
        <v>252</v>
      </c>
      <c r="P2469" s="124" t="s">
        <v>1314</v>
      </c>
    </row>
    <row r="2470" spans="1:16" ht="51">
      <c r="A2470" s="266">
        <v>132</v>
      </c>
      <c r="B2470" s="124"/>
      <c r="C2470" s="125" t="s">
        <v>728</v>
      </c>
      <c r="D2470" s="119">
        <v>43172</v>
      </c>
      <c r="E2470" s="120" t="s">
        <v>5738</v>
      </c>
      <c r="F2470" s="120" t="s">
        <v>3</v>
      </c>
      <c r="G2470" s="120">
        <v>1604754</v>
      </c>
      <c r="H2470" s="124"/>
      <c r="I2470" s="128" t="s">
        <v>5739</v>
      </c>
      <c r="J2470" s="124"/>
      <c r="K2470" s="124"/>
      <c r="L2470" s="124"/>
      <c r="M2470" s="124"/>
      <c r="N2470" s="213">
        <v>0</v>
      </c>
      <c r="O2470" s="213">
        <v>35733.21</v>
      </c>
      <c r="P2470" s="124" t="s">
        <v>1314</v>
      </c>
    </row>
    <row r="2471" spans="1:16" ht="51">
      <c r="A2471" s="266" t="s">
        <v>619</v>
      </c>
      <c r="B2471" s="124"/>
      <c r="C2471" s="125" t="s">
        <v>713</v>
      </c>
      <c r="D2471" s="119">
        <v>43172</v>
      </c>
      <c r="E2471" s="120" t="s">
        <v>5740</v>
      </c>
      <c r="F2471" s="120" t="s">
        <v>3</v>
      </c>
      <c r="G2471" s="120">
        <v>1604764</v>
      </c>
      <c r="H2471" s="124"/>
      <c r="I2471" s="128" t="s">
        <v>5741</v>
      </c>
      <c r="J2471" s="124"/>
      <c r="K2471" s="124"/>
      <c r="L2471" s="124"/>
      <c r="M2471" s="124"/>
      <c r="N2471" s="213">
        <v>0</v>
      </c>
      <c r="O2471" s="213">
        <v>15.24</v>
      </c>
      <c r="P2471" s="124" t="s">
        <v>1314</v>
      </c>
    </row>
    <row r="2472" spans="1:16" ht="51">
      <c r="A2472" s="266" t="s">
        <v>619</v>
      </c>
      <c r="B2472" s="124"/>
      <c r="C2472" s="125" t="s">
        <v>713</v>
      </c>
      <c r="D2472" s="119">
        <v>43172</v>
      </c>
      <c r="E2472" s="120" t="s">
        <v>5742</v>
      </c>
      <c r="F2472" s="120" t="s">
        <v>3</v>
      </c>
      <c r="G2472" s="120">
        <v>1604765</v>
      </c>
      <c r="H2472" s="124"/>
      <c r="I2472" s="128" t="s">
        <v>5743</v>
      </c>
      <c r="J2472" s="124"/>
      <c r="K2472" s="124"/>
      <c r="L2472" s="124"/>
      <c r="M2472" s="124"/>
      <c r="N2472" s="213">
        <v>0</v>
      </c>
      <c r="O2472" s="213">
        <v>1</v>
      </c>
      <c r="P2472" s="124" t="s">
        <v>1314</v>
      </c>
    </row>
    <row r="2473" spans="1:16" ht="51">
      <c r="A2473" s="266">
        <v>25</v>
      </c>
      <c r="B2473" s="124"/>
      <c r="C2473" s="125" t="s">
        <v>694</v>
      </c>
      <c r="D2473" s="119">
        <v>43172</v>
      </c>
      <c r="E2473" s="120" t="s">
        <v>5744</v>
      </c>
      <c r="F2473" s="120" t="s">
        <v>3</v>
      </c>
      <c r="G2473" s="120">
        <v>1604768</v>
      </c>
      <c r="H2473" s="124"/>
      <c r="I2473" s="128" t="s">
        <v>5745</v>
      </c>
      <c r="J2473" s="124"/>
      <c r="K2473" s="124"/>
      <c r="L2473" s="124"/>
      <c r="M2473" s="124"/>
      <c r="N2473" s="213">
        <v>0</v>
      </c>
      <c r="O2473" s="213">
        <v>200</v>
      </c>
      <c r="P2473" s="124" t="s">
        <v>1314</v>
      </c>
    </row>
    <row r="2474" spans="1:16" ht="51">
      <c r="A2474" s="266">
        <v>592</v>
      </c>
      <c r="B2474" s="124"/>
      <c r="C2474" s="125" t="s">
        <v>862</v>
      </c>
      <c r="D2474" s="119">
        <v>43172</v>
      </c>
      <c r="E2474" s="120" t="s">
        <v>5746</v>
      </c>
      <c r="F2474" s="120" t="s">
        <v>3</v>
      </c>
      <c r="G2474" s="120">
        <v>1604797</v>
      </c>
      <c r="H2474" s="124"/>
      <c r="I2474" s="128" t="s">
        <v>5747</v>
      </c>
      <c r="J2474" s="124"/>
      <c r="K2474" s="124"/>
      <c r="L2474" s="124"/>
      <c r="M2474" s="124"/>
      <c r="N2474" s="213">
        <v>0</v>
      </c>
      <c r="O2474" s="213">
        <v>90</v>
      </c>
      <c r="P2474" s="124" t="s">
        <v>1314</v>
      </c>
    </row>
    <row r="2475" spans="1:16" ht="51">
      <c r="A2475" s="266">
        <v>592</v>
      </c>
      <c r="B2475" s="124"/>
      <c r="C2475" s="125" t="s">
        <v>862</v>
      </c>
      <c r="D2475" s="119">
        <v>43172</v>
      </c>
      <c r="E2475" s="120" t="s">
        <v>5748</v>
      </c>
      <c r="F2475" s="120" t="s">
        <v>3</v>
      </c>
      <c r="G2475" s="120">
        <v>1604799</v>
      </c>
      <c r="H2475" s="124"/>
      <c r="I2475" s="128" t="s">
        <v>5749</v>
      </c>
      <c r="J2475" s="124"/>
      <c r="K2475" s="124"/>
      <c r="L2475" s="124"/>
      <c r="M2475" s="124"/>
      <c r="N2475" s="213">
        <v>0</v>
      </c>
      <c r="O2475" s="213">
        <v>60</v>
      </c>
      <c r="P2475" s="124" t="s">
        <v>1314</v>
      </c>
    </row>
    <row r="2476" spans="1:16" ht="63.75">
      <c r="A2476" s="266" t="s">
        <v>619</v>
      </c>
      <c r="B2476" s="124"/>
      <c r="C2476" s="125" t="s">
        <v>713</v>
      </c>
      <c r="D2476" s="119">
        <v>43172</v>
      </c>
      <c r="E2476" s="120" t="s">
        <v>6531</v>
      </c>
      <c r="F2476" s="120" t="s">
        <v>6</v>
      </c>
      <c r="G2476" s="120">
        <v>685626</v>
      </c>
      <c r="H2476" s="124"/>
      <c r="I2476" s="128" t="s">
        <v>6532</v>
      </c>
      <c r="J2476" s="124"/>
      <c r="K2476" s="124"/>
      <c r="L2476" s="124"/>
      <c r="M2476" s="124"/>
      <c r="N2476" s="213">
        <v>0</v>
      </c>
      <c r="O2476" s="213">
        <v>27221.78</v>
      </c>
      <c r="P2476" s="124" t="s">
        <v>1314</v>
      </c>
    </row>
    <row r="2477" spans="1:16" ht="51">
      <c r="A2477" s="266">
        <v>291</v>
      </c>
      <c r="B2477" s="124"/>
      <c r="C2477" s="125" t="s">
        <v>794</v>
      </c>
      <c r="D2477" s="119">
        <v>43172</v>
      </c>
      <c r="E2477" s="120" t="s">
        <v>6533</v>
      </c>
      <c r="F2477" s="120" t="s">
        <v>6</v>
      </c>
      <c r="G2477" s="120">
        <v>950991</v>
      </c>
      <c r="H2477" s="124"/>
      <c r="I2477" s="128" t="s">
        <v>6534</v>
      </c>
      <c r="J2477" s="124"/>
      <c r="K2477" s="124"/>
      <c r="L2477" s="124"/>
      <c r="M2477" s="124"/>
      <c r="N2477" s="213">
        <v>0</v>
      </c>
      <c r="O2477" s="213">
        <v>11026</v>
      </c>
      <c r="P2477" s="124" t="s">
        <v>1314</v>
      </c>
    </row>
    <row r="2478" spans="1:16" ht="51">
      <c r="A2478" s="266">
        <v>340</v>
      </c>
      <c r="B2478" s="124"/>
      <c r="C2478" s="125" t="s">
        <v>814</v>
      </c>
      <c r="D2478" s="119">
        <v>43172</v>
      </c>
      <c r="E2478" s="120" t="s">
        <v>6535</v>
      </c>
      <c r="F2478" s="120" t="s">
        <v>6</v>
      </c>
      <c r="G2478" s="120">
        <v>951025</v>
      </c>
      <c r="H2478" s="124"/>
      <c r="I2478" s="128" t="s">
        <v>6536</v>
      </c>
      <c r="J2478" s="124"/>
      <c r="K2478" s="124"/>
      <c r="L2478" s="124"/>
      <c r="M2478" s="124"/>
      <c r="N2478" s="213">
        <v>0</v>
      </c>
      <c r="O2478" s="213">
        <v>480.56</v>
      </c>
      <c r="P2478" s="124" t="s">
        <v>1314</v>
      </c>
    </row>
    <row r="2479" spans="1:16" ht="76.5">
      <c r="A2479" s="266" t="s">
        <v>620</v>
      </c>
      <c r="B2479" s="124"/>
      <c r="C2479" s="125" t="s">
        <v>714</v>
      </c>
      <c r="D2479" s="119">
        <v>43172</v>
      </c>
      <c r="E2479" s="120" t="s">
        <v>6537</v>
      </c>
      <c r="F2479" s="120" t="s">
        <v>6</v>
      </c>
      <c r="G2479" s="120">
        <v>951270</v>
      </c>
      <c r="H2479" s="124"/>
      <c r="I2479" s="128" t="s">
        <v>6538</v>
      </c>
      <c r="J2479" s="124"/>
      <c r="K2479" s="124"/>
      <c r="L2479" s="124"/>
      <c r="M2479" s="124"/>
      <c r="N2479" s="213">
        <v>0</v>
      </c>
      <c r="O2479" s="213">
        <v>20000</v>
      </c>
      <c r="P2479" s="124" t="s">
        <v>1314</v>
      </c>
    </row>
    <row r="2480" spans="1:16" ht="89.25">
      <c r="A2480" s="266">
        <v>86</v>
      </c>
      <c r="B2480" s="124"/>
      <c r="C2480" s="125" t="s">
        <v>710</v>
      </c>
      <c r="D2480" s="119">
        <v>43172</v>
      </c>
      <c r="E2480" s="120" t="s">
        <v>6539</v>
      </c>
      <c r="F2480" s="120" t="s">
        <v>6</v>
      </c>
      <c r="G2480" s="120">
        <v>915933</v>
      </c>
      <c r="H2480" s="124"/>
      <c r="I2480" s="128" t="s">
        <v>6540</v>
      </c>
      <c r="J2480" s="124"/>
      <c r="K2480" s="124"/>
      <c r="L2480" s="124"/>
      <c r="M2480" s="124"/>
      <c r="N2480" s="213">
        <v>0</v>
      </c>
      <c r="O2480" s="213">
        <v>155256.16</v>
      </c>
      <c r="P2480" s="124" t="s">
        <v>1314</v>
      </c>
    </row>
    <row r="2481" spans="1:16" ht="63.75">
      <c r="A2481" s="266">
        <v>513</v>
      </c>
      <c r="B2481" s="124"/>
      <c r="C2481" s="125" t="s">
        <v>201</v>
      </c>
      <c r="D2481" s="119">
        <v>43172</v>
      </c>
      <c r="E2481" s="120" t="s">
        <v>6541</v>
      </c>
      <c r="F2481" s="120" t="s">
        <v>15</v>
      </c>
      <c r="G2481" s="120">
        <v>685163</v>
      </c>
      <c r="H2481" s="124"/>
      <c r="I2481" s="128" t="s">
        <v>6542</v>
      </c>
      <c r="J2481" s="124"/>
      <c r="K2481" s="124"/>
      <c r="L2481" s="124"/>
      <c r="M2481" s="124"/>
      <c r="N2481" s="213">
        <v>50</v>
      </c>
      <c r="O2481" s="213">
        <v>0</v>
      </c>
      <c r="P2481" s="124" t="s">
        <v>1314</v>
      </c>
    </row>
    <row r="2482" spans="1:16" ht="51">
      <c r="A2482" s="266">
        <v>340</v>
      </c>
      <c r="B2482" s="124"/>
      <c r="C2482" s="125" t="s">
        <v>814</v>
      </c>
      <c r="D2482" s="119">
        <v>43172</v>
      </c>
      <c r="E2482" s="120" t="s">
        <v>6543</v>
      </c>
      <c r="F2482" s="120" t="s">
        <v>15</v>
      </c>
      <c r="G2482" s="120">
        <v>685167</v>
      </c>
      <c r="H2482" s="124"/>
      <c r="I2482" s="128" t="s">
        <v>6544</v>
      </c>
      <c r="J2482" s="124"/>
      <c r="K2482" s="124"/>
      <c r="L2482" s="124"/>
      <c r="M2482" s="124"/>
      <c r="N2482" s="213">
        <v>50</v>
      </c>
      <c r="O2482" s="213">
        <v>0</v>
      </c>
      <c r="P2482" s="124" t="s">
        <v>1314</v>
      </c>
    </row>
    <row r="2483" spans="1:16" ht="51">
      <c r="A2483" s="266">
        <v>340</v>
      </c>
      <c r="B2483" s="124"/>
      <c r="C2483" s="125" t="s">
        <v>814</v>
      </c>
      <c r="D2483" s="119">
        <v>43172</v>
      </c>
      <c r="E2483" s="120" t="s">
        <v>6545</v>
      </c>
      <c r="F2483" s="120" t="s">
        <v>15</v>
      </c>
      <c r="G2483" s="120">
        <v>685171</v>
      </c>
      <c r="H2483" s="124"/>
      <c r="I2483" s="128" t="s">
        <v>6546</v>
      </c>
      <c r="J2483" s="124"/>
      <c r="K2483" s="124"/>
      <c r="L2483" s="124"/>
      <c r="M2483" s="124"/>
      <c r="N2483" s="213">
        <v>50</v>
      </c>
      <c r="O2483" s="213">
        <v>0</v>
      </c>
      <c r="P2483" s="124" t="s">
        <v>1314</v>
      </c>
    </row>
    <row r="2484" spans="1:16" ht="51">
      <c r="A2484" s="266">
        <v>340</v>
      </c>
      <c r="B2484" s="124"/>
      <c r="C2484" s="125" t="s">
        <v>814</v>
      </c>
      <c r="D2484" s="119">
        <v>43172</v>
      </c>
      <c r="E2484" s="120" t="s">
        <v>6547</v>
      </c>
      <c r="F2484" s="120" t="s">
        <v>15</v>
      </c>
      <c r="G2484" s="120">
        <v>685173</v>
      </c>
      <c r="H2484" s="124"/>
      <c r="I2484" s="128" t="s">
        <v>6548</v>
      </c>
      <c r="J2484" s="124"/>
      <c r="K2484" s="124"/>
      <c r="L2484" s="124"/>
      <c r="M2484" s="124"/>
      <c r="N2484" s="213">
        <v>50</v>
      </c>
      <c r="O2484" s="213">
        <v>0</v>
      </c>
      <c r="P2484" s="124" t="s">
        <v>1314</v>
      </c>
    </row>
    <row r="2485" spans="1:16" ht="51">
      <c r="A2485" s="266">
        <v>340</v>
      </c>
      <c r="B2485" s="124"/>
      <c r="C2485" s="125" t="s">
        <v>814</v>
      </c>
      <c r="D2485" s="119">
        <v>43172</v>
      </c>
      <c r="E2485" s="120" t="s">
        <v>6549</v>
      </c>
      <c r="F2485" s="120" t="s">
        <v>15</v>
      </c>
      <c r="G2485" s="120">
        <v>685177</v>
      </c>
      <c r="H2485" s="124"/>
      <c r="I2485" s="128" t="s">
        <v>6550</v>
      </c>
      <c r="J2485" s="124"/>
      <c r="K2485" s="124"/>
      <c r="L2485" s="124"/>
      <c r="M2485" s="124"/>
      <c r="N2485" s="213">
        <v>50</v>
      </c>
      <c r="O2485" s="213">
        <v>0</v>
      </c>
      <c r="P2485" s="124" t="s">
        <v>1314</v>
      </c>
    </row>
    <row r="2486" spans="1:16" ht="51">
      <c r="A2486" s="266">
        <v>513</v>
      </c>
      <c r="B2486" s="124"/>
      <c r="C2486" s="125" t="s">
        <v>201</v>
      </c>
      <c r="D2486" s="119">
        <v>43172</v>
      </c>
      <c r="E2486" s="120" t="s">
        <v>6551</v>
      </c>
      <c r="F2486" s="120" t="s">
        <v>13</v>
      </c>
      <c r="G2486" s="120">
        <v>10537</v>
      </c>
      <c r="H2486" s="124"/>
      <c r="I2486" s="128" t="s">
        <v>6552</v>
      </c>
      <c r="J2486" s="124"/>
      <c r="K2486" s="124"/>
      <c r="L2486" s="124"/>
      <c r="M2486" s="124"/>
      <c r="N2486" s="213">
        <v>143498.84</v>
      </c>
      <c r="O2486" s="213">
        <v>0</v>
      </c>
      <c r="P2486" s="124" t="s">
        <v>1314</v>
      </c>
    </row>
    <row r="2487" spans="1:16" ht="63.75">
      <c r="A2487" s="266">
        <v>513</v>
      </c>
      <c r="B2487" s="124"/>
      <c r="C2487" s="125" t="s">
        <v>201</v>
      </c>
      <c r="D2487" s="119">
        <v>43172</v>
      </c>
      <c r="E2487" s="120" t="s">
        <v>6553</v>
      </c>
      <c r="F2487" s="120" t="s">
        <v>11</v>
      </c>
      <c r="G2487" s="120">
        <v>10537</v>
      </c>
      <c r="H2487" s="124"/>
      <c r="I2487" s="128" t="s">
        <v>6554</v>
      </c>
      <c r="J2487" s="124"/>
      <c r="K2487" s="124"/>
      <c r="L2487" s="124"/>
      <c r="M2487" s="124"/>
      <c r="N2487" s="213">
        <v>368.99</v>
      </c>
      <c r="O2487" s="213">
        <v>0</v>
      </c>
      <c r="P2487" s="124" t="s">
        <v>1314</v>
      </c>
    </row>
    <row r="2488" spans="1:16" ht="102">
      <c r="A2488" s="266">
        <v>513</v>
      </c>
      <c r="B2488" s="124"/>
      <c r="C2488" s="125" t="s">
        <v>201</v>
      </c>
      <c r="D2488" s="119">
        <v>43172</v>
      </c>
      <c r="E2488" s="120" t="s">
        <v>6555</v>
      </c>
      <c r="F2488" s="120" t="s">
        <v>15</v>
      </c>
      <c r="G2488" s="120">
        <v>4513</v>
      </c>
      <c r="H2488" s="124"/>
      <c r="I2488" s="128" t="s">
        <v>6556</v>
      </c>
      <c r="J2488" s="124"/>
      <c r="K2488" s="124"/>
      <c r="L2488" s="124"/>
      <c r="M2488" s="124"/>
      <c r="N2488" s="213">
        <v>306.77</v>
      </c>
      <c r="O2488" s="213">
        <v>0</v>
      </c>
      <c r="P2488" s="124" t="s">
        <v>1314</v>
      </c>
    </row>
    <row r="2489" spans="1:16" ht="63.75">
      <c r="A2489" s="266">
        <v>513</v>
      </c>
      <c r="B2489" s="124"/>
      <c r="C2489" s="125" t="s">
        <v>201</v>
      </c>
      <c r="D2489" s="119">
        <v>43172</v>
      </c>
      <c r="E2489" s="120" t="s">
        <v>6557</v>
      </c>
      <c r="F2489" s="120" t="s">
        <v>15</v>
      </c>
      <c r="G2489" s="120">
        <v>685742</v>
      </c>
      <c r="H2489" s="124"/>
      <c r="I2489" s="128" t="s">
        <v>6558</v>
      </c>
      <c r="J2489" s="124"/>
      <c r="K2489" s="124"/>
      <c r="L2489" s="124"/>
      <c r="M2489" s="124"/>
      <c r="N2489" s="213">
        <v>50</v>
      </c>
      <c r="O2489" s="213">
        <v>0</v>
      </c>
      <c r="P2489" s="124" t="s">
        <v>1314</v>
      </c>
    </row>
    <row r="2490" spans="1:16" ht="51">
      <c r="A2490" s="266">
        <v>513</v>
      </c>
      <c r="B2490" s="124"/>
      <c r="C2490" s="125" t="s">
        <v>201</v>
      </c>
      <c r="D2490" s="119">
        <v>43172</v>
      </c>
      <c r="E2490" s="120" t="s">
        <v>6559</v>
      </c>
      <c r="F2490" s="120" t="s">
        <v>15</v>
      </c>
      <c r="G2490" s="120">
        <v>685913</v>
      </c>
      <c r="H2490" s="124"/>
      <c r="I2490" s="128" t="s">
        <v>6560</v>
      </c>
      <c r="J2490" s="124"/>
      <c r="K2490" s="124"/>
      <c r="L2490" s="124"/>
      <c r="M2490" s="124"/>
      <c r="N2490" s="213">
        <v>50</v>
      </c>
      <c r="O2490" s="213">
        <v>0</v>
      </c>
      <c r="P2490" s="124" t="s">
        <v>1314</v>
      </c>
    </row>
    <row r="2491" spans="1:16" ht="51">
      <c r="A2491" s="266">
        <v>513</v>
      </c>
      <c r="B2491" s="124"/>
      <c r="C2491" s="125" t="s">
        <v>201</v>
      </c>
      <c r="D2491" s="119">
        <v>43172</v>
      </c>
      <c r="E2491" s="120" t="s">
        <v>6561</v>
      </c>
      <c r="F2491" s="120" t="s">
        <v>15</v>
      </c>
      <c r="G2491" s="120">
        <v>685915</v>
      </c>
      <c r="H2491" s="124"/>
      <c r="I2491" s="128" t="s">
        <v>6560</v>
      </c>
      <c r="J2491" s="124"/>
      <c r="K2491" s="124"/>
      <c r="L2491" s="124"/>
      <c r="M2491" s="124"/>
      <c r="N2491" s="213">
        <v>50</v>
      </c>
      <c r="O2491" s="213">
        <v>0</v>
      </c>
      <c r="P2491" s="124" t="s">
        <v>1314</v>
      </c>
    </row>
    <row r="2492" spans="1:16" ht="51">
      <c r="A2492" s="266">
        <v>513</v>
      </c>
      <c r="B2492" s="124"/>
      <c r="C2492" s="125" t="s">
        <v>201</v>
      </c>
      <c r="D2492" s="119">
        <v>43172</v>
      </c>
      <c r="E2492" s="120" t="s">
        <v>6562</v>
      </c>
      <c r="F2492" s="120" t="s">
        <v>15</v>
      </c>
      <c r="G2492" s="120">
        <v>685917</v>
      </c>
      <c r="H2492" s="124"/>
      <c r="I2492" s="128" t="s">
        <v>6560</v>
      </c>
      <c r="J2492" s="124"/>
      <c r="K2492" s="124"/>
      <c r="L2492" s="124"/>
      <c r="M2492" s="124"/>
      <c r="N2492" s="213">
        <v>50</v>
      </c>
      <c r="O2492" s="213">
        <v>0</v>
      </c>
      <c r="P2492" s="124" t="s">
        <v>1314</v>
      </c>
    </row>
    <row r="2493" spans="1:16" ht="76.5">
      <c r="A2493" s="266">
        <v>25</v>
      </c>
      <c r="B2493" s="124"/>
      <c r="C2493" s="125" t="s">
        <v>694</v>
      </c>
      <c r="D2493" s="119">
        <v>43172</v>
      </c>
      <c r="E2493" s="120" t="s">
        <v>6563</v>
      </c>
      <c r="F2493" s="120" t="s">
        <v>1315</v>
      </c>
      <c r="G2493" s="120">
        <v>16908483</v>
      </c>
      <c r="H2493" s="124"/>
      <c r="I2493" s="128" t="s">
        <v>6564</v>
      </c>
      <c r="J2493" s="124"/>
      <c r="K2493" s="124"/>
      <c r="L2493" s="124"/>
      <c r="M2493" s="124"/>
      <c r="N2493" s="213">
        <v>380865.76</v>
      </c>
      <c r="O2493" s="213">
        <v>0</v>
      </c>
      <c r="P2493" s="124" t="s">
        <v>1314</v>
      </c>
    </row>
    <row r="2494" spans="1:16" ht="63.75">
      <c r="A2494" s="266">
        <v>513</v>
      </c>
      <c r="B2494" s="124"/>
      <c r="C2494" s="125" t="s">
        <v>201</v>
      </c>
      <c r="D2494" s="119">
        <v>43172</v>
      </c>
      <c r="E2494" s="120" t="s">
        <v>6565</v>
      </c>
      <c r="F2494" s="120" t="s">
        <v>11</v>
      </c>
      <c r="G2494" s="120">
        <v>915926</v>
      </c>
      <c r="H2494" s="124"/>
      <c r="I2494" s="128" t="s">
        <v>6566</v>
      </c>
      <c r="J2494" s="124"/>
      <c r="K2494" s="124"/>
      <c r="L2494" s="124"/>
      <c r="M2494" s="124"/>
      <c r="N2494" s="213">
        <v>50</v>
      </c>
      <c r="O2494" s="213">
        <v>0</v>
      </c>
      <c r="P2494" s="124" t="s">
        <v>1314</v>
      </c>
    </row>
    <row r="2495" spans="1:16" ht="51">
      <c r="A2495" s="266">
        <v>340</v>
      </c>
      <c r="B2495" s="124"/>
      <c r="C2495" s="125" t="s">
        <v>814</v>
      </c>
      <c r="D2495" s="119">
        <v>43172</v>
      </c>
      <c r="E2495" s="120" t="s">
        <v>6567</v>
      </c>
      <c r="F2495" s="120" t="s">
        <v>15</v>
      </c>
      <c r="G2495" s="120">
        <v>685165</v>
      </c>
      <c r="H2495" s="124"/>
      <c r="I2495" s="128" t="s">
        <v>6568</v>
      </c>
      <c r="J2495" s="124"/>
      <c r="K2495" s="124"/>
      <c r="L2495" s="124"/>
      <c r="M2495" s="124"/>
      <c r="N2495" s="213">
        <v>50</v>
      </c>
      <c r="O2495" s="213">
        <v>0</v>
      </c>
      <c r="P2495" s="124" t="s">
        <v>1314</v>
      </c>
    </row>
    <row r="2496" spans="1:16" ht="51">
      <c r="A2496" s="266">
        <v>290</v>
      </c>
      <c r="B2496" s="124"/>
      <c r="C2496" s="125" t="s">
        <v>793</v>
      </c>
      <c r="D2496" s="119">
        <v>43173</v>
      </c>
      <c r="E2496" s="120" t="s">
        <v>5750</v>
      </c>
      <c r="F2496" s="120" t="s">
        <v>3</v>
      </c>
      <c r="G2496" s="120">
        <v>1605003</v>
      </c>
      <c r="H2496" s="124"/>
      <c r="I2496" s="128" t="s">
        <v>5751</v>
      </c>
      <c r="J2496" s="124"/>
      <c r="K2496" s="124"/>
      <c r="L2496" s="124"/>
      <c r="M2496" s="124"/>
      <c r="N2496" s="213">
        <v>0</v>
      </c>
      <c r="O2496" s="213">
        <v>252</v>
      </c>
      <c r="P2496" s="124" t="s">
        <v>1314</v>
      </c>
    </row>
    <row r="2497" spans="1:16" ht="51">
      <c r="A2497" s="266">
        <v>290</v>
      </c>
      <c r="B2497" s="124"/>
      <c r="C2497" s="125" t="s">
        <v>793</v>
      </c>
      <c r="D2497" s="119">
        <v>43173</v>
      </c>
      <c r="E2497" s="120" t="s">
        <v>5752</v>
      </c>
      <c r="F2497" s="120" t="s">
        <v>3</v>
      </c>
      <c r="G2497" s="120">
        <v>1605006</v>
      </c>
      <c r="H2497" s="124"/>
      <c r="I2497" s="128" t="s">
        <v>5753</v>
      </c>
      <c r="J2497" s="124"/>
      <c r="K2497" s="124"/>
      <c r="L2497" s="124"/>
      <c r="M2497" s="124"/>
      <c r="N2497" s="213">
        <v>0</v>
      </c>
      <c r="O2497" s="213">
        <v>2430</v>
      </c>
      <c r="P2497" s="124" t="s">
        <v>1314</v>
      </c>
    </row>
    <row r="2498" spans="1:16" ht="51">
      <c r="A2498" s="266">
        <v>290</v>
      </c>
      <c r="B2498" s="124"/>
      <c r="C2498" s="125" t="s">
        <v>793</v>
      </c>
      <c r="D2498" s="119">
        <v>43173</v>
      </c>
      <c r="E2498" s="120" t="s">
        <v>5754</v>
      </c>
      <c r="F2498" s="120" t="s">
        <v>3</v>
      </c>
      <c r="G2498" s="120">
        <v>1605033</v>
      </c>
      <c r="H2498" s="124"/>
      <c r="I2498" s="128" t="s">
        <v>5755</v>
      </c>
      <c r="J2498" s="124"/>
      <c r="K2498" s="124"/>
      <c r="L2498" s="124"/>
      <c r="M2498" s="124"/>
      <c r="N2498" s="213">
        <v>0</v>
      </c>
      <c r="O2498" s="213">
        <v>7905.64</v>
      </c>
      <c r="P2498" s="124" t="s">
        <v>1314</v>
      </c>
    </row>
    <row r="2499" spans="1:16" ht="63.75">
      <c r="A2499" s="266">
        <v>290</v>
      </c>
      <c r="B2499" s="124"/>
      <c r="C2499" s="125" t="s">
        <v>793</v>
      </c>
      <c r="D2499" s="119">
        <v>43173</v>
      </c>
      <c r="E2499" s="120" t="s">
        <v>5756</v>
      </c>
      <c r="F2499" s="120" t="s">
        <v>3</v>
      </c>
      <c r="G2499" s="120">
        <v>1605036</v>
      </c>
      <c r="H2499" s="124"/>
      <c r="I2499" s="128" t="s">
        <v>5757</v>
      </c>
      <c r="J2499" s="124"/>
      <c r="K2499" s="124"/>
      <c r="L2499" s="124"/>
      <c r="M2499" s="124"/>
      <c r="N2499" s="213">
        <v>0</v>
      </c>
      <c r="O2499" s="213">
        <v>65647.61</v>
      </c>
      <c r="P2499" s="124" t="s">
        <v>1314</v>
      </c>
    </row>
    <row r="2500" spans="1:16" ht="63.75">
      <c r="A2500" s="266">
        <v>574</v>
      </c>
      <c r="B2500" s="124"/>
      <c r="C2500" s="125" t="s">
        <v>850</v>
      </c>
      <c r="D2500" s="119">
        <v>43173</v>
      </c>
      <c r="E2500" s="120" t="s">
        <v>5758</v>
      </c>
      <c r="F2500" s="120" t="s">
        <v>3</v>
      </c>
      <c r="G2500" s="120">
        <v>1605059</v>
      </c>
      <c r="H2500" s="124"/>
      <c r="I2500" s="128" t="s">
        <v>5759</v>
      </c>
      <c r="J2500" s="124"/>
      <c r="K2500" s="124"/>
      <c r="L2500" s="124"/>
      <c r="M2500" s="124"/>
      <c r="N2500" s="213">
        <v>0</v>
      </c>
      <c r="O2500" s="213">
        <v>2611.8000000000002</v>
      </c>
      <c r="P2500" s="124" t="s">
        <v>1314</v>
      </c>
    </row>
    <row r="2501" spans="1:16" ht="63.75">
      <c r="A2501" s="266">
        <v>574</v>
      </c>
      <c r="B2501" s="124"/>
      <c r="C2501" s="125" t="s">
        <v>850</v>
      </c>
      <c r="D2501" s="119">
        <v>43173</v>
      </c>
      <c r="E2501" s="120" t="s">
        <v>5760</v>
      </c>
      <c r="F2501" s="120" t="s">
        <v>3</v>
      </c>
      <c r="G2501" s="120">
        <v>1605067</v>
      </c>
      <c r="H2501" s="124"/>
      <c r="I2501" s="128" t="s">
        <v>5761</v>
      </c>
      <c r="J2501" s="124"/>
      <c r="K2501" s="124"/>
      <c r="L2501" s="124"/>
      <c r="M2501" s="124"/>
      <c r="N2501" s="213">
        <v>0</v>
      </c>
      <c r="O2501" s="213">
        <v>4701.6000000000004</v>
      </c>
      <c r="P2501" s="124" t="s">
        <v>1314</v>
      </c>
    </row>
    <row r="2502" spans="1:16" ht="51">
      <c r="A2502" s="266">
        <v>514</v>
      </c>
      <c r="B2502" s="124"/>
      <c r="C2502" s="125" t="s">
        <v>841</v>
      </c>
      <c r="D2502" s="119">
        <v>43173</v>
      </c>
      <c r="E2502" s="120" t="s">
        <v>5762</v>
      </c>
      <c r="F2502" s="120" t="s">
        <v>3</v>
      </c>
      <c r="G2502" s="120">
        <v>1605070</v>
      </c>
      <c r="H2502" s="124"/>
      <c r="I2502" s="128" t="s">
        <v>5763</v>
      </c>
      <c r="J2502" s="124"/>
      <c r="K2502" s="124"/>
      <c r="L2502" s="124"/>
      <c r="M2502" s="124"/>
      <c r="N2502" s="213">
        <v>0</v>
      </c>
      <c r="O2502" s="213">
        <v>20550127.949999999</v>
      </c>
      <c r="P2502" s="124" t="s">
        <v>1314</v>
      </c>
    </row>
    <row r="2503" spans="1:16" ht="38.25">
      <c r="A2503" s="266">
        <v>212</v>
      </c>
      <c r="B2503" s="124"/>
      <c r="C2503" s="125" t="s">
        <v>761</v>
      </c>
      <c r="D2503" s="119">
        <v>43173</v>
      </c>
      <c r="E2503" s="120" t="s">
        <v>5764</v>
      </c>
      <c r="F2503" s="120" t="s">
        <v>3</v>
      </c>
      <c r="G2503" s="120">
        <v>1604991</v>
      </c>
      <c r="H2503" s="124"/>
      <c r="I2503" s="128" t="s">
        <v>5765</v>
      </c>
      <c r="J2503" s="124"/>
      <c r="K2503" s="124"/>
      <c r="L2503" s="124"/>
      <c r="M2503" s="124"/>
      <c r="N2503" s="213">
        <v>0</v>
      </c>
      <c r="O2503" s="213">
        <v>245.31</v>
      </c>
      <c r="P2503" s="124" t="s">
        <v>1314</v>
      </c>
    </row>
    <row r="2504" spans="1:16" ht="51">
      <c r="A2504" s="266" t="s">
        <v>619</v>
      </c>
      <c r="B2504" s="124"/>
      <c r="C2504" s="125" t="s">
        <v>713</v>
      </c>
      <c r="D2504" s="119">
        <v>43173</v>
      </c>
      <c r="E2504" s="120" t="s">
        <v>5766</v>
      </c>
      <c r="F2504" s="120" t="s">
        <v>3</v>
      </c>
      <c r="G2504" s="120">
        <v>1604999</v>
      </c>
      <c r="H2504" s="124"/>
      <c r="I2504" s="128" t="s">
        <v>5767</v>
      </c>
      <c r="J2504" s="124"/>
      <c r="K2504" s="124"/>
      <c r="L2504" s="124"/>
      <c r="M2504" s="124"/>
      <c r="N2504" s="213">
        <v>0</v>
      </c>
      <c r="O2504" s="213">
        <v>466.46</v>
      </c>
      <c r="P2504" s="124" t="s">
        <v>1314</v>
      </c>
    </row>
    <row r="2505" spans="1:16" ht="51">
      <c r="A2505" s="266" t="s">
        <v>619</v>
      </c>
      <c r="B2505" s="124"/>
      <c r="C2505" s="125" t="s">
        <v>713</v>
      </c>
      <c r="D2505" s="119">
        <v>43173</v>
      </c>
      <c r="E2505" s="120" t="s">
        <v>5768</v>
      </c>
      <c r="F2505" s="120" t="s">
        <v>3</v>
      </c>
      <c r="G2505" s="120">
        <v>1605032</v>
      </c>
      <c r="H2505" s="124"/>
      <c r="I2505" s="128" t="s">
        <v>5769</v>
      </c>
      <c r="J2505" s="124"/>
      <c r="K2505" s="124"/>
      <c r="L2505" s="124"/>
      <c r="M2505" s="124"/>
      <c r="N2505" s="213">
        <v>0</v>
      </c>
      <c r="O2505" s="213">
        <v>6638.39</v>
      </c>
      <c r="P2505" s="124" t="s">
        <v>1314</v>
      </c>
    </row>
    <row r="2506" spans="1:16" ht="51">
      <c r="A2506" s="266" t="s">
        <v>619</v>
      </c>
      <c r="B2506" s="124"/>
      <c r="C2506" s="125" t="s">
        <v>713</v>
      </c>
      <c r="D2506" s="119">
        <v>43173</v>
      </c>
      <c r="E2506" s="120" t="s">
        <v>5770</v>
      </c>
      <c r="F2506" s="120" t="s">
        <v>3</v>
      </c>
      <c r="G2506" s="120">
        <v>1605073</v>
      </c>
      <c r="H2506" s="124"/>
      <c r="I2506" s="128" t="s">
        <v>5771</v>
      </c>
      <c r="J2506" s="124"/>
      <c r="K2506" s="124"/>
      <c r="L2506" s="124"/>
      <c r="M2506" s="124"/>
      <c r="N2506" s="213">
        <v>0</v>
      </c>
      <c r="O2506" s="213">
        <v>859</v>
      </c>
      <c r="P2506" s="124" t="s">
        <v>1314</v>
      </c>
    </row>
    <row r="2507" spans="1:16" ht="51">
      <c r="A2507" s="266">
        <v>46</v>
      </c>
      <c r="B2507" s="124"/>
      <c r="C2507" s="125" t="s">
        <v>698</v>
      </c>
      <c r="D2507" s="119">
        <v>43173</v>
      </c>
      <c r="E2507" s="120" t="s">
        <v>5772</v>
      </c>
      <c r="F2507" s="120" t="s">
        <v>3</v>
      </c>
      <c r="G2507" s="120">
        <v>1605156</v>
      </c>
      <c r="H2507" s="124"/>
      <c r="I2507" s="128" t="s">
        <v>5773</v>
      </c>
      <c r="J2507" s="124"/>
      <c r="K2507" s="124"/>
      <c r="L2507" s="124"/>
      <c r="M2507" s="124"/>
      <c r="N2507" s="213">
        <v>0</v>
      </c>
      <c r="O2507" s="213">
        <v>802.88</v>
      </c>
      <c r="P2507" s="124" t="s">
        <v>1314</v>
      </c>
    </row>
    <row r="2508" spans="1:16" ht="51">
      <c r="A2508" s="266">
        <v>46</v>
      </c>
      <c r="B2508" s="124"/>
      <c r="C2508" s="125" t="s">
        <v>698</v>
      </c>
      <c r="D2508" s="119">
        <v>43173</v>
      </c>
      <c r="E2508" s="120" t="s">
        <v>5774</v>
      </c>
      <c r="F2508" s="120" t="s">
        <v>3</v>
      </c>
      <c r="G2508" s="120">
        <v>1605157</v>
      </c>
      <c r="H2508" s="124"/>
      <c r="I2508" s="128" t="s">
        <v>5775</v>
      </c>
      <c r="J2508" s="124"/>
      <c r="K2508" s="124"/>
      <c r="L2508" s="124"/>
      <c r="M2508" s="124"/>
      <c r="N2508" s="213">
        <v>0</v>
      </c>
      <c r="O2508" s="213">
        <v>1505.4</v>
      </c>
      <c r="P2508" s="124" t="s">
        <v>1314</v>
      </c>
    </row>
    <row r="2509" spans="1:16" ht="51">
      <c r="A2509" s="266">
        <v>46</v>
      </c>
      <c r="B2509" s="124"/>
      <c r="C2509" s="125" t="s">
        <v>698</v>
      </c>
      <c r="D2509" s="119">
        <v>43173</v>
      </c>
      <c r="E2509" s="120" t="s">
        <v>5776</v>
      </c>
      <c r="F2509" s="120" t="s">
        <v>3</v>
      </c>
      <c r="G2509" s="120">
        <v>1605158</v>
      </c>
      <c r="H2509" s="124"/>
      <c r="I2509" s="128" t="s">
        <v>5777</v>
      </c>
      <c r="J2509" s="124"/>
      <c r="K2509" s="124"/>
      <c r="L2509" s="124"/>
      <c r="M2509" s="124"/>
      <c r="N2509" s="213">
        <v>0</v>
      </c>
      <c r="O2509" s="213">
        <v>1505.4</v>
      </c>
      <c r="P2509" s="124" t="s">
        <v>1314</v>
      </c>
    </row>
    <row r="2510" spans="1:16" ht="51">
      <c r="A2510" s="266">
        <v>86</v>
      </c>
      <c r="B2510" s="124"/>
      <c r="C2510" s="125" t="s">
        <v>710</v>
      </c>
      <c r="D2510" s="119">
        <v>43173</v>
      </c>
      <c r="E2510" s="120" t="s">
        <v>5778</v>
      </c>
      <c r="F2510" s="120" t="s">
        <v>3</v>
      </c>
      <c r="G2510" s="120">
        <v>1605159</v>
      </c>
      <c r="H2510" s="124"/>
      <c r="I2510" s="128" t="s">
        <v>5779</v>
      </c>
      <c r="J2510" s="124"/>
      <c r="K2510" s="124"/>
      <c r="L2510" s="124"/>
      <c r="M2510" s="124"/>
      <c r="N2510" s="213">
        <v>0</v>
      </c>
      <c r="O2510" s="213">
        <v>411.6</v>
      </c>
      <c r="P2510" s="124" t="s">
        <v>1314</v>
      </c>
    </row>
    <row r="2511" spans="1:16" ht="51">
      <c r="A2511" s="266">
        <v>86</v>
      </c>
      <c r="B2511" s="124"/>
      <c r="C2511" s="125" t="s">
        <v>710</v>
      </c>
      <c r="D2511" s="119">
        <v>43173</v>
      </c>
      <c r="E2511" s="120" t="s">
        <v>5780</v>
      </c>
      <c r="F2511" s="120" t="s">
        <v>3</v>
      </c>
      <c r="G2511" s="120">
        <v>1605160</v>
      </c>
      <c r="H2511" s="124"/>
      <c r="I2511" s="128" t="s">
        <v>5781</v>
      </c>
      <c r="J2511" s="124"/>
      <c r="K2511" s="124"/>
      <c r="L2511" s="124"/>
      <c r="M2511" s="124"/>
      <c r="N2511" s="213">
        <v>0</v>
      </c>
      <c r="O2511" s="213">
        <v>1646.4</v>
      </c>
      <c r="P2511" s="124" t="s">
        <v>1314</v>
      </c>
    </row>
    <row r="2512" spans="1:16" ht="63.75">
      <c r="A2512" s="266">
        <v>344</v>
      </c>
      <c r="B2512" s="124"/>
      <c r="C2512" s="125" t="s">
        <v>818</v>
      </c>
      <c r="D2512" s="119">
        <v>43173</v>
      </c>
      <c r="E2512" s="120" t="s">
        <v>5782</v>
      </c>
      <c r="F2512" s="120" t="s">
        <v>3</v>
      </c>
      <c r="G2512" s="120">
        <v>1605175</v>
      </c>
      <c r="H2512" s="124"/>
      <c r="I2512" s="128" t="s">
        <v>5783</v>
      </c>
      <c r="J2512" s="124"/>
      <c r="K2512" s="124"/>
      <c r="L2512" s="124"/>
      <c r="M2512" s="124"/>
      <c r="N2512" s="213">
        <v>0</v>
      </c>
      <c r="O2512" s="213">
        <v>10</v>
      </c>
      <c r="P2512" s="124" t="s">
        <v>5265</v>
      </c>
    </row>
    <row r="2513" spans="1:16" ht="51">
      <c r="A2513" s="266">
        <v>593</v>
      </c>
      <c r="B2513" s="124"/>
      <c r="C2513" s="125" t="s">
        <v>863</v>
      </c>
      <c r="D2513" s="119">
        <v>43173</v>
      </c>
      <c r="E2513" s="120" t="s">
        <v>5784</v>
      </c>
      <c r="F2513" s="120" t="s">
        <v>3</v>
      </c>
      <c r="G2513" s="120">
        <v>1605237</v>
      </c>
      <c r="H2513" s="124"/>
      <c r="I2513" s="128" t="s">
        <v>5785</v>
      </c>
      <c r="J2513" s="124"/>
      <c r="K2513" s="124"/>
      <c r="L2513" s="124"/>
      <c r="M2513" s="124"/>
      <c r="N2513" s="213">
        <v>0</v>
      </c>
      <c r="O2513" s="213">
        <v>296.10000000000002</v>
      </c>
      <c r="P2513" s="124" t="s">
        <v>1314</v>
      </c>
    </row>
    <row r="2514" spans="1:16" ht="38.25">
      <c r="A2514" s="266">
        <v>593</v>
      </c>
      <c r="B2514" s="124"/>
      <c r="C2514" s="125" t="s">
        <v>863</v>
      </c>
      <c r="D2514" s="119">
        <v>43173</v>
      </c>
      <c r="E2514" s="120" t="s">
        <v>5786</v>
      </c>
      <c r="F2514" s="120" t="s">
        <v>3</v>
      </c>
      <c r="G2514" s="120">
        <v>1605239</v>
      </c>
      <c r="H2514" s="124"/>
      <c r="I2514" s="128" t="s">
        <v>5787</v>
      </c>
      <c r="J2514" s="124"/>
      <c r="K2514" s="124"/>
      <c r="L2514" s="124"/>
      <c r="M2514" s="124"/>
      <c r="N2514" s="213">
        <v>0</v>
      </c>
      <c r="O2514" s="213">
        <v>110.88</v>
      </c>
      <c r="P2514" s="124" t="s">
        <v>1314</v>
      </c>
    </row>
    <row r="2515" spans="1:16" ht="51">
      <c r="A2515" s="266" t="s">
        <v>619</v>
      </c>
      <c r="B2515" s="124"/>
      <c r="C2515" s="125" t="s">
        <v>713</v>
      </c>
      <c r="D2515" s="119">
        <v>43173</v>
      </c>
      <c r="E2515" s="120" t="s">
        <v>5788</v>
      </c>
      <c r="F2515" s="120" t="s">
        <v>3</v>
      </c>
      <c r="G2515" s="120">
        <v>1605241</v>
      </c>
      <c r="H2515" s="124"/>
      <c r="I2515" s="128" t="s">
        <v>5789</v>
      </c>
      <c r="J2515" s="124"/>
      <c r="K2515" s="124"/>
      <c r="L2515" s="124"/>
      <c r="M2515" s="124"/>
      <c r="N2515" s="213">
        <v>0</v>
      </c>
      <c r="O2515" s="213">
        <v>4375.68</v>
      </c>
      <c r="P2515" s="124" t="s">
        <v>1314</v>
      </c>
    </row>
    <row r="2516" spans="1:16" ht="63.75">
      <c r="A2516" s="266" t="s">
        <v>619</v>
      </c>
      <c r="B2516" s="124"/>
      <c r="C2516" s="125" t="s">
        <v>713</v>
      </c>
      <c r="D2516" s="119">
        <v>43173</v>
      </c>
      <c r="E2516" s="120" t="s">
        <v>6569</v>
      </c>
      <c r="F2516" s="120" t="s">
        <v>6</v>
      </c>
      <c r="G2516" s="120">
        <v>687125</v>
      </c>
      <c r="H2516" s="124"/>
      <c r="I2516" s="128" t="s">
        <v>6570</v>
      </c>
      <c r="J2516" s="124"/>
      <c r="K2516" s="124"/>
      <c r="L2516" s="124"/>
      <c r="M2516" s="124"/>
      <c r="N2516" s="213">
        <v>0</v>
      </c>
      <c r="O2516" s="213">
        <v>1804.32</v>
      </c>
      <c r="P2516" s="124" t="s">
        <v>1314</v>
      </c>
    </row>
    <row r="2517" spans="1:16" ht="76.5">
      <c r="A2517" s="266" t="s">
        <v>620</v>
      </c>
      <c r="B2517" s="124"/>
      <c r="C2517" s="125" t="s">
        <v>714</v>
      </c>
      <c r="D2517" s="119">
        <v>43173</v>
      </c>
      <c r="E2517" s="120" t="s">
        <v>6571</v>
      </c>
      <c r="F2517" s="120" t="s">
        <v>6</v>
      </c>
      <c r="G2517" s="120">
        <v>951681</v>
      </c>
      <c r="H2517" s="124"/>
      <c r="I2517" s="128" t="s">
        <v>6572</v>
      </c>
      <c r="J2517" s="124"/>
      <c r="K2517" s="124"/>
      <c r="L2517" s="124"/>
      <c r="M2517" s="124"/>
      <c r="N2517" s="213">
        <v>0</v>
      </c>
      <c r="O2517" s="213">
        <v>140000</v>
      </c>
      <c r="P2517" s="124" t="s">
        <v>1314</v>
      </c>
    </row>
    <row r="2518" spans="1:16" ht="89.25">
      <c r="A2518" s="266" t="s">
        <v>620</v>
      </c>
      <c r="B2518" s="124"/>
      <c r="C2518" s="125" t="s">
        <v>714</v>
      </c>
      <c r="D2518" s="119">
        <v>43173</v>
      </c>
      <c r="E2518" s="120" t="s">
        <v>6573</v>
      </c>
      <c r="F2518" s="120" t="s">
        <v>6</v>
      </c>
      <c r="G2518" s="120">
        <v>915985</v>
      </c>
      <c r="H2518" s="124"/>
      <c r="I2518" s="128" t="s">
        <v>6574</v>
      </c>
      <c r="J2518" s="124"/>
      <c r="K2518" s="124"/>
      <c r="L2518" s="124"/>
      <c r="M2518" s="124"/>
      <c r="N2518" s="213">
        <v>0</v>
      </c>
      <c r="O2518" s="213">
        <v>5383.29</v>
      </c>
      <c r="P2518" s="124" t="s">
        <v>1314</v>
      </c>
    </row>
    <row r="2519" spans="1:16" ht="76.5">
      <c r="A2519" s="266">
        <v>25</v>
      </c>
      <c r="B2519" s="124"/>
      <c r="C2519" s="125" t="s">
        <v>694</v>
      </c>
      <c r="D2519" s="119">
        <v>43173</v>
      </c>
      <c r="E2519" s="120" t="s">
        <v>6575</v>
      </c>
      <c r="F2519" s="120" t="s">
        <v>1315</v>
      </c>
      <c r="G2519" s="120">
        <v>16961153</v>
      </c>
      <c r="H2519" s="124"/>
      <c r="I2519" s="128" t="s">
        <v>6576</v>
      </c>
      <c r="J2519" s="124"/>
      <c r="K2519" s="124"/>
      <c r="L2519" s="124"/>
      <c r="M2519" s="124"/>
      <c r="N2519" s="213">
        <v>507160.83</v>
      </c>
      <c r="O2519" s="213">
        <v>0</v>
      </c>
      <c r="P2519" s="124" t="s">
        <v>1314</v>
      </c>
    </row>
    <row r="2520" spans="1:16" ht="76.5">
      <c r="A2520" s="266">
        <v>25</v>
      </c>
      <c r="B2520" s="124"/>
      <c r="C2520" s="125" t="s">
        <v>694</v>
      </c>
      <c r="D2520" s="119">
        <v>43173</v>
      </c>
      <c r="E2520" s="120" t="s">
        <v>6577</v>
      </c>
      <c r="F2520" s="120" t="s">
        <v>1315</v>
      </c>
      <c r="G2520" s="120">
        <v>16941156</v>
      </c>
      <c r="H2520" s="124"/>
      <c r="I2520" s="128" t="s">
        <v>6578</v>
      </c>
      <c r="J2520" s="124"/>
      <c r="K2520" s="124"/>
      <c r="L2520" s="124"/>
      <c r="M2520" s="124"/>
      <c r="N2520" s="213">
        <v>2.37</v>
      </c>
      <c r="O2520" s="213">
        <v>0</v>
      </c>
      <c r="P2520" s="124" t="s">
        <v>1314</v>
      </c>
    </row>
    <row r="2521" spans="1:16" ht="76.5">
      <c r="A2521" s="266">
        <v>25</v>
      </c>
      <c r="B2521" s="124"/>
      <c r="C2521" s="125" t="s">
        <v>694</v>
      </c>
      <c r="D2521" s="119">
        <v>43173</v>
      </c>
      <c r="E2521" s="120" t="s">
        <v>6579</v>
      </c>
      <c r="F2521" s="120" t="s">
        <v>1315</v>
      </c>
      <c r="G2521" s="120">
        <v>16961089</v>
      </c>
      <c r="H2521" s="124"/>
      <c r="I2521" s="128" t="s">
        <v>6580</v>
      </c>
      <c r="J2521" s="124"/>
      <c r="K2521" s="124"/>
      <c r="L2521" s="124"/>
      <c r="M2521" s="124"/>
      <c r="N2521" s="213">
        <v>2082.23</v>
      </c>
      <c r="O2521" s="213">
        <v>0</v>
      </c>
      <c r="P2521" s="124" t="s">
        <v>1314</v>
      </c>
    </row>
    <row r="2522" spans="1:16" ht="76.5">
      <c r="A2522" s="266">
        <v>25</v>
      </c>
      <c r="B2522" s="124"/>
      <c r="C2522" s="125" t="s">
        <v>694</v>
      </c>
      <c r="D2522" s="119">
        <v>43173</v>
      </c>
      <c r="E2522" s="120" t="s">
        <v>6581</v>
      </c>
      <c r="F2522" s="120" t="s">
        <v>1315</v>
      </c>
      <c r="G2522" s="120">
        <v>16961083</v>
      </c>
      <c r="H2522" s="124"/>
      <c r="I2522" s="128" t="s">
        <v>6582</v>
      </c>
      <c r="J2522" s="124"/>
      <c r="K2522" s="124"/>
      <c r="L2522" s="124"/>
      <c r="M2522" s="124"/>
      <c r="N2522" s="213">
        <v>167.65</v>
      </c>
      <c r="O2522" s="213">
        <v>0</v>
      </c>
      <c r="P2522" s="124" t="s">
        <v>1314</v>
      </c>
    </row>
    <row r="2523" spans="1:16" ht="76.5">
      <c r="A2523" s="266">
        <v>25</v>
      </c>
      <c r="B2523" s="124"/>
      <c r="C2523" s="125" t="s">
        <v>694</v>
      </c>
      <c r="D2523" s="119">
        <v>43173</v>
      </c>
      <c r="E2523" s="120" t="s">
        <v>6583</v>
      </c>
      <c r="F2523" s="120" t="s">
        <v>1315</v>
      </c>
      <c r="G2523" s="120">
        <v>16961084</v>
      </c>
      <c r="H2523" s="124"/>
      <c r="I2523" s="128" t="s">
        <v>6584</v>
      </c>
      <c r="J2523" s="124"/>
      <c r="K2523" s="124"/>
      <c r="L2523" s="124"/>
      <c r="M2523" s="124"/>
      <c r="N2523" s="213">
        <v>6.5</v>
      </c>
      <c r="O2523" s="213">
        <v>0</v>
      </c>
      <c r="P2523" s="124" t="s">
        <v>1314</v>
      </c>
    </row>
    <row r="2524" spans="1:16" ht="76.5">
      <c r="A2524" s="266">
        <v>25</v>
      </c>
      <c r="B2524" s="124"/>
      <c r="C2524" s="125" t="s">
        <v>694</v>
      </c>
      <c r="D2524" s="119">
        <v>43173</v>
      </c>
      <c r="E2524" s="120" t="s">
        <v>6585</v>
      </c>
      <c r="F2524" s="120" t="s">
        <v>1315</v>
      </c>
      <c r="G2524" s="120">
        <v>16958952</v>
      </c>
      <c r="H2524" s="124"/>
      <c r="I2524" s="128" t="s">
        <v>6586</v>
      </c>
      <c r="J2524" s="124"/>
      <c r="K2524" s="124"/>
      <c r="L2524" s="124"/>
      <c r="M2524" s="124"/>
      <c r="N2524" s="213">
        <v>282.37</v>
      </c>
      <c r="O2524" s="213">
        <v>0</v>
      </c>
      <c r="P2524" s="124" t="s">
        <v>1314</v>
      </c>
    </row>
    <row r="2525" spans="1:16" ht="76.5">
      <c r="A2525" s="266">
        <v>25</v>
      </c>
      <c r="B2525" s="124"/>
      <c r="C2525" s="125" t="s">
        <v>694</v>
      </c>
      <c r="D2525" s="119">
        <v>43173</v>
      </c>
      <c r="E2525" s="120" t="s">
        <v>6587</v>
      </c>
      <c r="F2525" s="120" t="s">
        <v>1315</v>
      </c>
      <c r="G2525" s="120">
        <v>16958966</v>
      </c>
      <c r="H2525" s="124"/>
      <c r="I2525" s="128" t="s">
        <v>6588</v>
      </c>
      <c r="J2525" s="124"/>
      <c r="K2525" s="124"/>
      <c r="L2525" s="124"/>
      <c r="M2525" s="124"/>
      <c r="N2525" s="213">
        <v>90166.17</v>
      </c>
      <c r="O2525" s="213">
        <v>0</v>
      </c>
      <c r="P2525" s="124" t="s">
        <v>1314</v>
      </c>
    </row>
    <row r="2526" spans="1:16" ht="76.5">
      <c r="A2526" s="266">
        <v>25</v>
      </c>
      <c r="B2526" s="124"/>
      <c r="C2526" s="125" t="s">
        <v>694</v>
      </c>
      <c r="D2526" s="119">
        <v>43173</v>
      </c>
      <c r="E2526" s="120" t="s">
        <v>6589</v>
      </c>
      <c r="F2526" s="120" t="s">
        <v>1315</v>
      </c>
      <c r="G2526" s="120">
        <v>16958967</v>
      </c>
      <c r="H2526" s="124"/>
      <c r="I2526" s="128" t="s">
        <v>6590</v>
      </c>
      <c r="J2526" s="124"/>
      <c r="K2526" s="124"/>
      <c r="L2526" s="124"/>
      <c r="M2526" s="124"/>
      <c r="N2526" s="213">
        <v>600909.51</v>
      </c>
      <c r="O2526" s="213">
        <v>0</v>
      </c>
      <c r="P2526" s="124" t="s">
        <v>1314</v>
      </c>
    </row>
    <row r="2527" spans="1:16" ht="76.5">
      <c r="A2527" s="266">
        <v>25</v>
      </c>
      <c r="B2527" s="124"/>
      <c r="C2527" s="125" t="s">
        <v>694</v>
      </c>
      <c r="D2527" s="119">
        <v>43173</v>
      </c>
      <c r="E2527" s="120" t="s">
        <v>6591</v>
      </c>
      <c r="F2527" s="120" t="s">
        <v>1315</v>
      </c>
      <c r="G2527" s="120">
        <v>16958951</v>
      </c>
      <c r="H2527" s="124"/>
      <c r="I2527" s="128" t="s">
        <v>6592</v>
      </c>
      <c r="J2527" s="124"/>
      <c r="K2527" s="124"/>
      <c r="L2527" s="124"/>
      <c r="M2527" s="124"/>
      <c r="N2527" s="213">
        <v>34.659999999999997</v>
      </c>
      <c r="O2527" s="213">
        <v>0</v>
      </c>
      <c r="P2527" s="124" t="s">
        <v>1314</v>
      </c>
    </row>
    <row r="2528" spans="1:16" ht="76.5">
      <c r="A2528" s="266">
        <v>25</v>
      </c>
      <c r="B2528" s="124"/>
      <c r="C2528" s="125" t="s">
        <v>694</v>
      </c>
      <c r="D2528" s="119">
        <v>43173</v>
      </c>
      <c r="E2528" s="120" t="s">
        <v>6593</v>
      </c>
      <c r="F2528" s="120" t="s">
        <v>1315</v>
      </c>
      <c r="G2528" s="120">
        <v>16958611</v>
      </c>
      <c r="H2528" s="124"/>
      <c r="I2528" s="128" t="s">
        <v>6594</v>
      </c>
      <c r="J2528" s="124"/>
      <c r="K2528" s="124"/>
      <c r="L2528" s="124"/>
      <c r="M2528" s="124"/>
      <c r="N2528" s="213">
        <v>278603</v>
      </c>
      <c r="O2528" s="213">
        <v>0</v>
      </c>
      <c r="P2528" s="124" t="s">
        <v>1314</v>
      </c>
    </row>
    <row r="2529" spans="1:16" ht="76.5">
      <c r="A2529" s="266">
        <v>25</v>
      </c>
      <c r="B2529" s="124"/>
      <c r="C2529" s="125" t="s">
        <v>694</v>
      </c>
      <c r="D2529" s="119">
        <v>43173</v>
      </c>
      <c r="E2529" s="120" t="s">
        <v>6595</v>
      </c>
      <c r="F2529" s="120" t="s">
        <v>1315</v>
      </c>
      <c r="G2529" s="120">
        <v>16958612</v>
      </c>
      <c r="H2529" s="124"/>
      <c r="I2529" s="128" t="s">
        <v>6596</v>
      </c>
      <c r="J2529" s="124"/>
      <c r="K2529" s="124"/>
      <c r="L2529" s="124"/>
      <c r="M2529" s="124"/>
      <c r="N2529" s="213">
        <v>6005.84</v>
      </c>
      <c r="O2529" s="213">
        <v>0</v>
      </c>
      <c r="P2529" s="124" t="s">
        <v>1314</v>
      </c>
    </row>
    <row r="2530" spans="1:16" ht="76.5">
      <c r="A2530" s="266">
        <v>25</v>
      </c>
      <c r="B2530" s="124"/>
      <c r="C2530" s="125" t="s">
        <v>694</v>
      </c>
      <c r="D2530" s="119">
        <v>43173</v>
      </c>
      <c r="E2530" s="120" t="s">
        <v>6597</v>
      </c>
      <c r="F2530" s="120" t="s">
        <v>1315</v>
      </c>
      <c r="G2530" s="120">
        <v>16944887</v>
      </c>
      <c r="H2530" s="124"/>
      <c r="I2530" s="128" t="s">
        <v>6598</v>
      </c>
      <c r="J2530" s="124"/>
      <c r="K2530" s="124"/>
      <c r="L2530" s="124"/>
      <c r="M2530" s="124"/>
      <c r="N2530" s="213">
        <v>1152.78</v>
      </c>
      <c r="O2530" s="213">
        <v>0</v>
      </c>
      <c r="P2530" s="124" t="s">
        <v>1314</v>
      </c>
    </row>
    <row r="2531" spans="1:16" ht="76.5">
      <c r="A2531" s="266">
        <v>25</v>
      </c>
      <c r="B2531" s="124"/>
      <c r="C2531" s="125" t="s">
        <v>694</v>
      </c>
      <c r="D2531" s="119">
        <v>43173</v>
      </c>
      <c r="E2531" s="120" t="s">
        <v>6599</v>
      </c>
      <c r="F2531" s="120" t="s">
        <v>1315</v>
      </c>
      <c r="G2531" s="120">
        <v>16944888</v>
      </c>
      <c r="H2531" s="124"/>
      <c r="I2531" s="128" t="s">
        <v>6600</v>
      </c>
      <c r="J2531" s="124"/>
      <c r="K2531" s="124"/>
      <c r="L2531" s="124"/>
      <c r="M2531" s="124"/>
      <c r="N2531" s="213">
        <v>5211.9799999999996</v>
      </c>
      <c r="O2531" s="213">
        <v>0</v>
      </c>
      <c r="P2531" s="124" t="s">
        <v>1314</v>
      </c>
    </row>
    <row r="2532" spans="1:16" ht="76.5">
      <c r="A2532" s="266">
        <v>25</v>
      </c>
      <c r="B2532" s="124"/>
      <c r="C2532" s="125" t="s">
        <v>694</v>
      </c>
      <c r="D2532" s="119">
        <v>43173</v>
      </c>
      <c r="E2532" s="120" t="s">
        <v>6601</v>
      </c>
      <c r="F2532" s="120" t="s">
        <v>1315</v>
      </c>
      <c r="G2532" s="120">
        <v>16944889</v>
      </c>
      <c r="H2532" s="124"/>
      <c r="I2532" s="128" t="s">
        <v>6602</v>
      </c>
      <c r="J2532" s="124"/>
      <c r="K2532" s="124"/>
      <c r="L2532" s="124"/>
      <c r="M2532" s="124"/>
      <c r="N2532" s="213">
        <v>5511.43</v>
      </c>
      <c r="O2532" s="213">
        <v>0</v>
      </c>
      <c r="P2532" s="124" t="s">
        <v>1314</v>
      </c>
    </row>
    <row r="2533" spans="1:16" ht="76.5">
      <c r="A2533" s="266">
        <v>25</v>
      </c>
      <c r="B2533" s="124"/>
      <c r="C2533" s="125" t="s">
        <v>694</v>
      </c>
      <c r="D2533" s="119">
        <v>43173</v>
      </c>
      <c r="E2533" s="120" t="s">
        <v>6603</v>
      </c>
      <c r="F2533" s="120" t="s">
        <v>1315</v>
      </c>
      <c r="G2533" s="120">
        <v>16944890</v>
      </c>
      <c r="H2533" s="124"/>
      <c r="I2533" s="128" t="s">
        <v>6604</v>
      </c>
      <c r="J2533" s="124"/>
      <c r="K2533" s="124"/>
      <c r="L2533" s="124"/>
      <c r="M2533" s="124"/>
      <c r="N2533" s="213">
        <v>1358.18</v>
      </c>
      <c r="O2533" s="213">
        <v>0</v>
      </c>
      <c r="P2533" s="124" t="s">
        <v>1314</v>
      </c>
    </row>
    <row r="2534" spans="1:16" ht="76.5">
      <c r="A2534" s="266">
        <v>25</v>
      </c>
      <c r="B2534" s="124"/>
      <c r="C2534" s="125" t="s">
        <v>694</v>
      </c>
      <c r="D2534" s="119">
        <v>43173</v>
      </c>
      <c r="E2534" s="120" t="s">
        <v>6605</v>
      </c>
      <c r="F2534" s="120" t="s">
        <v>1315</v>
      </c>
      <c r="G2534" s="120">
        <v>16944891</v>
      </c>
      <c r="H2534" s="124"/>
      <c r="I2534" s="128" t="s">
        <v>6606</v>
      </c>
      <c r="J2534" s="124"/>
      <c r="K2534" s="124"/>
      <c r="L2534" s="124"/>
      <c r="M2534" s="124"/>
      <c r="N2534" s="213">
        <v>6760.48</v>
      </c>
      <c r="O2534" s="213">
        <v>0</v>
      </c>
      <c r="P2534" s="124" t="s">
        <v>1314</v>
      </c>
    </row>
    <row r="2535" spans="1:16" ht="76.5">
      <c r="A2535" s="266">
        <v>25</v>
      </c>
      <c r="B2535" s="124"/>
      <c r="C2535" s="125" t="s">
        <v>694</v>
      </c>
      <c r="D2535" s="119">
        <v>43173</v>
      </c>
      <c r="E2535" s="120" t="s">
        <v>6607</v>
      </c>
      <c r="F2535" s="120" t="s">
        <v>1315</v>
      </c>
      <c r="G2535" s="120">
        <v>16944892</v>
      </c>
      <c r="H2535" s="124"/>
      <c r="I2535" s="128" t="s">
        <v>6608</v>
      </c>
      <c r="J2535" s="124"/>
      <c r="K2535" s="124"/>
      <c r="L2535" s="124"/>
      <c r="M2535" s="124"/>
      <c r="N2535" s="213">
        <v>5025.75</v>
      </c>
      <c r="O2535" s="213">
        <v>0</v>
      </c>
      <c r="P2535" s="124" t="s">
        <v>1314</v>
      </c>
    </row>
    <row r="2536" spans="1:16" ht="76.5">
      <c r="A2536" s="266">
        <v>25</v>
      </c>
      <c r="B2536" s="124"/>
      <c r="C2536" s="125" t="s">
        <v>694</v>
      </c>
      <c r="D2536" s="119">
        <v>43173</v>
      </c>
      <c r="E2536" s="120" t="s">
        <v>6609</v>
      </c>
      <c r="F2536" s="120" t="s">
        <v>1315</v>
      </c>
      <c r="G2536" s="120">
        <v>16944893</v>
      </c>
      <c r="H2536" s="124"/>
      <c r="I2536" s="128" t="s">
        <v>6610</v>
      </c>
      <c r="J2536" s="124"/>
      <c r="K2536" s="124"/>
      <c r="L2536" s="124"/>
      <c r="M2536" s="124"/>
      <c r="N2536" s="213">
        <v>490677.8</v>
      </c>
      <c r="O2536" s="213">
        <v>0</v>
      </c>
      <c r="P2536" s="124" t="s">
        <v>1314</v>
      </c>
    </row>
    <row r="2537" spans="1:16" ht="76.5">
      <c r="A2537" s="266">
        <v>25</v>
      </c>
      <c r="B2537" s="124"/>
      <c r="C2537" s="125" t="s">
        <v>694</v>
      </c>
      <c r="D2537" s="119">
        <v>43173</v>
      </c>
      <c r="E2537" s="120" t="s">
        <v>6611</v>
      </c>
      <c r="F2537" s="120" t="s">
        <v>1315</v>
      </c>
      <c r="G2537" s="120">
        <v>16944879</v>
      </c>
      <c r="H2537" s="124"/>
      <c r="I2537" s="128" t="s">
        <v>6612</v>
      </c>
      <c r="J2537" s="124"/>
      <c r="K2537" s="124"/>
      <c r="L2537" s="124"/>
      <c r="M2537" s="124"/>
      <c r="N2537" s="213">
        <v>152218.93</v>
      </c>
      <c r="O2537" s="213">
        <v>0</v>
      </c>
      <c r="P2537" s="124" t="s">
        <v>1314</v>
      </c>
    </row>
    <row r="2538" spans="1:16" ht="76.5">
      <c r="A2538" s="266">
        <v>25</v>
      </c>
      <c r="B2538" s="124"/>
      <c r="C2538" s="125" t="s">
        <v>694</v>
      </c>
      <c r="D2538" s="119">
        <v>43173</v>
      </c>
      <c r="E2538" s="120" t="s">
        <v>6613</v>
      </c>
      <c r="F2538" s="120" t="s">
        <v>1315</v>
      </c>
      <c r="G2538" s="120">
        <v>16944880</v>
      </c>
      <c r="H2538" s="124"/>
      <c r="I2538" s="128" t="s">
        <v>6614</v>
      </c>
      <c r="J2538" s="124"/>
      <c r="K2538" s="124"/>
      <c r="L2538" s="124"/>
      <c r="M2538" s="124"/>
      <c r="N2538" s="213">
        <v>299972.36</v>
      </c>
      <c r="O2538" s="213">
        <v>0</v>
      </c>
      <c r="P2538" s="124" t="s">
        <v>1314</v>
      </c>
    </row>
    <row r="2539" spans="1:16" ht="76.5">
      <c r="A2539" s="266">
        <v>25</v>
      </c>
      <c r="B2539" s="124"/>
      <c r="C2539" s="125" t="s">
        <v>694</v>
      </c>
      <c r="D2539" s="119">
        <v>43173</v>
      </c>
      <c r="E2539" s="120" t="s">
        <v>6615</v>
      </c>
      <c r="F2539" s="120" t="s">
        <v>1315</v>
      </c>
      <c r="G2539" s="120">
        <v>16944843</v>
      </c>
      <c r="H2539" s="124"/>
      <c r="I2539" s="128" t="s">
        <v>6616</v>
      </c>
      <c r="J2539" s="124"/>
      <c r="K2539" s="124"/>
      <c r="L2539" s="124"/>
      <c r="M2539" s="124"/>
      <c r="N2539" s="213">
        <v>1413986.95</v>
      </c>
      <c r="O2539" s="213">
        <v>0</v>
      </c>
      <c r="P2539" s="124" t="s">
        <v>1314</v>
      </c>
    </row>
    <row r="2540" spans="1:16" ht="76.5">
      <c r="A2540" s="266">
        <v>25</v>
      </c>
      <c r="B2540" s="124"/>
      <c r="C2540" s="125" t="s">
        <v>694</v>
      </c>
      <c r="D2540" s="119">
        <v>43173</v>
      </c>
      <c r="E2540" s="120" t="s">
        <v>6617</v>
      </c>
      <c r="F2540" s="120" t="s">
        <v>1315</v>
      </c>
      <c r="G2540" s="120">
        <v>16944854</v>
      </c>
      <c r="H2540" s="124"/>
      <c r="I2540" s="128" t="s">
        <v>6618</v>
      </c>
      <c r="J2540" s="124"/>
      <c r="K2540" s="124"/>
      <c r="L2540" s="124"/>
      <c r="M2540" s="124"/>
      <c r="N2540" s="213">
        <v>240066.57</v>
      </c>
      <c r="O2540" s="213">
        <v>0</v>
      </c>
      <c r="P2540" s="124" t="s">
        <v>1314</v>
      </c>
    </row>
    <row r="2541" spans="1:16" ht="76.5">
      <c r="A2541" s="266">
        <v>25</v>
      </c>
      <c r="B2541" s="124"/>
      <c r="C2541" s="125" t="s">
        <v>694</v>
      </c>
      <c r="D2541" s="119">
        <v>43173</v>
      </c>
      <c r="E2541" s="120" t="s">
        <v>6619</v>
      </c>
      <c r="F2541" s="120" t="s">
        <v>1315</v>
      </c>
      <c r="G2541" s="120">
        <v>16944856</v>
      </c>
      <c r="H2541" s="124"/>
      <c r="I2541" s="128" t="s">
        <v>6620</v>
      </c>
      <c r="J2541" s="124"/>
      <c r="K2541" s="124"/>
      <c r="L2541" s="124"/>
      <c r="M2541" s="124"/>
      <c r="N2541" s="213">
        <v>79152.509999999995</v>
      </c>
      <c r="O2541" s="213">
        <v>0</v>
      </c>
      <c r="P2541" s="124" t="s">
        <v>1314</v>
      </c>
    </row>
    <row r="2542" spans="1:16" ht="76.5">
      <c r="A2542" s="266">
        <v>25</v>
      </c>
      <c r="B2542" s="124"/>
      <c r="C2542" s="125" t="s">
        <v>694</v>
      </c>
      <c r="D2542" s="119">
        <v>43173</v>
      </c>
      <c r="E2542" s="120" t="s">
        <v>6621</v>
      </c>
      <c r="F2542" s="120" t="s">
        <v>1315</v>
      </c>
      <c r="G2542" s="120">
        <v>16944850</v>
      </c>
      <c r="H2542" s="124"/>
      <c r="I2542" s="128" t="s">
        <v>6622</v>
      </c>
      <c r="J2542" s="124"/>
      <c r="K2542" s="124"/>
      <c r="L2542" s="124"/>
      <c r="M2542" s="124"/>
      <c r="N2542" s="213">
        <v>217366.74</v>
      </c>
      <c r="O2542" s="213">
        <v>0</v>
      </c>
      <c r="P2542" s="124" t="s">
        <v>1314</v>
      </c>
    </row>
    <row r="2543" spans="1:16" ht="76.5">
      <c r="A2543" s="266">
        <v>25</v>
      </c>
      <c r="B2543" s="124"/>
      <c r="C2543" s="125" t="s">
        <v>694</v>
      </c>
      <c r="D2543" s="119">
        <v>43173</v>
      </c>
      <c r="E2543" s="120" t="s">
        <v>6623</v>
      </c>
      <c r="F2543" s="120" t="s">
        <v>1315</v>
      </c>
      <c r="G2543" s="120">
        <v>16944857</v>
      </c>
      <c r="H2543" s="124"/>
      <c r="I2543" s="128" t="s">
        <v>6624</v>
      </c>
      <c r="J2543" s="124"/>
      <c r="K2543" s="124"/>
      <c r="L2543" s="124"/>
      <c r="M2543" s="124"/>
      <c r="N2543" s="213">
        <v>1250370.8799999999</v>
      </c>
      <c r="O2543" s="213">
        <v>0</v>
      </c>
      <c r="P2543" s="124" t="s">
        <v>1314</v>
      </c>
    </row>
    <row r="2544" spans="1:16" ht="76.5">
      <c r="A2544" s="266">
        <v>25</v>
      </c>
      <c r="B2544" s="124"/>
      <c r="C2544" s="125" t="s">
        <v>694</v>
      </c>
      <c r="D2544" s="119">
        <v>43173</v>
      </c>
      <c r="E2544" s="120" t="s">
        <v>6625</v>
      </c>
      <c r="F2544" s="120" t="s">
        <v>1315</v>
      </c>
      <c r="G2544" s="120">
        <v>16944858</v>
      </c>
      <c r="H2544" s="124"/>
      <c r="I2544" s="128" t="s">
        <v>6626</v>
      </c>
      <c r="J2544" s="124"/>
      <c r="K2544" s="124"/>
      <c r="L2544" s="124"/>
      <c r="M2544" s="124"/>
      <c r="N2544" s="213">
        <v>447607.03999999998</v>
      </c>
      <c r="O2544" s="213">
        <v>0</v>
      </c>
      <c r="P2544" s="124" t="s">
        <v>1314</v>
      </c>
    </row>
    <row r="2545" spans="1:16" ht="76.5">
      <c r="A2545" s="266">
        <v>25</v>
      </c>
      <c r="B2545" s="124"/>
      <c r="C2545" s="125" t="s">
        <v>694</v>
      </c>
      <c r="D2545" s="119">
        <v>43173</v>
      </c>
      <c r="E2545" s="120" t="s">
        <v>6627</v>
      </c>
      <c r="F2545" s="120" t="s">
        <v>1315</v>
      </c>
      <c r="G2545" s="120">
        <v>16960107</v>
      </c>
      <c r="H2545" s="124"/>
      <c r="I2545" s="128" t="s">
        <v>6628</v>
      </c>
      <c r="J2545" s="124"/>
      <c r="K2545" s="124"/>
      <c r="L2545" s="124"/>
      <c r="M2545" s="124"/>
      <c r="N2545" s="213">
        <v>83069.47</v>
      </c>
      <c r="O2545" s="213">
        <v>0</v>
      </c>
      <c r="P2545" s="124" t="s">
        <v>1314</v>
      </c>
    </row>
    <row r="2546" spans="1:16" ht="76.5">
      <c r="A2546" s="266">
        <v>25</v>
      </c>
      <c r="B2546" s="124"/>
      <c r="C2546" s="125" t="s">
        <v>694</v>
      </c>
      <c r="D2546" s="119">
        <v>43173</v>
      </c>
      <c r="E2546" s="120" t="s">
        <v>6629</v>
      </c>
      <c r="F2546" s="120" t="s">
        <v>1315</v>
      </c>
      <c r="G2546" s="120">
        <v>16960826</v>
      </c>
      <c r="H2546" s="124"/>
      <c r="I2546" s="128" t="s">
        <v>6630</v>
      </c>
      <c r="J2546" s="124"/>
      <c r="K2546" s="124"/>
      <c r="L2546" s="124"/>
      <c r="M2546" s="124"/>
      <c r="N2546" s="213">
        <v>8745.9</v>
      </c>
      <c r="O2546" s="213">
        <v>0</v>
      </c>
      <c r="P2546" s="124" t="s">
        <v>1314</v>
      </c>
    </row>
    <row r="2547" spans="1:16" ht="76.5">
      <c r="A2547" s="266">
        <v>25</v>
      </c>
      <c r="B2547" s="124"/>
      <c r="C2547" s="125" t="s">
        <v>694</v>
      </c>
      <c r="D2547" s="119">
        <v>43173</v>
      </c>
      <c r="E2547" s="120" t="s">
        <v>6631</v>
      </c>
      <c r="F2547" s="120" t="s">
        <v>1315</v>
      </c>
      <c r="G2547" s="120">
        <v>16960909</v>
      </c>
      <c r="H2547" s="124"/>
      <c r="I2547" s="128" t="s">
        <v>6632</v>
      </c>
      <c r="J2547" s="124"/>
      <c r="K2547" s="124"/>
      <c r="L2547" s="124"/>
      <c r="M2547" s="124"/>
      <c r="N2547" s="213">
        <v>268109.40999999997</v>
      </c>
      <c r="O2547" s="213">
        <v>0</v>
      </c>
      <c r="P2547" s="124" t="s">
        <v>1314</v>
      </c>
    </row>
    <row r="2548" spans="1:16" ht="76.5">
      <c r="A2548" s="266">
        <v>25</v>
      </c>
      <c r="B2548" s="124"/>
      <c r="C2548" s="125" t="s">
        <v>694</v>
      </c>
      <c r="D2548" s="119">
        <v>43173</v>
      </c>
      <c r="E2548" s="120" t="s">
        <v>6633</v>
      </c>
      <c r="F2548" s="120" t="s">
        <v>1315</v>
      </c>
      <c r="G2548" s="120">
        <v>16961043</v>
      </c>
      <c r="H2548" s="124"/>
      <c r="I2548" s="128" t="s">
        <v>6634</v>
      </c>
      <c r="J2548" s="124"/>
      <c r="K2548" s="124"/>
      <c r="L2548" s="124"/>
      <c r="M2548" s="124"/>
      <c r="N2548" s="213">
        <v>435456.83</v>
      </c>
      <c r="O2548" s="213">
        <v>0</v>
      </c>
      <c r="P2548" s="124" t="s">
        <v>1314</v>
      </c>
    </row>
    <row r="2549" spans="1:16" ht="76.5">
      <c r="A2549" s="266">
        <v>25</v>
      </c>
      <c r="B2549" s="124"/>
      <c r="C2549" s="125" t="s">
        <v>694</v>
      </c>
      <c r="D2549" s="119">
        <v>43173</v>
      </c>
      <c r="E2549" s="120" t="s">
        <v>6635</v>
      </c>
      <c r="F2549" s="120" t="s">
        <v>1315</v>
      </c>
      <c r="G2549" s="120">
        <v>16961049</v>
      </c>
      <c r="H2549" s="124"/>
      <c r="I2549" s="128" t="s">
        <v>6636</v>
      </c>
      <c r="J2549" s="124"/>
      <c r="K2549" s="124"/>
      <c r="L2549" s="124"/>
      <c r="M2549" s="124"/>
      <c r="N2549" s="213">
        <v>236.92</v>
      </c>
      <c r="O2549" s="213">
        <v>0</v>
      </c>
      <c r="P2549" s="124" t="s">
        <v>1314</v>
      </c>
    </row>
    <row r="2550" spans="1:16" ht="76.5">
      <c r="A2550" s="266">
        <v>25</v>
      </c>
      <c r="B2550" s="124"/>
      <c r="C2550" s="125" t="s">
        <v>694</v>
      </c>
      <c r="D2550" s="119">
        <v>43173</v>
      </c>
      <c r="E2550" s="120" t="s">
        <v>6637</v>
      </c>
      <c r="F2550" s="120" t="s">
        <v>1315</v>
      </c>
      <c r="G2550" s="120">
        <v>16961076</v>
      </c>
      <c r="H2550" s="124"/>
      <c r="I2550" s="128" t="s">
        <v>6638</v>
      </c>
      <c r="J2550" s="124"/>
      <c r="K2550" s="124"/>
      <c r="L2550" s="124"/>
      <c r="M2550" s="124"/>
      <c r="N2550" s="213">
        <v>263122.51</v>
      </c>
      <c r="O2550" s="213">
        <v>0</v>
      </c>
      <c r="P2550" s="124" t="s">
        <v>1314</v>
      </c>
    </row>
    <row r="2551" spans="1:16" ht="76.5">
      <c r="A2551" s="266">
        <v>25</v>
      </c>
      <c r="B2551" s="124"/>
      <c r="C2551" s="125" t="s">
        <v>694</v>
      </c>
      <c r="D2551" s="119">
        <v>43173</v>
      </c>
      <c r="E2551" s="120" t="s">
        <v>6639</v>
      </c>
      <c r="F2551" s="120" t="s">
        <v>1315</v>
      </c>
      <c r="G2551" s="120">
        <v>16961027</v>
      </c>
      <c r="H2551" s="124"/>
      <c r="I2551" s="128" t="s">
        <v>6640</v>
      </c>
      <c r="J2551" s="124"/>
      <c r="K2551" s="124"/>
      <c r="L2551" s="124"/>
      <c r="M2551" s="124"/>
      <c r="N2551" s="213">
        <v>240066.57</v>
      </c>
      <c r="O2551" s="213">
        <v>0</v>
      </c>
      <c r="P2551" s="124" t="s">
        <v>1314</v>
      </c>
    </row>
    <row r="2552" spans="1:16" ht="76.5">
      <c r="A2552" s="266">
        <v>25</v>
      </c>
      <c r="B2552" s="124"/>
      <c r="C2552" s="125" t="s">
        <v>694</v>
      </c>
      <c r="D2552" s="119">
        <v>43173</v>
      </c>
      <c r="E2552" s="120" t="s">
        <v>6641</v>
      </c>
      <c r="F2552" s="120" t="s">
        <v>1315</v>
      </c>
      <c r="G2552" s="120">
        <v>16961018</v>
      </c>
      <c r="H2552" s="124"/>
      <c r="I2552" s="128" t="s">
        <v>6642</v>
      </c>
      <c r="J2552" s="124"/>
      <c r="K2552" s="124"/>
      <c r="L2552" s="124"/>
      <c r="M2552" s="124"/>
      <c r="N2552" s="213">
        <v>789101.42</v>
      </c>
      <c r="O2552" s="213">
        <v>0</v>
      </c>
      <c r="P2552" s="124" t="s">
        <v>1314</v>
      </c>
    </row>
    <row r="2553" spans="1:16" ht="76.5">
      <c r="A2553" s="266">
        <v>25</v>
      </c>
      <c r="B2553" s="124"/>
      <c r="C2553" s="125" t="s">
        <v>694</v>
      </c>
      <c r="D2553" s="119">
        <v>43173</v>
      </c>
      <c r="E2553" s="120" t="s">
        <v>6643</v>
      </c>
      <c r="F2553" s="120" t="s">
        <v>1315</v>
      </c>
      <c r="G2553" s="120">
        <v>16961033</v>
      </c>
      <c r="H2553" s="124"/>
      <c r="I2553" s="128" t="s">
        <v>6644</v>
      </c>
      <c r="J2553" s="124"/>
      <c r="K2553" s="124"/>
      <c r="L2553" s="124"/>
      <c r="M2553" s="124"/>
      <c r="N2553" s="213">
        <v>587062.97</v>
      </c>
      <c r="O2553" s="213">
        <v>0</v>
      </c>
      <c r="P2553" s="124" t="s">
        <v>1314</v>
      </c>
    </row>
    <row r="2554" spans="1:16" ht="76.5">
      <c r="A2554" s="266">
        <v>25</v>
      </c>
      <c r="B2554" s="124"/>
      <c r="C2554" s="125" t="s">
        <v>694</v>
      </c>
      <c r="D2554" s="119">
        <v>43173</v>
      </c>
      <c r="E2554" s="120" t="s">
        <v>6645</v>
      </c>
      <c r="F2554" s="120" t="s">
        <v>1315</v>
      </c>
      <c r="G2554" s="120">
        <v>16958978</v>
      </c>
      <c r="H2554" s="124"/>
      <c r="I2554" s="128" t="s">
        <v>6646</v>
      </c>
      <c r="J2554" s="124"/>
      <c r="K2554" s="124"/>
      <c r="L2554" s="124"/>
      <c r="M2554" s="124"/>
      <c r="N2554" s="213">
        <v>192139.65</v>
      </c>
      <c r="O2554" s="213">
        <v>0</v>
      </c>
      <c r="P2554" s="124" t="s">
        <v>1314</v>
      </c>
    </row>
    <row r="2555" spans="1:16" ht="76.5">
      <c r="A2555" s="266">
        <v>25</v>
      </c>
      <c r="B2555" s="124"/>
      <c r="C2555" s="125" t="s">
        <v>694</v>
      </c>
      <c r="D2555" s="119">
        <v>43173</v>
      </c>
      <c r="E2555" s="120" t="s">
        <v>6647</v>
      </c>
      <c r="F2555" s="120" t="s">
        <v>1315</v>
      </c>
      <c r="G2555" s="120">
        <v>16958979</v>
      </c>
      <c r="H2555" s="124"/>
      <c r="I2555" s="128" t="s">
        <v>6648</v>
      </c>
      <c r="J2555" s="124"/>
      <c r="K2555" s="124"/>
      <c r="L2555" s="124"/>
      <c r="M2555" s="124"/>
      <c r="N2555" s="213">
        <v>163230.64000000001</v>
      </c>
      <c r="O2555" s="213">
        <v>0</v>
      </c>
      <c r="P2555" s="124" t="s">
        <v>1314</v>
      </c>
    </row>
    <row r="2556" spans="1:16" ht="76.5">
      <c r="A2556" s="266">
        <v>25</v>
      </c>
      <c r="B2556" s="124"/>
      <c r="C2556" s="125" t="s">
        <v>694</v>
      </c>
      <c r="D2556" s="119">
        <v>43173</v>
      </c>
      <c r="E2556" s="120" t="s">
        <v>6649</v>
      </c>
      <c r="F2556" s="120" t="s">
        <v>1315</v>
      </c>
      <c r="G2556" s="120">
        <v>16958980</v>
      </c>
      <c r="H2556" s="124"/>
      <c r="I2556" s="128" t="s">
        <v>6650</v>
      </c>
      <c r="J2556" s="124"/>
      <c r="K2556" s="124"/>
      <c r="L2556" s="124"/>
      <c r="M2556" s="124"/>
      <c r="N2556" s="213">
        <v>0.97</v>
      </c>
      <c r="O2556" s="213">
        <v>0</v>
      </c>
      <c r="P2556" s="124" t="s">
        <v>1314</v>
      </c>
    </row>
    <row r="2557" spans="1:16" ht="76.5">
      <c r="A2557" s="266">
        <v>25</v>
      </c>
      <c r="B2557" s="124"/>
      <c r="C2557" s="125" t="s">
        <v>694</v>
      </c>
      <c r="D2557" s="119">
        <v>43173</v>
      </c>
      <c r="E2557" s="120" t="s">
        <v>6651</v>
      </c>
      <c r="F2557" s="120" t="s">
        <v>1315</v>
      </c>
      <c r="G2557" s="120">
        <v>16959317</v>
      </c>
      <c r="H2557" s="124"/>
      <c r="I2557" s="128" t="s">
        <v>6652</v>
      </c>
      <c r="J2557" s="124"/>
      <c r="K2557" s="124"/>
      <c r="L2557" s="124"/>
      <c r="M2557" s="124"/>
      <c r="N2557" s="213">
        <v>112914.43</v>
      </c>
      <c r="O2557" s="213">
        <v>0</v>
      </c>
      <c r="P2557" s="124" t="s">
        <v>1314</v>
      </c>
    </row>
    <row r="2558" spans="1:16" ht="76.5">
      <c r="A2558" s="266">
        <v>25</v>
      </c>
      <c r="B2558" s="124"/>
      <c r="C2558" s="125" t="s">
        <v>694</v>
      </c>
      <c r="D2558" s="119">
        <v>43173</v>
      </c>
      <c r="E2558" s="120" t="s">
        <v>6653</v>
      </c>
      <c r="F2558" s="120" t="s">
        <v>1315</v>
      </c>
      <c r="G2558" s="120">
        <v>16941221</v>
      </c>
      <c r="H2558" s="124"/>
      <c r="I2558" s="128" t="s">
        <v>6654</v>
      </c>
      <c r="J2558" s="124"/>
      <c r="K2558" s="124"/>
      <c r="L2558" s="124"/>
      <c r="M2558" s="124"/>
      <c r="N2558" s="213">
        <v>2.16</v>
      </c>
      <c r="O2558" s="213">
        <v>0</v>
      </c>
      <c r="P2558" s="124" t="s">
        <v>1314</v>
      </c>
    </row>
    <row r="2559" spans="1:16" ht="76.5">
      <c r="A2559" s="266">
        <v>25</v>
      </c>
      <c r="B2559" s="124"/>
      <c r="C2559" s="125" t="s">
        <v>694</v>
      </c>
      <c r="D2559" s="119">
        <v>43173</v>
      </c>
      <c r="E2559" s="120" t="s">
        <v>6655</v>
      </c>
      <c r="F2559" s="120" t="s">
        <v>1315</v>
      </c>
      <c r="G2559" s="120">
        <v>16941222</v>
      </c>
      <c r="H2559" s="124"/>
      <c r="I2559" s="128" t="s">
        <v>6656</v>
      </c>
      <c r="J2559" s="124"/>
      <c r="K2559" s="124"/>
      <c r="L2559" s="124"/>
      <c r="M2559" s="124"/>
      <c r="N2559" s="213">
        <v>78.33</v>
      </c>
      <c r="O2559" s="213">
        <v>0</v>
      </c>
      <c r="P2559" s="124" t="s">
        <v>1314</v>
      </c>
    </row>
    <row r="2560" spans="1:16" ht="76.5">
      <c r="A2560" s="266">
        <v>25</v>
      </c>
      <c r="B2560" s="124"/>
      <c r="C2560" s="125" t="s">
        <v>694</v>
      </c>
      <c r="D2560" s="119">
        <v>43173</v>
      </c>
      <c r="E2560" s="120" t="s">
        <v>6657</v>
      </c>
      <c r="F2560" s="120" t="s">
        <v>1315</v>
      </c>
      <c r="G2560" s="120">
        <v>16941182</v>
      </c>
      <c r="H2560" s="124"/>
      <c r="I2560" s="128" t="s">
        <v>6658</v>
      </c>
      <c r="J2560" s="124"/>
      <c r="K2560" s="124"/>
      <c r="L2560" s="124"/>
      <c r="M2560" s="124"/>
      <c r="N2560" s="213">
        <v>8.7200000000000006</v>
      </c>
      <c r="O2560" s="213">
        <v>0</v>
      </c>
      <c r="P2560" s="124" t="s">
        <v>1314</v>
      </c>
    </row>
    <row r="2561" spans="1:16" ht="76.5">
      <c r="A2561" s="266">
        <v>25</v>
      </c>
      <c r="B2561" s="124"/>
      <c r="C2561" s="125" t="s">
        <v>694</v>
      </c>
      <c r="D2561" s="119">
        <v>43173</v>
      </c>
      <c r="E2561" s="120" t="s">
        <v>6659</v>
      </c>
      <c r="F2561" s="120" t="s">
        <v>1315</v>
      </c>
      <c r="G2561" s="120">
        <v>16941195</v>
      </c>
      <c r="H2561" s="124"/>
      <c r="I2561" s="128" t="s">
        <v>6660</v>
      </c>
      <c r="J2561" s="124"/>
      <c r="K2561" s="124"/>
      <c r="L2561" s="124"/>
      <c r="M2561" s="124"/>
      <c r="N2561" s="213">
        <v>8.7200000000000006</v>
      </c>
      <c r="O2561" s="213">
        <v>0</v>
      </c>
      <c r="P2561" s="124" t="s">
        <v>1314</v>
      </c>
    </row>
    <row r="2562" spans="1:16" ht="76.5">
      <c r="A2562" s="266">
        <v>25</v>
      </c>
      <c r="B2562" s="124"/>
      <c r="C2562" s="125" t="s">
        <v>694</v>
      </c>
      <c r="D2562" s="119">
        <v>43173</v>
      </c>
      <c r="E2562" s="120" t="s">
        <v>6661</v>
      </c>
      <c r="F2562" s="120" t="s">
        <v>1315</v>
      </c>
      <c r="G2562" s="120">
        <v>16941197</v>
      </c>
      <c r="H2562" s="124"/>
      <c r="I2562" s="128" t="s">
        <v>6662</v>
      </c>
      <c r="J2562" s="124"/>
      <c r="K2562" s="124"/>
      <c r="L2562" s="124"/>
      <c r="M2562" s="124"/>
      <c r="N2562" s="213">
        <v>8.7200000000000006</v>
      </c>
      <c r="O2562" s="213">
        <v>0</v>
      </c>
      <c r="P2562" s="124" t="s">
        <v>1314</v>
      </c>
    </row>
    <row r="2563" spans="1:16" ht="76.5">
      <c r="A2563" s="266">
        <v>25</v>
      </c>
      <c r="B2563" s="124"/>
      <c r="C2563" s="125" t="s">
        <v>694</v>
      </c>
      <c r="D2563" s="119">
        <v>43173</v>
      </c>
      <c r="E2563" s="120" t="s">
        <v>6663</v>
      </c>
      <c r="F2563" s="120" t="s">
        <v>1315</v>
      </c>
      <c r="G2563" s="120">
        <v>16941157</v>
      </c>
      <c r="H2563" s="124"/>
      <c r="I2563" s="128" t="s">
        <v>6664</v>
      </c>
      <c r="J2563" s="124"/>
      <c r="K2563" s="124"/>
      <c r="L2563" s="124"/>
      <c r="M2563" s="124"/>
      <c r="N2563" s="213">
        <v>100</v>
      </c>
      <c r="O2563" s="213">
        <v>0</v>
      </c>
      <c r="P2563" s="124" t="s">
        <v>1314</v>
      </c>
    </row>
    <row r="2564" spans="1:16" ht="76.5">
      <c r="A2564" s="266">
        <v>25</v>
      </c>
      <c r="B2564" s="124"/>
      <c r="C2564" s="125" t="s">
        <v>694</v>
      </c>
      <c r="D2564" s="119">
        <v>43173</v>
      </c>
      <c r="E2564" s="120" t="s">
        <v>6665</v>
      </c>
      <c r="F2564" s="120" t="s">
        <v>1315</v>
      </c>
      <c r="G2564" s="120">
        <v>16941158</v>
      </c>
      <c r="H2564" s="124"/>
      <c r="I2564" s="128" t="s">
        <v>6666</v>
      </c>
      <c r="J2564" s="124"/>
      <c r="K2564" s="124"/>
      <c r="L2564" s="124"/>
      <c r="M2564" s="124"/>
      <c r="N2564" s="213">
        <v>215248.59</v>
      </c>
      <c r="O2564" s="213">
        <v>0</v>
      </c>
      <c r="P2564" s="124" t="s">
        <v>1314</v>
      </c>
    </row>
    <row r="2565" spans="1:16" ht="76.5">
      <c r="A2565" s="266">
        <v>25</v>
      </c>
      <c r="B2565" s="124"/>
      <c r="C2565" s="125" t="s">
        <v>694</v>
      </c>
      <c r="D2565" s="119">
        <v>43173</v>
      </c>
      <c r="E2565" s="120" t="s">
        <v>6667</v>
      </c>
      <c r="F2565" s="120" t="s">
        <v>1315</v>
      </c>
      <c r="G2565" s="120">
        <v>16941179</v>
      </c>
      <c r="H2565" s="124"/>
      <c r="I2565" s="128" t="s">
        <v>6668</v>
      </c>
      <c r="J2565" s="124"/>
      <c r="K2565" s="124"/>
      <c r="L2565" s="124"/>
      <c r="M2565" s="124"/>
      <c r="N2565" s="213">
        <v>38.5</v>
      </c>
      <c r="O2565" s="213">
        <v>0</v>
      </c>
      <c r="P2565" s="124" t="s">
        <v>1314</v>
      </c>
    </row>
    <row r="2566" spans="1:16" ht="76.5">
      <c r="A2566" s="266">
        <v>25</v>
      </c>
      <c r="B2566" s="124"/>
      <c r="C2566" s="125" t="s">
        <v>694</v>
      </c>
      <c r="D2566" s="119">
        <v>43173</v>
      </c>
      <c r="E2566" s="120" t="s">
        <v>6669</v>
      </c>
      <c r="F2566" s="120" t="s">
        <v>1315</v>
      </c>
      <c r="G2566" s="120">
        <v>16941087</v>
      </c>
      <c r="H2566" s="124"/>
      <c r="I2566" s="128" t="s">
        <v>6670</v>
      </c>
      <c r="J2566" s="124"/>
      <c r="K2566" s="124"/>
      <c r="L2566" s="124"/>
      <c r="M2566" s="124"/>
      <c r="N2566" s="213">
        <v>1.08</v>
      </c>
      <c r="O2566" s="213">
        <v>0</v>
      </c>
      <c r="P2566" s="124" t="s">
        <v>1314</v>
      </c>
    </row>
    <row r="2567" spans="1:16" ht="76.5">
      <c r="A2567" s="266">
        <v>25</v>
      </c>
      <c r="B2567" s="124"/>
      <c r="C2567" s="125" t="s">
        <v>694</v>
      </c>
      <c r="D2567" s="119">
        <v>43173</v>
      </c>
      <c r="E2567" s="120" t="s">
        <v>6671</v>
      </c>
      <c r="F2567" s="120" t="s">
        <v>1315</v>
      </c>
      <c r="G2567" s="120">
        <v>16941138</v>
      </c>
      <c r="H2567" s="124"/>
      <c r="I2567" s="128" t="s">
        <v>6672</v>
      </c>
      <c r="J2567" s="124"/>
      <c r="K2567" s="124"/>
      <c r="L2567" s="124"/>
      <c r="M2567" s="124"/>
      <c r="N2567" s="213">
        <v>2.5</v>
      </c>
      <c r="O2567" s="213">
        <v>0</v>
      </c>
      <c r="P2567" s="124" t="s">
        <v>1314</v>
      </c>
    </row>
    <row r="2568" spans="1:16" ht="76.5">
      <c r="A2568" s="266">
        <v>25</v>
      </c>
      <c r="B2568" s="124"/>
      <c r="C2568" s="125" t="s">
        <v>694</v>
      </c>
      <c r="D2568" s="119">
        <v>43173</v>
      </c>
      <c r="E2568" s="120" t="s">
        <v>6673</v>
      </c>
      <c r="F2568" s="120" t="s">
        <v>1315</v>
      </c>
      <c r="G2568" s="120">
        <v>16941142</v>
      </c>
      <c r="H2568" s="124"/>
      <c r="I2568" s="128" t="s">
        <v>6674</v>
      </c>
      <c r="J2568" s="124"/>
      <c r="K2568" s="124"/>
      <c r="L2568" s="124"/>
      <c r="M2568" s="124"/>
      <c r="N2568" s="213">
        <v>0.09</v>
      </c>
      <c r="O2568" s="213">
        <v>0</v>
      </c>
      <c r="P2568" s="124" t="s">
        <v>1314</v>
      </c>
    </row>
    <row r="2569" spans="1:16" ht="76.5">
      <c r="A2569" s="266">
        <v>25</v>
      </c>
      <c r="B2569" s="124"/>
      <c r="C2569" s="125" t="s">
        <v>694</v>
      </c>
      <c r="D2569" s="119">
        <v>43173</v>
      </c>
      <c r="E2569" s="120" t="s">
        <v>6675</v>
      </c>
      <c r="F2569" s="120" t="s">
        <v>1315</v>
      </c>
      <c r="G2569" s="120">
        <v>16941064</v>
      </c>
      <c r="H2569" s="124"/>
      <c r="I2569" s="128" t="s">
        <v>6676</v>
      </c>
      <c r="J2569" s="124"/>
      <c r="K2569" s="124"/>
      <c r="L2569" s="124"/>
      <c r="M2569" s="124"/>
      <c r="N2569" s="213">
        <v>44.62</v>
      </c>
      <c r="O2569" s="213">
        <v>0</v>
      </c>
      <c r="P2569" s="124" t="s">
        <v>1314</v>
      </c>
    </row>
    <row r="2570" spans="1:16" ht="76.5">
      <c r="A2570" s="266">
        <v>25</v>
      </c>
      <c r="B2570" s="124"/>
      <c r="C2570" s="125" t="s">
        <v>694</v>
      </c>
      <c r="D2570" s="119">
        <v>43173</v>
      </c>
      <c r="E2570" s="120" t="s">
        <v>6677</v>
      </c>
      <c r="F2570" s="120" t="s">
        <v>1315</v>
      </c>
      <c r="G2570" s="120">
        <v>16941071</v>
      </c>
      <c r="H2570" s="124"/>
      <c r="I2570" s="128" t="s">
        <v>6678</v>
      </c>
      <c r="J2570" s="124"/>
      <c r="K2570" s="124"/>
      <c r="L2570" s="124"/>
      <c r="M2570" s="124"/>
      <c r="N2570" s="213">
        <v>49.15</v>
      </c>
      <c r="O2570" s="213">
        <v>0</v>
      </c>
      <c r="P2570" s="124" t="s">
        <v>1314</v>
      </c>
    </row>
    <row r="2571" spans="1:16" ht="76.5">
      <c r="A2571" s="266">
        <v>25</v>
      </c>
      <c r="B2571" s="124"/>
      <c r="C2571" s="125" t="s">
        <v>694</v>
      </c>
      <c r="D2571" s="119">
        <v>43173</v>
      </c>
      <c r="E2571" s="120" t="s">
        <v>6679</v>
      </c>
      <c r="F2571" s="120" t="s">
        <v>1315</v>
      </c>
      <c r="G2571" s="120">
        <v>16941075</v>
      </c>
      <c r="H2571" s="124"/>
      <c r="I2571" s="128" t="s">
        <v>6680</v>
      </c>
      <c r="J2571" s="124"/>
      <c r="K2571" s="124"/>
      <c r="L2571" s="124"/>
      <c r="M2571" s="124"/>
      <c r="N2571" s="213">
        <v>7.69</v>
      </c>
      <c r="O2571" s="213">
        <v>0</v>
      </c>
      <c r="P2571" s="124" t="s">
        <v>1314</v>
      </c>
    </row>
    <row r="2572" spans="1:16" ht="76.5">
      <c r="A2572" s="266">
        <v>25</v>
      </c>
      <c r="B2572" s="124"/>
      <c r="C2572" s="125" t="s">
        <v>694</v>
      </c>
      <c r="D2572" s="119">
        <v>43173</v>
      </c>
      <c r="E2572" s="120" t="s">
        <v>6681</v>
      </c>
      <c r="F2572" s="120" t="s">
        <v>1315</v>
      </c>
      <c r="G2572" s="120">
        <v>16941086</v>
      </c>
      <c r="H2572" s="124"/>
      <c r="I2572" s="128" t="s">
        <v>6682</v>
      </c>
      <c r="J2572" s="124"/>
      <c r="K2572" s="124"/>
      <c r="L2572" s="124"/>
      <c r="M2572" s="124"/>
      <c r="N2572" s="213">
        <v>2.44</v>
      </c>
      <c r="O2572" s="213">
        <v>0</v>
      </c>
      <c r="P2572" s="124" t="s">
        <v>1314</v>
      </c>
    </row>
    <row r="2573" spans="1:16" ht="76.5">
      <c r="A2573" s="266">
        <v>25</v>
      </c>
      <c r="B2573" s="124"/>
      <c r="C2573" s="125" t="s">
        <v>694</v>
      </c>
      <c r="D2573" s="119">
        <v>43173</v>
      </c>
      <c r="E2573" s="120" t="s">
        <v>6683</v>
      </c>
      <c r="F2573" s="120" t="s">
        <v>1315</v>
      </c>
      <c r="G2573" s="120">
        <v>16941057</v>
      </c>
      <c r="H2573" s="124"/>
      <c r="I2573" s="128" t="s">
        <v>6684</v>
      </c>
      <c r="J2573" s="124"/>
      <c r="K2573" s="124"/>
      <c r="L2573" s="124"/>
      <c r="M2573" s="124"/>
      <c r="N2573" s="213">
        <v>599991.43999999994</v>
      </c>
      <c r="O2573" s="213">
        <v>0</v>
      </c>
      <c r="P2573" s="124" t="s">
        <v>1314</v>
      </c>
    </row>
    <row r="2574" spans="1:16" ht="76.5">
      <c r="A2574" s="266">
        <v>25</v>
      </c>
      <c r="B2574" s="124"/>
      <c r="C2574" s="125" t="s">
        <v>694</v>
      </c>
      <c r="D2574" s="119">
        <v>43173</v>
      </c>
      <c r="E2574" s="120" t="s">
        <v>6685</v>
      </c>
      <c r="F2574" s="120" t="s">
        <v>1315</v>
      </c>
      <c r="G2574" s="120">
        <v>16941061</v>
      </c>
      <c r="H2574" s="124"/>
      <c r="I2574" s="128" t="s">
        <v>6686</v>
      </c>
      <c r="J2574" s="124"/>
      <c r="K2574" s="124"/>
      <c r="L2574" s="124"/>
      <c r="M2574" s="124"/>
      <c r="N2574" s="213">
        <v>691121.25</v>
      </c>
      <c r="O2574" s="213">
        <v>0</v>
      </c>
      <c r="P2574" s="124" t="s">
        <v>1314</v>
      </c>
    </row>
    <row r="2575" spans="1:16" ht="76.5">
      <c r="A2575" s="266">
        <v>25</v>
      </c>
      <c r="B2575" s="124"/>
      <c r="C2575" s="125" t="s">
        <v>694</v>
      </c>
      <c r="D2575" s="119">
        <v>43173</v>
      </c>
      <c r="E2575" s="120" t="s">
        <v>6687</v>
      </c>
      <c r="F2575" s="120" t="s">
        <v>1315</v>
      </c>
      <c r="G2575" s="120">
        <v>16944337</v>
      </c>
      <c r="H2575" s="124"/>
      <c r="I2575" s="128" t="s">
        <v>6688</v>
      </c>
      <c r="J2575" s="124"/>
      <c r="K2575" s="124"/>
      <c r="L2575" s="124"/>
      <c r="M2575" s="124"/>
      <c r="N2575" s="213">
        <v>43.05</v>
      </c>
      <c r="O2575" s="213">
        <v>0</v>
      </c>
      <c r="P2575" s="124" t="s">
        <v>1314</v>
      </c>
    </row>
    <row r="2576" spans="1:16" ht="76.5">
      <c r="A2576" s="266">
        <v>25</v>
      </c>
      <c r="B2576" s="124"/>
      <c r="C2576" s="125" t="s">
        <v>694</v>
      </c>
      <c r="D2576" s="119">
        <v>43173</v>
      </c>
      <c r="E2576" s="120" t="s">
        <v>6689</v>
      </c>
      <c r="F2576" s="120" t="s">
        <v>1315</v>
      </c>
      <c r="G2576" s="120">
        <v>16944338</v>
      </c>
      <c r="H2576" s="124"/>
      <c r="I2576" s="128" t="s">
        <v>6690</v>
      </c>
      <c r="J2576" s="124"/>
      <c r="K2576" s="124"/>
      <c r="L2576" s="124"/>
      <c r="M2576" s="124"/>
      <c r="N2576" s="213">
        <v>2159.67</v>
      </c>
      <c r="O2576" s="213">
        <v>0</v>
      </c>
      <c r="P2576" s="124" t="s">
        <v>1314</v>
      </c>
    </row>
    <row r="2577" spans="1:16" ht="76.5">
      <c r="A2577" s="266">
        <v>25</v>
      </c>
      <c r="B2577" s="124"/>
      <c r="C2577" s="125" t="s">
        <v>694</v>
      </c>
      <c r="D2577" s="119">
        <v>43173</v>
      </c>
      <c r="E2577" s="120" t="s">
        <v>6691</v>
      </c>
      <c r="F2577" s="120" t="s">
        <v>1315</v>
      </c>
      <c r="G2577" s="120">
        <v>16944353</v>
      </c>
      <c r="H2577" s="124"/>
      <c r="I2577" s="128" t="s">
        <v>6692</v>
      </c>
      <c r="J2577" s="124"/>
      <c r="K2577" s="124"/>
      <c r="L2577" s="124"/>
      <c r="M2577" s="124"/>
      <c r="N2577" s="213">
        <v>892.05</v>
      </c>
      <c r="O2577" s="213">
        <v>0</v>
      </c>
      <c r="P2577" s="124" t="s">
        <v>1314</v>
      </c>
    </row>
    <row r="2578" spans="1:16" ht="76.5">
      <c r="A2578" s="266">
        <v>25</v>
      </c>
      <c r="B2578" s="124"/>
      <c r="C2578" s="125" t="s">
        <v>694</v>
      </c>
      <c r="D2578" s="119">
        <v>43173</v>
      </c>
      <c r="E2578" s="120" t="s">
        <v>6693</v>
      </c>
      <c r="F2578" s="120" t="s">
        <v>1315</v>
      </c>
      <c r="G2578" s="120">
        <v>16944307</v>
      </c>
      <c r="H2578" s="124"/>
      <c r="I2578" s="128" t="s">
        <v>6694</v>
      </c>
      <c r="J2578" s="124"/>
      <c r="K2578" s="124"/>
      <c r="L2578" s="124"/>
      <c r="M2578" s="124"/>
      <c r="N2578" s="213">
        <v>16.16</v>
      </c>
      <c r="O2578" s="213">
        <v>0</v>
      </c>
      <c r="P2578" s="124" t="s">
        <v>1314</v>
      </c>
    </row>
    <row r="2579" spans="1:16" ht="76.5">
      <c r="A2579" s="266">
        <v>25</v>
      </c>
      <c r="B2579" s="124"/>
      <c r="C2579" s="125" t="s">
        <v>694</v>
      </c>
      <c r="D2579" s="119">
        <v>43173</v>
      </c>
      <c r="E2579" s="120" t="s">
        <v>6695</v>
      </c>
      <c r="F2579" s="120" t="s">
        <v>1315</v>
      </c>
      <c r="G2579" s="120">
        <v>16944308</v>
      </c>
      <c r="H2579" s="124"/>
      <c r="I2579" s="128" t="s">
        <v>6696</v>
      </c>
      <c r="J2579" s="124"/>
      <c r="K2579" s="124"/>
      <c r="L2579" s="124"/>
      <c r="M2579" s="124"/>
      <c r="N2579" s="213">
        <v>1.73</v>
      </c>
      <c r="O2579" s="213">
        <v>0</v>
      </c>
      <c r="P2579" s="124" t="s">
        <v>1314</v>
      </c>
    </row>
    <row r="2580" spans="1:16" ht="76.5">
      <c r="A2580" s="266">
        <v>25</v>
      </c>
      <c r="B2580" s="124"/>
      <c r="C2580" s="125" t="s">
        <v>694</v>
      </c>
      <c r="D2580" s="119">
        <v>43173</v>
      </c>
      <c r="E2580" s="120" t="s">
        <v>6697</v>
      </c>
      <c r="F2580" s="120" t="s">
        <v>1315</v>
      </c>
      <c r="G2580" s="120">
        <v>16944312</v>
      </c>
      <c r="H2580" s="124"/>
      <c r="I2580" s="128" t="s">
        <v>6698</v>
      </c>
      <c r="J2580" s="124"/>
      <c r="K2580" s="124"/>
      <c r="L2580" s="124"/>
      <c r="M2580" s="124"/>
      <c r="N2580" s="213">
        <v>4996.08</v>
      </c>
      <c r="O2580" s="213">
        <v>0</v>
      </c>
      <c r="P2580" s="124" t="s">
        <v>1314</v>
      </c>
    </row>
    <row r="2581" spans="1:16" ht="76.5">
      <c r="A2581" s="266">
        <v>25</v>
      </c>
      <c r="B2581" s="124"/>
      <c r="C2581" s="125" t="s">
        <v>694</v>
      </c>
      <c r="D2581" s="119">
        <v>43173</v>
      </c>
      <c r="E2581" s="120" t="s">
        <v>6699</v>
      </c>
      <c r="F2581" s="120" t="s">
        <v>1315</v>
      </c>
      <c r="G2581" s="120">
        <v>16944313</v>
      </c>
      <c r="H2581" s="124"/>
      <c r="I2581" s="128" t="s">
        <v>6700</v>
      </c>
      <c r="J2581" s="124"/>
      <c r="K2581" s="124"/>
      <c r="L2581" s="124"/>
      <c r="M2581" s="124"/>
      <c r="N2581" s="213">
        <v>8607</v>
      </c>
      <c r="O2581" s="213">
        <v>0</v>
      </c>
      <c r="P2581" s="124" t="s">
        <v>1314</v>
      </c>
    </row>
    <row r="2582" spans="1:16" ht="76.5">
      <c r="A2582" s="266">
        <v>25</v>
      </c>
      <c r="B2582" s="124"/>
      <c r="C2582" s="125" t="s">
        <v>694</v>
      </c>
      <c r="D2582" s="119">
        <v>43173</v>
      </c>
      <c r="E2582" s="120" t="s">
        <v>6701</v>
      </c>
      <c r="F2582" s="120" t="s">
        <v>1315</v>
      </c>
      <c r="G2582" s="120">
        <v>16944314</v>
      </c>
      <c r="H2582" s="124"/>
      <c r="I2582" s="128" t="s">
        <v>6702</v>
      </c>
      <c r="J2582" s="124"/>
      <c r="K2582" s="124"/>
      <c r="L2582" s="124"/>
      <c r="M2582" s="124"/>
      <c r="N2582" s="213">
        <v>129.6</v>
      </c>
      <c r="O2582" s="213">
        <v>0</v>
      </c>
      <c r="P2582" s="124" t="s">
        <v>1314</v>
      </c>
    </row>
    <row r="2583" spans="1:16" ht="76.5">
      <c r="A2583" s="266">
        <v>25</v>
      </c>
      <c r="B2583" s="124"/>
      <c r="C2583" s="125" t="s">
        <v>694</v>
      </c>
      <c r="D2583" s="119">
        <v>43173</v>
      </c>
      <c r="E2583" s="120" t="s">
        <v>6703</v>
      </c>
      <c r="F2583" s="120" t="s">
        <v>1315</v>
      </c>
      <c r="G2583" s="120">
        <v>16944315</v>
      </c>
      <c r="H2583" s="124"/>
      <c r="I2583" s="128" t="s">
        <v>6704</v>
      </c>
      <c r="J2583" s="124"/>
      <c r="K2583" s="124"/>
      <c r="L2583" s="124"/>
      <c r="M2583" s="124"/>
      <c r="N2583" s="213">
        <v>129.6</v>
      </c>
      <c r="O2583" s="213">
        <v>0</v>
      </c>
      <c r="P2583" s="124" t="s">
        <v>1314</v>
      </c>
    </row>
    <row r="2584" spans="1:16" ht="63.75">
      <c r="A2584" s="266">
        <v>25</v>
      </c>
      <c r="B2584" s="124"/>
      <c r="C2584" s="125" t="s">
        <v>694</v>
      </c>
      <c r="D2584" s="119">
        <v>43173</v>
      </c>
      <c r="E2584" s="120" t="s">
        <v>6705</v>
      </c>
      <c r="F2584" s="120" t="s">
        <v>1315</v>
      </c>
      <c r="G2584" s="120">
        <v>16944316</v>
      </c>
      <c r="H2584" s="124"/>
      <c r="I2584" s="128" t="s">
        <v>6706</v>
      </c>
      <c r="J2584" s="124"/>
      <c r="K2584" s="124"/>
      <c r="L2584" s="124"/>
      <c r="M2584" s="124"/>
      <c r="N2584" s="213">
        <v>878.77</v>
      </c>
      <c r="O2584" s="213">
        <v>0</v>
      </c>
      <c r="P2584" s="124" t="s">
        <v>1314</v>
      </c>
    </row>
    <row r="2585" spans="1:16" ht="76.5">
      <c r="A2585" s="266">
        <v>25</v>
      </c>
      <c r="B2585" s="124"/>
      <c r="C2585" s="125" t="s">
        <v>694</v>
      </c>
      <c r="D2585" s="119">
        <v>43173</v>
      </c>
      <c r="E2585" s="120" t="s">
        <v>6707</v>
      </c>
      <c r="F2585" s="120" t="s">
        <v>1315</v>
      </c>
      <c r="G2585" s="120">
        <v>16944320</v>
      </c>
      <c r="H2585" s="124"/>
      <c r="I2585" s="128" t="s">
        <v>6708</v>
      </c>
      <c r="J2585" s="124"/>
      <c r="K2585" s="124"/>
      <c r="L2585" s="124"/>
      <c r="M2585" s="124"/>
      <c r="N2585" s="213">
        <v>744.36</v>
      </c>
      <c r="O2585" s="213">
        <v>0</v>
      </c>
      <c r="P2585" s="124" t="s">
        <v>1314</v>
      </c>
    </row>
    <row r="2586" spans="1:16" ht="76.5">
      <c r="A2586" s="266">
        <v>25</v>
      </c>
      <c r="B2586" s="124"/>
      <c r="C2586" s="125" t="s">
        <v>694</v>
      </c>
      <c r="D2586" s="119">
        <v>43173</v>
      </c>
      <c r="E2586" s="120" t="s">
        <v>6709</v>
      </c>
      <c r="F2586" s="120" t="s">
        <v>1315</v>
      </c>
      <c r="G2586" s="120">
        <v>16944324</v>
      </c>
      <c r="H2586" s="124"/>
      <c r="I2586" s="128" t="s">
        <v>6710</v>
      </c>
      <c r="J2586" s="124"/>
      <c r="K2586" s="124"/>
      <c r="L2586" s="124"/>
      <c r="M2586" s="124"/>
      <c r="N2586" s="213">
        <v>872</v>
      </c>
      <c r="O2586" s="213">
        <v>0</v>
      </c>
      <c r="P2586" s="124" t="s">
        <v>1314</v>
      </c>
    </row>
    <row r="2587" spans="1:16" ht="76.5">
      <c r="A2587" s="266">
        <v>25</v>
      </c>
      <c r="B2587" s="124"/>
      <c r="C2587" s="125" t="s">
        <v>694</v>
      </c>
      <c r="D2587" s="119">
        <v>43173</v>
      </c>
      <c r="E2587" s="120" t="s">
        <v>6711</v>
      </c>
      <c r="F2587" s="120" t="s">
        <v>1315</v>
      </c>
      <c r="G2587" s="120">
        <v>16944767</v>
      </c>
      <c r="H2587" s="124"/>
      <c r="I2587" s="128" t="s">
        <v>6712</v>
      </c>
      <c r="J2587" s="124"/>
      <c r="K2587" s="124"/>
      <c r="L2587" s="124"/>
      <c r="M2587" s="124"/>
      <c r="N2587" s="213">
        <v>3833.06</v>
      </c>
      <c r="O2587" s="213">
        <v>0</v>
      </c>
      <c r="P2587" s="124" t="s">
        <v>1314</v>
      </c>
    </row>
    <row r="2588" spans="1:16" ht="76.5">
      <c r="A2588" s="266">
        <v>25</v>
      </c>
      <c r="B2588" s="124"/>
      <c r="C2588" s="125" t="s">
        <v>694</v>
      </c>
      <c r="D2588" s="119">
        <v>43173</v>
      </c>
      <c r="E2588" s="120" t="s">
        <v>6713</v>
      </c>
      <c r="F2588" s="120" t="s">
        <v>1315</v>
      </c>
      <c r="G2588" s="120">
        <v>16944407</v>
      </c>
      <c r="H2588" s="124"/>
      <c r="I2588" s="128" t="s">
        <v>6714</v>
      </c>
      <c r="J2588" s="124"/>
      <c r="K2588" s="124"/>
      <c r="L2588" s="124"/>
      <c r="M2588" s="124"/>
      <c r="N2588" s="213">
        <v>0.02</v>
      </c>
      <c r="O2588" s="213">
        <v>0</v>
      </c>
      <c r="P2588" s="124" t="s">
        <v>1314</v>
      </c>
    </row>
    <row r="2589" spans="1:16" ht="76.5">
      <c r="A2589" s="266">
        <v>25</v>
      </c>
      <c r="B2589" s="124"/>
      <c r="C2589" s="125" t="s">
        <v>694</v>
      </c>
      <c r="D2589" s="119">
        <v>43173</v>
      </c>
      <c r="E2589" s="120" t="s">
        <v>6715</v>
      </c>
      <c r="F2589" s="120" t="s">
        <v>1315</v>
      </c>
      <c r="G2589" s="120">
        <v>16944503</v>
      </c>
      <c r="H2589" s="124"/>
      <c r="I2589" s="128" t="s">
        <v>6716</v>
      </c>
      <c r="J2589" s="124"/>
      <c r="K2589" s="124"/>
      <c r="L2589" s="124"/>
      <c r="M2589" s="124"/>
      <c r="N2589" s="213">
        <v>3.82</v>
      </c>
      <c r="O2589" s="213">
        <v>0</v>
      </c>
      <c r="P2589" s="124" t="s">
        <v>1314</v>
      </c>
    </row>
    <row r="2590" spans="1:16" ht="76.5">
      <c r="A2590" s="266">
        <v>25</v>
      </c>
      <c r="B2590" s="124"/>
      <c r="C2590" s="125" t="s">
        <v>694</v>
      </c>
      <c r="D2590" s="119">
        <v>43173</v>
      </c>
      <c r="E2590" s="120" t="s">
        <v>6717</v>
      </c>
      <c r="F2590" s="120" t="s">
        <v>1315</v>
      </c>
      <c r="G2590" s="120">
        <v>16944546</v>
      </c>
      <c r="H2590" s="124"/>
      <c r="I2590" s="128" t="s">
        <v>6718</v>
      </c>
      <c r="J2590" s="124"/>
      <c r="K2590" s="124"/>
      <c r="L2590" s="124"/>
      <c r="M2590" s="124"/>
      <c r="N2590" s="213">
        <v>0.72</v>
      </c>
      <c r="O2590" s="213">
        <v>0</v>
      </c>
      <c r="P2590" s="124" t="s">
        <v>1314</v>
      </c>
    </row>
    <row r="2591" spans="1:16" ht="76.5">
      <c r="A2591" s="266">
        <v>25</v>
      </c>
      <c r="B2591" s="124"/>
      <c r="C2591" s="125" t="s">
        <v>694</v>
      </c>
      <c r="D2591" s="119">
        <v>43173</v>
      </c>
      <c r="E2591" s="120" t="s">
        <v>6719</v>
      </c>
      <c r="F2591" s="120" t="s">
        <v>1315</v>
      </c>
      <c r="G2591" s="120">
        <v>16944551</v>
      </c>
      <c r="H2591" s="124"/>
      <c r="I2591" s="128" t="s">
        <v>6720</v>
      </c>
      <c r="J2591" s="124"/>
      <c r="K2591" s="124"/>
      <c r="L2591" s="124"/>
      <c r="M2591" s="124"/>
      <c r="N2591" s="213">
        <v>0.04</v>
      </c>
      <c r="O2591" s="213">
        <v>0</v>
      </c>
      <c r="P2591" s="124" t="s">
        <v>1314</v>
      </c>
    </row>
    <row r="2592" spans="1:16" ht="76.5">
      <c r="A2592" s="266">
        <v>25</v>
      </c>
      <c r="B2592" s="124"/>
      <c r="C2592" s="125" t="s">
        <v>694</v>
      </c>
      <c r="D2592" s="119">
        <v>43173</v>
      </c>
      <c r="E2592" s="120" t="s">
        <v>6721</v>
      </c>
      <c r="F2592" s="120" t="s">
        <v>1315</v>
      </c>
      <c r="G2592" s="120">
        <v>16944578</v>
      </c>
      <c r="H2592" s="124"/>
      <c r="I2592" s="128" t="s">
        <v>6722</v>
      </c>
      <c r="J2592" s="124"/>
      <c r="K2592" s="124"/>
      <c r="L2592" s="124"/>
      <c r="M2592" s="124"/>
      <c r="N2592" s="213">
        <v>0.05</v>
      </c>
      <c r="O2592" s="213">
        <v>0</v>
      </c>
      <c r="P2592" s="124" t="s">
        <v>1314</v>
      </c>
    </row>
    <row r="2593" spans="1:16" ht="76.5">
      <c r="A2593" s="266">
        <v>25</v>
      </c>
      <c r="B2593" s="124"/>
      <c r="C2593" s="125" t="s">
        <v>694</v>
      </c>
      <c r="D2593" s="119">
        <v>43173</v>
      </c>
      <c r="E2593" s="120" t="s">
        <v>6723</v>
      </c>
      <c r="F2593" s="120" t="s">
        <v>1315</v>
      </c>
      <c r="G2593" s="120">
        <v>16944707</v>
      </c>
      <c r="H2593" s="124"/>
      <c r="I2593" s="128" t="s">
        <v>6724</v>
      </c>
      <c r="J2593" s="124"/>
      <c r="K2593" s="124"/>
      <c r="L2593" s="124"/>
      <c r="M2593" s="124"/>
      <c r="N2593" s="213">
        <v>0.14000000000000001</v>
      </c>
      <c r="O2593" s="213">
        <v>0</v>
      </c>
      <c r="P2593" s="124" t="s">
        <v>1314</v>
      </c>
    </row>
    <row r="2594" spans="1:16" ht="76.5">
      <c r="A2594" s="266">
        <v>25</v>
      </c>
      <c r="B2594" s="124"/>
      <c r="C2594" s="125" t="s">
        <v>694</v>
      </c>
      <c r="D2594" s="119">
        <v>43173</v>
      </c>
      <c r="E2594" s="120" t="s">
        <v>6725</v>
      </c>
      <c r="F2594" s="120" t="s">
        <v>1315</v>
      </c>
      <c r="G2594" s="120">
        <v>16958356</v>
      </c>
      <c r="H2594" s="124"/>
      <c r="I2594" s="128" t="s">
        <v>6726</v>
      </c>
      <c r="J2594" s="124"/>
      <c r="K2594" s="124"/>
      <c r="L2594" s="124"/>
      <c r="M2594" s="124"/>
      <c r="N2594" s="213">
        <v>409.21</v>
      </c>
      <c r="O2594" s="213">
        <v>0</v>
      </c>
      <c r="P2594" s="124" t="s">
        <v>1314</v>
      </c>
    </row>
    <row r="2595" spans="1:16" ht="76.5">
      <c r="A2595" s="266">
        <v>25</v>
      </c>
      <c r="B2595" s="124"/>
      <c r="C2595" s="125" t="s">
        <v>694</v>
      </c>
      <c r="D2595" s="119">
        <v>43173</v>
      </c>
      <c r="E2595" s="120" t="s">
        <v>6727</v>
      </c>
      <c r="F2595" s="120" t="s">
        <v>1315</v>
      </c>
      <c r="G2595" s="120">
        <v>16958373</v>
      </c>
      <c r="H2595" s="124"/>
      <c r="I2595" s="128" t="s">
        <v>6728</v>
      </c>
      <c r="J2595" s="124"/>
      <c r="K2595" s="124"/>
      <c r="L2595" s="124"/>
      <c r="M2595" s="124"/>
      <c r="N2595" s="213">
        <v>124.1</v>
      </c>
      <c r="O2595" s="213">
        <v>0</v>
      </c>
      <c r="P2595" s="124" t="s">
        <v>1314</v>
      </c>
    </row>
    <row r="2596" spans="1:16" ht="76.5">
      <c r="A2596" s="266">
        <v>25</v>
      </c>
      <c r="B2596" s="124"/>
      <c r="C2596" s="125" t="s">
        <v>694</v>
      </c>
      <c r="D2596" s="119">
        <v>43173</v>
      </c>
      <c r="E2596" s="120" t="s">
        <v>6729</v>
      </c>
      <c r="F2596" s="120" t="s">
        <v>1315</v>
      </c>
      <c r="G2596" s="120">
        <v>16958398</v>
      </c>
      <c r="H2596" s="124"/>
      <c r="I2596" s="128" t="s">
        <v>6730</v>
      </c>
      <c r="J2596" s="124"/>
      <c r="K2596" s="124"/>
      <c r="L2596" s="124"/>
      <c r="M2596" s="124"/>
      <c r="N2596" s="213">
        <v>172486.23</v>
      </c>
      <c r="O2596" s="213">
        <v>0</v>
      </c>
      <c r="P2596" s="124" t="s">
        <v>1314</v>
      </c>
    </row>
    <row r="2597" spans="1:16" ht="76.5">
      <c r="A2597" s="266">
        <v>25</v>
      </c>
      <c r="B2597" s="124"/>
      <c r="C2597" s="125" t="s">
        <v>694</v>
      </c>
      <c r="D2597" s="119">
        <v>43173</v>
      </c>
      <c r="E2597" s="120" t="s">
        <v>6731</v>
      </c>
      <c r="F2597" s="120" t="s">
        <v>1315</v>
      </c>
      <c r="G2597" s="120">
        <v>16958597</v>
      </c>
      <c r="H2597" s="124"/>
      <c r="I2597" s="128" t="s">
        <v>6732</v>
      </c>
      <c r="J2597" s="124"/>
      <c r="K2597" s="124"/>
      <c r="L2597" s="124"/>
      <c r="M2597" s="124"/>
      <c r="N2597" s="213">
        <v>218557.2</v>
      </c>
      <c r="O2597" s="213">
        <v>0</v>
      </c>
      <c r="P2597" s="124" t="s">
        <v>1314</v>
      </c>
    </row>
    <row r="2598" spans="1:16" ht="76.5">
      <c r="A2598" s="266">
        <v>25</v>
      </c>
      <c r="B2598" s="124"/>
      <c r="C2598" s="125" t="s">
        <v>694</v>
      </c>
      <c r="D2598" s="119">
        <v>43173</v>
      </c>
      <c r="E2598" s="120" t="s">
        <v>6733</v>
      </c>
      <c r="F2598" s="120" t="s">
        <v>1315</v>
      </c>
      <c r="G2598" s="120">
        <v>16944876</v>
      </c>
      <c r="H2598" s="124"/>
      <c r="I2598" s="128" t="s">
        <v>6734</v>
      </c>
      <c r="J2598" s="124"/>
      <c r="K2598" s="124"/>
      <c r="L2598" s="124"/>
      <c r="M2598" s="124"/>
      <c r="N2598" s="213">
        <v>597134.11</v>
      </c>
      <c r="O2598" s="213">
        <v>0</v>
      </c>
      <c r="P2598" s="124" t="s">
        <v>1314</v>
      </c>
    </row>
    <row r="2599" spans="1:16" ht="76.5">
      <c r="A2599" s="266">
        <v>25</v>
      </c>
      <c r="B2599" s="124"/>
      <c r="C2599" s="125" t="s">
        <v>694</v>
      </c>
      <c r="D2599" s="119">
        <v>43173</v>
      </c>
      <c r="E2599" s="120" t="s">
        <v>6735</v>
      </c>
      <c r="F2599" s="120" t="s">
        <v>1315</v>
      </c>
      <c r="G2599" s="120">
        <v>16944875</v>
      </c>
      <c r="H2599" s="124"/>
      <c r="I2599" s="128" t="s">
        <v>6736</v>
      </c>
      <c r="J2599" s="124"/>
      <c r="K2599" s="124"/>
      <c r="L2599" s="124"/>
      <c r="M2599" s="124"/>
      <c r="N2599" s="213">
        <v>169092.73</v>
      </c>
      <c r="O2599" s="213">
        <v>0</v>
      </c>
      <c r="P2599" s="124" t="s">
        <v>1314</v>
      </c>
    </row>
    <row r="2600" spans="1:16" ht="76.5">
      <c r="A2600" s="266">
        <v>25</v>
      </c>
      <c r="B2600" s="124"/>
      <c r="C2600" s="125" t="s">
        <v>694</v>
      </c>
      <c r="D2600" s="119">
        <v>43173</v>
      </c>
      <c r="E2600" s="120" t="s">
        <v>6737</v>
      </c>
      <c r="F2600" s="120" t="s">
        <v>1315</v>
      </c>
      <c r="G2600" s="120">
        <v>16944874</v>
      </c>
      <c r="H2600" s="124"/>
      <c r="I2600" s="128" t="s">
        <v>6738</v>
      </c>
      <c r="J2600" s="124"/>
      <c r="K2600" s="124"/>
      <c r="L2600" s="124"/>
      <c r="M2600" s="124"/>
      <c r="N2600" s="213">
        <v>448.42</v>
      </c>
      <c r="O2600" s="213">
        <v>0</v>
      </c>
      <c r="P2600" s="124" t="s">
        <v>1314</v>
      </c>
    </row>
    <row r="2601" spans="1:16" ht="76.5">
      <c r="A2601" s="266">
        <v>25</v>
      </c>
      <c r="B2601" s="124"/>
      <c r="C2601" s="125" t="s">
        <v>694</v>
      </c>
      <c r="D2601" s="119">
        <v>43173</v>
      </c>
      <c r="E2601" s="120" t="s">
        <v>6739</v>
      </c>
      <c r="F2601" s="120" t="s">
        <v>1315</v>
      </c>
      <c r="G2601" s="120">
        <v>16958615</v>
      </c>
      <c r="H2601" s="124"/>
      <c r="I2601" s="128" t="s">
        <v>6740</v>
      </c>
      <c r="J2601" s="124"/>
      <c r="K2601" s="124"/>
      <c r="L2601" s="124"/>
      <c r="M2601" s="124"/>
      <c r="N2601" s="213">
        <v>1192588.81</v>
      </c>
      <c r="O2601" s="213">
        <v>0</v>
      </c>
      <c r="P2601" s="124" t="s">
        <v>1314</v>
      </c>
    </row>
    <row r="2602" spans="1:16" ht="76.5">
      <c r="A2602" s="266">
        <v>25</v>
      </c>
      <c r="B2602" s="124"/>
      <c r="C2602" s="125" t="s">
        <v>694</v>
      </c>
      <c r="D2602" s="119">
        <v>43173</v>
      </c>
      <c r="E2602" s="120" t="s">
        <v>6741</v>
      </c>
      <c r="F2602" s="120" t="s">
        <v>1315</v>
      </c>
      <c r="G2602" s="120">
        <v>16958614</v>
      </c>
      <c r="H2602" s="124"/>
      <c r="I2602" s="128" t="s">
        <v>6742</v>
      </c>
      <c r="J2602" s="124"/>
      <c r="K2602" s="124"/>
      <c r="L2602" s="124"/>
      <c r="M2602" s="124"/>
      <c r="N2602" s="213">
        <v>454.59</v>
      </c>
      <c r="O2602" s="213">
        <v>0</v>
      </c>
      <c r="P2602" s="124" t="s">
        <v>1314</v>
      </c>
    </row>
    <row r="2603" spans="1:16" ht="76.5">
      <c r="A2603" s="266">
        <v>25</v>
      </c>
      <c r="B2603" s="124"/>
      <c r="C2603" s="125" t="s">
        <v>694</v>
      </c>
      <c r="D2603" s="119">
        <v>43173</v>
      </c>
      <c r="E2603" s="120" t="s">
        <v>6743</v>
      </c>
      <c r="F2603" s="120" t="s">
        <v>1315</v>
      </c>
      <c r="G2603" s="120">
        <v>16958599</v>
      </c>
      <c r="H2603" s="124"/>
      <c r="I2603" s="128" t="s">
        <v>6744</v>
      </c>
      <c r="J2603" s="124"/>
      <c r="K2603" s="124"/>
      <c r="L2603" s="124"/>
      <c r="M2603" s="124"/>
      <c r="N2603" s="213">
        <v>194208.17</v>
      </c>
      <c r="O2603" s="213">
        <v>0</v>
      </c>
      <c r="P2603" s="124" t="s">
        <v>1314</v>
      </c>
    </row>
    <row r="2604" spans="1:16" ht="76.5">
      <c r="A2604" s="266">
        <v>25</v>
      </c>
      <c r="B2604" s="124"/>
      <c r="C2604" s="125" t="s">
        <v>694</v>
      </c>
      <c r="D2604" s="119">
        <v>43173</v>
      </c>
      <c r="E2604" s="120" t="s">
        <v>6745</v>
      </c>
      <c r="F2604" s="120" t="s">
        <v>1315</v>
      </c>
      <c r="G2604" s="120">
        <v>16944870</v>
      </c>
      <c r="H2604" s="124"/>
      <c r="I2604" s="128" t="s">
        <v>6746</v>
      </c>
      <c r="J2604" s="124"/>
      <c r="K2604" s="124"/>
      <c r="L2604" s="124"/>
      <c r="M2604" s="124"/>
      <c r="N2604" s="213">
        <v>1637.7</v>
      </c>
      <c r="O2604" s="213">
        <v>0</v>
      </c>
      <c r="P2604" s="124" t="s">
        <v>1314</v>
      </c>
    </row>
    <row r="2605" spans="1:16" ht="76.5">
      <c r="A2605" s="266">
        <v>25</v>
      </c>
      <c r="B2605" s="124"/>
      <c r="C2605" s="125" t="s">
        <v>694</v>
      </c>
      <c r="D2605" s="119">
        <v>43173</v>
      </c>
      <c r="E2605" s="120" t="s">
        <v>6747</v>
      </c>
      <c r="F2605" s="120" t="s">
        <v>1315</v>
      </c>
      <c r="G2605" s="120">
        <v>16944871</v>
      </c>
      <c r="H2605" s="124"/>
      <c r="I2605" s="128" t="s">
        <v>6748</v>
      </c>
      <c r="J2605" s="124"/>
      <c r="K2605" s="124"/>
      <c r="L2605" s="124"/>
      <c r="M2605" s="124"/>
      <c r="N2605" s="213">
        <v>848.78</v>
      </c>
      <c r="O2605" s="213">
        <v>0</v>
      </c>
      <c r="P2605" s="124" t="s">
        <v>1314</v>
      </c>
    </row>
    <row r="2606" spans="1:16" ht="76.5">
      <c r="A2606" s="266">
        <v>25</v>
      </c>
      <c r="B2606" s="124"/>
      <c r="C2606" s="125" t="s">
        <v>694</v>
      </c>
      <c r="D2606" s="119">
        <v>43173</v>
      </c>
      <c r="E2606" s="120" t="s">
        <v>6749</v>
      </c>
      <c r="F2606" s="120" t="s">
        <v>1315</v>
      </c>
      <c r="G2606" s="120">
        <v>16944872</v>
      </c>
      <c r="H2606" s="124"/>
      <c r="I2606" s="128" t="s">
        <v>6750</v>
      </c>
      <c r="J2606" s="124"/>
      <c r="K2606" s="124"/>
      <c r="L2606" s="124"/>
      <c r="M2606" s="124"/>
      <c r="N2606" s="213">
        <v>433983.05</v>
      </c>
      <c r="O2606" s="213">
        <v>0</v>
      </c>
      <c r="P2606" s="124" t="s">
        <v>1314</v>
      </c>
    </row>
    <row r="2607" spans="1:16" ht="76.5">
      <c r="A2607" s="266">
        <v>25</v>
      </c>
      <c r="B2607" s="124"/>
      <c r="C2607" s="125" t="s">
        <v>694</v>
      </c>
      <c r="D2607" s="119">
        <v>43173</v>
      </c>
      <c r="E2607" s="120" t="s">
        <v>6751</v>
      </c>
      <c r="F2607" s="120" t="s">
        <v>1315</v>
      </c>
      <c r="G2607" s="120">
        <v>16944878</v>
      </c>
      <c r="H2607" s="124"/>
      <c r="I2607" s="128" t="s">
        <v>6752</v>
      </c>
      <c r="J2607" s="124"/>
      <c r="K2607" s="124"/>
      <c r="L2607" s="124"/>
      <c r="M2607" s="124"/>
      <c r="N2607" s="213">
        <v>9446.69</v>
      </c>
      <c r="O2607" s="213">
        <v>0</v>
      </c>
      <c r="P2607" s="124" t="s">
        <v>1314</v>
      </c>
    </row>
    <row r="2608" spans="1:16" ht="76.5">
      <c r="A2608" s="266">
        <v>25</v>
      </c>
      <c r="B2608" s="124"/>
      <c r="C2608" s="125" t="s">
        <v>694</v>
      </c>
      <c r="D2608" s="119">
        <v>43173</v>
      </c>
      <c r="E2608" s="120" t="s">
        <v>6753</v>
      </c>
      <c r="F2608" s="120" t="s">
        <v>1315</v>
      </c>
      <c r="G2608" s="120">
        <v>16961090</v>
      </c>
      <c r="H2608" s="124"/>
      <c r="I2608" s="128" t="s">
        <v>6754</v>
      </c>
      <c r="J2608" s="124"/>
      <c r="K2608" s="124"/>
      <c r="L2608" s="124"/>
      <c r="M2608" s="124"/>
      <c r="N2608" s="213">
        <v>373474.31</v>
      </c>
      <c r="O2608" s="213">
        <v>0</v>
      </c>
      <c r="P2608" s="124" t="s">
        <v>1314</v>
      </c>
    </row>
    <row r="2609" spans="1:16" ht="76.5">
      <c r="A2609" s="266">
        <v>25</v>
      </c>
      <c r="B2609" s="124"/>
      <c r="C2609" s="125" t="s">
        <v>694</v>
      </c>
      <c r="D2609" s="119">
        <v>43173</v>
      </c>
      <c r="E2609" s="120" t="s">
        <v>6755</v>
      </c>
      <c r="F2609" s="120" t="s">
        <v>1315</v>
      </c>
      <c r="G2609" s="120">
        <v>16961102</v>
      </c>
      <c r="H2609" s="124"/>
      <c r="I2609" s="128" t="s">
        <v>6756</v>
      </c>
      <c r="J2609" s="124"/>
      <c r="K2609" s="124"/>
      <c r="L2609" s="124"/>
      <c r="M2609" s="124"/>
      <c r="N2609" s="213">
        <v>486964.58</v>
      </c>
      <c r="O2609" s="213">
        <v>0</v>
      </c>
      <c r="P2609" s="124" t="s">
        <v>1314</v>
      </c>
    </row>
    <row r="2610" spans="1:16" ht="76.5">
      <c r="A2610" s="266">
        <v>25</v>
      </c>
      <c r="B2610" s="124"/>
      <c r="C2610" s="125" t="s">
        <v>694</v>
      </c>
      <c r="D2610" s="119">
        <v>43173</v>
      </c>
      <c r="E2610" s="120" t="s">
        <v>6757</v>
      </c>
      <c r="F2610" s="120" t="s">
        <v>1315</v>
      </c>
      <c r="G2610" s="120">
        <v>16961110</v>
      </c>
      <c r="H2610" s="124"/>
      <c r="I2610" s="128" t="s">
        <v>6758</v>
      </c>
      <c r="J2610" s="124"/>
      <c r="K2610" s="124"/>
      <c r="L2610" s="124"/>
      <c r="M2610" s="124"/>
      <c r="N2610" s="213">
        <v>252325.51</v>
      </c>
      <c r="O2610" s="213">
        <v>0</v>
      </c>
      <c r="P2610" s="124" t="s">
        <v>1314</v>
      </c>
    </row>
    <row r="2611" spans="1:16" ht="76.5">
      <c r="A2611" s="266">
        <v>25</v>
      </c>
      <c r="B2611" s="124"/>
      <c r="C2611" s="125" t="s">
        <v>694</v>
      </c>
      <c r="D2611" s="119">
        <v>43173</v>
      </c>
      <c r="E2611" s="120" t="s">
        <v>6759</v>
      </c>
      <c r="F2611" s="120" t="s">
        <v>1315</v>
      </c>
      <c r="G2611" s="120">
        <v>16961119</v>
      </c>
      <c r="H2611" s="124"/>
      <c r="I2611" s="128" t="s">
        <v>6760</v>
      </c>
      <c r="J2611" s="124"/>
      <c r="K2611" s="124"/>
      <c r="L2611" s="124"/>
      <c r="M2611" s="124"/>
      <c r="N2611" s="213">
        <v>514.12</v>
      </c>
      <c r="O2611" s="213">
        <v>0</v>
      </c>
      <c r="P2611" s="124" t="s">
        <v>1314</v>
      </c>
    </row>
    <row r="2612" spans="1:16" ht="51">
      <c r="A2612" s="266" t="s">
        <v>620</v>
      </c>
      <c r="B2612" s="124"/>
      <c r="C2612" s="125" t="s">
        <v>714</v>
      </c>
      <c r="D2612" s="119">
        <v>43173</v>
      </c>
      <c r="E2612" s="120" t="s">
        <v>6761</v>
      </c>
      <c r="F2612" s="120" t="s">
        <v>11</v>
      </c>
      <c r="G2612" s="120">
        <v>10518</v>
      </c>
      <c r="H2612" s="124"/>
      <c r="I2612" s="128" t="s">
        <v>6762</v>
      </c>
      <c r="J2612" s="124"/>
      <c r="K2612" s="124"/>
      <c r="L2612" s="124"/>
      <c r="M2612" s="124"/>
      <c r="N2612" s="213">
        <v>1013.62</v>
      </c>
      <c r="O2612" s="213">
        <v>0</v>
      </c>
      <c r="P2612" s="124" t="s">
        <v>1314</v>
      </c>
    </row>
    <row r="2613" spans="1:16" ht="89.25">
      <c r="A2613" s="266">
        <v>513</v>
      </c>
      <c r="B2613" s="124"/>
      <c r="C2613" s="125" t="s">
        <v>201</v>
      </c>
      <c r="D2613" s="119">
        <v>43173</v>
      </c>
      <c r="E2613" s="120" t="s">
        <v>6763</v>
      </c>
      <c r="F2613" s="120" t="s">
        <v>15</v>
      </c>
      <c r="G2613" s="120">
        <v>4540</v>
      </c>
      <c r="H2613" s="124"/>
      <c r="I2613" s="128" t="s">
        <v>6764</v>
      </c>
      <c r="J2613" s="124"/>
      <c r="K2613" s="124"/>
      <c r="L2613" s="124"/>
      <c r="M2613" s="124"/>
      <c r="N2613" s="213">
        <v>50</v>
      </c>
      <c r="O2613" s="213">
        <v>0</v>
      </c>
      <c r="P2613" s="124" t="s">
        <v>1314</v>
      </c>
    </row>
    <row r="2614" spans="1:16" ht="63.75">
      <c r="A2614" s="266">
        <v>513</v>
      </c>
      <c r="B2614" s="124"/>
      <c r="C2614" s="125" t="s">
        <v>201</v>
      </c>
      <c r="D2614" s="119">
        <v>43173</v>
      </c>
      <c r="E2614" s="120" t="s">
        <v>6765</v>
      </c>
      <c r="F2614" s="120" t="s">
        <v>15</v>
      </c>
      <c r="G2614" s="120">
        <v>686483</v>
      </c>
      <c r="H2614" s="124"/>
      <c r="I2614" s="128" t="s">
        <v>6766</v>
      </c>
      <c r="J2614" s="124"/>
      <c r="K2614" s="124"/>
      <c r="L2614" s="124"/>
      <c r="M2614" s="124"/>
      <c r="N2614" s="213">
        <v>50</v>
      </c>
      <c r="O2614" s="213">
        <v>0</v>
      </c>
      <c r="P2614" s="124" t="s">
        <v>1314</v>
      </c>
    </row>
    <row r="2615" spans="1:16" ht="76.5">
      <c r="A2615" s="266">
        <v>20</v>
      </c>
      <c r="B2615" s="124"/>
      <c r="C2615" s="125" t="s">
        <v>693</v>
      </c>
      <c r="D2615" s="119">
        <v>43173</v>
      </c>
      <c r="E2615" s="120" t="s">
        <v>6767</v>
      </c>
      <c r="F2615" s="120" t="s">
        <v>15</v>
      </c>
      <c r="G2615" s="120">
        <v>4523</v>
      </c>
      <c r="H2615" s="124"/>
      <c r="I2615" s="128" t="s">
        <v>6768</v>
      </c>
      <c r="J2615" s="124"/>
      <c r="K2615" s="124"/>
      <c r="L2615" s="124"/>
      <c r="M2615" s="124"/>
      <c r="N2615" s="213">
        <v>1847.8</v>
      </c>
      <c r="O2615" s="213">
        <v>0</v>
      </c>
      <c r="P2615" s="124" t="s">
        <v>1314</v>
      </c>
    </row>
    <row r="2616" spans="1:16" ht="76.5">
      <c r="A2616" s="266">
        <v>20</v>
      </c>
      <c r="B2616" s="124"/>
      <c r="C2616" s="125" t="s">
        <v>693</v>
      </c>
      <c r="D2616" s="119">
        <v>43173</v>
      </c>
      <c r="E2616" s="120" t="s">
        <v>6769</v>
      </c>
      <c r="F2616" s="120" t="s">
        <v>15</v>
      </c>
      <c r="G2616" s="120">
        <v>4522</v>
      </c>
      <c r="H2616" s="124"/>
      <c r="I2616" s="128" t="s">
        <v>6770</v>
      </c>
      <c r="J2616" s="124"/>
      <c r="K2616" s="124"/>
      <c r="L2616" s="124"/>
      <c r="M2616" s="124"/>
      <c r="N2616" s="213">
        <v>1042.1600000000001</v>
      </c>
      <c r="O2616" s="213">
        <v>0</v>
      </c>
      <c r="P2616" s="124" t="s">
        <v>1314</v>
      </c>
    </row>
    <row r="2617" spans="1:16" ht="76.5">
      <c r="A2617" s="266">
        <v>20</v>
      </c>
      <c r="B2617" s="124"/>
      <c r="C2617" s="125" t="s">
        <v>693</v>
      </c>
      <c r="D2617" s="119">
        <v>43173</v>
      </c>
      <c r="E2617" s="120" t="s">
        <v>6771</v>
      </c>
      <c r="F2617" s="120" t="s">
        <v>15</v>
      </c>
      <c r="G2617" s="120">
        <v>4521</v>
      </c>
      <c r="H2617" s="124"/>
      <c r="I2617" s="128" t="s">
        <v>6772</v>
      </c>
      <c r="J2617" s="124"/>
      <c r="K2617" s="124"/>
      <c r="L2617" s="124"/>
      <c r="M2617" s="124"/>
      <c r="N2617" s="213">
        <v>556.41</v>
      </c>
      <c r="O2617" s="213">
        <v>0</v>
      </c>
      <c r="P2617" s="124" t="s">
        <v>1314</v>
      </c>
    </row>
    <row r="2618" spans="1:16" ht="102">
      <c r="A2618" s="266">
        <v>25</v>
      </c>
      <c r="B2618" s="124"/>
      <c r="C2618" s="125" t="s">
        <v>694</v>
      </c>
      <c r="D2618" s="119">
        <v>43173</v>
      </c>
      <c r="E2618" s="120" t="s">
        <v>6773</v>
      </c>
      <c r="F2618" s="120" t="s">
        <v>15</v>
      </c>
      <c r="G2618" s="120">
        <v>4526</v>
      </c>
      <c r="H2618" s="124"/>
      <c r="I2618" s="128" t="s">
        <v>6774</v>
      </c>
      <c r="J2618" s="124"/>
      <c r="K2618" s="124"/>
      <c r="L2618" s="124"/>
      <c r="M2618" s="124"/>
      <c r="N2618" s="213">
        <v>470.52</v>
      </c>
      <c r="O2618" s="213">
        <v>0</v>
      </c>
      <c r="P2618" s="124" t="s">
        <v>1314</v>
      </c>
    </row>
    <row r="2619" spans="1:16" ht="76.5">
      <c r="A2619" s="266">
        <v>20</v>
      </c>
      <c r="B2619" s="124"/>
      <c r="C2619" s="125" t="s">
        <v>693</v>
      </c>
      <c r="D2619" s="119">
        <v>43173</v>
      </c>
      <c r="E2619" s="120" t="s">
        <v>6775</v>
      </c>
      <c r="F2619" s="120" t="s">
        <v>15</v>
      </c>
      <c r="G2619" s="120">
        <v>4524</v>
      </c>
      <c r="H2619" s="124"/>
      <c r="I2619" s="128" t="s">
        <v>6776</v>
      </c>
      <c r="J2619" s="124"/>
      <c r="K2619" s="124"/>
      <c r="L2619" s="124"/>
      <c r="M2619" s="124"/>
      <c r="N2619" s="213">
        <v>513.87</v>
      </c>
      <c r="O2619" s="213">
        <v>0</v>
      </c>
      <c r="P2619" s="124" t="s">
        <v>1314</v>
      </c>
    </row>
    <row r="2620" spans="1:16" ht="89.25">
      <c r="A2620" s="266">
        <v>25</v>
      </c>
      <c r="B2620" s="124"/>
      <c r="C2620" s="125" t="s">
        <v>694</v>
      </c>
      <c r="D2620" s="119">
        <v>43173</v>
      </c>
      <c r="E2620" s="120" t="s">
        <v>6777</v>
      </c>
      <c r="F2620" s="120" t="s">
        <v>15</v>
      </c>
      <c r="G2620" s="120">
        <v>4525</v>
      </c>
      <c r="H2620" s="124"/>
      <c r="I2620" s="128" t="s">
        <v>6778</v>
      </c>
      <c r="J2620" s="124"/>
      <c r="K2620" s="124"/>
      <c r="L2620" s="124"/>
      <c r="M2620" s="124"/>
      <c r="N2620" s="213">
        <v>331.12</v>
      </c>
      <c r="O2620" s="213">
        <v>0</v>
      </c>
      <c r="P2620" s="124" t="s">
        <v>1314</v>
      </c>
    </row>
    <row r="2621" spans="1:16" ht="76.5">
      <c r="A2621" s="266">
        <v>25</v>
      </c>
      <c r="B2621" s="124"/>
      <c r="C2621" s="125" t="s">
        <v>694</v>
      </c>
      <c r="D2621" s="119">
        <v>43173</v>
      </c>
      <c r="E2621" s="120" t="s">
        <v>6779</v>
      </c>
      <c r="F2621" s="120" t="s">
        <v>1315</v>
      </c>
      <c r="G2621" s="120">
        <v>16944842</v>
      </c>
      <c r="H2621" s="124"/>
      <c r="I2621" s="128" t="s">
        <v>6780</v>
      </c>
      <c r="J2621" s="124"/>
      <c r="K2621" s="124"/>
      <c r="L2621" s="124"/>
      <c r="M2621" s="124"/>
      <c r="N2621" s="213">
        <v>5192.7700000000004</v>
      </c>
      <c r="O2621" s="213">
        <v>0</v>
      </c>
      <c r="P2621" s="124" t="s">
        <v>1314</v>
      </c>
    </row>
    <row r="2622" spans="1:16" ht="76.5">
      <c r="A2622" s="266">
        <v>25</v>
      </c>
      <c r="B2622" s="124"/>
      <c r="C2622" s="125" t="s">
        <v>694</v>
      </c>
      <c r="D2622" s="119">
        <v>43173</v>
      </c>
      <c r="E2622" s="120" t="s">
        <v>6781</v>
      </c>
      <c r="F2622" s="120" t="s">
        <v>1315</v>
      </c>
      <c r="G2622" s="120">
        <v>16944844</v>
      </c>
      <c r="H2622" s="124"/>
      <c r="I2622" s="128" t="s">
        <v>6782</v>
      </c>
      <c r="J2622" s="124"/>
      <c r="K2622" s="124"/>
      <c r="L2622" s="124"/>
      <c r="M2622" s="124"/>
      <c r="N2622" s="213">
        <v>4603.49</v>
      </c>
      <c r="O2622" s="213">
        <v>0</v>
      </c>
      <c r="P2622" s="124" t="s">
        <v>1314</v>
      </c>
    </row>
    <row r="2623" spans="1:16" ht="76.5">
      <c r="A2623" s="266">
        <v>25</v>
      </c>
      <c r="B2623" s="124"/>
      <c r="C2623" s="125" t="s">
        <v>694</v>
      </c>
      <c r="D2623" s="119">
        <v>43173</v>
      </c>
      <c r="E2623" s="120" t="s">
        <v>6783</v>
      </c>
      <c r="F2623" s="120" t="s">
        <v>1315</v>
      </c>
      <c r="G2623" s="120">
        <v>16944845</v>
      </c>
      <c r="H2623" s="124"/>
      <c r="I2623" s="128" t="s">
        <v>6784</v>
      </c>
      <c r="J2623" s="124"/>
      <c r="K2623" s="124"/>
      <c r="L2623" s="124"/>
      <c r="M2623" s="124"/>
      <c r="N2623" s="213">
        <v>1151.49</v>
      </c>
      <c r="O2623" s="213">
        <v>0</v>
      </c>
      <c r="P2623" s="124" t="s">
        <v>1314</v>
      </c>
    </row>
    <row r="2624" spans="1:16" ht="76.5">
      <c r="A2624" s="266">
        <v>25</v>
      </c>
      <c r="B2624" s="124"/>
      <c r="C2624" s="125" t="s">
        <v>694</v>
      </c>
      <c r="D2624" s="119">
        <v>43173</v>
      </c>
      <c r="E2624" s="120" t="s">
        <v>6785</v>
      </c>
      <c r="F2624" s="120" t="s">
        <v>1315</v>
      </c>
      <c r="G2624" s="120">
        <v>16944851</v>
      </c>
      <c r="H2624" s="124"/>
      <c r="I2624" s="128" t="s">
        <v>6786</v>
      </c>
      <c r="J2624" s="124"/>
      <c r="K2624" s="124"/>
      <c r="L2624" s="124"/>
      <c r="M2624" s="124"/>
      <c r="N2624" s="213">
        <v>891.35</v>
      </c>
      <c r="O2624" s="213">
        <v>0</v>
      </c>
      <c r="P2624" s="124" t="s">
        <v>1314</v>
      </c>
    </row>
    <row r="2625" spans="1:16" ht="76.5">
      <c r="A2625" s="266">
        <v>25</v>
      </c>
      <c r="B2625" s="124"/>
      <c r="C2625" s="125" t="s">
        <v>694</v>
      </c>
      <c r="D2625" s="119">
        <v>43173</v>
      </c>
      <c r="E2625" s="120" t="s">
        <v>6787</v>
      </c>
      <c r="F2625" s="120" t="s">
        <v>1315</v>
      </c>
      <c r="G2625" s="120">
        <v>16944852</v>
      </c>
      <c r="H2625" s="124"/>
      <c r="I2625" s="128" t="s">
        <v>6788</v>
      </c>
      <c r="J2625" s="124"/>
      <c r="K2625" s="124"/>
      <c r="L2625" s="124"/>
      <c r="M2625" s="124"/>
      <c r="N2625" s="213">
        <v>0.36</v>
      </c>
      <c r="O2625" s="213">
        <v>0</v>
      </c>
      <c r="P2625" s="124" t="s">
        <v>1314</v>
      </c>
    </row>
    <row r="2626" spans="1:16" ht="76.5">
      <c r="A2626" s="266">
        <v>25</v>
      </c>
      <c r="B2626" s="124"/>
      <c r="C2626" s="125" t="s">
        <v>694</v>
      </c>
      <c r="D2626" s="119">
        <v>43173</v>
      </c>
      <c r="E2626" s="120" t="s">
        <v>6789</v>
      </c>
      <c r="F2626" s="120" t="s">
        <v>1315</v>
      </c>
      <c r="G2626" s="120">
        <v>16944853</v>
      </c>
      <c r="H2626" s="124"/>
      <c r="I2626" s="128" t="s">
        <v>6790</v>
      </c>
      <c r="J2626" s="124"/>
      <c r="K2626" s="124"/>
      <c r="L2626" s="124"/>
      <c r="M2626" s="124"/>
      <c r="N2626" s="213">
        <v>4623.04</v>
      </c>
      <c r="O2626" s="213">
        <v>0</v>
      </c>
      <c r="P2626" s="124" t="s">
        <v>1314</v>
      </c>
    </row>
    <row r="2627" spans="1:16" ht="76.5">
      <c r="A2627" s="266">
        <v>25</v>
      </c>
      <c r="B2627" s="124"/>
      <c r="C2627" s="125" t="s">
        <v>694</v>
      </c>
      <c r="D2627" s="119">
        <v>43173</v>
      </c>
      <c r="E2627" s="120" t="s">
        <v>6791</v>
      </c>
      <c r="F2627" s="120" t="s">
        <v>1315</v>
      </c>
      <c r="G2627" s="120">
        <v>16944855</v>
      </c>
      <c r="H2627" s="124"/>
      <c r="I2627" s="128" t="s">
        <v>6792</v>
      </c>
      <c r="J2627" s="124"/>
      <c r="K2627" s="124"/>
      <c r="L2627" s="124"/>
      <c r="M2627" s="124"/>
      <c r="N2627" s="213">
        <v>396.06</v>
      </c>
      <c r="O2627" s="213">
        <v>0</v>
      </c>
      <c r="P2627" s="124" t="s">
        <v>1314</v>
      </c>
    </row>
    <row r="2628" spans="1:16" ht="76.5">
      <c r="A2628" s="266">
        <v>25</v>
      </c>
      <c r="B2628" s="124"/>
      <c r="C2628" s="125" t="s">
        <v>694</v>
      </c>
      <c r="D2628" s="119">
        <v>43173</v>
      </c>
      <c r="E2628" s="120" t="s">
        <v>6793</v>
      </c>
      <c r="F2628" s="120" t="s">
        <v>1315</v>
      </c>
      <c r="G2628" s="120">
        <v>16944823</v>
      </c>
      <c r="H2628" s="124"/>
      <c r="I2628" s="128" t="s">
        <v>6794</v>
      </c>
      <c r="J2628" s="124"/>
      <c r="K2628" s="124"/>
      <c r="L2628" s="124"/>
      <c r="M2628" s="124"/>
      <c r="N2628" s="213">
        <v>285.77999999999997</v>
      </c>
      <c r="O2628" s="213">
        <v>0</v>
      </c>
      <c r="P2628" s="124" t="s">
        <v>1314</v>
      </c>
    </row>
    <row r="2629" spans="1:16" ht="76.5">
      <c r="A2629" s="266">
        <v>25</v>
      </c>
      <c r="B2629" s="124"/>
      <c r="C2629" s="125" t="s">
        <v>694</v>
      </c>
      <c r="D2629" s="119">
        <v>43173</v>
      </c>
      <c r="E2629" s="120" t="s">
        <v>6795</v>
      </c>
      <c r="F2629" s="120" t="s">
        <v>1315</v>
      </c>
      <c r="G2629" s="120">
        <v>16944838</v>
      </c>
      <c r="H2629" s="124"/>
      <c r="I2629" s="128" t="s">
        <v>6796</v>
      </c>
      <c r="J2629" s="124"/>
      <c r="K2629" s="124"/>
      <c r="L2629" s="124"/>
      <c r="M2629" s="124"/>
      <c r="N2629" s="213">
        <v>451.04</v>
      </c>
      <c r="O2629" s="213">
        <v>0</v>
      </c>
      <c r="P2629" s="124" t="s">
        <v>1314</v>
      </c>
    </row>
    <row r="2630" spans="1:16" ht="76.5">
      <c r="A2630" s="266">
        <v>25</v>
      </c>
      <c r="B2630" s="124"/>
      <c r="C2630" s="125" t="s">
        <v>694</v>
      </c>
      <c r="D2630" s="119">
        <v>43173</v>
      </c>
      <c r="E2630" s="120" t="s">
        <v>6797</v>
      </c>
      <c r="F2630" s="120" t="s">
        <v>1315</v>
      </c>
      <c r="G2630" s="120">
        <v>16944839</v>
      </c>
      <c r="H2630" s="124"/>
      <c r="I2630" s="128" t="s">
        <v>6798</v>
      </c>
      <c r="J2630" s="124"/>
      <c r="K2630" s="124"/>
      <c r="L2630" s="124"/>
      <c r="M2630" s="124"/>
      <c r="N2630" s="213">
        <v>1985.15</v>
      </c>
      <c r="O2630" s="213">
        <v>0</v>
      </c>
      <c r="P2630" s="124" t="s">
        <v>1314</v>
      </c>
    </row>
    <row r="2631" spans="1:16" ht="76.5">
      <c r="A2631" s="266">
        <v>25</v>
      </c>
      <c r="B2631" s="124"/>
      <c r="C2631" s="125" t="s">
        <v>694</v>
      </c>
      <c r="D2631" s="119">
        <v>43173</v>
      </c>
      <c r="E2631" s="120" t="s">
        <v>6799</v>
      </c>
      <c r="F2631" s="120" t="s">
        <v>1315</v>
      </c>
      <c r="G2631" s="120">
        <v>16944840</v>
      </c>
      <c r="H2631" s="124"/>
      <c r="I2631" s="128" t="s">
        <v>6800</v>
      </c>
      <c r="J2631" s="124"/>
      <c r="K2631" s="124"/>
      <c r="L2631" s="124"/>
      <c r="M2631" s="124"/>
      <c r="N2631" s="213">
        <v>5654.16</v>
      </c>
      <c r="O2631" s="213">
        <v>0</v>
      </c>
      <c r="P2631" s="124" t="s">
        <v>1314</v>
      </c>
    </row>
    <row r="2632" spans="1:16" ht="76.5">
      <c r="A2632" s="266">
        <v>25</v>
      </c>
      <c r="B2632" s="124"/>
      <c r="C2632" s="125" t="s">
        <v>694</v>
      </c>
      <c r="D2632" s="119">
        <v>43173</v>
      </c>
      <c r="E2632" s="120" t="s">
        <v>6801</v>
      </c>
      <c r="F2632" s="120" t="s">
        <v>1315</v>
      </c>
      <c r="G2632" s="120">
        <v>16944821</v>
      </c>
      <c r="H2632" s="124"/>
      <c r="I2632" s="128" t="s">
        <v>6802</v>
      </c>
      <c r="J2632" s="124"/>
      <c r="K2632" s="124"/>
      <c r="L2632" s="124"/>
      <c r="M2632" s="124"/>
      <c r="N2632" s="213">
        <v>317061.71000000002</v>
      </c>
      <c r="O2632" s="213">
        <v>0</v>
      </c>
      <c r="P2632" s="124" t="s">
        <v>1314</v>
      </c>
    </row>
    <row r="2633" spans="1:16" ht="76.5">
      <c r="A2633" s="266">
        <v>25</v>
      </c>
      <c r="B2633" s="124"/>
      <c r="C2633" s="125" t="s">
        <v>694</v>
      </c>
      <c r="D2633" s="119">
        <v>43173</v>
      </c>
      <c r="E2633" s="120" t="s">
        <v>6803</v>
      </c>
      <c r="F2633" s="120" t="s">
        <v>1315</v>
      </c>
      <c r="G2633" s="120">
        <v>16944803</v>
      </c>
      <c r="H2633" s="124"/>
      <c r="I2633" s="128" t="s">
        <v>6804</v>
      </c>
      <c r="J2633" s="124"/>
      <c r="K2633" s="124"/>
      <c r="L2633" s="124"/>
      <c r="M2633" s="124"/>
      <c r="N2633" s="213">
        <v>468.41</v>
      </c>
      <c r="O2633" s="213">
        <v>0</v>
      </c>
      <c r="P2633" s="124" t="s">
        <v>1314</v>
      </c>
    </row>
    <row r="2634" spans="1:16" ht="76.5">
      <c r="A2634" s="266">
        <v>25</v>
      </c>
      <c r="B2634" s="124"/>
      <c r="C2634" s="125" t="s">
        <v>694</v>
      </c>
      <c r="D2634" s="119">
        <v>43173</v>
      </c>
      <c r="E2634" s="120" t="s">
        <v>6805</v>
      </c>
      <c r="F2634" s="120" t="s">
        <v>1315</v>
      </c>
      <c r="G2634" s="120">
        <v>16944819</v>
      </c>
      <c r="H2634" s="124"/>
      <c r="I2634" s="128" t="s">
        <v>6806</v>
      </c>
      <c r="J2634" s="124"/>
      <c r="K2634" s="124"/>
      <c r="L2634" s="124"/>
      <c r="M2634" s="124"/>
      <c r="N2634" s="213">
        <v>6000000</v>
      </c>
      <c r="O2634" s="213">
        <v>0</v>
      </c>
      <c r="P2634" s="124" t="s">
        <v>1314</v>
      </c>
    </row>
    <row r="2635" spans="1:16" ht="76.5">
      <c r="A2635" s="266">
        <v>25</v>
      </c>
      <c r="B2635" s="124"/>
      <c r="C2635" s="125" t="s">
        <v>694</v>
      </c>
      <c r="D2635" s="119">
        <v>43173</v>
      </c>
      <c r="E2635" s="120" t="s">
        <v>6807</v>
      </c>
      <c r="F2635" s="120" t="s">
        <v>1315</v>
      </c>
      <c r="G2635" s="120">
        <v>16944768</v>
      </c>
      <c r="H2635" s="124"/>
      <c r="I2635" s="128" t="s">
        <v>6808</v>
      </c>
      <c r="J2635" s="124"/>
      <c r="K2635" s="124"/>
      <c r="L2635" s="124"/>
      <c r="M2635" s="124"/>
      <c r="N2635" s="213">
        <v>142.09</v>
      </c>
      <c r="O2635" s="213">
        <v>0</v>
      </c>
      <c r="P2635" s="124" t="s">
        <v>1314</v>
      </c>
    </row>
    <row r="2636" spans="1:16" ht="76.5">
      <c r="A2636" s="266">
        <v>25</v>
      </c>
      <c r="B2636" s="124"/>
      <c r="C2636" s="125" t="s">
        <v>694</v>
      </c>
      <c r="D2636" s="119">
        <v>43173</v>
      </c>
      <c r="E2636" s="120" t="s">
        <v>6809</v>
      </c>
      <c r="F2636" s="120" t="s">
        <v>1315</v>
      </c>
      <c r="G2636" s="120">
        <v>16941223</v>
      </c>
      <c r="H2636" s="124"/>
      <c r="I2636" s="128" t="s">
        <v>6810</v>
      </c>
      <c r="J2636" s="124"/>
      <c r="K2636" s="124"/>
      <c r="L2636" s="124"/>
      <c r="M2636" s="124"/>
      <c r="N2636" s="213">
        <v>2.94</v>
      </c>
      <c r="O2636" s="213">
        <v>0</v>
      </c>
      <c r="P2636" s="124" t="s">
        <v>1314</v>
      </c>
    </row>
    <row r="2637" spans="1:16" ht="76.5">
      <c r="A2637" s="266">
        <v>25</v>
      </c>
      <c r="B2637" s="124"/>
      <c r="C2637" s="125" t="s">
        <v>694</v>
      </c>
      <c r="D2637" s="119">
        <v>43173</v>
      </c>
      <c r="E2637" s="120" t="s">
        <v>6811</v>
      </c>
      <c r="F2637" s="120" t="s">
        <v>1315</v>
      </c>
      <c r="G2637" s="120">
        <v>16941239</v>
      </c>
      <c r="H2637" s="124"/>
      <c r="I2637" s="128" t="s">
        <v>6812</v>
      </c>
      <c r="J2637" s="124"/>
      <c r="K2637" s="124"/>
      <c r="L2637" s="124"/>
      <c r="M2637" s="124"/>
      <c r="N2637" s="213">
        <v>1.32</v>
      </c>
      <c r="O2637" s="213">
        <v>0</v>
      </c>
      <c r="P2637" s="124" t="s">
        <v>1314</v>
      </c>
    </row>
    <row r="2638" spans="1:16" ht="76.5">
      <c r="A2638" s="266">
        <v>25</v>
      </c>
      <c r="B2638" s="124"/>
      <c r="C2638" s="125" t="s">
        <v>694</v>
      </c>
      <c r="D2638" s="119">
        <v>43173</v>
      </c>
      <c r="E2638" s="120" t="s">
        <v>6813</v>
      </c>
      <c r="F2638" s="120" t="s">
        <v>1315</v>
      </c>
      <c r="G2638" s="120">
        <v>16941204</v>
      </c>
      <c r="H2638" s="124"/>
      <c r="I2638" s="128" t="s">
        <v>6814</v>
      </c>
      <c r="J2638" s="124"/>
      <c r="K2638" s="124"/>
      <c r="L2638" s="124"/>
      <c r="M2638" s="124"/>
      <c r="N2638" s="213">
        <v>1.98</v>
      </c>
      <c r="O2638" s="213">
        <v>0</v>
      </c>
      <c r="P2638" s="124" t="s">
        <v>1314</v>
      </c>
    </row>
    <row r="2639" spans="1:16" ht="76.5">
      <c r="A2639" s="266">
        <v>25</v>
      </c>
      <c r="B2639" s="124"/>
      <c r="C2639" s="125" t="s">
        <v>694</v>
      </c>
      <c r="D2639" s="119">
        <v>43173</v>
      </c>
      <c r="E2639" s="120" t="s">
        <v>6815</v>
      </c>
      <c r="F2639" s="120" t="s">
        <v>1315</v>
      </c>
      <c r="G2639" s="120">
        <v>16941205</v>
      </c>
      <c r="H2639" s="124"/>
      <c r="I2639" s="128" t="s">
        <v>6816</v>
      </c>
      <c r="J2639" s="124"/>
      <c r="K2639" s="124"/>
      <c r="L2639" s="124"/>
      <c r="M2639" s="124"/>
      <c r="N2639" s="213">
        <v>6.33</v>
      </c>
      <c r="O2639" s="213">
        <v>0</v>
      </c>
      <c r="P2639" s="124" t="s">
        <v>1314</v>
      </c>
    </row>
    <row r="2640" spans="1:16" ht="76.5">
      <c r="A2640" s="266">
        <v>25</v>
      </c>
      <c r="B2640" s="124"/>
      <c r="C2640" s="125" t="s">
        <v>694</v>
      </c>
      <c r="D2640" s="119">
        <v>43173</v>
      </c>
      <c r="E2640" s="120" t="s">
        <v>6817</v>
      </c>
      <c r="F2640" s="120" t="s">
        <v>1315</v>
      </c>
      <c r="G2640" s="120">
        <v>16941209</v>
      </c>
      <c r="H2640" s="124"/>
      <c r="I2640" s="128" t="s">
        <v>6818</v>
      </c>
      <c r="J2640" s="124"/>
      <c r="K2640" s="124"/>
      <c r="L2640" s="124"/>
      <c r="M2640" s="124"/>
      <c r="N2640" s="213">
        <v>10.56</v>
      </c>
      <c r="O2640" s="213">
        <v>0</v>
      </c>
      <c r="P2640" s="124" t="s">
        <v>1314</v>
      </c>
    </row>
    <row r="2641" spans="1:16" ht="76.5">
      <c r="A2641" s="266">
        <v>25</v>
      </c>
      <c r="B2641" s="124"/>
      <c r="C2641" s="125" t="s">
        <v>694</v>
      </c>
      <c r="D2641" s="119">
        <v>43173</v>
      </c>
      <c r="E2641" s="120" t="s">
        <v>6819</v>
      </c>
      <c r="F2641" s="120" t="s">
        <v>1315</v>
      </c>
      <c r="G2641" s="120">
        <v>16941217</v>
      </c>
      <c r="H2641" s="124"/>
      <c r="I2641" s="128" t="s">
        <v>6820</v>
      </c>
      <c r="J2641" s="124"/>
      <c r="K2641" s="124"/>
      <c r="L2641" s="124"/>
      <c r="M2641" s="124"/>
      <c r="N2641" s="213">
        <v>5.0199999999999996</v>
      </c>
      <c r="O2641" s="213">
        <v>0</v>
      </c>
      <c r="P2641" s="124" t="s">
        <v>1314</v>
      </c>
    </row>
    <row r="2642" spans="1:16" ht="76.5">
      <c r="A2642" s="266">
        <v>25</v>
      </c>
      <c r="B2642" s="124"/>
      <c r="C2642" s="125" t="s">
        <v>694</v>
      </c>
      <c r="D2642" s="119">
        <v>43173</v>
      </c>
      <c r="E2642" s="120" t="s">
        <v>6821</v>
      </c>
      <c r="F2642" s="120" t="s">
        <v>1315</v>
      </c>
      <c r="G2642" s="120">
        <v>16941218</v>
      </c>
      <c r="H2642" s="124"/>
      <c r="I2642" s="128" t="s">
        <v>6822</v>
      </c>
      <c r="J2642" s="124"/>
      <c r="K2642" s="124"/>
      <c r="L2642" s="124"/>
      <c r="M2642" s="124"/>
      <c r="N2642" s="213">
        <v>980.67</v>
      </c>
      <c r="O2642" s="213">
        <v>0</v>
      </c>
      <c r="P2642" s="124" t="s">
        <v>1314</v>
      </c>
    </row>
    <row r="2643" spans="1:16" ht="51">
      <c r="A2643" s="266" t="s">
        <v>619</v>
      </c>
      <c r="B2643" s="124"/>
      <c r="C2643" s="125" t="s">
        <v>713</v>
      </c>
      <c r="D2643" s="119">
        <v>43174</v>
      </c>
      <c r="E2643" s="120" t="s">
        <v>5790</v>
      </c>
      <c r="F2643" s="120" t="s">
        <v>3</v>
      </c>
      <c r="G2643" s="120">
        <v>1605407</v>
      </c>
      <c r="H2643" s="124"/>
      <c r="I2643" s="128" t="s">
        <v>5791</v>
      </c>
      <c r="J2643" s="124"/>
      <c r="K2643" s="124"/>
      <c r="L2643" s="124"/>
      <c r="M2643" s="124"/>
      <c r="N2643" s="213">
        <v>0</v>
      </c>
      <c r="O2643" s="213">
        <v>5620</v>
      </c>
      <c r="P2643" s="124" t="s">
        <v>1314</v>
      </c>
    </row>
    <row r="2644" spans="1:16" ht="76.5">
      <c r="A2644" s="266">
        <v>512</v>
      </c>
      <c r="B2644" s="124"/>
      <c r="C2644" s="125" t="s">
        <v>840</v>
      </c>
      <c r="D2644" s="119">
        <v>43174</v>
      </c>
      <c r="E2644" s="120" t="s">
        <v>5792</v>
      </c>
      <c r="F2644" s="120" t="s">
        <v>3</v>
      </c>
      <c r="G2644" s="120">
        <v>1605426</v>
      </c>
      <c r="H2644" s="124"/>
      <c r="I2644" s="128" t="s">
        <v>8769</v>
      </c>
      <c r="J2644" s="124"/>
      <c r="K2644" s="124"/>
      <c r="L2644" s="124"/>
      <c r="M2644" s="124"/>
      <c r="N2644" s="213">
        <v>0</v>
      </c>
      <c r="O2644" s="213">
        <v>2365.7800000000002</v>
      </c>
      <c r="P2644" s="124" t="s">
        <v>1314</v>
      </c>
    </row>
    <row r="2645" spans="1:16" ht="76.5">
      <c r="A2645" s="266">
        <v>681</v>
      </c>
      <c r="B2645" s="124"/>
      <c r="C2645" s="125" t="s">
        <v>237</v>
      </c>
      <c r="D2645" s="119">
        <v>43174</v>
      </c>
      <c r="E2645" s="120" t="s">
        <v>5792</v>
      </c>
      <c r="F2645" s="120" t="s">
        <v>3</v>
      </c>
      <c r="G2645" s="120">
        <v>1605426</v>
      </c>
      <c r="H2645" s="124"/>
      <c r="I2645" s="128" t="s">
        <v>8769</v>
      </c>
      <c r="J2645" s="124"/>
      <c r="K2645" s="124"/>
      <c r="L2645" s="124"/>
      <c r="M2645" s="124"/>
      <c r="N2645" s="213">
        <v>0</v>
      </c>
      <c r="O2645" s="213">
        <v>684.5</v>
      </c>
      <c r="P2645" s="124" t="s">
        <v>1314</v>
      </c>
    </row>
    <row r="2646" spans="1:16" ht="76.5">
      <c r="A2646" s="266">
        <v>20</v>
      </c>
      <c r="B2646" s="124"/>
      <c r="C2646" s="125" t="s">
        <v>693</v>
      </c>
      <c r="D2646" s="119">
        <v>43174</v>
      </c>
      <c r="E2646" s="120" t="s">
        <v>5792</v>
      </c>
      <c r="F2646" s="120" t="s">
        <v>3</v>
      </c>
      <c r="G2646" s="120">
        <v>1605426</v>
      </c>
      <c r="H2646" s="124"/>
      <c r="I2646" s="128" t="s">
        <v>8769</v>
      </c>
      <c r="J2646" s="124"/>
      <c r="K2646" s="124"/>
      <c r="L2646" s="124"/>
      <c r="M2646" s="124"/>
      <c r="N2646" s="213">
        <v>0</v>
      </c>
      <c r="O2646" s="213">
        <v>605.76</v>
      </c>
      <c r="P2646" s="124" t="s">
        <v>1314</v>
      </c>
    </row>
    <row r="2647" spans="1:16" ht="76.5">
      <c r="A2647" s="266">
        <v>283</v>
      </c>
      <c r="B2647" s="124"/>
      <c r="C2647" s="125" t="s">
        <v>146</v>
      </c>
      <c r="D2647" s="119">
        <v>43174</v>
      </c>
      <c r="E2647" s="120" t="s">
        <v>5792</v>
      </c>
      <c r="F2647" s="120" t="s">
        <v>3</v>
      </c>
      <c r="G2647" s="120">
        <v>1605426</v>
      </c>
      <c r="H2647" s="124"/>
      <c r="I2647" s="128" t="s">
        <v>8769</v>
      </c>
      <c r="J2647" s="124"/>
      <c r="K2647" s="124"/>
      <c r="L2647" s="124"/>
      <c r="M2647" s="124"/>
      <c r="N2647" s="213">
        <v>0</v>
      </c>
      <c r="O2647" s="213">
        <v>266.83</v>
      </c>
      <c r="P2647" s="124" t="s">
        <v>1314</v>
      </c>
    </row>
    <row r="2648" spans="1:16" ht="76.5">
      <c r="A2648" s="266">
        <v>269</v>
      </c>
      <c r="B2648" s="124"/>
      <c r="C2648" s="125" t="s">
        <v>784</v>
      </c>
      <c r="D2648" s="119">
        <v>43174</v>
      </c>
      <c r="E2648" s="120" t="s">
        <v>5792</v>
      </c>
      <c r="F2648" s="120" t="s">
        <v>3</v>
      </c>
      <c r="G2648" s="120">
        <v>1605426</v>
      </c>
      <c r="H2648" s="124"/>
      <c r="I2648" s="128" t="s">
        <v>8769</v>
      </c>
      <c r="J2648" s="124"/>
      <c r="K2648" s="124"/>
      <c r="L2648" s="124"/>
      <c r="M2648" s="124"/>
      <c r="N2648" s="213">
        <v>0</v>
      </c>
      <c r="O2648" s="213">
        <v>55808.88</v>
      </c>
      <c r="P2648" s="124" t="s">
        <v>1314</v>
      </c>
    </row>
    <row r="2649" spans="1:16" ht="76.5">
      <c r="A2649" s="266">
        <v>269</v>
      </c>
      <c r="B2649" s="124"/>
      <c r="C2649" s="125" t="s">
        <v>784</v>
      </c>
      <c r="D2649" s="119">
        <v>43174</v>
      </c>
      <c r="E2649" s="120" t="s">
        <v>5792</v>
      </c>
      <c r="F2649" s="120" t="s">
        <v>3</v>
      </c>
      <c r="G2649" s="120">
        <v>1605426</v>
      </c>
      <c r="H2649" s="124"/>
      <c r="I2649" s="128" t="s">
        <v>8769</v>
      </c>
      <c r="J2649" s="124"/>
      <c r="K2649" s="124"/>
      <c r="L2649" s="124"/>
      <c r="M2649" s="124"/>
      <c r="N2649" s="213">
        <v>0</v>
      </c>
      <c r="O2649" s="213">
        <v>53215.040000000001</v>
      </c>
      <c r="P2649" s="124" t="s">
        <v>1314</v>
      </c>
    </row>
    <row r="2650" spans="1:16" ht="76.5">
      <c r="A2650" s="266">
        <v>269</v>
      </c>
      <c r="B2650" s="124"/>
      <c r="C2650" s="125" t="s">
        <v>784</v>
      </c>
      <c r="D2650" s="119">
        <v>43174</v>
      </c>
      <c r="E2650" s="120" t="s">
        <v>5792</v>
      </c>
      <c r="F2650" s="120" t="s">
        <v>3</v>
      </c>
      <c r="G2650" s="120">
        <v>1605426</v>
      </c>
      <c r="H2650" s="124"/>
      <c r="I2650" s="128" t="s">
        <v>8769</v>
      </c>
      <c r="J2650" s="124"/>
      <c r="K2650" s="124"/>
      <c r="L2650" s="124"/>
      <c r="M2650" s="124"/>
      <c r="N2650" s="213">
        <v>0</v>
      </c>
      <c r="O2650" s="213">
        <v>36698.31</v>
      </c>
      <c r="P2650" s="124" t="s">
        <v>1314</v>
      </c>
    </row>
    <row r="2651" spans="1:16" ht="76.5">
      <c r="A2651" s="266">
        <v>269</v>
      </c>
      <c r="B2651" s="124"/>
      <c r="C2651" s="125" t="s">
        <v>784</v>
      </c>
      <c r="D2651" s="119">
        <v>43174</v>
      </c>
      <c r="E2651" s="120" t="s">
        <v>5792</v>
      </c>
      <c r="F2651" s="120" t="s">
        <v>3</v>
      </c>
      <c r="G2651" s="120">
        <v>1605426</v>
      </c>
      <c r="H2651" s="124"/>
      <c r="I2651" s="128" t="s">
        <v>8769</v>
      </c>
      <c r="J2651" s="124"/>
      <c r="K2651" s="124"/>
      <c r="L2651" s="124"/>
      <c r="M2651" s="124"/>
      <c r="N2651" s="213">
        <v>0</v>
      </c>
      <c r="O2651" s="213">
        <v>29625.26</v>
      </c>
      <c r="P2651" s="124" t="s">
        <v>1314</v>
      </c>
    </row>
    <row r="2652" spans="1:16" ht="76.5">
      <c r="A2652" s="266">
        <v>269</v>
      </c>
      <c r="B2652" s="124"/>
      <c r="C2652" s="125" t="s">
        <v>784</v>
      </c>
      <c r="D2652" s="119">
        <v>43174</v>
      </c>
      <c r="E2652" s="120" t="s">
        <v>5792</v>
      </c>
      <c r="F2652" s="120" t="s">
        <v>3</v>
      </c>
      <c r="G2652" s="120">
        <v>1605426</v>
      </c>
      <c r="H2652" s="124"/>
      <c r="I2652" s="128" t="s">
        <v>8769</v>
      </c>
      <c r="J2652" s="124"/>
      <c r="K2652" s="124"/>
      <c r="L2652" s="124"/>
      <c r="M2652" s="124"/>
      <c r="N2652" s="213">
        <v>0</v>
      </c>
      <c r="O2652" s="213">
        <v>6955.2</v>
      </c>
      <c r="P2652" s="124" t="s">
        <v>1314</v>
      </c>
    </row>
    <row r="2653" spans="1:16" ht="76.5">
      <c r="A2653" s="266">
        <v>269</v>
      </c>
      <c r="B2653" s="124"/>
      <c r="C2653" s="125" t="s">
        <v>784</v>
      </c>
      <c r="D2653" s="119">
        <v>43174</v>
      </c>
      <c r="E2653" s="120" t="s">
        <v>5792</v>
      </c>
      <c r="F2653" s="120" t="s">
        <v>3</v>
      </c>
      <c r="G2653" s="120">
        <v>1605426</v>
      </c>
      <c r="H2653" s="124"/>
      <c r="I2653" s="128" t="s">
        <v>8769</v>
      </c>
      <c r="J2653" s="124"/>
      <c r="K2653" s="124"/>
      <c r="L2653" s="124"/>
      <c r="M2653" s="124"/>
      <c r="N2653" s="213">
        <v>0</v>
      </c>
      <c r="O2653" s="213">
        <v>189504.53</v>
      </c>
      <c r="P2653" s="124" t="s">
        <v>1314</v>
      </c>
    </row>
    <row r="2654" spans="1:16" ht="76.5">
      <c r="A2654" s="266">
        <v>681</v>
      </c>
      <c r="B2654" s="124"/>
      <c r="C2654" s="125" t="s">
        <v>237</v>
      </c>
      <c r="D2654" s="119">
        <v>43174</v>
      </c>
      <c r="E2654" s="120" t="s">
        <v>5792</v>
      </c>
      <c r="F2654" s="120" t="s">
        <v>3</v>
      </c>
      <c r="G2654" s="120">
        <v>1605426</v>
      </c>
      <c r="H2654" s="124"/>
      <c r="I2654" s="128" t="s">
        <v>8769</v>
      </c>
      <c r="J2654" s="124"/>
      <c r="K2654" s="124"/>
      <c r="L2654" s="124"/>
      <c r="M2654" s="124"/>
      <c r="N2654" s="213">
        <v>0</v>
      </c>
      <c r="O2654" s="213">
        <v>1166.78</v>
      </c>
      <c r="P2654" s="124" t="s">
        <v>1314</v>
      </c>
    </row>
    <row r="2655" spans="1:16" ht="76.5">
      <c r="A2655" s="266">
        <v>15</v>
      </c>
      <c r="B2655" s="124"/>
      <c r="C2655" s="125" t="s">
        <v>691</v>
      </c>
      <c r="D2655" s="119">
        <v>43174</v>
      </c>
      <c r="E2655" s="120" t="s">
        <v>5792</v>
      </c>
      <c r="F2655" s="120" t="s">
        <v>3</v>
      </c>
      <c r="G2655" s="120">
        <v>1605426</v>
      </c>
      <c r="H2655" s="124"/>
      <c r="I2655" s="128" t="s">
        <v>8769</v>
      </c>
      <c r="J2655" s="124"/>
      <c r="K2655" s="124"/>
      <c r="L2655" s="124"/>
      <c r="M2655" s="124"/>
      <c r="N2655" s="213">
        <v>0</v>
      </c>
      <c r="O2655" s="213">
        <v>23666.32</v>
      </c>
      <c r="P2655" s="124" t="s">
        <v>1314</v>
      </c>
    </row>
    <row r="2656" spans="1:16" ht="76.5">
      <c r="A2656" s="266">
        <v>660</v>
      </c>
      <c r="B2656" s="124"/>
      <c r="C2656" s="125" t="s">
        <v>233</v>
      </c>
      <c r="D2656" s="119">
        <v>43174</v>
      </c>
      <c r="E2656" s="120" t="s">
        <v>5792</v>
      </c>
      <c r="F2656" s="120" t="s">
        <v>3</v>
      </c>
      <c r="G2656" s="120">
        <v>1605426</v>
      </c>
      <c r="H2656" s="124"/>
      <c r="I2656" s="128" t="s">
        <v>8769</v>
      </c>
      <c r="J2656" s="124"/>
      <c r="K2656" s="124"/>
      <c r="L2656" s="124"/>
      <c r="M2656" s="124"/>
      <c r="N2656" s="213">
        <v>0</v>
      </c>
      <c r="O2656" s="213">
        <v>2670.44</v>
      </c>
      <c r="P2656" s="124" t="s">
        <v>1314</v>
      </c>
    </row>
    <row r="2657" spans="1:16" ht="76.5">
      <c r="A2657" s="266">
        <v>660</v>
      </c>
      <c r="B2657" s="124"/>
      <c r="C2657" s="125" t="s">
        <v>233</v>
      </c>
      <c r="D2657" s="119">
        <v>43174</v>
      </c>
      <c r="E2657" s="120" t="s">
        <v>5792</v>
      </c>
      <c r="F2657" s="120" t="s">
        <v>3</v>
      </c>
      <c r="G2657" s="120">
        <v>1605426</v>
      </c>
      <c r="H2657" s="124"/>
      <c r="I2657" s="128" t="s">
        <v>8769</v>
      </c>
      <c r="J2657" s="124"/>
      <c r="K2657" s="124"/>
      <c r="L2657" s="124"/>
      <c r="M2657" s="124"/>
      <c r="N2657" s="213">
        <v>0</v>
      </c>
      <c r="O2657" s="213">
        <v>253.16</v>
      </c>
      <c r="P2657" s="124" t="s">
        <v>1314</v>
      </c>
    </row>
    <row r="2658" spans="1:16" ht="76.5">
      <c r="A2658" s="266">
        <v>572</v>
      </c>
      <c r="B2658" s="124"/>
      <c r="C2658" s="125" t="s">
        <v>848</v>
      </c>
      <c r="D2658" s="119">
        <v>43174</v>
      </c>
      <c r="E2658" s="120" t="s">
        <v>5792</v>
      </c>
      <c r="F2658" s="120" t="s">
        <v>3</v>
      </c>
      <c r="G2658" s="120">
        <v>1605426</v>
      </c>
      <c r="H2658" s="124"/>
      <c r="I2658" s="128" t="s">
        <v>8769</v>
      </c>
      <c r="J2658" s="124"/>
      <c r="K2658" s="124"/>
      <c r="L2658" s="124"/>
      <c r="M2658" s="124"/>
      <c r="N2658" s="213">
        <v>0</v>
      </c>
      <c r="O2658" s="213">
        <v>782.15</v>
      </c>
      <c r="P2658" s="124" t="s">
        <v>1314</v>
      </c>
    </row>
    <row r="2659" spans="1:16" ht="76.5">
      <c r="A2659" s="266">
        <v>681</v>
      </c>
      <c r="B2659" s="124"/>
      <c r="C2659" s="125" t="s">
        <v>237</v>
      </c>
      <c r="D2659" s="119">
        <v>43174</v>
      </c>
      <c r="E2659" s="120" t="s">
        <v>5792</v>
      </c>
      <c r="F2659" s="120" t="s">
        <v>3</v>
      </c>
      <c r="G2659" s="120">
        <v>1605426</v>
      </c>
      <c r="H2659" s="124"/>
      <c r="I2659" s="128" t="s">
        <v>8769</v>
      </c>
      <c r="J2659" s="124"/>
      <c r="K2659" s="124"/>
      <c r="L2659" s="124"/>
      <c r="M2659" s="124"/>
      <c r="N2659" s="213">
        <v>0</v>
      </c>
      <c r="O2659" s="213">
        <v>4733.42</v>
      </c>
      <c r="P2659" s="124" t="s">
        <v>1314</v>
      </c>
    </row>
    <row r="2660" spans="1:16" ht="76.5">
      <c r="A2660" s="266">
        <v>15</v>
      </c>
      <c r="B2660" s="124"/>
      <c r="C2660" s="125" t="s">
        <v>691</v>
      </c>
      <c r="D2660" s="119">
        <v>43174</v>
      </c>
      <c r="E2660" s="120" t="s">
        <v>5792</v>
      </c>
      <c r="F2660" s="120" t="s">
        <v>3</v>
      </c>
      <c r="G2660" s="120">
        <v>1605426</v>
      </c>
      <c r="H2660" s="124"/>
      <c r="I2660" s="128" t="s">
        <v>8769</v>
      </c>
      <c r="J2660" s="124"/>
      <c r="K2660" s="124"/>
      <c r="L2660" s="124"/>
      <c r="M2660" s="124"/>
      <c r="N2660" s="213">
        <v>0</v>
      </c>
      <c r="O2660" s="213">
        <v>30030.34</v>
      </c>
      <c r="P2660" s="124" t="s">
        <v>1314</v>
      </c>
    </row>
    <row r="2661" spans="1:16" ht="76.5">
      <c r="A2661" s="266">
        <v>660</v>
      </c>
      <c r="B2661" s="124"/>
      <c r="C2661" s="125" t="s">
        <v>233</v>
      </c>
      <c r="D2661" s="119">
        <v>43174</v>
      </c>
      <c r="E2661" s="120" t="s">
        <v>5792</v>
      </c>
      <c r="F2661" s="120" t="s">
        <v>3</v>
      </c>
      <c r="G2661" s="120">
        <v>1605426</v>
      </c>
      <c r="H2661" s="124"/>
      <c r="I2661" s="128" t="s">
        <v>8769</v>
      </c>
      <c r="J2661" s="124"/>
      <c r="K2661" s="124"/>
      <c r="L2661" s="124"/>
      <c r="M2661" s="124"/>
      <c r="N2661" s="213">
        <v>0</v>
      </c>
      <c r="O2661" s="213">
        <v>2894.77</v>
      </c>
      <c r="P2661" s="124" t="s">
        <v>1314</v>
      </c>
    </row>
    <row r="2662" spans="1:16" ht="76.5">
      <c r="A2662" s="266">
        <v>660</v>
      </c>
      <c r="B2662" s="124"/>
      <c r="C2662" s="125" t="s">
        <v>233</v>
      </c>
      <c r="D2662" s="119">
        <v>43174</v>
      </c>
      <c r="E2662" s="120" t="s">
        <v>5792</v>
      </c>
      <c r="F2662" s="120" t="s">
        <v>3</v>
      </c>
      <c r="G2662" s="120">
        <v>1605426</v>
      </c>
      <c r="H2662" s="124"/>
      <c r="I2662" s="128" t="s">
        <v>8769</v>
      </c>
      <c r="J2662" s="124"/>
      <c r="K2662" s="124"/>
      <c r="L2662" s="124"/>
      <c r="M2662" s="124"/>
      <c r="N2662" s="213">
        <v>0</v>
      </c>
      <c r="O2662" s="213">
        <v>17873.97</v>
      </c>
      <c r="P2662" s="124" t="s">
        <v>1314</v>
      </c>
    </row>
    <row r="2663" spans="1:16" ht="76.5">
      <c r="A2663" s="266">
        <v>660</v>
      </c>
      <c r="B2663" s="124"/>
      <c r="C2663" s="125" t="s">
        <v>233</v>
      </c>
      <c r="D2663" s="119">
        <v>43174</v>
      </c>
      <c r="E2663" s="120" t="s">
        <v>5792</v>
      </c>
      <c r="F2663" s="120" t="s">
        <v>3</v>
      </c>
      <c r="G2663" s="120">
        <v>1605426</v>
      </c>
      <c r="H2663" s="124"/>
      <c r="I2663" s="128" t="s">
        <v>8769</v>
      </c>
      <c r="J2663" s="124"/>
      <c r="K2663" s="124"/>
      <c r="L2663" s="124"/>
      <c r="M2663" s="124"/>
      <c r="N2663" s="213">
        <v>0</v>
      </c>
      <c r="O2663" s="213">
        <v>43321.59</v>
      </c>
      <c r="P2663" s="124" t="s">
        <v>1314</v>
      </c>
    </row>
    <row r="2664" spans="1:16" ht="76.5">
      <c r="A2664" s="266">
        <v>660</v>
      </c>
      <c r="B2664" s="124"/>
      <c r="C2664" s="125" t="s">
        <v>233</v>
      </c>
      <c r="D2664" s="119">
        <v>43174</v>
      </c>
      <c r="E2664" s="120" t="s">
        <v>5792</v>
      </c>
      <c r="F2664" s="120" t="s">
        <v>3</v>
      </c>
      <c r="G2664" s="120">
        <v>1605426</v>
      </c>
      <c r="H2664" s="124"/>
      <c r="I2664" s="128" t="s">
        <v>8769</v>
      </c>
      <c r="J2664" s="124"/>
      <c r="K2664" s="124"/>
      <c r="L2664" s="124"/>
      <c r="M2664" s="124"/>
      <c r="N2664" s="213">
        <v>0</v>
      </c>
      <c r="O2664" s="213">
        <v>11598.3</v>
      </c>
      <c r="P2664" s="124" t="s">
        <v>1314</v>
      </c>
    </row>
    <row r="2665" spans="1:16" ht="76.5">
      <c r="A2665" s="266">
        <v>660</v>
      </c>
      <c r="B2665" s="124"/>
      <c r="C2665" s="125" t="s">
        <v>233</v>
      </c>
      <c r="D2665" s="119">
        <v>43174</v>
      </c>
      <c r="E2665" s="120" t="s">
        <v>5792</v>
      </c>
      <c r="F2665" s="120" t="s">
        <v>3</v>
      </c>
      <c r="G2665" s="120">
        <v>1605426</v>
      </c>
      <c r="H2665" s="124"/>
      <c r="I2665" s="128" t="s">
        <v>8769</v>
      </c>
      <c r="J2665" s="124"/>
      <c r="K2665" s="124"/>
      <c r="L2665" s="124"/>
      <c r="M2665" s="124"/>
      <c r="N2665" s="213">
        <v>0</v>
      </c>
      <c r="O2665" s="213">
        <v>652.48</v>
      </c>
      <c r="P2665" s="124" t="s">
        <v>1314</v>
      </c>
    </row>
    <row r="2666" spans="1:16" ht="76.5">
      <c r="A2666" s="266">
        <v>660</v>
      </c>
      <c r="B2666" s="124"/>
      <c r="C2666" s="125" t="s">
        <v>233</v>
      </c>
      <c r="D2666" s="119">
        <v>43174</v>
      </c>
      <c r="E2666" s="120" t="s">
        <v>5792</v>
      </c>
      <c r="F2666" s="120" t="s">
        <v>3</v>
      </c>
      <c r="G2666" s="120">
        <v>1605426</v>
      </c>
      <c r="H2666" s="124"/>
      <c r="I2666" s="128" t="s">
        <v>8769</v>
      </c>
      <c r="J2666" s="124"/>
      <c r="K2666" s="124"/>
      <c r="L2666" s="124"/>
      <c r="M2666" s="124"/>
      <c r="N2666" s="213">
        <v>0</v>
      </c>
      <c r="O2666" s="213">
        <v>1331.59</v>
      </c>
      <c r="P2666" s="124" t="s">
        <v>1314</v>
      </c>
    </row>
    <row r="2667" spans="1:16" ht="76.5">
      <c r="A2667" s="266">
        <v>15</v>
      </c>
      <c r="B2667" s="124"/>
      <c r="C2667" s="125" t="s">
        <v>691</v>
      </c>
      <c r="D2667" s="119">
        <v>43174</v>
      </c>
      <c r="E2667" s="120" t="s">
        <v>5792</v>
      </c>
      <c r="F2667" s="120" t="s">
        <v>3</v>
      </c>
      <c r="G2667" s="120">
        <v>1605426</v>
      </c>
      <c r="H2667" s="124"/>
      <c r="I2667" s="128" t="s">
        <v>8769</v>
      </c>
      <c r="J2667" s="124"/>
      <c r="K2667" s="124"/>
      <c r="L2667" s="124"/>
      <c r="M2667" s="124"/>
      <c r="N2667" s="213">
        <v>0</v>
      </c>
      <c r="O2667" s="213">
        <v>11085.6</v>
      </c>
      <c r="P2667" s="124" t="s">
        <v>1314</v>
      </c>
    </row>
    <row r="2668" spans="1:16" ht="76.5">
      <c r="A2668" s="266">
        <v>660</v>
      </c>
      <c r="B2668" s="124"/>
      <c r="C2668" s="125" t="s">
        <v>233</v>
      </c>
      <c r="D2668" s="119">
        <v>43174</v>
      </c>
      <c r="E2668" s="120" t="s">
        <v>5792</v>
      </c>
      <c r="F2668" s="120" t="s">
        <v>3</v>
      </c>
      <c r="G2668" s="120">
        <v>1605426</v>
      </c>
      <c r="H2668" s="124"/>
      <c r="I2668" s="128" t="s">
        <v>8769</v>
      </c>
      <c r="J2668" s="124"/>
      <c r="K2668" s="124"/>
      <c r="L2668" s="124"/>
      <c r="M2668" s="124"/>
      <c r="N2668" s="213">
        <v>0</v>
      </c>
      <c r="O2668" s="213">
        <v>204.86</v>
      </c>
      <c r="P2668" s="124" t="s">
        <v>1314</v>
      </c>
    </row>
    <row r="2669" spans="1:16" ht="76.5">
      <c r="A2669" s="266">
        <v>660</v>
      </c>
      <c r="B2669" s="124"/>
      <c r="C2669" s="125" t="s">
        <v>233</v>
      </c>
      <c r="D2669" s="119">
        <v>43174</v>
      </c>
      <c r="E2669" s="120" t="s">
        <v>5792</v>
      </c>
      <c r="F2669" s="120" t="s">
        <v>3</v>
      </c>
      <c r="G2669" s="120">
        <v>1605426</v>
      </c>
      <c r="H2669" s="124"/>
      <c r="I2669" s="128" t="s">
        <v>8769</v>
      </c>
      <c r="J2669" s="124"/>
      <c r="K2669" s="124"/>
      <c r="L2669" s="124"/>
      <c r="M2669" s="124"/>
      <c r="N2669" s="213">
        <v>0</v>
      </c>
      <c r="O2669" s="213">
        <v>2043.17</v>
      </c>
      <c r="P2669" s="124" t="s">
        <v>1314</v>
      </c>
    </row>
    <row r="2670" spans="1:16" ht="76.5">
      <c r="A2670" s="266">
        <v>660</v>
      </c>
      <c r="B2670" s="124"/>
      <c r="C2670" s="125" t="s">
        <v>233</v>
      </c>
      <c r="D2670" s="119">
        <v>43174</v>
      </c>
      <c r="E2670" s="120" t="s">
        <v>5792</v>
      </c>
      <c r="F2670" s="120" t="s">
        <v>3</v>
      </c>
      <c r="G2670" s="120">
        <v>1605426</v>
      </c>
      <c r="H2670" s="124"/>
      <c r="I2670" s="128" t="s">
        <v>8769</v>
      </c>
      <c r="J2670" s="124"/>
      <c r="K2670" s="124"/>
      <c r="L2670" s="124"/>
      <c r="M2670" s="124"/>
      <c r="N2670" s="213">
        <v>0</v>
      </c>
      <c r="O2670" s="213">
        <v>3843.35</v>
      </c>
      <c r="P2670" s="124" t="s">
        <v>1314</v>
      </c>
    </row>
    <row r="2671" spans="1:16" ht="76.5">
      <c r="A2671" s="266">
        <v>660</v>
      </c>
      <c r="B2671" s="124"/>
      <c r="C2671" s="125" t="s">
        <v>233</v>
      </c>
      <c r="D2671" s="119">
        <v>43174</v>
      </c>
      <c r="E2671" s="120" t="s">
        <v>5792</v>
      </c>
      <c r="F2671" s="120" t="s">
        <v>3</v>
      </c>
      <c r="G2671" s="120">
        <v>1605426</v>
      </c>
      <c r="H2671" s="124"/>
      <c r="I2671" s="128" t="s">
        <v>8769</v>
      </c>
      <c r="J2671" s="124"/>
      <c r="K2671" s="124"/>
      <c r="L2671" s="124"/>
      <c r="M2671" s="124"/>
      <c r="N2671" s="213">
        <v>0</v>
      </c>
      <c r="O2671" s="213">
        <v>2936.1</v>
      </c>
      <c r="P2671" s="124" t="s">
        <v>1314</v>
      </c>
    </row>
    <row r="2672" spans="1:16" ht="76.5">
      <c r="A2672" s="266">
        <v>660</v>
      </c>
      <c r="B2672" s="124"/>
      <c r="C2672" s="125" t="s">
        <v>233</v>
      </c>
      <c r="D2672" s="119">
        <v>43174</v>
      </c>
      <c r="E2672" s="120" t="s">
        <v>5792</v>
      </c>
      <c r="F2672" s="120" t="s">
        <v>3</v>
      </c>
      <c r="G2672" s="120">
        <v>1605426</v>
      </c>
      <c r="H2672" s="124"/>
      <c r="I2672" s="128" t="s">
        <v>8769</v>
      </c>
      <c r="J2672" s="124"/>
      <c r="K2672" s="124"/>
      <c r="L2672" s="124"/>
      <c r="M2672" s="124"/>
      <c r="N2672" s="213">
        <v>0</v>
      </c>
      <c r="O2672" s="213">
        <v>23393.06</v>
      </c>
      <c r="P2672" s="124" t="s">
        <v>1314</v>
      </c>
    </row>
    <row r="2673" spans="1:16" ht="76.5">
      <c r="A2673" s="266">
        <v>16</v>
      </c>
      <c r="B2673" s="124"/>
      <c r="C2673" s="125" t="s">
        <v>692</v>
      </c>
      <c r="D2673" s="119">
        <v>43174</v>
      </c>
      <c r="E2673" s="120" t="s">
        <v>5792</v>
      </c>
      <c r="F2673" s="120" t="s">
        <v>3</v>
      </c>
      <c r="G2673" s="120">
        <v>1605426</v>
      </c>
      <c r="H2673" s="124"/>
      <c r="I2673" s="128" t="s">
        <v>8769</v>
      </c>
      <c r="J2673" s="124"/>
      <c r="K2673" s="124"/>
      <c r="L2673" s="124"/>
      <c r="M2673" s="124"/>
      <c r="N2673" s="213">
        <v>0</v>
      </c>
      <c r="O2673" s="213">
        <v>8983.7999999999993</v>
      </c>
      <c r="P2673" s="124" t="s">
        <v>1314</v>
      </c>
    </row>
    <row r="2674" spans="1:16" ht="76.5">
      <c r="A2674" s="266">
        <v>16</v>
      </c>
      <c r="B2674" s="124"/>
      <c r="C2674" s="125" t="s">
        <v>692</v>
      </c>
      <c r="D2674" s="119">
        <v>43174</v>
      </c>
      <c r="E2674" s="120" t="s">
        <v>5792</v>
      </c>
      <c r="F2674" s="120" t="s">
        <v>3</v>
      </c>
      <c r="G2674" s="120">
        <v>1605426</v>
      </c>
      <c r="H2674" s="124"/>
      <c r="I2674" s="128" t="s">
        <v>8769</v>
      </c>
      <c r="J2674" s="124"/>
      <c r="K2674" s="124"/>
      <c r="L2674" s="124"/>
      <c r="M2674" s="124"/>
      <c r="N2674" s="213">
        <v>0</v>
      </c>
      <c r="O2674" s="213">
        <v>6600.24</v>
      </c>
      <c r="P2674" s="124" t="s">
        <v>1314</v>
      </c>
    </row>
    <row r="2675" spans="1:16" ht="76.5">
      <c r="A2675" s="266">
        <v>16</v>
      </c>
      <c r="B2675" s="124"/>
      <c r="C2675" s="125" t="s">
        <v>692</v>
      </c>
      <c r="D2675" s="119">
        <v>43174</v>
      </c>
      <c r="E2675" s="120" t="s">
        <v>5792</v>
      </c>
      <c r="F2675" s="120" t="s">
        <v>3</v>
      </c>
      <c r="G2675" s="120">
        <v>1605426</v>
      </c>
      <c r="H2675" s="124"/>
      <c r="I2675" s="128" t="s">
        <v>8769</v>
      </c>
      <c r="J2675" s="124"/>
      <c r="K2675" s="124"/>
      <c r="L2675" s="124"/>
      <c r="M2675" s="124"/>
      <c r="N2675" s="213">
        <v>0</v>
      </c>
      <c r="O2675" s="213">
        <v>22073.87</v>
      </c>
      <c r="P2675" s="124" t="s">
        <v>1314</v>
      </c>
    </row>
    <row r="2676" spans="1:16" ht="76.5">
      <c r="A2676" s="266">
        <v>16</v>
      </c>
      <c r="B2676" s="124"/>
      <c r="C2676" s="125" t="s">
        <v>692</v>
      </c>
      <c r="D2676" s="119">
        <v>43174</v>
      </c>
      <c r="E2676" s="120" t="s">
        <v>5792</v>
      </c>
      <c r="F2676" s="120" t="s">
        <v>3</v>
      </c>
      <c r="G2676" s="120">
        <v>1605426</v>
      </c>
      <c r="H2676" s="124"/>
      <c r="I2676" s="128" t="s">
        <v>8769</v>
      </c>
      <c r="J2676" s="124"/>
      <c r="K2676" s="124"/>
      <c r="L2676" s="124"/>
      <c r="M2676" s="124"/>
      <c r="N2676" s="213">
        <v>0</v>
      </c>
      <c r="O2676" s="213">
        <v>8948.34</v>
      </c>
      <c r="P2676" s="124" t="s">
        <v>1314</v>
      </c>
    </row>
    <row r="2677" spans="1:16" ht="76.5">
      <c r="A2677" s="266">
        <v>16</v>
      </c>
      <c r="B2677" s="124"/>
      <c r="C2677" s="125" t="s">
        <v>692</v>
      </c>
      <c r="D2677" s="119">
        <v>43174</v>
      </c>
      <c r="E2677" s="120" t="s">
        <v>5792</v>
      </c>
      <c r="F2677" s="120" t="s">
        <v>3</v>
      </c>
      <c r="G2677" s="120">
        <v>1605426</v>
      </c>
      <c r="H2677" s="124"/>
      <c r="I2677" s="128" t="s">
        <v>8769</v>
      </c>
      <c r="J2677" s="124"/>
      <c r="K2677" s="124"/>
      <c r="L2677" s="124"/>
      <c r="M2677" s="124"/>
      <c r="N2677" s="213">
        <v>0</v>
      </c>
      <c r="O2677" s="213">
        <v>9012</v>
      </c>
      <c r="P2677" s="124" t="s">
        <v>1314</v>
      </c>
    </row>
    <row r="2678" spans="1:16" ht="76.5">
      <c r="A2678" s="266">
        <v>16</v>
      </c>
      <c r="B2678" s="124"/>
      <c r="C2678" s="125" t="s">
        <v>692</v>
      </c>
      <c r="D2678" s="119">
        <v>43174</v>
      </c>
      <c r="E2678" s="120" t="s">
        <v>5792</v>
      </c>
      <c r="F2678" s="120" t="s">
        <v>3</v>
      </c>
      <c r="G2678" s="120">
        <v>1605426</v>
      </c>
      <c r="H2678" s="124"/>
      <c r="I2678" s="128" t="s">
        <v>8769</v>
      </c>
      <c r="J2678" s="124"/>
      <c r="K2678" s="124"/>
      <c r="L2678" s="124"/>
      <c r="M2678" s="124"/>
      <c r="N2678" s="213">
        <v>0</v>
      </c>
      <c r="O2678" s="213">
        <v>10141.16</v>
      </c>
      <c r="P2678" s="124" t="s">
        <v>1314</v>
      </c>
    </row>
    <row r="2679" spans="1:16" ht="76.5">
      <c r="A2679" s="266">
        <v>16</v>
      </c>
      <c r="B2679" s="124"/>
      <c r="C2679" s="125" t="s">
        <v>692</v>
      </c>
      <c r="D2679" s="119">
        <v>43174</v>
      </c>
      <c r="E2679" s="120" t="s">
        <v>5792</v>
      </c>
      <c r="F2679" s="120" t="s">
        <v>3</v>
      </c>
      <c r="G2679" s="120">
        <v>1605426</v>
      </c>
      <c r="H2679" s="124"/>
      <c r="I2679" s="128" t="s">
        <v>8769</v>
      </c>
      <c r="J2679" s="124"/>
      <c r="K2679" s="124"/>
      <c r="L2679" s="124"/>
      <c r="M2679" s="124"/>
      <c r="N2679" s="213">
        <v>0</v>
      </c>
      <c r="O2679" s="213">
        <v>8411.1299999999992</v>
      </c>
      <c r="P2679" s="124" t="s">
        <v>1314</v>
      </c>
    </row>
    <row r="2680" spans="1:16" ht="76.5">
      <c r="A2680" s="266">
        <v>16</v>
      </c>
      <c r="B2680" s="124"/>
      <c r="C2680" s="125" t="s">
        <v>692</v>
      </c>
      <c r="D2680" s="119">
        <v>43174</v>
      </c>
      <c r="E2680" s="120" t="s">
        <v>5792</v>
      </c>
      <c r="F2680" s="120" t="s">
        <v>3</v>
      </c>
      <c r="G2680" s="120">
        <v>1605426</v>
      </c>
      <c r="H2680" s="124"/>
      <c r="I2680" s="128" t="s">
        <v>8769</v>
      </c>
      <c r="J2680" s="124"/>
      <c r="K2680" s="124"/>
      <c r="L2680" s="124"/>
      <c r="M2680" s="124"/>
      <c r="N2680" s="213">
        <v>0</v>
      </c>
      <c r="O2680" s="213">
        <v>5184</v>
      </c>
      <c r="P2680" s="124" t="s">
        <v>1314</v>
      </c>
    </row>
    <row r="2681" spans="1:16" ht="76.5">
      <c r="A2681" s="266">
        <v>271</v>
      </c>
      <c r="B2681" s="124"/>
      <c r="C2681" s="125" t="s">
        <v>786</v>
      </c>
      <c r="D2681" s="119">
        <v>43174</v>
      </c>
      <c r="E2681" s="120" t="s">
        <v>5792</v>
      </c>
      <c r="F2681" s="120" t="s">
        <v>3</v>
      </c>
      <c r="G2681" s="120">
        <v>1605426</v>
      </c>
      <c r="H2681" s="124"/>
      <c r="I2681" s="128" t="s">
        <v>8769</v>
      </c>
      <c r="J2681" s="124"/>
      <c r="K2681" s="124"/>
      <c r="L2681" s="124"/>
      <c r="M2681" s="124"/>
      <c r="N2681" s="213">
        <v>0</v>
      </c>
      <c r="O2681" s="213">
        <v>10607.02</v>
      </c>
      <c r="P2681" s="124" t="s">
        <v>1314</v>
      </c>
    </row>
    <row r="2682" spans="1:16" ht="76.5">
      <c r="A2682" s="266">
        <v>271</v>
      </c>
      <c r="B2682" s="124"/>
      <c r="C2682" s="125" t="s">
        <v>786</v>
      </c>
      <c r="D2682" s="119">
        <v>43174</v>
      </c>
      <c r="E2682" s="120" t="s">
        <v>5792</v>
      </c>
      <c r="F2682" s="120" t="s">
        <v>3</v>
      </c>
      <c r="G2682" s="120">
        <v>1605426</v>
      </c>
      <c r="H2682" s="124"/>
      <c r="I2682" s="128" t="s">
        <v>8769</v>
      </c>
      <c r="J2682" s="124"/>
      <c r="K2682" s="124"/>
      <c r="L2682" s="124"/>
      <c r="M2682" s="124"/>
      <c r="N2682" s="213">
        <v>0</v>
      </c>
      <c r="O2682" s="213">
        <v>5850</v>
      </c>
      <c r="P2682" s="124" t="s">
        <v>1314</v>
      </c>
    </row>
    <row r="2683" spans="1:16" ht="76.5">
      <c r="A2683" s="266">
        <v>271</v>
      </c>
      <c r="B2683" s="124"/>
      <c r="C2683" s="125" t="s">
        <v>786</v>
      </c>
      <c r="D2683" s="119">
        <v>43174</v>
      </c>
      <c r="E2683" s="120" t="s">
        <v>5792</v>
      </c>
      <c r="F2683" s="120" t="s">
        <v>3</v>
      </c>
      <c r="G2683" s="120">
        <v>1605426</v>
      </c>
      <c r="H2683" s="124"/>
      <c r="I2683" s="128" t="s">
        <v>8769</v>
      </c>
      <c r="J2683" s="124"/>
      <c r="K2683" s="124"/>
      <c r="L2683" s="124"/>
      <c r="M2683" s="124"/>
      <c r="N2683" s="213">
        <v>0</v>
      </c>
      <c r="O2683" s="213">
        <v>9806.4</v>
      </c>
      <c r="P2683" s="124" t="s">
        <v>1314</v>
      </c>
    </row>
    <row r="2684" spans="1:16" ht="76.5">
      <c r="A2684" s="266">
        <v>16</v>
      </c>
      <c r="B2684" s="124"/>
      <c r="C2684" s="125" t="s">
        <v>692</v>
      </c>
      <c r="D2684" s="119">
        <v>43174</v>
      </c>
      <c r="E2684" s="120" t="s">
        <v>5792</v>
      </c>
      <c r="F2684" s="120" t="s">
        <v>3</v>
      </c>
      <c r="G2684" s="120">
        <v>1605426</v>
      </c>
      <c r="H2684" s="124"/>
      <c r="I2684" s="128" t="s">
        <v>8769</v>
      </c>
      <c r="J2684" s="124"/>
      <c r="K2684" s="124"/>
      <c r="L2684" s="124"/>
      <c r="M2684" s="124"/>
      <c r="N2684" s="213">
        <v>0</v>
      </c>
      <c r="O2684" s="213">
        <v>60498.43</v>
      </c>
      <c r="P2684" s="124" t="s">
        <v>1314</v>
      </c>
    </row>
    <row r="2685" spans="1:16" ht="76.5">
      <c r="A2685" s="266">
        <v>16</v>
      </c>
      <c r="B2685" s="124"/>
      <c r="C2685" s="125" t="s">
        <v>692</v>
      </c>
      <c r="D2685" s="119">
        <v>43174</v>
      </c>
      <c r="E2685" s="120" t="s">
        <v>5792</v>
      </c>
      <c r="F2685" s="120" t="s">
        <v>3</v>
      </c>
      <c r="G2685" s="120">
        <v>1605426</v>
      </c>
      <c r="H2685" s="124"/>
      <c r="I2685" s="128" t="s">
        <v>8769</v>
      </c>
      <c r="J2685" s="124"/>
      <c r="K2685" s="124"/>
      <c r="L2685" s="124"/>
      <c r="M2685" s="124"/>
      <c r="N2685" s="213">
        <v>0</v>
      </c>
      <c r="O2685" s="213">
        <v>26030.57</v>
      </c>
      <c r="P2685" s="124" t="s">
        <v>1314</v>
      </c>
    </row>
    <row r="2686" spans="1:16" ht="76.5">
      <c r="A2686" s="266">
        <v>16</v>
      </c>
      <c r="B2686" s="124"/>
      <c r="C2686" s="125" t="s">
        <v>692</v>
      </c>
      <c r="D2686" s="119">
        <v>43174</v>
      </c>
      <c r="E2686" s="120" t="s">
        <v>5792</v>
      </c>
      <c r="F2686" s="120" t="s">
        <v>3</v>
      </c>
      <c r="G2686" s="120">
        <v>1605426</v>
      </c>
      <c r="H2686" s="124"/>
      <c r="I2686" s="128" t="s">
        <v>8769</v>
      </c>
      <c r="J2686" s="124"/>
      <c r="K2686" s="124"/>
      <c r="L2686" s="124"/>
      <c r="M2686" s="124"/>
      <c r="N2686" s="213">
        <v>0</v>
      </c>
      <c r="O2686" s="213">
        <v>18427.830000000002</v>
      </c>
      <c r="P2686" s="124" t="s">
        <v>1314</v>
      </c>
    </row>
    <row r="2687" spans="1:16" ht="76.5">
      <c r="A2687" s="266">
        <v>16</v>
      </c>
      <c r="B2687" s="124"/>
      <c r="C2687" s="125" t="s">
        <v>692</v>
      </c>
      <c r="D2687" s="119">
        <v>43174</v>
      </c>
      <c r="E2687" s="120" t="s">
        <v>5792</v>
      </c>
      <c r="F2687" s="120" t="s">
        <v>3</v>
      </c>
      <c r="G2687" s="120">
        <v>1605426</v>
      </c>
      <c r="H2687" s="124"/>
      <c r="I2687" s="128" t="s">
        <v>8769</v>
      </c>
      <c r="J2687" s="124"/>
      <c r="K2687" s="124"/>
      <c r="L2687" s="124"/>
      <c r="M2687" s="124"/>
      <c r="N2687" s="213">
        <v>0</v>
      </c>
      <c r="O2687" s="213">
        <v>6555.8</v>
      </c>
      <c r="P2687" s="124" t="s">
        <v>1314</v>
      </c>
    </row>
    <row r="2688" spans="1:16" ht="76.5">
      <c r="A2688" s="266">
        <v>16</v>
      </c>
      <c r="B2688" s="124"/>
      <c r="C2688" s="125" t="s">
        <v>692</v>
      </c>
      <c r="D2688" s="119">
        <v>43174</v>
      </c>
      <c r="E2688" s="120" t="s">
        <v>5792</v>
      </c>
      <c r="F2688" s="120" t="s">
        <v>3</v>
      </c>
      <c r="G2688" s="120">
        <v>1605426</v>
      </c>
      <c r="H2688" s="124"/>
      <c r="I2688" s="128" t="s">
        <v>8769</v>
      </c>
      <c r="J2688" s="124"/>
      <c r="K2688" s="124"/>
      <c r="L2688" s="124"/>
      <c r="M2688" s="124"/>
      <c r="N2688" s="213">
        <v>0</v>
      </c>
      <c r="O2688" s="213">
        <v>25050.48</v>
      </c>
      <c r="P2688" s="124" t="s">
        <v>1314</v>
      </c>
    </row>
    <row r="2689" spans="1:16" ht="76.5">
      <c r="A2689" s="266">
        <v>681</v>
      </c>
      <c r="B2689" s="124"/>
      <c r="C2689" s="125" t="s">
        <v>237</v>
      </c>
      <c r="D2689" s="119">
        <v>43174</v>
      </c>
      <c r="E2689" s="120" t="s">
        <v>5793</v>
      </c>
      <c r="F2689" s="120" t="s">
        <v>3</v>
      </c>
      <c r="G2689" s="120">
        <v>1605430</v>
      </c>
      <c r="H2689" s="124"/>
      <c r="I2689" s="128" t="s">
        <v>8770</v>
      </c>
      <c r="J2689" s="124"/>
      <c r="K2689" s="124"/>
      <c r="L2689" s="124"/>
      <c r="M2689" s="124"/>
      <c r="N2689" s="213">
        <v>0</v>
      </c>
      <c r="O2689" s="213">
        <v>513.9</v>
      </c>
      <c r="P2689" s="124" t="s">
        <v>1314</v>
      </c>
    </row>
    <row r="2690" spans="1:16" ht="76.5">
      <c r="A2690" s="266">
        <v>16</v>
      </c>
      <c r="B2690" s="124"/>
      <c r="C2690" s="125" t="s">
        <v>692</v>
      </c>
      <c r="D2690" s="119">
        <v>43174</v>
      </c>
      <c r="E2690" s="120" t="s">
        <v>5793</v>
      </c>
      <c r="F2690" s="120" t="s">
        <v>3</v>
      </c>
      <c r="G2690" s="120">
        <v>1605430</v>
      </c>
      <c r="H2690" s="124"/>
      <c r="I2690" s="128" t="s">
        <v>8770</v>
      </c>
      <c r="J2690" s="124"/>
      <c r="K2690" s="124"/>
      <c r="L2690" s="124"/>
      <c r="M2690" s="124"/>
      <c r="N2690" s="213">
        <v>0</v>
      </c>
      <c r="O2690" s="213">
        <v>722066.84</v>
      </c>
      <c r="P2690" s="124" t="s">
        <v>1314</v>
      </c>
    </row>
    <row r="2691" spans="1:16" ht="76.5">
      <c r="A2691" s="266">
        <v>16</v>
      </c>
      <c r="B2691" s="124"/>
      <c r="C2691" s="125" t="s">
        <v>692</v>
      </c>
      <c r="D2691" s="119">
        <v>43174</v>
      </c>
      <c r="E2691" s="120" t="s">
        <v>5793</v>
      </c>
      <c r="F2691" s="120" t="s">
        <v>3</v>
      </c>
      <c r="G2691" s="120">
        <v>1605430</v>
      </c>
      <c r="H2691" s="124"/>
      <c r="I2691" s="128" t="s">
        <v>8770</v>
      </c>
      <c r="J2691" s="124"/>
      <c r="K2691" s="124"/>
      <c r="L2691" s="124"/>
      <c r="M2691" s="124"/>
      <c r="N2691" s="213">
        <v>0</v>
      </c>
      <c r="O2691" s="213">
        <v>600227.73</v>
      </c>
      <c r="P2691" s="124" t="s">
        <v>1314</v>
      </c>
    </row>
    <row r="2692" spans="1:16" ht="76.5">
      <c r="A2692" s="266">
        <v>35</v>
      </c>
      <c r="B2692" s="124"/>
      <c r="C2692" s="125" t="s">
        <v>696</v>
      </c>
      <c r="D2692" s="119">
        <v>43174</v>
      </c>
      <c r="E2692" s="120" t="s">
        <v>5793</v>
      </c>
      <c r="F2692" s="120" t="s">
        <v>3</v>
      </c>
      <c r="G2692" s="120">
        <v>1605430</v>
      </c>
      <c r="H2692" s="124"/>
      <c r="I2692" s="128" t="s">
        <v>8770</v>
      </c>
      <c r="J2692" s="124"/>
      <c r="K2692" s="124"/>
      <c r="L2692" s="124"/>
      <c r="M2692" s="124"/>
      <c r="N2692" s="213">
        <v>0</v>
      </c>
      <c r="O2692" s="213">
        <v>417.4</v>
      </c>
      <c r="P2692" s="124" t="s">
        <v>1314</v>
      </c>
    </row>
    <row r="2693" spans="1:16" ht="76.5">
      <c r="A2693" s="266">
        <v>86</v>
      </c>
      <c r="B2693" s="124"/>
      <c r="C2693" s="125" t="s">
        <v>710</v>
      </c>
      <c r="D2693" s="119">
        <v>43174</v>
      </c>
      <c r="E2693" s="120" t="s">
        <v>5793</v>
      </c>
      <c r="F2693" s="120" t="s">
        <v>3</v>
      </c>
      <c r="G2693" s="120">
        <v>1605430</v>
      </c>
      <c r="H2693" s="124"/>
      <c r="I2693" s="128" t="s">
        <v>8770</v>
      </c>
      <c r="J2693" s="124"/>
      <c r="K2693" s="124"/>
      <c r="L2693" s="124"/>
      <c r="M2693" s="124"/>
      <c r="N2693" s="213">
        <v>0</v>
      </c>
      <c r="O2693" s="213">
        <v>1394.64</v>
      </c>
      <c r="P2693" s="124" t="s">
        <v>1314</v>
      </c>
    </row>
    <row r="2694" spans="1:16" ht="76.5">
      <c r="A2694" s="266">
        <v>660</v>
      </c>
      <c r="B2694" s="124"/>
      <c r="C2694" s="125" t="s">
        <v>233</v>
      </c>
      <c r="D2694" s="119">
        <v>43174</v>
      </c>
      <c r="E2694" s="120" t="s">
        <v>5793</v>
      </c>
      <c r="F2694" s="120" t="s">
        <v>3</v>
      </c>
      <c r="G2694" s="120">
        <v>1605430</v>
      </c>
      <c r="H2694" s="124"/>
      <c r="I2694" s="128" t="s">
        <v>8770</v>
      </c>
      <c r="J2694" s="124"/>
      <c r="K2694" s="124"/>
      <c r="L2694" s="124"/>
      <c r="M2694" s="124"/>
      <c r="N2694" s="213">
        <v>0</v>
      </c>
      <c r="O2694" s="213">
        <v>76194.460000000006</v>
      </c>
      <c r="P2694" s="124" t="s">
        <v>1314</v>
      </c>
    </row>
    <row r="2695" spans="1:16" ht="76.5">
      <c r="A2695" s="266">
        <v>660</v>
      </c>
      <c r="B2695" s="124"/>
      <c r="C2695" s="125" t="s">
        <v>233</v>
      </c>
      <c r="D2695" s="119">
        <v>43174</v>
      </c>
      <c r="E2695" s="120" t="s">
        <v>5793</v>
      </c>
      <c r="F2695" s="120" t="s">
        <v>3</v>
      </c>
      <c r="G2695" s="120">
        <v>1605430</v>
      </c>
      <c r="H2695" s="124"/>
      <c r="I2695" s="128" t="s">
        <v>8770</v>
      </c>
      <c r="J2695" s="124"/>
      <c r="K2695" s="124"/>
      <c r="L2695" s="124"/>
      <c r="M2695" s="124"/>
      <c r="N2695" s="213">
        <v>0</v>
      </c>
      <c r="O2695" s="213">
        <v>32218.73</v>
      </c>
      <c r="P2695" s="124" t="s">
        <v>1314</v>
      </c>
    </row>
    <row r="2696" spans="1:16" ht="76.5">
      <c r="A2696" s="266">
        <v>660</v>
      </c>
      <c r="B2696" s="124"/>
      <c r="C2696" s="125" t="s">
        <v>233</v>
      </c>
      <c r="D2696" s="119">
        <v>43174</v>
      </c>
      <c r="E2696" s="120" t="s">
        <v>5793</v>
      </c>
      <c r="F2696" s="120" t="s">
        <v>3</v>
      </c>
      <c r="G2696" s="120">
        <v>1605430</v>
      </c>
      <c r="H2696" s="124"/>
      <c r="I2696" s="128" t="s">
        <v>8770</v>
      </c>
      <c r="J2696" s="124"/>
      <c r="K2696" s="124"/>
      <c r="L2696" s="124"/>
      <c r="M2696" s="124"/>
      <c r="N2696" s="213">
        <v>0</v>
      </c>
      <c r="O2696" s="213">
        <v>6772.19</v>
      </c>
      <c r="P2696" s="124" t="s">
        <v>1314</v>
      </c>
    </row>
    <row r="2697" spans="1:16" ht="76.5">
      <c r="A2697" s="266">
        <v>265</v>
      </c>
      <c r="B2697" s="124"/>
      <c r="C2697" s="125" t="s">
        <v>780</v>
      </c>
      <c r="D2697" s="119">
        <v>43174</v>
      </c>
      <c r="E2697" s="120" t="s">
        <v>5793</v>
      </c>
      <c r="F2697" s="120" t="s">
        <v>3</v>
      </c>
      <c r="G2697" s="120">
        <v>1605430</v>
      </c>
      <c r="H2697" s="124"/>
      <c r="I2697" s="128" t="s">
        <v>8770</v>
      </c>
      <c r="J2697" s="124"/>
      <c r="K2697" s="124"/>
      <c r="L2697" s="124"/>
      <c r="M2697" s="124"/>
      <c r="N2697" s="213">
        <v>0</v>
      </c>
      <c r="O2697" s="213">
        <v>300316.93</v>
      </c>
      <c r="P2697" s="124" t="s">
        <v>1314</v>
      </c>
    </row>
    <row r="2698" spans="1:16" ht="76.5">
      <c r="A2698" s="266">
        <v>681</v>
      </c>
      <c r="B2698" s="124"/>
      <c r="C2698" s="125" t="s">
        <v>237</v>
      </c>
      <c r="D2698" s="119">
        <v>43174</v>
      </c>
      <c r="E2698" s="120" t="s">
        <v>5793</v>
      </c>
      <c r="F2698" s="120" t="s">
        <v>3</v>
      </c>
      <c r="G2698" s="120">
        <v>1605430</v>
      </c>
      <c r="H2698" s="124"/>
      <c r="I2698" s="128" t="s">
        <v>8770</v>
      </c>
      <c r="J2698" s="124"/>
      <c r="K2698" s="124"/>
      <c r="L2698" s="124"/>
      <c r="M2698" s="124"/>
      <c r="N2698" s="213">
        <v>0</v>
      </c>
      <c r="O2698" s="213">
        <v>4018.56</v>
      </c>
      <c r="P2698" s="124" t="s">
        <v>1314</v>
      </c>
    </row>
    <row r="2699" spans="1:16" ht="76.5">
      <c r="A2699" s="266">
        <v>681</v>
      </c>
      <c r="B2699" s="124"/>
      <c r="C2699" s="125" t="s">
        <v>237</v>
      </c>
      <c r="D2699" s="119">
        <v>43174</v>
      </c>
      <c r="E2699" s="120" t="s">
        <v>5793</v>
      </c>
      <c r="F2699" s="120" t="s">
        <v>3</v>
      </c>
      <c r="G2699" s="120">
        <v>1605430</v>
      </c>
      <c r="H2699" s="124"/>
      <c r="I2699" s="128" t="s">
        <v>8770</v>
      </c>
      <c r="J2699" s="124"/>
      <c r="K2699" s="124"/>
      <c r="L2699" s="124"/>
      <c r="M2699" s="124"/>
      <c r="N2699" s="213">
        <v>0</v>
      </c>
      <c r="O2699" s="213">
        <v>19272.900000000001</v>
      </c>
      <c r="P2699" s="124" t="s">
        <v>1314</v>
      </c>
    </row>
    <row r="2700" spans="1:16" ht="76.5">
      <c r="A2700" s="266">
        <v>15</v>
      </c>
      <c r="B2700" s="124"/>
      <c r="C2700" s="125" t="s">
        <v>691</v>
      </c>
      <c r="D2700" s="119">
        <v>43174</v>
      </c>
      <c r="E2700" s="120" t="s">
        <v>5793</v>
      </c>
      <c r="F2700" s="120" t="s">
        <v>3</v>
      </c>
      <c r="G2700" s="120">
        <v>1605430</v>
      </c>
      <c r="H2700" s="124"/>
      <c r="I2700" s="128" t="s">
        <v>8770</v>
      </c>
      <c r="J2700" s="124"/>
      <c r="K2700" s="124"/>
      <c r="L2700" s="124"/>
      <c r="M2700" s="124"/>
      <c r="N2700" s="213">
        <v>0</v>
      </c>
      <c r="O2700" s="213">
        <v>20079.349999999999</v>
      </c>
      <c r="P2700" s="124" t="s">
        <v>1314</v>
      </c>
    </row>
    <row r="2701" spans="1:16" ht="76.5">
      <c r="A2701" s="266">
        <v>660</v>
      </c>
      <c r="B2701" s="124"/>
      <c r="C2701" s="125" t="s">
        <v>233</v>
      </c>
      <c r="D2701" s="119">
        <v>43174</v>
      </c>
      <c r="E2701" s="120" t="s">
        <v>5793</v>
      </c>
      <c r="F2701" s="120" t="s">
        <v>3</v>
      </c>
      <c r="G2701" s="120">
        <v>1605430</v>
      </c>
      <c r="H2701" s="124"/>
      <c r="I2701" s="128" t="s">
        <v>8770</v>
      </c>
      <c r="J2701" s="124"/>
      <c r="K2701" s="124"/>
      <c r="L2701" s="124"/>
      <c r="M2701" s="124"/>
      <c r="N2701" s="213">
        <v>0</v>
      </c>
      <c r="O2701" s="213">
        <v>44364.6</v>
      </c>
      <c r="P2701" s="124" t="s">
        <v>1314</v>
      </c>
    </row>
    <row r="2702" spans="1:16" ht="76.5">
      <c r="A2702" s="266">
        <v>660</v>
      </c>
      <c r="B2702" s="124"/>
      <c r="C2702" s="125" t="s">
        <v>233</v>
      </c>
      <c r="D2702" s="119">
        <v>43174</v>
      </c>
      <c r="E2702" s="120" t="s">
        <v>5793</v>
      </c>
      <c r="F2702" s="120" t="s">
        <v>3</v>
      </c>
      <c r="G2702" s="120">
        <v>1605430</v>
      </c>
      <c r="H2702" s="124"/>
      <c r="I2702" s="128" t="s">
        <v>8770</v>
      </c>
      <c r="J2702" s="124"/>
      <c r="K2702" s="124"/>
      <c r="L2702" s="124"/>
      <c r="M2702" s="124"/>
      <c r="N2702" s="213">
        <v>0</v>
      </c>
      <c r="O2702" s="213">
        <v>14701.47</v>
      </c>
      <c r="P2702" s="124" t="s">
        <v>1314</v>
      </c>
    </row>
    <row r="2703" spans="1:16" ht="76.5">
      <c r="A2703" s="266">
        <v>660</v>
      </c>
      <c r="B2703" s="124"/>
      <c r="C2703" s="125" t="s">
        <v>233</v>
      </c>
      <c r="D2703" s="119">
        <v>43174</v>
      </c>
      <c r="E2703" s="120" t="s">
        <v>5793</v>
      </c>
      <c r="F2703" s="120" t="s">
        <v>3</v>
      </c>
      <c r="G2703" s="120">
        <v>1605430</v>
      </c>
      <c r="H2703" s="124"/>
      <c r="I2703" s="128" t="s">
        <v>8770</v>
      </c>
      <c r="J2703" s="124"/>
      <c r="K2703" s="124"/>
      <c r="L2703" s="124"/>
      <c r="M2703" s="124"/>
      <c r="N2703" s="213">
        <v>0</v>
      </c>
      <c r="O2703" s="213">
        <v>2761.85</v>
      </c>
      <c r="P2703" s="124" t="s">
        <v>1314</v>
      </c>
    </row>
    <row r="2704" spans="1:16" ht="76.5">
      <c r="A2704" s="266">
        <v>283</v>
      </c>
      <c r="B2704" s="124"/>
      <c r="C2704" s="125" t="s">
        <v>146</v>
      </c>
      <c r="D2704" s="119">
        <v>43174</v>
      </c>
      <c r="E2704" s="120" t="s">
        <v>5793</v>
      </c>
      <c r="F2704" s="120" t="s">
        <v>3</v>
      </c>
      <c r="G2704" s="120">
        <v>1605430</v>
      </c>
      <c r="H2704" s="124"/>
      <c r="I2704" s="128" t="s">
        <v>8770</v>
      </c>
      <c r="J2704" s="124"/>
      <c r="K2704" s="124"/>
      <c r="L2704" s="124"/>
      <c r="M2704" s="124"/>
      <c r="N2704" s="213">
        <v>0</v>
      </c>
      <c r="O2704" s="213">
        <v>57618.25</v>
      </c>
      <c r="P2704" s="124" t="s">
        <v>1314</v>
      </c>
    </row>
    <row r="2705" spans="1:16" ht="76.5">
      <c r="A2705" s="266">
        <v>283</v>
      </c>
      <c r="B2705" s="124"/>
      <c r="C2705" s="125" t="s">
        <v>146</v>
      </c>
      <c r="D2705" s="119">
        <v>43174</v>
      </c>
      <c r="E2705" s="120" t="s">
        <v>5793</v>
      </c>
      <c r="F2705" s="120" t="s">
        <v>3</v>
      </c>
      <c r="G2705" s="120">
        <v>1605430</v>
      </c>
      <c r="H2705" s="124"/>
      <c r="I2705" s="128" t="s">
        <v>8770</v>
      </c>
      <c r="J2705" s="124"/>
      <c r="K2705" s="124"/>
      <c r="L2705" s="124"/>
      <c r="M2705" s="124"/>
      <c r="N2705" s="213">
        <v>0</v>
      </c>
      <c r="O2705" s="213">
        <v>276.5</v>
      </c>
      <c r="P2705" s="124" t="s">
        <v>1314</v>
      </c>
    </row>
    <row r="2706" spans="1:16" ht="76.5">
      <c r="A2706" s="266">
        <v>212</v>
      </c>
      <c r="B2706" s="124"/>
      <c r="C2706" s="125" t="s">
        <v>761</v>
      </c>
      <c r="D2706" s="119">
        <v>43174</v>
      </c>
      <c r="E2706" s="120" t="s">
        <v>5793</v>
      </c>
      <c r="F2706" s="120" t="s">
        <v>3</v>
      </c>
      <c r="G2706" s="120">
        <v>1605430</v>
      </c>
      <c r="H2706" s="124"/>
      <c r="I2706" s="128" t="s">
        <v>8770</v>
      </c>
      <c r="J2706" s="124"/>
      <c r="K2706" s="124"/>
      <c r="L2706" s="124"/>
      <c r="M2706" s="124"/>
      <c r="N2706" s="213">
        <v>0</v>
      </c>
      <c r="O2706" s="213">
        <v>17732.34</v>
      </c>
      <c r="P2706" s="124" t="s">
        <v>1314</v>
      </c>
    </row>
    <row r="2707" spans="1:16" ht="76.5">
      <c r="A2707" s="266">
        <v>15</v>
      </c>
      <c r="B2707" s="124"/>
      <c r="C2707" s="125" t="s">
        <v>691</v>
      </c>
      <c r="D2707" s="119">
        <v>43174</v>
      </c>
      <c r="E2707" s="120" t="s">
        <v>5793</v>
      </c>
      <c r="F2707" s="120" t="s">
        <v>3</v>
      </c>
      <c r="G2707" s="120">
        <v>1605430</v>
      </c>
      <c r="H2707" s="124"/>
      <c r="I2707" s="128" t="s">
        <v>8770</v>
      </c>
      <c r="J2707" s="124"/>
      <c r="K2707" s="124"/>
      <c r="L2707" s="124"/>
      <c r="M2707" s="124"/>
      <c r="N2707" s="213">
        <v>0</v>
      </c>
      <c r="O2707" s="213">
        <v>15323.69</v>
      </c>
      <c r="P2707" s="124" t="s">
        <v>1314</v>
      </c>
    </row>
    <row r="2708" spans="1:16" ht="76.5">
      <c r="A2708" s="266">
        <v>15</v>
      </c>
      <c r="B2708" s="124"/>
      <c r="C2708" s="125" t="s">
        <v>691</v>
      </c>
      <c r="D2708" s="119">
        <v>43174</v>
      </c>
      <c r="E2708" s="120" t="s">
        <v>5793</v>
      </c>
      <c r="F2708" s="120" t="s">
        <v>3</v>
      </c>
      <c r="G2708" s="120">
        <v>1605430</v>
      </c>
      <c r="H2708" s="124"/>
      <c r="I2708" s="128" t="s">
        <v>8770</v>
      </c>
      <c r="J2708" s="124"/>
      <c r="K2708" s="124"/>
      <c r="L2708" s="124"/>
      <c r="M2708" s="124"/>
      <c r="N2708" s="213">
        <v>0</v>
      </c>
      <c r="O2708" s="213">
        <v>36160.19</v>
      </c>
      <c r="P2708" s="124" t="s">
        <v>1314</v>
      </c>
    </row>
    <row r="2709" spans="1:16" ht="76.5">
      <c r="A2709" s="266">
        <v>35</v>
      </c>
      <c r="B2709" s="124"/>
      <c r="C2709" s="125" t="s">
        <v>696</v>
      </c>
      <c r="D2709" s="119">
        <v>43174</v>
      </c>
      <c r="E2709" s="120" t="s">
        <v>5793</v>
      </c>
      <c r="F2709" s="120" t="s">
        <v>3</v>
      </c>
      <c r="G2709" s="120">
        <v>1605430</v>
      </c>
      <c r="H2709" s="124"/>
      <c r="I2709" s="128" t="s">
        <v>8770</v>
      </c>
      <c r="J2709" s="124"/>
      <c r="K2709" s="124"/>
      <c r="L2709" s="124"/>
      <c r="M2709" s="124"/>
      <c r="N2709" s="213">
        <v>0</v>
      </c>
      <c r="O2709" s="213">
        <v>457.76</v>
      </c>
      <c r="P2709" s="124" t="s">
        <v>1314</v>
      </c>
    </row>
    <row r="2710" spans="1:16" ht="76.5">
      <c r="A2710" s="266" t="s">
        <v>619</v>
      </c>
      <c r="B2710" s="124"/>
      <c r="C2710" s="125" t="s">
        <v>713</v>
      </c>
      <c r="D2710" s="119">
        <v>43174</v>
      </c>
      <c r="E2710" s="120" t="s">
        <v>5793</v>
      </c>
      <c r="F2710" s="120" t="s">
        <v>3</v>
      </c>
      <c r="G2710" s="120">
        <v>1605430</v>
      </c>
      <c r="H2710" s="124"/>
      <c r="I2710" s="128" t="s">
        <v>8770</v>
      </c>
      <c r="J2710" s="124"/>
      <c r="K2710" s="124"/>
      <c r="L2710" s="124"/>
      <c r="M2710" s="124"/>
      <c r="N2710" s="213">
        <v>0</v>
      </c>
      <c r="O2710" s="213">
        <v>13742.1</v>
      </c>
      <c r="P2710" s="124" t="s">
        <v>1314</v>
      </c>
    </row>
    <row r="2711" spans="1:16" ht="76.5">
      <c r="A2711" s="266" t="s">
        <v>619</v>
      </c>
      <c r="B2711" s="124"/>
      <c r="C2711" s="125" t="s">
        <v>713</v>
      </c>
      <c r="D2711" s="119">
        <v>43174</v>
      </c>
      <c r="E2711" s="120" t="s">
        <v>5793</v>
      </c>
      <c r="F2711" s="120" t="s">
        <v>3</v>
      </c>
      <c r="G2711" s="120">
        <v>1605430</v>
      </c>
      <c r="H2711" s="124"/>
      <c r="I2711" s="128" t="s">
        <v>8770</v>
      </c>
      <c r="J2711" s="124"/>
      <c r="K2711" s="124"/>
      <c r="L2711" s="124"/>
      <c r="M2711" s="124"/>
      <c r="N2711" s="213">
        <v>0</v>
      </c>
      <c r="O2711" s="213">
        <v>7755.52</v>
      </c>
      <c r="P2711" s="124" t="s">
        <v>1314</v>
      </c>
    </row>
    <row r="2712" spans="1:16" ht="76.5">
      <c r="A2712" s="266" t="s">
        <v>619</v>
      </c>
      <c r="B2712" s="124"/>
      <c r="C2712" s="125" t="s">
        <v>713</v>
      </c>
      <c r="D2712" s="119">
        <v>43174</v>
      </c>
      <c r="E2712" s="120" t="s">
        <v>5793</v>
      </c>
      <c r="F2712" s="120" t="s">
        <v>3</v>
      </c>
      <c r="G2712" s="120">
        <v>1605430</v>
      </c>
      <c r="H2712" s="124"/>
      <c r="I2712" s="128" t="s">
        <v>8770</v>
      </c>
      <c r="J2712" s="124"/>
      <c r="K2712" s="124"/>
      <c r="L2712" s="124"/>
      <c r="M2712" s="124"/>
      <c r="N2712" s="213">
        <v>0</v>
      </c>
      <c r="O2712" s="213">
        <v>7008</v>
      </c>
      <c r="P2712" s="124" t="s">
        <v>1314</v>
      </c>
    </row>
    <row r="2713" spans="1:16" ht="76.5">
      <c r="A2713" s="266" t="s">
        <v>619</v>
      </c>
      <c r="B2713" s="124"/>
      <c r="C2713" s="125" t="s">
        <v>713</v>
      </c>
      <c r="D2713" s="119">
        <v>43174</v>
      </c>
      <c r="E2713" s="120" t="s">
        <v>5793</v>
      </c>
      <c r="F2713" s="120" t="s">
        <v>3</v>
      </c>
      <c r="G2713" s="120">
        <v>1605430</v>
      </c>
      <c r="H2713" s="124"/>
      <c r="I2713" s="128" t="s">
        <v>8770</v>
      </c>
      <c r="J2713" s="124"/>
      <c r="K2713" s="124"/>
      <c r="L2713" s="124"/>
      <c r="M2713" s="124"/>
      <c r="N2713" s="213">
        <v>0</v>
      </c>
      <c r="O2713" s="213">
        <v>10889.6</v>
      </c>
      <c r="P2713" s="124" t="s">
        <v>1314</v>
      </c>
    </row>
    <row r="2714" spans="1:16" ht="76.5">
      <c r="A2714" s="266">
        <v>660</v>
      </c>
      <c r="B2714" s="124"/>
      <c r="C2714" s="125" t="s">
        <v>233</v>
      </c>
      <c r="D2714" s="119">
        <v>43174</v>
      </c>
      <c r="E2714" s="120" t="s">
        <v>5793</v>
      </c>
      <c r="F2714" s="120" t="s">
        <v>3</v>
      </c>
      <c r="G2714" s="120">
        <v>1605430</v>
      </c>
      <c r="H2714" s="124"/>
      <c r="I2714" s="128" t="s">
        <v>8770</v>
      </c>
      <c r="J2714" s="124"/>
      <c r="K2714" s="124"/>
      <c r="L2714" s="124"/>
      <c r="M2714" s="124"/>
      <c r="N2714" s="213">
        <v>0</v>
      </c>
      <c r="O2714" s="213">
        <v>1339.69</v>
      </c>
      <c r="P2714" s="124" t="s">
        <v>1314</v>
      </c>
    </row>
    <row r="2715" spans="1:16" ht="76.5">
      <c r="A2715" s="266">
        <v>660</v>
      </c>
      <c r="B2715" s="124"/>
      <c r="C2715" s="125" t="s">
        <v>233</v>
      </c>
      <c r="D2715" s="119">
        <v>43174</v>
      </c>
      <c r="E2715" s="120" t="s">
        <v>5793</v>
      </c>
      <c r="F2715" s="120" t="s">
        <v>3</v>
      </c>
      <c r="G2715" s="120">
        <v>1605430</v>
      </c>
      <c r="H2715" s="124"/>
      <c r="I2715" s="128" t="s">
        <v>8770</v>
      </c>
      <c r="J2715" s="124"/>
      <c r="K2715" s="124"/>
      <c r="L2715" s="124"/>
      <c r="M2715" s="124"/>
      <c r="N2715" s="213">
        <v>0</v>
      </c>
      <c r="O2715" s="213">
        <v>10438.469999999999</v>
      </c>
      <c r="P2715" s="124" t="s">
        <v>1314</v>
      </c>
    </row>
    <row r="2716" spans="1:16" ht="76.5">
      <c r="A2716" s="266">
        <v>660</v>
      </c>
      <c r="B2716" s="124"/>
      <c r="C2716" s="125" t="s">
        <v>233</v>
      </c>
      <c r="D2716" s="119">
        <v>43174</v>
      </c>
      <c r="E2716" s="120" t="s">
        <v>5793</v>
      </c>
      <c r="F2716" s="120" t="s">
        <v>3</v>
      </c>
      <c r="G2716" s="120">
        <v>1605430</v>
      </c>
      <c r="H2716" s="124"/>
      <c r="I2716" s="128" t="s">
        <v>8770</v>
      </c>
      <c r="J2716" s="124"/>
      <c r="K2716" s="124"/>
      <c r="L2716" s="124"/>
      <c r="M2716" s="124"/>
      <c r="N2716" s="213">
        <v>0</v>
      </c>
      <c r="O2716" s="213">
        <v>2836.68</v>
      </c>
      <c r="P2716" s="124" t="s">
        <v>1314</v>
      </c>
    </row>
    <row r="2717" spans="1:16" ht="76.5">
      <c r="A2717" s="266">
        <v>660</v>
      </c>
      <c r="B2717" s="124"/>
      <c r="C2717" s="125" t="s">
        <v>233</v>
      </c>
      <c r="D2717" s="119">
        <v>43174</v>
      </c>
      <c r="E2717" s="120" t="s">
        <v>5793</v>
      </c>
      <c r="F2717" s="120" t="s">
        <v>3</v>
      </c>
      <c r="G2717" s="120">
        <v>1605430</v>
      </c>
      <c r="H2717" s="124"/>
      <c r="I2717" s="128" t="s">
        <v>8770</v>
      </c>
      <c r="J2717" s="124"/>
      <c r="K2717" s="124"/>
      <c r="L2717" s="124"/>
      <c r="M2717" s="124"/>
      <c r="N2717" s="213">
        <v>0</v>
      </c>
      <c r="O2717" s="213">
        <v>1020.68</v>
      </c>
      <c r="P2717" s="124" t="s">
        <v>1314</v>
      </c>
    </row>
    <row r="2718" spans="1:16" ht="76.5">
      <c r="A2718" s="266">
        <v>660</v>
      </c>
      <c r="B2718" s="124"/>
      <c r="C2718" s="125" t="s">
        <v>233</v>
      </c>
      <c r="D2718" s="119">
        <v>43174</v>
      </c>
      <c r="E2718" s="120" t="s">
        <v>5793</v>
      </c>
      <c r="F2718" s="120" t="s">
        <v>3</v>
      </c>
      <c r="G2718" s="120">
        <v>1605430</v>
      </c>
      <c r="H2718" s="124"/>
      <c r="I2718" s="128" t="s">
        <v>8770</v>
      </c>
      <c r="J2718" s="124"/>
      <c r="K2718" s="124"/>
      <c r="L2718" s="124"/>
      <c r="M2718" s="124"/>
      <c r="N2718" s="213">
        <v>0</v>
      </c>
      <c r="O2718" s="213">
        <v>1611.6</v>
      </c>
      <c r="P2718" s="124" t="s">
        <v>1314</v>
      </c>
    </row>
    <row r="2719" spans="1:16" ht="76.5">
      <c r="A2719" s="266">
        <v>660</v>
      </c>
      <c r="B2719" s="124"/>
      <c r="C2719" s="125" t="s">
        <v>233</v>
      </c>
      <c r="D2719" s="119">
        <v>43174</v>
      </c>
      <c r="E2719" s="120" t="s">
        <v>5793</v>
      </c>
      <c r="F2719" s="120" t="s">
        <v>3</v>
      </c>
      <c r="G2719" s="120">
        <v>1605430</v>
      </c>
      <c r="H2719" s="124"/>
      <c r="I2719" s="128" t="s">
        <v>8770</v>
      </c>
      <c r="J2719" s="124"/>
      <c r="K2719" s="124"/>
      <c r="L2719" s="124"/>
      <c r="M2719" s="124"/>
      <c r="N2719" s="213">
        <v>0</v>
      </c>
      <c r="O2719" s="213">
        <v>16566.3</v>
      </c>
      <c r="P2719" s="124" t="s">
        <v>1314</v>
      </c>
    </row>
    <row r="2720" spans="1:16" ht="76.5">
      <c r="A2720" s="266">
        <v>512</v>
      </c>
      <c r="B2720" s="124"/>
      <c r="C2720" s="125" t="s">
        <v>840</v>
      </c>
      <c r="D2720" s="119">
        <v>43174</v>
      </c>
      <c r="E2720" s="120" t="s">
        <v>5794</v>
      </c>
      <c r="F2720" s="120" t="s">
        <v>3</v>
      </c>
      <c r="G2720" s="120">
        <v>1605432</v>
      </c>
      <c r="H2720" s="124"/>
      <c r="I2720" s="128" t="s">
        <v>8771</v>
      </c>
      <c r="J2720" s="124"/>
      <c r="K2720" s="124"/>
      <c r="L2720" s="124"/>
      <c r="M2720" s="124"/>
      <c r="N2720" s="213">
        <v>0</v>
      </c>
      <c r="O2720" s="213">
        <v>1498.97</v>
      </c>
      <c r="P2720" s="124" t="s">
        <v>1314</v>
      </c>
    </row>
    <row r="2721" spans="1:16" ht="76.5">
      <c r="A2721" s="266">
        <v>283</v>
      </c>
      <c r="B2721" s="124"/>
      <c r="C2721" s="125" t="s">
        <v>146</v>
      </c>
      <c r="D2721" s="119">
        <v>43174</v>
      </c>
      <c r="E2721" s="120" t="s">
        <v>5794</v>
      </c>
      <c r="F2721" s="120" t="s">
        <v>3</v>
      </c>
      <c r="G2721" s="120">
        <v>1605432</v>
      </c>
      <c r="H2721" s="124"/>
      <c r="I2721" s="128" t="s">
        <v>8771</v>
      </c>
      <c r="J2721" s="124"/>
      <c r="K2721" s="124"/>
      <c r="L2721" s="124"/>
      <c r="M2721" s="124"/>
      <c r="N2721" s="213">
        <v>0</v>
      </c>
      <c r="O2721" s="213">
        <v>58109.38</v>
      </c>
      <c r="P2721" s="124" t="s">
        <v>1314</v>
      </c>
    </row>
    <row r="2722" spans="1:16" ht="76.5">
      <c r="A2722" s="266">
        <v>592</v>
      </c>
      <c r="B2722" s="124"/>
      <c r="C2722" s="125" t="s">
        <v>862</v>
      </c>
      <c r="D2722" s="119">
        <v>43174</v>
      </c>
      <c r="E2722" s="120" t="s">
        <v>5794</v>
      </c>
      <c r="F2722" s="120" t="s">
        <v>3</v>
      </c>
      <c r="G2722" s="120">
        <v>1605432</v>
      </c>
      <c r="H2722" s="124"/>
      <c r="I2722" s="128" t="s">
        <v>8771</v>
      </c>
      <c r="J2722" s="124"/>
      <c r="K2722" s="124"/>
      <c r="L2722" s="124"/>
      <c r="M2722" s="124"/>
      <c r="N2722" s="213">
        <v>0</v>
      </c>
      <c r="O2722" s="213">
        <v>9462</v>
      </c>
      <c r="P2722" s="124" t="s">
        <v>1314</v>
      </c>
    </row>
    <row r="2723" spans="1:16" ht="76.5">
      <c r="A2723" s="266">
        <v>650</v>
      </c>
      <c r="B2723" s="124"/>
      <c r="C2723" s="125" t="s">
        <v>232</v>
      </c>
      <c r="D2723" s="119">
        <v>43174</v>
      </c>
      <c r="E2723" s="120" t="s">
        <v>5794</v>
      </c>
      <c r="F2723" s="120" t="s">
        <v>3</v>
      </c>
      <c r="G2723" s="120">
        <v>1605432</v>
      </c>
      <c r="H2723" s="124"/>
      <c r="I2723" s="128" t="s">
        <v>8771</v>
      </c>
      <c r="J2723" s="124"/>
      <c r="K2723" s="124"/>
      <c r="L2723" s="124"/>
      <c r="M2723" s="124"/>
      <c r="N2723" s="213">
        <v>0</v>
      </c>
      <c r="O2723" s="213">
        <v>37792.22</v>
      </c>
      <c r="P2723" s="124" t="s">
        <v>1314</v>
      </c>
    </row>
    <row r="2724" spans="1:16" ht="76.5">
      <c r="A2724" s="266">
        <v>650</v>
      </c>
      <c r="B2724" s="124"/>
      <c r="C2724" s="125" t="s">
        <v>232</v>
      </c>
      <c r="D2724" s="119">
        <v>43174</v>
      </c>
      <c r="E2724" s="120" t="s">
        <v>5794</v>
      </c>
      <c r="F2724" s="120" t="s">
        <v>3</v>
      </c>
      <c r="G2724" s="120">
        <v>1605432</v>
      </c>
      <c r="H2724" s="124"/>
      <c r="I2724" s="128" t="s">
        <v>8771</v>
      </c>
      <c r="J2724" s="124"/>
      <c r="K2724" s="124"/>
      <c r="L2724" s="124"/>
      <c r="M2724" s="124"/>
      <c r="N2724" s="213">
        <v>0</v>
      </c>
      <c r="O2724" s="213">
        <v>7892.43</v>
      </c>
      <c r="P2724" s="124" t="s">
        <v>1314</v>
      </c>
    </row>
    <row r="2725" spans="1:16" ht="76.5">
      <c r="A2725" s="266">
        <v>109</v>
      </c>
      <c r="B2725" s="124"/>
      <c r="C2725" s="125" t="s">
        <v>717</v>
      </c>
      <c r="D2725" s="119">
        <v>43174</v>
      </c>
      <c r="E2725" s="120" t="s">
        <v>5794</v>
      </c>
      <c r="F2725" s="120" t="s">
        <v>3</v>
      </c>
      <c r="G2725" s="120">
        <v>1605432</v>
      </c>
      <c r="H2725" s="124"/>
      <c r="I2725" s="128" t="s">
        <v>8771</v>
      </c>
      <c r="J2725" s="124"/>
      <c r="K2725" s="124"/>
      <c r="L2725" s="124"/>
      <c r="M2725" s="124"/>
      <c r="N2725" s="213">
        <v>0</v>
      </c>
      <c r="O2725" s="213">
        <v>645.20000000000005</v>
      </c>
      <c r="P2725" s="124" t="s">
        <v>1314</v>
      </c>
    </row>
    <row r="2726" spans="1:16" ht="76.5">
      <c r="A2726" s="266">
        <v>682</v>
      </c>
      <c r="B2726" s="124"/>
      <c r="C2726" s="125" t="s">
        <v>867</v>
      </c>
      <c r="D2726" s="119">
        <v>43174</v>
      </c>
      <c r="E2726" s="120" t="s">
        <v>5794</v>
      </c>
      <c r="F2726" s="120" t="s">
        <v>3</v>
      </c>
      <c r="G2726" s="120">
        <v>1605432</v>
      </c>
      <c r="H2726" s="124"/>
      <c r="I2726" s="128" t="s">
        <v>8771</v>
      </c>
      <c r="J2726" s="124"/>
      <c r="K2726" s="124"/>
      <c r="L2726" s="124"/>
      <c r="M2726" s="124"/>
      <c r="N2726" s="213">
        <v>0</v>
      </c>
      <c r="O2726" s="213">
        <v>2880.94</v>
      </c>
      <c r="P2726" s="124" t="s">
        <v>1314</v>
      </c>
    </row>
    <row r="2727" spans="1:16" ht="76.5">
      <c r="A2727" s="266">
        <v>580</v>
      </c>
      <c r="B2727" s="124"/>
      <c r="C2727" s="125" t="s">
        <v>217</v>
      </c>
      <c r="D2727" s="119">
        <v>43174</v>
      </c>
      <c r="E2727" s="120" t="s">
        <v>5794</v>
      </c>
      <c r="F2727" s="120" t="s">
        <v>3</v>
      </c>
      <c r="G2727" s="120">
        <v>1605432</v>
      </c>
      <c r="H2727" s="124"/>
      <c r="I2727" s="128" t="s">
        <v>8771</v>
      </c>
      <c r="J2727" s="124"/>
      <c r="K2727" s="124"/>
      <c r="L2727" s="124"/>
      <c r="M2727" s="124"/>
      <c r="N2727" s="213">
        <v>0</v>
      </c>
      <c r="O2727" s="213">
        <v>4448.42</v>
      </c>
      <c r="P2727" s="124" t="s">
        <v>1314</v>
      </c>
    </row>
    <row r="2728" spans="1:16" ht="76.5">
      <c r="A2728" s="266">
        <v>197</v>
      </c>
      <c r="B2728" s="124"/>
      <c r="C2728" s="125" t="s">
        <v>754</v>
      </c>
      <c r="D2728" s="119">
        <v>43174</v>
      </c>
      <c r="E2728" s="120" t="s">
        <v>5794</v>
      </c>
      <c r="F2728" s="120" t="s">
        <v>3</v>
      </c>
      <c r="G2728" s="120">
        <v>1605432</v>
      </c>
      <c r="H2728" s="124"/>
      <c r="I2728" s="128" t="s">
        <v>8771</v>
      </c>
      <c r="J2728" s="124"/>
      <c r="K2728" s="124"/>
      <c r="L2728" s="124"/>
      <c r="M2728" s="124"/>
      <c r="N2728" s="213">
        <v>0</v>
      </c>
      <c r="O2728" s="213">
        <v>5251.2</v>
      </c>
      <c r="P2728" s="124" t="s">
        <v>1314</v>
      </c>
    </row>
    <row r="2729" spans="1:16" ht="76.5">
      <c r="A2729" s="266">
        <v>572</v>
      </c>
      <c r="B2729" s="124"/>
      <c r="C2729" s="125" t="s">
        <v>848</v>
      </c>
      <c r="D2729" s="119">
        <v>43174</v>
      </c>
      <c r="E2729" s="120" t="s">
        <v>5794</v>
      </c>
      <c r="F2729" s="120" t="s">
        <v>3</v>
      </c>
      <c r="G2729" s="120">
        <v>1605432</v>
      </c>
      <c r="H2729" s="124"/>
      <c r="I2729" s="128" t="s">
        <v>8771</v>
      </c>
      <c r="J2729" s="124"/>
      <c r="K2729" s="124"/>
      <c r="L2729" s="124"/>
      <c r="M2729" s="124"/>
      <c r="N2729" s="213">
        <v>0</v>
      </c>
      <c r="O2729" s="213">
        <v>18417.88</v>
      </c>
      <c r="P2729" s="124" t="s">
        <v>1314</v>
      </c>
    </row>
    <row r="2730" spans="1:16" ht="76.5">
      <c r="A2730" s="266">
        <v>522</v>
      </c>
      <c r="B2730" s="124"/>
      <c r="C2730" s="125" t="s">
        <v>844</v>
      </c>
      <c r="D2730" s="119">
        <v>43174</v>
      </c>
      <c r="E2730" s="120" t="s">
        <v>5794</v>
      </c>
      <c r="F2730" s="120" t="s">
        <v>3</v>
      </c>
      <c r="G2730" s="120">
        <v>1605432</v>
      </c>
      <c r="H2730" s="124"/>
      <c r="I2730" s="128" t="s">
        <v>8771</v>
      </c>
      <c r="J2730" s="124"/>
      <c r="K2730" s="124"/>
      <c r="L2730" s="124"/>
      <c r="M2730" s="124"/>
      <c r="N2730" s="213">
        <v>0</v>
      </c>
      <c r="O2730" s="213">
        <v>1637.1</v>
      </c>
      <c r="P2730" s="124" t="s">
        <v>1314</v>
      </c>
    </row>
    <row r="2731" spans="1:16" ht="76.5">
      <c r="A2731" s="266">
        <v>681</v>
      </c>
      <c r="B2731" s="124"/>
      <c r="C2731" s="125" t="s">
        <v>237</v>
      </c>
      <c r="D2731" s="119">
        <v>43174</v>
      </c>
      <c r="E2731" s="120" t="s">
        <v>5794</v>
      </c>
      <c r="F2731" s="120" t="s">
        <v>3</v>
      </c>
      <c r="G2731" s="120">
        <v>1605432</v>
      </c>
      <c r="H2731" s="124"/>
      <c r="I2731" s="128" t="s">
        <v>8771</v>
      </c>
      <c r="J2731" s="124"/>
      <c r="K2731" s="124"/>
      <c r="L2731" s="124"/>
      <c r="M2731" s="124"/>
      <c r="N2731" s="213">
        <v>0</v>
      </c>
      <c r="O2731" s="213">
        <v>12097.4</v>
      </c>
      <c r="P2731" s="124" t="s">
        <v>1314</v>
      </c>
    </row>
    <row r="2732" spans="1:16" ht="76.5">
      <c r="A2732" s="266">
        <v>254</v>
      </c>
      <c r="B2732" s="124"/>
      <c r="C2732" s="125" t="s">
        <v>779</v>
      </c>
      <c r="D2732" s="119">
        <v>43174</v>
      </c>
      <c r="E2732" s="120" t="s">
        <v>5794</v>
      </c>
      <c r="F2732" s="120" t="s">
        <v>3</v>
      </c>
      <c r="G2732" s="120">
        <v>1605432</v>
      </c>
      <c r="H2732" s="124"/>
      <c r="I2732" s="128" t="s">
        <v>8771</v>
      </c>
      <c r="J2732" s="124"/>
      <c r="K2732" s="124"/>
      <c r="L2732" s="124"/>
      <c r="M2732" s="124"/>
      <c r="N2732" s="213">
        <v>0</v>
      </c>
      <c r="O2732" s="213">
        <v>20385.490000000002</v>
      </c>
      <c r="P2732" s="124" t="s">
        <v>1314</v>
      </c>
    </row>
    <row r="2733" spans="1:16" ht="76.5">
      <c r="A2733" s="266">
        <v>206</v>
      </c>
      <c r="B2733" s="124"/>
      <c r="C2733" s="125" t="s">
        <v>758</v>
      </c>
      <c r="D2733" s="119">
        <v>43174</v>
      </c>
      <c r="E2733" s="120" t="s">
        <v>5794</v>
      </c>
      <c r="F2733" s="120" t="s">
        <v>3</v>
      </c>
      <c r="G2733" s="120">
        <v>1605432</v>
      </c>
      <c r="H2733" s="124"/>
      <c r="I2733" s="128" t="s">
        <v>8771</v>
      </c>
      <c r="J2733" s="124"/>
      <c r="K2733" s="124"/>
      <c r="L2733" s="124"/>
      <c r="M2733" s="124"/>
      <c r="N2733" s="213">
        <v>0</v>
      </c>
      <c r="O2733" s="213">
        <v>6439.53</v>
      </c>
      <c r="P2733" s="124" t="s">
        <v>1314</v>
      </c>
    </row>
    <row r="2734" spans="1:16" ht="76.5">
      <c r="A2734" s="266">
        <v>212</v>
      </c>
      <c r="B2734" s="124"/>
      <c r="C2734" s="125" t="s">
        <v>761</v>
      </c>
      <c r="D2734" s="119">
        <v>43174</v>
      </c>
      <c r="E2734" s="120" t="s">
        <v>5794</v>
      </c>
      <c r="F2734" s="120" t="s">
        <v>3</v>
      </c>
      <c r="G2734" s="120">
        <v>1605432</v>
      </c>
      <c r="H2734" s="124"/>
      <c r="I2734" s="128" t="s">
        <v>8771</v>
      </c>
      <c r="J2734" s="124"/>
      <c r="K2734" s="124"/>
      <c r="L2734" s="124"/>
      <c r="M2734" s="124"/>
      <c r="N2734" s="213">
        <v>0</v>
      </c>
      <c r="O2734" s="213">
        <v>6326.64</v>
      </c>
      <c r="P2734" s="124" t="s">
        <v>1314</v>
      </c>
    </row>
    <row r="2735" spans="1:16" ht="76.5">
      <c r="A2735" s="266">
        <v>212</v>
      </c>
      <c r="B2735" s="124"/>
      <c r="C2735" s="125" t="s">
        <v>761</v>
      </c>
      <c r="D2735" s="119">
        <v>43174</v>
      </c>
      <c r="E2735" s="120" t="s">
        <v>5794</v>
      </c>
      <c r="F2735" s="120" t="s">
        <v>3</v>
      </c>
      <c r="G2735" s="120">
        <v>1605432</v>
      </c>
      <c r="H2735" s="124"/>
      <c r="I2735" s="128" t="s">
        <v>8771</v>
      </c>
      <c r="J2735" s="124"/>
      <c r="K2735" s="124"/>
      <c r="L2735" s="124"/>
      <c r="M2735" s="124"/>
      <c r="N2735" s="213">
        <v>0</v>
      </c>
      <c r="O2735" s="213">
        <v>10691.15</v>
      </c>
      <c r="P2735" s="124" t="s">
        <v>1314</v>
      </c>
    </row>
    <row r="2736" spans="1:16" ht="76.5">
      <c r="A2736" s="266">
        <v>52</v>
      </c>
      <c r="B2736" s="124"/>
      <c r="C2736" s="125" t="s">
        <v>703</v>
      </c>
      <c r="D2736" s="119">
        <v>43174</v>
      </c>
      <c r="E2736" s="120" t="s">
        <v>5794</v>
      </c>
      <c r="F2736" s="120" t="s">
        <v>3</v>
      </c>
      <c r="G2736" s="120">
        <v>1605432</v>
      </c>
      <c r="H2736" s="124"/>
      <c r="I2736" s="128" t="s">
        <v>8771</v>
      </c>
      <c r="J2736" s="124"/>
      <c r="K2736" s="124"/>
      <c r="L2736" s="124"/>
      <c r="M2736" s="124"/>
      <c r="N2736" s="213">
        <v>0</v>
      </c>
      <c r="O2736" s="213">
        <v>4913.3999999999996</v>
      </c>
      <c r="P2736" s="124" t="s">
        <v>1314</v>
      </c>
    </row>
    <row r="2737" spans="1:16" ht="76.5">
      <c r="A2737" s="266">
        <v>16</v>
      </c>
      <c r="B2737" s="124"/>
      <c r="C2737" s="125" t="s">
        <v>692</v>
      </c>
      <c r="D2737" s="119">
        <v>43174</v>
      </c>
      <c r="E2737" s="120" t="s">
        <v>5794</v>
      </c>
      <c r="F2737" s="120" t="s">
        <v>3</v>
      </c>
      <c r="G2737" s="120">
        <v>1605432</v>
      </c>
      <c r="H2737" s="124"/>
      <c r="I2737" s="128" t="s">
        <v>8771</v>
      </c>
      <c r="J2737" s="124"/>
      <c r="K2737" s="124"/>
      <c r="L2737" s="124"/>
      <c r="M2737" s="124"/>
      <c r="N2737" s="213">
        <v>0</v>
      </c>
      <c r="O2737" s="213">
        <v>16149.3</v>
      </c>
      <c r="P2737" s="124" t="s">
        <v>1314</v>
      </c>
    </row>
    <row r="2738" spans="1:16" ht="76.5">
      <c r="A2738" s="266">
        <v>16</v>
      </c>
      <c r="B2738" s="124"/>
      <c r="C2738" s="125" t="s">
        <v>692</v>
      </c>
      <c r="D2738" s="119">
        <v>43174</v>
      </c>
      <c r="E2738" s="120" t="s">
        <v>5794</v>
      </c>
      <c r="F2738" s="120" t="s">
        <v>3</v>
      </c>
      <c r="G2738" s="120">
        <v>1605432</v>
      </c>
      <c r="H2738" s="124"/>
      <c r="I2738" s="128" t="s">
        <v>8771</v>
      </c>
      <c r="J2738" s="124"/>
      <c r="K2738" s="124"/>
      <c r="L2738" s="124"/>
      <c r="M2738" s="124"/>
      <c r="N2738" s="213">
        <v>0</v>
      </c>
      <c r="O2738" s="213">
        <v>605263.37</v>
      </c>
      <c r="P2738" s="124" t="s">
        <v>1314</v>
      </c>
    </row>
    <row r="2739" spans="1:16" ht="76.5">
      <c r="A2739" s="266">
        <v>20</v>
      </c>
      <c r="B2739" s="124"/>
      <c r="C2739" s="125" t="s">
        <v>693</v>
      </c>
      <c r="D2739" s="119">
        <v>43174</v>
      </c>
      <c r="E2739" s="120" t="s">
        <v>5794</v>
      </c>
      <c r="F2739" s="120" t="s">
        <v>3</v>
      </c>
      <c r="G2739" s="120">
        <v>1605432</v>
      </c>
      <c r="H2739" s="124"/>
      <c r="I2739" s="128" t="s">
        <v>8771</v>
      </c>
      <c r="J2739" s="124"/>
      <c r="K2739" s="124"/>
      <c r="L2739" s="124"/>
      <c r="M2739" s="124"/>
      <c r="N2739" s="213">
        <v>0</v>
      </c>
      <c r="O2739" s="213">
        <v>22925.42</v>
      </c>
      <c r="P2739" s="124" t="s">
        <v>1314</v>
      </c>
    </row>
    <row r="2740" spans="1:16" ht="76.5">
      <c r="A2740" s="266">
        <v>20</v>
      </c>
      <c r="B2740" s="124"/>
      <c r="C2740" s="125" t="s">
        <v>693</v>
      </c>
      <c r="D2740" s="119">
        <v>43174</v>
      </c>
      <c r="E2740" s="120" t="s">
        <v>5794</v>
      </c>
      <c r="F2740" s="120" t="s">
        <v>3</v>
      </c>
      <c r="G2740" s="120">
        <v>1605432</v>
      </c>
      <c r="H2740" s="124"/>
      <c r="I2740" s="128" t="s">
        <v>8771</v>
      </c>
      <c r="J2740" s="124"/>
      <c r="K2740" s="124"/>
      <c r="L2740" s="124"/>
      <c r="M2740" s="124"/>
      <c r="N2740" s="213">
        <v>0</v>
      </c>
      <c r="O2740" s="213">
        <v>30486.69</v>
      </c>
      <c r="P2740" s="124" t="s">
        <v>1314</v>
      </c>
    </row>
    <row r="2741" spans="1:16" ht="76.5">
      <c r="A2741" s="266">
        <v>20</v>
      </c>
      <c r="B2741" s="124"/>
      <c r="C2741" s="125" t="s">
        <v>693</v>
      </c>
      <c r="D2741" s="119">
        <v>43174</v>
      </c>
      <c r="E2741" s="120" t="s">
        <v>5794</v>
      </c>
      <c r="F2741" s="120" t="s">
        <v>3</v>
      </c>
      <c r="G2741" s="120">
        <v>1605432</v>
      </c>
      <c r="H2741" s="124"/>
      <c r="I2741" s="128" t="s">
        <v>8771</v>
      </c>
      <c r="J2741" s="124"/>
      <c r="K2741" s="124"/>
      <c r="L2741" s="124"/>
      <c r="M2741" s="124"/>
      <c r="N2741" s="213">
        <v>0</v>
      </c>
      <c r="O2741" s="213">
        <v>6269.6</v>
      </c>
      <c r="P2741" s="124" t="s">
        <v>1314</v>
      </c>
    </row>
    <row r="2742" spans="1:16" ht="76.5">
      <c r="A2742" s="266">
        <v>20</v>
      </c>
      <c r="B2742" s="124"/>
      <c r="C2742" s="125" t="s">
        <v>693</v>
      </c>
      <c r="D2742" s="119">
        <v>43174</v>
      </c>
      <c r="E2742" s="120" t="s">
        <v>5794</v>
      </c>
      <c r="F2742" s="120" t="s">
        <v>3</v>
      </c>
      <c r="G2742" s="120">
        <v>1605432</v>
      </c>
      <c r="H2742" s="124"/>
      <c r="I2742" s="128" t="s">
        <v>8771</v>
      </c>
      <c r="J2742" s="124"/>
      <c r="K2742" s="124"/>
      <c r="L2742" s="124"/>
      <c r="M2742" s="124"/>
      <c r="N2742" s="213">
        <v>0</v>
      </c>
      <c r="O2742" s="213">
        <v>20134.740000000002</v>
      </c>
      <c r="P2742" s="124" t="s">
        <v>1314</v>
      </c>
    </row>
    <row r="2743" spans="1:16" ht="76.5">
      <c r="A2743" s="266">
        <v>47</v>
      </c>
      <c r="B2743" s="124"/>
      <c r="C2743" s="125" t="s">
        <v>699</v>
      </c>
      <c r="D2743" s="119">
        <v>43174</v>
      </c>
      <c r="E2743" s="120" t="s">
        <v>5794</v>
      </c>
      <c r="F2743" s="120" t="s">
        <v>3</v>
      </c>
      <c r="G2743" s="120">
        <v>1605432</v>
      </c>
      <c r="H2743" s="124"/>
      <c r="I2743" s="128" t="s">
        <v>8771</v>
      </c>
      <c r="J2743" s="124"/>
      <c r="K2743" s="124"/>
      <c r="L2743" s="124"/>
      <c r="M2743" s="124"/>
      <c r="N2743" s="213">
        <v>0</v>
      </c>
      <c r="O2743" s="213">
        <v>71.05</v>
      </c>
      <c r="P2743" s="124" t="s">
        <v>1314</v>
      </c>
    </row>
    <row r="2744" spans="1:16" ht="76.5">
      <c r="A2744" s="266">
        <v>15</v>
      </c>
      <c r="B2744" s="124"/>
      <c r="C2744" s="125" t="s">
        <v>691</v>
      </c>
      <c r="D2744" s="119">
        <v>43174</v>
      </c>
      <c r="E2744" s="120" t="s">
        <v>5794</v>
      </c>
      <c r="F2744" s="120" t="s">
        <v>3</v>
      </c>
      <c r="G2744" s="120">
        <v>1605432</v>
      </c>
      <c r="H2744" s="124"/>
      <c r="I2744" s="128" t="s">
        <v>8771</v>
      </c>
      <c r="J2744" s="124"/>
      <c r="K2744" s="124"/>
      <c r="L2744" s="124"/>
      <c r="M2744" s="124"/>
      <c r="N2744" s="213">
        <v>0</v>
      </c>
      <c r="O2744" s="213">
        <v>15048.99</v>
      </c>
      <c r="P2744" s="124" t="s">
        <v>1314</v>
      </c>
    </row>
    <row r="2745" spans="1:16" ht="76.5">
      <c r="A2745" s="266">
        <v>30</v>
      </c>
      <c r="B2745" s="124"/>
      <c r="C2745" s="125" t="s">
        <v>695</v>
      </c>
      <c r="D2745" s="119">
        <v>43174</v>
      </c>
      <c r="E2745" s="120" t="s">
        <v>5794</v>
      </c>
      <c r="F2745" s="120" t="s">
        <v>3</v>
      </c>
      <c r="G2745" s="120">
        <v>1605432</v>
      </c>
      <c r="H2745" s="124"/>
      <c r="I2745" s="128" t="s">
        <v>8771</v>
      </c>
      <c r="J2745" s="124"/>
      <c r="K2745" s="124"/>
      <c r="L2745" s="124"/>
      <c r="M2745" s="124"/>
      <c r="N2745" s="213">
        <v>0</v>
      </c>
      <c r="O2745" s="213">
        <v>44616.45</v>
      </c>
      <c r="P2745" s="124" t="s">
        <v>1314</v>
      </c>
    </row>
    <row r="2746" spans="1:16" ht="76.5">
      <c r="A2746" s="266" t="s">
        <v>619</v>
      </c>
      <c r="B2746" s="124"/>
      <c r="C2746" s="125" t="s">
        <v>713</v>
      </c>
      <c r="D2746" s="119">
        <v>43174</v>
      </c>
      <c r="E2746" s="120" t="s">
        <v>5794</v>
      </c>
      <c r="F2746" s="120" t="s">
        <v>3</v>
      </c>
      <c r="G2746" s="120">
        <v>1605432</v>
      </c>
      <c r="H2746" s="124"/>
      <c r="I2746" s="128" t="s">
        <v>8771</v>
      </c>
      <c r="J2746" s="124"/>
      <c r="K2746" s="124"/>
      <c r="L2746" s="124"/>
      <c r="M2746" s="124"/>
      <c r="N2746" s="213">
        <v>0</v>
      </c>
      <c r="O2746" s="213">
        <v>2806.28</v>
      </c>
      <c r="P2746" s="124" t="s">
        <v>1314</v>
      </c>
    </row>
    <row r="2747" spans="1:16" ht="76.5">
      <c r="A2747" s="266">
        <v>25</v>
      </c>
      <c r="B2747" s="124"/>
      <c r="C2747" s="125" t="s">
        <v>694</v>
      </c>
      <c r="D2747" s="119">
        <v>43174</v>
      </c>
      <c r="E2747" s="120" t="s">
        <v>5794</v>
      </c>
      <c r="F2747" s="120" t="s">
        <v>3</v>
      </c>
      <c r="G2747" s="120">
        <v>1605432</v>
      </c>
      <c r="H2747" s="124"/>
      <c r="I2747" s="128" t="s">
        <v>8771</v>
      </c>
      <c r="J2747" s="124"/>
      <c r="K2747" s="124"/>
      <c r="L2747" s="124"/>
      <c r="M2747" s="124"/>
      <c r="N2747" s="213">
        <v>0</v>
      </c>
      <c r="O2747" s="213">
        <v>2329.88</v>
      </c>
      <c r="P2747" s="124" t="s">
        <v>1314</v>
      </c>
    </row>
    <row r="2748" spans="1:16" ht="76.5">
      <c r="A2748" s="266">
        <v>10</v>
      </c>
      <c r="B2748" s="124"/>
      <c r="C2748" s="125" t="s">
        <v>690</v>
      </c>
      <c r="D2748" s="119">
        <v>43174</v>
      </c>
      <c r="E2748" s="120" t="s">
        <v>5794</v>
      </c>
      <c r="F2748" s="120" t="s">
        <v>3</v>
      </c>
      <c r="G2748" s="120">
        <v>1605432</v>
      </c>
      <c r="H2748" s="124"/>
      <c r="I2748" s="128" t="s">
        <v>8771</v>
      </c>
      <c r="J2748" s="124"/>
      <c r="K2748" s="124"/>
      <c r="L2748" s="124"/>
      <c r="M2748" s="124"/>
      <c r="N2748" s="213">
        <v>0</v>
      </c>
      <c r="O2748" s="213">
        <v>3522.22</v>
      </c>
      <c r="P2748" s="124" t="s">
        <v>1314</v>
      </c>
    </row>
    <row r="2749" spans="1:16" ht="76.5">
      <c r="A2749" s="266">
        <v>660</v>
      </c>
      <c r="B2749" s="124"/>
      <c r="C2749" s="125" t="s">
        <v>233</v>
      </c>
      <c r="D2749" s="119">
        <v>43174</v>
      </c>
      <c r="E2749" s="120" t="s">
        <v>5794</v>
      </c>
      <c r="F2749" s="120" t="s">
        <v>3</v>
      </c>
      <c r="G2749" s="120">
        <v>1605432</v>
      </c>
      <c r="H2749" s="124"/>
      <c r="I2749" s="128" t="s">
        <v>8771</v>
      </c>
      <c r="J2749" s="124"/>
      <c r="K2749" s="124"/>
      <c r="L2749" s="124"/>
      <c r="M2749" s="124"/>
      <c r="N2749" s="213">
        <v>0</v>
      </c>
      <c r="O2749" s="213">
        <v>97493.43</v>
      </c>
      <c r="P2749" s="124" t="s">
        <v>1314</v>
      </c>
    </row>
    <row r="2750" spans="1:16" ht="76.5">
      <c r="A2750" s="266">
        <v>15</v>
      </c>
      <c r="B2750" s="124"/>
      <c r="C2750" s="125" t="s">
        <v>691</v>
      </c>
      <c r="D2750" s="119">
        <v>43174</v>
      </c>
      <c r="E2750" s="120" t="s">
        <v>5794</v>
      </c>
      <c r="F2750" s="120" t="s">
        <v>3</v>
      </c>
      <c r="G2750" s="120">
        <v>1605432</v>
      </c>
      <c r="H2750" s="124"/>
      <c r="I2750" s="128" t="s">
        <v>8771</v>
      </c>
      <c r="J2750" s="124"/>
      <c r="K2750" s="124"/>
      <c r="L2750" s="124"/>
      <c r="M2750" s="124"/>
      <c r="N2750" s="213">
        <v>0</v>
      </c>
      <c r="O2750" s="213">
        <v>312771.14</v>
      </c>
      <c r="P2750" s="124" t="s">
        <v>1314</v>
      </c>
    </row>
    <row r="2751" spans="1:16" ht="76.5">
      <c r="A2751" s="266" t="s">
        <v>619</v>
      </c>
      <c r="B2751" s="124"/>
      <c r="C2751" s="125" t="s">
        <v>713</v>
      </c>
      <c r="D2751" s="119">
        <v>43174</v>
      </c>
      <c r="E2751" s="120" t="s">
        <v>5794</v>
      </c>
      <c r="F2751" s="120" t="s">
        <v>3</v>
      </c>
      <c r="G2751" s="120">
        <v>1605432</v>
      </c>
      <c r="H2751" s="124"/>
      <c r="I2751" s="128" t="s">
        <v>8771</v>
      </c>
      <c r="J2751" s="124"/>
      <c r="K2751" s="124"/>
      <c r="L2751" s="124"/>
      <c r="M2751" s="124"/>
      <c r="N2751" s="213">
        <v>0</v>
      </c>
      <c r="O2751" s="213">
        <v>33048.21</v>
      </c>
      <c r="P2751" s="124" t="s">
        <v>1314</v>
      </c>
    </row>
    <row r="2752" spans="1:16" ht="76.5">
      <c r="A2752" s="266">
        <v>46</v>
      </c>
      <c r="B2752" s="124"/>
      <c r="C2752" s="125" t="s">
        <v>698</v>
      </c>
      <c r="D2752" s="119">
        <v>43174</v>
      </c>
      <c r="E2752" s="120" t="s">
        <v>5794</v>
      </c>
      <c r="F2752" s="120" t="s">
        <v>3</v>
      </c>
      <c r="G2752" s="120">
        <v>1605432</v>
      </c>
      <c r="H2752" s="124"/>
      <c r="I2752" s="128" t="s">
        <v>8771</v>
      </c>
      <c r="J2752" s="124"/>
      <c r="K2752" s="124"/>
      <c r="L2752" s="124"/>
      <c r="M2752" s="124"/>
      <c r="N2752" s="213">
        <v>0</v>
      </c>
      <c r="O2752" s="213">
        <v>502607.78</v>
      </c>
      <c r="P2752" s="124" t="s">
        <v>1314</v>
      </c>
    </row>
    <row r="2753" spans="1:16" ht="76.5">
      <c r="A2753" s="266">
        <v>35</v>
      </c>
      <c r="B2753" s="124"/>
      <c r="C2753" s="125" t="s">
        <v>696</v>
      </c>
      <c r="D2753" s="119">
        <v>43174</v>
      </c>
      <c r="E2753" s="120" t="s">
        <v>5794</v>
      </c>
      <c r="F2753" s="120" t="s">
        <v>3</v>
      </c>
      <c r="G2753" s="120">
        <v>1605432</v>
      </c>
      <c r="H2753" s="124"/>
      <c r="I2753" s="128" t="s">
        <v>8771</v>
      </c>
      <c r="J2753" s="124"/>
      <c r="K2753" s="124"/>
      <c r="L2753" s="124"/>
      <c r="M2753" s="124"/>
      <c r="N2753" s="213">
        <v>0</v>
      </c>
      <c r="O2753" s="213">
        <v>3035</v>
      </c>
      <c r="P2753" s="124" t="s">
        <v>1314</v>
      </c>
    </row>
    <row r="2754" spans="1:16" ht="76.5">
      <c r="A2754" s="266">
        <v>670</v>
      </c>
      <c r="B2754" s="124"/>
      <c r="C2754" s="125" t="s">
        <v>235</v>
      </c>
      <c r="D2754" s="119">
        <v>43174</v>
      </c>
      <c r="E2754" s="120" t="s">
        <v>5794</v>
      </c>
      <c r="F2754" s="120" t="s">
        <v>3</v>
      </c>
      <c r="G2754" s="120">
        <v>1605432</v>
      </c>
      <c r="H2754" s="124"/>
      <c r="I2754" s="128" t="s">
        <v>8771</v>
      </c>
      <c r="J2754" s="124"/>
      <c r="K2754" s="124"/>
      <c r="L2754" s="124"/>
      <c r="M2754" s="124"/>
      <c r="N2754" s="213">
        <v>0</v>
      </c>
      <c r="O2754" s="213">
        <v>25697.34</v>
      </c>
      <c r="P2754" s="124" t="s">
        <v>1314</v>
      </c>
    </row>
    <row r="2755" spans="1:16" ht="76.5">
      <c r="A2755" s="266">
        <v>6</v>
      </c>
      <c r="B2755" s="124"/>
      <c r="C2755" s="125" t="s">
        <v>689</v>
      </c>
      <c r="D2755" s="119">
        <v>43174</v>
      </c>
      <c r="E2755" s="120" t="s">
        <v>5794</v>
      </c>
      <c r="F2755" s="120" t="s">
        <v>3</v>
      </c>
      <c r="G2755" s="120">
        <v>1605432</v>
      </c>
      <c r="H2755" s="124"/>
      <c r="I2755" s="128" t="s">
        <v>8771</v>
      </c>
      <c r="J2755" s="124"/>
      <c r="K2755" s="124"/>
      <c r="L2755" s="124"/>
      <c r="M2755" s="124"/>
      <c r="N2755" s="213">
        <v>0</v>
      </c>
      <c r="O2755" s="213">
        <v>511.05</v>
      </c>
      <c r="P2755" s="124" t="s">
        <v>1314</v>
      </c>
    </row>
    <row r="2756" spans="1:16" ht="51">
      <c r="A2756" s="266">
        <v>25</v>
      </c>
      <c r="B2756" s="124"/>
      <c r="C2756" s="125" t="s">
        <v>694</v>
      </c>
      <c r="D2756" s="119">
        <v>43174</v>
      </c>
      <c r="E2756" s="120" t="s">
        <v>5795</v>
      </c>
      <c r="F2756" s="120" t="s">
        <v>3</v>
      </c>
      <c r="G2756" s="120">
        <v>1605441</v>
      </c>
      <c r="H2756" s="124"/>
      <c r="I2756" s="128" t="s">
        <v>5796</v>
      </c>
      <c r="J2756" s="124"/>
      <c r="K2756" s="124"/>
      <c r="L2756" s="124"/>
      <c r="M2756" s="124"/>
      <c r="N2756" s="213">
        <v>0</v>
      </c>
      <c r="O2756" s="213">
        <v>1348.78</v>
      </c>
      <c r="P2756" s="124" t="s">
        <v>1314</v>
      </c>
    </row>
    <row r="2757" spans="1:16" ht="63.75">
      <c r="A2757" s="266">
        <v>313</v>
      </c>
      <c r="B2757" s="124"/>
      <c r="C2757" s="125" t="s">
        <v>810</v>
      </c>
      <c r="D2757" s="119">
        <v>43174</v>
      </c>
      <c r="E2757" s="120" t="s">
        <v>5797</v>
      </c>
      <c r="F2757" s="120" t="s">
        <v>3</v>
      </c>
      <c r="G2757" s="120">
        <v>1605479</v>
      </c>
      <c r="H2757" s="124"/>
      <c r="I2757" s="128" t="s">
        <v>5798</v>
      </c>
      <c r="J2757" s="124"/>
      <c r="K2757" s="124"/>
      <c r="L2757" s="124"/>
      <c r="M2757" s="124"/>
      <c r="N2757" s="213">
        <v>0</v>
      </c>
      <c r="O2757" s="213">
        <v>1066.43</v>
      </c>
      <c r="P2757" s="124" t="s">
        <v>1314</v>
      </c>
    </row>
    <row r="2758" spans="1:16" ht="51">
      <c r="A2758" s="266" t="s">
        <v>626</v>
      </c>
      <c r="B2758" s="124"/>
      <c r="C2758" s="125" t="s">
        <v>1234</v>
      </c>
      <c r="D2758" s="119">
        <v>43174</v>
      </c>
      <c r="E2758" s="120" t="s">
        <v>5799</v>
      </c>
      <c r="F2758" s="120" t="s">
        <v>3</v>
      </c>
      <c r="G2758" s="120">
        <v>1605482</v>
      </c>
      <c r="H2758" s="124"/>
      <c r="I2758" s="128" t="s">
        <v>5800</v>
      </c>
      <c r="J2758" s="124"/>
      <c r="K2758" s="124"/>
      <c r="L2758" s="124"/>
      <c r="M2758" s="124"/>
      <c r="N2758" s="213">
        <v>0</v>
      </c>
      <c r="O2758" s="213">
        <v>1211.25</v>
      </c>
      <c r="P2758" s="124" t="s">
        <v>1314</v>
      </c>
    </row>
    <row r="2759" spans="1:16" ht="63.75">
      <c r="A2759" s="266">
        <v>66</v>
      </c>
      <c r="B2759" s="124"/>
      <c r="C2759" s="125" t="s">
        <v>704</v>
      </c>
      <c r="D2759" s="119">
        <v>43174</v>
      </c>
      <c r="E2759" s="120" t="s">
        <v>5801</v>
      </c>
      <c r="F2759" s="120" t="s">
        <v>3</v>
      </c>
      <c r="G2759" s="120">
        <v>1605499</v>
      </c>
      <c r="H2759" s="124"/>
      <c r="I2759" s="128" t="s">
        <v>5802</v>
      </c>
      <c r="J2759" s="124"/>
      <c r="K2759" s="124"/>
      <c r="L2759" s="124"/>
      <c r="M2759" s="124"/>
      <c r="N2759" s="213">
        <v>0</v>
      </c>
      <c r="O2759" s="213">
        <v>503.2</v>
      </c>
      <c r="P2759" s="124" t="s">
        <v>1314</v>
      </c>
    </row>
    <row r="2760" spans="1:16" ht="63.75">
      <c r="A2760" s="266">
        <v>10</v>
      </c>
      <c r="B2760" s="124"/>
      <c r="C2760" s="125" t="s">
        <v>690</v>
      </c>
      <c r="D2760" s="119">
        <v>43174</v>
      </c>
      <c r="E2760" s="120" t="s">
        <v>5803</v>
      </c>
      <c r="F2760" s="120" t="s">
        <v>3</v>
      </c>
      <c r="G2760" s="120">
        <v>1605507</v>
      </c>
      <c r="H2760" s="124"/>
      <c r="I2760" s="128" t="s">
        <v>5804</v>
      </c>
      <c r="J2760" s="124"/>
      <c r="K2760" s="124"/>
      <c r="L2760" s="124"/>
      <c r="M2760" s="124"/>
      <c r="N2760" s="213">
        <v>0</v>
      </c>
      <c r="O2760" s="213">
        <v>14397.75</v>
      </c>
      <c r="P2760" s="124" t="s">
        <v>1314</v>
      </c>
    </row>
    <row r="2761" spans="1:16" ht="51">
      <c r="A2761" s="266" t="s">
        <v>619</v>
      </c>
      <c r="B2761" s="124"/>
      <c r="C2761" s="125" t="s">
        <v>713</v>
      </c>
      <c r="D2761" s="119">
        <v>43174</v>
      </c>
      <c r="E2761" s="120" t="s">
        <v>5805</v>
      </c>
      <c r="F2761" s="120" t="s">
        <v>3</v>
      </c>
      <c r="G2761" s="120">
        <v>1605375</v>
      </c>
      <c r="H2761" s="124"/>
      <c r="I2761" s="128" t="s">
        <v>5806</v>
      </c>
      <c r="J2761" s="124"/>
      <c r="K2761" s="124"/>
      <c r="L2761" s="124"/>
      <c r="M2761" s="124"/>
      <c r="N2761" s="213">
        <v>0</v>
      </c>
      <c r="O2761" s="213">
        <v>5722.85</v>
      </c>
      <c r="P2761" s="124" t="s">
        <v>1314</v>
      </c>
    </row>
    <row r="2762" spans="1:16" ht="51">
      <c r="A2762" s="266">
        <v>130</v>
      </c>
      <c r="B2762" s="124"/>
      <c r="C2762" s="125" t="s">
        <v>727</v>
      </c>
      <c r="D2762" s="119">
        <v>43174</v>
      </c>
      <c r="E2762" s="120" t="s">
        <v>5807</v>
      </c>
      <c r="F2762" s="120" t="s">
        <v>3</v>
      </c>
      <c r="G2762" s="120">
        <v>1605380</v>
      </c>
      <c r="H2762" s="124"/>
      <c r="I2762" s="128" t="s">
        <v>5808</v>
      </c>
      <c r="J2762" s="124"/>
      <c r="K2762" s="124"/>
      <c r="L2762" s="124"/>
      <c r="M2762" s="124"/>
      <c r="N2762" s="213">
        <v>0</v>
      </c>
      <c r="O2762" s="213">
        <v>234</v>
      </c>
      <c r="P2762" s="124" t="s">
        <v>1314</v>
      </c>
    </row>
    <row r="2763" spans="1:16" ht="63.75">
      <c r="A2763" s="266">
        <v>163</v>
      </c>
      <c r="B2763" s="124"/>
      <c r="C2763" s="125" t="s">
        <v>748</v>
      </c>
      <c r="D2763" s="119">
        <v>43174</v>
      </c>
      <c r="E2763" s="120" t="s">
        <v>5809</v>
      </c>
      <c r="F2763" s="120" t="s">
        <v>3</v>
      </c>
      <c r="G2763" s="120">
        <v>1605396</v>
      </c>
      <c r="H2763" s="124"/>
      <c r="I2763" s="128" t="s">
        <v>5810</v>
      </c>
      <c r="J2763" s="124"/>
      <c r="K2763" s="124"/>
      <c r="L2763" s="124"/>
      <c r="M2763" s="124"/>
      <c r="N2763" s="213">
        <v>0</v>
      </c>
      <c r="O2763" s="213">
        <v>69.97</v>
      </c>
      <c r="P2763" s="124" t="s">
        <v>1314</v>
      </c>
    </row>
    <row r="2764" spans="1:16" ht="63.75">
      <c r="A2764" s="266" t="s">
        <v>619</v>
      </c>
      <c r="B2764" s="124"/>
      <c r="C2764" s="125" t="s">
        <v>713</v>
      </c>
      <c r="D2764" s="119">
        <v>43174</v>
      </c>
      <c r="E2764" s="120" t="s">
        <v>5811</v>
      </c>
      <c r="F2764" s="120" t="s">
        <v>3</v>
      </c>
      <c r="G2764" s="120">
        <v>1605459</v>
      </c>
      <c r="H2764" s="124"/>
      <c r="I2764" s="128" t="s">
        <v>5812</v>
      </c>
      <c r="J2764" s="124"/>
      <c r="K2764" s="124"/>
      <c r="L2764" s="124"/>
      <c r="M2764" s="124"/>
      <c r="N2764" s="213">
        <v>0</v>
      </c>
      <c r="O2764" s="213">
        <v>6428.14</v>
      </c>
      <c r="P2764" s="124" t="s">
        <v>1314</v>
      </c>
    </row>
    <row r="2765" spans="1:16" ht="38.25">
      <c r="A2765" s="266">
        <v>212</v>
      </c>
      <c r="B2765" s="124"/>
      <c r="C2765" s="125" t="s">
        <v>761</v>
      </c>
      <c r="D2765" s="119">
        <v>43174</v>
      </c>
      <c r="E2765" s="120" t="s">
        <v>5813</v>
      </c>
      <c r="F2765" s="120" t="s">
        <v>3</v>
      </c>
      <c r="G2765" s="120">
        <v>1605464</v>
      </c>
      <c r="H2765" s="124"/>
      <c r="I2765" s="128" t="s">
        <v>5814</v>
      </c>
      <c r="J2765" s="124"/>
      <c r="K2765" s="124"/>
      <c r="L2765" s="124"/>
      <c r="M2765" s="124"/>
      <c r="N2765" s="213">
        <v>0</v>
      </c>
      <c r="O2765" s="213">
        <v>245.31</v>
      </c>
      <c r="P2765" s="124" t="s">
        <v>1314</v>
      </c>
    </row>
    <row r="2766" spans="1:16" ht="63.75">
      <c r="A2766" s="266">
        <v>512</v>
      </c>
      <c r="B2766" s="124"/>
      <c r="C2766" s="125" t="s">
        <v>840</v>
      </c>
      <c r="D2766" s="119">
        <v>43174</v>
      </c>
      <c r="E2766" s="120" t="s">
        <v>5815</v>
      </c>
      <c r="F2766" s="120" t="s">
        <v>3</v>
      </c>
      <c r="G2766" s="120">
        <v>1605467</v>
      </c>
      <c r="H2766" s="124"/>
      <c r="I2766" s="128" t="s">
        <v>5816</v>
      </c>
      <c r="J2766" s="124"/>
      <c r="K2766" s="124"/>
      <c r="L2766" s="124"/>
      <c r="M2766" s="124"/>
      <c r="N2766" s="213">
        <v>0</v>
      </c>
      <c r="O2766" s="213">
        <v>25</v>
      </c>
      <c r="P2766" s="124" t="s">
        <v>1314</v>
      </c>
    </row>
    <row r="2767" spans="1:16" ht="51">
      <c r="A2767" s="266" t="s">
        <v>619</v>
      </c>
      <c r="B2767" s="124"/>
      <c r="C2767" s="125" t="s">
        <v>713</v>
      </c>
      <c r="D2767" s="119">
        <v>43174</v>
      </c>
      <c r="E2767" s="120" t="s">
        <v>5817</v>
      </c>
      <c r="F2767" s="120" t="s">
        <v>3</v>
      </c>
      <c r="G2767" s="120">
        <v>1605468</v>
      </c>
      <c r="H2767" s="124"/>
      <c r="I2767" s="128" t="s">
        <v>5818</v>
      </c>
      <c r="J2767" s="124"/>
      <c r="K2767" s="124"/>
      <c r="L2767" s="124"/>
      <c r="M2767" s="124"/>
      <c r="N2767" s="213">
        <v>0</v>
      </c>
      <c r="O2767" s="213">
        <v>6.42</v>
      </c>
      <c r="P2767" s="124" t="s">
        <v>1314</v>
      </c>
    </row>
    <row r="2768" spans="1:16" ht="51">
      <c r="A2768" s="266" t="s">
        <v>619</v>
      </c>
      <c r="B2768" s="124"/>
      <c r="C2768" s="125" t="s">
        <v>713</v>
      </c>
      <c r="D2768" s="119">
        <v>43174</v>
      </c>
      <c r="E2768" s="120" t="s">
        <v>5819</v>
      </c>
      <c r="F2768" s="120" t="s">
        <v>3</v>
      </c>
      <c r="G2768" s="120">
        <v>1605469</v>
      </c>
      <c r="H2768" s="124"/>
      <c r="I2768" s="128" t="s">
        <v>5820</v>
      </c>
      <c r="J2768" s="124"/>
      <c r="K2768" s="124"/>
      <c r="L2768" s="124"/>
      <c r="M2768" s="124"/>
      <c r="N2768" s="213">
        <v>0</v>
      </c>
      <c r="O2768" s="213">
        <v>487.77</v>
      </c>
      <c r="P2768" s="124" t="s">
        <v>1314</v>
      </c>
    </row>
    <row r="2769" spans="1:16" ht="51">
      <c r="A2769" s="266" t="s">
        <v>619</v>
      </c>
      <c r="B2769" s="124"/>
      <c r="C2769" s="125" t="s">
        <v>713</v>
      </c>
      <c r="D2769" s="119">
        <v>43174</v>
      </c>
      <c r="E2769" s="120" t="s">
        <v>5821</v>
      </c>
      <c r="F2769" s="120" t="s">
        <v>3</v>
      </c>
      <c r="G2769" s="120">
        <v>1605470</v>
      </c>
      <c r="H2769" s="124"/>
      <c r="I2769" s="128" t="s">
        <v>5822</v>
      </c>
      <c r="J2769" s="124"/>
      <c r="K2769" s="124"/>
      <c r="L2769" s="124"/>
      <c r="M2769" s="124"/>
      <c r="N2769" s="213">
        <v>0</v>
      </c>
      <c r="O2769" s="213">
        <v>620.57000000000005</v>
      </c>
      <c r="P2769" s="124" t="s">
        <v>1314</v>
      </c>
    </row>
    <row r="2770" spans="1:16" ht="51">
      <c r="A2770" s="266" t="s">
        <v>619</v>
      </c>
      <c r="B2770" s="124"/>
      <c r="C2770" s="125" t="s">
        <v>713</v>
      </c>
      <c r="D2770" s="119">
        <v>43174</v>
      </c>
      <c r="E2770" s="120" t="s">
        <v>5823</v>
      </c>
      <c r="F2770" s="120" t="s">
        <v>3</v>
      </c>
      <c r="G2770" s="120">
        <v>1605472</v>
      </c>
      <c r="H2770" s="124"/>
      <c r="I2770" s="128" t="s">
        <v>5824</v>
      </c>
      <c r="J2770" s="124"/>
      <c r="K2770" s="124"/>
      <c r="L2770" s="124"/>
      <c r="M2770" s="124"/>
      <c r="N2770" s="213">
        <v>0</v>
      </c>
      <c r="O2770" s="213">
        <v>932.22</v>
      </c>
      <c r="P2770" s="124" t="s">
        <v>1314</v>
      </c>
    </row>
    <row r="2771" spans="1:16" ht="51">
      <c r="A2771" s="266" t="s">
        <v>619</v>
      </c>
      <c r="B2771" s="124"/>
      <c r="C2771" s="125" t="s">
        <v>713</v>
      </c>
      <c r="D2771" s="119">
        <v>43174</v>
      </c>
      <c r="E2771" s="120" t="s">
        <v>5825</v>
      </c>
      <c r="F2771" s="120" t="s">
        <v>3</v>
      </c>
      <c r="G2771" s="120">
        <v>1605473</v>
      </c>
      <c r="H2771" s="124"/>
      <c r="I2771" s="128" t="s">
        <v>5826</v>
      </c>
      <c r="J2771" s="124"/>
      <c r="K2771" s="124"/>
      <c r="L2771" s="124"/>
      <c r="M2771" s="124"/>
      <c r="N2771" s="213">
        <v>0</v>
      </c>
      <c r="O2771" s="213">
        <v>1072.83</v>
      </c>
      <c r="P2771" s="124" t="s">
        <v>1314</v>
      </c>
    </row>
    <row r="2772" spans="1:16" ht="51">
      <c r="A2772" s="266" t="s">
        <v>619</v>
      </c>
      <c r="B2772" s="124"/>
      <c r="C2772" s="125" t="s">
        <v>713</v>
      </c>
      <c r="D2772" s="119">
        <v>43174</v>
      </c>
      <c r="E2772" s="120" t="s">
        <v>5827</v>
      </c>
      <c r="F2772" s="120" t="s">
        <v>3</v>
      </c>
      <c r="G2772" s="120">
        <v>1605475</v>
      </c>
      <c r="H2772" s="124"/>
      <c r="I2772" s="128" t="s">
        <v>5828</v>
      </c>
      <c r="J2772" s="124"/>
      <c r="K2772" s="124"/>
      <c r="L2772" s="124"/>
      <c r="M2772" s="124"/>
      <c r="N2772" s="213">
        <v>0</v>
      </c>
      <c r="O2772" s="213">
        <v>12000</v>
      </c>
      <c r="P2772" s="124" t="s">
        <v>1314</v>
      </c>
    </row>
    <row r="2773" spans="1:16" ht="51">
      <c r="A2773" s="266">
        <v>580</v>
      </c>
      <c r="B2773" s="124"/>
      <c r="C2773" s="125" t="s">
        <v>217</v>
      </c>
      <c r="D2773" s="119">
        <v>43174</v>
      </c>
      <c r="E2773" s="120" t="s">
        <v>5829</v>
      </c>
      <c r="F2773" s="120" t="s">
        <v>3</v>
      </c>
      <c r="G2773" s="120">
        <v>1605493</v>
      </c>
      <c r="H2773" s="124"/>
      <c r="I2773" s="128" t="s">
        <v>5830</v>
      </c>
      <c r="J2773" s="124"/>
      <c r="K2773" s="124"/>
      <c r="L2773" s="124"/>
      <c r="M2773" s="124"/>
      <c r="N2773" s="213">
        <v>0</v>
      </c>
      <c r="O2773" s="213">
        <v>60</v>
      </c>
      <c r="P2773" s="124" t="s">
        <v>1314</v>
      </c>
    </row>
    <row r="2774" spans="1:16" ht="51">
      <c r="A2774" s="266" t="s">
        <v>619</v>
      </c>
      <c r="B2774" s="124"/>
      <c r="C2774" s="125" t="s">
        <v>713</v>
      </c>
      <c r="D2774" s="119">
        <v>43174</v>
      </c>
      <c r="E2774" s="120" t="s">
        <v>5831</v>
      </c>
      <c r="F2774" s="120" t="s">
        <v>3</v>
      </c>
      <c r="G2774" s="120">
        <v>1605496</v>
      </c>
      <c r="H2774" s="124"/>
      <c r="I2774" s="128" t="s">
        <v>5832</v>
      </c>
      <c r="J2774" s="124"/>
      <c r="K2774" s="124"/>
      <c r="L2774" s="124"/>
      <c r="M2774" s="124"/>
      <c r="N2774" s="213">
        <v>0</v>
      </c>
      <c r="O2774" s="213">
        <v>2947.56</v>
      </c>
      <c r="P2774" s="124" t="s">
        <v>1314</v>
      </c>
    </row>
    <row r="2775" spans="1:16" ht="51">
      <c r="A2775" s="266" t="s">
        <v>619</v>
      </c>
      <c r="B2775" s="124"/>
      <c r="C2775" s="125" t="s">
        <v>713</v>
      </c>
      <c r="D2775" s="119">
        <v>43174</v>
      </c>
      <c r="E2775" s="120" t="s">
        <v>5833</v>
      </c>
      <c r="F2775" s="120" t="s">
        <v>3</v>
      </c>
      <c r="G2775" s="120">
        <v>1605516</v>
      </c>
      <c r="H2775" s="124"/>
      <c r="I2775" s="128" t="s">
        <v>5834</v>
      </c>
      <c r="J2775" s="124"/>
      <c r="K2775" s="124"/>
      <c r="L2775" s="124"/>
      <c r="M2775" s="124"/>
      <c r="N2775" s="213">
        <v>0</v>
      </c>
      <c r="O2775" s="213">
        <v>140</v>
      </c>
      <c r="P2775" s="124" t="s">
        <v>1314</v>
      </c>
    </row>
    <row r="2776" spans="1:16" ht="51">
      <c r="A2776" s="266" t="s">
        <v>619</v>
      </c>
      <c r="B2776" s="124"/>
      <c r="C2776" s="125" t="s">
        <v>713</v>
      </c>
      <c r="D2776" s="119">
        <v>43174</v>
      </c>
      <c r="E2776" s="120" t="s">
        <v>5835</v>
      </c>
      <c r="F2776" s="120" t="s">
        <v>3</v>
      </c>
      <c r="G2776" s="120">
        <v>1605519</v>
      </c>
      <c r="H2776" s="124"/>
      <c r="I2776" s="128" t="s">
        <v>5836</v>
      </c>
      <c r="J2776" s="124"/>
      <c r="K2776" s="124"/>
      <c r="L2776" s="124"/>
      <c r="M2776" s="124"/>
      <c r="N2776" s="213">
        <v>0</v>
      </c>
      <c r="O2776" s="213">
        <v>140</v>
      </c>
      <c r="P2776" s="124" t="s">
        <v>1314</v>
      </c>
    </row>
    <row r="2777" spans="1:16" ht="51">
      <c r="A2777" s="266">
        <v>212</v>
      </c>
      <c r="B2777" s="124"/>
      <c r="C2777" s="125" t="s">
        <v>761</v>
      </c>
      <c r="D2777" s="119">
        <v>43174</v>
      </c>
      <c r="E2777" s="120" t="s">
        <v>5837</v>
      </c>
      <c r="F2777" s="120" t="s">
        <v>3</v>
      </c>
      <c r="G2777" s="120">
        <v>1605543</v>
      </c>
      <c r="H2777" s="124"/>
      <c r="I2777" s="128" t="s">
        <v>5838</v>
      </c>
      <c r="J2777" s="124"/>
      <c r="K2777" s="124"/>
      <c r="L2777" s="124"/>
      <c r="M2777" s="124"/>
      <c r="N2777" s="213">
        <v>0</v>
      </c>
      <c r="O2777" s="213">
        <v>318.89999999999998</v>
      </c>
      <c r="P2777" s="124" t="s">
        <v>1314</v>
      </c>
    </row>
    <row r="2778" spans="1:16" ht="38.25">
      <c r="A2778" s="266">
        <v>86</v>
      </c>
      <c r="B2778" s="124"/>
      <c r="C2778" s="125" t="s">
        <v>710</v>
      </c>
      <c r="D2778" s="119">
        <v>43174</v>
      </c>
      <c r="E2778" s="120" t="s">
        <v>5839</v>
      </c>
      <c r="F2778" s="120" t="s">
        <v>3</v>
      </c>
      <c r="G2778" s="120">
        <v>1605551</v>
      </c>
      <c r="H2778" s="124"/>
      <c r="I2778" s="128" t="s">
        <v>5840</v>
      </c>
      <c r="J2778" s="124"/>
      <c r="K2778" s="124"/>
      <c r="L2778" s="124"/>
      <c r="M2778" s="124"/>
      <c r="N2778" s="213">
        <v>0</v>
      </c>
      <c r="O2778" s="213">
        <v>414.2</v>
      </c>
      <c r="P2778" s="124" t="s">
        <v>1314</v>
      </c>
    </row>
    <row r="2779" spans="1:16" ht="51">
      <c r="A2779" s="266">
        <v>86</v>
      </c>
      <c r="B2779" s="124"/>
      <c r="C2779" s="125" t="s">
        <v>710</v>
      </c>
      <c r="D2779" s="119">
        <v>43174</v>
      </c>
      <c r="E2779" s="120" t="s">
        <v>5841</v>
      </c>
      <c r="F2779" s="120" t="s">
        <v>3</v>
      </c>
      <c r="G2779" s="120">
        <v>1605553</v>
      </c>
      <c r="H2779" s="124"/>
      <c r="I2779" s="128" t="s">
        <v>5842</v>
      </c>
      <c r="J2779" s="124"/>
      <c r="K2779" s="124"/>
      <c r="L2779" s="124"/>
      <c r="M2779" s="124"/>
      <c r="N2779" s="213">
        <v>0</v>
      </c>
      <c r="O2779" s="213">
        <v>300</v>
      </c>
      <c r="P2779" s="124" t="s">
        <v>1314</v>
      </c>
    </row>
    <row r="2780" spans="1:16" ht="38.25">
      <c r="A2780" s="266">
        <v>86</v>
      </c>
      <c r="B2780" s="124"/>
      <c r="C2780" s="125" t="s">
        <v>710</v>
      </c>
      <c r="D2780" s="119">
        <v>43174</v>
      </c>
      <c r="E2780" s="120" t="s">
        <v>5843</v>
      </c>
      <c r="F2780" s="120" t="s">
        <v>3</v>
      </c>
      <c r="G2780" s="120">
        <v>1605554</v>
      </c>
      <c r="H2780" s="124"/>
      <c r="I2780" s="128" t="s">
        <v>5840</v>
      </c>
      <c r="J2780" s="124"/>
      <c r="K2780" s="124"/>
      <c r="L2780" s="124"/>
      <c r="M2780" s="124"/>
      <c r="N2780" s="213">
        <v>0</v>
      </c>
      <c r="O2780" s="213">
        <v>30</v>
      </c>
      <c r="P2780" s="124" t="s">
        <v>1314</v>
      </c>
    </row>
    <row r="2781" spans="1:16" ht="51">
      <c r="A2781" s="266">
        <v>132</v>
      </c>
      <c r="B2781" s="124"/>
      <c r="C2781" s="125" t="s">
        <v>728</v>
      </c>
      <c r="D2781" s="119">
        <v>43174</v>
      </c>
      <c r="E2781" s="120" t="s">
        <v>5844</v>
      </c>
      <c r="F2781" s="120" t="s">
        <v>3</v>
      </c>
      <c r="G2781" s="120">
        <v>1605572</v>
      </c>
      <c r="H2781" s="124"/>
      <c r="I2781" s="128" t="s">
        <v>5845</v>
      </c>
      <c r="J2781" s="124"/>
      <c r="K2781" s="124"/>
      <c r="L2781" s="124"/>
      <c r="M2781" s="124"/>
      <c r="N2781" s="213">
        <v>0</v>
      </c>
      <c r="O2781" s="213">
        <v>310</v>
      </c>
      <c r="P2781" s="124" t="s">
        <v>1314</v>
      </c>
    </row>
    <row r="2782" spans="1:16" ht="51">
      <c r="A2782" s="266">
        <v>513</v>
      </c>
      <c r="B2782" s="124"/>
      <c r="C2782" s="125" t="s">
        <v>201</v>
      </c>
      <c r="D2782" s="119">
        <v>43174</v>
      </c>
      <c r="E2782" s="120" t="s">
        <v>5846</v>
      </c>
      <c r="F2782" s="120" t="s">
        <v>3</v>
      </c>
      <c r="G2782" s="120">
        <v>1605596</v>
      </c>
      <c r="H2782" s="124"/>
      <c r="I2782" s="128" t="s">
        <v>5847</v>
      </c>
      <c r="J2782" s="124"/>
      <c r="K2782" s="124"/>
      <c r="L2782" s="124"/>
      <c r="M2782" s="124"/>
      <c r="N2782" s="213">
        <v>0</v>
      </c>
      <c r="O2782" s="213">
        <v>16.330000000000002</v>
      </c>
      <c r="P2782" s="124" t="s">
        <v>5265</v>
      </c>
    </row>
    <row r="2783" spans="1:16" ht="51">
      <c r="A2783" s="266" t="s">
        <v>619</v>
      </c>
      <c r="B2783" s="124"/>
      <c r="C2783" s="125" t="s">
        <v>713</v>
      </c>
      <c r="D2783" s="119">
        <v>43174</v>
      </c>
      <c r="E2783" s="120" t="s">
        <v>5848</v>
      </c>
      <c r="F2783" s="120" t="s">
        <v>3</v>
      </c>
      <c r="G2783" s="120">
        <v>1605599</v>
      </c>
      <c r="H2783" s="124"/>
      <c r="I2783" s="128" t="s">
        <v>5849</v>
      </c>
      <c r="J2783" s="124"/>
      <c r="K2783" s="124"/>
      <c r="L2783" s="124"/>
      <c r="M2783" s="124"/>
      <c r="N2783" s="213">
        <v>0</v>
      </c>
      <c r="O2783" s="213">
        <v>5713.94</v>
      </c>
      <c r="P2783" s="124" t="s">
        <v>1314</v>
      </c>
    </row>
    <row r="2784" spans="1:16" ht="51">
      <c r="A2784" s="266" t="s">
        <v>619</v>
      </c>
      <c r="B2784" s="124"/>
      <c r="C2784" s="125" t="s">
        <v>713</v>
      </c>
      <c r="D2784" s="119">
        <v>43174</v>
      </c>
      <c r="E2784" s="120" t="s">
        <v>5850</v>
      </c>
      <c r="F2784" s="120" t="s">
        <v>3</v>
      </c>
      <c r="G2784" s="120">
        <v>1605619</v>
      </c>
      <c r="H2784" s="124"/>
      <c r="I2784" s="128" t="s">
        <v>5851</v>
      </c>
      <c r="J2784" s="124"/>
      <c r="K2784" s="124"/>
      <c r="L2784" s="124"/>
      <c r="M2784" s="124"/>
      <c r="N2784" s="213">
        <v>0</v>
      </c>
      <c r="O2784" s="213">
        <v>8057.19</v>
      </c>
      <c r="P2784" s="124" t="s">
        <v>1314</v>
      </c>
    </row>
    <row r="2785" spans="1:16" ht="63.75">
      <c r="A2785" s="266">
        <v>48</v>
      </c>
      <c r="B2785" s="124"/>
      <c r="C2785" s="125" t="s">
        <v>700</v>
      </c>
      <c r="D2785" s="119">
        <v>43174</v>
      </c>
      <c r="E2785" s="120" t="s">
        <v>5852</v>
      </c>
      <c r="F2785" s="120" t="s">
        <v>3</v>
      </c>
      <c r="G2785" s="120">
        <v>1605633</v>
      </c>
      <c r="H2785" s="124"/>
      <c r="I2785" s="128" t="s">
        <v>5853</v>
      </c>
      <c r="J2785" s="124"/>
      <c r="K2785" s="124"/>
      <c r="L2785" s="124"/>
      <c r="M2785" s="124"/>
      <c r="N2785" s="213">
        <v>0</v>
      </c>
      <c r="O2785" s="213">
        <v>53</v>
      </c>
      <c r="P2785" s="124" t="s">
        <v>1314</v>
      </c>
    </row>
    <row r="2786" spans="1:16" ht="76.5">
      <c r="A2786" s="266" t="s">
        <v>620</v>
      </c>
      <c r="B2786" s="124"/>
      <c r="C2786" s="125" t="s">
        <v>714</v>
      </c>
      <c r="D2786" s="119">
        <v>43174</v>
      </c>
      <c r="E2786" s="120" t="s">
        <v>6823</v>
      </c>
      <c r="F2786" s="120" t="s">
        <v>6</v>
      </c>
      <c r="G2786" s="120">
        <v>952187</v>
      </c>
      <c r="H2786" s="124"/>
      <c r="I2786" s="128" t="s">
        <v>6824</v>
      </c>
      <c r="J2786" s="124"/>
      <c r="K2786" s="124"/>
      <c r="L2786" s="124"/>
      <c r="M2786" s="124"/>
      <c r="N2786" s="213">
        <v>0</v>
      </c>
      <c r="O2786" s="213">
        <v>140000</v>
      </c>
      <c r="P2786" s="124" t="s">
        <v>1314</v>
      </c>
    </row>
    <row r="2787" spans="1:16" ht="51">
      <c r="A2787" s="266" t="s">
        <v>620</v>
      </c>
      <c r="B2787" s="124"/>
      <c r="C2787" s="125" t="s">
        <v>714</v>
      </c>
      <c r="D2787" s="119">
        <v>43174</v>
      </c>
      <c r="E2787" s="120" t="s">
        <v>6825</v>
      </c>
      <c r="F2787" s="120" t="s">
        <v>6</v>
      </c>
      <c r="G2787" s="120">
        <v>916083</v>
      </c>
      <c r="H2787" s="124"/>
      <c r="I2787" s="128" t="s">
        <v>6826</v>
      </c>
      <c r="J2787" s="124"/>
      <c r="K2787" s="124"/>
      <c r="L2787" s="124"/>
      <c r="M2787" s="124"/>
      <c r="N2787" s="213">
        <v>0</v>
      </c>
      <c r="O2787" s="213">
        <v>1483093.46</v>
      </c>
      <c r="P2787" s="124" t="s">
        <v>1314</v>
      </c>
    </row>
    <row r="2788" spans="1:16" ht="63.75">
      <c r="A2788" s="266">
        <v>378</v>
      </c>
      <c r="B2788" s="124"/>
      <c r="C2788" s="125" t="s">
        <v>1274</v>
      </c>
      <c r="D2788" s="119">
        <v>43174</v>
      </c>
      <c r="E2788" s="120" t="s">
        <v>6827</v>
      </c>
      <c r="F2788" s="120" t="s">
        <v>11</v>
      </c>
      <c r="G2788" s="120">
        <v>916031</v>
      </c>
      <c r="H2788" s="124"/>
      <c r="I2788" s="128" t="s">
        <v>6828</v>
      </c>
      <c r="J2788" s="124"/>
      <c r="K2788" s="124"/>
      <c r="L2788" s="124"/>
      <c r="M2788" s="124"/>
      <c r="N2788" s="213">
        <v>50</v>
      </c>
      <c r="O2788" s="213">
        <v>0</v>
      </c>
      <c r="P2788" s="124" t="s">
        <v>1314</v>
      </c>
    </row>
    <row r="2789" spans="1:16" ht="63.75">
      <c r="A2789" s="266" t="s">
        <v>620</v>
      </c>
      <c r="B2789" s="124"/>
      <c r="C2789" s="125" t="s">
        <v>714</v>
      </c>
      <c r="D2789" s="119">
        <v>43174</v>
      </c>
      <c r="E2789" s="120" t="s">
        <v>6829</v>
      </c>
      <c r="F2789" s="120" t="s">
        <v>11</v>
      </c>
      <c r="G2789" s="120">
        <v>10482</v>
      </c>
      <c r="H2789" s="124"/>
      <c r="I2789" s="128" t="s">
        <v>6830</v>
      </c>
      <c r="J2789" s="124"/>
      <c r="K2789" s="124"/>
      <c r="L2789" s="124"/>
      <c r="M2789" s="124"/>
      <c r="N2789" s="213">
        <v>2337.67</v>
      </c>
      <c r="O2789" s="213">
        <v>0</v>
      </c>
      <c r="P2789" s="124" t="s">
        <v>1314</v>
      </c>
    </row>
    <row r="2790" spans="1:16" ht="51">
      <c r="A2790" s="266" t="s">
        <v>620</v>
      </c>
      <c r="B2790" s="124"/>
      <c r="C2790" s="125" t="s">
        <v>714</v>
      </c>
      <c r="D2790" s="119">
        <v>43174</v>
      </c>
      <c r="E2790" s="120" t="s">
        <v>6831</v>
      </c>
      <c r="F2790" s="120" t="s">
        <v>11</v>
      </c>
      <c r="G2790" s="120">
        <v>10483</v>
      </c>
      <c r="H2790" s="124"/>
      <c r="I2790" s="128" t="s">
        <v>6832</v>
      </c>
      <c r="J2790" s="124"/>
      <c r="K2790" s="124"/>
      <c r="L2790" s="124"/>
      <c r="M2790" s="124"/>
      <c r="N2790" s="213">
        <v>281.25</v>
      </c>
      <c r="O2790" s="213">
        <v>0</v>
      </c>
      <c r="P2790" s="124" t="s">
        <v>1314</v>
      </c>
    </row>
    <row r="2791" spans="1:16" ht="63.75">
      <c r="A2791" s="266" t="s">
        <v>620</v>
      </c>
      <c r="B2791" s="124"/>
      <c r="C2791" s="125" t="s">
        <v>714</v>
      </c>
      <c r="D2791" s="119">
        <v>43174</v>
      </c>
      <c r="E2791" s="120" t="s">
        <v>6833</v>
      </c>
      <c r="F2791" s="120" t="s">
        <v>11</v>
      </c>
      <c r="G2791" s="120">
        <v>10508</v>
      </c>
      <c r="H2791" s="124"/>
      <c r="I2791" s="128" t="s">
        <v>6834</v>
      </c>
      <c r="J2791" s="124"/>
      <c r="K2791" s="124"/>
      <c r="L2791" s="124"/>
      <c r="M2791" s="124"/>
      <c r="N2791" s="213">
        <v>415.09</v>
      </c>
      <c r="O2791" s="213">
        <v>0</v>
      </c>
      <c r="P2791" s="124" t="s">
        <v>1314</v>
      </c>
    </row>
    <row r="2792" spans="1:16" ht="63.75">
      <c r="A2792" s="266">
        <v>291</v>
      </c>
      <c r="B2792" s="124"/>
      <c r="C2792" s="125" t="s">
        <v>794</v>
      </c>
      <c r="D2792" s="119">
        <v>43174</v>
      </c>
      <c r="E2792" s="120" t="s">
        <v>6835</v>
      </c>
      <c r="F2792" s="120" t="s">
        <v>11</v>
      </c>
      <c r="G2792" s="120">
        <v>687373</v>
      </c>
      <c r="H2792" s="124"/>
      <c r="I2792" s="128" t="s">
        <v>6836</v>
      </c>
      <c r="J2792" s="124"/>
      <c r="K2792" s="124"/>
      <c r="L2792" s="124"/>
      <c r="M2792" s="124"/>
      <c r="N2792" s="213">
        <v>50</v>
      </c>
      <c r="O2792" s="213">
        <v>0</v>
      </c>
      <c r="P2792" s="124" t="s">
        <v>1314</v>
      </c>
    </row>
    <row r="2793" spans="1:16" ht="51">
      <c r="A2793" s="266" t="s">
        <v>620</v>
      </c>
      <c r="B2793" s="124"/>
      <c r="C2793" s="125" t="s">
        <v>714</v>
      </c>
      <c r="D2793" s="119">
        <v>43174</v>
      </c>
      <c r="E2793" s="120" t="s">
        <v>6837</v>
      </c>
      <c r="F2793" s="120" t="s">
        <v>11</v>
      </c>
      <c r="G2793" s="120">
        <v>10499</v>
      </c>
      <c r="H2793" s="124"/>
      <c r="I2793" s="128" t="s">
        <v>6838</v>
      </c>
      <c r="J2793" s="124"/>
      <c r="K2793" s="124"/>
      <c r="L2793" s="124"/>
      <c r="M2793" s="124"/>
      <c r="N2793" s="213">
        <v>271.10000000000002</v>
      </c>
      <c r="O2793" s="213">
        <v>0</v>
      </c>
      <c r="P2793" s="124" t="s">
        <v>1314</v>
      </c>
    </row>
    <row r="2794" spans="1:16" ht="63.75">
      <c r="A2794" s="266" t="s">
        <v>620</v>
      </c>
      <c r="B2794" s="124"/>
      <c r="C2794" s="125" t="s">
        <v>714</v>
      </c>
      <c r="D2794" s="119">
        <v>43174</v>
      </c>
      <c r="E2794" s="120" t="s">
        <v>6839</v>
      </c>
      <c r="F2794" s="120" t="s">
        <v>11</v>
      </c>
      <c r="G2794" s="120">
        <v>10512</v>
      </c>
      <c r="H2794" s="124"/>
      <c r="I2794" s="128" t="s">
        <v>6840</v>
      </c>
      <c r="J2794" s="124"/>
      <c r="K2794" s="124"/>
      <c r="L2794" s="124"/>
      <c r="M2794" s="124"/>
      <c r="N2794" s="213">
        <v>582.95000000000005</v>
      </c>
      <c r="O2794" s="213">
        <v>0</v>
      </c>
      <c r="P2794" s="124" t="s">
        <v>1314</v>
      </c>
    </row>
    <row r="2795" spans="1:16" ht="51">
      <c r="A2795" s="266" t="s">
        <v>620</v>
      </c>
      <c r="B2795" s="124"/>
      <c r="C2795" s="125" t="s">
        <v>714</v>
      </c>
      <c r="D2795" s="119">
        <v>43174</v>
      </c>
      <c r="E2795" s="120" t="s">
        <v>6841</v>
      </c>
      <c r="F2795" s="120" t="s">
        <v>11</v>
      </c>
      <c r="G2795" s="120">
        <v>10551</v>
      </c>
      <c r="H2795" s="124"/>
      <c r="I2795" s="128" t="s">
        <v>6842</v>
      </c>
      <c r="J2795" s="124"/>
      <c r="K2795" s="124"/>
      <c r="L2795" s="124"/>
      <c r="M2795" s="124"/>
      <c r="N2795" s="213">
        <v>328.65</v>
      </c>
      <c r="O2795" s="213">
        <v>0</v>
      </c>
      <c r="P2795" s="124" t="s">
        <v>1314</v>
      </c>
    </row>
    <row r="2796" spans="1:16" ht="63.75">
      <c r="A2796" s="266" t="s">
        <v>620</v>
      </c>
      <c r="B2796" s="124"/>
      <c r="C2796" s="125" t="s">
        <v>714</v>
      </c>
      <c r="D2796" s="119">
        <v>43174</v>
      </c>
      <c r="E2796" s="120" t="s">
        <v>6843</v>
      </c>
      <c r="F2796" s="120" t="s">
        <v>11</v>
      </c>
      <c r="G2796" s="120">
        <v>10478</v>
      </c>
      <c r="H2796" s="124"/>
      <c r="I2796" s="128" t="s">
        <v>6844</v>
      </c>
      <c r="J2796" s="124"/>
      <c r="K2796" s="124"/>
      <c r="L2796" s="124"/>
      <c r="M2796" s="124"/>
      <c r="N2796" s="213">
        <v>2839.07</v>
      </c>
      <c r="O2796" s="213">
        <v>0</v>
      </c>
      <c r="P2796" s="124" t="s">
        <v>1314</v>
      </c>
    </row>
    <row r="2797" spans="1:16" ht="63.75">
      <c r="A2797" s="266">
        <v>513</v>
      </c>
      <c r="B2797" s="124"/>
      <c r="C2797" s="125" t="s">
        <v>201</v>
      </c>
      <c r="D2797" s="119">
        <v>43174</v>
      </c>
      <c r="E2797" s="120" t="s">
        <v>6845</v>
      </c>
      <c r="F2797" s="120" t="s">
        <v>15</v>
      </c>
      <c r="G2797" s="120">
        <v>687431</v>
      </c>
      <c r="H2797" s="124"/>
      <c r="I2797" s="128" t="s">
        <v>6846</v>
      </c>
      <c r="J2797" s="124"/>
      <c r="K2797" s="124"/>
      <c r="L2797" s="124"/>
      <c r="M2797" s="124"/>
      <c r="N2797" s="213">
        <v>50</v>
      </c>
      <c r="O2797" s="213">
        <v>0</v>
      </c>
      <c r="P2797" s="124" t="s">
        <v>1314</v>
      </c>
    </row>
    <row r="2798" spans="1:16" ht="63.75">
      <c r="A2798" s="266">
        <v>513</v>
      </c>
      <c r="B2798" s="124"/>
      <c r="C2798" s="125" t="s">
        <v>201</v>
      </c>
      <c r="D2798" s="119">
        <v>43174</v>
      </c>
      <c r="E2798" s="120" t="s">
        <v>6847</v>
      </c>
      <c r="F2798" s="120" t="s">
        <v>15</v>
      </c>
      <c r="G2798" s="120">
        <v>687435</v>
      </c>
      <c r="H2798" s="124"/>
      <c r="I2798" s="128" t="s">
        <v>6848</v>
      </c>
      <c r="J2798" s="124"/>
      <c r="K2798" s="124"/>
      <c r="L2798" s="124"/>
      <c r="M2798" s="124"/>
      <c r="N2798" s="213">
        <v>50</v>
      </c>
      <c r="O2798" s="213">
        <v>0</v>
      </c>
      <c r="P2798" s="124" t="s">
        <v>1314</v>
      </c>
    </row>
    <row r="2799" spans="1:16" ht="63.75">
      <c r="A2799" s="266">
        <v>513</v>
      </c>
      <c r="B2799" s="124"/>
      <c r="C2799" s="125" t="s">
        <v>201</v>
      </c>
      <c r="D2799" s="119">
        <v>43174</v>
      </c>
      <c r="E2799" s="120" t="s">
        <v>6849</v>
      </c>
      <c r="F2799" s="120" t="s">
        <v>15</v>
      </c>
      <c r="G2799" s="120">
        <v>687441</v>
      </c>
      <c r="H2799" s="124"/>
      <c r="I2799" s="128" t="s">
        <v>6850</v>
      </c>
      <c r="J2799" s="124"/>
      <c r="K2799" s="124"/>
      <c r="L2799" s="124"/>
      <c r="M2799" s="124"/>
      <c r="N2799" s="213">
        <v>50</v>
      </c>
      <c r="O2799" s="213">
        <v>0</v>
      </c>
      <c r="P2799" s="124" t="s">
        <v>1314</v>
      </c>
    </row>
    <row r="2800" spans="1:16" ht="63.75">
      <c r="A2800" s="266">
        <v>15</v>
      </c>
      <c r="B2800" s="124"/>
      <c r="C2800" s="125" t="s">
        <v>691</v>
      </c>
      <c r="D2800" s="119">
        <v>43174</v>
      </c>
      <c r="E2800" s="120" t="s">
        <v>6851</v>
      </c>
      <c r="F2800" s="120" t="s">
        <v>15</v>
      </c>
      <c r="G2800" s="120">
        <v>4547</v>
      </c>
      <c r="H2800" s="124"/>
      <c r="I2800" s="128" t="s">
        <v>6852</v>
      </c>
      <c r="J2800" s="124"/>
      <c r="K2800" s="124"/>
      <c r="L2800" s="124"/>
      <c r="M2800" s="124"/>
      <c r="N2800" s="213">
        <v>1320.88</v>
      </c>
      <c r="O2800" s="213">
        <v>0</v>
      </c>
      <c r="P2800" s="124" t="s">
        <v>1314</v>
      </c>
    </row>
    <row r="2801" spans="1:16" ht="89.25">
      <c r="A2801" s="266">
        <v>513</v>
      </c>
      <c r="B2801" s="124"/>
      <c r="C2801" s="125" t="s">
        <v>201</v>
      </c>
      <c r="D2801" s="119">
        <v>43174</v>
      </c>
      <c r="E2801" s="120" t="s">
        <v>6853</v>
      </c>
      <c r="F2801" s="120" t="s">
        <v>15</v>
      </c>
      <c r="G2801" s="120">
        <v>4546</v>
      </c>
      <c r="H2801" s="124"/>
      <c r="I2801" s="128" t="s">
        <v>6854</v>
      </c>
      <c r="J2801" s="124"/>
      <c r="K2801" s="124"/>
      <c r="L2801" s="124"/>
      <c r="M2801" s="124"/>
      <c r="N2801" s="213">
        <v>764.81</v>
      </c>
      <c r="O2801" s="213">
        <v>0</v>
      </c>
      <c r="P2801" s="124" t="s">
        <v>1314</v>
      </c>
    </row>
    <row r="2802" spans="1:16" ht="76.5">
      <c r="A2802" s="266">
        <v>25</v>
      </c>
      <c r="B2802" s="124"/>
      <c r="C2802" s="125" t="s">
        <v>694</v>
      </c>
      <c r="D2802" s="119">
        <v>43174</v>
      </c>
      <c r="E2802" s="120" t="s">
        <v>6855</v>
      </c>
      <c r="F2802" s="120" t="s">
        <v>1315</v>
      </c>
      <c r="G2802" s="120">
        <v>16944877</v>
      </c>
      <c r="H2802" s="124"/>
      <c r="I2802" s="128" t="s">
        <v>6856</v>
      </c>
      <c r="J2802" s="124"/>
      <c r="K2802" s="124"/>
      <c r="L2802" s="124"/>
      <c r="M2802" s="124"/>
      <c r="N2802" s="213">
        <v>10723.56</v>
      </c>
      <c r="O2802" s="213">
        <v>0</v>
      </c>
      <c r="P2802" s="124" t="s">
        <v>1314</v>
      </c>
    </row>
    <row r="2803" spans="1:16" ht="76.5">
      <c r="A2803" s="266">
        <v>25</v>
      </c>
      <c r="B2803" s="124"/>
      <c r="C2803" s="125" t="s">
        <v>694</v>
      </c>
      <c r="D2803" s="119">
        <v>43174</v>
      </c>
      <c r="E2803" s="120" t="s">
        <v>6857</v>
      </c>
      <c r="F2803" s="120" t="s">
        <v>1315</v>
      </c>
      <c r="G2803" s="120">
        <v>16961075</v>
      </c>
      <c r="H2803" s="124"/>
      <c r="I2803" s="128" t="s">
        <v>6858</v>
      </c>
      <c r="J2803" s="124"/>
      <c r="K2803" s="124"/>
      <c r="L2803" s="124"/>
      <c r="M2803" s="124"/>
      <c r="N2803" s="213">
        <v>1220590.98</v>
      </c>
      <c r="O2803" s="213">
        <v>0</v>
      </c>
      <c r="P2803" s="124" t="s">
        <v>1314</v>
      </c>
    </row>
    <row r="2804" spans="1:16" ht="76.5">
      <c r="A2804" s="266">
        <v>25</v>
      </c>
      <c r="B2804" s="124"/>
      <c r="C2804" s="125" t="s">
        <v>694</v>
      </c>
      <c r="D2804" s="119">
        <v>43174</v>
      </c>
      <c r="E2804" s="120" t="s">
        <v>6859</v>
      </c>
      <c r="F2804" s="120" t="s">
        <v>1315</v>
      </c>
      <c r="G2804" s="120">
        <v>16961082</v>
      </c>
      <c r="H2804" s="124"/>
      <c r="I2804" s="128" t="s">
        <v>6860</v>
      </c>
      <c r="J2804" s="124"/>
      <c r="K2804" s="124"/>
      <c r="L2804" s="124"/>
      <c r="M2804" s="124"/>
      <c r="N2804" s="213">
        <v>79020.09</v>
      </c>
      <c r="O2804" s="213">
        <v>0</v>
      </c>
      <c r="P2804" s="124" t="s">
        <v>1314</v>
      </c>
    </row>
    <row r="2805" spans="1:16" ht="76.5">
      <c r="A2805" s="266">
        <v>25</v>
      </c>
      <c r="B2805" s="124"/>
      <c r="C2805" s="125" t="s">
        <v>694</v>
      </c>
      <c r="D2805" s="119">
        <v>43174</v>
      </c>
      <c r="E2805" s="120" t="s">
        <v>6861</v>
      </c>
      <c r="F2805" s="120" t="s">
        <v>1315</v>
      </c>
      <c r="G2805" s="120">
        <v>16961044</v>
      </c>
      <c r="H2805" s="124"/>
      <c r="I2805" s="128" t="s">
        <v>6862</v>
      </c>
      <c r="J2805" s="124"/>
      <c r="K2805" s="124"/>
      <c r="L2805" s="124"/>
      <c r="M2805" s="124"/>
      <c r="N2805" s="213">
        <v>352552</v>
      </c>
      <c r="O2805" s="213">
        <v>0</v>
      </c>
      <c r="P2805" s="124" t="s">
        <v>1314</v>
      </c>
    </row>
    <row r="2806" spans="1:16" ht="76.5">
      <c r="A2806" s="266">
        <v>25</v>
      </c>
      <c r="B2806" s="124"/>
      <c r="C2806" s="125" t="s">
        <v>694</v>
      </c>
      <c r="D2806" s="119">
        <v>43174</v>
      </c>
      <c r="E2806" s="120" t="s">
        <v>6863</v>
      </c>
      <c r="F2806" s="120" t="s">
        <v>1315</v>
      </c>
      <c r="G2806" s="120">
        <v>16961452</v>
      </c>
      <c r="H2806" s="124"/>
      <c r="I2806" s="128" t="s">
        <v>6864</v>
      </c>
      <c r="J2806" s="124"/>
      <c r="K2806" s="124"/>
      <c r="L2806" s="124"/>
      <c r="M2806" s="124"/>
      <c r="N2806" s="213">
        <v>332972.06</v>
      </c>
      <c r="O2806" s="213">
        <v>0</v>
      </c>
      <c r="P2806" s="124" t="s">
        <v>1314</v>
      </c>
    </row>
    <row r="2807" spans="1:16" ht="76.5">
      <c r="A2807" s="266">
        <v>25</v>
      </c>
      <c r="B2807" s="124"/>
      <c r="C2807" s="125" t="s">
        <v>694</v>
      </c>
      <c r="D2807" s="119">
        <v>43174</v>
      </c>
      <c r="E2807" s="120" t="s">
        <v>6865</v>
      </c>
      <c r="F2807" s="120" t="s">
        <v>1315</v>
      </c>
      <c r="G2807" s="120">
        <v>16961451</v>
      </c>
      <c r="H2807" s="124"/>
      <c r="I2807" s="128" t="s">
        <v>6866</v>
      </c>
      <c r="J2807" s="124"/>
      <c r="K2807" s="124"/>
      <c r="L2807" s="124"/>
      <c r="M2807" s="124"/>
      <c r="N2807" s="213">
        <v>407990.64</v>
      </c>
      <c r="O2807" s="213">
        <v>0</v>
      </c>
      <c r="P2807" s="124" t="s">
        <v>1314</v>
      </c>
    </row>
    <row r="2808" spans="1:16" ht="76.5">
      <c r="A2808" s="266">
        <v>25</v>
      </c>
      <c r="B2808" s="124"/>
      <c r="C2808" s="125" t="s">
        <v>694</v>
      </c>
      <c r="D2808" s="119">
        <v>43174</v>
      </c>
      <c r="E2808" s="120" t="s">
        <v>6867</v>
      </c>
      <c r="F2808" s="120" t="s">
        <v>1315</v>
      </c>
      <c r="G2808" s="120">
        <v>16961450</v>
      </c>
      <c r="H2808" s="124"/>
      <c r="I2808" s="128" t="s">
        <v>6868</v>
      </c>
      <c r="J2808" s="124"/>
      <c r="K2808" s="124"/>
      <c r="L2808" s="124"/>
      <c r="M2808" s="124"/>
      <c r="N2808" s="213">
        <v>39803.75</v>
      </c>
      <c r="O2808" s="213">
        <v>0</v>
      </c>
      <c r="P2808" s="124" t="s">
        <v>1314</v>
      </c>
    </row>
    <row r="2809" spans="1:16" ht="76.5">
      <c r="A2809" s="266">
        <v>25</v>
      </c>
      <c r="B2809" s="124"/>
      <c r="C2809" s="125" t="s">
        <v>694</v>
      </c>
      <c r="D2809" s="119">
        <v>43174</v>
      </c>
      <c r="E2809" s="120" t="s">
        <v>6869</v>
      </c>
      <c r="F2809" s="120" t="s">
        <v>1315</v>
      </c>
      <c r="G2809" s="120">
        <v>16961449</v>
      </c>
      <c r="H2809" s="124"/>
      <c r="I2809" s="128" t="s">
        <v>6870</v>
      </c>
      <c r="J2809" s="124"/>
      <c r="K2809" s="124"/>
      <c r="L2809" s="124"/>
      <c r="M2809" s="124"/>
      <c r="N2809" s="213">
        <v>1430904.26</v>
      </c>
      <c r="O2809" s="213">
        <v>0</v>
      </c>
      <c r="P2809" s="124" t="s">
        <v>1314</v>
      </c>
    </row>
    <row r="2810" spans="1:16" ht="76.5">
      <c r="A2810" s="266">
        <v>25</v>
      </c>
      <c r="B2810" s="124"/>
      <c r="C2810" s="125" t="s">
        <v>694</v>
      </c>
      <c r="D2810" s="119">
        <v>43174</v>
      </c>
      <c r="E2810" s="120" t="s">
        <v>6871</v>
      </c>
      <c r="F2810" s="120" t="s">
        <v>1315</v>
      </c>
      <c r="G2810" s="120">
        <v>16961316</v>
      </c>
      <c r="H2810" s="124"/>
      <c r="I2810" s="128" t="s">
        <v>6872</v>
      </c>
      <c r="J2810" s="124"/>
      <c r="K2810" s="124"/>
      <c r="L2810" s="124"/>
      <c r="M2810" s="124"/>
      <c r="N2810" s="213">
        <v>1262584.1299999999</v>
      </c>
      <c r="O2810" s="213">
        <v>0</v>
      </c>
      <c r="P2810" s="124" t="s">
        <v>1314</v>
      </c>
    </row>
    <row r="2811" spans="1:16" ht="76.5">
      <c r="A2811" s="266">
        <v>25</v>
      </c>
      <c r="B2811" s="124"/>
      <c r="C2811" s="125" t="s">
        <v>694</v>
      </c>
      <c r="D2811" s="119">
        <v>43174</v>
      </c>
      <c r="E2811" s="120" t="s">
        <v>6873</v>
      </c>
      <c r="F2811" s="120" t="s">
        <v>1315</v>
      </c>
      <c r="G2811" s="120">
        <v>16961291</v>
      </c>
      <c r="H2811" s="124"/>
      <c r="I2811" s="128" t="s">
        <v>6874</v>
      </c>
      <c r="J2811" s="124"/>
      <c r="K2811" s="124"/>
      <c r="L2811" s="124"/>
      <c r="M2811" s="124"/>
      <c r="N2811" s="213">
        <v>785251</v>
      </c>
      <c r="O2811" s="213">
        <v>0</v>
      </c>
      <c r="P2811" s="124" t="s">
        <v>1314</v>
      </c>
    </row>
    <row r="2812" spans="1:16" ht="76.5">
      <c r="A2812" s="266">
        <v>25</v>
      </c>
      <c r="B2812" s="124"/>
      <c r="C2812" s="125" t="s">
        <v>694</v>
      </c>
      <c r="D2812" s="119">
        <v>43174</v>
      </c>
      <c r="E2812" s="120" t="s">
        <v>6875</v>
      </c>
      <c r="F2812" s="120" t="s">
        <v>1315</v>
      </c>
      <c r="G2812" s="120">
        <v>16961216</v>
      </c>
      <c r="H2812" s="124"/>
      <c r="I2812" s="128" t="s">
        <v>6876</v>
      </c>
      <c r="J2812" s="124"/>
      <c r="K2812" s="124"/>
      <c r="L2812" s="124"/>
      <c r="M2812" s="124"/>
      <c r="N2812" s="213">
        <v>921673.61</v>
      </c>
      <c r="O2812" s="213">
        <v>0</v>
      </c>
      <c r="P2812" s="124" t="s">
        <v>1314</v>
      </c>
    </row>
    <row r="2813" spans="1:16" ht="63.75">
      <c r="A2813" s="266">
        <v>660</v>
      </c>
      <c r="B2813" s="124"/>
      <c r="C2813" s="125" t="s">
        <v>233</v>
      </c>
      <c r="D2813" s="119">
        <v>43175</v>
      </c>
      <c r="E2813" s="120" t="s">
        <v>5854</v>
      </c>
      <c r="F2813" s="120" t="s">
        <v>3</v>
      </c>
      <c r="G2813" s="120">
        <v>1605782</v>
      </c>
      <c r="H2813" s="124"/>
      <c r="I2813" s="128" t="s">
        <v>5855</v>
      </c>
      <c r="J2813" s="124"/>
      <c r="K2813" s="124"/>
      <c r="L2813" s="124"/>
      <c r="M2813" s="124"/>
      <c r="N2813" s="213">
        <v>0</v>
      </c>
      <c r="O2813" s="213">
        <v>806.6</v>
      </c>
      <c r="P2813" s="124" t="s">
        <v>5265</v>
      </c>
    </row>
    <row r="2814" spans="1:16" ht="63.75">
      <c r="A2814" s="266">
        <v>660</v>
      </c>
      <c r="B2814" s="124"/>
      <c r="C2814" s="125" t="s">
        <v>233</v>
      </c>
      <c r="D2814" s="119">
        <v>43175</v>
      </c>
      <c r="E2814" s="120" t="s">
        <v>5856</v>
      </c>
      <c r="F2814" s="120" t="s">
        <v>3</v>
      </c>
      <c r="G2814" s="120">
        <v>1605786</v>
      </c>
      <c r="H2814" s="124"/>
      <c r="I2814" s="128" t="s">
        <v>5857</v>
      </c>
      <c r="J2814" s="124"/>
      <c r="K2814" s="124"/>
      <c r="L2814" s="124"/>
      <c r="M2814" s="124"/>
      <c r="N2814" s="213">
        <v>0</v>
      </c>
      <c r="O2814" s="213">
        <v>1842</v>
      </c>
      <c r="P2814" s="124" t="s">
        <v>1314</v>
      </c>
    </row>
    <row r="2815" spans="1:16" ht="63.75">
      <c r="A2815" s="266">
        <v>340</v>
      </c>
      <c r="B2815" s="124"/>
      <c r="C2815" s="125" t="s">
        <v>814</v>
      </c>
      <c r="D2815" s="119">
        <v>43175</v>
      </c>
      <c r="E2815" s="120" t="s">
        <v>5858</v>
      </c>
      <c r="F2815" s="120" t="s">
        <v>3</v>
      </c>
      <c r="G2815" s="120">
        <v>1605866</v>
      </c>
      <c r="H2815" s="124"/>
      <c r="I2815" s="128" t="s">
        <v>5859</v>
      </c>
      <c r="J2815" s="124"/>
      <c r="K2815" s="124"/>
      <c r="L2815" s="124"/>
      <c r="M2815" s="124"/>
      <c r="N2815" s="213">
        <v>0</v>
      </c>
      <c r="O2815" s="213">
        <v>95</v>
      </c>
      <c r="P2815" s="124" t="s">
        <v>1314</v>
      </c>
    </row>
    <row r="2816" spans="1:16" ht="51">
      <c r="A2816" s="266">
        <v>46</v>
      </c>
      <c r="B2816" s="124"/>
      <c r="C2816" s="125" t="s">
        <v>698</v>
      </c>
      <c r="D2816" s="119">
        <v>43175</v>
      </c>
      <c r="E2816" s="120" t="s">
        <v>5860</v>
      </c>
      <c r="F2816" s="120" t="s">
        <v>3</v>
      </c>
      <c r="G2816" s="120">
        <v>1605905</v>
      </c>
      <c r="H2816" s="124"/>
      <c r="I2816" s="128" t="s">
        <v>5861</v>
      </c>
      <c r="J2816" s="124"/>
      <c r="K2816" s="124"/>
      <c r="L2816" s="124"/>
      <c r="M2816" s="124"/>
      <c r="N2816" s="213">
        <v>0</v>
      </c>
      <c r="O2816" s="213">
        <v>2473179.5499999998</v>
      </c>
      <c r="P2816" s="124" t="s">
        <v>1314</v>
      </c>
    </row>
    <row r="2817" spans="1:16" ht="51">
      <c r="A2817" s="266">
        <v>46</v>
      </c>
      <c r="B2817" s="124"/>
      <c r="C2817" s="125" t="s">
        <v>698</v>
      </c>
      <c r="D2817" s="119">
        <v>43175</v>
      </c>
      <c r="E2817" s="120" t="s">
        <v>5862</v>
      </c>
      <c r="F2817" s="120" t="s">
        <v>3</v>
      </c>
      <c r="G2817" s="120">
        <v>1605907</v>
      </c>
      <c r="H2817" s="124"/>
      <c r="I2817" s="128" t="s">
        <v>5863</v>
      </c>
      <c r="J2817" s="124"/>
      <c r="K2817" s="124"/>
      <c r="L2817" s="124"/>
      <c r="M2817" s="124"/>
      <c r="N2817" s="213">
        <v>0</v>
      </c>
      <c r="O2817" s="213">
        <v>50404.98</v>
      </c>
      <c r="P2817" s="124" t="s">
        <v>1314</v>
      </c>
    </row>
    <row r="2818" spans="1:16" ht="51">
      <c r="A2818" s="266">
        <v>203</v>
      </c>
      <c r="B2818" s="124"/>
      <c r="C2818" s="125" t="s">
        <v>757</v>
      </c>
      <c r="D2818" s="119">
        <v>43175</v>
      </c>
      <c r="E2818" s="120" t="s">
        <v>5864</v>
      </c>
      <c r="F2818" s="120" t="s">
        <v>3</v>
      </c>
      <c r="G2818" s="120">
        <v>1605772</v>
      </c>
      <c r="H2818" s="124"/>
      <c r="I2818" s="128" t="s">
        <v>5865</v>
      </c>
      <c r="J2818" s="124"/>
      <c r="K2818" s="124"/>
      <c r="L2818" s="124"/>
      <c r="M2818" s="124"/>
      <c r="N2818" s="213">
        <v>0</v>
      </c>
      <c r="O2818" s="213">
        <v>0.01</v>
      </c>
      <c r="P2818" s="124" t="s">
        <v>5265</v>
      </c>
    </row>
    <row r="2819" spans="1:16" ht="51">
      <c r="A2819" s="266">
        <v>20</v>
      </c>
      <c r="B2819" s="124"/>
      <c r="C2819" s="125" t="s">
        <v>693</v>
      </c>
      <c r="D2819" s="119">
        <v>43175</v>
      </c>
      <c r="E2819" s="120" t="s">
        <v>5866</v>
      </c>
      <c r="F2819" s="120" t="s">
        <v>3</v>
      </c>
      <c r="G2819" s="120">
        <v>1605781</v>
      </c>
      <c r="H2819" s="124"/>
      <c r="I2819" s="128" t="s">
        <v>5867</v>
      </c>
      <c r="J2819" s="124"/>
      <c r="K2819" s="124"/>
      <c r="L2819" s="124"/>
      <c r="M2819" s="124"/>
      <c r="N2819" s="213">
        <v>0</v>
      </c>
      <c r="O2819" s="213">
        <v>270</v>
      </c>
      <c r="P2819" s="124" t="s">
        <v>1314</v>
      </c>
    </row>
    <row r="2820" spans="1:16" ht="51">
      <c r="A2820" s="266" t="s">
        <v>619</v>
      </c>
      <c r="B2820" s="124"/>
      <c r="C2820" s="125" t="s">
        <v>713</v>
      </c>
      <c r="D2820" s="119">
        <v>43175</v>
      </c>
      <c r="E2820" s="120" t="s">
        <v>5868</v>
      </c>
      <c r="F2820" s="120" t="s">
        <v>3</v>
      </c>
      <c r="G2820" s="120">
        <v>1605789</v>
      </c>
      <c r="H2820" s="124"/>
      <c r="I2820" s="128" t="s">
        <v>5869</v>
      </c>
      <c r="J2820" s="124"/>
      <c r="K2820" s="124"/>
      <c r="L2820" s="124"/>
      <c r="M2820" s="124"/>
      <c r="N2820" s="213">
        <v>0</v>
      </c>
      <c r="O2820" s="213">
        <v>4249.51</v>
      </c>
      <c r="P2820" s="124" t="s">
        <v>1314</v>
      </c>
    </row>
    <row r="2821" spans="1:16" ht="51">
      <c r="A2821" s="266" t="s">
        <v>619</v>
      </c>
      <c r="B2821" s="124"/>
      <c r="C2821" s="125" t="s">
        <v>713</v>
      </c>
      <c r="D2821" s="119">
        <v>43175</v>
      </c>
      <c r="E2821" s="120" t="s">
        <v>5870</v>
      </c>
      <c r="F2821" s="120" t="s">
        <v>3</v>
      </c>
      <c r="G2821" s="120">
        <v>1605847</v>
      </c>
      <c r="H2821" s="124"/>
      <c r="I2821" s="128" t="s">
        <v>5871</v>
      </c>
      <c r="J2821" s="124"/>
      <c r="K2821" s="124"/>
      <c r="L2821" s="124"/>
      <c r="M2821" s="124"/>
      <c r="N2821" s="213">
        <v>0</v>
      </c>
      <c r="O2821" s="213">
        <v>4682.28</v>
      </c>
      <c r="P2821" s="124" t="s">
        <v>1314</v>
      </c>
    </row>
    <row r="2822" spans="1:16" ht="51">
      <c r="A2822" s="266" t="s">
        <v>619</v>
      </c>
      <c r="B2822" s="124"/>
      <c r="C2822" s="125" t="s">
        <v>713</v>
      </c>
      <c r="D2822" s="119">
        <v>43175</v>
      </c>
      <c r="E2822" s="120" t="s">
        <v>5872</v>
      </c>
      <c r="F2822" s="120" t="s">
        <v>3</v>
      </c>
      <c r="G2822" s="120">
        <v>1605850</v>
      </c>
      <c r="H2822" s="124"/>
      <c r="I2822" s="128" t="s">
        <v>5873</v>
      </c>
      <c r="J2822" s="124"/>
      <c r="K2822" s="124"/>
      <c r="L2822" s="124"/>
      <c r="M2822" s="124"/>
      <c r="N2822" s="213">
        <v>0</v>
      </c>
      <c r="O2822" s="213">
        <v>31881.5</v>
      </c>
      <c r="P2822" s="124" t="s">
        <v>1314</v>
      </c>
    </row>
    <row r="2823" spans="1:16" ht="51">
      <c r="A2823" s="266" t="s">
        <v>619</v>
      </c>
      <c r="B2823" s="124"/>
      <c r="C2823" s="125" t="s">
        <v>713</v>
      </c>
      <c r="D2823" s="119">
        <v>43175</v>
      </c>
      <c r="E2823" s="120" t="s">
        <v>5874</v>
      </c>
      <c r="F2823" s="120" t="s">
        <v>3</v>
      </c>
      <c r="G2823" s="120">
        <v>1605865</v>
      </c>
      <c r="H2823" s="124"/>
      <c r="I2823" s="128" t="s">
        <v>5875</v>
      </c>
      <c r="J2823" s="124"/>
      <c r="K2823" s="124"/>
      <c r="L2823" s="124"/>
      <c r="M2823" s="124"/>
      <c r="N2823" s="213">
        <v>0</v>
      </c>
      <c r="O2823" s="213">
        <v>1</v>
      </c>
      <c r="P2823" s="124" t="s">
        <v>1314</v>
      </c>
    </row>
    <row r="2824" spans="1:16" ht="63.75">
      <c r="A2824" s="266" t="s">
        <v>619</v>
      </c>
      <c r="B2824" s="124"/>
      <c r="C2824" s="125" t="s">
        <v>713</v>
      </c>
      <c r="D2824" s="119">
        <v>43175</v>
      </c>
      <c r="E2824" s="120" t="s">
        <v>5876</v>
      </c>
      <c r="F2824" s="120" t="s">
        <v>3</v>
      </c>
      <c r="G2824" s="120">
        <v>1605915</v>
      </c>
      <c r="H2824" s="124"/>
      <c r="I2824" s="128" t="s">
        <v>5877</v>
      </c>
      <c r="J2824" s="124"/>
      <c r="K2824" s="124"/>
      <c r="L2824" s="124"/>
      <c r="M2824" s="124"/>
      <c r="N2824" s="213">
        <v>0</v>
      </c>
      <c r="O2824" s="213">
        <v>7800.45</v>
      </c>
      <c r="P2824" s="124" t="s">
        <v>1314</v>
      </c>
    </row>
    <row r="2825" spans="1:16" ht="38.25">
      <c r="A2825" s="266">
        <v>212</v>
      </c>
      <c r="B2825" s="124"/>
      <c r="C2825" s="125" t="s">
        <v>761</v>
      </c>
      <c r="D2825" s="119">
        <v>43175</v>
      </c>
      <c r="E2825" s="120" t="s">
        <v>5878</v>
      </c>
      <c r="F2825" s="120" t="s">
        <v>3</v>
      </c>
      <c r="G2825" s="120">
        <v>1605929</v>
      </c>
      <c r="H2825" s="124"/>
      <c r="I2825" s="128" t="s">
        <v>5879</v>
      </c>
      <c r="J2825" s="124"/>
      <c r="K2825" s="124"/>
      <c r="L2825" s="124"/>
      <c r="M2825" s="124"/>
      <c r="N2825" s="213">
        <v>0</v>
      </c>
      <c r="O2825" s="213">
        <v>144.30000000000001</v>
      </c>
      <c r="P2825" s="124" t="s">
        <v>1314</v>
      </c>
    </row>
    <row r="2826" spans="1:16" ht="51">
      <c r="A2826" s="266" t="s">
        <v>619</v>
      </c>
      <c r="B2826" s="124"/>
      <c r="C2826" s="125" t="s">
        <v>713</v>
      </c>
      <c r="D2826" s="119">
        <v>43175</v>
      </c>
      <c r="E2826" s="120" t="s">
        <v>5880</v>
      </c>
      <c r="F2826" s="120" t="s">
        <v>3</v>
      </c>
      <c r="G2826" s="120">
        <v>1605933</v>
      </c>
      <c r="H2826" s="124"/>
      <c r="I2826" s="128" t="s">
        <v>5881</v>
      </c>
      <c r="J2826" s="124"/>
      <c r="K2826" s="124"/>
      <c r="L2826" s="124"/>
      <c r="M2826" s="124"/>
      <c r="N2826" s="213">
        <v>0</v>
      </c>
      <c r="O2826" s="213">
        <v>313.97000000000003</v>
      </c>
      <c r="P2826" s="124" t="s">
        <v>1314</v>
      </c>
    </row>
    <row r="2827" spans="1:16" ht="51">
      <c r="A2827" s="266">
        <v>574</v>
      </c>
      <c r="B2827" s="124"/>
      <c r="C2827" s="125" t="s">
        <v>850</v>
      </c>
      <c r="D2827" s="119">
        <v>43175</v>
      </c>
      <c r="E2827" s="120" t="s">
        <v>5882</v>
      </c>
      <c r="F2827" s="120" t="s">
        <v>3</v>
      </c>
      <c r="G2827" s="120">
        <v>1605955</v>
      </c>
      <c r="H2827" s="124"/>
      <c r="I2827" s="128" t="s">
        <v>5883</v>
      </c>
      <c r="J2827" s="124"/>
      <c r="K2827" s="124"/>
      <c r="L2827" s="124"/>
      <c r="M2827" s="124"/>
      <c r="N2827" s="213">
        <v>0</v>
      </c>
      <c r="O2827" s="213">
        <v>2</v>
      </c>
      <c r="P2827" s="124" t="s">
        <v>1314</v>
      </c>
    </row>
    <row r="2828" spans="1:16" ht="51">
      <c r="A2828" s="266">
        <v>46</v>
      </c>
      <c r="B2828" s="124"/>
      <c r="C2828" s="125" t="s">
        <v>698</v>
      </c>
      <c r="D2828" s="119">
        <v>43175</v>
      </c>
      <c r="E2828" s="120" t="s">
        <v>5884</v>
      </c>
      <c r="F2828" s="120" t="s">
        <v>3</v>
      </c>
      <c r="G2828" s="120">
        <v>1605959</v>
      </c>
      <c r="H2828" s="124"/>
      <c r="I2828" s="128" t="s">
        <v>5885</v>
      </c>
      <c r="J2828" s="124"/>
      <c r="K2828" s="124"/>
      <c r="L2828" s="124"/>
      <c r="M2828" s="124"/>
      <c r="N2828" s="213">
        <v>0</v>
      </c>
      <c r="O2828" s="213">
        <v>371</v>
      </c>
      <c r="P2828" s="124" t="s">
        <v>1314</v>
      </c>
    </row>
    <row r="2829" spans="1:16" ht="63.75">
      <c r="A2829" s="266" t="s">
        <v>619</v>
      </c>
      <c r="B2829" s="124"/>
      <c r="C2829" s="125" t="s">
        <v>713</v>
      </c>
      <c r="D2829" s="119">
        <v>43175</v>
      </c>
      <c r="E2829" s="120" t="s">
        <v>5886</v>
      </c>
      <c r="F2829" s="120" t="s">
        <v>3</v>
      </c>
      <c r="G2829" s="120">
        <v>1605981</v>
      </c>
      <c r="H2829" s="124"/>
      <c r="I2829" s="128" t="s">
        <v>5887</v>
      </c>
      <c r="J2829" s="124"/>
      <c r="K2829" s="124"/>
      <c r="L2829" s="124"/>
      <c r="M2829" s="124"/>
      <c r="N2829" s="213">
        <v>0</v>
      </c>
      <c r="O2829" s="213">
        <v>34.5</v>
      </c>
      <c r="P2829" s="124" t="s">
        <v>1314</v>
      </c>
    </row>
    <row r="2830" spans="1:16" ht="63.75">
      <c r="A2830" s="266" t="s">
        <v>619</v>
      </c>
      <c r="B2830" s="124"/>
      <c r="C2830" s="125" t="s">
        <v>713</v>
      </c>
      <c r="D2830" s="119">
        <v>43175</v>
      </c>
      <c r="E2830" s="120" t="s">
        <v>5888</v>
      </c>
      <c r="F2830" s="120" t="s">
        <v>3</v>
      </c>
      <c r="G2830" s="120">
        <v>1605983</v>
      </c>
      <c r="H2830" s="124"/>
      <c r="I2830" s="128" t="s">
        <v>5889</v>
      </c>
      <c r="J2830" s="124"/>
      <c r="K2830" s="124"/>
      <c r="L2830" s="124"/>
      <c r="M2830" s="124"/>
      <c r="N2830" s="213">
        <v>0</v>
      </c>
      <c r="O2830" s="213">
        <v>14</v>
      </c>
      <c r="P2830" s="124" t="s">
        <v>1314</v>
      </c>
    </row>
    <row r="2831" spans="1:16" ht="63.75">
      <c r="A2831" s="266" t="s">
        <v>619</v>
      </c>
      <c r="B2831" s="124"/>
      <c r="C2831" s="125" t="s">
        <v>713</v>
      </c>
      <c r="D2831" s="119">
        <v>43175</v>
      </c>
      <c r="E2831" s="120" t="s">
        <v>5890</v>
      </c>
      <c r="F2831" s="120" t="s">
        <v>3</v>
      </c>
      <c r="G2831" s="120">
        <v>1605984</v>
      </c>
      <c r="H2831" s="124"/>
      <c r="I2831" s="128" t="s">
        <v>5891</v>
      </c>
      <c r="J2831" s="124"/>
      <c r="K2831" s="124"/>
      <c r="L2831" s="124"/>
      <c r="M2831" s="124"/>
      <c r="N2831" s="213">
        <v>0</v>
      </c>
      <c r="O2831" s="213">
        <v>8.6999999999999993</v>
      </c>
      <c r="P2831" s="124" t="s">
        <v>1314</v>
      </c>
    </row>
    <row r="2832" spans="1:16" ht="51">
      <c r="A2832" s="266">
        <v>224</v>
      </c>
      <c r="B2832" s="124"/>
      <c r="C2832" s="125" t="s">
        <v>120</v>
      </c>
      <c r="D2832" s="119">
        <v>43175</v>
      </c>
      <c r="E2832" s="120" t="s">
        <v>5892</v>
      </c>
      <c r="F2832" s="120" t="s">
        <v>3</v>
      </c>
      <c r="G2832" s="120">
        <v>1605985</v>
      </c>
      <c r="H2832" s="124"/>
      <c r="I2832" s="128" t="s">
        <v>5893</v>
      </c>
      <c r="J2832" s="124"/>
      <c r="K2832" s="124"/>
      <c r="L2832" s="124"/>
      <c r="M2832" s="124"/>
      <c r="N2832" s="213">
        <v>0</v>
      </c>
      <c r="O2832" s="213">
        <v>300</v>
      </c>
      <c r="P2832" s="124" t="s">
        <v>1314</v>
      </c>
    </row>
    <row r="2833" spans="1:16" ht="63.75">
      <c r="A2833" s="266" t="s">
        <v>619</v>
      </c>
      <c r="B2833" s="124"/>
      <c r="C2833" s="125" t="s">
        <v>713</v>
      </c>
      <c r="D2833" s="119">
        <v>43175</v>
      </c>
      <c r="E2833" s="120" t="s">
        <v>5894</v>
      </c>
      <c r="F2833" s="120" t="s">
        <v>3</v>
      </c>
      <c r="G2833" s="120">
        <v>1605986</v>
      </c>
      <c r="H2833" s="124"/>
      <c r="I2833" s="128" t="s">
        <v>5895</v>
      </c>
      <c r="J2833" s="124"/>
      <c r="K2833" s="124"/>
      <c r="L2833" s="124"/>
      <c r="M2833" s="124"/>
      <c r="N2833" s="213">
        <v>0</v>
      </c>
      <c r="O2833" s="213">
        <v>353.7</v>
      </c>
      <c r="P2833" s="124" t="s">
        <v>1314</v>
      </c>
    </row>
    <row r="2834" spans="1:16" ht="63.75">
      <c r="A2834" s="266" t="s">
        <v>619</v>
      </c>
      <c r="B2834" s="124"/>
      <c r="C2834" s="125" t="s">
        <v>713</v>
      </c>
      <c r="D2834" s="119">
        <v>43175</v>
      </c>
      <c r="E2834" s="120" t="s">
        <v>5896</v>
      </c>
      <c r="F2834" s="120" t="s">
        <v>3</v>
      </c>
      <c r="G2834" s="120">
        <v>1605987</v>
      </c>
      <c r="H2834" s="124"/>
      <c r="I2834" s="128" t="s">
        <v>5897</v>
      </c>
      <c r="J2834" s="124"/>
      <c r="K2834" s="124"/>
      <c r="L2834" s="124"/>
      <c r="M2834" s="124"/>
      <c r="N2834" s="213">
        <v>0</v>
      </c>
      <c r="O2834" s="213">
        <v>356</v>
      </c>
      <c r="P2834" s="124" t="s">
        <v>1314</v>
      </c>
    </row>
    <row r="2835" spans="1:16" ht="51">
      <c r="A2835" s="266">
        <v>224</v>
      </c>
      <c r="B2835" s="124"/>
      <c r="C2835" s="125" t="s">
        <v>120</v>
      </c>
      <c r="D2835" s="119">
        <v>43175</v>
      </c>
      <c r="E2835" s="120" t="s">
        <v>5898</v>
      </c>
      <c r="F2835" s="120" t="s">
        <v>3</v>
      </c>
      <c r="G2835" s="120">
        <v>1606001</v>
      </c>
      <c r="H2835" s="124"/>
      <c r="I2835" s="128" t="s">
        <v>5899</v>
      </c>
      <c r="J2835" s="124"/>
      <c r="K2835" s="124"/>
      <c r="L2835" s="124"/>
      <c r="M2835" s="124"/>
      <c r="N2835" s="213">
        <v>0</v>
      </c>
      <c r="O2835" s="213">
        <v>50</v>
      </c>
      <c r="P2835" s="124" t="s">
        <v>1314</v>
      </c>
    </row>
    <row r="2836" spans="1:16" ht="51">
      <c r="A2836" s="266" t="s">
        <v>619</v>
      </c>
      <c r="B2836" s="124"/>
      <c r="C2836" s="125" t="s">
        <v>713</v>
      </c>
      <c r="D2836" s="119">
        <v>43175</v>
      </c>
      <c r="E2836" s="120" t="s">
        <v>5900</v>
      </c>
      <c r="F2836" s="120" t="s">
        <v>3</v>
      </c>
      <c r="G2836" s="120">
        <v>1606069</v>
      </c>
      <c r="H2836" s="124"/>
      <c r="I2836" s="128" t="s">
        <v>5901</v>
      </c>
      <c r="J2836" s="124"/>
      <c r="K2836" s="124"/>
      <c r="L2836" s="124"/>
      <c r="M2836" s="124"/>
      <c r="N2836" s="213">
        <v>0</v>
      </c>
      <c r="O2836" s="213">
        <v>500</v>
      </c>
      <c r="P2836" s="124" t="s">
        <v>1314</v>
      </c>
    </row>
    <row r="2837" spans="1:16" ht="76.5">
      <c r="A2837" s="266" t="s">
        <v>620</v>
      </c>
      <c r="B2837" s="124"/>
      <c r="C2837" s="125" t="s">
        <v>714</v>
      </c>
      <c r="D2837" s="119">
        <v>43175</v>
      </c>
      <c r="E2837" s="120" t="s">
        <v>6877</v>
      </c>
      <c r="F2837" s="120" t="s">
        <v>6</v>
      </c>
      <c r="G2837" s="120">
        <v>952783</v>
      </c>
      <c r="H2837" s="124"/>
      <c r="I2837" s="128" t="s">
        <v>6878</v>
      </c>
      <c r="J2837" s="124"/>
      <c r="K2837" s="124"/>
      <c r="L2837" s="124"/>
      <c r="M2837" s="124"/>
      <c r="N2837" s="213">
        <v>0</v>
      </c>
      <c r="O2837" s="213">
        <v>147000</v>
      </c>
      <c r="P2837" s="124" t="s">
        <v>1314</v>
      </c>
    </row>
    <row r="2838" spans="1:16" ht="76.5">
      <c r="A2838" s="266" t="s">
        <v>620</v>
      </c>
      <c r="B2838" s="124"/>
      <c r="C2838" s="125" t="s">
        <v>714</v>
      </c>
      <c r="D2838" s="119">
        <v>43175</v>
      </c>
      <c r="E2838" s="120" t="s">
        <v>6879</v>
      </c>
      <c r="F2838" s="120" t="s">
        <v>6</v>
      </c>
      <c r="G2838" s="120">
        <v>952791</v>
      </c>
      <c r="H2838" s="124"/>
      <c r="I2838" s="128" t="s">
        <v>6880</v>
      </c>
      <c r="J2838" s="124"/>
      <c r="K2838" s="124"/>
      <c r="L2838" s="124"/>
      <c r="M2838" s="124"/>
      <c r="N2838" s="213">
        <v>0</v>
      </c>
      <c r="O2838" s="213">
        <v>480</v>
      </c>
      <c r="P2838" s="124" t="s">
        <v>1314</v>
      </c>
    </row>
    <row r="2839" spans="1:16" ht="89.25">
      <c r="A2839" s="266">
        <v>378</v>
      </c>
      <c r="B2839" s="124"/>
      <c r="C2839" s="125" t="s">
        <v>1274</v>
      </c>
      <c r="D2839" s="119">
        <v>43175</v>
      </c>
      <c r="E2839" s="120" t="s">
        <v>6881</v>
      </c>
      <c r="F2839" s="120" t="s">
        <v>15</v>
      </c>
      <c r="G2839" s="120">
        <v>4559</v>
      </c>
      <c r="H2839" s="124"/>
      <c r="I2839" s="128" t="s">
        <v>6882</v>
      </c>
      <c r="J2839" s="124"/>
      <c r="K2839" s="124"/>
      <c r="L2839" s="124"/>
      <c r="M2839" s="124"/>
      <c r="N2839" s="213">
        <v>270.41000000000003</v>
      </c>
      <c r="O2839" s="213">
        <v>0</v>
      </c>
      <c r="P2839" s="124" t="s">
        <v>1314</v>
      </c>
    </row>
    <row r="2840" spans="1:16" ht="114.75">
      <c r="A2840" s="266">
        <v>249</v>
      </c>
      <c r="B2840" s="124"/>
      <c r="C2840" s="125" t="s">
        <v>775</v>
      </c>
      <c r="D2840" s="119">
        <v>43175</v>
      </c>
      <c r="E2840" s="120" t="s">
        <v>6883</v>
      </c>
      <c r="F2840" s="120" t="s">
        <v>1257</v>
      </c>
      <c r="G2840" s="120">
        <v>4519</v>
      </c>
      <c r="H2840" s="124"/>
      <c r="I2840" s="128" t="s">
        <v>6884</v>
      </c>
      <c r="J2840" s="124"/>
      <c r="K2840" s="124"/>
      <c r="L2840" s="124"/>
      <c r="M2840" s="124"/>
      <c r="N2840" s="213">
        <v>16742.810000000001</v>
      </c>
      <c r="O2840" s="213">
        <v>0</v>
      </c>
      <c r="P2840" s="124" t="s">
        <v>1314</v>
      </c>
    </row>
    <row r="2841" spans="1:16" ht="102">
      <c r="A2841" s="266">
        <v>249</v>
      </c>
      <c r="B2841" s="124"/>
      <c r="C2841" s="125" t="s">
        <v>775</v>
      </c>
      <c r="D2841" s="119">
        <v>43175</v>
      </c>
      <c r="E2841" s="120" t="s">
        <v>6885</v>
      </c>
      <c r="F2841" s="120" t="s">
        <v>15</v>
      </c>
      <c r="G2841" s="120">
        <v>4519</v>
      </c>
      <c r="H2841" s="124"/>
      <c r="I2841" s="128" t="s">
        <v>6886</v>
      </c>
      <c r="J2841" s="124"/>
      <c r="K2841" s="124"/>
      <c r="L2841" s="124"/>
      <c r="M2841" s="124"/>
      <c r="N2841" s="213">
        <v>1706.69</v>
      </c>
      <c r="O2841" s="213">
        <v>0</v>
      </c>
      <c r="P2841" s="124" t="s">
        <v>1314</v>
      </c>
    </row>
    <row r="2842" spans="1:16" ht="89.25">
      <c r="A2842" s="266">
        <v>376</v>
      </c>
      <c r="B2842" s="124"/>
      <c r="C2842" s="125" t="s">
        <v>1272</v>
      </c>
      <c r="D2842" s="119">
        <v>43175</v>
      </c>
      <c r="E2842" s="120" t="s">
        <v>6887</v>
      </c>
      <c r="F2842" s="120" t="s">
        <v>11</v>
      </c>
      <c r="G2842" s="120">
        <v>916101</v>
      </c>
      <c r="H2842" s="124"/>
      <c r="I2842" s="128" t="s">
        <v>6888</v>
      </c>
      <c r="J2842" s="124"/>
      <c r="K2842" s="124"/>
      <c r="L2842" s="124"/>
      <c r="M2842" s="124"/>
      <c r="N2842" s="213">
        <v>270</v>
      </c>
      <c r="O2842" s="213">
        <v>0</v>
      </c>
      <c r="P2842" s="124" t="s">
        <v>1314</v>
      </c>
    </row>
    <row r="2843" spans="1:16" ht="102">
      <c r="A2843" s="266">
        <v>513</v>
      </c>
      <c r="B2843" s="124"/>
      <c r="C2843" s="125" t="s">
        <v>201</v>
      </c>
      <c r="D2843" s="119">
        <v>43175</v>
      </c>
      <c r="E2843" s="120" t="s">
        <v>6889</v>
      </c>
      <c r="F2843" s="120" t="s">
        <v>15</v>
      </c>
      <c r="G2843" s="120">
        <v>4548</v>
      </c>
      <c r="H2843" s="124"/>
      <c r="I2843" s="128" t="s">
        <v>6890</v>
      </c>
      <c r="J2843" s="124"/>
      <c r="K2843" s="124"/>
      <c r="L2843" s="124"/>
      <c r="M2843" s="124"/>
      <c r="N2843" s="213">
        <v>50</v>
      </c>
      <c r="O2843" s="213">
        <v>0</v>
      </c>
      <c r="P2843" s="124" t="s">
        <v>1314</v>
      </c>
    </row>
    <row r="2844" spans="1:16" ht="51">
      <c r="A2844" s="266">
        <v>47</v>
      </c>
      <c r="B2844" s="124"/>
      <c r="C2844" s="125" t="s">
        <v>699</v>
      </c>
      <c r="D2844" s="119">
        <v>43178</v>
      </c>
      <c r="E2844" s="120" t="s">
        <v>5902</v>
      </c>
      <c r="F2844" s="120" t="s">
        <v>3</v>
      </c>
      <c r="G2844" s="120">
        <v>1606310</v>
      </c>
      <c r="H2844" s="124"/>
      <c r="I2844" s="128" t="s">
        <v>5903</v>
      </c>
      <c r="J2844" s="124"/>
      <c r="K2844" s="124"/>
      <c r="L2844" s="124"/>
      <c r="M2844" s="124"/>
      <c r="N2844" s="213">
        <v>0</v>
      </c>
      <c r="O2844" s="213">
        <v>142000</v>
      </c>
      <c r="P2844" s="124" t="s">
        <v>1314</v>
      </c>
    </row>
    <row r="2845" spans="1:16" ht="51">
      <c r="A2845" s="266">
        <v>47</v>
      </c>
      <c r="B2845" s="124"/>
      <c r="C2845" s="125" t="s">
        <v>699</v>
      </c>
      <c r="D2845" s="119">
        <v>43178</v>
      </c>
      <c r="E2845" s="120" t="s">
        <v>5904</v>
      </c>
      <c r="F2845" s="120" t="s">
        <v>3</v>
      </c>
      <c r="G2845" s="120">
        <v>1606312</v>
      </c>
      <c r="H2845" s="124"/>
      <c r="I2845" s="128" t="s">
        <v>5905</v>
      </c>
      <c r="J2845" s="124"/>
      <c r="K2845" s="124"/>
      <c r="L2845" s="124"/>
      <c r="M2845" s="124"/>
      <c r="N2845" s="213">
        <v>0</v>
      </c>
      <c r="O2845" s="213">
        <v>71000</v>
      </c>
      <c r="P2845" s="124" t="s">
        <v>1314</v>
      </c>
    </row>
    <row r="2846" spans="1:16" ht="51">
      <c r="A2846" s="266">
        <v>47</v>
      </c>
      <c r="B2846" s="124"/>
      <c r="C2846" s="125" t="s">
        <v>699</v>
      </c>
      <c r="D2846" s="119">
        <v>43178</v>
      </c>
      <c r="E2846" s="120" t="s">
        <v>5906</v>
      </c>
      <c r="F2846" s="120" t="s">
        <v>3</v>
      </c>
      <c r="G2846" s="120">
        <v>1606315</v>
      </c>
      <c r="H2846" s="124"/>
      <c r="I2846" s="128" t="s">
        <v>5907</v>
      </c>
      <c r="J2846" s="124"/>
      <c r="K2846" s="124"/>
      <c r="L2846" s="124"/>
      <c r="M2846" s="124"/>
      <c r="N2846" s="213">
        <v>0</v>
      </c>
      <c r="O2846" s="213">
        <v>71000</v>
      </c>
      <c r="P2846" s="124" t="s">
        <v>1314</v>
      </c>
    </row>
    <row r="2847" spans="1:16" ht="51">
      <c r="A2847" s="266">
        <v>47</v>
      </c>
      <c r="B2847" s="124"/>
      <c r="C2847" s="125" t="s">
        <v>699</v>
      </c>
      <c r="D2847" s="119">
        <v>43178</v>
      </c>
      <c r="E2847" s="120" t="s">
        <v>5908</v>
      </c>
      <c r="F2847" s="120" t="s">
        <v>3</v>
      </c>
      <c r="G2847" s="120">
        <v>1606317</v>
      </c>
      <c r="H2847" s="124"/>
      <c r="I2847" s="128" t="s">
        <v>5909</v>
      </c>
      <c r="J2847" s="124"/>
      <c r="K2847" s="124"/>
      <c r="L2847" s="124"/>
      <c r="M2847" s="124"/>
      <c r="N2847" s="213">
        <v>0</v>
      </c>
      <c r="O2847" s="213">
        <v>142000</v>
      </c>
      <c r="P2847" s="124" t="s">
        <v>1314</v>
      </c>
    </row>
    <row r="2848" spans="1:16" ht="51">
      <c r="A2848" s="266">
        <v>47</v>
      </c>
      <c r="B2848" s="124"/>
      <c r="C2848" s="125" t="s">
        <v>699</v>
      </c>
      <c r="D2848" s="119">
        <v>43178</v>
      </c>
      <c r="E2848" s="120" t="s">
        <v>5910</v>
      </c>
      <c r="F2848" s="120" t="s">
        <v>3</v>
      </c>
      <c r="G2848" s="120">
        <v>1606319</v>
      </c>
      <c r="H2848" s="124"/>
      <c r="I2848" s="128" t="s">
        <v>5911</v>
      </c>
      <c r="J2848" s="124"/>
      <c r="K2848" s="124"/>
      <c r="L2848" s="124"/>
      <c r="M2848" s="124"/>
      <c r="N2848" s="213">
        <v>0</v>
      </c>
      <c r="O2848" s="213">
        <v>142000</v>
      </c>
      <c r="P2848" s="124" t="s">
        <v>1314</v>
      </c>
    </row>
    <row r="2849" spans="1:16" ht="51">
      <c r="A2849" s="266">
        <v>47</v>
      </c>
      <c r="B2849" s="124"/>
      <c r="C2849" s="125" t="s">
        <v>699</v>
      </c>
      <c r="D2849" s="119">
        <v>43178</v>
      </c>
      <c r="E2849" s="120" t="s">
        <v>5912</v>
      </c>
      <c r="F2849" s="120" t="s">
        <v>3</v>
      </c>
      <c r="G2849" s="120">
        <v>1606320</v>
      </c>
      <c r="H2849" s="124"/>
      <c r="I2849" s="128" t="s">
        <v>5913</v>
      </c>
      <c r="J2849" s="124"/>
      <c r="K2849" s="124"/>
      <c r="L2849" s="124"/>
      <c r="M2849" s="124"/>
      <c r="N2849" s="213">
        <v>0</v>
      </c>
      <c r="O2849" s="213">
        <v>71000</v>
      </c>
      <c r="P2849" s="124" t="s">
        <v>1314</v>
      </c>
    </row>
    <row r="2850" spans="1:16" ht="51">
      <c r="A2850" s="266">
        <v>47</v>
      </c>
      <c r="B2850" s="124"/>
      <c r="C2850" s="125" t="s">
        <v>699</v>
      </c>
      <c r="D2850" s="119">
        <v>43178</v>
      </c>
      <c r="E2850" s="120" t="s">
        <v>5914</v>
      </c>
      <c r="F2850" s="120" t="s">
        <v>3</v>
      </c>
      <c r="G2850" s="120">
        <v>1606321</v>
      </c>
      <c r="H2850" s="124"/>
      <c r="I2850" s="128" t="s">
        <v>5915</v>
      </c>
      <c r="J2850" s="124"/>
      <c r="K2850" s="124"/>
      <c r="L2850" s="124"/>
      <c r="M2850" s="124"/>
      <c r="N2850" s="213">
        <v>0</v>
      </c>
      <c r="O2850" s="213">
        <v>142000</v>
      </c>
      <c r="P2850" s="124" t="s">
        <v>1314</v>
      </c>
    </row>
    <row r="2851" spans="1:16" ht="51">
      <c r="A2851" s="266">
        <v>46</v>
      </c>
      <c r="B2851" s="124"/>
      <c r="C2851" s="125" t="s">
        <v>698</v>
      </c>
      <c r="D2851" s="119">
        <v>43178</v>
      </c>
      <c r="E2851" s="120" t="s">
        <v>5916</v>
      </c>
      <c r="F2851" s="120" t="s">
        <v>3</v>
      </c>
      <c r="G2851" s="120">
        <v>1606368</v>
      </c>
      <c r="H2851" s="124"/>
      <c r="I2851" s="128" t="s">
        <v>5917</v>
      </c>
      <c r="J2851" s="124"/>
      <c r="K2851" s="124"/>
      <c r="L2851" s="124"/>
      <c r="M2851" s="124"/>
      <c r="N2851" s="213">
        <v>0</v>
      </c>
      <c r="O2851" s="213">
        <v>700000</v>
      </c>
      <c r="P2851" s="124" t="s">
        <v>1314</v>
      </c>
    </row>
    <row r="2852" spans="1:16" ht="51">
      <c r="A2852" s="266" t="s">
        <v>619</v>
      </c>
      <c r="B2852" s="124"/>
      <c r="C2852" s="125" t="s">
        <v>713</v>
      </c>
      <c r="D2852" s="119">
        <v>43178</v>
      </c>
      <c r="E2852" s="120" t="s">
        <v>5918</v>
      </c>
      <c r="F2852" s="120" t="s">
        <v>3</v>
      </c>
      <c r="G2852" s="120">
        <v>1606275</v>
      </c>
      <c r="H2852" s="124"/>
      <c r="I2852" s="128" t="s">
        <v>5919</v>
      </c>
      <c r="J2852" s="124"/>
      <c r="K2852" s="124"/>
      <c r="L2852" s="124"/>
      <c r="M2852" s="124"/>
      <c r="N2852" s="213">
        <v>0</v>
      </c>
      <c r="O2852" s="213">
        <v>159.31</v>
      </c>
      <c r="P2852" s="124" t="s">
        <v>1314</v>
      </c>
    </row>
    <row r="2853" spans="1:16" ht="51">
      <c r="A2853" s="266">
        <v>292</v>
      </c>
      <c r="B2853" s="124"/>
      <c r="C2853" s="125" t="s">
        <v>152</v>
      </c>
      <c r="D2853" s="119">
        <v>43178</v>
      </c>
      <c r="E2853" s="120" t="s">
        <v>5920</v>
      </c>
      <c r="F2853" s="120" t="s">
        <v>3</v>
      </c>
      <c r="G2853" s="120">
        <v>1606344</v>
      </c>
      <c r="H2853" s="124"/>
      <c r="I2853" s="128" t="s">
        <v>5921</v>
      </c>
      <c r="J2853" s="124"/>
      <c r="K2853" s="124"/>
      <c r="L2853" s="124"/>
      <c r="M2853" s="124"/>
      <c r="N2853" s="213">
        <v>0</v>
      </c>
      <c r="O2853" s="213">
        <v>2071.7600000000002</v>
      </c>
      <c r="P2853" s="124" t="s">
        <v>1314</v>
      </c>
    </row>
    <row r="2854" spans="1:16" ht="51">
      <c r="A2854" s="266" t="s">
        <v>619</v>
      </c>
      <c r="B2854" s="124"/>
      <c r="C2854" s="125" t="s">
        <v>713</v>
      </c>
      <c r="D2854" s="119">
        <v>43178</v>
      </c>
      <c r="E2854" s="120" t="s">
        <v>5922</v>
      </c>
      <c r="F2854" s="120" t="s">
        <v>3</v>
      </c>
      <c r="G2854" s="120">
        <v>1606367</v>
      </c>
      <c r="H2854" s="124"/>
      <c r="I2854" s="128" t="s">
        <v>5923</v>
      </c>
      <c r="J2854" s="124"/>
      <c r="K2854" s="124"/>
      <c r="L2854" s="124"/>
      <c r="M2854" s="124"/>
      <c r="N2854" s="213">
        <v>0</v>
      </c>
      <c r="O2854" s="213">
        <v>50</v>
      </c>
      <c r="P2854" s="124" t="s">
        <v>1314</v>
      </c>
    </row>
    <row r="2855" spans="1:16" ht="51">
      <c r="A2855" s="266" t="s">
        <v>619</v>
      </c>
      <c r="B2855" s="124"/>
      <c r="C2855" s="125" t="s">
        <v>713</v>
      </c>
      <c r="D2855" s="119">
        <v>43178</v>
      </c>
      <c r="E2855" s="120" t="s">
        <v>5924</v>
      </c>
      <c r="F2855" s="120" t="s">
        <v>3</v>
      </c>
      <c r="G2855" s="120">
        <v>1606407</v>
      </c>
      <c r="H2855" s="124"/>
      <c r="I2855" s="128" t="s">
        <v>5114</v>
      </c>
      <c r="J2855" s="124"/>
      <c r="K2855" s="124"/>
      <c r="L2855" s="124"/>
      <c r="M2855" s="124"/>
      <c r="N2855" s="213">
        <v>0</v>
      </c>
      <c r="O2855" s="213">
        <v>700</v>
      </c>
      <c r="P2855" s="124" t="s">
        <v>1314</v>
      </c>
    </row>
    <row r="2856" spans="1:16" ht="51">
      <c r="A2856" s="266">
        <v>46</v>
      </c>
      <c r="B2856" s="124"/>
      <c r="C2856" s="125" t="s">
        <v>698</v>
      </c>
      <c r="D2856" s="119">
        <v>43178</v>
      </c>
      <c r="E2856" s="120" t="s">
        <v>5925</v>
      </c>
      <c r="F2856" s="120" t="s">
        <v>3</v>
      </c>
      <c r="G2856" s="120">
        <v>1606411</v>
      </c>
      <c r="H2856" s="124"/>
      <c r="I2856" s="128" t="s">
        <v>5926</v>
      </c>
      <c r="J2856" s="124"/>
      <c r="K2856" s="124"/>
      <c r="L2856" s="124"/>
      <c r="M2856" s="124"/>
      <c r="N2856" s="213">
        <v>0</v>
      </c>
      <c r="O2856" s="213">
        <v>378.91</v>
      </c>
      <c r="P2856" s="124" t="s">
        <v>1314</v>
      </c>
    </row>
    <row r="2857" spans="1:16" ht="51">
      <c r="A2857" s="266" t="s">
        <v>619</v>
      </c>
      <c r="B2857" s="124"/>
      <c r="C2857" s="125" t="s">
        <v>713</v>
      </c>
      <c r="D2857" s="119">
        <v>43178</v>
      </c>
      <c r="E2857" s="120" t="s">
        <v>5927</v>
      </c>
      <c r="F2857" s="120" t="s">
        <v>3</v>
      </c>
      <c r="G2857" s="120">
        <v>1606453</v>
      </c>
      <c r="H2857" s="124"/>
      <c r="I2857" s="128" t="s">
        <v>5469</v>
      </c>
      <c r="J2857" s="124"/>
      <c r="K2857" s="124"/>
      <c r="L2857" s="124"/>
      <c r="M2857" s="124"/>
      <c r="N2857" s="213">
        <v>0</v>
      </c>
      <c r="O2857" s="213">
        <v>2700</v>
      </c>
      <c r="P2857" s="124" t="s">
        <v>1314</v>
      </c>
    </row>
    <row r="2858" spans="1:16" ht="63.75">
      <c r="A2858" s="266" t="s">
        <v>619</v>
      </c>
      <c r="B2858" s="124"/>
      <c r="C2858" s="125" t="s">
        <v>713</v>
      </c>
      <c r="D2858" s="119">
        <v>43178</v>
      </c>
      <c r="E2858" s="120" t="s">
        <v>5928</v>
      </c>
      <c r="F2858" s="120" t="s">
        <v>3</v>
      </c>
      <c r="G2858" s="120">
        <v>1606497</v>
      </c>
      <c r="H2858" s="124"/>
      <c r="I2858" s="128" t="s">
        <v>5929</v>
      </c>
      <c r="J2858" s="124"/>
      <c r="K2858" s="124"/>
      <c r="L2858" s="124"/>
      <c r="M2858" s="124"/>
      <c r="N2858" s="213">
        <v>0</v>
      </c>
      <c r="O2858" s="213">
        <v>0.2</v>
      </c>
      <c r="P2858" s="124" t="s">
        <v>5265</v>
      </c>
    </row>
    <row r="2859" spans="1:16" ht="51">
      <c r="A2859" s="266" t="s">
        <v>619</v>
      </c>
      <c r="B2859" s="124"/>
      <c r="C2859" s="125" t="s">
        <v>713</v>
      </c>
      <c r="D2859" s="119">
        <v>43178</v>
      </c>
      <c r="E2859" s="120" t="s">
        <v>5930</v>
      </c>
      <c r="F2859" s="120" t="s">
        <v>3</v>
      </c>
      <c r="G2859" s="120">
        <v>1606517</v>
      </c>
      <c r="H2859" s="124"/>
      <c r="I2859" s="128" t="s">
        <v>5931</v>
      </c>
      <c r="J2859" s="124"/>
      <c r="K2859" s="124"/>
      <c r="L2859" s="124"/>
      <c r="M2859" s="124"/>
      <c r="N2859" s="213">
        <v>0</v>
      </c>
      <c r="O2859" s="213">
        <v>22415</v>
      </c>
      <c r="P2859" s="124" t="s">
        <v>1314</v>
      </c>
    </row>
    <row r="2860" spans="1:16" ht="63.75">
      <c r="A2860" s="266" t="s">
        <v>620</v>
      </c>
      <c r="B2860" s="124"/>
      <c r="C2860" s="125" t="s">
        <v>714</v>
      </c>
      <c r="D2860" s="119">
        <v>43178</v>
      </c>
      <c r="E2860" s="120" t="s">
        <v>6891</v>
      </c>
      <c r="F2860" s="120" t="s">
        <v>6</v>
      </c>
      <c r="G2860" s="120">
        <v>690544</v>
      </c>
      <c r="H2860" s="124"/>
      <c r="I2860" s="128" t="s">
        <v>6892</v>
      </c>
      <c r="J2860" s="124"/>
      <c r="K2860" s="124"/>
      <c r="L2860" s="124"/>
      <c r="M2860" s="124"/>
      <c r="N2860" s="213">
        <v>0</v>
      </c>
      <c r="O2860" s="213">
        <v>438013.95</v>
      </c>
      <c r="P2860" s="124" t="s">
        <v>1314</v>
      </c>
    </row>
    <row r="2861" spans="1:16" ht="63.75">
      <c r="A2861" s="266" t="s">
        <v>619</v>
      </c>
      <c r="B2861" s="124"/>
      <c r="C2861" s="125" t="s">
        <v>713</v>
      </c>
      <c r="D2861" s="119">
        <v>43178</v>
      </c>
      <c r="E2861" s="120" t="s">
        <v>6893</v>
      </c>
      <c r="F2861" s="120" t="s">
        <v>6</v>
      </c>
      <c r="G2861" s="120">
        <v>953355</v>
      </c>
      <c r="H2861" s="124"/>
      <c r="I2861" s="128" t="s">
        <v>6894</v>
      </c>
      <c r="J2861" s="124"/>
      <c r="K2861" s="124"/>
      <c r="L2861" s="124"/>
      <c r="M2861" s="124"/>
      <c r="N2861" s="213">
        <v>0</v>
      </c>
      <c r="O2861" s="213">
        <v>623017.38</v>
      </c>
      <c r="P2861" s="124" t="s">
        <v>1314</v>
      </c>
    </row>
    <row r="2862" spans="1:16" ht="76.5">
      <c r="A2862" s="266">
        <v>25</v>
      </c>
      <c r="B2862" s="124"/>
      <c r="C2862" s="125" t="s">
        <v>694</v>
      </c>
      <c r="D2862" s="119">
        <v>43178</v>
      </c>
      <c r="E2862" s="120" t="s">
        <v>6895</v>
      </c>
      <c r="F2862" s="120" t="s">
        <v>1315</v>
      </c>
      <c r="G2862" s="120">
        <v>16978669</v>
      </c>
      <c r="H2862" s="124"/>
      <c r="I2862" s="128" t="s">
        <v>6896</v>
      </c>
      <c r="J2862" s="124"/>
      <c r="K2862" s="124"/>
      <c r="L2862" s="124"/>
      <c r="M2862" s="124"/>
      <c r="N2862" s="213">
        <v>882342.04</v>
      </c>
      <c r="O2862" s="213">
        <v>0</v>
      </c>
      <c r="P2862" s="124" t="s">
        <v>1314</v>
      </c>
    </row>
    <row r="2863" spans="1:16" ht="76.5">
      <c r="A2863" s="266">
        <v>25</v>
      </c>
      <c r="B2863" s="124"/>
      <c r="C2863" s="125" t="s">
        <v>694</v>
      </c>
      <c r="D2863" s="119">
        <v>43178</v>
      </c>
      <c r="E2863" s="120" t="s">
        <v>6897</v>
      </c>
      <c r="F2863" s="120" t="s">
        <v>1315</v>
      </c>
      <c r="G2863" s="120">
        <v>16944881</v>
      </c>
      <c r="H2863" s="124"/>
      <c r="I2863" s="128" t="s">
        <v>6898</v>
      </c>
      <c r="J2863" s="124"/>
      <c r="K2863" s="124"/>
      <c r="L2863" s="124"/>
      <c r="M2863" s="124"/>
      <c r="N2863" s="213">
        <v>5636.15</v>
      </c>
      <c r="O2863" s="213">
        <v>0</v>
      </c>
      <c r="P2863" s="124" t="s">
        <v>1314</v>
      </c>
    </row>
    <row r="2864" spans="1:16" ht="76.5">
      <c r="A2864" s="266">
        <v>25</v>
      </c>
      <c r="B2864" s="124"/>
      <c r="C2864" s="125" t="s">
        <v>694</v>
      </c>
      <c r="D2864" s="119">
        <v>43178</v>
      </c>
      <c r="E2864" s="120" t="s">
        <v>6899</v>
      </c>
      <c r="F2864" s="120" t="s">
        <v>1315</v>
      </c>
      <c r="G2864" s="120">
        <v>16944882</v>
      </c>
      <c r="H2864" s="124"/>
      <c r="I2864" s="128" t="s">
        <v>6900</v>
      </c>
      <c r="J2864" s="124"/>
      <c r="K2864" s="124"/>
      <c r="L2864" s="124"/>
      <c r="M2864" s="124"/>
      <c r="N2864" s="213">
        <v>83.43</v>
      </c>
      <c r="O2864" s="213">
        <v>0</v>
      </c>
      <c r="P2864" s="124" t="s">
        <v>1314</v>
      </c>
    </row>
    <row r="2865" spans="1:16" ht="76.5">
      <c r="A2865" s="266">
        <v>25</v>
      </c>
      <c r="B2865" s="124"/>
      <c r="C2865" s="125" t="s">
        <v>694</v>
      </c>
      <c r="D2865" s="119">
        <v>43178</v>
      </c>
      <c r="E2865" s="120" t="s">
        <v>6901</v>
      </c>
      <c r="F2865" s="120" t="s">
        <v>1315</v>
      </c>
      <c r="G2865" s="120">
        <v>16944883</v>
      </c>
      <c r="H2865" s="124"/>
      <c r="I2865" s="128" t="s">
        <v>6902</v>
      </c>
      <c r="J2865" s="124"/>
      <c r="K2865" s="124"/>
      <c r="L2865" s="124"/>
      <c r="M2865" s="124"/>
      <c r="N2865" s="213">
        <v>1711.55</v>
      </c>
      <c r="O2865" s="213">
        <v>0</v>
      </c>
      <c r="P2865" s="124" t="s">
        <v>1314</v>
      </c>
    </row>
    <row r="2866" spans="1:16" ht="76.5">
      <c r="A2866" s="266">
        <v>25</v>
      </c>
      <c r="B2866" s="124"/>
      <c r="C2866" s="125" t="s">
        <v>694</v>
      </c>
      <c r="D2866" s="119">
        <v>43178</v>
      </c>
      <c r="E2866" s="120" t="s">
        <v>6903</v>
      </c>
      <c r="F2866" s="120" t="s">
        <v>1315</v>
      </c>
      <c r="G2866" s="120">
        <v>16944884</v>
      </c>
      <c r="H2866" s="124"/>
      <c r="I2866" s="128" t="s">
        <v>6904</v>
      </c>
      <c r="J2866" s="124"/>
      <c r="K2866" s="124"/>
      <c r="L2866" s="124"/>
      <c r="M2866" s="124"/>
      <c r="N2866" s="213">
        <v>10244.120000000001</v>
      </c>
      <c r="O2866" s="213">
        <v>0</v>
      </c>
      <c r="P2866" s="124" t="s">
        <v>1314</v>
      </c>
    </row>
    <row r="2867" spans="1:16" ht="76.5">
      <c r="A2867" s="266">
        <v>25</v>
      </c>
      <c r="B2867" s="124"/>
      <c r="C2867" s="125" t="s">
        <v>694</v>
      </c>
      <c r="D2867" s="119">
        <v>43178</v>
      </c>
      <c r="E2867" s="120" t="s">
        <v>6905</v>
      </c>
      <c r="F2867" s="120" t="s">
        <v>1315</v>
      </c>
      <c r="G2867" s="120">
        <v>16944885</v>
      </c>
      <c r="H2867" s="124"/>
      <c r="I2867" s="128" t="s">
        <v>6906</v>
      </c>
      <c r="J2867" s="124"/>
      <c r="K2867" s="124"/>
      <c r="L2867" s="124"/>
      <c r="M2867" s="124"/>
      <c r="N2867" s="213">
        <v>15617.34</v>
      </c>
      <c r="O2867" s="213">
        <v>0</v>
      </c>
      <c r="P2867" s="124" t="s">
        <v>1314</v>
      </c>
    </row>
    <row r="2868" spans="1:16" ht="51">
      <c r="A2868" s="266">
        <v>513</v>
      </c>
      <c r="B2868" s="124"/>
      <c r="C2868" s="125" t="s">
        <v>201</v>
      </c>
      <c r="D2868" s="119">
        <v>43178</v>
      </c>
      <c r="E2868" s="120" t="s">
        <v>6907</v>
      </c>
      <c r="F2868" s="120" t="s">
        <v>15</v>
      </c>
      <c r="G2868" s="120">
        <v>690014</v>
      </c>
      <c r="H2868" s="124"/>
      <c r="I2868" s="128" t="s">
        <v>6908</v>
      </c>
      <c r="J2868" s="124"/>
      <c r="K2868" s="124"/>
      <c r="L2868" s="124"/>
      <c r="M2868" s="124"/>
      <c r="N2868" s="213">
        <v>50</v>
      </c>
      <c r="O2868" s="213">
        <v>0</v>
      </c>
      <c r="P2868" s="124" t="s">
        <v>1314</v>
      </c>
    </row>
    <row r="2869" spans="1:16" ht="76.5">
      <c r="A2869" s="266">
        <v>20</v>
      </c>
      <c r="B2869" s="124"/>
      <c r="C2869" s="125" t="s">
        <v>693</v>
      </c>
      <c r="D2869" s="119">
        <v>43178</v>
      </c>
      <c r="E2869" s="120" t="s">
        <v>6909</v>
      </c>
      <c r="F2869" s="120" t="s">
        <v>15</v>
      </c>
      <c r="G2869" s="120">
        <v>4560</v>
      </c>
      <c r="H2869" s="124"/>
      <c r="I2869" s="128" t="s">
        <v>6910</v>
      </c>
      <c r="J2869" s="124"/>
      <c r="K2869" s="124"/>
      <c r="L2869" s="124"/>
      <c r="M2869" s="124"/>
      <c r="N2869" s="213">
        <v>320.63</v>
      </c>
      <c r="O2869" s="213">
        <v>0</v>
      </c>
      <c r="P2869" s="124" t="s">
        <v>1314</v>
      </c>
    </row>
    <row r="2870" spans="1:16" ht="102">
      <c r="A2870" s="266">
        <v>48</v>
      </c>
      <c r="B2870" s="124"/>
      <c r="C2870" s="125" t="s">
        <v>700</v>
      </c>
      <c r="D2870" s="119">
        <v>43178</v>
      </c>
      <c r="E2870" s="120" t="s">
        <v>6911</v>
      </c>
      <c r="F2870" s="120" t="s">
        <v>15</v>
      </c>
      <c r="G2870" s="120">
        <v>4565</v>
      </c>
      <c r="H2870" s="124"/>
      <c r="I2870" s="128" t="s">
        <v>6912</v>
      </c>
      <c r="J2870" s="124"/>
      <c r="K2870" s="124"/>
      <c r="L2870" s="124"/>
      <c r="M2870" s="124"/>
      <c r="N2870" s="213">
        <v>1299</v>
      </c>
      <c r="O2870" s="213">
        <v>0</v>
      </c>
      <c r="P2870" s="124" t="s">
        <v>1314</v>
      </c>
    </row>
    <row r="2871" spans="1:16" ht="102">
      <c r="A2871" s="266">
        <v>48</v>
      </c>
      <c r="B2871" s="124"/>
      <c r="C2871" s="125" t="s">
        <v>700</v>
      </c>
      <c r="D2871" s="119">
        <v>43178</v>
      </c>
      <c r="E2871" s="120" t="s">
        <v>6913</v>
      </c>
      <c r="F2871" s="120" t="s">
        <v>15</v>
      </c>
      <c r="G2871" s="120">
        <v>4561</v>
      </c>
      <c r="H2871" s="124"/>
      <c r="I2871" s="128" t="s">
        <v>6914</v>
      </c>
      <c r="J2871" s="124"/>
      <c r="K2871" s="124"/>
      <c r="L2871" s="124"/>
      <c r="M2871" s="124"/>
      <c r="N2871" s="213">
        <v>1299</v>
      </c>
      <c r="O2871" s="213">
        <v>0</v>
      </c>
      <c r="P2871" s="124" t="s">
        <v>1314</v>
      </c>
    </row>
    <row r="2872" spans="1:16" ht="76.5">
      <c r="A2872" s="266">
        <v>513</v>
      </c>
      <c r="B2872" s="124"/>
      <c r="C2872" s="125" t="s">
        <v>201</v>
      </c>
      <c r="D2872" s="119">
        <v>43178</v>
      </c>
      <c r="E2872" s="120" t="s">
        <v>6915</v>
      </c>
      <c r="F2872" s="120" t="s">
        <v>1315</v>
      </c>
      <c r="G2872" s="120">
        <v>16978698</v>
      </c>
      <c r="H2872" s="124"/>
      <c r="I2872" s="128" t="s">
        <v>6916</v>
      </c>
      <c r="J2872" s="124"/>
      <c r="K2872" s="124"/>
      <c r="L2872" s="124"/>
      <c r="M2872" s="124"/>
      <c r="N2872" s="213">
        <v>7000</v>
      </c>
      <c r="O2872" s="213">
        <v>0</v>
      </c>
      <c r="P2872" s="124" t="s">
        <v>1314</v>
      </c>
    </row>
    <row r="2873" spans="1:16" ht="76.5">
      <c r="A2873" s="266">
        <v>25</v>
      </c>
      <c r="B2873" s="124"/>
      <c r="C2873" s="125" t="s">
        <v>694</v>
      </c>
      <c r="D2873" s="119">
        <v>43178</v>
      </c>
      <c r="E2873" s="120" t="s">
        <v>6917</v>
      </c>
      <c r="F2873" s="120" t="s">
        <v>1315</v>
      </c>
      <c r="G2873" s="120">
        <v>16978697</v>
      </c>
      <c r="H2873" s="124"/>
      <c r="I2873" s="128" t="s">
        <v>6918</v>
      </c>
      <c r="J2873" s="124"/>
      <c r="K2873" s="124"/>
      <c r="L2873" s="124"/>
      <c r="M2873" s="124"/>
      <c r="N2873" s="213">
        <v>103366.63</v>
      </c>
      <c r="O2873" s="213">
        <v>0</v>
      </c>
      <c r="P2873" s="124" t="s">
        <v>1314</v>
      </c>
    </row>
    <row r="2874" spans="1:16" ht="76.5">
      <c r="A2874" s="266">
        <v>25</v>
      </c>
      <c r="B2874" s="124"/>
      <c r="C2874" s="125" t="s">
        <v>694</v>
      </c>
      <c r="D2874" s="119">
        <v>43178</v>
      </c>
      <c r="E2874" s="120" t="s">
        <v>6919</v>
      </c>
      <c r="F2874" s="120" t="s">
        <v>1315</v>
      </c>
      <c r="G2874" s="120">
        <v>16978696</v>
      </c>
      <c r="H2874" s="124"/>
      <c r="I2874" s="128" t="s">
        <v>6920</v>
      </c>
      <c r="J2874" s="124"/>
      <c r="K2874" s="124"/>
      <c r="L2874" s="124"/>
      <c r="M2874" s="124"/>
      <c r="N2874" s="213">
        <v>223525.66</v>
      </c>
      <c r="O2874" s="213">
        <v>0</v>
      </c>
      <c r="P2874" s="124" t="s">
        <v>1314</v>
      </c>
    </row>
    <row r="2875" spans="1:16" ht="76.5">
      <c r="A2875" s="266">
        <v>25</v>
      </c>
      <c r="B2875" s="124"/>
      <c r="C2875" s="125" t="s">
        <v>694</v>
      </c>
      <c r="D2875" s="119">
        <v>43178</v>
      </c>
      <c r="E2875" s="120" t="s">
        <v>6921</v>
      </c>
      <c r="F2875" s="120" t="s">
        <v>1315</v>
      </c>
      <c r="G2875" s="120">
        <v>16978695</v>
      </c>
      <c r="H2875" s="124"/>
      <c r="I2875" s="128" t="s">
        <v>6922</v>
      </c>
      <c r="J2875" s="124"/>
      <c r="K2875" s="124"/>
      <c r="L2875" s="124"/>
      <c r="M2875" s="124"/>
      <c r="N2875" s="213">
        <v>416373.35</v>
      </c>
      <c r="O2875" s="213">
        <v>0</v>
      </c>
      <c r="P2875" s="124" t="s">
        <v>1314</v>
      </c>
    </row>
    <row r="2876" spans="1:16" ht="76.5">
      <c r="A2876" s="266">
        <v>25</v>
      </c>
      <c r="B2876" s="124"/>
      <c r="C2876" s="125" t="s">
        <v>694</v>
      </c>
      <c r="D2876" s="119">
        <v>43178</v>
      </c>
      <c r="E2876" s="120" t="s">
        <v>6923</v>
      </c>
      <c r="F2876" s="120" t="s">
        <v>1315</v>
      </c>
      <c r="G2876" s="120">
        <v>16978694</v>
      </c>
      <c r="H2876" s="124"/>
      <c r="I2876" s="128" t="s">
        <v>6924</v>
      </c>
      <c r="J2876" s="124"/>
      <c r="K2876" s="124"/>
      <c r="L2876" s="124"/>
      <c r="M2876" s="124"/>
      <c r="N2876" s="213">
        <v>207072.5</v>
      </c>
      <c r="O2876" s="213">
        <v>0</v>
      </c>
      <c r="P2876" s="124" t="s">
        <v>1314</v>
      </c>
    </row>
    <row r="2877" spans="1:16" ht="76.5">
      <c r="A2877" s="266">
        <v>25</v>
      </c>
      <c r="B2877" s="124"/>
      <c r="C2877" s="125" t="s">
        <v>694</v>
      </c>
      <c r="D2877" s="119">
        <v>43178</v>
      </c>
      <c r="E2877" s="120" t="s">
        <v>6925</v>
      </c>
      <c r="F2877" s="120" t="s">
        <v>1315</v>
      </c>
      <c r="G2877" s="120">
        <v>16978693</v>
      </c>
      <c r="H2877" s="124"/>
      <c r="I2877" s="128" t="s">
        <v>6926</v>
      </c>
      <c r="J2877" s="124"/>
      <c r="K2877" s="124"/>
      <c r="L2877" s="124"/>
      <c r="M2877" s="124"/>
      <c r="N2877" s="213">
        <v>207072.5</v>
      </c>
      <c r="O2877" s="213">
        <v>0</v>
      </c>
      <c r="P2877" s="124" t="s">
        <v>1314</v>
      </c>
    </row>
    <row r="2878" spans="1:16" ht="76.5">
      <c r="A2878" s="266">
        <v>25</v>
      </c>
      <c r="B2878" s="124"/>
      <c r="C2878" s="125" t="s">
        <v>694</v>
      </c>
      <c r="D2878" s="119">
        <v>43178</v>
      </c>
      <c r="E2878" s="120" t="s">
        <v>6927</v>
      </c>
      <c r="F2878" s="120" t="s">
        <v>1315</v>
      </c>
      <c r="G2878" s="120">
        <v>16978692</v>
      </c>
      <c r="H2878" s="124"/>
      <c r="I2878" s="128" t="s">
        <v>6928</v>
      </c>
      <c r="J2878" s="124"/>
      <c r="K2878" s="124"/>
      <c r="L2878" s="124"/>
      <c r="M2878" s="124"/>
      <c r="N2878" s="213">
        <v>207072.5</v>
      </c>
      <c r="O2878" s="213">
        <v>0</v>
      </c>
      <c r="P2878" s="124" t="s">
        <v>1314</v>
      </c>
    </row>
    <row r="2879" spans="1:16" ht="76.5">
      <c r="A2879" s="266">
        <v>25</v>
      </c>
      <c r="B2879" s="124"/>
      <c r="C2879" s="125" t="s">
        <v>694</v>
      </c>
      <c r="D2879" s="119">
        <v>43178</v>
      </c>
      <c r="E2879" s="120" t="s">
        <v>6929</v>
      </c>
      <c r="F2879" s="120" t="s">
        <v>1315</v>
      </c>
      <c r="G2879" s="120">
        <v>16978691</v>
      </c>
      <c r="H2879" s="124"/>
      <c r="I2879" s="128" t="s">
        <v>6930</v>
      </c>
      <c r="J2879" s="124"/>
      <c r="K2879" s="124"/>
      <c r="L2879" s="124"/>
      <c r="M2879" s="124"/>
      <c r="N2879" s="213">
        <v>207072.5</v>
      </c>
      <c r="O2879" s="213">
        <v>0</v>
      </c>
      <c r="P2879" s="124" t="s">
        <v>1314</v>
      </c>
    </row>
    <row r="2880" spans="1:16" ht="76.5">
      <c r="A2880" s="266">
        <v>25</v>
      </c>
      <c r="B2880" s="124"/>
      <c r="C2880" s="125" t="s">
        <v>694</v>
      </c>
      <c r="D2880" s="119">
        <v>43178</v>
      </c>
      <c r="E2880" s="120" t="s">
        <v>6931</v>
      </c>
      <c r="F2880" s="120" t="s">
        <v>1315</v>
      </c>
      <c r="G2880" s="120">
        <v>16978690</v>
      </c>
      <c r="H2880" s="124"/>
      <c r="I2880" s="128" t="s">
        <v>6932</v>
      </c>
      <c r="J2880" s="124"/>
      <c r="K2880" s="124"/>
      <c r="L2880" s="124"/>
      <c r="M2880" s="124"/>
      <c r="N2880" s="213">
        <v>595597.71</v>
      </c>
      <c r="O2880" s="213">
        <v>0</v>
      </c>
      <c r="P2880" s="124" t="s">
        <v>1314</v>
      </c>
    </row>
    <row r="2881" spans="1:16" ht="76.5">
      <c r="A2881" s="266">
        <v>25</v>
      </c>
      <c r="B2881" s="124"/>
      <c r="C2881" s="125" t="s">
        <v>694</v>
      </c>
      <c r="D2881" s="119">
        <v>43178</v>
      </c>
      <c r="E2881" s="120" t="s">
        <v>6933</v>
      </c>
      <c r="F2881" s="120" t="s">
        <v>1315</v>
      </c>
      <c r="G2881" s="120">
        <v>16978688</v>
      </c>
      <c r="H2881" s="124"/>
      <c r="I2881" s="128" t="s">
        <v>6934</v>
      </c>
      <c r="J2881" s="124"/>
      <c r="K2881" s="124"/>
      <c r="L2881" s="124"/>
      <c r="M2881" s="124"/>
      <c r="N2881" s="213">
        <v>275460.44</v>
      </c>
      <c r="O2881" s="213">
        <v>0</v>
      </c>
      <c r="P2881" s="124" t="s">
        <v>1314</v>
      </c>
    </row>
    <row r="2882" spans="1:16" ht="76.5">
      <c r="A2882" s="266">
        <v>25</v>
      </c>
      <c r="B2882" s="124"/>
      <c r="C2882" s="125" t="s">
        <v>694</v>
      </c>
      <c r="D2882" s="119">
        <v>43178</v>
      </c>
      <c r="E2882" s="120" t="s">
        <v>6935</v>
      </c>
      <c r="F2882" s="120" t="s">
        <v>1315</v>
      </c>
      <c r="G2882" s="120">
        <v>16978671</v>
      </c>
      <c r="H2882" s="124"/>
      <c r="I2882" s="128" t="s">
        <v>6936</v>
      </c>
      <c r="J2882" s="124"/>
      <c r="K2882" s="124"/>
      <c r="L2882" s="124"/>
      <c r="M2882" s="124"/>
      <c r="N2882" s="213">
        <v>87602.09</v>
      </c>
      <c r="O2882" s="213">
        <v>0</v>
      </c>
      <c r="P2882" s="124" t="s">
        <v>1314</v>
      </c>
    </row>
    <row r="2883" spans="1:16" ht="76.5">
      <c r="A2883" s="266">
        <v>25</v>
      </c>
      <c r="B2883" s="124"/>
      <c r="C2883" s="125" t="s">
        <v>694</v>
      </c>
      <c r="D2883" s="119">
        <v>43178</v>
      </c>
      <c r="E2883" s="120" t="s">
        <v>6937</v>
      </c>
      <c r="F2883" s="120" t="s">
        <v>1315</v>
      </c>
      <c r="G2883" s="120">
        <v>16978670</v>
      </c>
      <c r="H2883" s="124"/>
      <c r="I2883" s="128" t="s">
        <v>6938</v>
      </c>
      <c r="J2883" s="124"/>
      <c r="K2883" s="124"/>
      <c r="L2883" s="124"/>
      <c r="M2883" s="124"/>
      <c r="N2883" s="213">
        <v>766028.04</v>
      </c>
      <c r="O2883" s="213">
        <v>0</v>
      </c>
      <c r="P2883" s="124" t="s">
        <v>1314</v>
      </c>
    </row>
    <row r="2884" spans="1:16" ht="63.75">
      <c r="A2884" s="266">
        <v>16</v>
      </c>
      <c r="B2884" s="124"/>
      <c r="C2884" s="125" t="s">
        <v>692</v>
      </c>
      <c r="D2884" s="119">
        <v>43179</v>
      </c>
      <c r="E2884" s="120" t="s">
        <v>5932</v>
      </c>
      <c r="F2884" s="120" t="s">
        <v>3</v>
      </c>
      <c r="G2884" s="120">
        <v>1606677</v>
      </c>
      <c r="H2884" s="124"/>
      <c r="I2884" s="128" t="s">
        <v>5933</v>
      </c>
      <c r="J2884" s="124"/>
      <c r="K2884" s="124"/>
      <c r="L2884" s="124"/>
      <c r="M2884" s="124"/>
      <c r="N2884" s="213">
        <v>0</v>
      </c>
      <c r="O2884" s="213">
        <v>91400</v>
      </c>
      <c r="P2884" s="124" t="s">
        <v>1314</v>
      </c>
    </row>
    <row r="2885" spans="1:16" ht="51">
      <c r="A2885" s="266">
        <v>16</v>
      </c>
      <c r="B2885" s="124"/>
      <c r="C2885" s="125" t="s">
        <v>692</v>
      </c>
      <c r="D2885" s="119">
        <v>43179</v>
      </c>
      <c r="E2885" s="120" t="s">
        <v>5934</v>
      </c>
      <c r="F2885" s="120" t="s">
        <v>3</v>
      </c>
      <c r="G2885" s="120">
        <v>1606679</v>
      </c>
      <c r="H2885" s="124"/>
      <c r="I2885" s="128" t="s">
        <v>5935</v>
      </c>
      <c r="J2885" s="124"/>
      <c r="K2885" s="124"/>
      <c r="L2885" s="124"/>
      <c r="M2885" s="124"/>
      <c r="N2885" s="213">
        <v>0</v>
      </c>
      <c r="O2885" s="213">
        <v>566200</v>
      </c>
      <c r="P2885" s="124" t="s">
        <v>1314</v>
      </c>
    </row>
    <row r="2886" spans="1:16" ht="51">
      <c r="A2886" s="266">
        <v>16</v>
      </c>
      <c r="B2886" s="124"/>
      <c r="C2886" s="125" t="s">
        <v>692</v>
      </c>
      <c r="D2886" s="119">
        <v>43179</v>
      </c>
      <c r="E2886" s="120" t="s">
        <v>5936</v>
      </c>
      <c r="F2886" s="120" t="s">
        <v>3</v>
      </c>
      <c r="G2886" s="120">
        <v>1606681</v>
      </c>
      <c r="H2886" s="124"/>
      <c r="I2886" s="128" t="s">
        <v>5937</v>
      </c>
      <c r="J2886" s="124"/>
      <c r="K2886" s="124"/>
      <c r="L2886" s="124"/>
      <c r="M2886" s="124"/>
      <c r="N2886" s="213">
        <v>0</v>
      </c>
      <c r="O2886" s="213">
        <v>1750000</v>
      </c>
      <c r="P2886" s="124" t="s">
        <v>1314</v>
      </c>
    </row>
    <row r="2887" spans="1:16" ht="51">
      <c r="A2887" s="266">
        <v>16</v>
      </c>
      <c r="B2887" s="124"/>
      <c r="C2887" s="125" t="s">
        <v>692</v>
      </c>
      <c r="D2887" s="119">
        <v>43179</v>
      </c>
      <c r="E2887" s="120" t="s">
        <v>5938</v>
      </c>
      <c r="F2887" s="120" t="s">
        <v>3</v>
      </c>
      <c r="G2887" s="120">
        <v>1606682</v>
      </c>
      <c r="H2887" s="124"/>
      <c r="I2887" s="128" t="s">
        <v>5939</v>
      </c>
      <c r="J2887" s="124"/>
      <c r="K2887" s="124"/>
      <c r="L2887" s="124"/>
      <c r="M2887" s="124"/>
      <c r="N2887" s="213">
        <v>0</v>
      </c>
      <c r="O2887" s="213">
        <v>454200</v>
      </c>
      <c r="P2887" s="124" t="s">
        <v>1314</v>
      </c>
    </row>
    <row r="2888" spans="1:16" ht="51">
      <c r="A2888" s="266">
        <v>16</v>
      </c>
      <c r="B2888" s="124"/>
      <c r="C2888" s="125" t="s">
        <v>692</v>
      </c>
      <c r="D2888" s="119">
        <v>43179</v>
      </c>
      <c r="E2888" s="120" t="s">
        <v>5940</v>
      </c>
      <c r="F2888" s="120" t="s">
        <v>3</v>
      </c>
      <c r="G2888" s="120">
        <v>1606683</v>
      </c>
      <c r="H2888" s="124"/>
      <c r="I2888" s="128" t="s">
        <v>5941</v>
      </c>
      <c r="J2888" s="124"/>
      <c r="K2888" s="124"/>
      <c r="L2888" s="124"/>
      <c r="M2888" s="124"/>
      <c r="N2888" s="213">
        <v>0</v>
      </c>
      <c r="O2888" s="213">
        <v>478</v>
      </c>
      <c r="P2888" s="124" t="s">
        <v>1314</v>
      </c>
    </row>
    <row r="2889" spans="1:16" ht="51">
      <c r="A2889" s="266" t="s">
        <v>619</v>
      </c>
      <c r="B2889" s="124"/>
      <c r="C2889" s="125" t="s">
        <v>713</v>
      </c>
      <c r="D2889" s="119">
        <v>43179</v>
      </c>
      <c r="E2889" s="120" t="s">
        <v>5942</v>
      </c>
      <c r="F2889" s="120" t="s">
        <v>3</v>
      </c>
      <c r="G2889" s="120">
        <v>1606693</v>
      </c>
      <c r="H2889" s="124"/>
      <c r="I2889" s="128" t="s">
        <v>5943</v>
      </c>
      <c r="J2889" s="124"/>
      <c r="K2889" s="124"/>
      <c r="L2889" s="124"/>
      <c r="M2889" s="124"/>
      <c r="N2889" s="213">
        <v>0</v>
      </c>
      <c r="O2889" s="213">
        <v>9197.82</v>
      </c>
      <c r="P2889" s="124" t="s">
        <v>1314</v>
      </c>
    </row>
    <row r="2890" spans="1:16" ht="51">
      <c r="A2890" s="266">
        <v>290</v>
      </c>
      <c r="B2890" s="124"/>
      <c r="C2890" s="125" t="s">
        <v>793</v>
      </c>
      <c r="D2890" s="119">
        <v>43179</v>
      </c>
      <c r="E2890" s="120" t="s">
        <v>5944</v>
      </c>
      <c r="F2890" s="120" t="s">
        <v>3</v>
      </c>
      <c r="G2890" s="120">
        <v>1606710</v>
      </c>
      <c r="H2890" s="124"/>
      <c r="I2890" s="128" t="s">
        <v>5945</v>
      </c>
      <c r="J2890" s="124"/>
      <c r="K2890" s="124"/>
      <c r="L2890" s="124"/>
      <c r="M2890" s="124"/>
      <c r="N2890" s="213">
        <v>0</v>
      </c>
      <c r="O2890" s="213">
        <v>7861</v>
      </c>
      <c r="P2890" s="124" t="s">
        <v>1314</v>
      </c>
    </row>
    <row r="2891" spans="1:16" ht="63.75">
      <c r="A2891" s="266">
        <v>290</v>
      </c>
      <c r="B2891" s="124"/>
      <c r="C2891" s="125" t="s">
        <v>793</v>
      </c>
      <c r="D2891" s="119">
        <v>43179</v>
      </c>
      <c r="E2891" s="120" t="s">
        <v>5946</v>
      </c>
      <c r="F2891" s="120" t="s">
        <v>3</v>
      </c>
      <c r="G2891" s="120">
        <v>1606711</v>
      </c>
      <c r="H2891" s="124"/>
      <c r="I2891" s="128" t="s">
        <v>5947</v>
      </c>
      <c r="J2891" s="124"/>
      <c r="K2891" s="124"/>
      <c r="L2891" s="124"/>
      <c r="M2891" s="124"/>
      <c r="N2891" s="213">
        <v>0</v>
      </c>
      <c r="O2891" s="213">
        <v>3802.45</v>
      </c>
      <c r="P2891" s="124" t="s">
        <v>1314</v>
      </c>
    </row>
    <row r="2892" spans="1:16" ht="63.75">
      <c r="A2892" s="266">
        <v>290</v>
      </c>
      <c r="B2892" s="124"/>
      <c r="C2892" s="125" t="s">
        <v>793</v>
      </c>
      <c r="D2892" s="119">
        <v>43179</v>
      </c>
      <c r="E2892" s="120" t="s">
        <v>5948</v>
      </c>
      <c r="F2892" s="120" t="s">
        <v>3</v>
      </c>
      <c r="G2892" s="120">
        <v>1606712</v>
      </c>
      <c r="H2892" s="124"/>
      <c r="I2892" s="128" t="s">
        <v>5949</v>
      </c>
      <c r="J2892" s="124"/>
      <c r="K2892" s="124"/>
      <c r="L2892" s="124"/>
      <c r="M2892" s="124"/>
      <c r="N2892" s="213">
        <v>0</v>
      </c>
      <c r="O2892" s="213">
        <v>1109</v>
      </c>
      <c r="P2892" s="124" t="s">
        <v>1314</v>
      </c>
    </row>
    <row r="2893" spans="1:16" ht="51">
      <c r="A2893" s="266" t="s">
        <v>619</v>
      </c>
      <c r="B2893" s="124"/>
      <c r="C2893" s="125" t="s">
        <v>713</v>
      </c>
      <c r="D2893" s="119">
        <v>43179</v>
      </c>
      <c r="E2893" s="120" t="s">
        <v>5950</v>
      </c>
      <c r="F2893" s="120" t="s">
        <v>3</v>
      </c>
      <c r="G2893" s="120">
        <v>1606647</v>
      </c>
      <c r="H2893" s="124"/>
      <c r="I2893" s="128" t="s">
        <v>5951</v>
      </c>
      <c r="J2893" s="124"/>
      <c r="K2893" s="124"/>
      <c r="L2893" s="124"/>
      <c r="M2893" s="124"/>
      <c r="N2893" s="213">
        <v>0</v>
      </c>
      <c r="O2893" s="213">
        <v>220</v>
      </c>
      <c r="P2893" s="124" t="s">
        <v>1314</v>
      </c>
    </row>
    <row r="2894" spans="1:16" ht="51">
      <c r="A2894" s="266" t="s">
        <v>619</v>
      </c>
      <c r="B2894" s="124"/>
      <c r="C2894" s="125" t="s">
        <v>713</v>
      </c>
      <c r="D2894" s="119">
        <v>43179</v>
      </c>
      <c r="E2894" s="120" t="s">
        <v>5952</v>
      </c>
      <c r="F2894" s="120" t="s">
        <v>3</v>
      </c>
      <c r="G2894" s="120">
        <v>1606678</v>
      </c>
      <c r="H2894" s="124"/>
      <c r="I2894" s="128" t="s">
        <v>5953</v>
      </c>
      <c r="J2894" s="124"/>
      <c r="K2894" s="124"/>
      <c r="L2894" s="124"/>
      <c r="M2894" s="124"/>
      <c r="N2894" s="213">
        <v>0</v>
      </c>
      <c r="O2894" s="213">
        <v>2000</v>
      </c>
      <c r="P2894" s="124" t="s">
        <v>1314</v>
      </c>
    </row>
    <row r="2895" spans="1:16" ht="51">
      <c r="A2895" s="266" t="s">
        <v>619</v>
      </c>
      <c r="B2895" s="124"/>
      <c r="C2895" s="125" t="s">
        <v>713</v>
      </c>
      <c r="D2895" s="119">
        <v>43179</v>
      </c>
      <c r="E2895" s="120" t="s">
        <v>5954</v>
      </c>
      <c r="F2895" s="120" t="s">
        <v>3</v>
      </c>
      <c r="G2895" s="120">
        <v>1606690</v>
      </c>
      <c r="H2895" s="124"/>
      <c r="I2895" s="128" t="s">
        <v>5955</v>
      </c>
      <c r="J2895" s="124"/>
      <c r="K2895" s="124"/>
      <c r="L2895" s="124"/>
      <c r="M2895" s="124"/>
      <c r="N2895" s="213">
        <v>0</v>
      </c>
      <c r="O2895" s="213">
        <v>15000</v>
      </c>
      <c r="P2895" s="124" t="s">
        <v>1314</v>
      </c>
    </row>
    <row r="2896" spans="1:16" ht="38.25">
      <c r="A2896" s="266">
        <v>574</v>
      </c>
      <c r="B2896" s="124"/>
      <c r="C2896" s="125" t="s">
        <v>850</v>
      </c>
      <c r="D2896" s="119">
        <v>43179</v>
      </c>
      <c r="E2896" s="120" t="s">
        <v>5956</v>
      </c>
      <c r="F2896" s="120" t="s">
        <v>3</v>
      </c>
      <c r="G2896" s="120">
        <v>1606702</v>
      </c>
      <c r="H2896" s="124"/>
      <c r="I2896" s="128" t="s">
        <v>5957</v>
      </c>
      <c r="J2896" s="124"/>
      <c r="K2896" s="124"/>
      <c r="L2896" s="124"/>
      <c r="M2896" s="124"/>
      <c r="N2896" s="213">
        <v>0</v>
      </c>
      <c r="O2896" s="213">
        <v>581</v>
      </c>
      <c r="P2896" s="124" t="s">
        <v>1314</v>
      </c>
    </row>
    <row r="2897" spans="1:16" ht="38.25">
      <c r="A2897" s="266">
        <v>574</v>
      </c>
      <c r="B2897" s="124"/>
      <c r="C2897" s="125" t="s">
        <v>850</v>
      </c>
      <c r="D2897" s="119">
        <v>43179</v>
      </c>
      <c r="E2897" s="120" t="s">
        <v>5958</v>
      </c>
      <c r="F2897" s="120" t="s">
        <v>3</v>
      </c>
      <c r="G2897" s="120">
        <v>1606703</v>
      </c>
      <c r="H2897" s="124"/>
      <c r="I2897" s="128" t="s">
        <v>5957</v>
      </c>
      <c r="J2897" s="124"/>
      <c r="K2897" s="124"/>
      <c r="L2897" s="124"/>
      <c r="M2897" s="124"/>
      <c r="N2897" s="213">
        <v>0</v>
      </c>
      <c r="O2897" s="213">
        <v>581</v>
      </c>
      <c r="P2897" s="124" t="s">
        <v>1314</v>
      </c>
    </row>
    <row r="2898" spans="1:16" ht="51">
      <c r="A2898" s="266" t="s">
        <v>619</v>
      </c>
      <c r="B2898" s="124"/>
      <c r="C2898" s="125" t="s">
        <v>713</v>
      </c>
      <c r="D2898" s="119">
        <v>43179</v>
      </c>
      <c r="E2898" s="120" t="s">
        <v>5959</v>
      </c>
      <c r="F2898" s="120" t="s">
        <v>3</v>
      </c>
      <c r="G2898" s="120">
        <v>1606792</v>
      </c>
      <c r="H2898" s="124"/>
      <c r="I2898" s="128" t="s">
        <v>5960</v>
      </c>
      <c r="J2898" s="124"/>
      <c r="K2898" s="124"/>
      <c r="L2898" s="124"/>
      <c r="M2898" s="124"/>
      <c r="N2898" s="213">
        <v>0</v>
      </c>
      <c r="O2898" s="213">
        <v>1219.79</v>
      </c>
      <c r="P2898" s="124" t="s">
        <v>1314</v>
      </c>
    </row>
    <row r="2899" spans="1:16" ht="38.25">
      <c r="A2899" s="266">
        <v>46</v>
      </c>
      <c r="B2899" s="124"/>
      <c r="C2899" s="125" t="s">
        <v>698</v>
      </c>
      <c r="D2899" s="119">
        <v>43179</v>
      </c>
      <c r="E2899" s="120" t="s">
        <v>5961</v>
      </c>
      <c r="F2899" s="120" t="s">
        <v>3</v>
      </c>
      <c r="G2899" s="120">
        <v>1606804</v>
      </c>
      <c r="H2899" s="124"/>
      <c r="I2899" s="128" t="s">
        <v>5962</v>
      </c>
      <c r="J2899" s="124"/>
      <c r="K2899" s="124"/>
      <c r="L2899" s="124"/>
      <c r="M2899" s="124"/>
      <c r="N2899" s="213">
        <v>0</v>
      </c>
      <c r="O2899" s="213">
        <v>300</v>
      </c>
      <c r="P2899" s="124" t="s">
        <v>1314</v>
      </c>
    </row>
    <row r="2900" spans="1:16" ht="51">
      <c r="A2900" s="266" t="s">
        <v>619</v>
      </c>
      <c r="B2900" s="124"/>
      <c r="C2900" s="125" t="s">
        <v>713</v>
      </c>
      <c r="D2900" s="119">
        <v>43179</v>
      </c>
      <c r="E2900" s="120" t="s">
        <v>6939</v>
      </c>
      <c r="F2900" s="120" t="s">
        <v>6</v>
      </c>
      <c r="G2900" s="120">
        <v>691099</v>
      </c>
      <c r="H2900" s="124"/>
      <c r="I2900" s="128" t="s">
        <v>6940</v>
      </c>
      <c r="J2900" s="124"/>
      <c r="K2900" s="124"/>
      <c r="L2900" s="124"/>
      <c r="M2900" s="124"/>
      <c r="N2900" s="213">
        <v>0</v>
      </c>
      <c r="O2900" s="213">
        <v>63096.63</v>
      </c>
      <c r="P2900" s="124" t="s">
        <v>1314</v>
      </c>
    </row>
    <row r="2901" spans="1:16" ht="51">
      <c r="A2901" s="266">
        <v>81</v>
      </c>
      <c r="B2901" s="124"/>
      <c r="C2901" s="125" t="s">
        <v>709</v>
      </c>
      <c r="D2901" s="119">
        <v>43179</v>
      </c>
      <c r="E2901" s="120" t="s">
        <v>6941</v>
      </c>
      <c r="F2901" s="120" t="s">
        <v>6</v>
      </c>
      <c r="G2901" s="279">
        <v>953540</v>
      </c>
      <c r="H2901" s="124"/>
      <c r="I2901" s="128" t="s">
        <v>6942</v>
      </c>
      <c r="J2901" s="124"/>
      <c r="K2901" s="124"/>
      <c r="L2901" s="124"/>
      <c r="M2901" s="124"/>
      <c r="N2901" s="213">
        <v>0</v>
      </c>
      <c r="O2901" s="213">
        <v>6289</v>
      </c>
      <c r="P2901" s="124" t="s">
        <v>1314</v>
      </c>
    </row>
    <row r="2902" spans="1:16" ht="76.5">
      <c r="A2902" s="266" t="s">
        <v>620</v>
      </c>
      <c r="B2902" s="124"/>
      <c r="C2902" s="125" t="s">
        <v>714</v>
      </c>
      <c r="D2902" s="119">
        <v>43179</v>
      </c>
      <c r="E2902" s="120" t="s">
        <v>6943</v>
      </c>
      <c r="F2902" s="120" t="s">
        <v>6</v>
      </c>
      <c r="G2902" s="120">
        <v>953873</v>
      </c>
      <c r="H2902" s="124"/>
      <c r="I2902" s="128" t="s">
        <v>6944</v>
      </c>
      <c r="J2902" s="124"/>
      <c r="K2902" s="124"/>
      <c r="L2902" s="124"/>
      <c r="M2902" s="124"/>
      <c r="N2902" s="213">
        <v>0</v>
      </c>
      <c r="O2902" s="213">
        <v>140000</v>
      </c>
      <c r="P2902" s="124" t="s">
        <v>1314</v>
      </c>
    </row>
    <row r="2903" spans="1:16" ht="63.75">
      <c r="A2903" s="266">
        <v>513</v>
      </c>
      <c r="B2903" s="124"/>
      <c r="C2903" s="125" t="s">
        <v>201</v>
      </c>
      <c r="D2903" s="119">
        <v>43179</v>
      </c>
      <c r="E2903" s="120" t="s">
        <v>6945</v>
      </c>
      <c r="F2903" s="120" t="s">
        <v>15</v>
      </c>
      <c r="G2903" s="120">
        <v>691104</v>
      </c>
      <c r="H2903" s="124"/>
      <c r="I2903" s="128" t="s">
        <v>6946</v>
      </c>
      <c r="J2903" s="124"/>
      <c r="K2903" s="124"/>
      <c r="L2903" s="124"/>
      <c r="M2903" s="124"/>
      <c r="N2903" s="213">
        <v>50</v>
      </c>
      <c r="O2903" s="213">
        <v>0</v>
      </c>
      <c r="P2903" s="124" t="s">
        <v>1314</v>
      </c>
    </row>
    <row r="2904" spans="1:16" ht="51">
      <c r="A2904" s="266">
        <v>513</v>
      </c>
      <c r="B2904" s="124"/>
      <c r="C2904" s="125" t="s">
        <v>201</v>
      </c>
      <c r="D2904" s="119">
        <v>43179</v>
      </c>
      <c r="E2904" s="120" t="s">
        <v>6947</v>
      </c>
      <c r="F2904" s="120" t="s">
        <v>15</v>
      </c>
      <c r="G2904" s="120">
        <v>691108</v>
      </c>
      <c r="H2904" s="124"/>
      <c r="I2904" s="128" t="s">
        <v>6948</v>
      </c>
      <c r="J2904" s="124"/>
      <c r="K2904" s="124"/>
      <c r="L2904" s="124"/>
      <c r="M2904" s="124"/>
      <c r="N2904" s="213">
        <v>50</v>
      </c>
      <c r="O2904" s="213">
        <v>0</v>
      </c>
      <c r="P2904" s="124" t="s">
        <v>1314</v>
      </c>
    </row>
    <row r="2905" spans="1:16" ht="89.25">
      <c r="A2905" s="266">
        <v>513</v>
      </c>
      <c r="B2905" s="124"/>
      <c r="C2905" s="125" t="s">
        <v>201</v>
      </c>
      <c r="D2905" s="119">
        <v>43179</v>
      </c>
      <c r="E2905" s="120" t="s">
        <v>6949</v>
      </c>
      <c r="F2905" s="120" t="s">
        <v>15</v>
      </c>
      <c r="G2905" s="120">
        <v>4568</v>
      </c>
      <c r="H2905" s="124"/>
      <c r="I2905" s="128" t="s">
        <v>6950</v>
      </c>
      <c r="J2905" s="124"/>
      <c r="K2905" s="124"/>
      <c r="L2905" s="124"/>
      <c r="M2905" s="124"/>
      <c r="N2905" s="213">
        <v>15153.18</v>
      </c>
      <c r="O2905" s="213">
        <v>0</v>
      </c>
      <c r="P2905" s="124" t="s">
        <v>1314</v>
      </c>
    </row>
    <row r="2906" spans="1:16" ht="63.75">
      <c r="A2906" s="266">
        <v>513</v>
      </c>
      <c r="B2906" s="124"/>
      <c r="C2906" s="125" t="s">
        <v>201</v>
      </c>
      <c r="D2906" s="119">
        <v>43179</v>
      </c>
      <c r="E2906" s="120" t="s">
        <v>6951</v>
      </c>
      <c r="F2906" s="120" t="s">
        <v>15</v>
      </c>
      <c r="G2906" s="120">
        <v>691535</v>
      </c>
      <c r="H2906" s="124"/>
      <c r="I2906" s="128" t="s">
        <v>6766</v>
      </c>
      <c r="J2906" s="124"/>
      <c r="K2906" s="124"/>
      <c r="L2906" s="124"/>
      <c r="M2906" s="124"/>
      <c r="N2906" s="213">
        <v>50</v>
      </c>
      <c r="O2906" s="213">
        <v>0</v>
      </c>
      <c r="P2906" s="124" t="s">
        <v>1314</v>
      </c>
    </row>
    <row r="2907" spans="1:16" ht="51">
      <c r="A2907" s="266">
        <v>513</v>
      </c>
      <c r="B2907" s="124"/>
      <c r="C2907" s="125" t="s">
        <v>201</v>
      </c>
      <c r="D2907" s="119">
        <v>43179</v>
      </c>
      <c r="E2907" s="120" t="s">
        <v>6952</v>
      </c>
      <c r="F2907" s="120" t="s">
        <v>15</v>
      </c>
      <c r="G2907" s="120">
        <v>691539</v>
      </c>
      <c r="H2907" s="124"/>
      <c r="I2907" s="128" t="s">
        <v>6953</v>
      </c>
      <c r="J2907" s="124"/>
      <c r="K2907" s="124"/>
      <c r="L2907" s="124"/>
      <c r="M2907" s="124"/>
      <c r="N2907" s="213">
        <v>50</v>
      </c>
      <c r="O2907" s="213">
        <v>0</v>
      </c>
      <c r="P2907" s="124" t="s">
        <v>1314</v>
      </c>
    </row>
    <row r="2908" spans="1:16" ht="76.5">
      <c r="A2908" s="266">
        <v>25</v>
      </c>
      <c r="B2908" s="124"/>
      <c r="C2908" s="125" t="s">
        <v>694</v>
      </c>
      <c r="D2908" s="119">
        <v>43179</v>
      </c>
      <c r="E2908" s="120" t="s">
        <v>6954</v>
      </c>
      <c r="F2908" s="120" t="s">
        <v>1315</v>
      </c>
      <c r="G2908" s="120">
        <v>17014073</v>
      </c>
      <c r="H2908" s="124"/>
      <c r="I2908" s="128" t="s">
        <v>6955</v>
      </c>
      <c r="J2908" s="124"/>
      <c r="K2908" s="124"/>
      <c r="L2908" s="124"/>
      <c r="M2908" s="124"/>
      <c r="N2908" s="213">
        <v>457213.11</v>
      </c>
      <c r="O2908" s="213">
        <v>0</v>
      </c>
      <c r="P2908" s="124" t="s">
        <v>1314</v>
      </c>
    </row>
    <row r="2909" spans="1:16" ht="76.5">
      <c r="A2909" s="266" t="s">
        <v>620</v>
      </c>
      <c r="B2909" s="124"/>
      <c r="C2909" s="125" t="s">
        <v>714</v>
      </c>
      <c r="D2909" s="119">
        <v>43179</v>
      </c>
      <c r="E2909" s="120" t="s">
        <v>6956</v>
      </c>
      <c r="F2909" s="120" t="s">
        <v>13</v>
      </c>
      <c r="G2909" s="120">
        <v>916310</v>
      </c>
      <c r="H2909" s="124"/>
      <c r="I2909" s="128" t="s">
        <v>6957</v>
      </c>
      <c r="J2909" s="124"/>
      <c r="K2909" s="124"/>
      <c r="L2909" s="124"/>
      <c r="M2909" s="124"/>
      <c r="N2909" s="213">
        <v>167666.88</v>
      </c>
      <c r="O2909" s="213">
        <v>0</v>
      </c>
      <c r="P2909" s="124" t="s">
        <v>1314</v>
      </c>
    </row>
    <row r="2910" spans="1:16" ht="102">
      <c r="A2910" s="266" t="s">
        <v>620</v>
      </c>
      <c r="B2910" s="124"/>
      <c r="C2910" s="125" t="s">
        <v>714</v>
      </c>
      <c r="D2910" s="119">
        <v>43179</v>
      </c>
      <c r="E2910" s="120" t="s">
        <v>6958</v>
      </c>
      <c r="F2910" s="120" t="s">
        <v>11</v>
      </c>
      <c r="G2910" s="120">
        <v>916311</v>
      </c>
      <c r="H2910" s="124"/>
      <c r="I2910" s="128" t="s">
        <v>6959</v>
      </c>
      <c r="J2910" s="124"/>
      <c r="K2910" s="124"/>
      <c r="L2910" s="124"/>
      <c r="M2910" s="124"/>
      <c r="N2910" s="213">
        <v>50</v>
      </c>
      <c r="O2910" s="213">
        <v>0</v>
      </c>
      <c r="P2910" s="124" t="s">
        <v>1314</v>
      </c>
    </row>
    <row r="2911" spans="1:16" ht="51">
      <c r="A2911" s="266">
        <v>15</v>
      </c>
      <c r="B2911" s="124"/>
      <c r="C2911" s="125" t="s">
        <v>691</v>
      </c>
      <c r="D2911" s="119">
        <v>43180</v>
      </c>
      <c r="E2911" s="120" t="s">
        <v>5963</v>
      </c>
      <c r="F2911" s="120" t="s">
        <v>3</v>
      </c>
      <c r="G2911" s="120">
        <v>1607052</v>
      </c>
      <c r="H2911" s="124"/>
      <c r="I2911" s="128" t="s">
        <v>5964</v>
      </c>
      <c r="J2911" s="124"/>
      <c r="K2911" s="124"/>
      <c r="L2911" s="124"/>
      <c r="M2911" s="124"/>
      <c r="N2911" s="213">
        <v>0</v>
      </c>
      <c r="O2911" s="213">
        <v>1485.6</v>
      </c>
      <c r="P2911" s="124" t="s">
        <v>1314</v>
      </c>
    </row>
    <row r="2912" spans="1:16" ht="51">
      <c r="A2912" s="266">
        <v>15</v>
      </c>
      <c r="B2912" s="124"/>
      <c r="C2912" s="125" t="s">
        <v>691</v>
      </c>
      <c r="D2912" s="119">
        <v>43180</v>
      </c>
      <c r="E2912" s="120" t="s">
        <v>5965</v>
      </c>
      <c r="F2912" s="120" t="s">
        <v>3</v>
      </c>
      <c r="G2912" s="120">
        <v>1607068</v>
      </c>
      <c r="H2912" s="124"/>
      <c r="I2912" s="128" t="s">
        <v>5966</v>
      </c>
      <c r="J2912" s="124"/>
      <c r="K2912" s="124"/>
      <c r="L2912" s="124"/>
      <c r="M2912" s="124"/>
      <c r="N2912" s="213">
        <v>0</v>
      </c>
      <c r="O2912" s="213">
        <v>140.85</v>
      </c>
      <c r="P2912" s="124" t="s">
        <v>1314</v>
      </c>
    </row>
    <row r="2913" spans="1:16" ht="51">
      <c r="A2913" s="266" t="s">
        <v>619</v>
      </c>
      <c r="B2913" s="124"/>
      <c r="C2913" s="125" t="s">
        <v>713</v>
      </c>
      <c r="D2913" s="119">
        <v>43180</v>
      </c>
      <c r="E2913" s="120" t="s">
        <v>5967</v>
      </c>
      <c r="F2913" s="120" t="s">
        <v>3</v>
      </c>
      <c r="G2913" s="120">
        <v>1607042</v>
      </c>
      <c r="H2913" s="124"/>
      <c r="I2913" s="128" t="s">
        <v>5968</v>
      </c>
      <c r="J2913" s="124"/>
      <c r="K2913" s="124"/>
      <c r="L2913" s="124"/>
      <c r="M2913" s="124"/>
      <c r="N2913" s="213">
        <v>0</v>
      </c>
      <c r="O2913" s="213">
        <v>20760.669999999998</v>
      </c>
      <c r="P2913" s="124" t="s">
        <v>1314</v>
      </c>
    </row>
    <row r="2914" spans="1:16" ht="51">
      <c r="A2914" s="266" t="s">
        <v>619</v>
      </c>
      <c r="B2914" s="124"/>
      <c r="C2914" s="125" t="s">
        <v>713</v>
      </c>
      <c r="D2914" s="119">
        <v>43180</v>
      </c>
      <c r="E2914" s="120" t="s">
        <v>5969</v>
      </c>
      <c r="F2914" s="120" t="s">
        <v>3</v>
      </c>
      <c r="G2914" s="120">
        <v>1607045</v>
      </c>
      <c r="H2914" s="124"/>
      <c r="I2914" s="128" t="s">
        <v>5189</v>
      </c>
      <c r="J2914" s="124"/>
      <c r="K2914" s="124"/>
      <c r="L2914" s="124"/>
      <c r="M2914" s="124"/>
      <c r="N2914" s="213">
        <v>0</v>
      </c>
      <c r="O2914" s="213">
        <v>2878.16</v>
      </c>
      <c r="P2914" s="124" t="s">
        <v>1314</v>
      </c>
    </row>
    <row r="2915" spans="1:16" ht="51">
      <c r="A2915" s="266">
        <v>585</v>
      </c>
      <c r="B2915" s="124"/>
      <c r="C2915" s="125" t="s">
        <v>221</v>
      </c>
      <c r="D2915" s="119">
        <v>43180</v>
      </c>
      <c r="E2915" s="120" t="s">
        <v>5970</v>
      </c>
      <c r="F2915" s="120" t="s">
        <v>3</v>
      </c>
      <c r="G2915" s="120">
        <v>1607058</v>
      </c>
      <c r="H2915" s="124"/>
      <c r="I2915" s="128" t="s">
        <v>5971</v>
      </c>
      <c r="J2915" s="124"/>
      <c r="K2915" s="124"/>
      <c r="L2915" s="124"/>
      <c r="M2915" s="124"/>
      <c r="N2915" s="213">
        <v>0</v>
      </c>
      <c r="O2915" s="213">
        <v>59</v>
      </c>
      <c r="P2915" s="124" t="s">
        <v>1314</v>
      </c>
    </row>
    <row r="2916" spans="1:16" ht="51">
      <c r="A2916" s="266">
        <v>585</v>
      </c>
      <c r="B2916" s="124"/>
      <c r="C2916" s="125" t="s">
        <v>221</v>
      </c>
      <c r="D2916" s="119">
        <v>43180</v>
      </c>
      <c r="E2916" s="120" t="s">
        <v>5972</v>
      </c>
      <c r="F2916" s="120" t="s">
        <v>3</v>
      </c>
      <c r="G2916" s="120">
        <v>1607062</v>
      </c>
      <c r="H2916" s="124"/>
      <c r="I2916" s="128" t="s">
        <v>5973</v>
      </c>
      <c r="J2916" s="124"/>
      <c r="K2916" s="124"/>
      <c r="L2916" s="124"/>
      <c r="M2916" s="124"/>
      <c r="N2916" s="213">
        <v>0</v>
      </c>
      <c r="O2916" s="213">
        <v>185.5</v>
      </c>
      <c r="P2916" s="124" t="s">
        <v>1314</v>
      </c>
    </row>
    <row r="2917" spans="1:16" ht="38.25">
      <c r="A2917" s="266">
        <v>112</v>
      </c>
      <c r="B2917" s="124"/>
      <c r="C2917" s="125" t="s">
        <v>719</v>
      </c>
      <c r="D2917" s="119">
        <v>43180</v>
      </c>
      <c r="E2917" s="120" t="s">
        <v>5974</v>
      </c>
      <c r="F2917" s="120" t="s">
        <v>3</v>
      </c>
      <c r="G2917" s="120">
        <v>1607075</v>
      </c>
      <c r="H2917" s="124"/>
      <c r="I2917" s="128" t="s">
        <v>5975</v>
      </c>
      <c r="J2917" s="124"/>
      <c r="K2917" s="124"/>
      <c r="L2917" s="124"/>
      <c r="M2917" s="124"/>
      <c r="N2917" s="213">
        <v>0</v>
      </c>
      <c r="O2917" s="213">
        <v>251.57</v>
      </c>
      <c r="P2917" s="124" t="s">
        <v>1314</v>
      </c>
    </row>
    <row r="2918" spans="1:16" ht="38.25">
      <c r="A2918" s="266">
        <v>112</v>
      </c>
      <c r="B2918" s="124"/>
      <c r="C2918" s="125" t="s">
        <v>719</v>
      </c>
      <c r="D2918" s="119">
        <v>43180</v>
      </c>
      <c r="E2918" s="120" t="s">
        <v>5976</v>
      </c>
      <c r="F2918" s="120" t="s">
        <v>3</v>
      </c>
      <c r="G2918" s="120">
        <v>1607076</v>
      </c>
      <c r="H2918" s="124"/>
      <c r="I2918" s="128" t="s">
        <v>5975</v>
      </c>
      <c r="J2918" s="124"/>
      <c r="K2918" s="124"/>
      <c r="L2918" s="124"/>
      <c r="M2918" s="124"/>
      <c r="N2918" s="213">
        <v>0</v>
      </c>
      <c r="O2918" s="213">
        <v>97.98</v>
      </c>
      <c r="P2918" s="124" t="s">
        <v>1314</v>
      </c>
    </row>
    <row r="2919" spans="1:16" ht="51">
      <c r="A2919" s="266" t="s">
        <v>619</v>
      </c>
      <c r="B2919" s="124"/>
      <c r="C2919" s="125" t="s">
        <v>713</v>
      </c>
      <c r="D2919" s="119">
        <v>43180</v>
      </c>
      <c r="E2919" s="120" t="s">
        <v>5977</v>
      </c>
      <c r="F2919" s="120" t="s">
        <v>3</v>
      </c>
      <c r="G2919" s="120">
        <v>1607096</v>
      </c>
      <c r="H2919" s="124"/>
      <c r="I2919" s="128" t="s">
        <v>5978</v>
      </c>
      <c r="J2919" s="124"/>
      <c r="K2919" s="124"/>
      <c r="L2919" s="124"/>
      <c r="M2919" s="124"/>
      <c r="N2919" s="213">
        <v>0</v>
      </c>
      <c r="O2919" s="213">
        <v>19738.939999999999</v>
      </c>
      <c r="P2919" s="124" t="s">
        <v>1314</v>
      </c>
    </row>
    <row r="2920" spans="1:16" ht="51">
      <c r="A2920" s="266" t="s">
        <v>619</v>
      </c>
      <c r="B2920" s="124"/>
      <c r="C2920" s="125" t="s">
        <v>713</v>
      </c>
      <c r="D2920" s="119">
        <v>43180</v>
      </c>
      <c r="E2920" s="120" t="s">
        <v>5979</v>
      </c>
      <c r="F2920" s="120" t="s">
        <v>3</v>
      </c>
      <c r="G2920" s="120">
        <v>1607105</v>
      </c>
      <c r="H2920" s="124"/>
      <c r="I2920" s="128" t="s">
        <v>5980</v>
      </c>
      <c r="J2920" s="124"/>
      <c r="K2920" s="124"/>
      <c r="L2920" s="124"/>
      <c r="M2920" s="124"/>
      <c r="N2920" s="213">
        <v>0</v>
      </c>
      <c r="O2920" s="213">
        <v>40</v>
      </c>
      <c r="P2920" s="124" t="s">
        <v>1314</v>
      </c>
    </row>
    <row r="2921" spans="1:16" ht="51">
      <c r="A2921" s="266">
        <v>580</v>
      </c>
      <c r="B2921" s="124"/>
      <c r="C2921" s="125" t="s">
        <v>217</v>
      </c>
      <c r="D2921" s="119">
        <v>43180</v>
      </c>
      <c r="E2921" s="120" t="s">
        <v>5981</v>
      </c>
      <c r="F2921" s="120" t="s">
        <v>3</v>
      </c>
      <c r="G2921" s="120">
        <v>1607109</v>
      </c>
      <c r="H2921" s="124"/>
      <c r="I2921" s="128" t="s">
        <v>5982</v>
      </c>
      <c r="J2921" s="124"/>
      <c r="K2921" s="124"/>
      <c r="L2921" s="124"/>
      <c r="M2921" s="124"/>
      <c r="N2921" s="213">
        <v>0</v>
      </c>
      <c r="O2921" s="213">
        <v>120</v>
      </c>
      <c r="P2921" s="124" t="s">
        <v>1314</v>
      </c>
    </row>
    <row r="2922" spans="1:16" ht="51">
      <c r="A2922" s="266">
        <v>203</v>
      </c>
      <c r="B2922" s="124"/>
      <c r="C2922" s="125" t="s">
        <v>757</v>
      </c>
      <c r="D2922" s="119">
        <v>43180</v>
      </c>
      <c r="E2922" s="120" t="s">
        <v>5983</v>
      </c>
      <c r="F2922" s="120" t="s">
        <v>3</v>
      </c>
      <c r="G2922" s="120">
        <v>1607135</v>
      </c>
      <c r="H2922" s="124"/>
      <c r="I2922" s="128" t="s">
        <v>5984</v>
      </c>
      <c r="J2922" s="124"/>
      <c r="K2922" s="124"/>
      <c r="L2922" s="124"/>
      <c r="M2922" s="124"/>
      <c r="N2922" s="213">
        <v>0</v>
      </c>
      <c r="O2922" s="213">
        <v>50</v>
      </c>
      <c r="P2922" s="124" t="s">
        <v>1314</v>
      </c>
    </row>
    <row r="2923" spans="1:16" ht="51">
      <c r="A2923" s="266">
        <v>203</v>
      </c>
      <c r="B2923" s="124"/>
      <c r="C2923" s="125" t="s">
        <v>757</v>
      </c>
      <c r="D2923" s="119">
        <v>43180</v>
      </c>
      <c r="E2923" s="120" t="s">
        <v>5985</v>
      </c>
      <c r="F2923" s="120" t="s">
        <v>3</v>
      </c>
      <c r="G2923" s="120">
        <v>1607136</v>
      </c>
      <c r="H2923" s="124"/>
      <c r="I2923" s="128" t="s">
        <v>5986</v>
      </c>
      <c r="J2923" s="124"/>
      <c r="K2923" s="124"/>
      <c r="L2923" s="124"/>
      <c r="M2923" s="124"/>
      <c r="N2923" s="213">
        <v>0</v>
      </c>
      <c r="O2923" s="213">
        <v>15</v>
      </c>
      <c r="P2923" s="124" t="s">
        <v>1314</v>
      </c>
    </row>
    <row r="2924" spans="1:16" ht="63.75">
      <c r="A2924" s="266" t="s">
        <v>619</v>
      </c>
      <c r="B2924" s="124"/>
      <c r="C2924" s="125" t="s">
        <v>713</v>
      </c>
      <c r="D2924" s="119">
        <v>43180</v>
      </c>
      <c r="E2924" s="120" t="s">
        <v>5987</v>
      </c>
      <c r="F2924" s="120" t="s">
        <v>3</v>
      </c>
      <c r="G2924" s="120">
        <v>1607189</v>
      </c>
      <c r="H2924" s="124"/>
      <c r="I2924" s="128" t="s">
        <v>5988</v>
      </c>
      <c r="J2924" s="124"/>
      <c r="K2924" s="124"/>
      <c r="L2924" s="124"/>
      <c r="M2924" s="124"/>
      <c r="N2924" s="213">
        <v>0</v>
      </c>
      <c r="O2924" s="213">
        <v>9006</v>
      </c>
      <c r="P2924" s="124" t="s">
        <v>1314</v>
      </c>
    </row>
    <row r="2925" spans="1:16" ht="51">
      <c r="A2925" s="266" t="s">
        <v>619</v>
      </c>
      <c r="B2925" s="124"/>
      <c r="C2925" s="125" t="s">
        <v>713</v>
      </c>
      <c r="D2925" s="119">
        <v>43180</v>
      </c>
      <c r="E2925" s="120" t="s">
        <v>5989</v>
      </c>
      <c r="F2925" s="120" t="s">
        <v>3</v>
      </c>
      <c r="G2925" s="120">
        <v>1607209</v>
      </c>
      <c r="H2925" s="124"/>
      <c r="I2925" s="128" t="s">
        <v>5990</v>
      </c>
      <c r="J2925" s="124"/>
      <c r="K2925" s="124"/>
      <c r="L2925" s="124"/>
      <c r="M2925" s="124"/>
      <c r="N2925" s="213">
        <v>0</v>
      </c>
      <c r="O2925" s="213">
        <v>262.5</v>
      </c>
      <c r="P2925" s="124" t="s">
        <v>1314</v>
      </c>
    </row>
    <row r="2926" spans="1:16" ht="51">
      <c r="A2926" s="266" t="s">
        <v>619</v>
      </c>
      <c r="B2926" s="124"/>
      <c r="C2926" s="125" t="s">
        <v>713</v>
      </c>
      <c r="D2926" s="119">
        <v>43180</v>
      </c>
      <c r="E2926" s="120" t="s">
        <v>5991</v>
      </c>
      <c r="F2926" s="120" t="s">
        <v>3</v>
      </c>
      <c r="G2926" s="120">
        <v>1607263</v>
      </c>
      <c r="H2926" s="124"/>
      <c r="I2926" s="128" t="s">
        <v>5992</v>
      </c>
      <c r="J2926" s="124"/>
      <c r="K2926" s="124"/>
      <c r="L2926" s="124"/>
      <c r="M2926" s="124"/>
      <c r="N2926" s="213">
        <v>0</v>
      </c>
      <c r="O2926" s="213">
        <v>63</v>
      </c>
      <c r="P2926" s="124" t="s">
        <v>1314</v>
      </c>
    </row>
    <row r="2927" spans="1:16" ht="51">
      <c r="A2927" s="266" t="s">
        <v>619</v>
      </c>
      <c r="B2927" s="124"/>
      <c r="C2927" s="125" t="s">
        <v>713</v>
      </c>
      <c r="D2927" s="119">
        <v>43180</v>
      </c>
      <c r="E2927" s="120" t="s">
        <v>6960</v>
      </c>
      <c r="F2927" s="120" t="s">
        <v>6</v>
      </c>
      <c r="G2927" s="120">
        <v>692685</v>
      </c>
      <c r="H2927" s="124"/>
      <c r="I2927" s="128" t="s">
        <v>6961</v>
      </c>
      <c r="J2927" s="124"/>
      <c r="K2927" s="124"/>
      <c r="L2927" s="124"/>
      <c r="M2927" s="124"/>
      <c r="N2927" s="213">
        <v>0</v>
      </c>
      <c r="O2927" s="213">
        <v>49874.12</v>
      </c>
      <c r="P2927" s="124" t="s">
        <v>1314</v>
      </c>
    </row>
    <row r="2928" spans="1:16" ht="76.5">
      <c r="A2928" s="266" t="s">
        <v>620</v>
      </c>
      <c r="B2928" s="124"/>
      <c r="C2928" s="125" t="s">
        <v>714</v>
      </c>
      <c r="D2928" s="119">
        <v>43180</v>
      </c>
      <c r="E2928" s="120" t="s">
        <v>6962</v>
      </c>
      <c r="F2928" s="120" t="s">
        <v>6</v>
      </c>
      <c r="G2928" s="120">
        <v>954264</v>
      </c>
      <c r="H2928" s="124"/>
      <c r="I2928" s="128" t="s">
        <v>6963</v>
      </c>
      <c r="J2928" s="124"/>
      <c r="K2928" s="124"/>
      <c r="L2928" s="124"/>
      <c r="M2928" s="124"/>
      <c r="N2928" s="213">
        <v>0</v>
      </c>
      <c r="O2928" s="213">
        <v>20000</v>
      </c>
      <c r="P2928" s="124" t="s">
        <v>1314</v>
      </c>
    </row>
    <row r="2929" spans="1:16" ht="63.75">
      <c r="A2929" s="266">
        <v>513</v>
      </c>
      <c r="B2929" s="124"/>
      <c r="C2929" s="125" t="s">
        <v>201</v>
      </c>
      <c r="D2929" s="119">
        <v>43180</v>
      </c>
      <c r="E2929" s="120" t="s">
        <v>6964</v>
      </c>
      <c r="F2929" s="120" t="s">
        <v>13</v>
      </c>
      <c r="G2929" s="120">
        <v>916350</v>
      </c>
      <c r="H2929" s="124"/>
      <c r="I2929" s="128" t="s">
        <v>6965</v>
      </c>
      <c r="J2929" s="124"/>
      <c r="K2929" s="124"/>
      <c r="L2929" s="124"/>
      <c r="M2929" s="124"/>
      <c r="N2929" s="213">
        <v>69.599999999999994</v>
      </c>
      <c r="O2929" s="213">
        <v>0</v>
      </c>
      <c r="P2929" s="124" t="s">
        <v>1314</v>
      </c>
    </row>
    <row r="2930" spans="1:16" ht="76.5">
      <c r="A2930" s="266">
        <v>513</v>
      </c>
      <c r="B2930" s="124"/>
      <c r="C2930" s="125" t="s">
        <v>201</v>
      </c>
      <c r="D2930" s="119">
        <v>43180</v>
      </c>
      <c r="E2930" s="120" t="s">
        <v>6966</v>
      </c>
      <c r="F2930" s="120" t="s">
        <v>11</v>
      </c>
      <c r="G2930" s="120">
        <v>916350</v>
      </c>
      <c r="H2930" s="124"/>
      <c r="I2930" s="128" t="s">
        <v>6967</v>
      </c>
      <c r="J2930" s="124"/>
      <c r="K2930" s="124"/>
      <c r="L2930" s="124"/>
      <c r="M2930" s="124"/>
      <c r="N2930" s="213">
        <v>50</v>
      </c>
      <c r="O2930" s="213">
        <v>0</v>
      </c>
      <c r="P2930" s="124" t="s">
        <v>1314</v>
      </c>
    </row>
    <row r="2931" spans="1:16" ht="63.75">
      <c r="A2931" s="266">
        <v>513</v>
      </c>
      <c r="B2931" s="124"/>
      <c r="C2931" s="125" t="s">
        <v>201</v>
      </c>
      <c r="D2931" s="119">
        <v>43180</v>
      </c>
      <c r="E2931" s="120" t="s">
        <v>6968</v>
      </c>
      <c r="F2931" s="120" t="s">
        <v>13</v>
      </c>
      <c r="G2931" s="120">
        <v>916393</v>
      </c>
      <c r="H2931" s="124"/>
      <c r="I2931" s="128" t="s">
        <v>6969</v>
      </c>
      <c r="J2931" s="124"/>
      <c r="K2931" s="124"/>
      <c r="L2931" s="124"/>
      <c r="M2931" s="124"/>
      <c r="N2931" s="213">
        <v>69.599999999999994</v>
      </c>
      <c r="O2931" s="213">
        <v>0</v>
      </c>
      <c r="P2931" s="124" t="s">
        <v>1314</v>
      </c>
    </row>
    <row r="2932" spans="1:16" ht="63.75">
      <c r="A2932" s="266">
        <v>513</v>
      </c>
      <c r="B2932" s="124"/>
      <c r="C2932" s="125" t="s">
        <v>201</v>
      </c>
      <c r="D2932" s="119">
        <v>43180</v>
      </c>
      <c r="E2932" s="120" t="s">
        <v>6970</v>
      </c>
      <c r="F2932" s="120" t="s">
        <v>11</v>
      </c>
      <c r="G2932" s="120">
        <v>916393</v>
      </c>
      <c r="H2932" s="124"/>
      <c r="I2932" s="128" t="s">
        <v>6971</v>
      </c>
      <c r="J2932" s="124"/>
      <c r="K2932" s="124"/>
      <c r="L2932" s="124"/>
      <c r="M2932" s="124"/>
      <c r="N2932" s="213">
        <v>50</v>
      </c>
      <c r="O2932" s="213">
        <v>0</v>
      </c>
      <c r="P2932" s="124" t="s">
        <v>1314</v>
      </c>
    </row>
    <row r="2933" spans="1:16" ht="63.75">
      <c r="A2933" s="266" t="s">
        <v>620</v>
      </c>
      <c r="B2933" s="124"/>
      <c r="C2933" s="125" t="s">
        <v>714</v>
      </c>
      <c r="D2933" s="119">
        <v>43180</v>
      </c>
      <c r="E2933" s="120" t="s">
        <v>6972</v>
      </c>
      <c r="F2933" s="120" t="s">
        <v>11</v>
      </c>
      <c r="G2933" s="120">
        <v>10517</v>
      </c>
      <c r="H2933" s="124"/>
      <c r="I2933" s="128" t="s">
        <v>6973</v>
      </c>
      <c r="J2933" s="124"/>
      <c r="K2933" s="124"/>
      <c r="L2933" s="124"/>
      <c r="M2933" s="124"/>
      <c r="N2933" s="213">
        <v>9480.92</v>
      </c>
      <c r="O2933" s="213">
        <v>0</v>
      </c>
      <c r="P2933" s="124" t="s">
        <v>1314</v>
      </c>
    </row>
    <row r="2934" spans="1:16" ht="63.75">
      <c r="A2934" s="266">
        <v>513</v>
      </c>
      <c r="B2934" s="124"/>
      <c r="C2934" s="125" t="s">
        <v>201</v>
      </c>
      <c r="D2934" s="119">
        <v>43180</v>
      </c>
      <c r="E2934" s="120" t="s">
        <v>6974</v>
      </c>
      <c r="F2934" s="120" t="s">
        <v>15</v>
      </c>
      <c r="G2934" s="120">
        <v>691987</v>
      </c>
      <c r="H2934" s="124"/>
      <c r="I2934" s="128" t="s">
        <v>6975</v>
      </c>
      <c r="J2934" s="124"/>
      <c r="K2934" s="124"/>
      <c r="L2934" s="124"/>
      <c r="M2934" s="124"/>
      <c r="N2934" s="213">
        <v>50</v>
      </c>
      <c r="O2934" s="213">
        <v>0</v>
      </c>
      <c r="P2934" s="124" t="s">
        <v>1314</v>
      </c>
    </row>
    <row r="2935" spans="1:16" ht="63.75">
      <c r="A2935" s="266" t="s">
        <v>620</v>
      </c>
      <c r="B2935" s="124"/>
      <c r="C2935" s="125" t="s">
        <v>714</v>
      </c>
      <c r="D2935" s="119">
        <v>43180</v>
      </c>
      <c r="E2935" s="120" t="s">
        <v>6976</v>
      </c>
      <c r="F2935" s="120" t="s">
        <v>11</v>
      </c>
      <c r="G2935" s="120">
        <v>10558</v>
      </c>
      <c r="H2935" s="124"/>
      <c r="I2935" s="128" t="s">
        <v>6977</v>
      </c>
      <c r="J2935" s="124"/>
      <c r="K2935" s="124"/>
      <c r="L2935" s="124"/>
      <c r="M2935" s="124"/>
      <c r="N2935" s="213">
        <v>1940.07</v>
      </c>
      <c r="O2935" s="213">
        <v>0</v>
      </c>
      <c r="P2935" s="124" t="s">
        <v>1314</v>
      </c>
    </row>
    <row r="2936" spans="1:16" ht="63.75">
      <c r="A2936" s="266">
        <v>513</v>
      </c>
      <c r="B2936" s="124"/>
      <c r="C2936" s="125" t="s">
        <v>201</v>
      </c>
      <c r="D2936" s="119">
        <v>43180</v>
      </c>
      <c r="E2936" s="120" t="s">
        <v>6978</v>
      </c>
      <c r="F2936" s="120" t="s">
        <v>13</v>
      </c>
      <c r="G2936" s="120">
        <v>10559</v>
      </c>
      <c r="H2936" s="124"/>
      <c r="I2936" s="128" t="s">
        <v>6979</v>
      </c>
      <c r="J2936" s="124"/>
      <c r="K2936" s="124"/>
      <c r="L2936" s="124"/>
      <c r="M2936" s="124"/>
      <c r="N2936" s="213">
        <v>8460675.25</v>
      </c>
      <c r="O2936" s="213">
        <v>0</v>
      </c>
      <c r="P2936" s="124" t="s">
        <v>1314</v>
      </c>
    </row>
    <row r="2937" spans="1:16" ht="76.5">
      <c r="A2937" s="266">
        <v>513</v>
      </c>
      <c r="B2937" s="124"/>
      <c r="C2937" s="125" t="s">
        <v>201</v>
      </c>
      <c r="D2937" s="119">
        <v>43180</v>
      </c>
      <c r="E2937" s="120" t="s">
        <v>6980</v>
      </c>
      <c r="F2937" s="120" t="s">
        <v>11</v>
      </c>
      <c r="G2937" s="120">
        <v>10559</v>
      </c>
      <c r="H2937" s="124"/>
      <c r="I2937" s="128" t="s">
        <v>6981</v>
      </c>
      <c r="J2937" s="124"/>
      <c r="K2937" s="124"/>
      <c r="L2937" s="124"/>
      <c r="M2937" s="124"/>
      <c r="N2937" s="213">
        <v>6107.38</v>
      </c>
      <c r="O2937" s="213">
        <v>0</v>
      </c>
      <c r="P2937" s="124" t="s">
        <v>1314</v>
      </c>
    </row>
    <row r="2938" spans="1:16" ht="63.75">
      <c r="A2938" s="266" t="s">
        <v>620</v>
      </c>
      <c r="B2938" s="124"/>
      <c r="C2938" s="125" t="s">
        <v>714</v>
      </c>
      <c r="D2938" s="119">
        <v>43180</v>
      </c>
      <c r="E2938" s="120" t="s">
        <v>6982</v>
      </c>
      <c r="F2938" s="120" t="s">
        <v>11</v>
      </c>
      <c r="G2938" s="120">
        <v>10561</v>
      </c>
      <c r="H2938" s="124"/>
      <c r="I2938" s="128" t="s">
        <v>6983</v>
      </c>
      <c r="J2938" s="124"/>
      <c r="K2938" s="124"/>
      <c r="L2938" s="124"/>
      <c r="M2938" s="124"/>
      <c r="N2938" s="213">
        <v>11463.67</v>
      </c>
      <c r="O2938" s="213">
        <v>0</v>
      </c>
      <c r="P2938" s="124" t="s">
        <v>1314</v>
      </c>
    </row>
    <row r="2939" spans="1:16" ht="63.75">
      <c r="A2939" s="266">
        <v>513</v>
      </c>
      <c r="B2939" s="124"/>
      <c r="C2939" s="125" t="s">
        <v>201</v>
      </c>
      <c r="D2939" s="119">
        <v>43180</v>
      </c>
      <c r="E2939" s="120" t="s">
        <v>6984</v>
      </c>
      <c r="F2939" s="120" t="s">
        <v>13</v>
      </c>
      <c r="G2939" s="120">
        <v>10564</v>
      </c>
      <c r="H2939" s="124"/>
      <c r="I2939" s="128" t="s">
        <v>6985</v>
      </c>
      <c r="J2939" s="124"/>
      <c r="K2939" s="124"/>
      <c r="L2939" s="124"/>
      <c r="M2939" s="124"/>
      <c r="N2939" s="213">
        <v>17697825.710000001</v>
      </c>
      <c r="O2939" s="213">
        <v>0</v>
      </c>
      <c r="P2939" s="124" t="s">
        <v>1314</v>
      </c>
    </row>
    <row r="2940" spans="1:16" ht="63.75">
      <c r="A2940" s="266">
        <v>513</v>
      </c>
      <c r="B2940" s="124"/>
      <c r="C2940" s="125" t="s">
        <v>201</v>
      </c>
      <c r="D2940" s="119">
        <v>43180</v>
      </c>
      <c r="E2940" s="120" t="s">
        <v>6986</v>
      </c>
      <c r="F2940" s="120" t="s">
        <v>11</v>
      </c>
      <c r="G2940" s="120">
        <v>10564</v>
      </c>
      <c r="H2940" s="124"/>
      <c r="I2940" s="128" t="s">
        <v>6987</v>
      </c>
      <c r="J2940" s="124"/>
      <c r="K2940" s="124"/>
      <c r="L2940" s="124"/>
      <c r="M2940" s="124"/>
      <c r="N2940" s="213">
        <v>12480.46</v>
      </c>
      <c r="O2940" s="213">
        <v>0</v>
      </c>
      <c r="P2940" s="124" t="s">
        <v>1314</v>
      </c>
    </row>
    <row r="2941" spans="1:16" ht="63.75">
      <c r="A2941" s="266" t="s">
        <v>620</v>
      </c>
      <c r="B2941" s="124"/>
      <c r="C2941" s="125" t="s">
        <v>714</v>
      </c>
      <c r="D2941" s="119">
        <v>43180</v>
      </c>
      <c r="E2941" s="120" t="s">
        <v>6988</v>
      </c>
      <c r="F2941" s="120" t="s">
        <v>11</v>
      </c>
      <c r="G2941" s="120">
        <v>10563</v>
      </c>
      <c r="H2941" s="124"/>
      <c r="I2941" s="128" t="s">
        <v>6989</v>
      </c>
      <c r="J2941" s="124"/>
      <c r="K2941" s="124"/>
      <c r="L2941" s="124"/>
      <c r="M2941" s="124"/>
      <c r="N2941" s="213">
        <v>9003.74</v>
      </c>
      <c r="O2941" s="213">
        <v>0</v>
      </c>
      <c r="P2941" s="124" t="s">
        <v>1314</v>
      </c>
    </row>
    <row r="2942" spans="1:16" ht="63.75">
      <c r="A2942" s="266" t="s">
        <v>620</v>
      </c>
      <c r="B2942" s="124"/>
      <c r="C2942" s="125" t="s">
        <v>714</v>
      </c>
      <c r="D2942" s="119">
        <v>43180</v>
      </c>
      <c r="E2942" s="120" t="s">
        <v>6990</v>
      </c>
      <c r="F2942" s="120" t="s">
        <v>11</v>
      </c>
      <c r="G2942" s="120">
        <v>10565</v>
      </c>
      <c r="H2942" s="124"/>
      <c r="I2942" s="128" t="s">
        <v>6991</v>
      </c>
      <c r="J2942" s="124"/>
      <c r="K2942" s="124"/>
      <c r="L2942" s="124"/>
      <c r="M2942" s="124"/>
      <c r="N2942" s="213">
        <v>23117.64</v>
      </c>
      <c r="O2942" s="213">
        <v>0</v>
      </c>
      <c r="P2942" s="124" t="s">
        <v>1314</v>
      </c>
    </row>
    <row r="2943" spans="1:16" ht="63.75">
      <c r="A2943" s="266" t="s">
        <v>620</v>
      </c>
      <c r="B2943" s="124"/>
      <c r="C2943" s="125" t="s">
        <v>714</v>
      </c>
      <c r="D2943" s="119">
        <v>43180</v>
      </c>
      <c r="E2943" s="120" t="s">
        <v>6992</v>
      </c>
      <c r="F2943" s="120" t="s">
        <v>11</v>
      </c>
      <c r="G2943" s="120">
        <v>10566</v>
      </c>
      <c r="H2943" s="124"/>
      <c r="I2943" s="128" t="s">
        <v>6993</v>
      </c>
      <c r="J2943" s="124"/>
      <c r="K2943" s="124"/>
      <c r="L2943" s="124"/>
      <c r="M2943" s="124"/>
      <c r="N2943" s="213">
        <v>2177.6999999999998</v>
      </c>
      <c r="O2943" s="213">
        <v>0</v>
      </c>
      <c r="P2943" s="124" t="s">
        <v>1314</v>
      </c>
    </row>
    <row r="2944" spans="1:16" ht="51">
      <c r="A2944" s="266">
        <v>513</v>
      </c>
      <c r="B2944" s="124"/>
      <c r="C2944" s="125" t="s">
        <v>201</v>
      </c>
      <c r="D2944" s="119">
        <v>43180</v>
      </c>
      <c r="E2944" s="120" t="s">
        <v>6994</v>
      </c>
      <c r="F2944" s="120" t="s">
        <v>15</v>
      </c>
      <c r="G2944" s="120">
        <v>692771</v>
      </c>
      <c r="H2944" s="124"/>
      <c r="I2944" s="128" t="s">
        <v>6995</v>
      </c>
      <c r="J2944" s="124"/>
      <c r="K2944" s="124"/>
      <c r="L2944" s="124"/>
      <c r="M2944" s="124"/>
      <c r="N2944" s="213">
        <v>50</v>
      </c>
      <c r="O2944" s="213">
        <v>0</v>
      </c>
      <c r="P2944" s="124" t="s">
        <v>1314</v>
      </c>
    </row>
    <row r="2945" spans="1:16" ht="51">
      <c r="A2945" s="266">
        <v>513</v>
      </c>
      <c r="B2945" s="124"/>
      <c r="C2945" s="125" t="s">
        <v>201</v>
      </c>
      <c r="D2945" s="119">
        <v>43180</v>
      </c>
      <c r="E2945" s="120" t="s">
        <v>6996</v>
      </c>
      <c r="F2945" s="120" t="s">
        <v>15</v>
      </c>
      <c r="G2945" s="120">
        <v>692773</v>
      </c>
      <c r="H2945" s="124"/>
      <c r="I2945" s="128" t="s">
        <v>6997</v>
      </c>
      <c r="J2945" s="124"/>
      <c r="K2945" s="124"/>
      <c r="L2945" s="124"/>
      <c r="M2945" s="124"/>
      <c r="N2945" s="213">
        <v>50</v>
      </c>
      <c r="O2945" s="213">
        <v>0</v>
      </c>
      <c r="P2945" s="124" t="s">
        <v>1314</v>
      </c>
    </row>
    <row r="2946" spans="1:16" ht="51">
      <c r="A2946" s="266">
        <v>513</v>
      </c>
      <c r="B2946" s="124"/>
      <c r="C2946" s="125" t="s">
        <v>201</v>
      </c>
      <c r="D2946" s="119">
        <v>43180</v>
      </c>
      <c r="E2946" s="120" t="s">
        <v>6998</v>
      </c>
      <c r="F2946" s="120" t="s">
        <v>15</v>
      </c>
      <c r="G2946" s="120">
        <v>692775</v>
      </c>
      <c r="H2946" s="124"/>
      <c r="I2946" s="128" t="s">
        <v>6999</v>
      </c>
      <c r="J2946" s="124"/>
      <c r="K2946" s="124"/>
      <c r="L2946" s="124"/>
      <c r="M2946" s="124"/>
      <c r="N2946" s="213">
        <v>50</v>
      </c>
      <c r="O2946" s="213">
        <v>0</v>
      </c>
      <c r="P2946" s="124" t="s">
        <v>1314</v>
      </c>
    </row>
    <row r="2947" spans="1:16" ht="51">
      <c r="A2947" s="266">
        <v>513</v>
      </c>
      <c r="B2947" s="124"/>
      <c r="C2947" s="125" t="s">
        <v>201</v>
      </c>
      <c r="D2947" s="119">
        <v>43180</v>
      </c>
      <c r="E2947" s="120" t="s">
        <v>7000</v>
      </c>
      <c r="F2947" s="120" t="s">
        <v>15</v>
      </c>
      <c r="G2947" s="120">
        <v>692777</v>
      </c>
      <c r="H2947" s="124"/>
      <c r="I2947" s="128" t="s">
        <v>2726</v>
      </c>
      <c r="J2947" s="124"/>
      <c r="K2947" s="124"/>
      <c r="L2947" s="124"/>
      <c r="M2947" s="124"/>
      <c r="N2947" s="213">
        <v>50</v>
      </c>
      <c r="O2947" s="213">
        <v>0</v>
      </c>
      <c r="P2947" s="124" t="s">
        <v>1314</v>
      </c>
    </row>
    <row r="2948" spans="1:16" ht="76.5">
      <c r="A2948" s="266">
        <v>25</v>
      </c>
      <c r="B2948" s="124"/>
      <c r="C2948" s="125" t="s">
        <v>694</v>
      </c>
      <c r="D2948" s="119">
        <v>43180</v>
      </c>
      <c r="E2948" s="120" t="s">
        <v>7001</v>
      </c>
      <c r="F2948" s="120" t="s">
        <v>1315</v>
      </c>
      <c r="G2948" s="120">
        <v>17029920</v>
      </c>
      <c r="H2948" s="124"/>
      <c r="I2948" s="128" t="s">
        <v>7002</v>
      </c>
      <c r="J2948" s="124"/>
      <c r="K2948" s="124"/>
      <c r="L2948" s="124"/>
      <c r="M2948" s="124"/>
      <c r="N2948" s="213">
        <v>233003.82</v>
      </c>
      <c r="O2948" s="213">
        <v>0</v>
      </c>
      <c r="P2948" s="124" t="s">
        <v>1314</v>
      </c>
    </row>
    <row r="2949" spans="1:16" ht="76.5">
      <c r="A2949" s="266">
        <v>25</v>
      </c>
      <c r="B2949" s="124"/>
      <c r="C2949" s="125" t="s">
        <v>694</v>
      </c>
      <c r="D2949" s="119">
        <v>43180</v>
      </c>
      <c r="E2949" s="120" t="s">
        <v>7003</v>
      </c>
      <c r="F2949" s="120" t="s">
        <v>1315</v>
      </c>
      <c r="G2949" s="120">
        <v>17029921</v>
      </c>
      <c r="H2949" s="124"/>
      <c r="I2949" s="128" t="s">
        <v>7004</v>
      </c>
      <c r="J2949" s="124"/>
      <c r="K2949" s="124"/>
      <c r="L2949" s="124"/>
      <c r="M2949" s="124"/>
      <c r="N2949" s="213">
        <v>61168.93</v>
      </c>
      <c r="O2949" s="213">
        <v>0</v>
      </c>
      <c r="P2949" s="124" t="s">
        <v>1314</v>
      </c>
    </row>
    <row r="2950" spans="1:16" ht="63.75">
      <c r="A2950" s="266">
        <v>20</v>
      </c>
      <c r="B2950" s="124"/>
      <c r="C2950" s="125" t="s">
        <v>693</v>
      </c>
      <c r="D2950" s="119">
        <v>43181</v>
      </c>
      <c r="E2950" s="120" t="s">
        <v>5993</v>
      </c>
      <c r="F2950" s="120" t="s">
        <v>3</v>
      </c>
      <c r="G2950" s="120">
        <v>1607389</v>
      </c>
      <c r="H2950" s="124"/>
      <c r="I2950" s="128" t="s">
        <v>5994</v>
      </c>
      <c r="J2950" s="124"/>
      <c r="K2950" s="124"/>
      <c r="L2950" s="124"/>
      <c r="M2950" s="124"/>
      <c r="N2950" s="213">
        <v>0</v>
      </c>
      <c r="O2950" s="213">
        <v>206.88</v>
      </c>
      <c r="P2950" s="124" t="s">
        <v>1314</v>
      </c>
    </row>
    <row r="2951" spans="1:16" ht="63.75">
      <c r="A2951" s="266">
        <v>16</v>
      </c>
      <c r="B2951" s="124"/>
      <c r="C2951" s="125" t="s">
        <v>692</v>
      </c>
      <c r="D2951" s="119">
        <v>43181</v>
      </c>
      <c r="E2951" s="120" t="s">
        <v>5993</v>
      </c>
      <c r="F2951" s="120" t="s">
        <v>3</v>
      </c>
      <c r="G2951" s="120">
        <v>1607389</v>
      </c>
      <c r="H2951" s="124"/>
      <c r="I2951" s="128" t="s">
        <v>5994</v>
      </c>
      <c r="J2951" s="124"/>
      <c r="K2951" s="124"/>
      <c r="L2951" s="124"/>
      <c r="M2951" s="124"/>
      <c r="N2951" s="213">
        <v>0</v>
      </c>
      <c r="O2951" s="213">
        <v>18109.599999999999</v>
      </c>
      <c r="P2951" s="124" t="s">
        <v>1314</v>
      </c>
    </row>
    <row r="2952" spans="1:16" ht="63.75">
      <c r="A2952" s="266">
        <v>16</v>
      </c>
      <c r="B2952" s="124"/>
      <c r="C2952" s="125" t="s">
        <v>692</v>
      </c>
      <c r="D2952" s="119">
        <v>43181</v>
      </c>
      <c r="E2952" s="120" t="s">
        <v>5993</v>
      </c>
      <c r="F2952" s="120" t="s">
        <v>3</v>
      </c>
      <c r="G2952" s="120">
        <v>1607389</v>
      </c>
      <c r="H2952" s="124"/>
      <c r="I2952" s="128" t="s">
        <v>5994</v>
      </c>
      <c r="J2952" s="124"/>
      <c r="K2952" s="124"/>
      <c r="L2952" s="124"/>
      <c r="M2952" s="124"/>
      <c r="N2952" s="213">
        <v>0</v>
      </c>
      <c r="O2952" s="213">
        <v>39636.14</v>
      </c>
      <c r="P2952" s="124" t="s">
        <v>1314</v>
      </c>
    </row>
    <row r="2953" spans="1:16" ht="63.75">
      <c r="A2953" s="266">
        <v>16</v>
      </c>
      <c r="B2953" s="124"/>
      <c r="C2953" s="125" t="s">
        <v>692</v>
      </c>
      <c r="D2953" s="119">
        <v>43181</v>
      </c>
      <c r="E2953" s="120" t="s">
        <v>5993</v>
      </c>
      <c r="F2953" s="120" t="s">
        <v>3</v>
      </c>
      <c r="G2953" s="120">
        <v>1607389</v>
      </c>
      <c r="H2953" s="124"/>
      <c r="I2953" s="128" t="s">
        <v>5994</v>
      </c>
      <c r="J2953" s="124"/>
      <c r="K2953" s="124"/>
      <c r="L2953" s="124"/>
      <c r="M2953" s="124"/>
      <c r="N2953" s="213">
        <v>0</v>
      </c>
      <c r="O2953" s="213">
        <v>21250.78</v>
      </c>
      <c r="P2953" s="124" t="s">
        <v>1314</v>
      </c>
    </row>
    <row r="2954" spans="1:16" ht="63.75">
      <c r="A2954" s="266">
        <v>16</v>
      </c>
      <c r="B2954" s="124"/>
      <c r="C2954" s="125" t="s">
        <v>692</v>
      </c>
      <c r="D2954" s="119">
        <v>43181</v>
      </c>
      <c r="E2954" s="120" t="s">
        <v>5993</v>
      </c>
      <c r="F2954" s="120" t="s">
        <v>3</v>
      </c>
      <c r="G2954" s="120">
        <v>1607389</v>
      </c>
      <c r="H2954" s="124"/>
      <c r="I2954" s="128" t="s">
        <v>5994</v>
      </c>
      <c r="J2954" s="124"/>
      <c r="K2954" s="124"/>
      <c r="L2954" s="124"/>
      <c r="M2954" s="124"/>
      <c r="N2954" s="213">
        <v>0</v>
      </c>
      <c r="O2954" s="213">
        <v>11311.7</v>
      </c>
      <c r="P2954" s="124" t="s">
        <v>1314</v>
      </c>
    </row>
    <row r="2955" spans="1:16" ht="63.75">
      <c r="A2955" s="266">
        <v>16</v>
      </c>
      <c r="B2955" s="124"/>
      <c r="C2955" s="125" t="s">
        <v>692</v>
      </c>
      <c r="D2955" s="119">
        <v>43181</v>
      </c>
      <c r="E2955" s="120" t="s">
        <v>5993</v>
      </c>
      <c r="F2955" s="120" t="s">
        <v>3</v>
      </c>
      <c r="G2955" s="120">
        <v>1607389</v>
      </c>
      <c r="H2955" s="124"/>
      <c r="I2955" s="128" t="s">
        <v>5994</v>
      </c>
      <c r="J2955" s="124"/>
      <c r="K2955" s="124"/>
      <c r="L2955" s="124"/>
      <c r="M2955" s="124"/>
      <c r="N2955" s="213">
        <v>0</v>
      </c>
      <c r="O2955" s="213">
        <v>6767.28</v>
      </c>
      <c r="P2955" s="124" t="s">
        <v>1314</v>
      </c>
    </row>
    <row r="2956" spans="1:16" ht="63.75">
      <c r="A2956" s="266">
        <v>16</v>
      </c>
      <c r="B2956" s="124"/>
      <c r="C2956" s="125" t="s">
        <v>692</v>
      </c>
      <c r="D2956" s="119">
        <v>43181</v>
      </c>
      <c r="E2956" s="120" t="s">
        <v>5993</v>
      </c>
      <c r="F2956" s="120" t="s">
        <v>3</v>
      </c>
      <c r="G2956" s="120">
        <v>1607389</v>
      </c>
      <c r="H2956" s="124"/>
      <c r="I2956" s="128" t="s">
        <v>5994</v>
      </c>
      <c r="J2956" s="124"/>
      <c r="K2956" s="124"/>
      <c r="L2956" s="124"/>
      <c r="M2956" s="124"/>
      <c r="N2956" s="213">
        <v>0</v>
      </c>
      <c r="O2956" s="213">
        <v>9340.7999999999993</v>
      </c>
      <c r="P2956" s="124" t="s">
        <v>1314</v>
      </c>
    </row>
    <row r="2957" spans="1:16" ht="63.75">
      <c r="A2957" s="266">
        <v>16</v>
      </c>
      <c r="B2957" s="124"/>
      <c r="C2957" s="125" t="s">
        <v>692</v>
      </c>
      <c r="D2957" s="119">
        <v>43181</v>
      </c>
      <c r="E2957" s="120" t="s">
        <v>5993</v>
      </c>
      <c r="F2957" s="120" t="s">
        <v>3</v>
      </c>
      <c r="G2957" s="120">
        <v>1607389</v>
      </c>
      <c r="H2957" s="124"/>
      <c r="I2957" s="128" t="s">
        <v>5994</v>
      </c>
      <c r="J2957" s="124"/>
      <c r="K2957" s="124"/>
      <c r="L2957" s="124"/>
      <c r="M2957" s="124"/>
      <c r="N2957" s="213">
        <v>0</v>
      </c>
      <c r="O2957" s="213">
        <v>32186.87</v>
      </c>
      <c r="P2957" s="124" t="s">
        <v>1314</v>
      </c>
    </row>
    <row r="2958" spans="1:16" ht="63.75">
      <c r="A2958" s="266">
        <v>16</v>
      </c>
      <c r="B2958" s="124"/>
      <c r="C2958" s="125" t="s">
        <v>692</v>
      </c>
      <c r="D2958" s="119">
        <v>43181</v>
      </c>
      <c r="E2958" s="120" t="s">
        <v>5993</v>
      </c>
      <c r="F2958" s="120" t="s">
        <v>3</v>
      </c>
      <c r="G2958" s="120">
        <v>1607389</v>
      </c>
      <c r="H2958" s="124"/>
      <c r="I2958" s="128" t="s">
        <v>5994</v>
      </c>
      <c r="J2958" s="124"/>
      <c r="K2958" s="124"/>
      <c r="L2958" s="124"/>
      <c r="M2958" s="124"/>
      <c r="N2958" s="213">
        <v>0</v>
      </c>
      <c r="O2958" s="213">
        <v>10630.27</v>
      </c>
      <c r="P2958" s="124" t="s">
        <v>1314</v>
      </c>
    </row>
    <row r="2959" spans="1:16" ht="63.75">
      <c r="A2959" s="266">
        <v>16</v>
      </c>
      <c r="B2959" s="124"/>
      <c r="C2959" s="125" t="s">
        <v>692</v>
      </c>
      <c r="D2959" s="119">
        <v>43181</v>
      </c>
      <c r="E2959" s="120" t="s">
        <v>5993</v>
      </c>
      <c r="F2959" s="120" t="s">
        <v>3</v>
      </c>
      <c r="G2959" s="120">
        <v>1607389</v>
      </c>
      <c r="H2959" s="124"/>
      <c r="I2959" s="128" t="s">
        <v>5994</v>
      </c>
      <c r="J2959" s="124"/>
      <c r="K2959" s="124"/>
      <c r="L2959" s="124"/>
      <c r="M2959" s="124"/>
      <c r="N2959" s="213">
        <v>0</v>
      </c>
      <c r="O2959" s="213">
        <v>21718.2</v>
      </c>
      <c r="P2959" s="124" t="s">
        <v>1314</v>
      </c>
    </row>
    <row r="2960" spans="1:16" ht="63.75">
      <c r="A2960" s="266">
        <v>16</v>
      </c>
      <c r="B2960" s="124"/>
      <c r="C2960" s="125" t="s">
        <v>692</v>
      </c>
      <c r="D2960" s="119">
        <v>43181</v>
      </c>
      <c r="E2960" s="120" t="s">
        <v>5993</v>
      </c>
      <c r="F2960" s="120" t="s">
        <v>3</v>
      </c>
      <c r="G2960" s="120">
        <v>1607389</v>
      </c>
      <c r="H2960" s="124"/>
      <c r="I2960" s="128" t="s">
        <v>5994</v>
      </c>
      <c r="J2960" s="124"/>
      <c r="K2960" s="124"/>
      <c r="L2960" s="124"/>
      <c r="M2960" s="124"/>
      <c r="N2960" s="213">
        <v>0</v>
      </c>
      <c r="O2960" s="213">
        <v>22284.31</v>
      </c>
      <c r="P2960" s="124" t="s">
        <v>1314</v>
      </c>
    </row>
    <row r="2961" spans="1:16" ht="63.75">
      <c r="A2961" s="266">
        <v>16</v>
      </c>
      <c r="B2961" s="124"/>
      <c r="C2961" s="125" t="s">
        <v>692</v>
      </c>
      <c r="D2961" s="119">
        <v>43181</v>
      </c>
      <c r="E2961" s="120" t="s">
        <v>5993</v>
      </c>
      <c r="F2961" s="120" t="s">
        <v>3</v>
      </c>
      <c r="G2961" s="120">
        <v>1607389</v>
      </c>
      <c r="H2961" s="124"/>
      <c r="I2961" s="128" t="s">
        <v>5994</v>
      </c>
      <c r="J2961" s="124"/>
      <c r="K2961" s="124"/>
      <c r="L2961" s="124"/>
      <c r="M2961" s="124"/>
      <c r="N2961" s="213">
        <v>0</v>
      </c>
      <c r="O2961" s="213">
        <v>29335.53</v>
      </c>
      <c r="P2961" s="124" t="s">
        <v>1314</v>
      </c>
    </row>
    <row r="2962" spans="1:16" ht="63.75">
      <c r="A2962" s="266">
        <v>16</v>
      </c>
      <c r="B2962" s="124"/>
      <c r="C2962" s="125" t="s">
        <v>692</v>
      </c>
      <c r="D2962" s="119">
        <v>43181</v>
      </c>
      <c r="E2962" s="120" t="s">
        <v>5993</v>
      </c>
      <c r="F2962" s="120" t="s">
        <v>3</v>
      </c>
      <c r="G2962" s="120">
        <v>1607389</v>
      </c>
      <c r="H2962" s="124"/>
      <c r="I2962" s="128" t="s">
        <v>5994</v>
      </c>
      <c r="J2962" s="124"/>
      <c r="K2962" s="124"/>
      <c r="L2962" s="124"/>
      <c r="M2962" s="124"/>
      <c r="N2962" s="213">
        <v>0</v>
      </c>
      <c r="O2962" s="213">
        <v>6327.36</v>
      </c>
      <c r="P2962" s="124" t="s">
        <v>1314</v>
      </c>
    </row>
    <row r="2963" spans="1:16" ht="63.75">
      <c r="A2963" s="266">
        <v>16</v>
      </c>
      <c r="B2963" s="124"/>
      <c r="C2963" s="125" t="s">
        <v>692</v>
      </c>
      <c r="D2963" s="119">
        <v>43181</v>
      </c>
      <c r="E2963" s="120" t="s">
        <v>5993</v>
      </c>
      <c r="F2963" s="120" t="s">
        <v>3</v>
      </c>
      <c r="G2963" s="120">
        <v>1607389</v>
      </c>
      <c r="H2963" s="124"/>
      <c r="I2963" s="128" t="s">
        <v>5994</v>
      </c>
      <c r="J2963" s="124"/>
      <c r="K2963" s="124"/>
      <c r="L2963" s="124"/>
      <c r="M2963" s="124"/>
      <c r="N2963" s="213">
        <v>0</v>
      </c>
      <c r="O2963" s="213">
        <v>12313</v>
      </c>
      <c r="P2963" s="124" t="s">
        <v>1314</v>
      </c>
    </row>
    <row r="2964" spans="1:16" ht="63.75">
      <c r="A2964" s="266">
        <v>16</v>
      </c>
      <c r="B2964" s="124"/>
      <c r="C2964" s="125" t="s">
        <v>692</v>
      </c>
      <c r="D2964" s="119">
        <v>43181</v>
      </c>
      <c r="E2964" s="120" t="s">
        <v>5993</v>
      </c>
      <c r="F2964" s="120" t="s">
        <v>3</v>
      </c>
      <c r="G2964" s="120">
        <v>1607389</v>
      </c>
      <c r="H2964" s="124"/>
      <c r="I2964" s="128" t="s">
        <v>5994</v>
      </c>
      <c r="J2964" s="124"/>
      <c r="K2964" s="124"/>
      <c r="L2964" s="124"/>
      <c r="M2964" s="124"/>
      <c r="N2964" s="213">
        <v>0</v>
      </c>
      <c r="O2964" s="213">
        <v>8144.8</v>
      </c>
      <c r="P2964" s="124" t="s">
        <v>1314</v>
      </c>
    </row>
    <row r="2965" spans="1:16" ht="63.75">
      <c r="A2965" s="266">
        <v>16</v>
      </c>
      <c r="B2965" s="124"/>
      <c r="C2965" s="125" t="s">
        <v>692</v>
      </c>
      <c r="D2965" s="119">
        <v>43181</v>
      </c>
      <c r="E2965" s="120" t="s">
        <v>5993</v>
      </c>
      <c r="F2965" s="120" t="s">
        <v>3</v>
      </c>
      <c r="G2965" s="120">
        <v>1607389</v>
      </c>
      <c r="H2965" s="124"/>
      <c r="I2965" s="128" t="s">
        <v>5994</v>
      </c>
      <c r="J2965" s="124"/>
      <c r="K2965" s="124"/>
      <c r="L2965" s="124"/>
      <c r="M2965" s="124"/>
      <c r="N2965" s="213">
        <v>0</v>
      </c>
      <c r="O2965" s="213">
        <v>35022.71</v>
      </c>
      <c r="P2965" s="124" t="s">
        <v>1314</v>
      </c>
    </row>
    <row r="2966" spans="1:16" ht="63.75">
      <c r="A2966" s="266">
        <v>16</v>
      </c>
      <c r="B2966" s="124"/>
      <c r="C2966" s="125" t="s">
        <v>692</v>
      </c>
      <c r="D2966" s="119">
        <v>43181</v>
      </c>
      <c r="E2966" s="120" t="s">
        <v>5993</v>
      </c>
      <c r="F2966" s="120" t="s">
        <v>3</v>
      </c>
      <c r="G2966" s="120">
        <v>1607389</v>
      </c>
      <c r="H2966" s="124"/>
      <c r="I2966" s="128" t="s">
        <v>5994</v>
      </c>
      <c r="J2966" s="124"/>
      <c r="K2966" s="124"/>
      <c r="L2966" s="124"/>
      <c r="M2966" s="124"/>
      <c r="N2966" s="213">
        <v>0</v>
      </c>
      <c r="O2966" s="213">
        <v>14134.21</v>
      </c>
      <c r="P2966" s="124" t="s">
        <v>1314</v>
      </c>
    </row>
    <row r="2967" spans="1:16" ht="63.75">
      <c r="A2967" s="266">
        <v>16</v>
      </c>
      <c r="B2967" s="124"/>
      <c r="C2967" s="125" t="s">
        <v>692</v>
      </c>
      <c r="D2967" s="119">
        <v>43181</v>
      </c>
      <c r="E2967" s="120" t="s">
        <v>5993</v>
      </c>
      <c r="F2967" s="120" t="s">
        <v>3</v>
      </c>
      <c r="G2967" s="120">
        <v>1607389</v>
      </c>
      <c r="H2967" s="124"/>
      <c r="I2967" s="128" t="s">
        <v>5994</v>
      </c>
      <c r="J2967" s="124"/>
      <c r="K2967" s="124"/>
      <c r="L2967" s="124"/>
      <c r="M2967" s="124"/>
      <c r="N2967" s="213">
        <v>0</v>
      </c>
      <c r="O2967" s="213">
        <v>14348.04</v>
      </c>
      <c r="P2967" s="124" t="s">
        <v>1314</v>
      </c>
    </row>
    <row r="2968" spans="1:16" ht="63.75">
      <c r="A2968" s="266">
        <v>16</v>
      </c>
      <c r="B2968" s="124"/>
      <c r="C2968" s="125" t="s">
        <v>692</v>
      </c>
      <c r="D2968" s="119">
        <v>43181</v>
      </c>
      <c r="E2968" s="120" t="s">
        <v>5993</v>
      </c>
      <c r="F2968" s="120" t="s">
        <v>3</v>
      </c>
      <c r="G2968" s="120">
        <v>1607389</v>
      </c>
      <c r="H2968" s="124"/>
      <c r="I2968" s="128" t="s">
        <v>5994</v>
      </c>
      <c r="J2968" s="124"/>
      <c r="K2968" s="124"/>
      <c r="L2968" s="124"/>
      <c r="M2968" s="124"/>
      <c r="N2968" s="213">
        <v>0</v>
      </c>
      <c r="O2968" s="213">
        <v>5329.23</v>
      </c>
      <c r="P2968" s="124" t="s">
        <v>1314</v>
      </c>
    </row>
    <row r="2969" spans="1:16" ht="63.75">
      <c r="A2969" s="266">
        <v>681</v>
      </c>
      <c r="B2969" s="124"/>
      <c r="C2969" s="125" t="s">
        <v>237</v>
      </c>
      <c r="D2969" s="119">
        <v>43181</v>
      </c>
      <c r="E2969" s="120" t="s">
        <v>5993</v>
      </c>
      <c r="F2969" s="120" t="s">
        <v>3</v>
      </c>
      <c r="G2969" s="120">
        <v>1607389</v>
      </c>
      <c r="H2969" s="124"/>
      <c r="I2969" s="128" t="s">
        <v>5994</v>
      </c>
      <c r="J2969" s="124"/>
      <c r="K2969" s="124"/>
      <c r="L2969" s="124"/>
      <c r="M2969" s="124"/>
      <c r="N2969" s="213">
        <v>0</v>
      </c>
      <c r="O2969" s="213">
        <v>11138.4</v>
      </c>
      <c r="P2969" s="124" t="s">
        <v>1314</v>
      </c>
    </row>
    <row r="2970" spans="1:16" ht="63.75">
      <c r="A2970" s="266">
        <v>681</v>
      </c>
      <c r="B2970" s="124"/>
      <c r="C2970" s="125" t="s">
        <v>237</v>
      </c>
      <c r="D2970" s="119">
        <v>43181</v>
      </c>
      <c r="E2970" s="120" t="s">
        <v>5993</v>
      </c>
      <c r="F2970" s="120" t="s">
        <v>3</v>
      </c>
      <c r="G2970" s="120">
        <v>1607389</v>
      </c>
      <c r="H2970" s="124"/>
      <c r="I2970" s="128" t="s">
        <v>5994</v>
      </c>
      <c r="J2970" s="124"/>
      <c r="K2970" s="124"/>
      <c r="L2970" s="124"/>
      <c r="M2970" s="124"/>
      <c r="N2970" s="213">
        <v>0</v>
      </c>
      <c r="O2970" s="213">
        <v>11952.72</v>
      </c>
      <c r="P2970" s="124" t="s">
        <v>1314</v>
      </c>
    </row>
    <row r="2971" spans="1:16" ht="63.75">
      <c r="A2971" s="266">
        <v>15</v>
      </c>
      <c r="B2971" s="124"/>
      <c r="C2971" s="125" t="s">
        <v>691</v>
      </c>
      <c r="D2971" s="119">
        <v>43181</v>
      </c>
      <c r="E2971" s="120" t="s">
        <v>5993</v>
      </c>
      <c r="F2971" s="120" t="s">
        <v>3</v>
      </c>
      <c r="G2971" s="120">
        <v>1607389</v>
      </c>
      <c r="H2971" s="124"/>
      <c r="I2971" s="128" t="s">
        <v>5994</v>
      </c>
      <c r="J2971" s="124"/>
      <c r="K2971" s="124"/>
      <c r="L2971" s="124"/>
      <c r="M2971" s="124"/>
      <c r="N2971" s="213">
        <v>0</v>
      </c>
      <c r="O2971" s="213">
        <v>8570.98</v>
      </c>
      <c r="P2971" s="124" t="s">
        <v>1314</v>
      </c>
    </row>
    <row r="2972" spans="1:16" ht="63.75">
      <c r="A2972" s="266">
        <v>15</v>
      </c>
      <c r="B2972" s="124"/>
      <c r="C2972" s="125" t="s">
        <v>691</v>
      </c>
      <c r="D2972" s="119">
        <v>43181</v>
      </c>
      <c r="E2972" s="120" t="s">
        <v>5993</v>
      </c>
      <c r="F2972" s="120" t="s">
        <v>3</v>
      </c>
      <c r="G2972" s="120">
        <v>1607389</v>
      </c>
      <c r="H2972" s="124"/>
      <c r="I2972" s="128" t="s">
        <v>5994</v>
      </c>
      <c r="J2972" s="124"/>
      <c r="K2972" s="124"/>
      <c r="L2972" s="124"/>
      <c r="M2972" s="124"/>
      <c r="N2972" s="213">
        <v>0</v>
      </c>
      <c r="O2972" s="213">
        <v>7391.48</v>
      </c>
      <c r="P2972" s="124" t="s">
        <v>1314</v>
      </c>
    </row>
    <row r="2973" spans="1:16" ht="63.75">
      <c r="A2973" s="266">
        <v>15</v>
      </c>
      <c r="B2973" s="124"/>
      <c r="C2973" s="125" t="s">
        <v>691</v>
      </c>
      <c r="D2973" s="119">
        <v>43181</v>
      </c>
      <c r="E2973" s="120" t="s">
        <v>5993</v>
      </c>
      <c r="F2973" s="120" t="s">
        <v>3</v>
      </c>
      <c r="G2973" s="120">
        <v>1607389</v>
      </c>
      <c r="H2973" s="124"/>
      <c r="I2973" s="128" t="s">
        <v>5994</v>
      </c>
      <c r="J2973" s="124"/>
      <c r="K2973" s="124"/>
      <c r="L2973" s="124"/>
      <c r="M2973" s="124"/>
      <c r="N2973" s="213">
        <v>0</v>
      </c>
      <c r="O2973" s="213">
        <v>2684.4</v>
      </c>
      <c r="P2973" s="124" t="s">
        <v>1314</v>
      </c>
    </row>
    <row r="2974" spans="1:16" ht="63.75">
      <c r="A2974" s="266">
        <v>20</v>
      </c>
      <c r="B2974" s="124"/>
      <c r="C2974" s="125" t="s">
        <v>693</v>
      </c>
      <c r="D2974" s="119">
        <v>43181</v>
      </c>
      <c r="E2974" s="120" t="s">
        <v>5993</v>
      </c>
      <c r="F2974" s="120" t="s">
        <v>3</v>
      </c>
      <c r="G2974" s="120">
        <v>1607389</v>
      </c>
      <c r="H2974" s="124"/>
      <c r="I2974" s="128" t="s">
        <v>5994</v>
      </c>
      <c r="J2974" s="124"/>
      <c r="K2974" s="124"/>
      <c r="L2974" s="124"/>
      <c r="M2974" s="124"/>
      <c r="N2974" s="213">
        <v>0</v>
      </c>
      <c r="O2974" s="213">
        <v>2329.88</v>
      </c>
      <c r="P2974" s="124" t="s">
        <v>1314</v>
      </c>
    </row>
    <row r="2975" spans="1:16" ht="63.75">
      <c r="A2975" s="266">
        <v>192</v>
      </c>
      <c r="B2975" s="124"/>
      <c r="C2975" s="125" t="s">
        <v>753</v>
      </c>
      <c r="D2975" s="119">
        <v>43181</v>
      </c>
      <c r="E2975" s="120" t="s">
        <v>5993</v>
      </c>
      <c r="F2975" s="120" t="s">
        <v>3</v>
      </c>
      <c r="G2975" s="120">
        <v>1607389</v>
      </c>
      <c r="H2975" s="124"/>
      <c r="I2975" s="128" t="s">
        <v>5994</v>
      </c>
      <c r="J2975" s="124"/>
      <c r="K2975" s="124"/>
      <c r="L2975" s="124"/>
      <c r="M2975" s="124"/>
      <c r="N2975" s="213">
        <v>0</v>
      </c>
      <c r="O2975" s="213">
        <v>2439.36</v>
      </c>
      <c r="P2975" s="124" t="s">
        <v>1314</v>
      </c>
    </row>
    <row r="2976" spans="1:16" ht="63.75">
      <c r="A2976" s="266">
        <v>660</v>
      </c>
      <c r="B2976" s="124"/>
      <c r="C2976" s="125" t="s">
        <v>233</v>
      </c>
      <c r="D2976" s="119">
        <v>43181</v>
      </c>
      <c r="E2976" s="120" t="s">
        <v>5993</v>
      </c>
      <c r="F2976" s="120" t="s">
        <v>3</v>
      </c>
      <c r="G2976" s="120">
        <v>1607389</v>
      </c>
      <c r="H2976" s="124"/>
      <c r="I2976" s="128" t="s">
        <v>5994</v>
      </c>
      <c r="J2976" s="124"/>
      <c r="K2976" s="124"/>
      <c r="L2976" s="124"/>
      <c r="M2976" s="124"/>
      <c r="N2976" s="213">
        <v>0</v>
      </c>
      <c r="O2976" s="213">
        <v>4958.8500000000004</v>
      </c>
      <c r="P2976" s="124" t="s">
        <v>1314</v>
      </c>
    </row>
    <row r="2977" spans="1:16" ht="63.75">
      <c r="A2977" s="266">
        <v>512</v>
      </c>
      <c r="B2977" s="124"/>
      <c r="C2977" s="125" t="s">
        <v>840</v>
      </c>
      <c r="D2977" s="119">
        <v>43181</v>
      </c>
      <c r="E2977" s="120" t="s">
        <v>5993</v>
      </c>
      <c r="F2977" s="120" t="s">
        <v>3</v>
      </c>
      <c r="G2977" s="120">
        <v>1607389</v>
      </c>
      <c r="H2977" s="124"/>
      <c r="I2977" s="128" t="s">
        <v>5994</v>
      </c>
      <c r="J2977" s="124"/>
      <c r="K2977" s="124"/>
      <c r="L2977" s="124"/>
      <c r="M2977" s="124"/>
      <c r="N2977" s="213">
        <v>0</v>
      </c>
      <c r="O2977" s="213">
        <v>10017.08</v>
      </c>
      <c r="P2977" s="124" t="s">
        <v>1314</v>
      </c>
    </row>
    <row r="2978" spans="1:16" ht="63.75">
      <c r="A2978" s="266" t="s">
        <v>619</v>
      </c>
      <c r="B2978" s="124"/>
      <c r="C2978" s="125" t="s">
        <v>713</v>
      </c>
      <c r="D2978" s="119">
        <v>43181</v>
      </c>
      <c r="E2978" s="120" t="s">
        <v>5993</v>
      </c>
      <c r="F2978" s="120" t="s">
        <v>3</v>
      </c>
      <c r="G2978" s="120">
        <v>1607389</v>
      </c>
      <c r="H2978" s="124"/>
      <c r="I2978" s="128" t="s">
        <v>5994</v>
      </c>
      <c r="J2978" s="124"/>
      <c r="K2978" s="124"/>
      <c r="L2978" s="124"/>
      <c r="M2978" s="124"/>
      <c r="N2978" s="213">
        <v>0</v>
      </c>
      <c r="O2978" s="213">
        <v>112818.03</v>
      </c>
      <c r="P2978" s="124" t="s">
        <v>1314</v>
      </c>
    </row>
    <row r="2979" spans="1:16" ht="63.75">
      <c r="A2979" s="266" t="s">
        <v>619</v>
      </c>
      <c r="B2979" s="124"/>
      <c r="C2979" s="125" t="s">
        <v>713</v>
      </c>
      <c r="D2979" s="119">
        <v>43181</v>
      </c>
      <c r="E2979" s="120" t="s">
        <v>5993</v>
      </c>
      <c r="F2979" s="120" t="s">
        <v>3</v>
      </c>
      <c r="G2979" s="120">
        <v>1607389</v>
      </c>
      <c r="H2979" s="124"/>
      <c r="I2979" s="128" t="s">
        <v>5994</v>
      </c>
      <c r="J2979" s="124"/>
      <c r="K2979" s="124"/>
      <c r="L2979" s="124"/>
      <c r="M2979" s="124"/>
      <c r="N2979" s="213">
        <v>0</v>
      </c>
      <c r="O2979" s="213">
        <v>44734.81</v>
      </c>
      <c r="P2979" s="124" t="s">
        <v>1314</v>
      </c>
    </row>
    <row r="2980" spans="1:16" ht="63.75">
      <c r="A2980" s="266" t="s">
        <v>619</v>
      </c>
      <c r="B2980" s="124"/>
      <c r="C2980" s="125" t="s">
        <v>713</v>
      </c>
      <c r="D2980" s="119">
        <v>43181</v>
      </c>
      <c r="E2980" s="120" t="s">
        <v>5993</v>
      </c>
      <c r="F2980" s="120" t="s">
        <v>3</v>
      </c>
      <c r="G2980" s="120">
        <v>1607389</v>
      </c>
      <c r="H2980" s="124"/>
      <c r="I2980" s="128" t="s">
        <v>5994</v>
      </c>
      <c r="J2980" s="124"/>
      <c r="K2980" s="124"/>
      <c r="L2980" s="124"/>
      <c r="M2980" s="124"/>
      <c r="N2980" s="213">
        <v>0</v>
      </c>
      <c r="O2980" s="213">
        <v>21381.69</v>
      </c>
      <c r="P2980" s="124" t="s">
        <v>1314</v>
      </c>
    </row>
    <row r="2981" spans="1:16" ht="63.75">
      <c r="A2981" s="266">
        <v>212</v>
      </c>
      <c r="B2981" s="124"/>
      <c r="C2981" s="125" t="s">
        <v>761</v>
      </c>
      <c r="D2981" s="119">
        <v>43181</v>
      </c>
      <c r="E2981" s="120" t="s">
        <v>5993</v>
      </c>
      <c r="F2981" s="120" t="s">
        <v>3</v>
      </c>
      <c r="G2981" s="120">
        <v>1607389</v>
      </c>
      <c r="H2981" s="124"/>
      <c r="I2981" s="128" t="s">
        <v>5994</v>
      </c>
      <c r="J2981" s="124"/>
      <c r="K2981" s="124"/>
      <c r="L2981" s="124"/>
      <c r="M2981" s="124"/>
      <c r="N2981" s="213">
        <v>0</v>
      </c>
      <c r="O2981" s="213">
        <v>14937.9</v>
      </c>
      <c r="P2981" s="124" t="s">
        <v>1314</v>
      </c>
    </row>
    <row r="2982" spans="1:16" ht="63.75">
      <c r="A2982" s="266">
        <v>212</v>
      </c>
      <c r="B2982" s="124"/>
      <c r="C2982" s="125" t="s">
        <v>761</v>
      </c>
      <c r="D2982" s="119">
        <v>43181</v>
      </c>
      <c r="E2982" s="120" t="s">
        <v>5993</v>
      </c>
      <c r="F2982" s="120" t="s">
        <v>3</v>
      </c>
      <c r="G2982" s="120">
        <v>1607389</v>
      </c>
      <c r="H2982" s="124"/>
      <c r="I2982" s="128" t="s">
        <v>5994</v>
      </c>
      <c r="J2982" s="124"/>
      <c r="K2982" s="124"/>
      <c r="L2982" s="124"/>
      <c r="M2982" s="124"/>
      <c r="N2982" s="213">
        <v>0</v>
      </c>
      <c r="O2982" s="213">
        <v>8735.7000000000007</v>
      </c>
      <c r="P2982" s="124" t="s">
        <v>1314</v>
      </c>
    </row>
    <row r="2983" spans="1:16" ht="63.75">
      <c r="A2983" s="266">
        <v>283</v>
      </c>
      <c r="B2983" s="124"/>
      <c r="C2983" s="125" t="s">
        <v>146</v>
      </c>
      <c r="D2983" s="119">
        <v>43181</v>
      </c>
      <c r="E2983" s="120" t="s">
        <v>5993</v>
      </c>
      <c r="F2983" s="120" t="s">
        <v>3</v>
      </c>
      <c r="G2983" s="120">
        <v>1607389</v>
      </c>
      <c r="H2983" s="124"/>
      <c r="I2983" s="128" t="s">
        <v>5994</v>
      </c>
      <c r="J2983" s="124"/>
      <c r="K2983" s="124"/>
      <c r="L2983" s="124"/>
      <c r="M2983" s="124"/>
      <c r="N2983" s="213">
        <v>0</v>
      </c>
      <c r="O2983" s="213">
        <v>2906.28</v>
      </c>
      <c r="P2983" s="124" t="s">
        <v>1314</v>
      </c>
    </row>
    <row r="2984" spans="1:16" ht="63.75">
      <c r="A2984" s="266">
        <v>660</v>
      </c>
      <c r="B2984" s="124"/>
      <c r="C2984" s="125" t="s">
        <v>233</v>
      </c>
      <c r="D2984" s="119">
        <v>43181</v>
      </c>
      <c r="E2984" s="120" t="s">
        <v>5993</v>
      </c>
      <c r="F2984" s="120" t="s">
        <v>3</v>
      </c>
      <c r="G2984" s="120">
        <v>1607389</v>
      </c>
      <c r="H2984" s="124"/>
      <c r="I2984" s="128" t="s">
        <v>5994</v>
      </c>
      <c r="J2984" s="124"/>
      <c r="K2984" s="124"/>
      <c r="L2984" s="124"/>
      <c r="M2984" s="124"/>
      <c r="N2984" s="213">
        <v>0</v>
      </c>
      <c r="O2984" s="213">
        <v>10906.96</v>
      </c>
      <c r="P2984" s="124" t="s">
        <v>1314</v>
      </c>
    </row>
    <row r="2985" spans="1:16" ht="63.75">
      <c r="A2985" s="266">
        <v>203</v>
      </c>
      <c r="B2985" s="124"/>
      <c r="C2985" s="125" t="s">
        <v>757</v>
      </c>
      <c r="D2985" s="119">
        <v>43181</v>
      </c>
      <c r="E2985" s="120" t="s">
        <v>5995</v>
      </c>
      <c r="F2985" s="120" t="s">
        <v>3</v>
      </c>
      <c r="G2985" s="120">
        <v>1607390</v>
      </c>
      <c r="H2985" s="124"/>
      <c r="I2985" s="128" t="s">
        <v>5996</v>
      </c>
      <c r="J2985" s="124"/>
      <c r="K2985" s="124"/>
      <c r="L2985" s="124"/>
      <c r="M2985" s="124"/>
      <c r="N2985" s="213">
        <v>0</v>
      </c>
      <c r="O2985" s="213">
        <v>2371.3000000000002</v>
      </c>
      <c r="P2985" s="124" t="s">
        <v>1314</v>
      </c>
    </row>
    <row r="2986" spans="1:16" ht="51">
      <c r="A2986" s="266">
        <v>290</v>
      </c>
      <c r="B2986" s="124"/>
      <c r="C2986" s="125" t="s">
        <v>793</v>
      </c>
      <c r="D2986" s="119">
        <v>43181</v>
      </c>
      <c r="E2986" s="120" t="s">
        <v>5997</v>
      </c>
      <c r="F2986" s="120" t="s">
        <v>3</v>
      </c>
      <c r="G2986" s="120">
        <v>1607399</v>
      </c>
      <c r="H2986" s="124"/>
      <c r="I2986" s="128" t="s">
        <v>5998</v>
      </c>
      <c r="J2986" s="124"/>
      <c r="K2986" s="124"/>
      <c r="L2986" s="124"/>
      <c r="M2986" s="124"/>
      <c r="N2986" s="213">
        <v>0</v>
      </c>
      <c r="O2986" s="213">
        <v>135.69999999999999</v>
      </c>
      <c r="P2986" s="124" t="s">
        <v>1314</v>
      </c>
    </row>
    <row r="2987" spans="1:16" ht="51">
      <c r="A2987" s="266">
        <v>290</v>
      </c>
      <c r="B2987" s="124"/>
      <c r="C2987" s="125" t="s">
        <v>793</v>
      </c>
      <c r="D2987" s="119">
        <v>43181</v>
      </c>
      <c r="E2987" s="120" t="s">
        <v>5999</v>
      </c>
      <c r="F2987" s="120" t="s">
        <v>3</v>
      </c>
      <c r="G2987" s="120">
        <v>1607402</v>
      </c>
      <c r="H2987" s="124"/>
      <c r="I2987" s="128" t="s">
        <v>6000</v>
      </c>
      <c r="J2987" s="124"/>
      <c r="K2987" s="124"/>
      <c r="L2987" s="124"/>
      <c r="M2987" s="124"/>
      <c r="N2987" s="213">
        <v>0</v>
      </c>
      <c r="O2987" s="213">
        <v>200.33</v>
      </c>
      <c r="P2987" s="124" t="s">
        <v>1314</v>
      </c>
    </row>
    <row r="2988" spans="1:16" ht="51">
      <c r="A2988" s="266">
        <v>290</v>
      </c>
      <c r="B2988" s="124"/>
      <c r="C2988" s="125" t="s">
        <v>793</v>
      </c>
      <c r="D2988" s="119">
        <v>43181</v>
      </c>
      <c r="E2988" s="120" t="s">
        <v>6001</v>
      </c>
      <c r="F2988" s="120" t="s">
        <v>3</v>
      </c>
      <c r="G2988" s="120">
        <v>1607404</v>
      </c>
      <c r="H2988" s="124"/>
      <c r="I2988" s="128" t="s">
        <v>6002</v>
      </c>
      <c r="J2988" s="124"/>
      <c r="K2988" s="124"/>
      <c r="L2988" s="124"/>
      <c r="M2988" s="124"/>
      <c r="N2988" s="213">
        <v>0</v>
      </c>
      <c r="O2988" s="213">
        <v>283.33</v>
      </c>
      <c r="P2988" s="124" t="s">
        <v>1314</v>
      </c>
    </row>
    <row r="2989" spans="1:16" ht="63.75">
      <c r="A2989" s="266">
        <v>290</v>
      </c>
      <c r="B2989" s="124"/>
      <c r="C2989" s="125" t="s">
        <v>793</v>
      </c>
      <c r="D2989" s="119">
        <v>43181</v>
      </c>
      <c r="E2989" s="120" t="s">
        <v>6003</v>
      </c>
      <c r="F2989" s="120" t="s">
        <v>3</v>
      </c>
      <c r="G2989" s="120">
        <v>1607407</v>
      </c>
      <c r="H2989" s="124"/>
      <c r="I2989" s="128" t="s">
        <v>6004</v>
      </c>
      <c r="J2989" s="124"/>
      <c r="K2989" s="124"/>
      <c r="L2989" s="124"/>
      <c r="M2989" s="124"/>
      <c r="N2989" s="213">
        <v>0</v>
      </c>
      <c r="O2989" s="213">
        <v>21.07</v>
      </c>
      <c r="P2989" s="124" t="s">
        <v>1314</v>
      </c>
    </row>
    <row r="2990" spans="1:16" ht="51">
      <c r="A2990" s="266" t="s">
        <v>619</v>
      </c>
      <c r="B2990" s="124"/>
      <c r="C2990" s="125" t="s">
        <v>713</v>
      </c>
      <c r="D2990" s="119">
        <v>43181</v>
      </c>
      <c r="E2990" s="120" t="s">
        <v>6005</v>
      </c>
      <c r="F2990" s="120" t="s">
        <v>3</v>
      </c>
      <c r="G2990" s="120">
        <v>1607414</v>
      </c>
      <c r="H2990" s="124"/>
      <c r="I2990" s="128" t="s">
        <v>6006</v>
      </c>
      <c r="J2990" s="124"/>
      <c r="K2990" s="124"/>
      <c r="L2990" s="124"/>
      <c r="M2990" s="124"/>
      <c r="N2990" s="213">
        <v>0</v>
      </c>
      <c r="O2990" s="213">
        <v>5794.35</v>
      </c>
      <c r="P2990" s="124" t="s">
        <v>1314</v>
      </c>
    </row>
    <row r="2991" spans="1:16" ht="51">
      <c r="A2991" s="266" t="s">
        <v>619</v>
      </c>
      <c r="B2991" s="124"/>
      <c r="C2991" s="125" t="s">
        <v>713</v>
      </c>
      <c r="D2991" s="119">
        <v>43181</v>
      </c>
      <c r="E2991" s="120" t="s">
        <v>6007</v>
      </c>
      <c r="F2991" s="120" t="s">
        <v>3</v>
      </c>
      <c r="G2991" s="120">
        <v>1607416</v>
      </c>
      <c r="H2991" s="124"/>
      <c r="I2991" s="128" t="s">
        <v>6008</v>
      </c>
      <c r="J2991" s="124"/>
      <c r="K2991" s="124"/>
      <c r="L2991" s="124"/>
      <c r="M2991" s="124"/>
      <c r="N2991" s="213">
        <v>0</v>
      </c>
      <c r="O2991" s="213">
        <v>1495.55</v>
      </c>
      <c r="P2991" s="124" t="s">
        <v>1314</v>
      </c>
    </row>
    <row r="2992" spans="1:16" ht="51">
      <c r="A2992" s="266" t="s">
        <v>619</v>
      </c>
      <c r="B2992" s="124"/>
      <c r="C2992" s="125" t="s">
        <v>713</v>
      </c>
      <c r="D2992" s="119">
        <v>43181</v>
      </c>
      <c r="E2992" s="120" t="s">
        <v>6009</v>
      </c>
      <c r="F2992" s="120" t="s">
        <v>3</v>
      </c>
      <c r="G2992" s="120">
        <v>1607400</v>
      </c>
      <c r="H2992" s="124"/>
      <c r="I2992" s="128" t="s">
        <v>6010</v>
      </c>
      <c r="J2992" s="124"/>
      <c r="K2992" s="124"/>
      <c r="L2992" s="124"/>
      <c r="M2992" s="124"/>
      <c r="N2992" s="213">
        <v>0</v>
      </c>
      <c r="O2992" s="213">
        <v>7222.72</v>
      </c>
      <c r="P2992" s="124" t="s">
        <v>1314</v>
      </c>
    </row>
    <row r="2993" spans="1:16" ht="51">
      <c r="A2993" s="266" t="s">
        <v>619</v>
      </c>
      <c r="B2993" s="124"/>
      <c r="C2993" s="125" t="s">
        <v>713</v>
      </c>
      <c r="D2993" s="119">
        <v>43181</v>
      </c>
      <c r="E2993" s="120" t="s">
        <v>6011</v>
      </c>
      <c r="F2993" s="120" t="s">
        <v>3</v>
      </c>
      <c r="G2993" s="120">
        <v>1607401</v>
      </c>
      <c r="H2993" s="124"/>
      <c r="I2993" s="128" t="s">
        <v>6012</v>
      </c>
      <c r="J2993" s="124"/>
      <c r="K2993" s="124"/>
      <c r="L2993" s="124"/>
      <c r="M2993" s="124"/>
      <c r="N2993" s="213">
        <v>0</v>
      </c>
      <c r="O2993" s="213">
        <v>7222.72</v>
      </c>
      <c r="P2993" s="124" t="s">
        <v>1314</v>
      </c>
    </row>
    <row r="2994" spans="1:16" ht="51">
      <c r="A2994" s="266" t="s">
        <v>619</v>
      </c>
      <c r="B2994" s="124"/>
      <c r="C2994" s="125" t="s">
        <v>713</v>
      </c>
      <c r="D2994" s="119">
        <v>43181</v>
      </c>
      <c r="E2994" s="120" t="s">
        <v>6013</v>
      </c>
      <c r="F2994" s="120" t="s">
        <v>3</v>
      </c>
      <c r="G2994" s="120">
        <v>1607439</v>
      </c>
      <c r="H2994" s="124"/>
      <c r="I2994" s="128" t="s">
        <v>6014</v>
      </c>
      <c r="J2994" s="124"/>
      <c r="K2994" s="124"/>
      <c r="L2994" s="124"/>
      <c r="M2994" s="124"/>
      <c r="N2994" s="213">
        <v>0</v>
      </c>
      <c r="O2994" s="213">
        <v>323.94</v>
      </c>
      <c r="P2994" s="124" t="s">
        <v>1314</v>
      </c>
    </row>
    <row r="2995" spans="1:16" ht="51">
      <c r="A2995" s="266">
        <v>132</v>
      </c>
      <c r="B2995" s="124"/>
      <c r="C2995" s="125" t="s">
        <v>728</v>
      </c>
      <c r="D2995" s="119">
        <v>43181</v>
      </c>
      <c r="E2995" s="120" t="s">
        <v>6015</v>
      </c>
      <c r="F2995" s="120" t="s">
        <v>3</v>
      </c>
      <c r="G2995" s="120">
        <v>1607455</v>
      </c>
      <c r="H2995" s="124"/>
      <c r="I2995" s="128" t="s">
        <v>6016</v>
      </c>
      <c r="J2995" s="124"/>
      <c r="K2995" s="124"/>
      <c r="L2995" s="124"/>
      <c r="M2995" s="124"/>
      <c r="N2995" s="213">
        <v>0</v>
      </c>
      <c r="O2995" s="213">
        <v>1696.17</v>
      </c>
      <c r="P2995" s="124" t="s">
        <v>1314</v>
      </c>
    </row>
    <row r="2996" spans="1:16" ht="51">
      <c r="A2996" s="266" t="s">
        <v>619</v>
      </c>
      <c r="B2996" s="124"/>
      <c r="C2996" s="125" t="s">
        <v>713</v>
      </c>
      <c r="D2996" s="119">
        <v>43181</v>
      </c>
      <c r="E2996" s="120" t="s">
        <v>6017</v>
      </c>
      <c r="F2996" s="120" t="s">
        <v>3</v>
      </c>
      <c r="G2996" s="120">
        <v>1607481</v>
      </c>
      <c r="H2996" s="124"/>
      <c r="I2996" s="128" t="s">
        <v>6018</v>
      </c>
      <c r="J2996" s="124"/>
      <c r="K2996" s="124"/>
      <c r="L2996" s="124"/>
      <c r="M2996" s="124"/>
      <c r="N2996" s="213">
        <v>0</v>
      </c>
      <c r="O2996" s="213">
        <v>40056.18</v>
      </c>
      <c r="P2996" s="124" t="s">
        <v>1314</v>
      </c>
    </row>
    <row r="2997" spans="1:16" ht="51">
      <c r="A2997" s="266">
        <v>292</v>
      </c>
      <c r="B2997" s="124"/>
      <c r="C2997" s="125" t="s">
        <v>152</v>
      </c>
      <c r="D2997" s="119">
        <v>43181</v>
      </c>
      <c r="E2997" s="120" t="s">
        <v>6019</v>
      </c>
      <c r="F2997" s="120" t="s">
        <v>3</v>
      </c>
      <c r="G2997" s="120">
        <v>1607482</v>
      </c>
      <c r="H2997" s="124"/>
      <c r="I2997" s="128" t="s">
        <v>6020</v>
      </c>
      <c r="J2997" s="124"/>
      <c r="K2997" s="124"/>
      <c r="L2997" s="124"/>
      <c r="M2997" s="124"/>
      <c r="N2997" s="213">
        <v>0</v>
      </c>
      <c r="O2997" s="213">
        <v>109</v>
      </c>
      <c r="P2997" s="124" t="s">
        <v>1314</v>
      </c>
    </row>
    <row r="2998" spans="1:16" ht="51">
      <c r="A2998" s="266">
        <v>292</v>
      </c>
      <c r="B2998" s="124"/>
      <c r="C2998" s="125" t="s">
        <v>152</v>
      </c>
      <c r="D2998" s="119">
        <v>43181</v>
      </c>
      <c r="E2998" s="120" t="s">
        <v>6021</v>
      </c>
      <c r="F2998" s="120" t="s">
        <v>3</v>
      </c>
      <c r="G2998" s="120">
        <v>1607483</v>
      </c>
      <c r="H2998" s="124"/>
      <c r="I2998" s="128" t="s">
        <v>6020</v>
      </c>
      <c r="J2998" s="124"/>
      <c r="K2998" s="124"/>
      <c r="L2998" s="124"/>
      <c r="M2998" s="124"/>
      <c r="N2998" s="213">
        <v>0</v>
      </c>
      <c r="O2998" s="213">
        <v>83</v>
      </c>
      <c r="P2998" s="124" t="s">
        <v>1314</v>
      </c>
    </row>
    <row r="2999" spans="1:16" ht="51">
      <c r="A2999" s="266">
        <v>292</v>
      </c>
      <c r="B2999" s="124"/>
      <c r="C2999" s="125" t="s">
        <v>152</v>
      </c>
      <c r="D2999" s="119">
        <v>43181</v>
      </c>
      <c r="E2999" s="120" t="s">
        <v>6022</v>
      </c>
      <c r="F2999" s="120" t="s">
        <v>3</v>
      </c>
      <c r="G2999" s="120">
        <v>1607484</v>
      </c>
      <c r="H2999" s="124"/>
      <c r="I2999" s="128" t="s">
        <v>6020</v>
      </c>
      <c r="J2999" s="124"/>
      <c r="K2999" s="124"/>
      <c r="L2999" s="124"/>
      <c r="M2999" s="124"/>
      <c r="N2999" s="213">
        <v>0</v>
      </c>
      <c r="O2999" s="213">
        <v>107</v>
      </c>
      <c r="P2999" s="124" t="s">
        <v>1314</v>
      </c>
    </row>
    <row r="3000" spans="1:16" ht="51">
      <c r="A3000" s="266">
        <v>292</v>
      </c>
      <c r="B3000" s="124"/>
      <c r="C3000" s="125" t="s">
        <v>152</v>
      </c>
      <c r="D3000" s="119">
        <v>43181</v>
      </c>
      <c r="E3000" s="120" t="s">
        <v>6023</v>
      </c>
      <c r="F3000" s="120" t="s">
        <v>3</v>
      </c>
      <c r="G3000" s="120">
        <v>1607485</v>
      </c>
      <c r="H3000" s="124"/>
      <c r="I3000" s="128" t="s">
        <v>6020</v>
      </c>
      <c r="J3000" s="124"/>
      <c r="K3000" s="124"/>
      <c r="L3000" s="124"/>
      <c r="M3000" s="124"/>
      <c r="N3000" s="213">
        <v>0</v>
      </c>
      <c r="O3000" s="213">
        <v>77</v>
      </c>
      <c r="P3000" s="124" t="s">
        <v>1314</v>
      </c>
    </row>
    <row r="3001" spans="1:16" ht="51">
      <c r="A3001" s="266">
        <v>292</v>
      </c>
      <c r="B3001" s="124"/>
      <c r="C3001" s="125" t="s">
        <v>152</v>
      </c>
      <c r="D3001" s="119">
        <v>43181</v>
      </c>
      <c r="E3001" s="120" t="s">
        <v>6024</v>
      </c>
      <c r="F3001" s="120" t="s">
        <v>3</v>
      </c>
      <c r="G3001" s="120">
        <v>1607486</v>
      </c>
      <c r="H3001" s="124"/>
      <c r="I3001" s="128" t="s">
        <v>6020</v>
      </c>
      <c r="J3001" s="124"/>
      <c r="K3001" s="124"/>
      <c r="L3001" s="124"/>
      <c r="M3001" s="124"/>
      <c r="N3001" s="213">
        <v>0</v>
      </c>
      <c r="O3001" s="213">
        <v>95</v>
      </c>
      <c r="P3001" s="124" t="s">
        <v>1314</v>
      </c>
    </row>
    <row r="3002" spans="1:16" ht="51">
      <c r="A3002" s="266">
        <v>292</v>
      </c>
      <c r="B3002" s="124"/>
      <c r="C3002" s="125" t="s">
        <v>152</v>
      </c>
      <c r="D3002" s="119">
        <v>43181</v>
      </c>
      <c r="E3002" s="120" t="s">
        <v>6025</v>
      </c>
      <c r="F3002" s="120" t="s">
        <v>3</v>
      </c>
      <c r="G3002" s="120">
        <v>1607488</v>
      </c>
      <c r="H3002" s="124"/>
      <c r="I3002" s="128" t="s">
        <v>6020</v>
      </c>
      <c r="J3002" s="124"/>
      <c r="K3002" s="124"/>
      <c r="L3002" s="124"/>
      <c r="M3002" s="124"/>
      <c r="N3002" s="213">
        <v>0</v>
      </c>
      <c r="O3002" s="213">
        <v>78</v>
      </c>
      <c r="P3002" s="124" t="s">
        <v>1314</v>
      </c>
    </row>
    <row r="3003" spans="1:16" ht="51">
      <c r="A3003" s="266">
        <v>292</v>
      </c>
      <c r="B3003" s="124"/>
      <c r="C3003" s="125" t="s">
        <v>152</v>
      </c>
      <c r="D3003" s="119">
        <v>43181</v>
      </c>
      <c r="E3003" s="120" t="s">
        <v>6026</v>
      </c>
      <c r="F3003" s="120" t="s">
        <v>3</v>
      </c>
      <c r="G3003" s="120">
        <v>1607489</v>
      </c>
      <c r="H3003" s="124"/>
      <c r="I3003" s="128" t="s">
        <v>6020</v>
      </c>
      <c r="J3003" s="124"/>
      <c r="K3003" s="124"/>
      <c r="L3003" s="124"/>
      <c r="M3003" s="124"/>
      <c r="N3003" s="213">
        <v>0</v>
      </c>
      <c r="O3003" s="213">
        <v>87</v>
      </c>
      <c r="P3003" s="124" t="s">
        <v>1314</v>
      </c>
    </row>
    <row r="3004" spans="1:16" ht="51">
      <c r="A3004" s="266">
        <v>292</v>
      </c>
      <c r="B3004" s="124"/>
      <c r="C3004" s="125" t="s">
        <v>152</v>
      </c>
      <c r="D3004" s="119">
        <v>43181</v>
      </c>
      <c r="E3004" s="120" t="s">
        <v>6027</v>
      </c>
      <c r="F3004" s="120" t="s">
        <v>3</v>
      </c>
      <c r="G3004" s="120">
        <v>1607491</v>
      </c>
      <c r="H3004" s="124"/>
      <c r="I3004" s="128" t="s">
        <v>6020</v>
      </c>
      <c r="J3004" s="124"/>
      <c r="K3004" s="124"/>
      <c r="L3004" s="124"/>
      <c r="M3004" s="124"/>
      <c r="N3004" s="213">
        <v>0</v>
      </c>
      <c r="O3004" s="213">
        <v>86</v>
      </c>
      <c r="P3004" s="124" t="s">
        <v>1314</v>
      </c>
    </row>
    <row r="3005" spans="1:16" ht="51">
      <c r="A3005" s="266">
        <v>292</v>
      </c>
      <c r="B3005" s="124"/>
      <c r="C3005" s="125" t="s">
        <v>152</v>
      </c>
      <c r="D3005" s="119">
        <v>43181</v>
      </c>
      <c r="E3005" s="120" t="s">
        <v>6028</v>
      </c>
      <c r="F3005" s="120" t="s">
        <v>3</v>
      </c>
      <c r="G3005" s="120">
        <v>1607492</v>
      </c>
      <c r="H3005" s="124"/>
      <c r="I3005" s="128" t="s">
        <v>6020</v>
      </c>
      <c r="J3005" s="124"/>
      <c r="K3005" s="124"/>
      <c r="L3005" s="124"/>
      <c r="M3005" s="124"/>
      <c r="N3005" s="213">
        <v>0</v>
      </c>
      <c r="O3005" s="213">
        <v>95</v>
      </c>
      <c r="P3005" s="124" t="s">
        <v>1314</v>
      </c>
    </row>
    <row r="3006" spans="1:16" ht="51">
      <c r="A3006" s="266">
        <v>292</v>
      </c>
      <c r="B3006" s="124"/>
      <c r="C3006" s="125" t="s">
        <v>152</v>
      </c>
      <c r="D3006" s="119">
        <v>43181</v>
      </c>
      <c r="E3006" s="120" t="s">
        <v>6029</v>
      </c>
      <c r="F3006" s="120" t="s">
        <v>3</v>
      </c>
      <c r="G3006" s="120">
        <v>1607493</v>
      </c>
      <c r="H3006" s="124"/>
      <c r="I3006" s="128" t="s">
        <v>6020</v>
      </c>
      <c r="J3006" s="124"/>
      <c r="K3006" s="124"/>
      <c r="L3006" s="124"/>
      <c r="M3006" s="124"/>
      <c r="N3006" s="213">
        <v>0</v>
      </c>
      <c r="O3006" s="213">
        <v>63</v>
      </c>
      <c r="P3006" s="124" t="s">
        <v>1314</v>
      </c>
    </row>
    <row r="3007" spans="1:16" ht="51">
      <c r="A3007" s="266">
        <v>292</v>
      </c>
      <c r="B3007" s="124"/>
      <c r="C3007" s="125" t="s">
        <v>152</v>
      </c>
      <c r="D3007" s="119">
        <v>43181</v>
      </c>
      <c r="E3007" s="120" t="s">
        <v>6030</v>
      </c>
      <c r="F3007" s="120" t="s">
        <v>3</v>
      </c>
      <c r="G3007" s="120">
        <v>1607495</v>
      </c>
      <c r="H3007" s="124"/>
      <c r="I3007" s="128" t="s">
        <v>6020</v>
      </c>
      <c r="J3007" s="124"/>
      <c r="K3007" s="124"/>
      <c r="L3007" s="124"/>
      <c r="M3007" s="124"/>
      <c r="N3007" s="213">
        <v>0</v>
      </c>
      <c r="O3007" s="213">
        <v>71</v>
      </c>
      <c r="P3007" s="124" t="s">
        <v>1314</v>
      </c>
    </row>
    <row r="3008" spans="1:16" ht="51">
      <c r="A3008" s="266">
        <v>292</v>
      </c>
      <c r="B3008" s="124"/>
      <c r="C3008" s="125" t="s">
        <v>152</v>
      </c>
      <c r="D3008" s="119">
        <v>43181</v>
      </c>
      <c r="E3008" s="120" t="s">
        <v>6031</v>
      </c>
      <c r="F3008" s="120" t="s">
        <v>3</v>
      </c>
      <c r="G3008" s="120">
        <v>1607497</v>
      </c>
      <c r="H3008" s="124"/>
      <c r="I3008" s="128" t="s">
        <v>6020</v>
      </c>
      <c r="J3008" s="124"/>
      <c r="K3008" s="124"/>
      <c r="L3008" s="124"/>
      <c r="M3008" s="124"/>
      <c r="N3008" s="213">
        <v>0</v>
      </c>
      <c r="O3008" s="213">
        <v>111</v>
      </c>
      <c r="P3008" s="124" t="s">
        <v>1314</v>
      </c>
    </row>
    <row r="3009" spans="1:16" ht="51">
      <c r="A3009" s="266">
        <v>292</v>
      </c>
      <c r="B3009" s="124"/>
      <c r="C3009" s="125" t="s">
        <v>152</v>
      </c>
      <c r="D3009" s="119">
        <v>43181</v>
      </c>
      <c r="E3009" s="120" t="s">
        <v>6032</v>
      </c>
      <c r="F3009" s="120" t="s">
        <v>3</v>
      </c>
      <c r="G3009" s="120">
        <v>1607498</v>
      </c>
      <c r="H3009" s="124"/>
      <c r="I3009" s="128" t="s">
        <v>6020</v>
      </c>
      <c r="J3009" s="124"/>
      <c r="K3009" s="124"/>
      <c r="L3009" s="124"/>
      <c r="M3009" s="124"/>
      <c r="N3009" s="213">
        <v>0</v>
      </c>
      <c r="O3009" s="213">
        <v>79</v>
      </c>
      <c r="P3009" s="124" t="s">
        <v>1314</v>
      </c>
    </row>
    <row r="3010" spans="1:16" ht="51">
      <c r="A3010" s="266">
        <v>292</v>
      </c>
      <c r="B3010" s="124"/>
      <c r="C3010" s="125" t="s">
        <v>152</v>
      </c>
      <c r="D3010" s="119">
        <v>43181</v>
      </c>
      <c r="E3010" s="120" t="s">
        <v>6033</v>
      </c>
      <c r="F3010" s="120" t="s">
        <v>3</v>
      </c>
      <c r="G3010" s="120">
        <v>1607499</v>
      </c>
      <c r="H3010" s="124"/>
      <c r="I3010" s="128" t="s">
        <v>6020</v>
      </c>
      <c r="J3010" s="124"/>
      <c r="K3010" s="124"/>
      <c r="L3010" s="124"/>
      <c r="M3010" s="124"/>
      <c r="N3010" s="213">
        <v>0</v>
      </c>
      <c r="O3010" s="213">
        <v>67</v>
      </c>
      <c r="P3010" s="124" t="s">
        <v>1314</v>
      </c>
    </row>
    <row r="3011" spans="1:16" ht="51">
      <c r="A3011" s="266">
        <v>292</v>
      </c>
      <c r="B3011" s="124"/>
      <c r="C3011" s="125" t="s">
        <v>152</v>
      </c>
      <c r="D3011" s="119">
        <v>43181</v>
      </c>
      <c r="E3011" s="120" t="s">
        <v>6034</v>
      </c>
      <c r="F3011" s="120" t="s">
        <v>3</v>
      </c>
      <c r="G3011" s="120">
        <v>1607501</v>
      </c>
      <c r="H3011" s="124"/>
      <c r="I3011" s="128" t="s">
        <v>6020</v>
      </c>
      <c r="J3011" s="124"/>
      <c r="K3011" s="124"/>
      <c r="L3011" s="124"/>
      <c r="M3011" s="124"/>
      <c r="N3011" s="213">
        <v>0</v>
      </c>
      <c r="O3011" s="213">
        <v>80</v>
      </c>
      <c r="P3011" s="124" t="s">
        <v>1314</v>
      </c>
    </row>
    <row r="3012" spans="1:16" ht="51">
      <c r="A3012" s="266">
        <v>292</v>
      </c>
      <c r="B3012" s="124"/>
      <c r="C3012" s="125" t="s">
        <v>152</v>
      </c>
      <c r="D3012" s="119">
        <v>43181</v>
      </c>
      <c r="E3012" s="120" t="s">
        <v>6035</v>
      </c>
      <c r="F3012" s="120" t="s">
        <v>3</v>
      </c>
      <c r="G3012" s="120">
        <v>1607503</v>
      </c>
      <c r="H3012" s="124"/>
      <c r="I3012" s="128" t="s">
        <v>6020</v>
      </c>
      <c r="J3012" s="124"/>
      <c r="K3012" s="124"/>
      <c r="L3012" s="124"/>
      <c r="M3012" s="124"/>
      <c r="N3012" s="213">
        <v>0</v>
      </c>
      <c r="O3012" s="213">
        <v>73</v>
      </c>
      <c r="P3012" s="124" t="s">
        <v>1314</v>
      </c>
    </row>
    <row r="3013" spans="1:16" ht="51">
      <c r="A3013" s="266">
        <v>292</v>
      </c>
      <c r="B3013" s="124"/>
      <c r="C3013" s="125" t="s">
        <v>152</v>
      </c>
      <c r="D3013" s="119">
        <v>43181</v>
      </c>
      <c r="E3013" s="120" t="s">
        <v>6036</v>
      </c>
      <c r="F3013" s="120" t="s">
        <v>3</v>
      </c>
      <c r="G3013" s="120">
        <v>1607504</v>
      </c>
      <c r="H3013" s="124"/>
      <c r="I3013" s="128" t="s">
        <v>6020</v>
      </c>
      <c r="J3013" s="124"/>
      <c r="K3013" s="124"/>
      <c r="L3013" s="124"/>
      <c r="M3013" s="124"/>
      <c r="N3013" s="213">
        <v>0</v>
      </c>
      <c r="O3013" s="213">
        <v>56</v>
      </c>
      <c r="P3013" s="124" t="s">
        <v>1314</v>
      </c>
    </row>
    <row r="3014" spans="1:16" ht="51">
      <c r="A3014" s="266">
        <v>292</v>
      </c>
      <c r="B3014" s="124"/>
      <c r="C3014" s="125" t="s">
        <v>152</v>
      </c>
      <c r="D3014" s="119">
        <v>43181</v>
      </c>
      <c r="E3014" s="120" t="s">
        <v>6037</v>
      </c>
      <c r="F3014" s="120" t="s">
        <v>3</v>
      </c>
      <c r="G3014" s="120">
        <v>1607505</v>
      </c>
      <c r="H3014" s="124"/>
      <c r="I3014" s="128" t="s">
        <v>6020</v>
      </c>
      <c r="J3014" s="124"/>
      <c r="K3014" s="124"/>
      <c r="L3014" s="124"/>
      <c r="M3014" s="124"/>
      <c r="N3014" s="213">
        <v>0</v>
      </c>
      <c r="O3014" s="213">
        <v>54</v>
      </c>
      <c r="P3014" s="124" t="s">
        <v>1314</v>
      </c>
    </row>
    <row r="3015" spans="1:16" ht="51">
      <c r="A3015" s="266">
        <v>292</v>
      </c>
      <c r="B3015" s="124"/>
      <c r="C3015" s="125" t="s">
        <v>152</v>
      </c>
      <c r="D3015" s="119">
        <v>43181</v>
      </c>
      <c r="E3015" s="120" t="s">
        <v>6038</v>
      </c>
      <c r="F3015" s="120" t="s">
        <v>3</v>
      </c>
      <c r="G3015" s="120">
        <v>1607507</v>
      </c>
      <c r="H3015" s="124"/>
      <c r="I3015" s="128" t="s">
        <v>6020</v>
      </c>
      <c r="J3015" s="124"/>
      <c r="K3015" s="124"/>
      <c r="L3015" s="124"/>
      <c r="M3015" s="124"/>
      <c r="N3015" s="213">
        <v>0</v>
      </c>
      <c r="O3015" s="213">
        <v>71</v>
      </c>
      <c r="P3015" s="124" t="s">
        <v>1314</v>
      </c>
    </row>
    <row r="3016" spans="1:16" ht="51">
      <c r="A3016" s="266">
        <v>292</v>
      </c>
      <c r="B3016" s="124"/>
      <c r="C3016" s="125" t="s">
        <v>152</v>
      </c>
      <c r="D3016" s="119">
        <v>43181</v>
      </c>
      <c r="E3016" s="120" t="s">
        <v>6039</v>
      </c>
      <c r="F3016" s="120" t="s">
        <v>3</v>
      </c>
      <c r="G3016" s="120">
        <v>1607508</v>
      </c>
      <c r="H3016" s="124"/>
      <c r="I3016" s="128" t="s">
        <v>6020</v>
      </c>
      <c r="J3016" s="124"/>
      <c r="K3016" s="124"/>
      <c r="L3016" s="124"/>
      <c r="M3016" s="124"/>
      <c r="N3016" s="213">
        <v>0</v>
      </c>
      <c r="O3016" s="213">
        <v>67</v>
      </c>
      <c r="P3016" s="124" t="s">
        <v>1314</v>
      </c>
    </row>
    <row r="3017" spans="1:16" ht="51">
      <c r="A3017" s="266" t="s">
        <v>619</v>
      </c>
      <c r="B3017" s="124"/>
      <c r="C3017" s="125" t="s">
        <v>713</v>
      </c>
      <c r="D3017" s="119">
        <v>43181</v>
      </c>
      <c r="E3017" s="120" t="s">
        <v>6040</v>
      </c>
      <c r="F3017" s="120" t="s">
        <v>3</v>
      </c>
      <c r="G3017" s="120">
        <v>1607517</v>
      </c>
      <c r="H3017" s="124"/>
      <c r="I3017" s="128" t="s">
        <v>6041</v>
      </c>
      <c r="J3017" s="124"/>
      <c r="K3017" s="124"/>
      <c r="L3017" s="124"/>
      <c r="M3017" s="124"/>
      <c r="N3017" s="213">
        <v>0</v>
      </c>
      <c r="O3017" s="213">
        <v>20</v>
      </c>
      <c r="P3017" s="124" t="s">
        <v>1314</v>
      </c>
    </row>
    <row r="3018" spans="1:16" ht="51">
      <c r="A3018" s="266">
        <v>225</v>
      </c>
      <c r="B3018" s="124"/>
      <c r="C3018" s="125" t="s">
        <v>766</v>
      </c>
      <c r="D3018" s="119">
        <v>43181</v>
      </c>
      <c r="E3018" s="120" t="s">
        <v>6042</v>
      </c>
      <c r="F3018" s="120" t="s">
        <v>3</v>
      </c>
      <c r="G3018" s="120">
        <v>1607550</v>
      </c>
      <c r="H3018" s="124"/>
      <c r="I3018" s="128" t="s">
        <v>6043</v>
      </c>
      <c r="J3018" s="124"/>
      <c r="K3018" s="124"/>
      <c r="L3018" s="124"/>
      <c r="M3018" s="124"/>
      <c r="N3018" s="213">
        <v>0</v>
      </c>
      <c r="O3018" s="213">
        <v>1</v>
      </c>
      <c r="P3018" s="124" t="s">
        <v>1314</v>
      </c>
    </row>
    <row r="3019" spans="1:16" ht="51">
      <c r="A3019" s="266">
        <v>225</v>
      </c>
      <c r="B3019" s="124"/>
      <c r="C3019" s="125" t="s">
        <v>766</v>
      </c>
      <c r="D3019" s="119">
        <v>43181</v>
      </c>
      <c r="E3019" s="120" t="s">
        <v>6044</v>
      </c>
      <c r="F3019" s="120" t="s">
        <v>3</v>
      </c>
      <c r="G3019" s="120">
        <v>1607552</v>
      </c>
      <c r="H3019" s="124"/>
      <c r="I3019" s="128" t="s">
        <v>6045</v>
      </c>
      <c r="J3019" s="124"/>
      <c r="K3019" s="124"/>
      <c r="L3019" s="124"/>
      <c r="M3019" s="124"/>
      <c r="N3019" s="213">
        <v>0</v>
      </c>
      <c r="O3019" s="213">
        <v>250</v>
      </c>
      <c r="P3019" s="124" t="s">
        <v>1314</v>
      </c>
    </row>
    <row r="3020" spans="1:16" ht="76.5">
      <c r="A3020" s="266" t="s">
        <v>620</v>
      </c>
      <c r="B3020" s="124"/>
      <c r="C3020" s="125" t="s">
        <v>714</v>
      </c>
      <c r="D3020" s="119">
        <v>43181</v>
      </c>
      <c r="E3020" s="120" t="s">
        <v>7005</v>
      </c>
      <c r="F3020" s="120" t="s">
        <v>6</v>
      </c>
      <c r="G3020" s="120">
        <v>954823</v>
      </c>
      <c r="H3020" s="124"/>
      <c r="I3020" s="128" t="s">
        <v>7006</v>
      </c>
      <c r="J3020" s="124"/>
      <c r="K3020" s="124"/>
      <c r="L3020" s="124"/>
      <c r="M3020" s="124"/>
      <c r="N3020" s="213">
        <v>0</v>
      </c>
      <c r="O3020" s="213">
        <v>20000</v>
      </c>
      <c r="P3020" s="124" t="s">
        <v>1314</v>
      </c>
    </row>
    <row r="3021" spans="1:16" ht="63.75">
      <c r="A3021" s="266">
        <v>513</v>
      </c>
      <c r="B3021" s="124"/>
      <c r="C3021" s="125" t="s">
        <v>201</v>
      </c>
      <c r="D3021" s="119">
        <v>43181</v>
      </c>
      <c r="E3021" s="120" t="s">
        <v>7007</v>
      </c>
      <c r="F3021" s="120" t="s">
        <v>15</v>
      </c>
      <c r="G3021" s="120">
        <v>693288</v>
      </c>
      <c r="H3021" s="124"/>
      <c r="I3021" s="128" t="s">
        <v>7008</v>
      </c>
      <c r="J3021" s="124"/>
      <c r="K3021" s="124"/>
      <c r="L3021" s="124"/>
      <c r="M3021" s="124"/>
      <c r="N3021" s="213">
        <v>50</v>
      </c>
      <c r="O3021" s="213">
        <v>0</v>
      </c>
      <c r="P3021" s="124" t="s">
        <v>1314</v>
      </c>
    </row>
    <row r="3022" spans="1:16" ht="63.75">
      <c r="A3022" s="266">
        <v>513</v>
      </c>
      <c r="B3022" s="124"/>
      <c r="C3022" s="125" t="s">
        <v>201</v>
      </c>
      <c r="D3022" s="119">
        <v>43181</v>
      </c>
      <c r="E3022" s="120" t="s">
        <v>7009</v>
      </c>
      <c r="F3022" s="120" t="s">
        <v>15</v>
      </c>
      <c r="G3022" s="120">
        <v>693290</v>
      </c>
      <c r="H3022" s="124"/>
      <c r="I3022" s="128" t="s">
        <v>7010</v>
      </c>
      <c r="J3022" s="124"/>
      <c r="K3022" s="124"/>
      <c r="L3022" s="124"/>
      <c r="M3022" s="124"/>
      <c r="N3022" s="213">
        <v>50</v>
      </c>
      <c r="O3022" s="213">
        <v>0</v>
      </c>
      <c r="P3022" s="124" t="s">
        <v>1314</v>
      </c>
    </row>
    <row r="3023" spans="1:16" ht="102">
      <c r="A3023" s="266">
        <v>25</v>
      </c>
      <c r="B3023" s="124"/>
      <c r="C3023" s="125" t="s">
        <v>694</v>
      </c>
      <c r="D3023" s="119">
        <v>43181</v>
      </c>
      <c r="E3023" s="120" t="s">
        <v>7011</v>
      </c>
      <c r="F3023" s="120" t="s">
        <v>15</v>
      </c>
      <c r="G3023" s="120">
        <v>4584</v>
      </c>
      <c r="H3023" s="124"/>
      <c r="I3023" s="128" t="s">
        <v>7012</v>
      </c>
      <c r="J3023" s="124"/>
      <c r="K3023" s="124"/>
      <c r="L3023" s="124"/>
      <c r="M3023" s="124"/>
      <c r="N3023" s="213">
        <v>50</v>
      </c>
      <c r="O3023" s="213">
        <v>0</v>
      </c>
      <c r="P3023" s="124" t="s">
        <v>1314</v>
      </c>
    </row>
    <row r="3024" spans="1:16" ht="89.25">
      <c r="A3024" s="266">
        <v>25</v>
      </c>
      <c r="B3024" s="124"/>
      <c r="C3024" s="125" t="s">
        <v>694</v>
      </c>
      <c r="D3024" s="119">
        <v>43181</v>
      </c>
      <c r="E3024" s="120" t="s">
        <v>7013</v>
      </c>
      <c r="F3024" s="120" t="s">
        <v>15</v>
      </c>
      <c r="G3024" s="120">
        <v>4587</v>
      </c>
      <c r="H3024" s="124"/>
      <c r="I3024" s="128" t="s">
        <v>7014</v>
      </c>
      <c r="J3024" s="124"/>
      <c r="K3024" s="124"/>
      <c r="L3024" s="124"/>
      <c r="M3024" s="124"/>
      <c r="N3024" s="213">
        <v>272.47000000000003</v>
      </c>
      <c r="O3024" s="213">
        <v>0</v>
      </c>
      <c r="P3024" s="124" t="s">
        <v>1314</v>
      </c>
    </row>
    <row r="3025" spans="1:16" ht="51">
      <c r="A3025" s="266">
        <v>513</v>
      </c>
      <c r="B3025" s="124"/>
      <c r="C3025" s="125" t="s">
        <v>201</v>
      </c>
      <c r="D3025" s="119">
        <v>43181</v>
      </c>
      <c r="E3025" s="120" t="s">
        <v>7015</v>
      </c>
      <c r="F3025" s="120" t="s">
        <v>11</v>
      </c>
      <c r="G3025" s="120">
        <v>916468</v>
      </c>
      <c r="H3025" s="124"/>
      <c r="I3025" s="128" t="s">
        <v>7016</v>
      </c>
      <c r="J3025" s="124"/>
      <c r="K3025" s="124"/>
      <c r="L3025" s="124"/>
      <c r="M3025" s="124"/>
      <c r="N3025" s="213">
        <v>50</v>
      </c>
      <c r="O3025" s="213">
        <v>0</v>
      </c>
      <c r="P3025" s="124" t="s">
        <v>1314</v>
      </c>
    </row>
    <row r="3026" spans="1:16" ht="63.75">
      <c r="A3026" s="266">
        <v>513</v>
      </c>
      <c r="B3026" s="124"/>
      <c r="C3026" s="125" t="s">
        <v>201</v>
      </c>
      <c r="D3026" s="119">
        <v>43181</v>
      </c>
      <c r="E3026" s="120" t="s">
        <v>7017</v>
      </c>
      <c r="F3026" s="120" t="s">
        <v>15</v>
      </c>
      <c r="G3026" s="120">
        <v>693157</v>
      </c>
      <c r="H3026" s="124"/>
      <c r="I3026" s="128" t="s">
        <v>7018</v>
      </c>
      <c r="J3026" s="124"/>
      <c r="K3026" s="124"/>
      <c r="L3026" s="124"/>
      <c r="M3026" s="124"/>
      <c r="N3026" s="213">
        <v>50</v>
      </c>
      <c r="O3026" s="213">
        <v>0</v>
      </c>
      <c r="P3026" s="124" t="s">
        <v>1314</v>
      </c>
    </row>
    <row r="3027" spans="1:16" ht="89.25">
      <c r="A3027" s="266">
        <v>587</v>
      </c>
      <c r="B3027" s="124"/>
      <c r="C3027" s="125" t="s">
        <v>858</v>
      </c>
      <c r="D3027" s="119">
        <v>43182</v>
      </c>
      <c r="E3027" s="120" t="s">
        <v>6046</v>
      </c>
      <c r="F3027" s="120" t="s">
        <v>3</v>
      </c>
      <c r="G3027" s="120">
        <v>1607752</v>
      </c>
      <c r="H3027" s="124"/>
      <c r="I3027" s="128" t="s">
        <v>6047</v>
      </c>
      <c r="J3027" s="124"/>
      <c r="K3027" s="124"/>
      <c r="L3027" s="124"/>
      <c r="M3027" s="124"/>
      <c r="N3027" s="213">
        <v>0</v>
      </c>
      <c r="O3027" s="213">
        <v>6334.7</v>
      </c>
      <c r="P3027" s="124" t="s">
        <v>1314</v>
      </c>
    </row>
    <row r="3028" spans="1:16" ht="63.75">
      <c r="A3028" s="266">
        <v>340</v>
      </c>
      <c r="B3028" s="124"/>
      <c r="C3028" s="125" t="s">
        <v>814</v>
      </c>
      <c r="D3028" s="119">
        <v>43182</v>
      </c>
      <c r="E3028" s="120" t="s">
        <v>6048</v>
      </c>
      <c r="F3028" s="120" t="s">
        <v>3</v>
      </c>
      <c r="G3028" s="120">
        <v>1607780</v>
      </c>
      <c r="H3028" s="124"/>
      <c r="I3028" s="128" t="s">
        <v>6049</v>
      </c>
      <c r="J3028" s="124"/>
      <c r="K3028" s="124"/>
      <c r="L3028" s="124"/>
      <c r="M3028" s="124"/>
      <c r="N3028" s="213">
        <v>0</v>
      </c>
      <c r="O3028" s="213">
        <v>12121.85</v>
      </c>
      <c r="P3028" s="124" t="s">
        <v>1314</v>
      </c>
    </row>
    <row r="3029" spans="1:16" ht="63.75">
      <c r="A3029" s="266">
        <v>582</v>
      </c>
      <c r="B3029" s="124"/>
      <c r="C3029" s="125" t="s">
        <v>856</v>
      </c>
      <c r="D3029" s="119">
        <v>43182</v>
      </c>
      <c r="E3029" s="120" t="s">
        <v>6050</v>
      </c>
      <c r="F3029" s="120" t="s">
        <v>3</v>
      </c>
      <c r="G3029" s="120">
        <v>1607783</v>
      </c>
      <c r="H3029" s="124"/>
      <c r="I3029" s="128" t="s">
        <v>6051</v>
      </c>
      <c r="J3029" s="124"/>
      <c r="K3029" s="124"/>
      <c r="L3029" s="124"/>
      <c r="M3029" s="124"/>
      <c r="N3029" s="213">
        <v>0</v>
      </c>
      <c r="O3029" s="213">
        <v>19624.8</v>
      </c>
      <c r="P3029" s="124" t="s">
        <v>1314</v>
      </c>
    </row>
    <row r="3030" spans="1:16" ht="63.75">
      <c r="A3030" s="266">
        <v>340</v>
      </c>
      <c r="B3030" s="124"/>
      <c r="C3030" s="125" t="s">
        <v>814</v>
      </c>
      <c r="D3030" s="119">
        <v>43182</v>
      </c>
      <c r="E3030" s="120" t="s">
        <v>6052</v>
      </c>
      <c r="F3030" s="120" t="s">
        <v>3</v>
      </c>
      <c r="G3030" s="120">
        <v>1607785</v>
      </c>
      <c r="H3030" s="124"/>
      <c r="I3030" s="128" t="s">
        <v>6053</v>
      </c>
      <c r="J3030" s="124"/>
      <c r="K3030" s="124"/>
      <c r="L3030" s="124"/>
      <c r="M3030" s="124"/>
      <c r="N3030" s="213">
        <v>0</v>
      </c>
      <c r="O3030" s="213">
        <v>26689.5</v>
      </c>
      <c r="P3030" s="124" t="s">
        <v>1314</v>
      </c>
    </row>
    <row r="3031" spans="1:16" ht="63.75">
      <c r="A3031" s="266">
        <v>340</v>
      </c>
      <c r="B3031" s="124"/>
      <c r="C3031" s="125" t="s">
        <v>814</v>
      </c>
      <c r="D3031" s="119">
        <v>43182</v>
      </c>
      <c r="E3031" s="120" t="s">
        <v>6054</v>
      </c>
      <c r="F3031" s="120" t="s">
        <v>3</v>
      </c>
      <c r="G3031" s="120">
        <v>1607786</v>
      </c>
      <c r="H3031" s="124"/>
      <c r="I3031" s="128" t="s">
        <v>6055</v>
      </c>
      <c r="J3031" s="124"/>
      <c r="K3031" s="124"/>
      <c r="L3031" s="124"/>
      <c r="M3031" s="124"/>
      <c r="N3031" s="213">
        <v>0</v>
      </c>
      <c r="O3031" s="213">
        <v>21013.72</v>
      </c>
      <c r="P3031" s="124" t="s">
        <v>1314</v>
      </c>
    </row>
    <row r="3032" spans="1:16" ht="63.75">
      <c r="A3032" s="266">
        <v>340</v>
      </c>
      <c r="B3032" s="124"/>
      <c r="C3032" s="125" t="s">
        <v>814</v>
      </c>
      <c r="D3032" s="119">
        <v>43182</v>
      </c>
      <c r="E3032" s="120" t="s">
        <v>6056</v>
      </c>
      <c r="F3032" s="120" t="s">
        <v>3</v>
      </c>
      <c r="G3032" s="120">
        <v>1607787</v>
      </c>
      <c r="H3032" s="124"/>
      <c r="I3032" s="128" t="s">
        <v>6057</v>
      </c>
      <c r="J3032" s="124"/>
      <c r="K3032" s="124"/>
      <c r="L3032" s="124"/>
      <c r="M3032" s="124"/>
      <c r="N3032" s="213">
        <v>0</v>
      </c>
      <c r="O3032" s="213">
        <v>33863.14</v>
      </c>
      <c r="P3032" s="124" t="s">
        <v>1314</v>
      </c>
    </row>
    <row r="3033" spans="1:16" ht="63.75">
      <c r="A3033" s="266" t="s">
        <v>619</v>
      </c>
      <c r="B3033" s="124"/>
      <c r="C3033" s="125" t="s">
        <v>713</v>
      </c>
      <c r="D3033" s="119">
        <v>43182</v>
      </c>
      <c r="E3033" s="120" t="s">
        <v>6058</v>
      </c>
      <c r="F3033" s="120" t="s">
        <v>3</v>
      </c>
      <c r="G3033" s="120">
        <v>1607805</v>
      </c>
      <c r="H3033" s="124"/>
      <c r="I3033" s="128" t="s">
        <v>6059</v>
      </c>
      <c r="J3033" s="124"/>
      <c r="K3033" s="124"/>
      <c r="L3033" s="124"/>
      <c r="M3033" s="124"/>
      <c r="N3033" s="213">
        <v>0</v>
      </c>
      <c r="O3033" s="213">
        <v>7240.5</v>
      </c>
      <c r="P3033" s="124" t="s">
        <v>1314</v>
      </c>
    </row>
    <row r="3034" spans="1:16" ht="51">
      <c r="A3034" s="266" t="s">
        <v>619</v>
      </c>
      <c r="B3034" s="124"/>
      <c r="C3034" s="125" t="s">
        <v>713</v>
      </c>
      <c r="D3034" s="119">
        <v>43182</v>
      </c>
      <c r="E3034" s="120" t="s">
        <v>6060</v>
      </c>
      <c r="F3034" s="120" t="s">
        <v>3</v>
      </c>
      <c r="G3034" s="120">
        <v>1607823</v>
      </c>
      <c r="H3034" s="124"/>
      <c r="I3034" s="128" t="s">
        <v>6061</v>
      </c>
      <c r="J3034" s="124"/>
      <c r="K3034" s="124"/>
      <c r="L3034" s="124"/>
      <c r="M3034" s="124"/>
      <c r="N3034" s="213">
        <v>0</v>
      </c>
      <c r="O3034" s="213">
        <v>1030.53</v>
      </c>
      <c r="P3034" s="124" t="s">
        <v>1314</v>
      </c>
    </row>
    <row r="3035" spans="1:16" ht="51">
      <c r="A3035" s="266">
        <v>47</v>
      </c>
      <c r="B3035" s="124"/>
      <c r="C3035" s="125" t="s">
        <v>699</v>
      </c>
      <c r="D3035" s="119">
        <v>43182</v>
      </c>
      <c r="E3035" s="120" t="s">
        <v>6062</v>
      </c>
      <c r="F3035" s="120" t="s">
        <v>3</v>
      </c>
      <c r="G3035" s="120">
        <v>1607843</v>
      </c>
      <c r="H3035" s="124"/>
      <c r="I3035" s="128" t="s">
        <v>6063</v>
      </c>
      <c r="J3035" s="124"/>
      <c r="K3035" s="124"/>
      <c r="L3035" s="124"/>
      <c r="M3035" s="124"/>
      <c r="N3035" s="213">
        <v>0</v>
      </c>
      <c r="O3035" s="213">
        <v>142000</v>
      </c>
      <c r="P3035" s="124" t="s">
        <v>1314</v>
      </c>
    </row>
    <row r="3036" spans="1:16" ht="51">
      <c r="A3036" s="266" t="s">
        <v>619</v>
      </c>
      <c r="B3036" s="124"/>
      <c r="C3036" s="125" t="s">
        <v>713</v>
      </c>
      <c r="D3036" s="119">
        <v>43182</v>
      </c>
      <c r="E3036" s="120" t="s">
        <v>6064</v>
      </c>
      <c r="F3036" s="120" t="s">
        <v>3</v>
      </c>
      <c r="G3036" s="120">
        <v>1607757</v>
      </c>
      <c r="H3036" s="124"/>
      <c r="I3036" s="128" t="s">
        <v>6065</v>
      </c>
      <c r="J3036" s="124"/>
      <c r="K3036" s="124"/>
      <c r="L3036" s="124"/>
      <c r="M3036" s="124"/>
      <c r="N3036" s="213">
        <v>0</v>
      </c>
      <c r="O3036" s="213">
        <v>759.73</v>
      </c>
      <c r="P3036" s="124" t="s">
        <v>1314</v>
      </c>
    </row>
    <row r="3037" spans="1:16" ht="51">
      <c r="A3037" s="266" t="s">
        <v>619</v>
      </c>
      <c r="B3037" s="124"/>
      <c r="C3037" s="125" t="s">
        <v>713</v>
      </c>
      <c r="D3037" s="119">
        <v>43182</v>
      </c>
      <c r="E3037" s="120" t="s">
        <v>6066</v>
      </c>
      <c r="F3037" s="120" t="s">
        <v>3</v>
      </c>
      <c r="G3037" s="120">
        <v>1607758</v>
      </c>
      <c r="H3037" s="124"/>
      <c r="I3037" s="128" t="s">
        <v>6067</v>
      </c>
      <c r="J3037" s="124"/>
      <c r="K3037" s="124"/>
      <c r="L3037" s="124"/>
      <c r="M3037" s="124"/>
      <c r="N3037" s="213">
        <v>0</v>
      </c>
      <c r="O3037" s="213">
        <v>1036</v>
      </c>
      <c r="P3037" s="124" t="s">
        <v>1314</v>
      </c>
    </row>
    <row r="3038" spans="1:16" ht="51">
      <c r="A3038" s="266" t="s">
        <v>619</v>
      </c>
      <c r="B3038" s="124"/>
      <c r="C3038" s="125" t="s">
        <v>713</v>
      </c>
      <c r="D3038" s="119">
        <v>43182</v>
      </c>
      <c r="E3038" s="120" t="s">
        <v>6068</v>
      </c>
      <c r="F3038" s="120" t="s">
        <v>3</v>
      </c>
      <c r="G3038" s="120">
        <v>1607760</v>
      </c>
      <c r="H3038" s="124"/>
      <c r="I3038" s="128" t="s">
        <v>6069</v>
      </c>
      <c r="J3038" s="124"/>
      <c r="K3038" s="124"/>
      <c r="L3038" s="124"/>
      <c r="M3038" s="124"/>
      <c r="N3038" s="213">
        <v>0</v>
      </c>
      <c r="O3038" s="213">
        <v>11765.54</v>
      </c>
      <c r="P3038" s="124" t="s">
        <v>1314</v>
      </c>
    </row>
    <row r="3039" spans="1:16" ht="89.25">
      <c r="A3039" s="266">
        <v>587</v>
      </c>
      <c r="B3039" s="124"/>
      <c r="C3039" s="125" t="s">
        <v>858</v>
      </c>
      <c r="D3039" s="119">
        <v>43182</v>
      </c>
      <c r="E3039" s="120" t="s">
        <v>6070</v>
      </c>
      <c r="F3039" s="120" t="s">
        <v>3</v>
      </c>
      <c r="G3039" s="120">
        <v>1607764</v>
      </c>
      <c r="H3039" s="124"/>
      <c r="I3039" s="128" t="s">
        <v>6071</v>
      </c>
      <c r="J3039" s="124"/>
      <c r="K3039" s="124"/>
      <c r="L3039" s="124"/>
      <c r="M3039" s="124"/>
      <c r="N3039" s="213">
        <v>0</v>
      </c>
      <c r="O3039" s="213">
        <v>1</v>
      </c>
      <c r="P3039" s="124" t="s">
        <v>1314</v>
      </c>
    </row>
    <row r="3040" spans="1:16" ht="51">
      <c r="A3040" s="266" t="s">
        <v>619</v>
      </c>
      <c r="B3040" s="124"/>
      <c r="C3040" s="125" t="s">
        <v>713</v>
      </c>
      <c r="D3040" s="119">
        <v>43182</v>
      </c>
      <c r="E3040" s="120" t="s">
        <v>6072</v>
      </c>
      <c r="F3040" s="120" t="s">
        <v>3</v>
      </c>
      <c r="G3040" s="120">
        <v>1607795</v>
      </c>
      <c r="H3040" s="124"/>
      <c r="I3040" s="128" t="s">
        <v>6073</v>
      </c>
      <c r="J3040" s="124"/>
      <c r="K3040" s="124"/>
      <c r="L3040" s="124"/>
      <c r="M3040" s="124"/>
      <c r="N3040" s="213">
        <v>0</v>
      </c>
      <c r="O3040" s="213">
        <v>9</v>
      </c>
      <c r="P3040" s="124" t="s">
        <v>5265</v>
      </c>
    </row>
    <row r="3041" spans="1:16" ht="51">
      <c r="A3041" s="266" t="s">
        <v>619</v>
      </c>
      <c r="B3041" s="124"/>
      <c r="C3041" s="125" t="s">
        <v>713</v>
      </c>
      <c r="D3041" s="119">
        <v>43182</v>
      </c>
      <c r="E3041" s="120" t="s">
        <v>6074</v>
      </c>
      <c r="F3041" s="120" t="s">
        <v>3</v>
      </c>
      <c r="G3041" s="120">
        <v>1607809</v>
      </c>
      <c r="H3041" s="124"/>
      <c r="I3041" s="128" t="s">
        <v>6075</v>
      </c>
      <c r="J3041" s="124"/>
      <c r="K3041" s="124"/>
      <c r="L3041" s="124"/>
      <c r="M3041" s="124"/>
      <c r="N3041" s="213">
        <v>0</v>
      </c>
      <c r="O3041" s="213">
        <v>1061.9000000000001</v>
      </c>
      <c r="P3041" s="124" t="s">
        <v>1314</v>
      </c>
    </row>
    <row r="3042" spans="1:16" ht="63.75">
      <c r="A3042" s="266">
        <v>266</v>
      </c>
      <c r="B3042" s="124"/>
      <c r="C3042" s="125" t="s">
        <v>781</v>
      </c>
      <c r="D3042" s="119">
        <v>43182</v>
      </c>
      <c r="E3042" s="120" t="s">
        <v>6076</v>
      </c>
      <c r="F3042" s="120" t="s">
        <v>3</v>
      </c>
      <c r="G3042" s="120">
        <v>1607878</v>
      </c>
      <c r="H3042" s="124"/>
      <c r="I3042" s="128" t="s">
        <v>6077</v>
      </c>
      <c r="J3042" s="124"/>
      <c r="K3042" s="124"/>
      <c r="L3042" s="124"/>
      <c r="M3042" s="124"/>
      <c r="N3042" s="213">
        <v>0</v>
      </c>
      <c r="O3042" s="213">
        <v>435</v>
      </c>
      <c r="P3042" s="124" t="s">
        <v>1314</v>
      </c>
    </row>
    <row r="3043" spans="1:16" ht="51">
      <c r="A3043" s="266">
        <v>20</v>
      </c>
      <c r="B3043" s="124"/>
      <c r="C3043" s="125" t="s">
        <v>693</v>
      </c>
      <c r="D3043" s="119">
        <v>43182</v>
      </c>
      <c r="E3043" s="120" t="s">
        <v>6078</v>
      </c>
      <c r="F3043" s="120" t="s">
        <v>3</v>
      </c>
      <c r="G3043" s="120">
        <v>1607905</v>
      </c>
      <c r="H3043" s="124"/>
      <c r="I3043" s="128" t="s">
        <v>6079</v>
      </c>
      <c r="J3043" s="124"/>
      <c r="K3043" s="124"/>
      <c r="L3043" s="124"/>
      <c r="M3043" s="124"/>
      <c r="N3043" s="213">
        <v>0</v>
      </c>
      <c r="O3043" s="213">
        <v>1066.67</v>
      </c>
      <c r="P3043" s="124" t="s">
        <v>1314</v>
      </c>
    </row>
    <row r="3044" spans="1:16" ht="51">
      <c r="A3044" s="266">
        <v>212</v>
      </c>
      <c r="B3044" s="124"/>
      <c r="C3044" s="125" t="s">
        <v>761</v>
      </c>
      <c r="D3044" s="119">
        <v>43182</v>
      </c>
      <c r="E3044" s="120" t="s">
        <v>6080</v>
      </c>
      <c r="F3044" s="120" t="s">
        <v>3</v>
      </c>
      <c r="G3044" s="120">
        <v>1607955</v>
      </c>
      <c r="H3044" s="124"/>
      <c r="I3044" s="128" t="s">
        <v>6081</v>
      </c>
      <c r="J3044" s="124"/>
      <c r="K3044" s="124"/>
      <c r="L3044" s="124"/>
      <c r="M3044" s="124"/>
      <c r="N3044" s="213">
        <v>0</v>
      </c>
      <c r="O3044" s="213">
        <v>444</v>
      </c>
      <c r="P3044" s="124" t="s">
        <v>1314</v>
      </c>
    </row>
    <row r="3045" spans="1:16" ht="51">
      <c r="A3045" s="266" t="s">
        <v>619</v>
      </c>
      <c r="B3045" s="124"/>
      <c r="C3045" s="125" t="s">
        <v>713</v>
      </c>
      <c r="D3045" s="119">
        <v>43182</v>
      </c>
      <c r="E3045" s="120" t="s">
        <v>6082</v>
      </c>
      <c r="F3045" s="120" t="s">
        <v>3</v>
      </c>
      <c r="G3045" s="120">
        <v>1608027</v>
      </c>
      <c r="H3045" s="124"/>
      <c r="I3045" s="128" t="s">
        <v>6083</v>
      </c>
      <c r="J3045" s="124"/>
      <c r="K3045" s="124"/>
      <c r="L3045" s="124"/>
      <c r="M3045" s="124"/>
      <c r="N3045" s="213">
        <v>0</v>
      </c>
      <c r="O3045" s="213">
        <v>200</v>
      </c>
      <c r="P3045" s="124" t="s">
        <v>1314</v>
      </c>
    </row>
    <row r="3046" spans="1:16" ht="51">
      <c r="A3046" s="266" t="s">
        <v>619</v>
      </c>
      <c r="B3046" s="124"/>
      <c r="C3046" s="125" t="s">
        <v>713</v>
      </c>
      <c r="D3046" s="119">
        <v>43182</v>
      </c>
      <c r="E3046" s="120" t="s">
        <v>7019</v>
      </c>
      <c r="F3046" s="120" t="s">
        <v>6</v>
      </c>
      <c r="G3046" s="120">
        <v>694874</v>
      </c>
      <c r="H3046" s="124"/>
      <c r="I3046" s="128" t="s">
        <v>7020</v>
      </c>
      <c r="J3046" s="124"/>
      <c r="K3046" s="124"/>
      <c r="L3046" s="124"/>
      <c r="M3046" s="124"/>
      <c r="N3046" s="213">
        <v>0</v>
      </c>
      <c r="O3046" s="213">
        <v>23250.39</v>
      </c>
      <c r="P3046" s="124" t="s">
        <v>1314</v>
      </c>
    </row>
    <row r="3047" spans="1:16" ht="76.5">
      <c r="A3047" s="266">
        <v>513</v>
      </c>
      <c r="B3047" s="124"/>
      <c r="C3047" s="125" t="s">
        <v>201</v>
      </c>
      <c r="D3047" s="119">
        <v>43182</v>
      </c>
      <c r="E3047" s="120" t="s">
        <v>7021</v>
      </c>
      <c r="F3047" s="120" t="s">
        <v>13</v>
      </c>
      <c r="G3047" s="120">
        <v>4368</v>
      </c>
      <c r="H3047" s="124"/>
      <c r="I3047" s="128" t="s">
        <v>7022</v>
      </c>
      <c r="J3047" s="124"/>
      <c r="K3047" s="124"/>
      <c r="L3047" s="124"/>
      <c r="M3047" s="124"/>
      <c r="N3047" s="213">
        <v>0</v>
      </c>
      <c r="O3047" s="213">
        <v>143498.84</v>
      </c>
      <c r="P3047" s="124" t="s">
        <v>1314</v>
      </c>
    </row>
    <row r="3048" spans="1:16" ht="76.5">
      <c r="A3048" s="266">
        <v>513</v>
      </c>
      <c r="B3048" s="124"/>
      <c r="C3048" s="125" t="s">
        <v>201</v>
      </c>
      <c r="D3048" s="119">
        <v>43182</v>
      </c>
      <c r="E3048" s="120" t="s">
        <v>7023</v>
      </c>
      <c r="F3048" s="120" t="s">
        <v>11</v>
      </c>
      <c r="G3048" s="120">
        <v>4368</v>
      </c>
      <c r="H3048" s="124"/>
      <c r="I3048" s="128" t="s">
        <v>7022</v>
      </c>
      <c r="J3048" s="124"/>
      <c r="K3048" s="124"/>
      <c r="L3048" s="124"/>
      <c r="M3048" s="124"/>
      <c r="N3048" s="213">
        <v>0</v>
      </c>
      <c r="O3048" s="213">
        <v>368.99</v>
      </c>
      <c r="P3048" s="124" t="s">
        <v>1314</v>
      </c>
    </row>
    <row r="3049" spans="1:16" ht="25.5">
      <c r="A3049" s="266" t="s">
        <v>620</v>
      </c>
      <c r="B3049" s="124"/>
      <c r="C3049" s="125" t="s">
        <v>714</v>
      </c>
      <c r="D3049" s="119">
        <v>43182</v>
      </c>
      <c r="E3049" s="120" t="s">
        <v>7024</v>
      </c>
      <c r="F3049" s="120" t="s">
        <v>13</v>
      </c>
      <c r="G3049" s="120">
        <v>46672</v>
      </c>
      <c r="H3049" s="124"/>
      <c r="I3049" s="128" t="s">
        <v>7025</v>
      </c>
      <c r="J3049" s="124"/>
      <c r="K3049" s="124"/>
      <c r="L3049" s="124"/>
      <c r="M3049" s="124"/>
      <c r="N3049" s="213">
        <v>826.87</v>
      </c>
      <c r="O3049" s="213">
        <v>0</v>
      </c>
      <c r="P3049" s="124" t="s">
        <v>1314</v>
      </c>
    </row>
    <row r="3050" spans="1:16" ht="25.5">
      <c r="A3050" s="266" t="s">
        <v>620</v>
      </c>
      <c r="B3050" s="124"/>
      <c r="C3050" s="125" t="s">
        <v>714</v>
      </c>
      <c r="D3050" s="119">
        <v>43182</v>
      </c>
      <c r="E3050" s="120" t="s">
        <v>7026</v>
      </c>
      <c r="F3050" s="120" t="s">
        <v>13</v>
      </c>
      <c r="G3050" s="120">
        <v>46675</v>
      </c>
      <c r="H3050" s="124"/>
      <c r="I3050" s="128" t="s">
        <v>7025</v>
      </c>
      <c r="J3050" s="124"/>
      <c r="K3050" s="124"/>
      <c r="L3050" s="124"/>
      <c r="M3050" s="124"/>
      <c r="N3050" s="213">
        <v>24.81</v>
      </c>
      <c r="O3050" s="213">
        <v>0</v>
      </c>
      <c r="P3050" s="124" t="s">
        <v>1314</v>
      </c>
    </row>
    <row r="3051" spans="1:16" ht="25.5">
      <c r="A3051" s="266" t="s">
        <v>620</v>
      </c>
      <c r="B3051" s="124"/>
      <c r="C3051" s="125" t="s">
        <v>714</v>
      </c>
      <c r="D3051" s="119">
        <v>43182</v>
      </c>
      <c r="E3051" s="120" t="s">
        <v>7027</v>
      </c>
      <c r="F3051" s="120" t="s">
        <v>13</v>
      </c>
      <c r="G3051" s="120">
        <v>46676</v>
      </c>
      <c r="H3051" s="124"/>
      <c r="I3051" s="128" t="s">
        <v>7028</v>
      </c>
      <c r="J3051" s="124"/>
      <c r="K3051" s="124"/>
      <c r="L3051" s="124"/>
      <c r="M3051" s="124"/>
      <c r="N3051" s="213">
        <v>50</v>
      </c>
      <c r="O3051" s="213">
        <v>0</v>
      </c>
      <c r="P3051" s="124" t="s">
        <v>1314</v>
      </c>
    </row>
    <row r="3052" spans="1:16" ht="76.5">
      <c r="A3052" s="266">
        <v>291</v>
      </c>
      <c r="B3052" s="124"/>
      <c r="C3052" s="125" t="s">
        <v>794</v>
      </c>
      <c r="D3052" s="119">
        <v>43182</v>
      </c>
      <c r="E3052" s="120" t="s">
        <v>7029</v>
      </c>
      <c r="F3052" s="120" t="s">
        <v>11</v>
      </c>
      <c r="G3052" s="120">
        <v>694626</v>
      </c>
      <c r="H3052" s="124"/>
      <c r="I3052" s="128" t="s">
        <v>7030</v>
      </c>
      <c r="J3052" s="124"/>
      <c r="K3052" s="124"/>
      <c r="L3052" s="124"/>
      <c r="M3052" s="124"/>
      <c r="N3052" s="213">
        <v>50</v>
      </c>
      <c r="O3052" s="213">
        <v>0</v>
      </c>
      <c r="P3052" s="124" t="s">
        <v>1314</v>
      </c>
    </row>
    <row r="3053" spans="1:16" ht="51">
      <c r="A3053" s="266">
        <v>513</v>
      </c>
      <c r="B3053" s="124"/>
      <c r="C3053" s="125" t="s">
        <v>201</v>
      </c>
      <c r="D3053" s="119">
        <v>43182</v>
      </c>
      <c r="E3053" s="120" t="s">
        <v>7031</v>
      </c>
      <c r="F3053" s="120" t="s">
        <v>15</v>
      </c>
      <c r="G3053" s="120">
        <v>694737</v>
      </c>
      <c r="H3053" s="124"/>
      <c r="I3053" s="128" t="s">
        <v>1394</v>
      </c>
      <c r="J3053" s="124"/>
      <c r="K3053" s="124"/>
      <c r="L3053" s="124"/>
      <c r="M3053" s="124"/>
      <c r="N3053" s="213">
        <v>50</v>
      </c>
      <c r="O3053" s="213">
        <v>0</v>
      </c>
      <c r="P3053" s="124" t="s">
        <v>1314</v>
      </c>
    </row>
    <row r="3054" spans="1:16" ht="51">
      <c r="A3054" s="266">
        <v>513</v>
      </c>
      <c r="B3054" s="124"/>
      <c r="C3054" s="125" t="s">
        <v>201</v>
      </c>
      <c r="D3054" s="119">
        <v>43182</v>
      </c>
      <c r="E3054" s="120" t="s">
        <v>7032</v>
      </c>
      <c r="F3054" s="120" t="s">
        <v>15</v>
      </c>
      <c r="G3054" s="120">
        <v>694944</v>
      </c>
      <c r="H3054" s="124"/>
      <c r="I3054" s="128" t="s">
        <v>7033</v>
      </c>
      <c r="J3054" s="124"/>
      <c r="K3054" s="124"/>
      <c r="L3054" s="124"/>
      <c r="M3054" s="124"/>
      <c r="N3054" s="213">
        <v>50</v>
      </c>
      <c r="O3054" s="213">
        <v>0</v>
      </c>
      <c r="P3054" s="124" t="s">
        <v>1314</v>
      </c>
    </row>
    <row r="3055" spans="1:16" ht="51">
      <c r="A3055" s="266">
        <v>513</v>
      </c>
      <c r="B3055" s="124"/>
      <c r="C3055" s="125" t="s">
        <v>201</v>
      </c>
      <c r="D3055" s="119">
        <v>43182</v>
      </c>
      <c r="E3055" s="120" t="s">
        <v>7034</v>
      </c>
      <c r="F3055" s="120" t="s">
        <v>15</v>
      </c>
      <c r="G3055" s="120">
        <v>694959</v>
      </c>
      <c r="H3055" s="124"/>
      <c r="I3055" s="128" t="s">
        <v>1394</v>
      </c>
      <c r="J3055" s="124"/>
      <c r="K3055" s="124"/>
      <c r="L3055" s="124"/>
      <c r="M3055" s="124"/>
      <c r="N3055" s="213">
        <v>50</v>
      </c>
      <c r="O3055" s="213">
        <v>0</v>
      </c>
      <c r="P3055" s="124" t="s">
        <v>1314</v>
      </c>
    </row>
    <row r="3056" spans="1:16" ht="63.75">
      <c r="A3056" s="266">
        <v>650</v>
      </c>
      <c r="B3056" s="124"/>
      <c r="C3056" s="125" t="s">
        <v>232</v>
      </c>
      <c r="D3056" s="119">
        <v>43185</v>
      </c>
      <c r="E3056" s="120" t="s">
        <v>6084</v>
      </c>
      <c r="F3056" s="120" t="s">
        <v>3</v>
      </c>
      <c r="G3056" s="120">
        <v>1608151</v>
      </c>
      <c r="H3056" s="124"/>
      <c r="I3056" s="128" t="s">
        <v>6085</v>
      </c>
      <c r="J3056" s="124"/>
      <c r="K3056" s="124"/>
      <c r="L3056" s="124"/>
      <c r="M3056" s="124"/>
      <c r="N3056" s="213">
        <v>0</v>
      </c>
      <c r="O3056" s="213">
        <v>420</v>
      </c>
      <c r="P3056" s="124" t="s">
        <v>1314</v>
      </c>
    </row>
    <row r="3057" spans="1:16" ht="63.75">
      <c r="A3057" s="266" t="s">
        <v>619</v>
      </c>
      <c r="B3057" s="124"/>
      <c r="C3057" s="125" t="s">
        <v>713</v>
      </c>
      <c r="D3057" s="119">
        <v>43185</v>
      </c>
      <c r="E3057" s="120" t="s">
        <v>6086</v>
      </c>
      <c r="F3057" s="120" t="s">
        <v>3</v>
      </c>
      <c r="G3057" s="120">
        <v>1608153</v>
      </c>
      <c r="H3057" s="124"/>
      <c r="I3057" s="128" t="s">
        <v>6087</v>
      </c>
      <c r="J3057" s="124"/>
      <c r="K3057" s="124"/>
      <c r="L3057" s="124"/>
      <c r="M3057" s="124"/>
      <c r="N3057" s="213">
        <v>0</v>
      </c>
      <c r="O3057" s="213">
        <v>105</v>
      </c>
      <c r="P3057" s="124" t="s">
        <v>1314</v>
      </c>
    </row>
    <row r="3058" spans="1:16" ht="63.75">
      <c r="A3058" s="266">
        <v>20</v>
      </c>
      <c r="B3058" s="124"/>
      <c r="C3058" s="125" t="s">
        <v>693</v>
      </c>
      <c r="D3058" s="119">
        <v>43185</v>
      </c>
      <c r="E3058" s="120" t="s">
        <v>6088</v>
      </c>
      <c r="F3058" s="120" t="s">
        <v>3</v>
      </c>
      <c r="G3058" s="120">
        <v>1608167</v>
      </c>
      <c r="H3058" s="124"/>
      <c r="I3058" s="128" t="s">
        <v>6089</v>
      </c>
      <c r="J3058" s="124"/>
      <c r="K3058" s="124"/>
      <c r="L3058" s="124"/>
      <c r="M3058" s="124"/>
      <c r="N3058" s="213">
        <v>0</v>
      </c>
      <c r="O3058" s="213">
        <v>298794</v>
      </c>
      <c r="P3058" s="124" t="s">
        <v>1314</v>
      </c>
    </row>
    <row r="3059" spans="1:16" ht="63.75">
      <c r="A3059" s="266" t="s">
        <v>619</v>
      </c>
      <c r="B3059" s="124"/>
      <c r="C3059" s="125" t="s">
        <v>713</v>
      </c>
      <c r="D3059" s="119">
        <v>43185</v>
      </c>
      <c r="E3059" s="120" t="s">
        <v>6090</v>
      </c>
      <c r="F3059" s="120" t="s">
        <v>3</v>
      </c>
      <c r="G3059" s="120">
        <v>1608169</v>
      </c>
      <c r="H3059" s="124"/>
      <c r="I3059" s="128" t="s">
        <v>6091</v>
      </c>
      <c r="J3059" s="124"/>
      <c r="K3059" s="124"/>
      <c r="L3059" s="124"/>
      <c r="M3059" s="124"/>
      <c r="N3059" s="213">
        <v>0</v>
      </c>
      <c r="O3059" s="213">
        <v>19189.96</v>
      </c>
      <c r="P3059" s="124" t="s">
        <v>1314</v>
      </c>
    </row>
    <row r="3060" spans="1:16" ht="63.75">
      <c r="A3060" s="266">
        <v>20</v>
      </c>
      <c r="B3060" s="124"/>
      <c r="C3060" s="125" t="s">
        <v>693</v>
      </c>
      <c r="D3060" s="119">
        <v>43185</v>
      </c>
      <c r="E3060" s="120" t="s">
        <v>6092</v>
      </c>
      <c r="F3060" s="120" t="s">
        <v>3</v>
      </c>
      <c r="G3060" s="120">
        <v>1608170</v>
      </c>
      <c r="H3060" s="124"/>
      <c r="I3060" s="128" t="s">
        <v>6093</v>
      </c>
      <c r="J3060" s="124"/>
      <c r="K3060" s="124"/>
      <c r="L3060" s="124"/>
      <c r="M3060" s="124"/>
      <c r="N3060" s="213">
        <v>0</v>
      </c>
      <c r="O3060" s="213">
        <v>25636.37</v>
      </c>
      <c r="P3060" s="124" t="s">
        <v>1314</v>
      </c>
    </row>
    <row r="3061" spans="1:16" ht="63.75">
      <c r="A3061" s="266">
        <v>20</v>
      </c>
      <c r="B3061" s="124"/>
      <c r="C3061" s="125" t="s">
        <v>693</v>
      </c>
      <c r="D3061" s="119">
        <v>43185</v>
      </c>
      <c r="E3061" s="120" t="s">
        <v>6094</v>
      </c>
      <c r="F3061" s="120" t="s">
        <v>3</v>
      </c>
      <c r="G3061" s="120">
        <v>1608173</v>
      </c>
      <c r="H3061" s="124"/>
      <c r="I3061" s="128" t="s">
        <v>6095</v>
      </c>
      <c r="J3061" s="124"/>
      <c r="K3061" s="124"/>
      <c r="L3061" s="124"/>
      <c r="M3061" s="124"/>
      <c r="N3061" s="213">
        <v>0</v>
      </c>
      <c r="O3061" s="213">
        <v>381.34</v>
      </c>
      <c r="P3061" s="124" t="s">
        <v>1314</v>
      </c>
    </row>
    <row r="3062" spans="1:16" ht="63.75">
      <c r="A3062" s="266">
        <v>87</v>
      </c>
      <c r="B3062" s="124"/>
      <c r="C3062" s="125" t="s">
        <v>711</v>
      </c>
      <c r="D3062" s="119">
        <v>43185</v>
      </c>
      <c r="E3062" s="120" t="s">
        <v>6096</v>
      </c>
      <c r="F3062" s="120" t="s">
        <v>3</v>
      </c>
      <c r="G3062" s="120">
        <v>1608174</v>
      </c>
      <c r="H3062" s="124"/>
      <c r="I3062" s="128" t="s">
        <v>6097</v>
      </c>
      <c r="J3062" s="124"/>
      <c r="K3062" s="124"/>
      <c r="L3062" s="124"/>
      <c r="M3062" s="124"/>
      <c r="N3062" s="213">
        <v>0</v>
      </c>
      <c r="O3062" s="213">
        <v>2694.55</v>
      </c>
      <c r="P3062" s="124" t="s">
        <v>1314</v>
      </c>
    </row>
    <row r="3063" spans="1:16" ht="63.75">
      <c r="A3063" s="266">
        <v>20</v>
      </c>
      <c r="B3063" s="124"/>
      <c r="C3063" s="125" t="s">
        <v>693</v>
      </c>
      <c r="D3063" s="119">
        <v>43185</v>
      </c>
      <c r="E3063" s="120" t="s">
        <v>6098</v>
      </c>
      <c r="F3063" s="120" t="s">
        <v>3</v>
      </c>
      <c r="G3063" s="120">
        <v>1608176</v>
      </c>
      <c r="H3063" s="124"/>
      <c r="I3063" s="128" t="s">
        <v>6099</v>
      </c>
      <c r="J3063" s="124"/>
      <c r="K3063" s="124"/>
      <c r="L3063" s="124"/>
      <c r="M3063" s="124"/>
      <c r="N3063" s="213">
        <v>0</v>
      </c>
      <c r="O3063" s="213">
        <v>9298</v>
      </c>
      <c r="P3063" s="124" t="s">
        <v>1314</v>
      </c>
    </row>
    <row r="3064" spans="1:16" ht="63.75">
      <c r="A3064" s="266">
        <v>20</v>
      </c>
      <c r="B3064" s="124"/>
      <c r="C3064" s="125" t="s">
        <v>693</v>
      </c>
      <c r="D3064" s="119">
        <v>43185</v>
      </c>
      <c r="E3064" s="120" t="s">
        <v>6100</v>
      </c>
      <c r="F3064" s="120" t="s">
        <v>3</v>
      </c>
      <c r="G3064" s="120">
        <v>1608180</v>
      </c>
      <c r="H3064" s="124"/>
      <c r="I3064" s="128" t="s">
        <v>6101</v>
      </c>
      <c r="J3064" s="124"/>
      <c r="K3064" s="124"/>
      <c r="L3064" s="124"/>
      <c r="M3064" s="124"/>
      <c r="N3064" s="213">
        <v>0</v>
      </c>
      <c r="O3064" s="213">
        <v>356.4</v>
      </c>
      <c r="P3064" s="124" t="s">
        <v>1314</v>
      </c>
    </row>
    <row r="3065" spans="1:16" ht="63.75">
      <c r="A3065" s="266">
        <v>20</v>
      </c>
      <c r="B3065" s="124"/>
      <c r="C3065" s="125" t="s">
        <v>693</v>
      </c>
      <c r="D3065" s="119">
        <v>43185</v>
      </c>
      <c r="E3065" s="120" t="s">
        <v>6102</v>
      </c>
      <c r="F3065" s="120" t="s">
        <v>3</v>
      </c>
      <c r="G3065" s="120">
        <v>1608184</v>
      </c>
      <c r="H3065" s="124"/>
      <c r="I3065" s="128" t="s">
        <v>6103</v>
      </c>
      <c r="J3065" s="124"/>
      <c r="K3065" s="124"/>
      <c r="L3065" s="124"/>
      <c r="M3065" s="124"/>
      <c r="N3065" s="213">
        <v>0</v>
      </c>
      <c r="O3065" s="213">
        <v>14652.6</v>
      </c>
      <c r="P3065" s="124" t="s">
        <v>1314</v>
      </c>
    </row>
    <row r="3066" spans="1:16" ht="63.75">
      <c r="A3066" s="266" t="s">
        <v>619</v>
      </c>
      <c r="B3066" s="124"/>
      <c r="C3066" s="125" t="s">
        <v>713</v>
      </c>
      <c r="D3066" s="119">
        <v>43185</v>
      </c>
      <c r="E3066" s="120" t="s">
        <v>6104</v>
      </c>
      <c r="F3066" s="120" t="s">
        <v>3</v>
      </c>
      <c r="G3066" s="120">
        <v>1608186</v>
      </c>
      <c r="H3066" s="124"/>
      <c r="I3066" s="128" t="s">
        <v>6105</v>
      </c>
      <c r="J3066" s="124"/>
      <c r="K3066" s="124"/>
      <c r="L3066" s="124"/>
      <c r="M3066" s="124"/>
      <c r="N3066" s="213">
        <v>0</v>
      </c>
      <c r="O3066" s="213">
        <v>18689.740000000002</v>
      </c>
      <c r="P3066" s="124" t="s">
        <v>1314</v>
      </c>
    </row>
    <row r="3067" spans="1:16" ht="63.75">
      <c r="A3067" s="266">
        <v>20</v>
      </c>
      <c r="B3067" s="124"/>
      <c r="C3067" s="125" t="s">
        <v>693</v>
      </c>
      <c r="D3067" s="119">
        <v>43185</v>
      </c>
      <c r="E3067" s="120" t="s">
        <v>6106</v>
      </c>
      <c r="F3067" s="120" t="s">
        <v>3</v>
      </c>
      <c r="G3067" s="120">
        <v>1608189</v>
      </c>
      <c r="H3067" s="124"/>
      <c r="I3067" s="128" t="s">
        <v>6107</v>
      </c>
      <c r="J3067" s="124"/>
      <c r="K3067" s="124"/>
      <c r="L3067" s="124"/>
      <c r="M3067" s="124"/>
      <c r="N3067" s="213">
        <v>0</v>
      </c>
      <c r="O3067" s="213">
        <v>6892.17</v>
      </c>
      <c r="P3067" s="124" t="s">
        <v>1314</v>
      </c>
    </row>
    <row r="3068" spans="1:16" ht="38.25">
      <c r="A3068" s="266">
        <v>20</v>
      </c>
      <c r="B3068" s="124"/>
      <c r="C3068" s="125" t="s">
        <v>693</v>
      </c>
      <c r="D3068" s="119">
        <v>43185</v>
      </c>
      <c r="E3068" s="120" t="s">
        <v>6108</v>
      </c>
      <c r="F3068" s="120" t="s">
        <v>3</v>
      </c>
      <c r="G3068" s="120">
        <v>1608147</v>
      </c>
      <c r="H3068" s="124"/>
      <c r="I3068" s="128" t="s">
        <v>6109</v>
      </c>
      <c r="J3068" s="124"/>
      <c r="K3068" s="124"/>
      <c r="L3068" s="124"/>
      <c r="M3068" s="124"/>
      <c r="N3068" s="213">
        <v>0</v>
      </c>
      <c r="O3068" s="213">
        <v>4527.09</v>
      </c>
      <c r="P3068" s="124" t="s">
        <v>1314</v>
      </c>
    </row>
    <row r="3069" spans="1:16" ht="51">
      <c r="A3069" s="266" t="s">
        <v>619</v>
      </c>
      <c r="B3069" s="124"/>
      <c r="C3069" s="125" t="s">
        <v>713</v>
      </c>
      <c r="D3069" s="119">
        <v>43185</v>
      </c>
      <c r="E3069" s="120" t="s">
        <v>6110</v>
      </c>
      <c r="F3069" s="120" t="s">
        <v>3</v>
      </c>
      <c r="G3069" s="120">
        <v>1608156</v>
      </c>
      <c r="H3069" s="124"/>
      <c r="I3069" s="128" t="s">
        <v>6111</v>
      </c>
      <c r="J3069" s="124"/>
      <c r="K3069" s="124"/>
      <c r="L3069" s="124"/>
      <c r="M3069" s="124"/>
      <c r="N3069" s="213">
        <v>0</v>
      </c>
      <c r="O3069" s="213">
        <v>3845</v>
      </c>
      <c r="P3069" s="124" t="s">
        <v>1314</v>
      </c>
    </row>
    <row r="3070" spans="1:16" ht="51">
      <c r="A3070" s="266" t="s">
        <v>619</v>
      </c>
      <c r="B3070" s="124"/>
      <c r="C3070" s="125" t="s">
        <v>713</v>
      </c>
      <c r="D3070" s="119">
        <v>43185</v>
      </c>
      <c r="E3070" s="120" t="s">
        <v>6112</v>
      </c>
      <c r="F3070" s="120" t="s">
        <v>3</v>
      </c>
      <c r="G3070" s="120">
        <v>1608179</v>
      </c>
      <c r="H3070" s="124"/>
      <c r="I3070" s="128" t="s">
        <v>6113</v>
      </c>
      <c r="J3070" s="124"/>
      <c r="K3070" s="124"/>
      <c r="L3070" s="124"/>
      <c r="M3070" s="124"/>
      <c r="N3070" s="213">
        <v>0</v>
      </c>
      <c r="O3070" s="213">
        <v>72</v>
      </c>
      <c r="P3070" s="124" t="s">
        <v>1314</v>
      </c>
    </row>
    <row r="3071" spans="1:16" ht="51">
      <c r="A3071" s="266">
        <v>35</v>
      </c>
      <c r="B3071" s="124"/>
      <c r="C3071" s="125" t="s">
        <v>696</v>
      </c>
      <c r="D3071" s="119">
        <v>43185</v>
      </c>
      <c r="E3071" s="120" t="s">
        <v>6114</v>
      </c>
      <c r="F3071" s="120" t="s">
        <v>3</v>
      </c>
      <c r="G3071" s="120">
        <v>1608204</v>
      </c>
      <c r="H3071" s="124"/>
      <c r="I3071" s="128" t="s">
        <v>6115</v>
      </c>
      <c r="J3071" s="124"/>
      <c r="K3071" s="124"/>
      <c r="L3071" s="124"/>
      <c r="M3071" s="124"/>
      <c r="N3071" s="213">
        <v>0</v>
      </c>
      <c r="O3071" s="213">
        <v>3491.33</v>
      </c>
      <c r="P3071" s="124" t="s">
        <v>1314</v>
      </c>
    </row>
    <row r="3072" spans="1:16" ht="51">
      <c r="A3072" s="266">
        <v>574</v>
      </c>
      <c r="B3072" s="124"/>
      <c r="C3072" s="125" t="s">
        <v>850</v>
      </c>
      <c r="D3072" s="119">
        <v>43185</v>
      </c>
      <c r="E3072" s="120" t="s">
        <v>6116</v>
      </c>
      <c r="F3072" s="120" t="s">
        <v>3</v>
      </c>
      <c r="G3072" s="120">
        <v>1608210</v>
      </c>
      <c r="H3072" s="124"/>
      <c r="I3072" s="128" t="s">
        <v>6117</v>
      </c>
      <c r="J3072" s="124"/>
      <c r="K3072" s="124"/>
      <c r="L3072" s="124"/>
      <c r="M3072" s="124"/>
      <c r="N3072" s="213">
        <v>0</v>
      </c>
      <c r="O3072" s="213">
        <v>136.93</v>
      </c>
      <c r="P3072" s="124" t="s">
        <v>1314</v>
      </c>
    </row>
    <row r="3073" spans="1:16" ht="51">
      <c r="A3073" s="266" t="s">
        <v>619</v>
      </c>
      <c r="B3073" s="124"/>
      <c r="C3073" s="125" t="s">
        <v>713</v>
      </c>
      <c r="D3073" s="119">
        <v>43185</v>
      </c>
      <c r="E3073" s="120" t="s">
        <v>6118</v>
      </c>
      <c r="F3073" s="120" t="s">
        <v>3</v>
      </c>
      <c r="G3073" s="120">
        <v>1608229</v>
      </c>
      <c r="H3073" s="124"/>
      <c r="I3073" s="128" t="s">
        <v>6119</v>
      </c>
      <c r="J3073" s="124"/>
      <c r="K3073" s="124"/>
      <c r="L3073" s="124"/>
      <c r="M3073" s="124"/>
      <c r="N3073" s="213">
        <v>0</v>
      </c>
      <c r="O3073" s="213">
        <v>140</v>
      </c>
      <c r="P3073" s="124" t="s">
        <v>1314</v>
      </c>
    </row>
    <row r="3074" spans="1:16" ht="51">
      <c r="A3074" s="266">
        <v>86</v>
      </c>
      <c r="B3074" s="124"/>
      <c r="C3074" s="125" t="s">
        <v>710</v>
      </c>
      <c r="D3074" s="119">
        <v>43185</v>
      </c>
      <c r="E3074" s="120" t="s">
        <v>6120</v>
      </c>
      <c r="F3074" s="120" t="s">
        <v>3</v>
      </c>
      <c r="G3074" s="120">
        <v>1608267</v>
      </c>
      <c r="H3074" s="124"/>
      <c r="I3074" s="128" t="s">
        <v>6121</v>
      </c>
      <c r="J3074" s="124"/>
      <c r="K3074" s="124"/>
      <c r="L3074" s="124"/>
      <c r="M3074" s="124"/>
      <c r="N3074" s="213">
        <v>0</v>
      </c>
      <c r="O3074" s="213">
        <v>328.92</v>
      </c>
      <c r="P3074" s="124" t="s">
        <v>1314</v>
      </c>
    </row>
    <row r="3075" spans="1:16" ht="51">
      <c r="A3075" s="266">
        <v>86</v>
      </c>
      <c r="B3075" s="124"/>
      <c r="C3075" s="125" t="s">
        <v>710</v>
      </c>
      <c r="D3075" s="119">
        <v>43185</v>
      </c>
      <c r="E3075" s="120" t="s">
        <v>6122</v>
      </c>
      <c r="F3075" s="120" t="s">
        <v>3</v>
      </c>
      <c r="G3075" s="120">
        <v>1608270</v>
      </c>
      <c r="H3075" s="124"/>
      <c r="I3075" s="128" t="s">
        <v>6123</v>
      </c>
      <c r="J3075" s="124"/>
      <c r="K3075" s="124"/>
      <c r="L3075" s="124"/>
      <c r="M3075" s="124"/>
      <c r="N3075" s="213">
        <v>0</v>
      </c>
      <c r="O3075" s="213">
        <v>7.7</v>
      </c>
      <c r="P3075" s="124" t="s">
        <v>1314</v>
      </c>
    </row>
    <row r="3076" spans="1:16" ht="38.25">
      <c r="A3076" s="266">
        <v>86</v>
      </c>
      <c r="B3076" s="124"/>
      <c r="C3076" s="125" t="s">
        <v>710</v>
      </c>
      <c r="D3076" s="119">
        <v>43185</v>
      </c>
      <c r="E3076" s="120" t="s">
        <v>6124</v>
      </c>
      <c r="F3076" s="120" t="s">
        <v>3</v>
      </c>
      <c r="G3076" s="120">
        <v>1608278</v>
      </c>
      <c r="H3076" s="124"/>
      <c r="I3076" s="128" t="s">
        <v>6125</v>
      </c>
      <c r="J3076" s="124"/>
      <c r="K3076" s="124"/>
      <c r="L3076" s="124"/>
      <c r="M3076" s="124"/>
      <c r="N3076" s="213">
        <v>0</v>
      </c>
      <c r="O3076" s="213">
        <v>24360</v>
      </c>
      <c r="P3076" s="124" t="s">
        <v>1314</v>
      </c>
    </row>
    <row r="3077" spans="1:16" ht="51">
      <c r="A3077" s="266">
        <v>291</v>
      </c>
      <c r="B3077" s="124"/>
      <c r="C3077" s="125" t="s">
        <v>794</v>
      </c>
      <c r="D3077" s="119">
        <v>43185</v>
      </c>
      <c r="E3077" s="120" t="s">
        <v>6126</v>
      </c>
      <c r="F3077" s="120" t="s">
        <v>3</v>
      </c>
      <c r="G3077" s="120">
        <v>1608282</v>
      </c>
      <c r="H3077" s="124"/>
      <c r="I3077" s="128" t="s">
        <v>6127</v>
      </c>
      <c r="J3077" s="124"/>
      <c r="K3077" s="124"/>
      <c r="L3077" s="124"/>
      <c r="M3077" s="124"/>
      <c r="N3077" s="213">
        <v>0</v>
      </c>
      <c r="O3077" s="213">
        <v>35</v>
      </c>
      <c r="P3077" s="124" t="s">
        <v>1314</v>
      </c>
    </row>
    <row r="3078" spans="1:16" ht="51">
      <c r="A3078" s="266" t="s">
        <v>619</v>
      </c>
      <c r="B3078" s="124"/>
      <c r="C3078" s="125" t="s">
        <v>713</v>
      </c>
      <c r="D3078" s="119">
        <v>43185</v>
      </c>
      <c r="E3078" s="120" t="s">
        <v>6128</v>
      </c>
      <c r="F3078" s="120" t="s">
        <v>3</v>
      </c>
      <c r="G3078" s="120">
        <v>1608284</v>
      </c>
      <c r="H3078" s="124"/>
      <c r="I3078" s="128" t="s">
        <v>6129</v>
      </c>
      <c r="J3078" s="124"/>
      <c r="K3078" s="124"/>
      <c r="L3078" s="124"/>
      <c r="M3078" s="124"/>
      <c r="N3078" s="213">
        <v>0</v>
      </c>
      <c r="O3078" s="213">
        <v>140</v>
      </c>
      <c r="P3078" s="124" t="s">
        <v>1314</v>
      </c>
    </row>
    <row r="3079" spans="1:16" ht="51">
      <c r="A3079" s="266">
        <v>16</v>
      </c>
      <c r="B3079" s="124"/>
      <c r="C3079" s="125" t="s">
        <v>692</v>
      </c>
      <c r="D3079" s="119">
        <v>43185</v>
      </c>
      <c r="E3079" s="120" t="s">
        <v>6130</v>
      </c>
      <c r="F3079" s="120" t="s">
        <v>3</v>
      </c>
      <c r="G3079" s="120">
        <v>1608296</v>
      </c>
      <c r="H3079" s="124"/>
      <c r="I3079" s="128" t="s">
        <v>6131</v>
      </c>
      <c r="J3079" s="124"/>
      <c r="K3079" s="124"/>
      <c r="L3079" s="124"/>
      <c r="M3079" s="124"/>
      <c r="N3079" s="213">
        <v>0</v>
      </c>
      <c r="O3079" s="213">
        <v>6785</v>
      </c>
      <c r="P3079" s="124" t="s">
        <v>1314</v>
      </c>
    </row>
    <row r="3080" spans="1:16" ht="51">
      <c r="A3080" s="266" t="s">
        <v>619</v>
      </c>
      <c r="B3080" s="124"/>
      <c r="C3080" s="125" t="s">
        <v>713</v>
      </c>
      <c r="D3080" s="119">
        <v>43185</v>
      </c>
      <c r="E3080" s="120" t="s">
        <v>6132</v>
      </c>
      <c r="F3080" s="120" t="s">
        <v>3</v>
      </c>
      <c r="G3080" s="120">
        <v>1608308</v>
      </c>
      <c r="H3080" s="124"/>
      <c r="I3080" s="128" t="s">
        <v>6133</v>
      </c>
      <c r="J3080" s="124"/>
      <c r="K3080" s="124"/>
      <c r="L3080" s="124"/>
      <c r="M3080" s="124"/>
      <c r="N3080" s="213">
        <v>0</v>
      </c>
      <c r="O3080" s="213">
        <v>571</v>
      </c>
      <c r="P3080" s="124" t="s">
        <v>1314</v>
      </c>
    </row>
    <row r="3081" spans="1:16" ht="63.75">
      <c r="A3081" s="266">
        <v>86</v>
      </c>
      <c r="B3081" s="124"/>
      <c r="C3081" s="125" t="s">
        <v>710</v>
      </c>
      <c r="D3081" s="119">
        <v>43185</v>
      </c>
      <c r="E3081" s="120" t="s">
        <v>6134</v>
      </c>
      <c r="F3081" s="120" t="s">
        <v>3</v>
      </c>
      <c r="G3081" s="120">
        <v>1608383</v>
      </c>
      <c r="H3081" s="124"/>
      <c r="I3081" s="128" t="s">
        <v>6135</v>
      </c>
      <c r="J3081" s="124"/>
      <c r="K3081" s="124"/>
      <c r="L3081" s="124"/>
      <c r="M3081" s="124"/>
      <c r="N3081" s="213">
        <v>0</v>
      </c>
      <c r="O3081" s="213">
        <v>313.89999999999998</v>
      </c>
      <c r="P3081" s="124" t="s">
        <v>1314</v>
      </c>
    </row>
    <row r="3082" spans="1:16" ht="51">
      <c r="A3082" s="266">
        <v>86</v>
      </c>
      <c r="B3082" s="124"/>
      <c r="C3082" s="125" t="s">
        <v>710</v>
      </c>
      <c r="D3082" s="119">
        <v>43185</v>
      </c>
      <c r="E3082" s="120" t="s">
        <v>6136</v>
      </c>
      <c r="F3082" s="120" t="s">
        <v>3</v>
      </c>
      <c r="G3082" s="120">
        <v>1608385</v>
      </c>
      <c r="H3082" s="124"/>
      <c r="I3082" s="128" t="s">
        <v>6137</v>
      </c>
      <c r="J3082" s="124"/>
      <c r="K3082" s="124"/>
      <c r="L3082" s="124"/>
      <c r="M3082" s="124"/>
      <c r="N3082" s="213">
        <v>0</v>
      </c>
      <c r="O3082" s="213">
        <v>48.25</v>
      </c>
      <c r="P3082" s="124" t="s">
        <v>1314</v>
      </c>
    </row>
    <row r="3083" spans="1:16" ht="51">
      <c r="A3083" s="266" t="s">
        <v>619</v>
      </c>
      <c r="B3083" s="124"/>
      <c r="C3083" s="125" t="s">
        <v>713</v>
      </c>
      <c r="D3083" s="119">
        <v>43185</v>
      </c>
      <c r="E3083" s="120" t="s">
        <v>6138</v>
      </c>
      <c r="F3083" s="120" t="s">
        <v>3</v>
      </c>
      <c r="G3083" s="120">
        <v>1608388</v>
      </c>
      <c r="H3083" s="124"/>
      <c r="I3083" s="128" t="s">
        <v>6139</v>
      </c>
      <c r="J3083" s="124"/>
      <c r="K3083" s="124"/>
      <c r="L3083" s="124"/>
      <c r="M3083" s="124"/>
      <c r="N3083" s="213">
        <v>0</v>
      </c>
      <c r="O3083" s="213">
        <v>1673.78</v>
      </c>
      <c r="P3083" s="124" t="s">
        <v>1314</v>
      </c>
    </row>
    <row r="3084" spans="1:16" ht="51">
      <c r="A3084" s="266">
        <v>20</v>
      </c>
      <c r="B3084" s="124"/>
      <c r="C3084" s="125" t="s">
        <v>693</v>
      </c>
      <c r="D3084" s="119">
        <v>43185</v>
      </c>
      <c r="E3084" s="120" t="s">
        <v>6140</v>
      </c>
      <c r="F3084" s="120" t="s">
        <v>3</v>
      </c>
      <c r="G3084" s="120">
        <v>1608389</v>
      </c>
      <c r="H3084" s="124"/>
      <c r="I3084" s="128" t="s">
        <v>6141</v>
      </c>
      <c r="J3084" s="124"/>
      <c r="K3084" s="124"/>
      <c r="L3084" s="124"/>
      <c r="M3084" s="124"/>
      <c r="N3084" s="213">
        <v>0</v>
      </c>
      <c r="O3084" s="213">
        <v>223</v>
      </c>
      <c r="P3084" s="124" t="s">
        <v>1314</v>
      </c>
    </row>
    <row r="3085" spans="1:16" ht="51">
      <c r="A3085" s="266" t="s">
        <v>619</v>
      </c>
      <c r="B3085" s="124"/>
      <c r="C3085" s="125" t="s">
        <v>713</v>
      </c>
      <c r="D3085" s="119">
        <v>43185</v>
      </c>
      <c r="E3085" s="120" t="s">
        <v>6142</v>
      </c>
      <c r="F3085" s="120" t="s">
        <v>3</v>
      </c>
      <c r="G3085" s="120">
        <v>1608400</v>
      </c>
      <c r="H3085" s="124"/>
      <c r="I3085" s="128" t="s">
        <v>6143</v>
      </c>
      <c r="J3085" s="124"/>
      <c r="K3085" s="124"/>
      <c r="L3085" s="124"/>
      <c r="M3085" s="124"/>
      <c r="N3085" s="213">
        <v>0</v>
      </c>
      <c r="O3085" s="213">
        <v>5410</v>
      </c>
      <c r="P3085" s="124" t="s">
        <v>1314</v>
      </c>
    </row>
    <row r="3086" spans="1:16" ht="51">
      <c r="A3086" s="266" t="s">
        <v>619</v>
      </c>
      <c r="B3086" s="124"/>
      <c r="C3086" s="125" t="s">
        <v>713</v>
      </c>
      <c r="D3086" s="119">
        <v>43185</v>
      </c>
      <c r="E3086" s="120" t="s">
        <v>6144</v>
      </c>
      <c r="F3086" s="120" t="s">
        <v>3</v>
      </c>
      <c r="G3086" s="120">
        <v>1608429</v>
      </c>
      <c r="H3086" s="124"/>
      <c r="I3086" s="128" t="s">
        <v>6145</v>
      </c>
      <c r="J3086" s="124"/>
      <c r="K3086" s="124"/>
      <c r="L3086" s="124"/>
      <c r="M3086" s="124"/>
      <c r="N3086" s="213">
        <v>0</v>
      </c>
      <c r="O3086" s="213">
        <v>242.8</v>
      </c>
      <c r="P3086" s="124" t="s">
        <v>1314</v>
      </c>
    </row>
    <row r="3087" spans="1:16" ht="63.75">
      <c r="A3087" s="266" t="s">
        <v>619</v>
      </c>
      <c r="B3087" s="124"/>
      <c r="C3087" s="125" t="s">
        <v>713</v>
      </c>
      <c r="D3087" s="119">
        <v>43185</v>
      </c>
      <c r="E3087" s="120" t="s">
        <v>6146</v>
      </c>
      <c r="F3087" s="120" t="s">
        <v>3</v>
      </c>
      <c r="G3087" s="120">
        <v>1608449</v>
      </c>
      <c r="H3087" s="124"/>
      <c r="I3087" s="128" t="s">
        <v>6147</v>
      </c>
      <c r="J3087" s="124"/>
      <c r="K3087" s="124"/>
      <c r="L3087" s="124"/>
      <c r="M3087" s="124"/>
      <c r="N3087" s="213">
        <v>0</v>
      </c>
      <c r="O3087" s="213">
        <v>37494.39</v>
      </c>
      <c r="P3087" s="124" t="s">
        <v>1314</v>
      </c>
    </row>
    <row r="3088" spans="1:16" ht="63.75">
      <c r="A3088" s="266" t="s">
        <v>620</v>
      </c>
      <c r="B3088" s="124"/>
      <c r="C3088" s="125" t="s">
        <v>714</v>
      </c>
      <c r="D3088" s="119">
        <v>43185</v>
      </c>
      <c r="E3088" s="120" t="s">
        <v>7035</v>
      </c>
      <c r="F3088" s="120" t="s">
        <v>6</v>
      </c>
      <c r="G3088" s="120">
        <v>696101</v>
      </c>
      <c r="H3088" s="124"/>
      <c r="I3088" s="128" t="s">
        <v>7036</v>
      </c>
      <c r="J3088" s="124"/>
      <c r="K3088" s="124"/>
      <c r="L3088" s="124"/>
      <c r="M3088" s="124"/>
      <c r="N3088" s="213">
        <v>0</v>
      </c>
      <c r="O3088" s="213">
        <v>78936.84</v>
      </c>
      <c r="P3088" s="124" t="s">
        <v>1314</v>
      </c>
    </row>
    <row r="3089" spans="1:16" ht="76.5">
      <c r="A3089" s="266" t="s">
        <v>620</v>
      </c>
      <c r="B3089" s="124"/>
      <c r="C3089" s="125" t="s">
        <v>714</v>
      </c>
      <c r="D3089" s="119">
        <v>43185</v>
      </c>
      <c r="E3089" s="120" t="s">
        <v>7037</v>
      </c>
      <c r="F3089" s="120" t="s">
        <v>6</v>
      </c>
      <c r="G3089" s="120">
        <v>955945</v>
      </c>
      <c r="H3089" s="124"/>
      <c r="I3089" s="128" t="s">
        <v>7038</v>
      </c>
      <c r="J3089" s="124"/>
      <c r="K3089" s="124"/>
      <c r="L3089" s="124"/>
      <c r="M3089" s="124"/>
      <c r="N3089" s="213">
        <v>0</v>
      </c>
      <c r="O3089" s="213">
        <v>32000</v>
      </c>
      <c r="P3089" s="124" t="s">
        <v>1314</v>
      </c>
    </row>
    <row r="3090" spans="1:16" ht="51">
      <c r="A3090" s="266" t="s">
        <v>620</v>
      </c>
      <c r="B3090" s="124"/>
      <c r="C3090" s="125" t="s">
        <v>714</v>
      </c>
      <c r="D3090" s="119">
        <v>43185</v>
      </c>
      <c r="E3090" s="120" t="s">
        <v>7039</v>
      </c>
      <c r="F3090" s="120" t="s">
        <v>13</v>
      </c>
      <c r="G3090" s="120">
        <v>916726</v>
      </c>
      <c r="H3090" s="124"/>
      <c r="I3090" s="128" t="s">
        <v>7040</v>
      </c>
      <c r="J3090" s="124"/>
      <c r="K3090" s="124"/>
      <c r="L3090" s="124"/>
      <c r="M3090" s="124"/>
      <c r="N3090" s="213">
        <v>698.02</v>
      </c>
      <c r="O3090" s="213">
        <v>0</v>
      </c>
      <c r="P3090" s="124" t="s">
        <v>1314</v>
      </c>
    </row>
    <row r="3091" spans="1:16" ht="63.75">
      <c r="A3091" s="266" t="s">
        <v>620</v>
      </c>
      <c r="B3091" s="124"/>
      <c r="C3091" s="125" t="s">
        <v>714</v>
      </c>
      <c r="D3091" s="119">
        <v>43185</v>
      </c>
      <c r="E3091" s="120" t="s">
        <v>7041</v>
      </c>
      <c r="F3091" s="120" t="s">
        <v>11</v>
      </c>
      <c r="G3091" s="120">
        <v>916726</v>
      </c>
      <c r="H3091" s="124"/>
      <c r="I3091" s="128" t="s">
        <v>7042</v>
      </c>
      <c r="J3091" s="124"/>
      <c r="K3091" s="124"/>
      <c r="L3091" s="124"/>
      <c r="M3091" s="124"/>
      <c r="N3091" s="213">
        <v>270.62</v>
      </c>
      <c r="O3091" s="213">
        <v>0</v>
      </c>
      <c r="P3091" s="124" t="s">
        <v>1314</v>
      </c>
    </row>
    <row r="3092" spans="1:16" ht="63.75">
      <c r="A3092" s="266">
        <v>513</v>
      </c>
      <c r="B3092" s="124"/>
      <c r="C3092" s="125" t="s">
        <v>201</v>
      </c>
      <c r="D3092" s="119">
        <v>43185</v>
      </c>
      <c r="E3092" s="120" t="s">
        <v>7043</v>
      </c>
      <c r="F3092" s="120" t="s">
        <v>15</v>
      </c>
      <c r="G3092" s="120">
        <v>695518</v>
      </c>
      <c r="H3092" s="124"/>
      <c r="I3092" s="128" t="s">
        <v>7044</v>
      </c>
      <c r="J3092" s="124"/>
      <c r="K3092" s="124"/>
      <c r="L3092" s="124"/>
      <c r="M3092" s="124"/>
      <c r="N3092" s="213">
        <v>50</v>
      </c>
      <c r="O3092" s="213">
        <v>0</v>
      </c>
      <c r="P3092" s="124" t="s">
        <v>1314</v>
      </c>
    </row>
    <row r="3093" spans="1:16" ht="51">
      <c r="A3093" s="266">
        <v>513</v>
      </c>
      <c r="B3093" s="124"/>
      <c r="C3093" s="125" t="s">
        <v>201</v>
      </c>
      <c r="D3093" s="119">
        <v>43185</v>
      </c>
      <c r="E3093" s="120" t="s">
        <v>7045</v>
      </c>
      <c r="F3093" s="120" t="s">
        <v>15</v>
      </c>
      <c r="G3093" s="120">
        <v>695653</v>
      </c>
      <c r="H3093" s="124"/>
      <c r="I3093" s="128" t="s">
        <v>7046</v>
      </c>
      <c r="J3093" s="124"/>
      <c r="K3093" s="124"/>
      <c r="L3093" s="124"/>
      <c r="M3093" s="124"/>
      <c r="N3093" s="213">
        <v>50</v>
      </c>
      <c r="O3093" s="213">
        <v>0</v>
      </c>
      <c r="P3093" s="124" t="s">
        <v>1314</v>
      </c>
    </row>
    <row r="3094" spans="1:16" ht="102">
      <c r="A3094" s="266">
        <v>513</v>
      </c>
      <c r="B3094" s="124"/>
      <c r="C3094" s="125" t="s">
        <v>201</v>
      </c>
      <c r="D3094" s="119">
        <v>43185</v>
      </c>
      <c r="E3094" s="120" t="s">
        <v>7047</v>
      </c>
      <c r="F3094" s="120" t="s">
        <v>15</v>
      </c>
      <c r="G3094" s="120">
        <v>4605</v>
      </c>
      <c r="H3094" s="124"/>
      <c r="I3094" s="128" t="s">
        <v>7048</v>
      </c>
      <c r="J3094" s="124"/>
      <c r="K3094" s="124"/>
      <c r="L3094" s="124"/>
      <c r="M3094" s="124"/>
      <c r="N3094" s="213">
        <v>140820.01</v>
      </c>
      <c r="O3094" s="213">
        <v>0</v>
      </c>
      <c r="P3094" s="124" t="s">
        <v>1314</v>
      </c>
    </row>
    <row r="3095" spans="1:16" ht="76.5">
      <c r="A3095" s="266">
        <v>20</v>
      </c>
      <c r="B3095" s="124"/>
      <c r="C3095" s="125" t="s">
        <v>693</v>
      </c>
      <c r="D3095" s="119">
        <v>43185</v>
      </c>
      <c r="E3095" s="120" t="s">
        <v>7049</v>
      </c>
      <c r="F3095" s="120" t="s">
        <v>15</v>
      </c>
      <c r="G3095" s="120">
        <v>4604</v>
      </c>
      <c r="H3095" s="124"/>
      <c r="I3095" s="128" t="s">
        <v>7050</v>
      </c>
      <c r="J3095" s="124"/>
      <c r="K3095" s="124"/>
      <c r="L3095" s="124"/>
      <c r="M3095" s="124"/>
      <c r="N3095" s="213">
        <v>536.72</v>
      </c>
      <c r="O3095" s="213">
        <v>0</v>
      </c>
      <c r="P3095" s="124" t="s">
        <v>1314</v>
      </c>
    </row>
    <row r="3096" spans="1:16" ht="102">
      <c r="A3096" s="266">
        <v>513</v>
      </c>
      <c r="B3096" s="124"/>
      <c r="C3096" s="125" t="s">
        <v>201</v>
      </c>
      <c r="D3096" s="119">
        <v>43185</v>
      </c>
      <c r="E3096" s="120" t="s">
        <v>7051</v>
      </c>
      <c r="F3096" s="120" t="s">
        <v>15</v>
      </c>
      <c r="G3096" s="120">
        <v>4606</v>
      </c>
      <c r="H3096" s="124"/>
      <c r="I3096" s="128" t="s">
        <v>7052</v>
      </c>
      <c r="J3096" s="124"/>
      <c r="K3096" s="124"/>
      <c r="L3096" s="124"/>
      <c r="M3096" s="124"/>
      <c r="N3096" s="213">
        <v>25447.5</v>
      </c>
      <c r="O3096" s="213">
        <v>0</v>
      </c>
      <c r="P3096" s="124" t="s">
        <v>1314</v>
      </c>
    </row>
    <row r="3097" spans="1:16" ht="76.5">
      <c r="A3097" s="266">
        <v>513</v>
      </c>
      <c r="B3097" s="124"/>
      <c r="C3097" s="125" t="s">
        <v>201</v>
      </c>
      <c r="D3097" s="119">
        <v>43185</v>
      </c>
      <c r="E3097" s="120" t="s">
        <v>7053</v>
      </c>
      <c r="F3097" s="120" t="s">
        <v>1315</v>
      </c>
      <c r="G3097" s="120">
        <v>17080803</v>
      </c>
      <c r="H3097" s="124"/>
      <c r="I3097" s="128" t="s">
        <v>7054</v>
      </c>
      <c r="J3097" s="124"/>
      <c r="K3097" s="124"/>
      <c r="L3097" s="124"/>
      <c r="M3097" s="124"/>
      <c r="N3097" s="213">
        <v>51740.28</v>
      </c>
      <c r="O3097" s="213">
        <v>0</v>
      </c>
      <c r="P3097" s="124" t="s">
        <v>1314</v>
      </c>
    </row>
    <row r="3098" spans="1:16" ht="51">
      <c r="A3098" s="266">
        <v>201</v>
      </c>
      <c r="B3098" s="124"/>
      <c r="C3098" s="125" t="s">
        <v>756</v>
      </c>
      <c r="D3098" s="119">
        <v>43186</v>
      </c>
      <c r="E3098" s="120" t="s">
        <v>6148</v>
      </c>
      <c r="F3098" s="120" t="s">
        <v>3</v>
      </c>
      <c r="G3098" s="120">
        <v>1608591</v>
      </c>
      <c r="H3098" s="124"/>
      <c r="I3098" s="128" t="s">
        <v>6149</v>
      </c>
      <c r="J3098" s="124"/>
      <c r="K3098" s="124"/>
      <c r="L3098" s="124"/>
      <c r="M3098" s="124"/>
      <c r="N3098" s="213">
        <v>0</v>
      </c>
      <c r="O3098" s="213">
        <v>11856.44</v>
      </c>
      <c r="P3098" s="124" t="s">
        <v>1314</v>
      </c>
    </row>
    <row r="3099" spans="1:16" ht="51">
      <c r="A3099" s="266">
        <v>513</v>
      </c>
      <c r="B3099" s="124"/>
      <c r="C3099" s="125" t="s">
        <v>201</v>
      </c>
      <c r="D3099" s="119">
        <v>43186</v>
      </c>
      <c r="E3099" s="120" t="s">
        <v>6150</v>
      </c>
      <c r="F3099" s="120" t="s">
        <v>3</v>
      </c>
      <c r="G3099" s="120">
        <v>1608600</v>
      </c>
      <c r="H3099" s="124"/>
      <c r="I3099" s="128" t="s">
        <v>6151</v>
      </c>
      <c r="J3099" s="124"/>
      <c r="K3099" s="124"/>
      <c r="L3099" s="124"/>
      <c r="M3099" s="124"/>
      <c r="N3099" s="213">
        <v>0</v>
      </c>
      <c r="O3099" s="213">
        <v>40</v>
      </c>
      <c r="P3099" s="124" t="s">
        <v>1314</v>
      </c>
    </row>
    <row r="3100" spans="1:16" ht="51">
      <c r="A3100" s="266">
        <v>513</v>
      </c>
      <c r="B3100" s="124"/>
      <c r="C3100" s="125" t="s">
        <v>201</v>
      </c>
      <c r="D3100" s="119">
        <v>43186</v>
      </c>
      <c r="E3100" s="120" t="s">
        <v>6152</v>
      </c>
      <c r="F3100" s="120" t="s">
        <v>3</v>
      </c>
      <c r="G3100" s="120">
        <v>1608601</v>
      </c>
      <c r="H3100" s="124"/>
      <c r="I3100" s="128" t="s">
        <v>6153</v>
      </c>
      <c r="J3100" s="124"/>
      <c r="K3100" s="124"/>
      <c r="L3100" s="124"/>
      <c r="M3100" s="124"/>
      <c r="N3100" s="213">
        <v>0</v>
      </c>
      <c r="O3100" s="213">
        <v>40</v>
      </c>
      <c r="P3100" s="124" t="s">
        <v>1314</v>
      </c>
    </row>
    <row r="3101" spans="1:16" ht="51">
      <c r="A3101" s="266">
        <v>513</v>
      </c>
      <c r="B3101" s="124"/>
      <c r="C3101" s="125" t="s">
        <v>201</v>
      </c>
      <c r="D3101" s="119">
        <v>43186</v>
      </c>
      <c r="E3101" s="120" t="s">
        <v>6154</v>
      </c>
      <c r="F3101" s="120" t="s">
        <v>3</v>
      </c>
      <c r="G3101" s="120">
        <v>1608603</v>
      </c>
      <c r="H3101" s="124"/>
      <c r="I3101" s="128" t="s">
        <v>6155</v>
      </c>
      <c r="J3101" s="124"/>
      <c r="K3101" s="124"/>
      <c r="L3101" s="124"/>
      <c r="M3101" s="124"/>
      <c r="N3101" s="213">
        <v>0</v>
      </c>
      <c r="O3101" s="213">
        <v>40</v>
      </c>
      <c r="P3101" s="124" t="s">
        <v>1314</v>
      </c>
    </row>
    <row r="3102" spans="1:16" ht="51">
      <c r="A3102" s="266" t="s">
        <v>619</v>
      </c>
      <c r="B3102" s="124"/>
      <c r="C3102" s="125" t="s">
        <v>713</v>
      </c>
      <c r="D3102" s="119">
        <v>43186</v>
      </c>
      <c r="E3102" s="120" t="s">
        <v>6156</v>
      </c>
      <c r="F3102" s="120" t="s">
        <v>3</v>
      </c>
      <c r="G3102" s="120">
        <v>1608627</v>
      </c>
      <c r="H3102" s="124"/>
      <c r="I3102" s="128" t="s">
        <v>6157</v>
      </c>
      <c r="J3102" s="124"/>
      <c r="K3102" s="124"/>
      <c r="L3102" s="124"/>
      <c r="M3102" s="124"/>
      <c r="N3102" s="213">
        <v>0</v>
      </c>
      <c r="O3102" s="213">
        <v>189277.48</v>
      </c>
      <c r="P3102" s="124" t="s">
        <v>1314</v>
      </c>
    </row>
    <row r="3103" spans="1:16" ht="51">
      <c r="A3103" s="266" t="s">
        <v>619</v>
      </c>
      <c r="B3103" s="124"/>
      <c r="C3103" s="125" t="s">
        <v>713</v>
      </c>
      <c r="D3103" s="119">
        <v>43186</v>
      </c>
      <c r="E3103" s="120" t="s">
        <v>6158</v>
      </c>
      <c r="F3103" s="120" t="s">
        <v>3</v>
      </c>
      <c r="G3103" s="120">
        <v>1608630</v>
      </c>
      <c r="H3103" s="124"/>
      <c r="I3103" s="128" t="s">
        <v>6159</v>
      </c>
      <c r="J3103" s="124"/>
      <c r="K3103" s="124"/>
      <c r="L3103" s="124"/>
      <c r="M3103" s="124"/>
      <c r="N3103" s="213">
        <v>0</v>
      </c>
      <c r="O3103" s="213">
        <v>386408.12</v>
      </c>
      <c r="P3103" s="124" t="s">
        <v>1314</v>
      </c>
    </row>
    <row r="3104" spans="1:16" ht="51">
      <c r="A3104" s="266">
        <v>593</v>
      </c>
      <c r="B3104" s="124"/>
      <c r="C3104" s="125" t="s">
        <v>863</v>
      </c>
      <c r="D3104" s="119">
        <v>43186</v>
      </c>
      <c r="E3104" s="120" t="s">
        <v>6160</v>
      </c>
      <c r="F3104" s="120" t="s">
        <v>3</v>
      </c>
      <c r="G3104" s="120">
        <v>1608656</v>
      </c>
      <c r="H3104" s="124"/>
      <c r="I3104" s="128" t="s">
        <v>6161</v>
      </c>
      <c r="J3104" s="124"/>
      <c r="K3104" s="124"/>
      <c r="L3104" s="124"/>
      <c r="M3104" s="124"/>
      <c r="N3104" s="213">
        <v>0</v>
      </c>
      <c r="O3104" s="213">
        <v>517061.59</v>
      </c>
      <c r="P3104" s="124" t="s">
        <v>1314</v>
      </c>
    </row>
    <row r="3105" spans="1:16" ht="51">
      <c r="A3105" s="266">
        <v>593</v>
      </c>
      <c r="B3105" s="124"/>
      <c r="C3105" s="125" t="s">
        <v>863</v>
      </c>
      <c r="D3105" s="119">
        <v>43186</v>
      </c>
      <c r="E3105" s="120" t="s">
        <v>6162</v>
      </c>
      <c r="F3105" s="120" t="s">
        <v>3</v>
      </c>
      <c r="G3105" s="120">
        <v>1608659</v>
      </c>
      <c r="H3105" s="124"/>
      <c r="I3105" s="128" t="s">
        <v>6163</v>
      </c>
      <c r="J3105" s="124"/>
      <c r="K3105" s="124"/>
      <c r="L3105" s="124"/>
      <c r="M3105" s="124"/>
      <c r="N3105" s="213">
        <v>0</v>
      </c>
      <c r="O3105" s="213">
        <v>514409.59</v>
      </c>
      <c r="P3105" s="124" t="s">
        <v>1314</v>
      </c>
    </row>
    <row r="3106" spans="1:16" ht="51">
      <c r="A3106" s="266">
        <v>593</v>
      </c>
      <c r="B3106" s="124"/>
      <c r="C3106" s="125" t="s">
        <v>863</v>
      </c>
      <c r="D3106" s="119">
        <v>43186</v>
      </c>
      <c r="E3106" s="120" t="s">
        <v>6164</v>
      </c>
      <c r="F3106" s="120" t="s">
        <v>3</v>
      </c>
      <c r="G3106" s="120">
        <v>1608662</v>
      </c>
      <c r="H3106" s="124"/>
      <c r="I3106" s="128" t="s">
        <v>6165</v>
      </c>
      <c r="J3106" s="124"/>
      <c r="K3106" s="124"/>
      <c r="L3106" s="124"/>
      <c r="M3106" s="124"/>
      <c r="N3106" s="213">
        <v>0</v>
      </c>
      <c r="O3106" s="213">
        <v>550802.02</v>
      </c>
      <c r="P3106" s="124" t="s">
        <v>1314</v>
      </c>
    </row>
    <row r="3107" spans="1:16" ht="63.75">
      <c r="A3107" s="266">
        <v>592</v>
      </c>
      <c r="B3107" s="124"/>
      <c r="C3107" s="125" t="s">
        <v>862</v>
      </c>
      <c r="D3107" s="119">
        <v>43186</v>
      </c>
      <c r="E3107" s="120" t="s">
        <v>6166</v>
      </c>
      <c r="F3107" s="120" t="s">
        <v>3</v>
      </c>
      <c r="G3107" s="120">
        <v>1608670</v>
      </c>
      <c r="H3107" s="124"/>
      <c r="I3107" s="128" t="s">
        <v>6167</v>
      </c>
      <c r="J3107" s="124"/>
      <c r="K3107" s="124"/>
      <c r="L3107" s="124"/>
      <c r="M3107" s="124"/>
      <c r="N3107" s="213">
        <v>0</v>
      </c>
      <c r="O3107" s="213">
        <v>163</v>
      </c>
      <c r="P3107" s="124" t="s">
        <v>1314</v>
      </c>
    </row>
    <row r="3108" spans="1:16" ht="76.5">
      <c r="A3108" s="266">
        <v>374</v>
      </c>
      <c r="B3108" s="124"/>
      <c r="C3108" s="125" t="s">
        <v>1270</v>
      </c>
      <c r="D3108" s="119">
        <v>43186</v>
      </c>
      <c r="E3108" s="120" t="s">
        <v>6168</v>
      </c>
      <c r="F3108" s="120" t="s">
        <v>3</v>
      </c>
      <c r="G3108" s="120">
        <v>1608722</v>
      </c>
      <c r="H3108" s="124"/>
      <c r="I3108" s="128" t="s">
        <v>6169</v>
      </c>
      <c r="J3108" s="124"/>
      <c r="K3108" s="124"/>
      <c r="L3108" s="124"/>
      <c r="M3108" s="124"/>
      <c r="N3108" s="213">
        <v>0</v>
      </c>
      <c r="O3108" s="213">
        <v>362.08</v>
      </c>
      <c r="P3108" s="124" t="s">
        <v>1314</v>
      </c>
    </row>
    <row r="3109" spans="1:16" ht="63.75">
      <c r="A3109" s="266">
        <v>81</v>
      </c>
      <c r="B3109" s="124"/>
      <c r="C3109" s="125" t="s">
        <v>709</v>
      </c>
      <c r="D3109" s="119">
        <v>43186</v>
      </c>
      <c r="E3109" s="120" t="s">
        <v>6170</v>
      </c>
      <c r="F3109" s="120" t="s">
        <v>3</v>
      </c>
      <c r="G3109" s="120">
        <v>1608723</v>
      </c>
      <c r="H3109" s="124"/>
      <c r="I3109" s="128" t="s">
        <v>6171</v>
      </c>
      <c r="J3109" s="124"/>
      <c r="K3109" s="124"/>
      <c r="L3109" s="124"/>
      <c r="M3109" s="124"/>
      <c r="N3109" s="213">
        <v>0</v>
      </c>
      <c r="O3109" s="213">
        <v>383.95</v>
      </c>
      <c r="P3109" s="124" t="s">
        <v>1314</v>
      </c>
    </row>
    <row r="3110" spans="1:16" ht="63.75">
      <c r="A3110" s="266">
        <v>512</v>
      </c>
      <c r="B3110" s="124"/>
      <c r="C3110" s="125" t="s">
        <v>840</v>
      </c>
      <c r="D3110" s="119">
        <v>43186</v>
      </c>
      <c r="E3110" s="120" t="s">
        <v>6172</v>
      </c>
      <c r="F3110" s="120" t="s">
        <v>3</v>
      </c>
      <c r="G3110" s="120">
        <v>1608632</v>
      </c>
      <c r="H3110" s="124"/>
      <c r="I3110" s="128" t="s">
        <v>6173</v>
      </c>
      <c r="J3110" s="124"/>
      <c r="K3110" s="124"/>
      <c r="L3110" s="124"/>
      <c r="M3110" s="124"/>
      <c r="N3110" s="213">
        <v>0</v>
      </c>
      <c r="O3110" s="213">
        <v>40</v>
      </c>
      <c r="P3110" s="124" t="s">
        <v>1314</v>
      </c>
    </row>
    <row r="3111" spans="1:16" ht="51">
      <c r="A3111" s="266" t="s">
        <v>619</v>
      </c>
      <c r="B3111" s="124"/>
      <c r="C3111" s="125" t="s">
        <v>713</v>
      </c>
      <c r="D3111" s="119">
        <v>43186</v>
      </c>
      <c r="E3111" s="120" t="s">
        <v>6174</v>
      </c>
      <c r="F3111" s="120" t="s">
        <v>3</v>
      </c>
      <c r="G3111" s="120">
        <v>1608645</v>
      </c>
      <c r="H3111" s="124"/>
      <c r="I3111" s="128" t="s">
        <v>6175</v>
      </c>
      <c r="J3111" s="124"/>
      <c r="K3111" s="124"/>
      <c r="L3111" s="124"/>
      <c r="M3111" s="124"/>
      <c r="N3111" s="213">
        <v>0</v>
      </c>
      <c r="O3111" s="213">
        <v>140</v>
      </c>
      <c r="P3111" s="124" t="s">
        <v>1314</v>
      </c>
    </row>
    <row r="3112" spans="1:16" ht="51">
      <c r="A3112" s="266">
        <v>20</v>
      </c>
      <c r="B3112" s="124"/>
      <c r="C3112" s="125" t="s">
        <v>693</v>
      </c>
      <c r="D3112" s="119">
        <v>43186</v>
      </c>
      <c r="E3112" s="120" t="s">
        <v>6176</v>
      </c>
      <c r="F3112" s="120" t="s">
        <v>3</v>
      </c>
      <c r="G3112" s="120">
        <v>1608647</v>
      </c>
      <c r="H3112" s="124"/>
      <c r="I3112" s="128" t="s">
        <v>6177</v>
      </c>
      <c r="J3112" s="124"/>
      <c r="K3112" s="124"/>
      <c r="L3112" s="124"/>
      <c r="M3112" s="124"/>
      <c r="N3112" s="213">
        <v>0</v>
      </c>
      <c r="O3112" s="213">
        <v>508</v>
      </c>
      <c r="P3112" s="124" t="s">
        <v>1314</v>
      </c>
    </row>
    <row r="3113" spans="1:16" ht="51">
      <c r="A3113" s="266" t="s">
        <v>619</v>
      </c>
      <c r="B3113" s="124"/>
      <c r="C3113" s="125" t="s">
        <v>713</v>
      </c>
      <c r="D3113" s="119">
        <v>43186</v>
      </c>
      <c r="E3113" s="120" t="s">
        <v>6178</v>
      </c>
      <c r="F3113" s="120" t="s">
        <v>3</v>
      </c>
      <c r="G3113" s="120">
        <v>1608673</v>
      </c>
      <c r="H3113" s="124"/>
      <c r="I3113" s="128" t="s">
        <v>6179</v>
      </c>
      <c r="J3113" s="124"/>
      <c r="K3113" s="124"/>
      <c r="L3113" s="124"/>
      <c r="M3113" s="124"/>
      <c r="N3113" s="213">
        <v>0</v>
      </c>
      <c r="O3113" s="213">
        <v>8671</v>
      </c>
      <c r="P3113" s="124" t="s">
        <v>1314</v>
      </c>
    </row>
    <row r="3114" spans="1:16" ht="51">
      <c r="A3114" s="266">
        <v>203</v>
      </c>
      <c r="B3114" s="124"/>
      <c r="C3114" s="125" t="s">
        <v>757</v>
      </c>
      <c r="D3114" s="119">
        <v>43186</v>
      </c>
      <c r="E3114" s="120" t="s">
        <v>6180</v>
      </c>
      <c r="F3114" s="120" t="s">
        <v>3</v>
      </c>
      <c r="G3114" s="120">
        <v>1608741</v>
      </c>
      <c r="H3114" s="124"/>
      <c r="I3114" s="128" t="s">
        <v>6181</v>
      </c>
      <c r="J3114" s="124"/>
      <c r="K3114" s="124"/>
      <c r="L3114" s="124"/>
      <c r="M3114" s="124"/>
      <c r="N3114" s="213">
        <v>0</v>
      </c>
      <c r="O3114" s="213">
        <v>742</v>
      </c>
      <c r="P3114" s="124" t="s">
        <v>1314</v>
      </c>
    </row>
    <row r="3115" spans="1:16" ht="51">
      <c r="A3115" s="266">
        <v>513</v>
      </c>
      <c r="B3115" s="124"/>
      <c r="C3115" s="125" t="s">
        <v>201</v>
      </c>
      <c r="D3115" s="119">
        <v>43186</v>
      </c>
      <c r="E3115" s="120" t="s">
        <v>6182</v>
      </c>
      <c r="F3115" s="120" t="s">
        <v>3</v>
      </c>
      <c r="G3115" s="120">
        <v>1608752</v>
      </c>
      <c r="H3115" s="124"/>
      <c r="I3115" s="128" t="s">
        <v>6183</v>
      </c>
      <c r="J3115" s="124"/>
      <c r="K3115" s="124"/>
      <c r="L3115" s="124"/>
      <c r="M3115" s="124"/>
      <c r="N3115" s="213">
        <v>0</v>
      </c>
      <c r="O3115" s="213">
        <v>1920.01</v>
      </c>
      <c r="P3115" s="124" t="s">
        <v>1314</v>
      </c>
    </row>
    <row r="3116" spans="1:16" ht="38.25">
      <c r="A3116" s="266">
        <v>212</v>
      </c>
      <c r="B3116" s="124"/>
      <c r="C3116" s="125" t="s">
        <v>761</v>
      </c>
      <c r="D3116" s="119">
        <v>43186</v>
      </c>
      <c r="E3116" s="120" t="s">
        <v>6184</v>
      </c>
      <c r="F3116" s="120" t="s">
        <v>3</v>
      </c>
      <c r="G3116" s="120">
        <v>1608774</v>
      </c>
      <c r="H3116" s="124"/>
      <c r="I3116" s="128" t="s">
        <v>6185</v>
      </c>
      <c r="J3116" s="124"/>
      <c r="K3116" s="124"/>
      <c r="L3116" s="124"/>
      <c r="M3116" s="124"/>
      <c r="N3116" s="213">
        <v>0</v>
      </c>
      <c r="O3116" s="213">
        <v>30</v>
      </c>
      <c r="P3116" s="124" t="s">
        <v>1314</v>
      </c>
    </row>
    <row r="3117" spans="1:16" ht="51">
      <c r="A3117" s="266" t="s">
        <v>619</v>
      </c>
      <c r="B3117" s="124"/>
      <c r="C3117" s="125" t="s">
        <v>713</v>
      </c>
      <c r="D3117" s="119">
        <v>43186</v>
      </c>
      <c r="E3117" s="120" t="s">
        <v>6186</v>
      </c>
      <c r="F3117" s="120" t="s">
        <v>3</v>
      </c>
      <c r="G3117" s="120">
        <v>1608805</v>
      </c>
      <c r="H3117" s="124"/>
      <c r="I3117" s="128" t="s">
        <v>6187</v>
      </c>
      <c r="J3117" s="124"/>
      <c r="K3117" s="124"/>
      <c r="L3117" s="124"/>
      <c r="M3117" s="124"/>
      <c r="N3117" s="213">
        <v>0</v>
      </c>
      <c r="O3117" s="213">
        <v>1229.3399999999999</v>
      </c>
      <c r="P3117" s="124" t="s">
        <v>1314</v>
      </c>
    </row>
    <row r="3118" spans="1:16" ht="63.75">
      <c r="A3118" s="266">
        <v>48</v>
      </c>
      <c r="B3118" s="124"/>
      <c r="C3118" s="125" t="s">
        <v>700</v>
      </c>
      <c r="D3118" s="119">
        <v>43186</v>
      </c>
      <c r="E3118" s="120" t="s">
        <v>6188</v>
      </c>
      <c r="F3118" s="120" t="s">
        <v>3</v>
      </c>
      <c r="G3118" s="120">
        <v>1608835</v>
      </c>
      <c r="H3118" s="124"/>
      <c r="I3118" s="128" t="s">
        <v>6189</v>
      </c>
      <c r="J3118" s="124"/>
      <c r="K3118" s="124"/>
      <c r="L3118" s="124"/>
      <c r="M3118" s="124"/>
      <c r="N3118" s="213">
        <v>0</v>
      </c>
      <c r="O3118" s="213">
        <v>5457</v>
      </c>
      <c r="P3118" s="124" t="s">
        <v>1314</v>
      </c>
    </row>
    <row r="3119" spans="1:16" ht="51">
      <c r="A3119" s="266">
        <v>212</v>
      </c>
      <c r="B3119" s="124"/>
      <c r="C3119" s="125" t="s">
        <v>761</v>
      </c>
      <c r="D3119" s="119">
        <v>43186</v>
      </c>
      <c r="E3119" s="120" t="s">
        <v>6190</v>
      </c>
      <c r="F3119" s="120" t="s">
        <v>3</v>
      </c>
      <c r="G3119" s="120">
        <v>1608871</v>
      </c>
      <c r="H3119" s="124"/>
      <c r="I3119" s="128" t="s">
        <v>6191</v>
      </c>
      <c r="J3119" s="124"/>
      <c r="K3119" s="124"/>
      <c r="L3119" s="124"/>
      <c r="M3119" s="124"/>
      <c r="N3119" s="213">
        <v>0</v>
      </c>
      <c r="O3119" s="213">
        <v>150</v>
      </c>
      <c r="P3119" s="124" t="s">
        <v>1314</v>
      </c>
    </row>
    <row r="3120" spans="1:16" ht="63.75">
      <c r="A3120" s="266">
        <v>340</v>
      </c>
      <c r="B3120" s="124"/>
      <c r="C3120" s="125" t="s">
        <v>814</v>
      </c>
      <c r="D3120" s="119">
        <v>43186</v>
      </c>
      <c r="E3120" s="120" t="s">
        <v>7055</v>
      </c>
      <c r="F3120" s="120" t="s">
        <v>6</v>
      </c>
      <c r="G3120" s="120">
        <v>697491</v>
      </c>
      <c r="H3120" s="124"/>
      <c r="I3120" s="128" t="s">
        <v>7056</v>
      </c>
      <c r="J3120" s="124"/>
      <c r="K3120" s="124"/>
      <c r="L3120" s="124"/>
      <c r="M3120" s="124"/>
      <c r="N3120" s="213">
        <v>0</v>
      </c>
      <c r="O3120" s="213">
        <v>82912.36</v>
      </c>
      <c r="P3120" s="124" t="s">
        <v>1314</v>
      </c>
    </row>
    <row r="3121" spans="1:16" ht="76.5">
      <c r="A3121" s="266" t="s">
        <v>620</v>
      </c>
      <c r="B3121" s="124"/>
      <c r="C3121" s="125" t="s">
        <v>714</v>
      </c>
      <c r="D3121" s="119">
        <v>43186</v>
      </c>
      <c r="E3121" s="120" t="s">
        <v>7057</v>
      </c>
      <c r="F3121" s="120" t="s">
        <v>6</v>
      </c>
      <c r="G3121" s="120">
        <v>956391</v>
      </c>
      <c r="H3121" s="124"/>
      <c r="I3121" s="128" t="s">
        <v>7058</v>
      </c>
      <c r="J3121" s="124"/>
      <c r="K3121" s="124"/>
      <c r="L3121" s="124"/>
      <c r="M3121" s="124"/>
      <c r="N3121" s="213">
        <v>0</v>
      </c>
      <c r="O3121" s="213">
        <v>17000</v>
      </c>
      <c r="P3121" s="124" t="s">
        <v>1314</v>
      </c>
    </row>
    <row r="3122" spans="1:16" ht="76.5">
      <c r="A3122" s="266">
        <v>20</v>
      </c>
      <c r="B3122" s="124"/>
      <c r="C3122" s="125" t="s">
        <v>693</v>
      </c>
      <c r="D3122" s="119">
        <v>43186</v>
      </c>
      <c r="E3122" s="120" t="s">
        <v>7059</v>
      </c>
      <c r="F3122" s="120" t="s">
        <v>15</v>
      </c>
      <c r="G3122" s="120">
        <v>4607</v>
      </c>
      <c r="H3122" s="124"/>
      <c r="I3122" s="128" t="s">
        <v>7060</v>
      </c>
      <c r="J3122" s="124"/>
      <c r="K3122" s="124"/>
      <c r="L3122" s="124"/>
      <c r="M3122" s="124"/>
      <c r="N3122" s="213">
        <v>1205.5</v>
      </c>
      <c r="O3122" s="213">
        <v>0</v>
      </c>
      <c r="P3122" s="124" t="s">
        <v>1314</v>
      </c>
    </row>
    <row r="3123" spans="1:16" ht="76.5">
      <c r="A3123" s="266">
        <v>597</v>
      </c>
      <c r="B3123" s="124"/>
      <c r="C3123" s="125" t="s">
        <v>4550</v>
      </c>
      <c r="D3123" s="119">
        <v>43186</v>
      </c>
      <c r="E3123" s="120" t="s">
        <v>7061</v>
      </c>
      <c r="F3123" s="120" t="s">
        <v>15</v>
      </c>
      <c r="G3123" s="120">
        <v>4611</v>
      </c>
      <c r="H3123" s="124"/>
      <c r="I3123" s="128" t="s">
        <v>7062</v>
      </c>
      <c r="J3123" s="124"/>
      <c r="K3123" s="124"/>
      <c r="L3123" s="124"/>
      <c r="M3123" s="124"/>
      <c r="N3123" s="213">
        <v>1925.46</v>
      </c>
      <c r="O3123" s="213">
        <v>0</v>
      </c>
      <c r="P3123" s="124" t="s">
        <v>1314</v>
      </c>
    </row>
    <row r="3124" spans="1:16" ht="51">
      <c r="A3124" s="266">
        <v>513</v>
      </c>
      <c r="B3124" s="124"/>
      <c r="C3124" s="125" t="s">
        <v>201</v>
      </c>
      <c r="D3124" s="119">
        <v>43186</v>
      </c>
      <c r="E3124" s="120" t="s">
        <v>7063</v>
      </c>
      <c r="F3124" s="120" t="s">
        <v>15</v>
      </c>
      <c r="G3124" s="120">
        <v>697252</v>
      </c>
      <c r="H3124" s="124"/>
      <c r="I3124" s="128" t="s">
        <v>7064</v>
      </c>
      <c r="J3124" s="124"/>
      <c r="K3124" s="124"/>
      <c r="L3124" s="124"/>
      <c r="M3124" s="124"/>
      <c r="N3124" s="213">
        <v>50</v>
      </c>
      <c r="O3124" s="213">
        <v>0</v>
      </c>
      <c r="P3124" s="124" t="s">
        <v>1314</v>
      </c>
    </row>
    <row r="3125" spans="1:16" ht="51">
      <c r="A3125" s="266">
        <v>340</v>
      </c>
      <c r="B3125" s="124"/>
      <c r="C3125" s="125" t="s">
        <v>814</v>
      </c>
      <c r="D3125" s="119">
        <v>43186</v>
      </c>
      <c r="E3125" s="120" t="s">
        <v>7065</v>
      </c>
      <c r="F3125" s="120" t="s">
        <v>15</v>
      </c>
      <c r="G3125" s="120">
        <v>697492</v>
      </c>
      <c r="H3125" s="124"/>
      <c r="I3125" s="128" t="s">
        <v>7066</v>
      </c>
      <c r="J3125" s="124"/>
      <c r="K3125" s="124"/>
      <c r="L3125" s="124"/>
      <c r="M3125" s="124"/>
      <c r="N3125" s="213">
        <v>50</v>
      </c>
      <c r="O3125" s="213">
        <v>0</v>
      </c>
      <c r="P3125" s="124" t="s">
        <v>1314</v>
      </c>
    </row>
    <row r="3126" spans="1:16" ht="76.5">
      <c r="A3126" s="266">
        <v>203</v>
      </c>
      <c r="B3126" s="124"/>
      <c r="C3126" s="125" t="s">
        <v>757</v>
      </c>
      <c r="D3126" s="119">
        <v>43186</v>
      </c>
      <c r="E3126" s="120" t="s">
        <v>7067</v>
      </c>
      <c r="F3126" s="120" t="s">
        <v>1315</v>
      </c>
      <c r="G3126" s="120">
        <v>17110530</v>
      </c>
      <c r="H3126" s="124"/>
      <c r="I3126" s="128" t="s">
        <v>7068</v>
      </c>
      <c r="J3126" s="124"/>
      <c r="K3126" s="124"/>
      <c r="L3126" s="124"/>
      <c r="M3126" s="124"/>
      <c r="N3126" s="213">
        <v>2684.02</v>
      </c>
      <c r="O3126" s="213">
        <v>0</v>
      </c>
      <c r="P3126" s="124" t="s">
        <v>1314</v>
      </c>
    </row>
    <row r="3127" spans="1:16" ht="76.5">
      <c r="A3127" s="266">
        <v>203</v>
      </c>
      <c r="B3127" s="124"/>
      <c r="C3127" s="125" t="s">
        <v>757</v>
      </c>
      <c r="D3127" s="119">
        <v>43186</v>
      </c>
      <c r="E3127" s="120" t="s">
        <v>7069</v>
      </c>
      <c r="F3127" s="120" t="s">
        <v>1315</v>
      </c>
      <c r="G3127" s="120">
        <v>17110692</v>
      </c>
      <c r="H3127" s="124"/>
      <c r="I3127" s="128" t="s">
        <v>7070</v>
      </c>
      <c r="J3127" s="124"/>
      <c r="K3127" s="124"/>
      <c r="L3127" s="124"/>
      <c r="M3127" s="124"/>
      <c r="N3127" s="213">
        <v>3005</v>
      </c>
      <c r="O3127" s="213">
        <v>0</v>
      </c>
      <c r="P3127" s="124" t="s">
        <v>1314</v>
      </c>
    </row>
    <row r="3128" spans="1:16" ht="63.75">
      <c r="A3128" s="266">
        <v>221</v>
      </c>
      <c r="B3128" s="124"/>
      <c r="C3128" s="125" t="s">
        <v>763</v>
      </c>
      <c r="D3128" s="119">
        <v>43187</v>
      </c>
      <c r="E3128" s="120" t="s">
        <v>6192</v>
      </c>
      <c r="F3128" s="120" t="s">
        <v>3</v>
      </c>
      <c r="G3128" s="120">
        <v>1609093</v>
      </c>
      <c r="H3128" s="124"/>
      <c r="I3128" s="128" t="s">
        <v>6193</v>
      </c>
      <c r="J3128" s="124"/>
      <c r="K3128" s="124"/>
      <c r="L3128" s="124"/>
      <c r="M3128" s="124"/>
      <c r="N3128" s="213">
        <v>0</v>
      </c>
      <c r="O3128" s="213">
        <v>370.03</v>
      </c>
      <c r="P3128" s="124" t="s">
        <v>1314</v>
      </c>
    </row>
    <row r="3129" spans="1:16" ht="63.75">
      <c r="A3129" s="266" t="s">
        <v>619</v>
      </c>
      <c r="B3129" s="124"/>
      <c r="C3129" s="125" t="s">
        <v>713</v>
      </c>
      <c r="D3129" s="119">
        <v>43187</v>
      </c>
      <c r="E3129" s="120" t="s">
        <v>6194</v>
      </c>
      <c r="F3129" s="120" t="s">
        <v>3</v>
      </c>
      <c r="G3129" s="120">
        <v>1609117</v>
      </c>
      <c r="H3129" s="124"/>
      <c r="I3129" s="128" t="s">
        <v>6195</v>
      </c>
      <c r="J3129" s="124"/>
      <c r="K3129" s="124"/>
      <c r="L3129" s="124"/>
      <c r="M3129" s="124"/>
      <c r="N3129" s="213">
        <v>0</v>
      </c>
      <c r="O3129" s="213">
        <v>551007</v>
      </c>
      <c r="P3129" s="124" t="s">
        <v>1314</v>
      </c>
    </row>
    <row r="3130" spans="1:16" ht="63.75">
      <c r="A3130" s="266" t="s">
        <v>619</v>
      </c>
      <c r="B3130" s="124"/>
      <c r="C3130" s="125" t="s">
        <v>713</v>
      </c>
      <c r="D3130" s="119">
        <v>43187</v>
      </c>
      <c r="E3130" s="120" t="s">
        <v>6196</v>
      </c>
      <c r="F3130" s="120" t="s">
        <v>3</v>
      </c>
      <c r="G3130" s="120">
        <v>1609118</v>
      </c>
      <c r="H3130" s="124"/>
      <c r="I3130" s="128" t="s">
        <v>6197</v>
      </c>
      <c r="J3130" s="124"/>
      <c r="K3130" s="124"/>
      <c r="L3130" s="124"/>
      <c r="M3130" s="124"/>
      <c r="N3130" s="213">
        <v>0</v>
      </c>
      <c r="O3130" s="213">
        <v>367338</v>
      </c>
      <c r="P3130" s="124" t="s">
        <v>1314</v>
      </c>
    </row>
    <row r="3131" spans="1:16" ht="51">
      <c r="A3131" s="266">
        <v>130</v>
      </c>
      <c r="B3131" s="124"/>
      <c r="C3131" s="125" t="s">
        <v>727</v>
      </c>
      <c r="D3131" s="119">
        <v>43187</v>
      </c>
      <c r="E3131" s="120" t="s">
        <v>6198</v>
      </c>
      <c r="F3131" s="120" t="s">
        <v>3</v>
      </c>
      <c r="G3131" s="120">
        <v>1609011</v>
      </c>
      <c r="H3131" s="124"/>
      <c r="I3131" s="128" t="s">
        <v>6199</v>
      </c>
      <c r="J3131" s="124"/>
      <c r="K3131" s="124"/>
      <c r="L3131" s="124"/>
      <c r="M3131" s="124"/>
      <c r="N3131" s="213">
        <v>0</v>
      </c>
      <c r="O3131" s="213">
        <v>9</v>
      </c>
      <c r="P3131" s="124" t="s">
        <v>1314</v>
      </c>
    </row>
    <row r="3132" spans="1:16" ht="51">
      <c r="A3132" s="266" t="s">
        <v>619</v>
      </c>
      <c r="B3132" s="124"/>
      <c r="C3132" s="125" t="s">
        <v>713</v>
      </c>
      <c r="D3132" s="119">
        <v>43187</v>
      </c>
      <c r="E3132" s="120" t="s">
        <v>6200</v>
      </c>
      <c r="F3132" s="120" t="s">
        <v>3</v>
      </c>
      <c r="G3132" s="120">
        <v>1609020</v>
      </c>
      <c r="H3132" s="124"/>
      <c r="I3132" s="128" t="s">
        <v>6201</v>
      </c>
      <c r="J3132" s="124"/>
      <c r="K3132" s="124"/>
      <c r="L3132" s="124"/>
      <c r="M3132" s="124"/>
      <c r="N3132" s="213">
        <v>0</v>
      </c>
      <c r="O3132" s="213">
        <v>0.86</v>
      </c>
      <c r="P3132" s="124" t="s">
        <v>1314</v>
      </c>
    </row>
    <row r="3133" spans="1:16" ht="51">
      <c r="A3133" s="266" t="s">
        <v>619</v>
      </c>
      <c r="B3133" s="124"/>
      <c r="C3133" s="125" t="s">
        <v>713</v>
      </c>
      <c r="D3133" s="119">
        <v>43187</v>
      </c>
      <c r="E3133" s="120" t="s">
        <v>6202</v>
      </c>
      <c r="F3133" s="120" t="s">
        <v>3</v>
      </c>
      <c r="G3133" s="120">
        <v>1609023</v>
      </c>
      <c r="H3133" s="124"/>
      <c r="I3133" s="128" t="s">
        <v>5199</v>
      </c>
      <c r="J3133" s="124"/>
      <c r="K3133" s="124"/>
      <c r="L3133" s="124"/>
      <c r="M3133" s="124"/>
      <c r="N3133" s="213">
        <v>0</v>
      </c>
      <c r="O3133" s="213">
        <v>19.04</v>
      </c>
      <c r="P3133" s="124" t="s">
        <v>1314</v>
      </c>
    </row>
    <row r="3134" spans="1:16" ht="51">
      <c r="A3134" s="266" t="s">
        <v>619</v>
      </c>
      <c r="B3134" s="124"/>
      <c r="C3134" s="125" t="s">
        <v>713</v>
      </c>
      <c r="D3134" s="119">
        <v>43187</v>
      </c>
      <c r="E3134" s="120" t="s">
        <v>6203</v>
      </c>
      <c r="F3134" s="120" t="s">
        <v>3</v>
      </c>
      <c r="G3134" s="120">
        <v>1609025</v>
      </c>
      <c r="H3134" s="124"/>
      <c r="I3134" s="128" t="s">
        <v>6201</v>
      </c>
      <c r="J3134" s="124"/>
      <c r="K3134" s="124"/>
      <c r="L3134" s="124"/>
      <c r="M3134" s="124"/>
      <c r="N3134" s="213">
        <v>0</v>
      </c>
      <c r="O3134" s="213">
        <v>18.149999999999999</v>
      </c>
      <c r="P3134" s="124" t="s">
        <v>1314</v>
      </c>
    </row>
    <row r="3135" spans="1:16" ht="51">
      <c r="A3135" s="266" t="s">
        <v>619</v>
      </c>
      <c r="B3135" s="124"/>
      <c r="C3135" s="125" t="s">
        <v>713</v>
      </c>
      <c r="D3135" s="119">
        <v>43187</v>
      </c>
      <c r="E3135" s="120" t="s">
        <v>6204</v>
      </c>
      <c r="F3135" s="120" t="s">
        <v>3</v>
      </c>
      <c r="G3135" s="120">
        <v>1609027</v>
      </c>
      <c r="H3135" s="124"/>
      <c r="I3135" s="128" t="s">
        <v>6201</v>
      </c>
      <c r="J3135" s="124"/>
      <c r="K3135" s="124"/>
      <c r="L3135" s="124"/>
      <c r="M3135" s="124"/>
      <c r="N3135" s="213">
        <v>0</v>
      </c>
      <c r="O3135" s="213">
        <v>34.369999999999997</v>
      </c>
      <c r="P3135" s="124" t="s">
        <v>1314</v>
      </c>
    </row>
    <row r="3136" spans="1:16" ht="51">
      <c r="A3136" s="266">
        <v>35</v>
      </c>
      <c r="B3136" s="124"/>
      <c r="C3136" s="125" t="s">
        <v>696</v>
      </c>
      <c r="D3136" s="119">
        <v>43187</v>
      </c>
      <c r="E3136" s="120" t="s">
        <v>6205</v>
      </c>
      <c r="F3136" s="120" t="s">
        <v>3</v>
      </c>
      <c r="G3136" s="120">
        <v>1609028</v>
      </c>
      <c r="H3136" s="124"/>
      <c r="I3136" s="128" t="s">
        <v>6206</v>
      </c>
      <c r="J3136" s="124"/>
      <c r="K3136" s="124"/>
      <c r="L3136" s="124"/>
      <c r="M3136" s="124"/>
      <c r="N3136" s="213">
        <v>0</v>
      </c>
      <c r="O3136" s="213">
        <v>485.5</v>
      </c>
      <c r="P3136" s="124" t="s">
        <v>1314</v>
      </c>
    </row>
    <row r="3137" spans="1:16" ht="38.25">
      <c r="A3137" s="266">
        <v>86</v>
      </c>
      <c r="B3137" s="124"/>
      <c r="C3137" s="125" t="s">
        <v>710</v>
      </c>
      <c r="D3137" s="119">
        <v>43187</v>
      </c>
      <c r="E3137" s="120" t="s">
        <v>6207</v>
      </c>
      <c r="F3137" s="120" t="s">
        <v>3</v>
      </c>
      <c r="G3137" s="120">
        <v>1609031</v>
      </c>
      <c r="H3137" s="124"/>
      <c r="I3137" s="128" t="s">
        <v>6208</v>
      </c>
      <c r="J3137" s="124"/>
      <c r="K3137" s="124"/>
      <c r="L3137" s="124"/>
      <c r="M3137" s="124"/>
      <c r="N3137" s="213">
        <v>0</v>
      </c>
      <c r="O3137" s="213">
        <v>3.73</v>
      </c>
      <c r="P3137" s="124" t="s">
        <v>1314</v>
      </c>
    </row>
    <row r="3138" spans="1:16" ht="51">
      <c r="A3138" s="266" t="s">
        <v>619</v>
      </c>
      <c r="B3138" s="124"/>
      <c r="C3138" s="125" t="s">
        <v>713</v>
      </c>
      <c r="D3138" s="119">
        <v>43187</v>
      </c>
      <c r="E3138" s="120" t="s">
        <v>6209</v>
      </c>
      <c r="F3138" s="120" t="s">
        <v>3</v>
      </c>
      <c r="G3138" s="120">
        <v>1609049</v>
      </c>
      <c r="H3138" s="124"/>
      <c r="I3138" s="128" t="s">
        <v>6210</v>
      </c>
      <c r="J3138" s="124"/>
      <c r="K3138" s="124"/>
      <c r="L3138" s="124"/>
      <c r="M3138" s="124"/>
      <c r="N3138" s="213">
        <v>0</v>
      </c>
      <c r="O3138" s="213">
        <v>7222.72</v>
      </c>
      <c r="P3138" s="124" t="s">
        <v>1314</v>
      </c>
    </row>
    <row r="3139" spans="1:16" ht="51">
      <c r="A3139" s="266">
        <v>20</v>
      </c>
      <c r="B3139" s="124"/>
      <c r="C3139" s="125" t="s">
        <v>693</v>
      </c>
      <c r="D3139" s="119">
        <v>43187</v>
      </c>
      <c r="E3139" s="120" t="s">
        <v>6211</v>
      </c>
      <c r="F3139" s="120" t="s">
        <v>3</v>
      </c>
      <c r="G3139" s="120">
        <v>1609061</v>
      </c>
      <c r="H3139" s="124"/>
      <c r="I3139" s="128" t="s">
        <v>6212</v>
      </c>
      <c r="J3139" s="124"/>
      <c r="K3139" s="124"/>
      <c r="L3139" s="124"/>
      <c r="M3139" s="124"/>
      <c r="N3139" s="213">
        <v>0</v>
      </c>
      <c r="O3139" s="213">
        <v>169</v>
      </c>
      <c r="P3139" s="124" t="s">
        <v>1314</v>
      </c>
    </row>
    <row r="3140" spans="1:16" ht="51">
      <c r="A3140" s="266">
        <v>20</v>
      </c>
      <c r="B3140" s="124"/>
      <c r="C3140" s="125" t="s">
        <v>693</v>
      </c>
      <c r="D3140" s="119">
        <v>43187</v>
      </c>
      <c r="E3140" s="120" t="s">
        <v>6213</v>
      </c>
      <c r="F3140" s="120" t="s">
        <v>3</v>
      </c>
      <c r="G3140" s="120">
        <v>1609063</v>
      </c>
      <c r="H3140" s="124"/>
      <c r="I3140" s="128" t="s">
        <v>6214</v>
      </c>
      <c r="J3140" s="124"/>
      <c r="K3140" s="124"/>
      <c r="L3140" s="124"/>
      <c r="M3140" s="124"/>
      <c r="N3140" s="213">
        <v>0</v>
      </c>
      <c r="O3140" s="213">
        <v>145</v>
      </c>
      <c r="P3140" s="124" t="s">
        <v>1314</v>
      </c>
    </row>
    <row r="3141" spans="1:16" ht="51">
      <c r="A3141" s="266" t="s">
        <v>619</v>
      </c>
      <c r="B3141" s="124"/>
      <c r="C3141" s="125" t="s">
        <v>713</v>
      </c>
      <c r="D3141" s="119">
        <v>43187</v>
      </c>
      <c r="E3141" s="120" t="s">
        <v>6215</v>
      </c>
      <c r="F3141" s="120" t="s">
        <v>3</v>
      </c>
      <c r="G3141" s="120">
        <v>1609065</v>
      </c>
      <c r="H3141" s="124"/>
      <c r="I3141" s="128" t="s">
        <v>6216</v>
      </c>
      <c r="J3141" s="124"/>
      <c r="K3141" s="124"/>
      <c r="L3141" s="124"/>
      <c r="M3141" s="124"/>
      <c r="N3141" s="213">
        <v>0</v>
      </c>
      <c r="O3141" s="213">
        <v>0.14000000000000001</v>
      </c>
      <c r="P3141" s="124" t="s">
        <v>5265</v>
      </c>
    </row>
    <row r="3142" spans="1:16" ht="51">
      <c r="A3142" s="266">
        <v>48</v>
      </c>
      <c r="B3142" s="124"/>
      <c r="C3142" s="125" t="s">
        <v>700</v>
      </c>
      <c r="D3142" s="119">
        <v>43187</v>
      </c>
      <c r="E3142" s="120" t="s">
        <v>6217</v>
      </c>
      <c r="F3142" s="120" t="s">
        <v>3</v>
      </c>
      <c r="G3142" s="120">
        <v>1609165</v>
      </c>
      <c r="H3142" s="124"/>
      <c r="I3142" s="128" t="s">
        <v>6218</v>
      </c>
      <c r="J3142" s="124"/>
      <c r="K3142" s="124"/>
      <c r="L3142" s="124"/>
      <c r="M3142" s="124"/>
      <c r="N3142" s="213">
        <v>0</v>
      </c>
      <c r="O3142" s="213">
        <v>70.599999999999994</v>
      </c>
      <c r="P3142" s="124" t="s">
        <v>1314</v>
      </c>
    </row>
    <row r="3143" spans="1:16" ht="51">
      <c r="A3143" s="266" t="s">
        <v>619</v>
      </c>
      <c r="B3143" s="124"/>
      <c r="C3143" s="125" t="s">
        <v>713</v>
      </c>
      <c r="D3143" s="119">
        <v>43187</v>
      </c>
      <c r="E3143" s="120" t="s">
        <v>6219</v>
      </c>
      <c r="F3143" s="120" t="s">
        <v>3</v>
      </c>
      <c r="G3143" s="120">
        <v>1609177</v>
      </c>
      <c r="H3143" s="124"/>
      <c r="I3143" s="128" t="s">
        <v>6220</v>
      </c>
      <c r="J3143" s="124"/>
      <c r="K3143" s="124"/>
      <c r="L3143" s="124"/>
      <c r="M3143" s="124"/>
      <c r="N3143" s="213">
        <v>0</v>
      </c>
      <c r="O3143" s="213">
        <v>566.33000000000004</v>
      </c>
      <c r="P3143" s="124" t="s">
        <v>1314</v>
      </c>
    </row>
    <row r="3144" spans="1:16" ht="51">
      <c r="A3144" s="266">
        <v>112</v>
      </c>
      <c r="B3144" s="124"/>
      <c r="C3144" s="125" t="s">
        <v>719</v>
      </c>
      <c r="D3144" s="119">
        <v>43187</v>
      </c>
      <c r="E3144" s="120" t="s">
        <v>6221</v>
      </c>
      <c r="F3144" s="120" t="s">
        <v>3</v>
      </c>
      <c r="G3144" s="120">
        <v>1609178</v>
      </c>
      <c r="H3144" s="124"/>
      <c r="I3144" s="128" t="s">
        <v>6222</v>
      </c>
      <c r="J3144" s="124"/>
      <c r="K3144" s="124"/>
      <c r="L3144" s="124"/>
      <c r="M3144" s="124"/>
      <c r="N3144" s="213">
        <v>0</v>
      </c>
      <c r="O3144" s="213">
        <v>3625.18</v>
      </c>
      <c r="P3144" s="124" t="s">
        <v>1314</v>
      </c>
    </row>
    <row r="3145" spans="1:16" ht="51">
      <c r="A3145" s="266" t="s">
        <v>619</v>
      </c>
      <c r="B3145" s="124"/>
      <c r="C3145" s="125" t="s">
        <v>713</v>
      </c>
      <c r="D3145" s="119">
        <v>43187</v>
      </c>
      <c r="E3145" s="120" t="s">
        <v>6223</v>
      </c>
      <c r="F3145" s="120" t="s">
        <v>3</v>
      </c>
      <c r="G3145" s="120">
        <v>1609195</v>
      </c>
      <c r="H3145" s="124"/>
      <c r="I3145" s="128" t="s">
        <v>6224</v>
      </c>
      <c r="J3145" s="124"/>
      <c r="K3145" s="124"/>
      <c r="L3145" s="124"/>
      <c r="M3145" s="124"/>
      <c r="N3145" s="213">
        <v>0</v>
      </c>
      <c r="O3145" s="213">
        <v>420.9</v>
      </c>
      <c r="P3145" s="124" t="s">
        <v>1314</v>
      </c>
    </row>
    <row r="3146" spans="1:16" ht="51">
      <c r="A3146" s="266" t="s">
        <v>619</v>
      </c>
      <c r="B3146" s="124"/>
      <c r="C3146" s="125" t="s">
        <v>713</v>
      </c>
      <c r="D3146" s="119">
        <v>43187</v>
      </c>
      <c r="E3146" s="120" t="s">
        <v>6225</v>
      </c>
      <c r="F3146" s="120" t="s">
        <v>3</v>
      </c>
      <c r="G3146" s="120">
        <v>1609203</v>
      </c>
      <c r="H3146" s="124"/>
      <c r="I3146" s="128" t="s">
        <v>6226</v>
      </c>
      <c r="J3146" s="124"/>
      <c r="K3146" s="124"/>
      <c r="L3146" s="124"/>
      <c r="M3146" s="124"/>
      <c r="N3146" s="213">
        <v>0</v>
      </c>
      <c r="O3146" s="213">
        <v>2472.92</v>
      </c>
      <c r="P3146" s="124" t="s">
        <v>1314</v>
      </c>
    </row>
    <row r="3147" spans="1:16" ht="51">
      <c r="A3147" s="266">
        <v>234</v>
      </c>
      <c r="B3147" s="124"/>
      <c r="C3147" s="125" t="s">
        <v>124</v>
      </c>
      <c r="D3147" s="119">
        <v>43187</v>
      </c>
      <c r="E3147" s="120" t="s">
        <v>6227</v>
      </c>
      <c r="F3147" s="120" t="s">
        <v>3</v>
      </c>
      <c r="G3147" s="120">
        <v>1609217</v>
      </c>
      <c r="H3147" s="124"/>
      <c r="I3147" s="128" t="s">
        <v>6228</v>
      </c>
      <c r="J3147" s="124"/>
      <c r="K3147" s="124"/>
      <c r="L3147" s="124"/>
      <c r="M3147" s="124"/>
      <c r="N3147" s="213">
        <v>0</v>
      </c>
      <c r="O3147" s="213">
        <v>702</v>
      </c>
      <c r="P3147" s="124" t="s">
        <v>1314</v>
      </c>
    </row>
    <row r="3148" spans="1:16" ht="51">
      <c r="A3148" s="266">
        <v>224</v>
      </c>
      <c r="B3148" s="124"/>
      <c r="C3148" s="125" t="s">
        <v>120</v>
      </c>
      <c r="D3148" s="119">
        <v>43187</v>
      </c>
      <c r="E3148" s="120" t="s">
        <v>6229</v>
      </c>
      <c r="F3148" s="120" t="s">
        <v>3</v>
      </c>
      <c r="G3148" s="120">
        <v>1609237</v>
      </c>
      <c r="H3148" s="124"/>
      <c r="I3148" s="128" t="s">
        <v>5893</v>
      </c>
      <c r="J3148" s="124"/>
      <c r="K3148" s="124"/>
      <c r="L3148" s="124"/>
      <c r="M3148" s="124"/>
      <c r="N3148" s="213">
        <v>0</v>
      </c>
      <c r="O3148" s="213">
        <v>300</v>
      </c>
      <c r="P3148" s="124" t="s">
        <v>1314</v>
      </c>
    </row>
    <row r="3149" spans="1:16" ht="51">
      <c r="A3149" s="266">
        <v>513</v>
      </c>
      <c r="B3149" s="124"/>
      <c r="C3149" s="125" t="s">
        <v>201</v>
      </c>
      <c r="D3149" s="119">
        <v>43187</v>
      </c>
      <c r="E3149" s="120" t="s">
        <v>6230</v>
      </c>
      <c r="F3149" s="120" t="s">
        <v>3</v>
      </c>
      <c r="G3149" s="120">
        <v>1609239</v>
      </c>
      <c r="H3149" s="124"/>
      <c r="I3149" s="128" t="s">
        <v>6231</v>
      </c>
      <c r="J3149" s="124"/>
      <c r="K3149" s="124"/>
      <c r="L3149" s="124"/>
      <c r="M3149" s="124"/>
      <c r="N3149" s="213">
        <v>0</v>
      </c>
      <c r="O3149" s="213">
        <v>19486</v>
      </c>
      <c r="P3149" s="124" t="s">
        <v>1314</v>
      </c>
    </row>
    <row r="3150" spans="1:16" ht="63.75">
      <c r="A3150" s="266" t="s">
        <v>619</v>
      </c>
      <c r="B3150" s="124"/>
      <c r="C3150" s="125" t="s">
        <v>713</v>
      </c>
      <c r="D3150" s="119">
        <v>43187</v>
      </c>
      <c r="E3150" s="120" t="s">
        <v>7071</v>
      </c>
      <c r="F3150" s="120" t="s">
        <v>6</v>
      </c>
      <c r="G3150" s="120">
        <v>698067</v>
      </c>
      <c r="H3150" s="124"/>
      <c r="I3150" s="128" t="s">
        <v>7072</v>
      </c>
      <c r="J3150" s="124"/>
      <c r="K3150" s="124"/>
      <c r="L3150" s="124"/>
      <c r="M3150" s="124"/>
      <c r="N3150" s="213">
        <v>0</v>
      </c>
      <c r="O3150" s="213">
        <v>91186.28</v>
      </c>
      <c r="P3150" s="124" t="s">
        <v>1314</v>
      </c>
    </row>
    <row r="3151" spans="1:16" ht="76.5">
      <c r="A3151" s="266">
        <v>35</v>
      </c>
      <c r="B3151" s="124"/>
      <c r="C3151" s="125" t="s">
        <v>696</v>
      </c>
      <c r="D3151" s="119">
        <v>43187</v>
      </c>
      <c r="E3151" s="120" t="s">
        <v>7073</v>
      </c>
      <c r="F3151" s="120" t="s">
        <v>1315</v>
      </c>
      <c r="G3151" s="120">
        <v>17130942</v>
      </c>
      <c r="H3151" s="124"/>
      <c r="I3151" s="128" t="s">
        <v>7074</v>
      </c>
      <c r="J3151" s="124"/>
      <c r="K3151" s="124"/>
      <c r="L3151" s="124"/>
      <c r="M3151" s="124"/>
      <c r="N3151" s="213">
        <v>0</v>
      </c>
      <c r="O3151" s="213">
        <v>131406.71</v>
      </c>
      <c r="P3151" s="124" t="s">
        <v>1314</v>
      </c>
    </row>
    <row r="3152" spans="1:16" ht="76.5">
      <c r="A3152" s="266">
        <v>35</v>
      </c>
      <c r="B3152" s="124"/>
      <c r="C3152" s="125" t="s">
        <v>696</v>
      </c>
      <c r="D3152" s="119">
        <v>43187</v>
      </c>
      <c r="E3152" s="120" t="s">
        <v>7075</v>
      </c>
      <c r="F3152" s="120" t="s">
        <v>1315</v>
      </c>
      <c r="G3152" s="120">
        <v>17130933</v>
      </c>
      <c r="H3152" s="124"/>
      <c r="I3152" s="128" t="s">
        <v>7076</v>
      </c>
      <c r="J3152" s="124"/>
      <c r="K3152" s="124"/>
      <c r="L3152" s="124"/>
      <c r="M3152" s="124"/>
      <c r="N3152" s="213">
        <v>0</v>
      </c>
      <c r="O3152" s="213">
        <v>102449.37</v>
      </c>
      <c r="P3152" s="124" t="s">
        <v>1314</v>
      </c>
    </row>
    <row r="3153" spans="1:16" ht="76.5">
      <c r="A3153" s="266">
        <v>35</v>
      </c>
      <c r="B3153" s="124"/>
      <c r="C3153" s="125" t="s">
        <v>696</v>
      </c>
      <c r="D3153" s="119">
        <v>43187</v>
      </c>
      <c r="E3153" s="120" t="s">
        <v>7077</v>
      </c>
      <c r="F3153" s="120" t="s">
        <v>1315</v>
      </c>
      <c r="G3153" s="120">
        <v>17130879</v>
      </c>
      <c r="H3153" s="124"/>
      <c r="I3153" s="128" t="s">
        <v>7078</v>
      </c>
      <c r="J3153" s="124"/>
      <c r="K3153" s="124"/>
      <c r="L3153" s="124"/>
      <c r="M3153" s="124"/>
      <c r="N3153" s="213">
        <v>0</v>
      </c>
      <c r="O3153" s="213">
        <v>10851.56</v>
      </c>
      <c r="P3153" s="124" t="s">
        <v>1314</v>
      </c>
    </row>
    <row r="3154" spans="1:16" ht="76.5">
      <c r="A3154" s="266">
        <v>35</v>
      </c>
      <c r="B3154" s="124"/>
      <c r="C3154" s="125" t="s">
        <v>696</v>
      </c>
      <c r="D3154" s="119">
        <v>43187</v>
      </c>
      <c r="E3154" s="120" t="s">
        <v>7079</v>
      </c>
      <c r="F3154" s="120" t="s">
        <v>1315</v>
      </c>
      <c r="G3154" s="120">
        <v>17130845</v>
      </c>
      <c r="H3154" s="124"/>
      <c r="I3154" s="128" t="s">
        <v>7080</v>
      </c>
      <c r="J3154" s="124"/>
      <c r="K3154" s="124"/>
      <c r="L3154" s="124"/>
      <c r="M3154" s="124"/>
      <c r="N3154" s="213">
        <v>0</v>
      </c>
      <c r="O3154" s="213">
        <v>4631.43</v>
      </c>
      <c r="P3154" s="124" t="s">
        <v>1314</v>
      </c>
    </row>
    <row r="3155" spans="1:16" ht="63.75">
      <c r="A3155" s="266">
        <v>35</v>
      </c>
      <c r="B3155" s="124"/>
      <c r="C3155" s="125" t="s">
        <v>696</v>
      </c>
      <c r="D3155" s="119">
        <v>43187</v>
      </c>
      <c r="E3155" s="120" t="s">
        <v>7081</v>
      </c>
      <c r="F3155" s="120" t="s">
        <v>1315</v>
      </c>
      <c r="G3155" s="120">
        <v>17131149</v>
      </c>
      <c r="H3155" s="124"/>
      <c r="I3155" s="128" t="s">
        <v>7082</v>
      </c>
      <c r="J3155" s="124"/>
      <c r="K3155" s="124"/>
      <c r="L3155" s="124"/>
      <c r="M3155" s="124"/>
      <c r="N3155" s="213">
        <v>0</v>
      </c>
      <c r="O3155" s="213">
        <v>28488.58</v>
      </c>
      <c r="P3155" s="124" t="s">
        <v>1314</v>
      </c>
    </row>
    <row r="3156" spans="1:16" ht="51">
      <c r="A3156" s="266" t="s">
        <v>619</v>
      </c>
      <c r="B3156" s="124"/>
      <c r="C3156" s="125" t="s">
        <v>713</v>
      </c>
      <c r="D3156" s="119">
        <v>43187</v>
      </c>
      <c r="E3156" s="120" t="s">
        <v>7083</v>
      </c>
      <c r="F3156" s="120" t="s">
        <v>1315</v>
      </c>
      <c r="G3156" s="120">
        <v>17130950</v>
      </c>
      <c r="H3156" s="124"/>
      <c r="I3156" s="128" t="s">
        <v>7084</v>
      </c>
      <c r="J3156" s="124"/>
      <c r="K3156" s="124"/>
      <c r="L3156" s="124"/>
      <c r="M3156" s="124"/>
      <c r="N3156" s="213">
        <v>0</v>
      </c>
      <c r="O3156" s="213">
        <v>261239.37</v>
      </c>
      <c r="P3156" s="124" t="s">
        <v>1314</v>
      </c>
    </row>
    <row r="3157" spans="1:16" ht="76.5">
      <c r="A3157" s="266" t="s">
        <v>620</v>
      </c>
      <c r="B3157" s="124"/>
      <c r="C3157" s="125" t="s">
        <v>714</v>
      </c>
      <c r="D3157" s="119">
        <v>43187</v>
      </c>
      <c r="E3157" s="120" t="s">
        <v>7085</v>
      </c>
      <c r="F3157" s="120" t="s">
        <v>6</v>
      </c>
      <c r="G3157" s="120">
        <v>956848</v>
      </c>
      <c r="H3157" s="124"/>
      <c r="I3157" s="128" t="s">
        <v>7086</v>
      </c>
      <c r="J3157" s="124"/>
      <c r="K3157" s="124"/>
      <c r="L3157" s="124"/>
      <c r="M3157" s="124"/>
      <c r="N3157" s="213">
        <v>0</v>
      </c>
      <c r="O3157" s="213">
        <v>284000</v>
      </c>
      <c r="P3157" s="124" t="s">
        <v>1314</v>
      </c>
    </row>
    <row r="3158" spans="1:16" ht="51">
      <c r="A3158" s="266">
        <v>513</v>
      </c>
      <c r="B3158" s="124"/>
      <c r="C3158" s="125" t="s">
        <v>201</v>
      </c>
      <c r="D3158" s="119">
        <v>43187</v>
      </c>
      <c r="E3158" s="120" t="s">
        <v>7087</v>
      </c>
      <c r="F3158" s="120" t="s">
        <v>15</v>
      </c>
      <c r="G3158" s="120">
        <v>697844</v>
      </c>
      <c r="H3158" s="124"/>
      <c r="I3158" s="128" t="s">
        <v>7088</v>
      </c>
      <c r="J3158" s="124"/>
      <c r="K3158" s="124"/>
      <c r="L3158" s="124"/>
      <c r="M3158" s="124"/>
      <c r="N3158" s="213">
        <v>50</v>
      </c>
      <c r="O3158" s="213">
        <v>0</v>
      </c>
      <c r="P3158" s="124" t="s">
        <v>1314</v>
      </c>
    </row>
    <row r="3159" spans="1:16" ht="51">
      <c r="A3159" s="266">
        <v>513</v>
      </c>
      <c r="B3159" s="124"/>
      <c r="C3159" s="125" t="s">
        <v>201</v>
      </c>
      <c r="D3159" s="119">
        <v>43187</v>
      </c>
      <c r="E3159" s="120" t="s">
        <v>7089</v>
      </c>
      <c r="F3159" s="120" t="s">
        <v>15</v>
      </c>
      <c r="G3159" s="120">
        <v>697846</v>
      </c>
      <c r="H3159" s="124"/>
      <c r="I3159" s="128" t="s">
        <v>6908</v>
      </c>
      <c r="J3159" s="124"/>
      <c r="K3159" s="124"/>
      <c r="L3159" s="124"/>
      <c r="M3159" s="124"/>
      <c r="N3159" s="213">
        <v>50</v>
      </c>
      <c r="O3159" s="213">
        <v>0</v>
      </c>
      <c r="P3159" s="124" t="s">
        <v>1314</v>
      </c>
    </row>
    <row r="3160" spans="1:16" ht="76.5">
      <c r="A3160" s="266">
        <v>513</v>
      </c>
      <c r="B3160" s="124"/>
      <c r="C3160" s="125" t="s">
        <v>201</v>
      </c>
      <c r="D3160" s="119">
        <v>43187</v>
      </c>
      <c r="E3160" s="120" t="s">
        <v>7090</v>
      </c>
      <c r="F3160" s="120" t="s">
        <v>15</v>
      </c>
      <c r="G3160" s="120">
        <v>697851</v>
      </c>
      <c r="H3160" s="124"/>
      <c r="I3160" s="128" t="s">
        <v>7091</v>
      </c>
      <c r="J3160" s="124"/>
      <c r="K3160" s="124"/>
      <c r="L3160" s="124"/>
      <c r="M3160" s="124"/>
      <c r="N3160" s="213">
        <v>50</v>
      </c>
      <c r="O3160" s="213">
        <v>0</v>
      </c>
      <c r="P3160" s="124" t="s">
        <v>1314</v>
      </c>
    </row>
    <row r="3161" spans="1:16" ht="51">
      <c r="A3161" s="266">
        <v>513</v>
      </c>
      <c r="B3161" s="124"/>
      <c r="C3161" s="125" t="s">
        <v>201</v>
      </c>
      <c r="D3161" s="119">
        <v>43187</v>
      </c>
      <c r="E3161" s="120" t="s">
        <v>7092</v>
      </c>
      <c r="F3161" s="120" t="s">
        <v>15</v>
      </c>
      <c r="G3161" s="120">
        <v>697864</v>
      </c>
      <c r="H3161" s="124"/>
      <c r="I3161" s="128" t="s">
        <v>7093</v>
      </c>
      <c r="J3161" s="124"/>
      <c r="K3161" s="124"/>
      <c r="L3161" s="124"/>
      <c r="M3161" s="124"/>
      <c r="N3161" s="213">
        <v>50</v>
      </c>
      <c r="O3161" s="213">
        <v>0</v>
      </c>
      <c r="P3161" s="124" t="s">
        <v>1314</v>
      </c>
    </row>
    <row r="3162" spans="1:16" ht="63.75">
      <c r="A3162" s="266">
        <v>513</v>
      </c>
      <c r="B3162" s="124"/>
      <c r="C3162" s="125" t="s">
        <v>201</v>
      </c>
      <c r="D3162" s="119">
        <v>43187</v>
      </c>
      <c r="E3162" s="120" t="s">
        <v>7094</v>
      </c>
      <c r="F3162" s="120" t="s">
        <v>15</v>
      </c>
      <c r="G3162" s="120">
        <v>698004</v>
      </c>
      <c r="H3162" s="124"/>
      <c r="I3162" s="128" t="s">
        <v>7095</v>
      </c>
      <c r="J3162" s="124"/>
      <c r="K3162" s="124"/>
      <c r="L3162" s="124"/>
      <c r="M3162" s="124"/>
      <c r="N3162" s="213">
        <v>50</v>
      </c>
      <c r="O3162" s="213">
        <v>0</v>
      </c>
      <c r="P3162" s="124" t="s">
        <v>1314</v>
      </c>
    </row>
    <row r="3163" spans="1:16" ht="89.25">
      <c r="A3163" s="266">
        <v>576</v>
      </c>
      <c r="B3163" s="124"/>
      <c r="C3163" s="125" t="s">
        <v>852</v>
      </c>
      <c r="D3163" s="119">
        <v>43187</v>
      </c>
      <c r="E3163" s="120" t="s">
        <v>7096</v>
      </c>
      <c r="F3163" s="120" t="s">
        <v>15</v>
      </c>
      <c r="G3163" s="120">
        <v>4616</v>
      </c>
      <c r="H3163" s="124"/>
      <c r="I3163" s="128" t="s">
        <v>7097</v>
      </c>
      <c r="J3163" s="124"/>
      <c r="K3163" s="124"/>
      <c r="L3163" s="124"/>
      <c r="M3163" s="124"/>
      <c r="N3163" s="213">
        <v>336.89</v>
      </c>
      <c r="O3163" s="213">
        <v>0</v>
      </c>
      <c r="P3163" s="124" t="s">
        <v>1314</v>
      </c>
    </row>
    <row r="3164" spans="1:16" ht="51">
      <c r="A3164" s="266">
        <v>513</v>
      </c>
      <c r="B3164" s="124"/>
      <c r="C3164" s="125" t="s">
        <v>201</v>
      </c>
      <c r="D3164" s="119">
        <v>43187</v>
      </c>
      <c r="E3164" s="120" t="s">
        <v>7098</v>
      </c>
      <c r="F3164" s="120" t="s">
        <v>15</v>
      </c>
      <c r="G3164" s="120">
        <v>698522</v>
      </c>
      <c r="H3164" s="124"/>
      <c r="I3164" s="128" t="s">
        <v>7099</v>
      </c>
      <c r="J3164" s="124"/>
      <c r="K3164" s="124"/>
      <c r="L3164" s="124"/>
      <c r="M3164" s="124"/>
      <c r="N3164" s="213">
        <v>50</v>
      </c>
      <c r="O3164" s="213">
        <v>0</v>
      </c>
      <c r="P3164" s="124" t="s">
        <v>1314</v>
      </c>
    </row>
    <row r="3165" spans="1:16" ht="51">
      <c r="A3165" s="266">
        <v>513</v>
      </c>
      <c r="B3165" s="124"/>
      <c r="C3165" s="125" t="s">
        <v>201</v>
      </c>
      <c r="D3165" s="119">
        <v>43187</v>
      </c>
      <c r="E3165" s="120" t="s">
        <v>7100</v>
      </c>
      <c r="F3165" s="120" t="s">
        <v>15</v>
      </c>
      <c r="G3165" s="120">
        <v>698524</v>
      </c>
      <c r="H3165" s="124"/>
      <c r="I3165" s="128" t="s">
        <v>7099</v>
      </c>
      <c r="J3165" s="124"/>
      <c r="K3165" s="124"/>
      <c r="L3165" s="124"/>
      <c r="M3165" s="124"/>
      <c r="N3165" s="213">
        <v>50</v>
      </c>
      <c r="O3165" s="213">
        <v>0</v>
      </c>
      <c r="P3165" s="124" t="s">
        <v>1314</v>
      </c>
    </row>
    <row r="3166" spans="1:16" ht="76.5">
      <c r="A3166" s="266">
        <v>203</v>
      </c>
      <c r="B3166" s="124"/>
      <c r="C3166" s="125" t="s">
        <v>757</v>
      </c>
      <c r="D3166" s="119">
        <v>43187</v>
      </c>
      <c r="E3166" s="120" t="s">
        <v>7101</v>
      </c>
      <c r="F3166" s="120" t="s">
        <v>1315</v>
      </c>
      <c r="G3166" s="120">
        <v>17113948</v>
      </c>
      <c r="H3166" s="124"/>
      <c r="I3166" s="128" t="s">
        <v>7102</v>
      </c>
      <c r="J3166" s="124"/>
      <c r="K3166" s="124"/>
      <c r="L3166" s="124"/>
      <c r="M3166" s="124"/>
      <c r="N3166" s="213">
        <v>1379.51</v>
      </c>
      <c r="O3166" s="213">
        <v>0</v>
      </c>
      <c r="P3166" s="124" t="s">
        <v>1314</v>
      </c>
    </row>
    <row r="3167" spans="1:16" ht="76.5">
      <c r="A3167" s="266">
        <v>25</v>
      </c>
      <c r="B3167" s="124"/>
      <c r="C3167" s="125" t="s">
        <v>694</v>
      </c>
      <c r="D3167" s="119">
        <v>43187</v>
      </c>
      <c r="E3167" s="120" t="s">
        <v>7103</v>
      </c>
      <c r="F3167" s="120" t="s">
        <v>1315</v>
      </c>
      <c r="G3167" s="120">
        <v>17130312</v>
      </c>
      <c r="H3167" s="124"/>
      <c r="I3167" s="128" t="s">
        <v>7104</v>
      </c>
      <c r="J3167" s="124"/>
      <c r="K3167" s="124"/>
      <c r="L3167" s="124"/>
      <c r="M3167" s="124"/>
      <c r="N3167" s="213">
        <v>79337.31</v>
      </c>
      <c r="O3167" s="213">
        <v>0</v>
      </c>
      <c r="P3167" s="124" t="s">
        <v>1314</v>
      </c>
    </row>
    <row r="3168" spans="1:16" ht="76.5">
      <c r="A3168" s="266">
        <v>25</v>
      </c>
      <c r="B3168" s="124"/>
      <c r="C3168" s="125" t="s">
        <v>694</v>
      </c>
      <c r="D3168" s="119">
        <v>43187</v>
      </c>
      <c r="E3168" s="120" t="s">
        <v>7105</v>
      </c>
      <c r="F3168" s="120" t="s">
        <v>1315</v>
      </c>
      <c r="G3168" s="120">
        <v>17130320</v>
      </c>
      <c r="H3168" s="124"/>
      <c r="I3168" s="128" t="s">
        <v>7106</v>
      </c>
      <c r="J3168" s="124"/>
      <c r="K3168" s="124"/>
      <c r="L3168" s="124"/>
      <c r="M3168" s="124"/>
      <c r="N3168" s="213">
        <v>389220.96</v>
      </c>
      <c r="O3168" s="213">
        <v>0</v>
      </c>
      <c r="P3168" s="124" t="s">
        <v>1314</v>
      </c>
    </row>
    <row r="3169" spans="1:16" ht="76.5">
      <c r="A3169" s="266">
        <v>25</v>
      </c>
      <c r="B3169" s="124"/>
      <c r="C3169" s="125" t="s">
        <v>694</v>
      </c>
      <c r="D3169" s="119">
        <v>43187</v>
      </c>
      <c r="E3169" s="120" t="s">
        <v>7107</v>
      </c>
      <c r="F3169" s="120" t="s">
        <v>1315</v>
      </c>
      <c r="G3169" s="120">
        <v>17130329</v>
      </c>
      <c r="H3169" s="124"/>
      <c r="I3169" s="128" t="s">
        <v>7108</v>
      </c>
      <c r="J3169" s="124"/>
      <c r="K3169" s="124"/>
      <c r="L3169" s="124"/>
      <c r="M3169" s="124"/>
      <c r="N3169" s="213">
        <v>140046.29999999999</v>
      </c>
      <c r="O3169" s="213">
        <v>0</v>
      </c>
      <c r="P3169" s="124" t="s">
        <v>1314</v>
      </c>
    </row>
    <row r="3170" spans="1:16" ht="76.5">
      <c r="A3170" s="266">
        <v>25</v>
      </c>
      <c r="B3170" s="124"/>
      <c r="C3170" s="125" t="s">
        <v>694</v>
      </c>
      <c r="D3170" s="119">
        <v>43187</v>
      </c>
      <c r="E3170" s="120" t="s">
        <v>7109</v>
      </c>
      <c r="F3170" s="120" t="s">
        <v>1315</v>
      </c>
      <c r="G3170" s="120">
        <v>17130454</v>
      </c>
      <c r="H3170" s="124"/>
      <c r="I3170" s="128" t="s">
        <v>7110</v>
      </c>
      <c r="J3170" s="124"/>
      <c r="K3170" s="124"/>
      <c r="L3170" s="124"/>
      <c r="M3170" s="124"/>
      <c r="N3170" s="213">
        <v>53985.05</v>
      </c>
      <c r="O3170" s="213">
        <v>0</v>
      </c>
      <c r="P3170" s="124" t="s">
        <v>1314</v>
      </c>
    </row>
    <row r="3171" spans="1:16" ht="76.5">
      <c r="A3171" s="266">
        <v>25</v>
      </c>
      <c r="B3171" s="124"/>
      <c r="C3171" s="125" t="s">
        <v>694</v>
      </c>
      <c r="D3171" s="119">
        <v>43187</v>
      </c>
      <c r="E3171" s="120" t="s">
        <v>7111</v>
      </c>
      <c r="F3171" s="120" t="s">
        <v>1315</v>
      </c>
      <c r="G3171" s="120">
        <v>17130670</v>
      </c>
      <c r="H3171" s="124"/>
      <c r="I3171" s="128" t="s">
        <v>7112</v>
      </c>
      <c r="J3171" s="124"/>
      <c r="K3171" s="124"/>
      <c r="L3171" s="124"/>
      <c r="M3171" s="124"/>
      <c r="N3171" s="213">
        <v>485191.2</v>
      </c>
      <c r="O3171" s="213">
        <v>0</v>
      </c>
      <c r="P3171" s="124" t="s">
        <v>1314</v>
      </c>
    </row>
    <row r="3172" spans="1:16" ht="76.5">
      <c r="A3172" s="266">
        <v>513</v>
      </c>
      <c r="B3172" s="124"/>
      <c r="C3172" s="125" t="s">
        <v>201</v>
      </c>
      <c r="D3172" s="119">
        <v>43187</v>
      </c>
      <c r="E3172" s="120" t="s">
        <v>7113</v>
      </c>
      <c r="F3172" s="120" t="s">
        <v>11</v>
      </c>
      <c r="G3172" s="120">
        <v>917145</v>
      </c>
      <c r="H3172" s="124"/>
      <c r="I3172" s="128" t="s">
        <v>7114</v>
      </c>
      <c r="J3172" s="124"/>
      <c r="K3172" s="124"/>
      <c r="L3172" s="124"/>
      <c r="M3172" s="124"/>
      <c r="N3172" s="213">
        <v>8721.52</v>
      </c>
      <c r="O3172" s="213">
        <v>0</v>
      </c>
      <c r="P3172" s="124" t="s">
        <v>1314</v>
      </c>
    </row>
    <row r="3173" spans="1:16" ht="63.75">
      <c r="A3173" s="266">
        <v>378</v>
      </c>
      <c r="B3173" s="124"/>
      <c r="C3173" s="125" t="s">
        <v>1274</v>
      </c>
      <c r="D3173" s="119">
        <v>43187</v>
      </c>
      <c r="E3173" s="120" t="s">
        <v>7115</v>
      </c>
      <c r="F3173" s="120" t="s">
        <v>11</v>
      </c>
      <c r="G3173" s="120">
        <v>917293</v>
      </c>
      <c r="H3173" s="124"/>
      <c r="I3173" s="128" t="s">
        <v>7116</v>
      </c>
      <c r="J3173" s="124"/>
      <c r="K3173" s="124"/>
      <c r="L3173" s="124"/>
      <c r="M3173" s="124"/>
      <c r="N3173" s="213">
        <v>50</v>
      </c>
      <c r="O3173" s="213">
        <v>0</v>
      </c>
      <c r="P3173" s="124" t="s">
        <v>1314</v>
      </c>
    </row>
    <row r="3174" spans="1:16" ht="51">
      <c r="A3174" s="266">
        <v>130</v>
      </c>
      <c r="B3174" s="124"/>
      <c r="C3174" s="125" t="s">
        <v>727</v>
      </c>
      <c r="D3174" s="119">
        <v>43188</v>
      </c>
      <c r="E3174" s="120" t="s">
        <v>6232</v>
      </c>
      <c r="F3174" s="120" t="s">
        <v>3</v>
      </c>
      <c r="G3174" s="120">
        <v>1609405</v>
      </c>
      <c r="H3174" s="124"/>
      <c r="I3174" s="128" t="s">
        <v>6233</v>
      </c>
      <c r="J3174" s="124"/>
      <c r="K3174" s="124"/>
      <c r="L3174" s="124"/>
      <c r="M3174" s="124"/>
      <c r="N3174" s="213">
        <v>0</v>
      </c>
      <c r="O3174" s="213">
        <v>138068.79999999999</v>
      </c>
      <c r="P3174" s="124" t="s">
        <v>1314</v>
      </c>
    </row>
    <row r="3175" spans="1:16" ht="51">
      <c r="A3175" s="266">
        <v>292</v>
      </c>
      <c r="B3175" s="124"/>
      <c r="C3175" s="125" t="s">
        <v>152</v>
      </c>
      <c r="D3175" s="119">
        <v>43188</v>
      </c>
      <c r="E3175" s="120" t="s">
        <v>6234</v>
      </c>
      <c r="F3175" s="120" t="s">
        <v>3</v>
      </c>
      <c r="G3175" s="120">
        <v>1609425</v>
      </c>
      <c r="H3175" s="124"/>
      <c r="I3175" s="128" t="s">
        <v>6235</v>
      </c>
      <c r="J3175" s="124"/>
      <c r="K3175" s="124"/>
      <c r="L3175" s="124"/>
      <c r="M3175" s="124"/>
      <c r="N3175" s="213">
        <v>0</v>
      </c>
      <c r="O3175" s="213">
        <v>290.5</v>
      </c>
      <c r="P3175" s="124" t="s">
        <v>1314</v>
      </c>
    </row>
    <row r="3176" spans="1:16" ht="51">
      <c r="A3176" s="266" t="s">
        <v>619</v>
      </c>
      <c r="B3176" s="124"/>
      <c r="C3176" s="125" t="s">
        <v>713</v>
      </c>
      <c r="D3176" s="119">
        <v>43188</v>
      </c>
      <c r="E3176" s="120" t="s">
        <v>6236</v>
      </c>
      <c r="F3176" s="120" t="s">
        <v>3</v>
      </c>
      <c r="G3176" s="120">
        <v>1609380</v>
      </c>
      <c r="H3176" s="124"/>
      <c r="I3176" s="128" t="s">
        <v>6237</v>
      </c>
      <c r="J3176" s="124"/>
      <c r="K3176" s="124"/>
      <c r="L3176" s="124"/>
      <c r="M3176" s="124"/>
      <c r="N3176" s="213">
        <v>0</v>
      </c>
      <c r="O3176" s="213">
        <v>2366.41</v>
      </c>
      <c r="P3176" s="124" t="s">
        <v>1314</v>
      </c>
    </row>
    <row r="3177" spans="1:16" ht="51">
      <c r="A3177" s="266" t="s">
        <v>619</v>
      </c>
      <c r="B3177" s="124"/>
      <c r="C3177" s="125" t="s">
        <v>713</v>
      </c>
      <c r="D3177" s="119">
        <v>43188</v>
      </c>
      <c r="E3177" s="120" t="s">
        <v>6238</v>
      </c>
      <c r="F3177" s="120" t="s">
        <v>3</v>
      </c>
      <c r="G3177" s="120">
        <v>1609381</v>
      </c>
      <c r="H3177" s="124"/>
      <c r="I3177" s="128" t="s">
        <v>6237</v>
      </c>
      <c r="J3177" s="124"/>
      <c r="K3177" s="124"/>
      <c r="L3177" s="124"/>
      <c r="M3177" s="124"/>
      <c r="N3177" s="213">
        <v>0</v>
      </c>
      <c r="O3177" s="213">
        <v>75.989999999999995</v>
      </c>
      <c r="P3177" s="124" t="s">
        <v>1314</v>
      </c>
    </row>
    <row r="3178" spans="1:16" ht="63.75">
      <c r="A3178" s="266">
        <v>249</v>
      </c>
      <c r="B3178" s="124"/>
      <c r="C3178" s="125" t="s">
        <v>775</v>
      </c>
      <c r="D3178" s="119">
        <v>43188</v>
      </c>
      <c r="E3178" s="120" t="s">
        <v>6239</v>
      </c>
      <c r="F3178" s="120" t="s">
        <v>3</v>
      </c>
      <c r="G3178" s="120">
        <v>1609400</v>
      </c>
      <c r="H3178" s="124"/>
      <c r="I3178" s="128" t="s">
        <v>6240</v>
      </c>
      <c r="J3178" s="124"/>
      <c r="K3178" s="124"/>
      <c r="L3178" s="124"/>
      <c r="M3178" s="124"/>
      <c r="N3178" s="213">
        <v>0</v>
      </c>
      <c r="O3178" s="213">
        <v>2942</v>
      </c>
      <c r="P3178" s="124" t="s">
        <v>1314</v>
      </c>
    </row>
    <row r="3179" spans="1:16" ht="51">
      <c r="A3179" s="266" t="s">
        <v>619</v>
      </c>
      <c r="B3179" s="124"/>
      <c r="C3179" s="125" t="s">
        <v>713</v>
      </c>
      <c r="D3179" s="119">
        <v>43188</v>
      </c>
      <c r="E3179" s="120" t="s">
        <v>6241</v>
      </c>
      <c r="F3179" s="120" t="s">
        <v>3</v>
      </c>
      <c r="G3179" s="120">
        <v>1609478</v>
      </c>
      <c r="H3179" s="124"/>
      <c r="I3179" s="128" t="s">
        <v>6242</v>
      </c>
      <c r="J3179" s="124"/>
      <c r="K3179" s="124"/>
      <c r="L3179" s="124"/>
      <c r="M3179" s="124"/>
      <c r="N3179" s="213">
        <v>0</v>
      </c>
      <c r="O3179" s="213">
        <v>2000</v>
      </c>
      <c r="P3179" s="124" t="s">
        <v>1314</v>
      </c>
    </row>
    <row r="3180" spans="1:16" ht="51">
      <c r="A3180" s="266">
        <v>66</v>
      </c>
      <c r="B3180" s="124"/>
      <c r="C3180" s="125" t="s">
        <v>704</v>
      </c>
      <c r="D3180" s="119">
        <v>43188</v>
      </c>
      <c r="E3180" s="120" t="s">
        <v>6243</v>
      </c>
      <c r="F3180" s="120" t="s">
        <v>3</v>
      </c>
      <c r="G3180" s="120">
        <v>1609494</v>
      </c>
      <c r="H3180" s="124"/>
      <c r="I3180" s="128" t="s">
        <v>6244</v>
      </c>
      <c r="J3180" s="124"/>
      <c r="K3180" s="124"/>
      <c r="L3180" s="124"/>
      <c r="M3180" s="124"/>
      <c r="N3180" s="213">
        <v>0</v>
      </c>
      <c r="O3180" s="213">
        <v>40</v>
      </c>
      <c r="P3180" s="124" t="s">
        <v>1314</v>
      </c>
    </row>
    <row r="3181" spans="1:16" ht="63.75">
      <c r="A3181" s="266">
        <v>66</v>
      </c>
      <c r="B3181" s="124"/>
      <c r="C3181" s="125" t="s">
        <v>704</v>
      </c>
      <c r="D3181" s="119">
        <v>43188</v>
      </c>
      <c r="E3181" s="120" t="s">
        <v>6245</v>
      </c>
      <c r="F3181" s="120" t="s">
        <v>3</v>
      </c>
      <c r="G3181" s="120">
        <v>1609496</v>
      </c>
      <c r="H3181" s="124"/>
      <c r="I3181" s="128" t="s">
        <v>6246</v>
      </c>
      <c r="J3181" s="124"/>
      <c r="K3181" s="124"/>
      <c r="L3181" s="124"/>
      <c r="M3181" s="124"/>
      <c r="N3181" s="213">
        <v>0</v>
      </c>
      <c r="O3181" s="213">
        <v>40</v>
      </c>
      <c r="P3181" s="124" t="s">
        <v>1314</v>
      </c>
    </row>
    <row r="3182" spans="1:16" ht="63.75">
      <c r="A3182" s="266">
        <v>66</v>
      </c>
      <c r="B3182" s="124"/>
      <c r="C3182" s="125" t="s">
        <v>704</v>
      </c>
      <c r="D3182" s="119">
        <v>43188</v>
      </c>
      <c r="E3182" s="120" t="s">
        <v>6247</v>
      </c>
      <c r="F3182" s="120" t="s">
        <v>3</v>
      </c>
      <c r="G3182" s="120">
        <v>1609497</v>
      </c>
      <c r="H3182" s="124"/>
      <c r="I3182" s="128" t="s">
        <v>6248</v>
      </c>
      <c r="J3182" s="124"/>
      <c r="K3182" s="124"/>
      <c r="L3182" s="124"/>
      <c r="M3182" s="124"/>
      <c r="N3182" s="213">
        <v>0</v>
      </c>
      <c r="O3182" s="213">
        <v>40</v>
      </c>
      <c r="P3182" s="124" t="s">
        <v>1314</v>
      </c>
    </row>
    <row r="3183" spans="1:16" ht="51">
      <c r="A3183" s="266" t="s">
        <v>619</v>
      </c>
      <c r="B3183" s="124"/>
      <c r="C3183" s="125" t="s">
        <v>713</v>
      </c>
      <c r="D3183" s="119">
        <v>43188</v>
      </c>
      <c r="E3183" s="120" t="s">
        <v>6249</v>
      </c>
      <c r="F3183" s="120" t="s">
        <v>3</v>
      </c>
      <c r="G3183" s="120">
        <v>1609548</v>
      </c>
      <c r="H3183" s="124"/>
      <c r="I3183" s="128" t="s">
        <v>6250</v>
      </c>
      <c r="J3183" s="124"/>
      <c r="K3183" s="124"/>
      <c r="L3183" s="124"/>
      <c r="M3183" s="124"/>
      <c r="N3183" s="213">
        <v>0</v>
      </c>
      <c r="O3183" s="213">
        <v>150</v>
      </c>
      <c r="P3183" s="124" t="s">
        <v>1314</v>
      </c>
    </row>
    <row r="3184" spans="1:16" ht="51">
      <c r="A3184" s="266" t="s">
        <v>619</v>
      </c>
      <c r="B3184" s="124"/>
      <c r="C3184" s="125" t="s">
        <v>713</v>
      </c>
      <c r="D3184" s="119">
        <v>43188</v>
      </c>
      <c r="E3184" s="120" t="s">
        <v>6251</v>
      </c>
      <c r="F3184" s="120" t="s">
        <v>3</v>
      </c>
      <c r="G3184" s="120">
        <v>1609551</v>
      </c>
      <c r="H3184" s="124"/>
      <c r="I3184" s="128" t="s">
        <v>6252</v>
      </c>
      <c r="J3184" s="124"/>
      <c r="K3184" s="124"/>
      <c r="L3184" s="124"/>
      <c r="M3184" s="124"/>
      <c r="N3184" s="213">
        <v>0</v>
      </c>
      <c r="O3184" s="213">
        <v>258.85000000000002</v>
      </c>
      <c r="P3184" s="124" t="s">
        <v>1314</v>
      </c>
    </row>
    <row r="3185" spans="1:16" ht="63.75">
      <c r="A3185" s="266">
        <v>10</v>
      </c>
      <c r="B3185" s="124"/>
      <c r="C3185" s="125" t="s">
        <v>690</v>
      </c>
      <c r="D3185" s="119">
        <v>43188</v>
      </c>
      <c r="E3185" s="120" t="s">
        <v>7117</v>
      </c>
      <c r="F3185" s="120" t="s">
        <v>6</v>
      </c>
      <c r="G3185" s="120">
        <v>699217</v>
      </c>
      <c r="H3185" s="124"/>
      <c r="I3185" s="128" t="s">
        <v>7118</v>
      </c>
      <c r="J3185" s="124"/>
      <c r="K3185" s="124"/>
      <c r="L3185" s="124"/>
      <c r="M3185" s="124"/>
      <c r="N3185" s="213">
        <v>0</v>
      </c>
      <c r="O3185" s="213">
        <v>6920.51</v>
      </c>
      <c r="P3185" s="124" t="s">
        <v>1314</v>
      </c>
    </row>
    <row r="3186" spans="1:16" ht="63.75">
      <c r="A3186" s="266">
        <v>41</v>
      </c>
      <c r="B3186" s="124"/>
      <c r="C3186" s="125" t="s">
        <v>697</v>
      </c>
      <c r="D3186" s="119">
        <v>43188</v>
      </c>
      <c r="E3186" s="120" t="s">
        <v>7119</v>
      </c>
      <c r="F3186" s="120" t="s">
        <v>6</v>
      </c>
      <c r="G3186" s="120">
        <v>917306</v>
      </c>
      <c r="H3186" s="124"/>
      <c r="I3186" s="128" t="s">
        <v>7120</v>
      </c>
      <c r="J3186" s="124"/>
      <c r="K3186" s="124"/>
      <c r="L3186" s="124"/>
      <c r="M3186" s="124"/>
      <c r="N3186" s="213">
        <v>0</v>
      </c>
      <c r="O3186" s="213">
        <v>29789.34</v>
      </c>
      <c r="P3186" s="124" t="s">
        <v>1314</v>
      </c>
    </row>
    <row r="3187" spans="1:16">
      <c r="A3187" s="266" t="s">
        <v>1370</v>
      </c>
      <c r="B3187" s="124"/>
      <c r="C3187" s="125" t="s">
        <v>1370</v>
      </c>
      <c r="D3187" s="119">
        <v>43188</v>
      </c>
      <c r="E3187" s="120" t="s">
        <v>7121</v>
      </c>
      <c r="F3187" s="120" t="s">
        <v>13</v>
      </c>
      <c r="G3187" s="120">
        <v>380887</v>
      </c>
      <c r="H3187" s="124"/>
      <c r="I3187" s="128" t="s">
        <v>1396</v>
      </c>
      <c r="J3187" s="124"/>
      <c r="K3187" s="124"/>
      <c r="L3187" s="124"/>
      <c r="M3187" s="124"/>
      <c r="N3187" s="213">
        <v>4813821.84</v>
      </c>
      <c r="O3187" s="213">
        <v>0</v>
      </c>
      <c r="P3187" s="124" t="s">
        <v>1314</v>
      </c>
    </row>
    <row r="3188" spans="1:16">
      <c r="A3188" s="266" t="s">
        <v>1370</v>
      </c>
      <c r="B3188" s="124"/>
      <c r="C3188" s="125" t="s">
        <v>1370</v>
      </c>
      <c r="D3188" s="119">
        <v>43188</v>
      </c>
      <c r="E3188" s="120" t="s">
        <v>7122</v>
      </c>
      <c r="F3188" s="120" t="s">
        <v>13</v>
      </c>
      <c r="G3188" s="120">
        <v>380889</v>
      </c>
      <c r="H3188" s="124"/>
      <c r="I3188" s="128" t="s">
        <v>1396</v>
      </c>
      <c r="J3188" s="124"/>
      <c r="K3188" s="124"/>
      <c r="L3188" s="124"/>
      <c r="M3188" s="124"/>
      <c r="N3188" s="213">
        <v>2120094.73</v>
      </c>
      <c r="O3188" s="213">
        <v>0</v>
      </c>
      <c r="P3188" s="124" t="s">
        <v>1314</v>
      </c>
    </row>
    <row r="3189" spans="1:16">
      <c r="A3189" s="266" t="s">
        <v>1370</v>
      </c>
      <c r="B3189" s="124"/>
      <c r="C3189" s="125" t="s">
        <v>1370</v>
      </c>
      <c r="D3189" s="119">
        <v>43188</v>
      </c>
      <c r="E3189" s="120" t="s">
        <v>7123</v>
      </c>
      <c r="F3189" s="120" t="s">
        <v>13</v>
      </c>
      <c r="G3189" s="120">
        <v>380891</v>
      </c>
      <c r="H3189" s="124"/>
      <c r="I3189" s="128" t="s">
        <v>1396</v>
      </c>
      <c r="J3189" s="124"/>
      <c r="K3189" s="124"/>
      <c r="L3189" s="124"/>
      <c r="M3189" s="124"/>
      <c r="N3189" s="213">
        <v>2551576.73</v>
      </c>
      <c r="O3189" s="213">
        <v>0</v>
      </c>
      <c r="P3189" s="124" t="s">
        <v>1314</v>
      </c>
    </row>
    <row r="3190" spans="1:16">
      <c r="A3190" s="266" t="s">
        <v>1370</v>
      </c>
      <c r="B3190" s="124"/>
      <c r="C3190" s="125" t="s">
        <v>1370</v>
      </c>
      <c r="D3190" s="119">
        <v>43188</v>
      </c>
      <c r="E3190" s="120" t="s">
        <v>7124</v>
      </c>
      <c r="F3190" s="120" t="s">
        <v>13</v>
      </c>
      <c r="G3190" s="120">
        <v>380893</v>
      </c>
      <c r="H3190" s="124"/>
      <c r="I3190" s="128" t="s">
        <v>1396</v>
      </c>
      <c r="J3190" s="124"/>
      <c r="K3190" s="124"/>
      <c r="L3190" s="124"/>
      <c r="M3190" s="124"/>
      <c r="N3190" s="213">
        <v>17819251.039999999</v>
      </c>
      <c r="O3190" s="213">
        <v>0</v>
      </c>
      <c r="P3190" s="124" t="s">
        <v>1314</v>
      </c>
    </row>
    <row r="3191" spans="1:16">
      <c r="A3191" s="266" t="s">
        <v>1370</v>
      </c>
      <c r="B3191" s="124"/>
      <c r="C3191" s="125" t="s">
        <v>1370</v>
      </c>
      <c r="D3191" s="119">
        <v>43188</v>
      </c>
      <c r="E3191" s="120" t="s">
        <v>7125</v>
      </c>
      <c r="F3191" s="120" t="s">
        <v>13</v>
      </c>
      <c r="G3191" s="120">
        <v>380895</v>
      </c>
      <c r="H3191" s="124"/>
      <c r="I3191" s="128" t="s">
        <v>1396</v>
      </c>
      <c r="J3191" s="124"/>
      <c r="K3191" s="124"/>
      <c r="L3191" s="124"/>
      <c r="M3191" s="124"/>
      <c r="N3191" s="213">
        <v>17471545.899999999</v>
      </c>
      <c r="O3191" s="213">
        <v>0</v>
      </c>
      <c r="P3191" s="124" t="s">
        <v>1314</v>
      </c>
    </row>
    <row r="3192" spans="1:16">
      <c r="A3192" s="266" t="s">
        <v>1370</v>
      </c>
      <c r="B3192" s="124"/>
      <c r="C3192" s="125" t="s">
        <v>1370</v>
      </c>
      <c r="D3192" s="119">
        <v>43188</v>
      </c>
      <c r="E3192" s="120" t="s">
        <v>7126</v>
      </c>
      <c r="F3192" s="120" t="s">
        <v>13</v>
      </c>
      <c r="G3192" s="120">
        <v>380897</v>
      </c>
      <c r="H3192" s="124"/>
      <c r="I3192" s="128" t="s">
        <v>1396</v>
      </c>
      <c r="J3192" s="124"/>
      <c r="K3192" s="124"/>
      <c r="L3192" s="124"/>
      <c r="M3192" s="124"/>
      <c r="N3192" s="213">
        <v>22404517.09</v>
      </c>
      <c r="O3192" s="213">
        <v>0</v>
      </c>
      <c r="P3192" s="124" t="s">
        <v>1314</v>
      </c>
    </row>
    <row r="3193" spans="1:16">
      <c r="A3193" s="266" t="s">
        <v>1370</v>
      </c>
      <c r="B3193" s="124"/>
      <c r="C3193" s="125" t="s">
        <v>1370</v>
      </c>
      <c r="D3193" s="119">
        <v>43188</v>
      </c>
      <c r="E3193" s="120" t="s">
        <v>7127</v>
      </c>
      <c r="F3193" s="120" t="s">
        <v>13</v>
      </c>
      <c r="G3193" s="120">
        <v>380899</v>
      </c>
      <c r="H3193" s="124"/>
      <c r="I3193" s="128" t="s">
        <v>1396</v>
      </c>
      <c r="J3193" s="124"/>
      <c r="K3193" s="124"/>
      <c r="L3193" s="124"/>
      <c r="M3193" s="124"/>
      <c r="N3193" s="213">
        <v>103700439.81999999</v>
      </c>
      <c r="O3193" s="213">
        <v>0</v>
      </c>
      <c r="P3193" s="124" t="s">
        <v>1314</v>
      </c>
    </row>
    <row r="3194" spans="1:16">
      <c r="A3194" s="266" t="s">
        <v>1370</v>
      </c>
      <c r="B3194" s="124"/>
      <c r="C3194" s="125" t="s">
        <v>1370</v>
      </c>
      <c r="D3194" s="119">
        <v>43188</v>
      </c>
      <c r="E3194" s="120" t="s">
        <v>7128</v>
      </c>
      <c r="F3194" s="120" t="s">
        <v>13</v>
      </c>
      <c r="G3194" s="120">
        <v>380901</v>
      </c>
      <c r="H3194" s="124"/>
      <c r="I3194" s="128" t="s">
        <v>1396</v>
      </c>
      <c r="J3194" s="124"/>
      <c r="K3194" s="124"/>
      <c r="L3194" s="124"/>
      <c r="M3194" s="124"/>
      <c r="N3194" s="213">
        <v>44570389.729999997</v>
      </c>
      <c r="O3194" s="213">
        <v>0</v>
      </c>
      <c r="P3194" s="124" t="s">
        <v>1314</v>
      </c>
    </row>
    <row r="3195" spans="1:16">
      <c r="A3195" s="266" t="s">
        <v>1370</v>
      </c>
      <c r="B3195" s="124"/>
      <c r="C3195" s="125" t="s">
        <v>1370</v>
      </c>
      <c r="D3195" s="119">
        <v>43188</v>
      </c>
      <c r="E3195" s="120" t="s">
        <v>7129</v>
      </c>
      <c r="F3195" s="120" t="s">
        <v>13</v>
      </c>
      <c r="G3195" s="120">
        <v>380903</v>
      </c>
      <c r="H3195" s="124"/>
      <c r="I3195" s="128" t="s">
        <v>1396</v>
      </c>
      <c r="J3195" s="124"/>
      <c r="K3195" s="124"/>
      <c r="L3195" s="124"/>
      <c r="M3195" s="124"/>
      <c r="N3195" s="213">
        <v>7658703.9000000004</v>
      </c>
      <c r="O3195" s="213">
        <v>0</v>
      </c>
      <c r="P3195" s="124" t="s">
        <v>1314</v>
      </c>
    </row>
    <row r="3196" spans="1:16">
      <c r="A3196" s="266" t="s">
        <v>1370</v>
      </c>
      <c r="B3196" s="124"/>
      <c r="C3196" s="125" t="s">
        <v>1370</v>
      </c>
      <c r="D3196" s="119">
        <v>43188</v>
      </c>
      <c r="E3196" s="120" t="s">
        <v>7130</v>
      </c>
      <c r="F3196" s="120" t="s">
        <v>13</v>
      </c>
      <c r="G3196" s="120">
        <v>380905</v>
      </c>
      <c r="H3196" s="124"/>
      <c r="I3196" s="128" t="s">
        <v>1396</v>
      </c>
      <c r="J3196" s="124"/>
      <c r="K3196" s="124"/>
      <c r="L3196" s="124"/>
      <c r="M3196" s="124"/>
      <c r="N3196" s="213">
        <v>15945.25</v>
      </c>
      <c r="O3196" s="213">
        <v>0</v>
      </c>
      <c r="P3196" s="124" t="s">
        <v>1314</v>
      </c>
    </row>
    <row r="3197" spans="1:16">
      <c r="A3197" s="266" t="s">
        <v>1370</v>
      </c>
      <c r="B3197" s="124"/>
      <c r="C3197" s="125" t="s">
        <v>1370</v>
      </c>
      <c r="D3197" s="119">
        <v>43188</v>
      </c>
      <c r="E3197" s="120" t="s">
        <v>7131</v>
      </c>
      <c r="F3197" s="120" t="s">
        <v>13</v>
      </c>
      <c r="G3197" s="120">
        <v>380907</v>
      </c>
      <c r="H3197" s="124"/>
      <c r="I3197" s="128" t="s">
        <v>1396</v>
      </c>
      <c r="J3197" s="124"/>
      <c r="K3197" s="124"/>
      <c r="L3197" s="124"/>
      <c r="M3197" s="124"/>
      <c r="N3197" s="213">
        <v>1098.1500000000001</v>
      </c>
      <c r="O3197" s="213">
        <v>0</v>
      </c>
      <c r="P3197" s="124" t="s">
        <v>1314</v>
      </c>
    </row>
    <row r="3198" spans="1:16">
      <c r="A3198" s="266" t="s">
        <v>1370</v>
      </c>
      <c r="B3198" s="124"/>
      <c r="C3198" s="125" t="s">
        <v>1370</v>
      </c>
      <c r="D3198" s="119">
        <v>43188</v>
      </c>
      <c r="E3198" s="120" t="s">
        <v>7132</v>
      </c>
      <c r="F3198" s="120" t="s">
        <v>13</v>
      </c>
      <c r="G3198" s="120">
        <v>380909</v>
      </c>
      <c r="H3198" s="124"/>
      <c r="I3198" s="128" t="s">
        <v>1396</v>
      </c>
      <c r="J3198" s="124"/>
      <c r="K3198" s="124"/>
      <c r="L3198" s="124"/>
      <c r="M3198" s="124"/>
      <c r="N3198" s="213">
        <v>15566.3</v>
      </c>
      <c r="O3198" s="213">
        <v>0</v>
      </c>
      <c r="P3198" s="124" t="s">
        <v>1314</v>
      </c>
    </row>
    <row r="3199" spans="1:16">
      <c r="A3199" s="266" t="s">
        <v>1370</v>
      </c>
      <c r="B3199" s="124"/>
      <c r="C3199" s="125" t="s">
        <v>1370</v>
      </c>
      <c r="D3199" s="119">
        <v>43188</v>
      </c>
      <c r="E3199" s="120" t="s">
        <v>7133</v>
      </c>
      <c r="F3199" s="120" t="s">
        <v>13</v>
      </c>
      <c r="G3199" s="120">
        <v>380911</v>
      </c>
      <c r="H3199" s="124"/>
      <c r="I3199" s="128" t="s">
        <v>1396</v>
      </c>
      <c r="J3199" s="124"/>
      <c r="K3199" s="124"/>
      <c r="L3199" s="124"/>
      <c r="M3199" s="124"/>
      <c r="N3199" s="213">
        <v>15566.3</v>
      </c>
      <c r="O3199" s="213">
        <v>0</v>
      </c>
      <c r="P3199" s="124" t="s">
        <v>1314</v>
      </c>
    </row>
    <row r="3200" spans="1:16">
      <c r="A3200" s="266" t="s">
        <v>1370</v>
      </c>
      <c r="B3200" s="124"/>
      <c r="C3200" s="125" t="s">
        <v>1370</v>
      </c>
      <c r="D3200" s="119">
        <v>43188</v>
      </c>
      <c r="E3200" s="120" t="s">
        <v>7134</v>
      </c>
      <c r="F3200" s="120" t="s">
        <v>13</v>
      </c>
      <c r="G3200" s="120">
        <v>380913</v>
      </c>
      <c r="H3200" s="124"/>
      <c r="I3200" s="128" t="s">
        <v>1396</v>
      </c>
      <c r="J3200" s="124"/>
      <c r="K3200" s="124"/>
      <c r="L3200" s="124"/>
      <c r="M3200" s="124"/>
      <c r="N3200" s="213">
        <v>15566.3</v>
      </c>
      <c r="O3200" s="213">
        <v>0</v>
      </c>
      <c r="P3200" s="124" t="s">
        <v>1314</v>
      </c>
    </row>
    <row r="3201" spans="1:16">
      <c r="A3201" s="266" t="s">
        <v>1370</v>
      </c>
      <c r="B3201" s="124"/>
      <c r="C3201" s="125" t="s">
        <v>1370</v>
      </c>
      <c r="D3201" s="119">
        <v>43188</v>
      </c>
      <c r="E3201" s="120" t="s">
        <v>7135</v>
      </c>
      <c r="F3201" s="120" t="s">
        <v>13</v>
      </c>
      <c r="G3201" s="120">
        <v>380915</v>
      </c>
      <c r="H3201" s="124"/>
      <c r="I3201" s="128" t="s">
        <v>1396</v>
      </c>
      <c r="J3201" s="124"/>
      <c r="K3201" s="124"/>
      <c r="L3201" s="124"/>
      <c r="M3201" s="124"/>
      <c r="N3201" s="213">
        <v>15566.3</v>
      </c>
      <c r="O3201" s="213">
        <v>0</v>
      </c>
      <c r="P3201" s="124" t="s">
        <v>1314</v>
      </c>
    </row>
    <row r="3202" spans="1:16">
      <c r="A3202" s="266" t="s">
        <v>1370</v>
      </c>
      <c r="B3202" s="124"/>
      <c r="C3202" s="125" t="s">
        <v>1370</v>
      </c>
      <c r="D3202" s="119">
        <v>43188</v>
      </c>
      <c r="E3202" s="120" t="s">
        <v>7136</v>
      </c>
      <c r="F3202" s="120" t="s">
        <v>13</v>
      </c>
      <c r="G3202" s="120">
        <v>380917</v>
      </c>
      <c r="H3202" s="124"/>
      <c r="I3202" s="128" t="s">
        <v>1396</v>
      </c>
      <c r="J3202" s="124"/>
      <c r="K3202" s="124"/>
      <c r="L3202" s="124"/>
      <c r="M3202" s="124"/>
      <c r="N3202" s="213">
        <v>297135.96000000002</v>
      </c>
      <c r="O3202" s="213">
        <v>0</v>
      </c>
      <c r="P3202" s="124" t="s">
        <v>1314</v>
      </c>
    </row>
    <row r="3203" spans="1:16">
      <c r="A3203" s="266" t="s">
        <v>1370</v>
      </c>
      <c r="B3203" s="124"/>
      <c r="C3203" s="125" t="s">
        <v>1370</v>
      </c>
      <c r="D3203" s="119">
        <v>43188</v>
      </c>
      <c r="E3203" s="120" t="s">
        <v>7137</v>
      </c>
      <c r="F3203" s="120" t="s">
        <v>13</v>
      </c>
      <c r="G3203" s="120">
        <v>380919</v>
      </c>
      <c r="H3203" s="124"/>
      <c r="I3203" s="128" t="s">
        <v>1396</v>
      </c>
      <c r="J3203" s="124"/>
      <c r="K3203" s="124"/>
      <c r="L3203" s="124"/>
      <c r="M3203" s="124"/>
      <c r="N3203" s="213">
        <v>3726.63</v>
      </c>
      <c r="O3203" s="213">
        <v>0</v>
      </c>
      <c r="P3203" s="124" t="s">
        <v>1314</v>
      </c>
    </row>
    <row r="3204" spans="1:16">
      <c r="A3204" s="266" t="s">
        <v>1370</v>
      </c>
      <c r="B3204" s="124"/>
      <c r="C3204" s="125" t="s">
        <v>1370</v>
      </c>
      <c r="D3204" s="119">
        <v>43188</v>
      </c>
      <c r="E3204" s="120" t="s">
        <v>7138</v>
      </c>
      <c r="F3204" s="120" t="s">
        <v>13</v>
      </c>
      <c r="G3204" s="120">
        <v>380921</v>
      </c>
      <c r="H3204" s="124"/>
      <c r="I3204" s="128" t="s">
        <v>1396</v>
      </c>
      <c r="J3204" s="124"/>
      <c r="K3204" s="124"/>
      <c r="L3204" s="124"/>
      <c r="M3204" s="124"/>
      <c r="N3204" s="213">
        <v>388.14</v>
      </c>
      <c r="O3204" s="213">
        <v>0</v>
      </c>
      <c r="P3204" s="124" t="s">
        <v>1314</v>
      </c>
    </row>
    <row r="3205" spans="1:16">
      <c r="A3205" s="266" t="s">
        <v>1370</v>
      </c>
      <c r="B3205" s="124"/>
      <c r="C3205" s="125" t="s">
        <v>1370</v>
      </c>
      <c r="D3205" s="119">
        <v>43188</v>
      </c>
      <c r="E3205" s="120" t="s">
        <v>7139</v>
      </c>
      <c r="F3205" s="120" t="s">
        <v>13</v>
      </c>
      <c r="G3205" s="120">
        <v>380758</v>
      </c>
      <c r="H3205" s="124"/>
      <c r="I3205" s="128" t="s">
        <v>1396</v>
      </c>
      <c r="J3205" s="124"/>
      <c r="K3205" s="124"/>
      <c r="L3205" s="124"/>
      <c r="M3205" s="124"/>
      <c r="N3205" s="213">
        <v>14921395.369999999</v>
      </c>
      <c r="O3205" s="213">
        <v>0</v>
      </c>
      <c r="P3205" s="124" t="s">
        <v>1314</v>
      </c>
    </row>
    <row r="3206" spans="1:16">
      <c r="A3206" s="266" t="s">
        <v>1370</v>
      </c>
      <c r="B3206" s="124"/>
      <c r="C3206" s="125" t="s">
        <v>1370</v>
      </c>
      <c r="D3206" s="119">
        <v>43188</v>
      </c>
      <c r="E3206" s="120" t="s">
        <v>7140</v>
      </c>
      <c r="F3206" s="120" t="s">
        <v>13</v>
      </c>
      <c r="G3206" s="120">
        <v>380760</v>
      </c>
      <c r="H3206" s="124"/>
      <c r="I3206" s="128" t="s">
        <v>1396</v>
      </c>
      <c r="J3206" s="124"/>
      <c r="K3206" s="124"/>
      <c r="L3206" s="124"/>
      <c r="M3206" s="124"/>
      <c r="N3206" s="213">
        <v>2745249.62</v>
      </c>
      <c r="O3206" s="213">
        <v>0</v>
      </c>
      <c r="P3206" s="124" t="s">
        <v>1314</v>
      </c>
    </row>
    <row r="3207" spans="1:16">
      <c r="A3207" s="266" t="s">
        <v>1370</v>
      </c>
      <c r="B3207" s="124"/>
      <c r="C3207" s="125" t="s">
        <v>1370</v>
      </c>
      <c r="D3207" s="119">
        <v>43188</v>
      </c>
      <c r="E3207" s="120" t="s">
        <v>7141</v>
      </c>
      <c r="F3207" s="120" t="s">
        <v>13</v>
      </c>
      <c r="G3207" s="120">
        <v>380762</v>
      </c>
      <c r="H3207" s="124"/>
      <c r="I3207" s="128" t="s">
        <v>1396</v>
      </c>
      <c r="J3207" s="124"/>
      <c r="K3207" s="124"/>
      <c r="L3207" s="124"/>
      <c r="M3207" s="124"/>
      <c r="N3207" s="213">
        <v>164726.71</v>
      </c>
      <c r="O3207" s="213">
        <v>0</v>
      </c>
      <c r="P3207" s="124" t="s">
        <v>1314</v>
      </c>
    </row>
    <row r="3208" spans="1:16">
      <c r="A3208" s="266" t="s">
        <v>1370</v>
      </c>
      <c r="B3208" s="124"/>
      <c r="C3208" s="125" t="s">
        <v>1370</v>
      </c>
      <c r="D3208" s="119">
        <v>43188</v>
      </c>
      <c r="E3208" s="120" t="s">
        <v>7142</v>
      </c>
      <c r="F3208" s="120" t="s">
        <v>13</v>
      </c>
      <c r="G3208" s="120">
        <v>380764</v>
      </c>
      <c r="H3208" s="124"/>
      <c r="I3208" s="128" t="s">
        <v>1396</v>
      </c>
      <c r="J3208" s="124"/>
      <c r="K3208" s="124"/>
      <c r="L3208" s="124"/>
      <c r="M3208" s="124"/>
      <c r="N3208" s="213">
        <v>4344229.32</v>
      </c>
      <c r="O3208" s="213">
        <v>0</v>
      </c>
      <c r="P3208" s="124" t="s">
        <v>1314</v>
      </c>
    </row>
    <row r="3209" spans="1:16">
      <c r="A3209" s="266" t="s">
        <v>1370</v>
      </c>
      <c r="B3209" s="124"/>
      <c r="C3209" s="125" t="s">
        <v>1370</v>
      </c>
      <c r="D3209" s="119">
        <v>43188</v>
      </c>
      <c r="E3209" s="120" t="s">
        <v>7143</v>
      </c>
      <c r="F3209" s="120" t="s">
        <v>13</v>
      </c>
      <c r="G3209" s="120">
        <v>380766</v>
      </c>
      <c r="H3209" s="124"/>
      <c r="I3209" s="128" t="s">
        <v>1396</v>
      </c>
      <c r="J3209" s="124"/>
      <c r="K3209" s="124"/>
      <c r="L3209" s="124"/>
      <c r="M3209" s="124"/>
      <c r="N3209" s="213">
        <v>1237134.8700000001</v>
      </c>
      <c r="O3209" s="213">
        <v>0</v>
      </c>
      <c r="P3209" s="124" t="s">
        <v>1314</v>
      </c>
    </row>
    <row r="3210" spans="1:16">
      <c r="A3210" s="266" t="s">
        <v>1370</v>
      </c>
      <c r="B3210" s="124"/>
      <c r="C3210" s="125" t="s">
        <v>1370</v>
      </c>
      <c r="D3210" s="119">
        <v>43188</v>
      </c>
      <c r="E3210" s="120" t="s">
        <v>7144</v>
      </c>
      <c r="F3210" s="120" t="s">
        <v>13</v>
      </c>
      <c r="G3210" s="120">
        <v>380768</v>
      </c>
      <c r="H3210" s="124"/>
      <c r="I3210" s="128" t="s">
        <v>1396</v>
      </c>
      <c r="J3210" s="124"/>
      <c r="K3210" s="124"/>
      <c r="L3210" s="124"/>
      <c r="M3210" s="124"/>
      <c r="N3210" s="213">
        <v>383264.22</v>
      </c>
      <c r="O3210" s="213">
        <v>0</v>
      </c>
      <c r="P3210" s="124" t="s">
        <v>1314</v>
      </c>
    </row>
    <row r="3211" spans="1:16">
      <c r="A3211" s="266" t="s">
        <v>1370</v>
      </c>
      <c r="B3211" s="124"/>
      <c r="C3211" s="125" t="s">
        <v>1370</v>
      </c>
      <c r="D3211" s="119">
        <v>43188</v>
      </c>
      <c r="E3211" s="120" t="s">
        <v>7145</v>
      </c>
      <c r="F3211" s="120" t="s">
        <v>13</v>
      </c>
      <c r="G3211" s="120">
        <v>380770</v>
      </c>
      <c r="H3211" s="124"/>
      <c r="I3211" s="128" t="s">
        <v>1396</v>
      </c>
      <c r="J3211" s="124"/>
      <c r="K3211" s="124"/>
      <c r="L3211" s="124"/>
      <c r="M3211" s="124"/>
      <c r="N3211" s="213">
        <v>10107573.529999999</v>
      </c>
      <c r="O3211" s="213">
        <v>0</v>
      </c>
      <c r="P3211" s="124" t="s">
        <v>1314</v>
      </c>
    </row>
    <row r="3212" spans="1:16">
      <c r="A3212" s="266" t="s">
        <v>1370</v>
      </c>
      <c r="B3212" s="124"/>
      <c r="C3212" s="125" t="s">
        <v>1370</v>
      </c>
      <c r="D3212" s="119">
        <v>43188</v>
      </c>
      <c r="E3212" s="120" t="s">
        <v>7146</v>
      </c>
      <c r="F3212" s="120" t="s">
        <v>13</v>
      </c>
      <c r="G3212" s="120">
        <v>380772</v>
      </c>
      <c r="H3212" s="124"/>
      <c r="I3212" s="128" t="s">
        <v>1396</v>
      </c>
      <c r="J3212" s="124"/>
      <c r="K3212" s="124"/>
      <c r="L3212" s="124"/>
      <c r="M3212" s="124"/>
      <c r="N3212" s="213">
        <v>193672.89</v>
      </c>
      <c r="O3212" s="213">
        <v>0</v>
      </c>
      <c r="P3212" s="124" t="s">
        <v>1314</v>
      </c>
    </row>
    <row r="3213" spans="1:16">
      <c r="A3213" s="266" t="s">
        <v>1370</v>
      </c>
      <c r="B3213" s="124"/>
      <c r="C3213" s="125" t="s">
        <v>1370</v>
      </c>
      <c r="D3213" s="119">
        <v>43188</v>
      </c>
      <c r="E3213" s="120" t="s">
        <v>7147</v>
      </c>
      <c r="F3213" s="120" t="s">
        <v>13</v>
      </c>
      <c r="G3213" s="120">
        <v>380774</v>
      </c>
      <c r="H3213" s="124"/>
      <c r="I3213" s="128" t="s">
        <v>1396</v>
      </c>
      <c r="J3213" s="124"/>
      <c r="K3213" s="124"/>
      <c r="L3213" s="124"/>
      <c r="M3213" s="124"/>
      <c r="N3213" s="213">
        <v>753282.13</v>
      </c>
      <c r="O3213" s="213">
        <v>0</v>
      </c>
      <c r="P3213" s="124" t="s">
        <v>1314</v>
      </c>
    </row>
    <row r="3214" spans="1:16">
      <c r="A3214" s="266" t="s">
        <v>1370</v>
      </c>
      <c r="B3214" s="124"/>
      <c r="C3214" s="125" t="s">
        <v>1370</v>
      </c>
      <c r="D3214" s="119">
        <v>43188</v>
      </c>
      <c r="E3214" s="120" t="s">
        <v>7148</v>
      </c>
      <c r="F3214" s="120" t="s">
        <v>13</v>
      </c>
      <c r="G3214" s="120">
        <v>380776</v>
      </c>
      <c r="H3214" s="124"/>
      <c r="I3214" s="128" t="s">
        <v>1396</v>
      </c>
      <c r="J3214" s="124"/>
      <c r="K3214" s="124"/>
      <c r="L3214" s="124"/>
      <c r="M3214" s="124"/>
      <c r="N3214" s="213">
        <v>2068977.85</v>
      </c>
      <c r="O3214" s="213">
        <v>0</v>
      </c>
      <c r="P3214" s="124" t="s">
        <v>1314</v>
      </c>
    </row>
    <row r="3215" spans="1:16">
      <c r="A3215" s="266" t="s">
        <v>1370</v>
      </c>
      <c r="B3215" s="124"/>
      <c r="C3215" s="125" t="s">
        <v>1370</v>
      </c>
      <c r="D3215" s="119">
        <v>43188</v>
      </c>
      <c r="E3215" s="120" t="s">
        <v>7149</v>
      </c>
      <c r="F3215" s="120" t="s">
        <v>13</v>
      </c>
      <c r="G3215" s="120">
        <v>380778</v>
      </c>
      <c r="H3215" s="124"/>
      <c r="I3215" s="128" t="s">
        <v>1396</v>
      </c>
      <c r="J3215" s="124"/>
      <c r="K3215" s="124"/>
      <c r="L3215" s="124"/>
      <c r="M3215" s="124"/>
      <c r="N3215" s="213">
        <v>1752636.43</v>
      </c>
      <c r="O3215" s="213">
        <v>0</v>
      </c>
      <c r="P3215" s="124" t="s">
        <v>1314</v>
      </c>
    </row>
    <row r="3216" spans="1:16">
      <c r="A3216" s="266" t="s">
        <v>1370</v>
      </c>
      <c r="B3216" s="124"/>
      <c r="C3216" s="125" t="s">
        <v>1370</v>
      </c>
      <c r="D3216" s="119">
        <v>43188</v>
      </c>
      <c r="E3216" s="120" t="s">
        <v>7150</v>
      </c>
      <c r="F3216" s="120" t="s">
        <v>13</v>
      </c>
      <c r="G3216" s="120">
        <v>380780</v>
      </c>
      <c r="H3216" s="124"/>
      <c r="I3216" s="128" t="s">
        <v>1396</v>
      </c>
      <c r="J3216" s="124"/>
      <c r="K3216" s="124"/>
      <c r="L3216" s="124"/>
      <c r="M3216" s="124"/>
      <c r="N3216" s="213">
        <v>11523459.08</v>
      </c>
      <c r="O3216" s="213">
        <v>0</v>
      </c>
      <c r="P3216" s="124" t="s">
        <v>1314</v>
      </c>
    </row>
    <row r="3217" spans="1:16">
      <c r="A3217" s="266" t="s">
        <v>1370</v>
      </c>
      <c r="B3217" s="124"/>
      <c r="C3217" s="125" t="s">
        <v>1370</v>
      </c>
      <c r="D3217" s="119">
        <v>43188</v>
      </c>
      <c r="E3217" s="120" t="s">
        <v>7151</v>
      </c>
      <c r="F3217" s="120" t="s">
        <v>13</v>
      </c>
      <c r="G3217" s="120">
        <v>380782</v>
      </c>
      <c r="H3217" s="124"/>
      <c r="I3217" s="128" t="s">
        <v>1396</v>
      </c>
      <c r="J3217" s="124"/>
      <c r="K3217" s="124"/>
      <c r="L3217" s="124"/>
      <c r="M3217" s="124"/>
      <c r="N3217" s="213">
        <v>885650.63</v>
      </c>
      <c r="O3217" s="213">
        <v>0</v>
      </c>
      <c r="P3217" s="124" t="s">
        <v>1314</v>
      </c>
    </row>
    <row r="3218" spans="1:16">
      <c r="A3218" s="266" t="s">
        <v>1370</v>
      </c>
      <c r="B3218" s="124"/>
      <c r="C3218" s="125" t="s">
        <v>1370</v>
      </c>
      <c r="D3218" s="119">
        <v>43188</v>
      </c>
      <c r="E3218" s="120" t="s">
        <v>7152</v>
      </c>
      <c r="F3218" s="120" t="s">
        <v>13</v>
      </c>
      <c r="G3218" s="120">
        <v>380784</v>
      </c>
      <c r="H3218" s="124"/>
      <c r="I3218" s="128" t="s">
        <v>1396</v>
      </c>
      <c r="J3218" s="124"/>
      <c r="K3218" s="124"/>
      <c r="L3218" s="124"/>
      <c r="M3218" s="124"/>
      <c r="N3218" s="213">
        <v>8629061.6699999999</v>
      </c>
      <c r="O3218" s="213">
        <v>0</v>
      </c>
      <c r="P3218" s="124" t="s">
        <v>1314</v>
      </c>
    </row>
    <row r="3219" spans="1:16">
      <c r="A3219" s="266" t="s">
        <v>1370</v>
      </c>
      <c r="B3219" s="124"/>
      <c r="C3219" s="125" t="s">
        <v>1370</v>
      </c>
      <c r="D3219" s="119">
        <v>43188</v>
      </c>
      <c r="E3219" s="120" t="s">
        <v>7153</v>
      </c>
      <c r="F3219" s="120" t="s">
        <v>13</v>
      </c>
      <c r="G3219" s="120">
        <v>380786</v>
      </c>
      <c r="H3219" s="124"/>
      <c r="I3219" s="128" t="s">
        <v>1396</v>
      </c>
      <c r="J3219" s="124"/>
      <c r="K3219" s="124"/>
      <c r="L3219" s="124"/>
      <c r="M3219" s="124"/>
      <c r="N3219" s="213">
        <v>10544.44</v>
      </c>
      <c r="O3219" s="213">
        <v>0</v>
      </c>
      <c r="P3219" s="124" t="s">
        <v>1314</v>
      </c>
    </row>
    <row r="3220" spans="1:16">
      <c r="A3220" s="266" t="s">
        <v>1370</v>
      </c>
      <c r="B3220" s="124"/>
      <c r="C3220" s="125" t="s">
        <v>1370</v>
      </c>
      <c r="D3220" s="119">
        <v>43188</v>
      </c>
      <c r="E3220" s="120" t="s">
        <v>7154</v>
      </c>
      <c r="F3220" s="120" t="s">
        <v>13</v>
      </c>
      <c r="G3220" s="120">
        <v>380788</v>
      </c>
      <c r="H3220" s="124"/>
      <c r="I3220" s="128" t="s">
        <v>1396</v>
      </c>
      <c r="J3220" s="124"/>
      <c r="K3220" s="124"/>
      <c r="L3220" s="124"/>
      <c r="M3220" s="124"/>
      <c r="N3220" s="213">
        <v>3544.77</v>
      </c>
      <c r="O3220" s="213">
        <v>0</v>
      </c>
      <c r="P3220" s="124" t="s">
        <v>1314</v>
      </c>
    </row>
    <row r="3221" spans="1:16">
      <c r="A3221" s="266" t="s">
        <v>1370</v>
      </c>
      <c r="B3221" s="124"/>
      <c r="C3221" s="125" t="s">
        <v>1370</v>
      </c>
      <c r="D3221" s="119">
        <v>43188</v>
      </c>
      <c r="E3221" s="120" t="s">
        <v>7155</v>
      </c>
      <c r="F3221" s="120" t="s">
        <v>13</v>
      </c>
      <c r="G3221" s="120">
        <v>380790</v>
      </c>
      <c r="H3221" s="124"/>
      <c r="I3221" s="128" t="s">
        <v>1396</v>
      </c>
      <c r="J3221" s="124"/>
      <c r="K3221" s="124"/>
      <c r="L3221" s="124"/>
      <c r="M3221" s="124"/>
      <c r="N3221" s="213">
        <v>15566.3</v>
      </c>
      <c r="O3221" s="213">
        <v>0</v>
      </c>
      <c r="P3221" s="124" t="s">
        <v>1314</v>
      </c>
    </row>
    <row r="3222" spans="1:16">
      <c r="A3222" s="266" t="s">
        <v>1370</v>
      </c>
      <c r="B3222" s="124"/>
      <c r="C3222" s="125" t="s">
        <v>1370</v>
      </c>
      <c r="D3222" s="119">
        <v>43188</v>
      </c>
      <c r="E3222" s="120" t="s">
        <v>7156</v>
      </c>
      <c r="F3222" s="120" t="s">
        <v>13</v>
      </c>
      <c r="G3222" s="120">
        <v>380792</v>
      </c>
      <c r="H3222" s="124"/>
      <c r="I3222" s="128" t="s">
        <v>1396</v>
      </c>
      <c r="J3222" s="124"/>
      <c r="K3222" s="124"/>
      <c r="L3222" s="124"/>
      <c r="M3222" s="124"/>
      <c r="N3222" s="213">
        <v>5635.42</v>
      </c>
      <c r="O3222" s="213">
        <v>0</v>
      </c>
      <c r="P3222" s="124" t="s">
        <v>1314</v>
      </c>
    </row>
    <row r="3223" spans="1:16">
      <c r="A3223" s="266" t="s">
        <v>1370</v>
      </c>
      <c r="B3223" s="124"/>
      <c r="C3223" s="125" t="s">
        <v>1370</v>
      </c>
      <c r="D3223" s="119">
        <v>43188</v>
      </c>
      <c r="E3223" s="120" t="s">
        <v>7157</v>
      </c>
      <c r="F3223" s="120" t="s">
        <v>13</v>
      </c>
      <c r="G3223" s="120">
        <v>380794</v>
      </c>
      <c r="H3223" s="124"/>
      <c r="I3223" s="128" t="s">
        <v>1396</v>
      </c>
      <c r="J3223" s="124"/>
      <c r="K3223" s="124"/>
      <c r="L3223" s="124"/>
      <c r="M3223" s="124"/>
      <c r="N3223" s="213">
        <v>1252.8399999999999</v>
      </c>
      <c r="O3223" s="213">
        <v>0</v>
      </c>
      <c r="P3223" s="124" t="s">
        <v>1314</v>
      </c>
    </row>
    <row r="3224" spans="1:16">
      <c r="A3224" s="266" t="s">
        <v>1370</v>
      </c>
      <c r="B3224" s="124"/>
      <c r="C3224" s="125" t="s">
        <v>1370</v>
      </c>
      <c r="D3224" s="119">
        <v>43188</v>
      </c>
      <c r="E3224" s="120" t="s">
        <v>7158</v>
      </c>
      <c r="F3224" s="120" t="s">
        <v>13</v>
      </c>
      <c r="G3224" s="120">
        <v>380796</v>
      </c>
      <c r="H3224" s="124"/>
      <c r="I3224" s="128" t="s">
        <v>1396</v>
      </c>
      <c r="J3224" s="124"/>
      <c r="K3224" s="124"/>
      <c r="L3224" s="124"/>
      <c r="M3224" s="124"/>
      <c r="N3224" s="213">
        <v>5501.51</v>
      </c>
      <c r="O3224" s="213">
        <v>0</v>
      </c>
      <c r="P3224" s="124" t="s">
        <v>1314</v>
      </c>
    </row>
    <row r="3225" spans="1:16">
      <c r="A3225" s="266" t="s">
        <v>1370</v>
      </c>
      <c r="B3225" s="124"/>
      <c r="C3225" s="125" t="s">
        <v>1370</v>
      </c>
      <c r="D3225" s="119">
        <v>43188</v>
      </c>
      <c r="E3225" s="120" t="s">
        <v>7159</v>
      </c>
      <c r="F3225" s="120" t="s">
        <v>13</v>
      </c>
      <c r="G3225" s="120">
        <v>380798</v>
      </c>
      <c r="H3225" s="124"/>
      <c r="I3225" s="128" t="s">
        <v>1396</v>
      </c>
      <c r="J3225" s="124"/>
      <c r="K3225" s="124"/>
      <c r="L3225" s="124"/>
      <c r="M3225" s="124"/>
      <c r="N3225" s="213">
        <v>5501.51</v>
      </c>
      <c r="O3225" s="213">
        <v>0</v>
      </c>
      <c r="P3225" s="124" t="s">
        <v>1314</v>
      </c>
    </row>
    <row r="3226" spans="1:16">
      <c r="A3226" s="266" t="s">
        <v>1370</v>
      </c>
      <c r="B3226" s="124"/>
      <c r="C3226" s="125" t="s">
        <v>1370</v>
      </c>
      <c r="D3226" s="119">
        <v>43188</v>
      </c>
      <c r="E3226" s="120" t="s">
        <v>7160</v>
      </c>
      <c r="F3226" s="120" t="s">
        <v>13</v>
      </c>
      <c r="G3226" s="120">
        <v>380800</v>
      </c>
      <c r="H3226" s="124"/>
      <c r="I3226" s="128" t="s">
        <v>1396</v>
      </c>
      <c r="J3226" s="124"/>
      <c r="K3226" s="124"/>
      <c r="L3226" s="124"/>
      <c r="M3226" s="124"/>
      <c r="N3226" s="213">
        <v>5501.51</v>
      </c>
      <c r="O3226" s="213">
        <v>0</v>
      </c>
      <c r="P3226" s="124" t="s">
        <v>1314</v>
      </c>
    </row>
    <row r="3227" spans="1:16">
      <c r="A3227" s="266" t="s">
        <v>1370</v>
      </c>
      <c r="B3227" s="124"/>
      <c r="C3227" s="125" t="s">
        <v>1370</v>
      </c>
      <c r="D3227" s="119">
        <v>43188</v>
      </c>
      <c r="E3227" s="120" t="s">
        <v>7161</v>
      </c>
      <c r="F3227" s="120" t="s">
        <v>13</v>
      </c>
      <c r="G3227" s="120">
        <v>380802</v>
      </c>
      <c r="H3227" s="124"/>
      <c r="I3227" s="128" t="s">
        <v>1396</v>
      </c>
      <c r="J3227" s="124"/>
      <c r="K3227" s="124"/>
      <c r="L3227" s="124"/>
      <c r="M3227" s="124"/>
      <c r="N3227" s="213">
        <v>5501.51</v>
      </c>
      <c r="O3227" s="213">
        <v>0</v>
      </c>
      <c r="P3227" s="124" t="s">
        <v>1314</v>
      </c>
    </row>
    <row r="3228" spans="1:16">
      <c r="A3228" s="266" t="s">
        <v>1370</v>
      </c>
      <c r="B3228" s="124"/>
      <c r="C3228" s="125" t="s">
        <v>1370</v>
      </c>
      <c r="D3228" s="119">
        <v>43188</v>
      </c>
      <c r="E3228" s="120" t="s">
        <v>7162</v>
      </c>
      <c r="F3228" s="120" t="s">
        <v>13</v>
      </c>
      <c r="G3228" s="120">
        <v>380804</v>
      </c>
      <c r="H3228" s="124"/>
      <c r="I3228" s="128" t="s">
        <v>1396</v>
      </c>
      <c r="J3228" s="124"/>
      <c r="K3228" s="124"/>
      <c r="L3228" s="124"/>
      <c r="M3228" s="124"/>
      <c r="N3228" s="213">
        <v>5501.51</v>
      </c>
      <c r="O3228" s="213">
        <v>0</v>
      </c>
      <c r="P3228" s="124" t="s">
        <v>1314</v>
      </c>
    </row>
    <row r="3229" spans="1:16">
      <c r="A3229" s="266" t="s">
        <v>1370</v>
      </c>
      <c r="B3229" s="124"/>
      <c r="C3229" s="125" t="s">
        <v>1370</v>
      </c>
      <c r="D3229" s="119">
        <v>43188</v>
      </c>
      <c r="E3229" s="120" t="s">
        <v>7163</v>
      </c>
      <c r="F3229" s="120" t="s">
        <v>13</v>
      </c>
      <c r="G3229" s="120">
        <v>380806</v>
      </c>
      <c r="H3229" s="124"/>
      <c r="I3229" s="128" t="s">
        <v>1396</v>
      </c>
      <c r="J3229" s="124"/>
      <c r="K3229" s="124"/>
      <c r="L3229" s="124"/>
      <c r="M3229" s="124"/>
      <c r="N3229" s="213">
        <v>43795.41</v>
      </c>
      <c r="O3229" s="213">
        <v>0</v>
      </c>
      <c r="P3229" s="124" t="s">
        <v>1314</v>
      </c>
    </row>
    <row r="3230" spans="1:16">
      <c r="A3230" s="266" t="s">
        <v>1370</v>
      </c>
      <c r="B3230" s="124"/>
      <c r="C3230" s="125" t="s">
        <v>1370</v>
      </c>
      <c r="D3230" s="119">
        <v>43188</v>
      </c>
      <c r="E3230" s="120" t="s">
        <v>7164</v>
      </c>
      <c r="F3230" s="120" t="s">
        <v>13</v>
      </c>
      <c r="G3230" s="120">
        <v>380808</v>
      </c>
      <c r="H3230" s="124"/>
      <c r="I3230" s="128" t="s">
        <v>1396</v>
      </c>
      <c r="J3230" s="124"/>
      <c r="K3230" s="124"/>
      <c r="L3230" s="124"/>
      <c r="M3230" s="124"/>
      <c r="N3230" s="213">
        <v>28961.55</v>
      </c>
      <c r="O3230" s="213">
        <v>0</v>
      </c>
      <c r="P3230" s="124" t="s">
        <v>1314</v>
      </c>
    </row>
    <row r="3231" spans="1:16">
      <c r="A3231" s="266" t="s">
        <v>1370</v>
      </c>
      <c r="B3231" s="124"/>
      <c r="C3231" s="125" t="s">
        <v>1370</v>
      </c>
      <c r="D3231" s="119">
        <v>43188</v>
      </c>
      <c r="E3231" s="120" t="s">
        <v>7165</v>
      </c>
      <c r="F3231" s="120" t="s">
        <v>13</v>
      </c>
      <c r="G3231" s="120">
        <v>380810</v>
      </c>
      <c r="H3231" s="124"/>
      <c r="I3231" s="128" t="s">
        <v>1396</v>
      </c>
      <c r="J3231" s="124"/>
      <c r="K3231" s="124"/>
      <c r="L3231" s="124"/>
      <c r="M3231" s="124"/>
      <c r="N3231" s="213">
        <v>3016.27</v>
      </c>
      <c r="O3231" s="213">
        <v>0</v>
      </c>
      <c r="P3231" s="124" t="s">
        <v>1314</v>
      </c>
    </row>
    <row r="3232" spans="1:16">
      <c r="A3232" s="266" t="s">
        <v>1370</v>
      </c>
      <c r="B3232" s="124"/>
      <c r="C3232" s="125" t="s">
        <v>1370</v>
      </c>
      <c r="D3232" s="119">
        <v>43188</v>
      </c>
      <c r="E3232" s="120" t="s">
        <v>7166</v>
      </c>
      <c r="F3232" s="120" t="s">
        <v>13</v>
      </c>
      <c r="G3232" s="120">
        <v>380812</v>
      </c>
      <c r="H3232" s="124"/>
      <c r="I3232" s="128" t="s">
        <v>1396</v>
      </c>
      <c r="J3232" s="124"/>
      <c r="K3232" s="124"/>
      <c r="L3232" s="124"/>
      <c r="M3232" s="124"/>
      <c r="N3232" s="213">
        <v>9736.19</v>
      </c>
      <c r="O3232" s="213">
        <v>0</v>
      </c>
      <c r="P3232" s="124" t="s">
        <v>1314</v>
      </c>
    </row>
    <row r="3233" spans="1:16">
      <c r="A3233" s="266" t="s">
        <v>1370</v>
      </c>
      <c r="B3233" s="124"/>
      <c r="C3233" s="125" t="s">
        <v>1370</v>
      </c>
      <c r="D3233" s="119">
        <v>43188</v>
      </c>
      <c r="E3233" s="120" t="s">
        <v>7167</v>
      </c>
      <c r="F3233" s="120" t="s">
        <v>13</v>
      </c>
      <c r="G3233" s="120">
        <v>380814</v>
      </c>
      <c r="H3233" s="124"/>
      <c r="I3233" s="128" t="s">
        <v>1396</v>
      </c>
      <c r="J3233" s="124"/>
      <c r="K3233" s="124"/>
      <c r="L3233" s="124"/>
      <c r="M3233" s="124"/>
      <c r="N3233" s="213">
        <v>42754.74</v>
      </c>
      <c r="O3233" s="213">
        <v>0</v>
      </c>
      <c r="P3233" s="124" t="s">
        <v>1314</v>
      </c>
    </row>
    <row r="3234" spans="1:16">
      <c r="A3234" s="266" t="s">
        <v>1370</v>
      </c>
      <c r="B3234" s="124"/>
      <c r="C3234" s="125" t="s">
        <v>1370</v>
      </c>
      <c r="D3234" s="119">
        <v>43188</v>
      </c>
      <c r="E3234" s="120" t="s">
        <v>7168</v>
      </c>
      <c r="F3234" s="120" t="s">
        <v>13</v>
      </c>
      <c r="G3234" s="120">
        <v>380816</v>
      </c>
      <c r="H3234" s="124"/>
      <c r="I3234" s="128" t="s">
        <v>1396</v>
      </c>
      <c r="J3234" s="124"/>
      <c r="K3234" s="124"/>
      <c r="L3234" s="124"/>
      <c r="M3234" s="124"/>
      <c r="N3234" s="213">
        <v>42754.74</v>
      </c>
      <c r="O3234" s="213">
        <v>0</v>
      </c>
      <c r="P3234" s="124" t="s">
        <v>1314</v>
      </c>
    </row>
    <row r="3235" spans="1:16">
      <c r="A3235" s="266" t="s">
        <v>1370</v>
      </c>
      <c r="B3235" s="124"/>
      <c r="C3235" s="125" t="s">
        <v>1370</v>
      </c>
      <c r="D3235" s="119">
        <v>43188</v>
      </c>
      <c r="E3235" s="120" t="s">
        <v>7169</v>
      </c>
      <c r="F3235" s="120" t="s">
        <v>13</v>
      </c>
      <c r="G3235" s="120">
        <v>380818</v>
      </c>
      <c r="H3235" s="124"/>
      <c r="I3235" s="128" t="s">
        <v>1396</v>
      </c>
      <c r="J3235" s="124"/>
      <c r="K3235" s="124"/>
      <c r="L3235" s="124"/>
      <c r="M3235" s="124"/>
      <c r="N3235" s="213">
        <v>42754.74</v>
      </c>
      <c r="O3235" s="213">
        <v>0</v>
      </c>
      <c r="P3235" s="124" t="s">
        <v>1314</v>
      </c>
    </row>
    <row r="3236" spans="1:16">
      <c r="A3236" s="266" t="s">
        <v>1370</v>
      </c>
      <c r="B3236" s="124"/>
      <c r="C3236" s="125" t="s">
        <v>1370</v>
      </c>
      <c r="D3236" s="119">
        <v>43188</v>
      </c>
      <c r="E3236" s="120" t="s">
        <v>7170</v>
      </c>
      <c r="F3236" s="120" t="s">
        <v>13</v>
      </c>
      <c r="G3236" s="120">
        <v>380820</v>
      </c>
      <c r="H3236" s="124"/>
      <c r="I3236" s="128" t="s">
        <v>1396</v>
      </c>
      <c r="J3236" s="124"/>
      <c r="K3236" s="124"/>
      <c r="L3236" s="124"/>
      <c r="M3236" s="124"/>
      <c r="N3236" s="213">
        <v>42754.74</v>
      </c>
      <c r="O3236" s="213">
        <v>0</v>
      </c>
      <c r="P3236" s="124" t="s">
        <v>1314</v>
      </c>
    </row>
    <row r="3237" spans="1:16">
      <c r="A3237" s="266" t="s">
        <v>1370</v>
      </c>
      <c r="B3237" s="124"/>
      <c r="C3237" s="125" t="s">
        <v>1370</v>
      </c>
      <c r="D3237" s="119">
        <v>43188</v>
      </c>
      <c r="E3237" s="120" t="s">
        <v>7171</v>
      </c>
      <c r="F3237" s="120" t="s">
        <v>13</v>
      </c>
      <c r="G3237" s="120">
        <v>380822</v>
      </c>
      <c r="H3237" s="124"/>
      <c r="I3237" s="128" t="s">
        <v>1396</v>
      </c>
      <c r="J3237" s="124"/>
      <c r="K3237" s="124"/>
      <c r="L3237" s="124"/>
      <c r="M3237" s="124"/>
      <c r="N3237" s="213">
        <v>42754.74</v>
      </c>
      <c r="O3237" s="213">
        <v>0</v>
      </c>
      <c r="P3237" s="124" t="s">
        <v>1314</v>
      </c>
    </row>
    <row r="3238" spans="1:16">
      <c r="A3238" s="266" t="s">
        <v>1370</v>
      </c>
      <c r="B3238" s="124"/>
      <c r="C3238" s="125" t="s">
        <v>1370</v>
      </c>
      <c r="D3238" s="119">
        <v>43188</v>
      </c>
      <c r="E3238" s="120" t="s">
        <v>7172</v>
      </c>
      <c r="F3238" s="120" t="s">
        <v>13</v>
      </c>
      <c r="G3238" s="120">
        <v>380824</v>
      </c>
      <c r="H3238" s="124"/>
      <c r="I3238" s="128" t="s">
        <v>1396</v>
      </c>
      <c r="J3238" s="124"/>
      <c r="K3238" s="124"/>
      <c r="L3238" s="124"/>
      <c r="M3238" s="124"/>
      <c r="N3238" s="213">
        <v>51058.02</v>
      </c>
      <c r="O3238" s="213">
        <v>0</v>
      </c>
      <c r="P3238" s="124" t="s">
        <v>1314</v>
      </c>
    </row>
    <row r="3239" spans="1:16">
      <c r="A3239" s="266" t="s">
        <v>1370</v>
      </c>
      <c r="B3239" s="124"/>
      <c r="C3239" s="125" t="s">
        <v>1370</v>
      </c>
      <c r="D3239" s="119">
        <v>43188</v>
      </c>
      <c r="E3239" s="120" t="s">
        <v>7173</v>
      </c>
      <c r="F3239" s="120" t="s">
        <v>13</v>
      </c>
      <c r="G3239" s="120">
        <v>380826</v>
      </c>
      <c r="H3239" s="124"/>
      <c r="I3239" s="128" t="s">
        <v>1396</v>
      </c>
      <c r="J3239" s="124"/>
      <c r="K3239" s="124"/>
      <c r="L3239" s="124"/>
      <c r="M3239" s="124"/>
      <c r="N3239" s="213">
        <v>4248.67</v>
      </c>
      <c r="O3239" s="213">
        <v>0</v>
      </c>
      <c r="P3239" s="124" t="s">
        <v>1314</v>
      </c>
    </row>
    <row r="3240" spans="1:16">
      <c r="A3240" s="266" t="s">
        <v>1370</v>
      </c>
      <c r="B3240" s="124"/>
      <c r="C3240" s="125" t="s">
        <v>1370</v>
      </c>
      <c r="D3240" s="119">
        <v>43188</v>
      </c>
      <c r="E3240" s="120" t="s">
        <v>7174</v>
      </c>
      <c r="F3240" s="120" t="s">
        <v>13</v>
      </c>
      <c r="G3240" s="120">
        <v>380828</v>
      </c>
      <c r="H3240" s="124"/>
      <c r="I3240" s="128" t="s">
        <v>1396</v>
      </c>
      <c r="J3240" s="124"/>
      <c r="K3240" s="124"/>
      <c r="L3240" s="124"/>
      <c r="M3240" s="124"/>
      <c r="N3240" s="213">
        <v>5113.38</v>
      </c>
      <c r="O3240" s="213">
        <v>0</v>
      </c>
      <c r="P3240" s="124" t="s">
        <v>1314</v>
      </c>
    </row>
    <row r="3241" spans="1:16">
      <c r="A3241" s="266" t="s">
        <v>1370</v>
      </c>
      <c r="B3241" s="124"/>
      <c r="C3241" s="125" t="s">
        <v>1370</v>
      </c>
      <c r="D3241" s="119">
        <v>43188</v>
      </c>
      <c r="E3241" s="120" t="s">
        <v>7175</v>
      </c>
      <c r="F3241" s="120" t="s">
        <v>13</v>
      </c>
      <c r="G3241" s="120">
        <v>380830</v>
      </c>
      <c r="H3241" s="124"/>
      <c r="I3241" s="128" t="s">
        <v>1396</v>
      </c>
      <c r="J3241" s="124"/>
      <c r="K3241" s="124"/>
      <c r="L3241" s="124"/>
      <c r="M3241" s="124"/>
      <c r="N3241" s="213">
        <v>1774.82</v>
      </c>
      <c r="O3241" s="213">
        <v>0</v>
      </c>
      <c r="P3241" s="124" t="s">
        <v>1314</v>
      </c>
    </row>
    <row r="3242" spans="1:16">
      <c r="A3242" s="266" t="s">
        <v>1370</v>
      </c>
      <c r="B3242" s="124"/>
      <c r="C3242" s="125" t="s">
        <v>1370</v>
      </c>
      <c r="D3242" s="119">
        <v>43188</v>
      </c>
      <c r="E3242" s="120" t="s">
        <v>7176</v>
      </c>
      <c r="F3242" s="120" t="s">
        <v>13</v>
      </c>
      <c r="G3242" s="120">
        <v>380832</v>
      </c>
      <c r="H3242" s="124"/>
      <c r="I3242" s="128" t="s">
        <v>1396</v>
      </c>
      <c r="J3242" s="124"/>
      <c r="K3242" s="124"/>
      <c r="L3242" s="124"/>
      <c r="M3242" s="124"/>
      <c r="N3242" s="213">
        <v>14468.15</v>
      </c>
      <c r="O3242" s="213">
        <v>0</v>
      </c>
      <c r="P3242" s="124" t="s">
        <v>1314</v>
      </c>
    </row>
    <row r="3243" spans="1:16">
      <c r="A3243" s="266" t="s">
        <v>1370</v>
      </c>
      <c r="B3243" s="124"/>
      <c r="C3243" s="125" t="s">
        <v>1370</v>
      </c>
      <c r="D3243" s="119">
        <v>43188</v>
      </c>
      <c r="E3243" s="120" t="s">
        <v>7177</v>
      </c>
      <c r="F3243" s="120" t="s">
        <v>13</v>
      </c>
      <c r="G3243" s="120">
        <v>380834</v>
      </c>
      <c r="H3243" s="124"/>
      <c r="I3243" s="128" t="s">
        <v>1396</v>
      </c>
      <c r="J3243" s="124"/>
      <c r="K3243" s="124"/>
      <c r="L3243" s="124"/>
      <c r="M3243" s="124"/>
      <c r="N3243" s="213">
        <v>5021.8599999999997</v>
      </c>
      <c r="O3243" s="213">
        <v>0</v>
      </c>
      <c r="P3243" s="124" t="s">
        <v>1314</v>
      </c>
    </row>
    <row r="3244" spans="1:16">
      <c r="A3244" s="266" t="s">
        <v>1370</v>
      </c>
      <c r="B3244" s="124"/>
      <c r="C3244" s="125" t="s">
        <v>1370</v>
      </c>
      <c r="D3244" s="119">
        <v>43188</v>
      </c>
      <c r="E3244" s="120" t="s">
        <v>7178</v>
      </c>
      <c r="F3244" s="120" t="s">
        <v>13</v>
      </c>
      <c r="G3244" s="120">
        <v>380836</v>
      </c>
      <c r="H3244" s="124"/>
      <c r="I3244" s="128" t="s">
        <v>1396</v>
      </c>
      <c r="J3244" s="124"/>
      <c r="K3244" s="124"/>
      <c r="L3244" s="124"/>
      <c r="M3244" s="124"/>
      <c r="N3244" s="213">
        <v>12021.53</v>
      </c>
      <c r="O3244" s="213">
        <v>0</v>
      </c>
      <c r="P3244" s="124" t="s">
        <v>1314</v>
      </c>
    </row>
    <row r="3245" spans="1:16">
      <c r="A3245" s="266" t="s">
        <v>1370</v>
      </c>
      <c r="B3245" s="124"/>
      <c r="C3245" s="125" t="s">
        <v>1370</v>
      </c>
      <c r="D3245" s="119">
        <v>43188</v>
      </c>
      <c r="E3245" s="120" t="s">
        <v>7179</v>
      </c>
      <c r="F3245" s="120" t="s">
        <v>13</v>
      </c>
      <c r="G3245" s="120">
        <v>380838</v>
      </c>
      <c r="H3245" s="124"/>
      <c r="I3245" s="128" t="s">
        <v>1396</v>
      </c>
      <c r="J3245" s="124"/>
      <c r="K3245" s="124"/>
      <c r="L3245" s="124"/>
      <c r="M3245" s="124"/>
      <c r="N3245" s="213">
        <v>13793.2</v>
      </c>
      <c r="O3245" s="213">
        <v>0</v>
      </c>
      <c r="P3245" s="124" t="s">
        <v>1314</v>
      </c>
    </row>
    <row r="3246" spans="1:16">
      <c r="A3246" s="266" t="s">
        <v>1370</v>
      </c>
      <c r="B3246" s="124"/>
      <c r="C3246" s="125" t="s">
        <v>1370</v>
      </c>
      <c r="D3246" s="119">
        <v>43188</v>
      </c>
      <c r="E3246" s="120" t="s">
        <v>7180</v>
      </c>
      <c r="F3246" s="120" t="s">
        <v>13</v>
      </c>
      <c r="G3246" s="120">
        <v>380840</v>
      </c>
      <c r="H3246" s="124"/>
      <c r="I3246" s="128" t="s">
        <v>1396</v>
      </c>
      <c r="J3246" s="124"/>
      <c r="K3246" s="124"/>
      <c r="L3246" s="124"/>
      <c r="M3246" s="124"/>
      <c r="N3246" s="213">
        <v>33018.480000000003</v>
      </c>
      <c r="O3246" s="213">
        <v>0</v>
      </c>
      <c r="P3246" s="124" t="s">
        <v>1314</v>
      </c>
    </row>
    <row r="3247" spans="1:16">
      <c r="A3247" s="266" t="s">
        <v>1370</v>
      </c>
      <c r="B3247" s="124"/>
      <c r="C3247" s="125" t="s">
        <v>1370</v>
      </c>
      <c r="D3247" s="119">
        <v>43188</v>
      </c>
      <c r="E3247" s="120" t="s">
        <v>7181</v>
      </c>
      <c r="F3247" s="120" t="s">
        <v>13</v>
      </c>
      <c r="G3247" s="120">
        <v>380842</v>
      </c>
      <c r="H3247" s="124"/>
      <c r="I3247" s="128" t="s">
        <v>1396</v>
      </c>
      <c r="J3247" s="124"/>
      <c r="K3247" s="124"/>
      <c r="L3247" s="124"/>
      <c r="M3247" s="124"/>
      <c r="N3247" s="213">
        <v>39738.47</v>
      </c>
      <c r="O3247" s="213">
        <v>0</v>
      </c>
      <c r="P3247" s="124" t="s">
        <v>1314</v>
      </c>
    </row>
    <row r="3248" spans="1:16">
      <c r="A3248" s="266" t="s">
        <v>1370</v>
      </c>
      <c r="B3248" s="124"/>
      <c r="C3248" s="125" t="s">
        <v>1370</v>
      </c>
      <c r="D3248" s="119">
        <v>43188</v>
      </c>
      <c r="E3248" s="120" t="s">
        <v>7182</v>
      </c>
      <c r="F3248" s="120" t="s">
        <v>13</v>
      </c>
      <c r="G3248" s="120">
        <v>380845</v>
      </c>
      <c r="H3248" s="124"/>
      <c r="I3248" s="128" t="s">
        <v>1396</v>
      </c>
      <c r="J3248" s="124"/>
      <c r="K3248" s="124"/>
      <c r="L3248" s="124"/>
      <c r="M3248" s="124"/>
      <c r="N3248" s="213">
        <v>1581665.2</v>
      </c>
      <c r="O3248" s="213">
        <v>0</v>
      </c>
      <c r="P3248" s="124" t="s">
        <v>1314</v>
      </c>
    </row>
    <row r="3249" spans="1:16">
      <c r="A3249" s="266" t="s">
        <v>1370</v>
      </c>
      <c r="B3249" s="124"/>
      <c r="C3249" s="125" t="s">
        <v>1370</v>
      </c>
      <c r="D3249" s="119">
        <v>43188</v>
      </c>
      <c r="E3249" s="120" t="s">
        <v>7183</v>
      </c>
      <c r="F3249" s="120" t="s">
        <v>13</v>
      </c>
      <c r="G3249" s="120">
        <v>380847</v>
      </c>
      <c r="H3249" s="124"/>
      <c r="I3249" s="128" t="s">
        <v>1396</v>
      </c>
      <c r="J3249" s="124"/>
      <c r="K3249" s="124"/>
      <c r="L3249" s="124"/>
      <c r="M3249" s="124"/>
      <c r="N3249" s="213">
        <v>2391782.9</v>
      </c>
      <c r="O3249" s="213">
        <v>0</v>
      </c>
      <c r="P3249" s="124" t="s">
        <v>1314</v>
      </c>
    </row>
    <row r="3250" spans="1:16">
      <c r="A3250" s="266" t="s">
        <v>1370</v>
      </c>
      <c r="B3250" s="124"/>
      <c r="C3250" s="125" t="s">
        <v>1370</v>
      </c>
      <c r="D3250" s="119">
        <v>43188</v>
      </c>
      <c r="E3250" s="120" t="s">
        <v>7184</v>
      </c>
      <c r="F3250" s="120" t="s">
        <v>13</v>
      </c>
      <c r="G3250" s="120">
        <v>380849</v>
      </c>
      <c r="H3250" s="124"/>
      <c r="I3250" s="128" t="s">
        <v>1396</v>
      </c>
      <c r="J3250" s="124"/>
      <c r="K3250" s="124"/>
      <c r="L3250" s="124"/>
      <c r="M3250" s="124"/>
      <c r="N3250" s="213">
        <v>531719.82999999996</v>
      </c>
      <c r="O3250" s="213">
        <v>0</v>
      </c>
      <c r="P3250" s="124" t="s">
        <v>1314</v>
      </c>
    </row>
    <row r="3251" spans="1:16">
      <c r="A3251" s="266" t="s">
        <v>1370</v>
      </c>
      <c r="B3251" s="124"/>
      <c r="C3251" s="125" t="s">
        <v>1370</v>
      </c>
      <c r="D3251" s="119">
        <v>43188</v>
      </c>
      <c r="E3251" s="120" t="s">
        <v>7185</v>
      </c>
      <c r="F3251" s="120" t="s">
        <v>13</v>
      </c>
      <c r="G3251" s="120">
        <v>380851</v>
      </c>
      <c r="H3251" s="124"/>
      <c r="I3251" s="128" t="s">
        <v>1396</v>
      </c>
      <c r="J3251" s="124"/>
      <c r="K3251" s="124"/>
      <c r="L3251" s="124"/>
      <c r="M3251" s="124"/>
      <c r="N3251" s="213">
        <v>1460431.09</v>
      </c>
      <c r="O3251" s="213">
        <v>0</v>
      </c>
      <c r="P3251" s="124" t="s">
        <v>1314</v>
      </c>
    </row>
    <row r="3252" spans="1:16">
      <c r="A3252" s="266" t="s">
        <v>1370</v>
      </c>
      <c r="B3252" s="124"/>
      <c r="C3252" s="125" t="s">
        <v>1370</v>
      </c>
      <c r="D3252" s="119">
        <v>43188</v>
      </c>
      <c r="E3252" s="120" t="s">
        <v>7186</v>
      </c>
      <c r="F3252" s="120" t="s">
        <v>13</v>
      </c>
      <c r="G3252" s="120">
        <v>380853</v>
      </c>
      <c r="H3252" s="124"/>
      <c r="I3252" s="128" t="s">
        <v>1396</v>
      </c>
      <c r="J3252" s="124"/>
      <c r="K3252" s="124"/>
      <c r="L3252" s="124"/>
      <c r="M3252" s="124"/>
      <c r="N3252" s="213">
        <v>6569312.6500000004</v>
      </c>
      <c r="O3252" s="213">
        <v>0</v>
      </c>
      <c r="P3252" s="124" t="s">
        <v>1314</v>
      </c>
    </row>
    <row r="3253" spans="1:16">
      <c r="A3253" s="266" t="s">
        <v>1370</v>
      </c>
      <c r="B3253" s="124"/>
      <c r="C3253" s="125" t="s">
        <v>1370</v>
      </c>
      <c r="D3253" s="119">
        <v>43188</v>
      </c>
      <c r="E3253" s="120" t="s">
        <v>7187</v>
      </c>
      <c r="F3253" s="120" t="s">
        <v>13</v>
      </c>
      <c r="G3253" s="120">
        <v>380855</v>
      </c>
      <c r="H3253" s="124"/>
      <c r="I3253" s="128" t="s">
        <v>1396</v>
      </c>
      <c r="J3253" s="124"/>
      <c r="K3253" s="124"/>
      <c r="L3253" s="124"/>
      <c r="M3253" s="124"/>
      <c r="N3253" s="213">
        <v>452441.35</v>
      </c>
      <c r="O3253" s="213">
        <v>0</v>
      </c>
      <c r="P3253" s="124" t="s">
        <v>1314</v>
      </c>
    </row>
    <row r="3254" spans="1:16">
      <c r="A3254" s="266" t="s">
        <v>1370</v>
      </c>
      <c r="B3254" s="124"/>
      <c r="C3254" s="125" t="s">
        <v>1370</v>
      </c>
      <c r="D3254" s="119">
        <v>43188</v>
      </c>
      <c r="E3254" s="120" t="s">
        <v>7188</v>
      </c>
      <c r="F3254" s="120" t="s">
        <v>13</v>
      </c>
      <c r="G3254" s="120">
        <v>380857</v>
      </c>
      <c r="H3254" s="124"/>
      <c r="I3254" s="128" t="s">
        <v>1396</v>
      </c>
      <c r="J3254" s="124"/>
      <c r="K3254" s="124"/>
      <c r="L3254" s="124"/>
      <c r="M3254" s="124"/>
      <c r="N3254" s="213">
        <v>3680007.69</v>
      </c>
      <c r="O3254" s="213">
        <v>0</v>
      </c>
      <c r="P3254" s="124" t="s">
        <v>1314</v>
      </c>
    </row>
    <row r="3255" spans="1:16">
      <c r="A3255" s="266" t="s">
        <v>1370</v>
      </c>
      <c r="B3255" s="124"/>
      <c r="C3255" s="125" t="s">
        <v>1370</v>
      </c>
      <c r="D3255" s="119">
        <v>43188</v>
      </c>
      <c r="E3255" s="120" t="s">
        <v>7189</v>
      </c>
      <c r="F3255" s="120" t="s">
        <v>13</v>
      </c>
      <c r="G3255" s="120">
        <v>380859</v>
      </c>
      <c r="H3255" s="124"/>
      <c r="I3255" s="128" t="s">
        <v>1396</v>
      </c>
      <c r="J3255" s="124"/>
      <c r="K3255" s="124"/>
      <c r="L3255" s="124"/>
      <c r="M3255" s="124"/>
      <c r="N3255" s="213">
        <v>5564881.5300000003</v>
      </c>
      <c r="O3255" s="213">
        <v>0</v>
      </c>
      <c r="P3255" s="124" t="s">
        <v>1314</v>
      </c>
    </row>
    <row r="3256" spans="1:16">
      <c r="A3256" s="266" t="s">
        <v>1370</v>
      </c>
      <c r="B3256" s="124"/>
      <c r="C3256" s="125" t="s">
        <v>1370</v>
      </c>
      <c r="D3256" s="119">
        <v>43188</v>
      </c>
      <c r="E3256" s="120" t="s">
        <v>7190</v>
      </c>
      <c r="F3256" s="120" t="s">
        <v>13</v>
      </c>
      <c r="G3256" s="120">
        <v>380861</v>
      </c>
      <c r="H3256" s="124"/>
      <c r="I3256" s="128" t="s">
        <v>1396</v>
      </c>
      <c r="J3256" s="124"/>
      <c r="K3256" s="124"/>
      <c r="L3256" s="124"/>
      <c r="M3256" s="124"/>
      <c r="N3256" s="213">
        <v>1052680.17</v>
      </c>
      <c r="O3256" s="213">
        <v>0</v>
      </c>
      <c r="P3256" s="124" t="s">
        <v>1314</v>
      </c>
    </row>
    <row r="3257" spans="1:16">
      <c r="A3257" s="266" t="s">
        <v>1370</v>
      </c>
      <c r="B3257" s="124"/>
      <c r="C3257" s="125" t="s">
        <v>1370</v>
      </c>
      <c r="D3257" s="119">
        <v>43188</v>
      </c>
      <c r="E3257" s="120" t="s">
        <v>7191</v>
      </c>
      <c r="F3257" s="120" t="s">
        <v>13</v>
      </c>
      <c r="G3257" s="120">
        <v>380863</v>
      </c>
      <c r="H3257" s="124"/>
      <c r="I3257" s="128" t="s">
        <v>1396</v>
      </c>
      <c r="J3257" s="124"/>
      <c r="K3257" s="124"/>
      <c r="L3257" s="124"/>
      <c r="M3257" s="124"/>
      <c r="N3257" s="213">
        <v>15284600.74</v>
      </c>
      <c r="O3257" s="213">
        <v>0</v>
      </c>
      <c r="P3257" s="124" t="s">
        <v>1314</v>
      </c>
    </row>
    <row r="3258" spans="1:16">
      <c r="A3258" s="266" t="s">
        <v>1370</v>
      </c>
      <c r="B3258" s="124"/>
      <c r="C3258" s="125" t="s">
        <v>1370</v>
      </c>
      <c r="D3258" s="119">
        <v>43188</v>
      </c>
      <c r="E3258" s="120" t="s">
        <v>7192</v>
      </c>
      <c r="F3258" s="120" t="s">
        <v>13</v>
      </c>
      <c r="G3258" s="120">
        <v>380865</v>
      </c>
      <c r="H3258" s="124"/>
      <c r="I3258" s="128" t="s">
        <v>1396</v>
      </c>
      <c r="J3258" s="124"/>
      <c r="K3258" s="124"/>
      <c r="L3258" s="124"/>
      <c r="M3258" s="124"/>
      <c r="N3258" s="213">
        <v>3397936.29</v>
      </c>
      <c r="O3258" s="213">
        <v>0</v>
      </c>
      <c r="P3258" s="124" t="s">
        <v>1314</v>
      </c>
    </row>
    <row r="3259" spans="1:16">
      <c r="A3259" s="266" t="s">
        <v>1370</v>
      </c>
      <c r="B3259" s="124"/>
      <c r="C3259" s="125" t="s">
        <v>1370</v>
      </c>
      <c r="D3259" s="119">
        <v>43188</v>
      </c>
      <c r="E3259" s="120" t="s">
        <v>7193</v>
      </c>
      <c r="F3259" s="120" t="s">
        <v>13</v>
      </c>
      <c r="G3259" s="120">
        <v>380867</v>
      </c>
      <c r="H3259" s="124"/>
      <c r="I3259" s="128" t="s">
        <v>1396</v>
      </c>
      <c r="J3259" s="124"/>
      <c r="K3259" s="124"/>
      <c r="L3259" s="124"/>
      <c r="M3259" s="124"/>
      <c r="N3259" s="213">
        <v>2812072.47</v>
      </c>
      <c r="O3259" s="213">
        <v>0</v>
      </c>
      <c r="P3259" s="124" t="s">
        <v>1314</v>
      </c>
    </row>
    <row r="3260" spans="1:16">
      <c r="A3260" s="266" t="s">
        <v>1370</v>
      </c>
      <c r="B3260" s="124"/>
      <c r="C3260" s="125" t="s">
        <v>1370</v>
      </c>
      <c r="D3260" s="119">
        <v>43188</v>
      </c>
      <c r="E3260" s="120" t="s">
        <v>7194</v>
      </c>
      <c r="F3260" s="120" t="s">
        <v>13</v>
      </c>
      <c r="G3260" s="120">
        <v>380869</v>
      </c>
      <c r="H3260" s="124"/>
      <c r="I3260" s="128" t="s">
        <v>1396</v>
      </c>
      <c r="J3260" s="124"/>
      <c r="K3260" s="124"/>
      <c r="L3260" s="124"/>
      <c r="M3260" s="124"/>
      <c r="N3260" s="213">
        <v>625154.89</v>
      </c>
      <c r="O3260" s="213">
        <v>0</v>
      </c>
      <c r="P3260" s="124" t="s">
        <v>1314</v>
      </c>
    </row>
    <row r="3261" spans="1:16">
      <c r="A3261" s="266" t="s">
        <v>1370</v>
      </c>
      <c r="B3261" s="124"/>
      <c r="C3261" s="125" t="s">
        <v>1370</v>
      </c>
      <c r="D3261" s="119">
        <v>43188</v>
      </c>
      <c r="E3261" s="120" t="s">
        <v>7195</v>
      </c>
      <c r="F3261" s="120" t="s">
        <v>13</v>
      </c>
      <c r="G3261" s="120">
        <v>380871</v>
      </c>
      <c r="H3261" s="124"/>
      <c r="I3261" s="128" t="s">
        <v>1396</v>
      </c>
      <c r="J3261" s="124"/>
      <c r="K3261" s="124"/>
      <c r="L3261" s="124"/>
      <c r="M3261" s="124"/>
      <c r="N3261" s="213">
        <v>1859599.06</v>
      </c>
      <c r="O3261" s="213">
        <v>0</v>
      </c>
      <c r="P3261" s="124" t="s">
        <v>1314</v>
      </c>
    </row>
    <row r="3262" spans="1:16">
      <c r="A3262" s="266" t="s">
        <v>1370</v>
      </c>
      <c r="B3262" s="124"/>
      <c r="C3262" s="125" t="s">
        <v>1370</v>
      </c>
      <c r="D3262" s="119">
        <v>43188</v>
      </c>
      <c r="E3262" s="120" t="s">
        <v>7196</v>
      </c>
      <c r="F3262" s="120" t="s">
        <v>13</v>
      </c>
      <c r="G3262" s="120">
        <v>380873</v>
      </c>
      <c r="H3262" s="124"/>
      <c r="I3262" s="128" t="s">
        <v>1396</v>
      </c>
      <c r="J3262" s="124"/>
      <c r="K3262" s="124"/>
      <c r="L3262" s="124"/>
      <c r="M3262" s="124"/>
      <c r="N3262" s="213">
        <v>2170220.61</v>
      </c>
      <c r="O3262" s="213">
        <v>0</v>
      </c>
      <c r="P3262" s="124" t="s">
        <v>1314</v>
      </c>
    </row>
    <row r="3263" spans="1:16">
      <c r="A3263" s="266" t="s">
        <v>1370</v>
      </c>
      <c r="B3263" s="124"/>
      <c r="C3263" s="125" t="s">
        <v>1370</v>
      </c>
      <c r="D3263" s="119">
        <v>43188</v>
      </c>
      <c r="E3263" s="120" t="s">
        <v>7197</v>
      </c>
      <c r="F3263" s="120" t="s">
        <v>13</v>
      </c>
      <c r="G3263" s="120">
        <v>380875</v>
      </c>
      <c r="H3263" s="124"/>
      <c r="I3263" s="128" t="s">
        <v>1396</v>
      </c>
      <c r="J3263" s="124"/>
      <c r="K3263" s="124"/>
      <c r="L3263" s="124"/>
      <c r="M3263" s="124"/>
      <c r="N3263" s="213">
        <v>1803227.49</v>
      </c>
      <c r="O3263" s="213">
        <v>0</v>
      </c>
      <c r="P3263" s="124" t="s">
        <v>1314</v>
      </c>
    </row>
    <row r="3264" spans="1:16">
      <c r="A3264" s="266" t="s">
        <v>1370</v>
      </c>
      <c r="B3264" s="124"/>
      <c r="C3264" s="125" t="s">
        <v>1370</v>
      </c>
      <c r="D3264" s="119">
        <v>43188</v>
      </c>
      <c r="E3264" s="120" t="s">
        <v>7198</v>
      </c>
      <c r="F3264" s="120" t="s">
        <v>13</v>
      </c>
      <c r="G3264" s="120">
        <v>380877</v>
      </c>
      <c r="H3264" s="124"/>
      <c r="I3264" s="128" t="s">
        <v>1396</v>
      </c>
      <c r="J3264" s="124"/>
      <c r="K3264" s="124"/>
      <c r="L3264" s="124"/>
      <c r="M3264" s="124"/>
      <c r="N3264" s="213">
        <v>4952776.08</v>
      </c>
      <c r="O3264" s="213">
        <v>0</v>
      </c>
      <c r="P3264" s="124" t="s">
        <v>1314</v>
      </c>
    </row>
    <row r="3265" spans="1:16">
      <c r="A3265" s="266" t="s">
        <v>1370</v>
      </c>
      <c r="B3265" s="124"/>
      <c r="C3265" s="125" t="s">
        <v>1370</v>
      </c>
      <c r="D3265" s="119">
        <v>43188</v>
      </c>
      <c r="E3265" s="120" t="s">
        <v>7199</v>
      </c>
      <c r="F3265" s="120" t="s">
        <v>13</v>
      </c>
      <c r="G3265" s="120">
        <v>380879</v>
      </c>
      <c r="H3265" s="124"/>
      <c r="I3265" s="128" t="s">
        <v>1396</v>
      </c>
      <c r="J3265" s="124"/>
      <c r="K3265" s="124"/>
      <c r="L3265" s="124"/>
      <c r="M3265" s="124"/>
      <c r="N3265" s="213">
        <v>5960765.8200000003</v>
      </c>
      <c r="O3265" s="213">
        <v>0</v>
      </c>
      <c r="P3265" s="124" t="s">
        <v>1314</v>
      </c>
    </row>
    <row r="3266" spans="1:16">
      <c r="A3266" s="266" t="s">
        <v>1370</v>
      </c>
      <c r="B3266" s="124"/>
      <c r="C3266" s="125" t="s">
        <v>1370</v>
      </c>
      <c r="D3266" s="119">
        <v>43188</v>
      </c>
      <c r="E3266" s="120" t="s">
        <v>7200</v>
      </c>
      <c r="F3266" s="120" t="s">
        <v>13</v>
      </c>
      <c r="G3266" s="120">
        <v>380881</v>
      </c>
      <c r="H3266" s="124"/>
      <c r="I3266" s="128" t="s">
        <v>1396</v>
      </c>
      <c r="J3266" s="124"/>
      <c r="K3266" s="124"/>
      <c r="L3266" s="124"/>
      <c r="M3266" s="124"/>
      <c r="N3266" s="213">
        <v>4195509.25</v>
      </c>
      <c r="O3266" s="213">
        <v>0</v>
      </c>
      <c r="P3266" s="124" t="s">
        <v>1314</v>
      </c>
    </row>
    <row r="3267" spans="1:16">
      <c r="A3267" s="266" t="s">
        <v>1370</v>
      </c>
      <c r="B3267" s="124"/>
      <c r="C3267" s="125" t="s">
        <v>1370</v>
      </c>
      <c r="D3267" s="119">
        <v>43188</v>
      </c>
      <c r="E3267" s="120" t="s">
        <v>7201</v>
      </c>
      <c r="F3267" s="120" t="s">
        <v>13</v>
      </c>
      <c r="G3267" s="120">
        <v>380883</v>
      </c>
      <c r="H3267" s="124"/>
      <c r="I3267" s="128" t="s">
        <v>1396</v>
      </c>
      <c r="J3267" s="124"/>
      <c r="K3267" s="124"/>
      <c r="L3267" s="124"/>
      <c r="M3267" s="124"/>
      <c r="N3267" s="213">
        <v>5049379.97</v>
      </c>
      <c r="O3267" s="213">
        <v>0</v>
      </c>
      <c r="P3267" s="124" t="s">
        <v>1314</v>
      </c>
    </row>
    <row r="3268" spans="1:16">
      <c r="A3268" s="266" t="s">
        <v>1370</v>
      </c>
      <c r="B3268" s="124"/>
      <c r="C3268" s="125" t="s">
        <v>1370</v>
      </c>
      <c r="D3268" s="119">
        <v>43188</v>
      </c>
      <c r="E3268" s="120" t="s">
        <v>7202</v>
      </c>
      <c r="F3268" s="120" t="s">
        <v>13</v>
      </c>
      <c r="G3268" s="120">
        <v>380885</v>
      </c>
      <c r="H3268" s="124"/>
      <c r="I3268" s="128" t="s">
        <v>1396</v>
      </c>
      <c r="J3268" s="124"/>
      <c r="K3268" s="124"/>
      <c r="L3268" s="124"/>
      <c r="M3268" s="124"/>
      <c r="N3268" s="213">
        <v>13868715.199999999</v>
      </c>
      <c r="O3268" s="213">
        <v>0</v>
      </c>
      <c r="P3268" s="124" t="s">
        <v>1314</v>
      </c>
    </row>
    <row r="3269" spans="1:16" ht="76.5">
      <c r="A3269" s="266" t="s">
        <v>620</v>
      </c>
      <c r="B3269" s="124"/>
      <c r="C3269" s="125" t="s">
        <v>714</v>
      </c>
      <c r="D3269" s="119">
        <v>43188</v>
      </c>
      <c r="E3269" s="120" t="s">
        <v>7203</v>
      </c>
      <c r="F3269" s="120" t="s">
        <v>21</v>
      </c>
      <c r="G3269" s="120">
        <v>917382</v>
      </c>
      <c r="H3269" s="124"/>
      <c r="I3269" s="128" t="s">
        <v>7204</v>
      </c>
      <c r="J3269" s="124"/>
      <c r="K3269" s="124"/>
      <c r="L3269" s="124"/>
      <c r="M3269" s="124"/>
      <c r="N3269" s="213">
        <v>2148500</v>
      </c>
      <c r="O3269" s="213">
        <v>0</v>
      </c>
      <c r="P3269" s="124" t="s">
        <v>1314</v>
      </c>
    </row>
    <row r="3270" spans="1:16" ht="63.75">
      <c r="A3270" s="266">
        <v>513</v>
      </c>
      <c r="B3270" s="124"/>
      <c r="C3270" s="125" t="s">
        <v>201</v>
      </c>
      <c r="D3270" s="119">
        <v>43188</v>
      </c>
      <c r="E3270" s="120" t="s">
        <v>7205</v>
      </c>
      <c r="F3270" s="120" t="s">
        <v>11</v>
      </c>
      <c r="G3270" s="120">
        <v>917384</v>
      </c>
      <c r="H3270" s="124"/>
      <c r="I3270" s="128" t="s">
        <v>7206</v>
      </c>
      <c r="J3270" s="124"/>
      <c r="K3270" s="124"/>
      <c r="L3270" s="124"/>
      <c r="M3270" s="124"/>
      <c r="N3270" s="213">
        <v>270</v>
      </c>
      <c r="O3270" s="213">
        <v>0</v>
      </c>
      <c r="P3270" s="124" t="s">
        <v>1314</v>
      </c>
    </row>
    <row r="3271" spans="1:16" ht="51">
      <c r="A3271" s="266">
        <v>513</v>
      </c>
      <c r="B3271" s="124"/>
      <c r="C3271" s="125" t="s">
        <v>201</v>
      </c>
      <c r="D3271" s="119">
        <v>43188</v>
      </c>
      <c r="E3271" s="120" t="s">
        <v>7207</v>
      </c>
      <c r="F3271" s="120" t="s">
        <v>11</v>
      </c>
      <c r="G3271" s="120">
        <v>917403</v>
      </c>
      <c r="H3271" s="124"/>
      <c r="I3271" s="128" t="s">
        <v>7208</v>
      </c>
      <c r="J3271" s="124"/>
      <c r="K3271" s="124"/>
      <c r="L3271" s="124"/>
      <c r="M3271" s="124"/>
      <c r="N3271" s="213">
        <v>50</v>
      </c>
      <c r="O3271" s="213">
        <v>0</v>
      </c>
      <c r="P3271" s="124" t="s">
        <v>1314</v>
      </c>
    </row>
    <row r="3272" spans="1:16" ht="76.5">
      <c r="A3272" s="266" t="s">
        <v>620</v>
      </c>
      <c r="B3272" s="124"/>
      <c r="C3272" s="125" t="s">
        <v>714</v>
      </c>
      <c r="D3272" s="119">
        <v>43188</v>
      </c>
      <c r="E3272" s="120" t="s">
        <v>7209</v>
      </c>
      <c r="F3272" s="120" t="s">
        <v>11</v>
      </c>
      <c r="G3272" s="120">
        <v>917416</v>
      </c>
      <c r="H3272" s="124"/>
      <c r="I3272" s="128" t="s">
        <v>7210</v>
      </c>
      <c r="J3272" s="124"/>
      <c r="K3272" s="124"/>
      <c r="L3272" s="124"/>
      <c r="M3272" s="124"/>
      <c r="N3272" s="213">
        <v>50</v>
      </c>
      <c r="O3272" s="213">
        <v>0</v>
      </c>
      <c r="P3272" s="124" t="s">
        <v>1314</v>
      </c>
    </row>
    <row r="3273" spans="1:16" ht="63.75">
      <c r="A3273" s="266" t="s">
        <v>622</v>
      </c>
      <c r="B3273" s="124"/>
      <c r="C3273" s="125" t="s">
        <v>715</v>
      </c>
      <c r="D3273" s="119">
        <v>43188</v>
      </c>
      <c r="E3273" s="120" t="s">
        <v>7211</v>
      </c>
      <c r="F3273" s="120" t="s">
        <v>11</v>
      </c>
      <c r="G3273" s="120">
        <v>917472</v>
      </c>
      <c r="H3273" s="124"/>
      <c r="I3273" s="128" t="s">
        <v>1371</v>
      </c>
      <c r="J3273" s="124"/>
      <c r="K3273" s="124"/>
      <c r="L3273" s="124"/>
      <c r="M3273" s="124"/>
      <c r="N3273" s="213">
        <v>50</v>
      </c>
      <c r="O3273" s="213">
        <v>0</v>
      </c>
      <c r="P3273" s="124" t="s">
        <v>1314</v>
      </c>
    </row>
    <row r="3274" spans="1:16">
      <c r="A3274" s="266" t="s">
        <v>1370</v>
      </c>
      <c r="B3274" s="124"/>
      <c r="C3274" s="125" t="s">
        <v>1370</v>
      </c>
      <c r="D3274" s="119">
        <v>43188</v>
      </c>
      <c r="E3274" s="120" t="s">
        <v>7212</v>
      </c>
      <c r="F3274" s="120" t="s">
        <v>13</v>
      </c>
      <c r="G3274" s="120">
        <v>380712</v>
      </c>
      <c r="H3274" s="124"/>
      <c r="I3274" s="128" t="s">
        <v>1396</v>
      </c>
      <c r="J3274" s="124"/>
      <c r="K3274" s="124"/>
      <c r="L3274" s="124"/>
      <c r="M3274" s="124"/>
      <c r="N3274" s="213">
        <v>2334947.3199999998</v>
      </c>
      <c r="O3274" s="213">
        <v>0</v>
      </c>
      <c r="P3274" s="124" t="s">
        <v>1314</v>
      </c>
    </row>
    <row r="3275" spans="1:16">
      <c r="A3275" s="266" t="s">
        <v>1370</v>
      </c>
      <c r="B3275" s="124"/>
      <c r="C3275" s="125" t="s">
        <v>1370</v>
      </c>
      <c r="D3275" s="119">
        <v>43188</v>
      </c>
      <c r="E3275" s="120" t="s">
        <v>7213</v>
      </c>
      <c r="F3275" s="120" t="s">
        <v>13</v>
      </c>
      <c r="G3275" s="120">
        <v>380714</v>
      </c>
      <c r="H3275" s="124"/>
      <c r="I3275" s="128" t="s">
        <v>1396</v>
      </c>
      <c r="J3275" s="124"/>
      <c r="K3275" s="124"/>
      <c r="L3275" s="124"/>
      <c r="M3275" s="124"/>
      <c r="N3275" s="213">
        <v>2334947.3199999998</v>
      </c>
      <c r="O3275" s="213">
        <v>0</v>
      </c>
      <c r="P3275" s="124" t="s">
        <v>1314</v>
      </c>
    </row>
    <row r="3276" spans="1:16">
      <c r="A3276" s="266" t="s">
        <v>1370</v>
      </c>
      <c r="B3276" s="124"/>
      <c r="C3276" s="125" t="s">
        <v>1370</v>
      </c>
      <c r="D3276" s="119">
        <v>43188</v>
      </c>
      <c r="E3276" s="120" t="s">
        <v>7214</v>
      </c>
      <c r="F3276" s="120" t="s">
        <v>13</v>
      </c>
      <c r="G3276" s="120">
        <v>380716</v>
      </c>
      <c r="H3276" s="124"/>
      <c r="I3276" s="128" t="s">
        <v>1396</v>
      </c>
      <c r="J3276" s="124"/>
      <c r="K3276" s="124"/>
      <c r="L3276" s="124"/>
      <c r="M3276" s="124"/>
      <c r="N3276" s="213">
        <v>2334947.3199999998</v>
      </c>
      <c r="O3276" s="213">
        <v>0</v>
      </c>
      <c r="P3276" s="124" t="s">
        <v>1314</v>
      </c>
    </row>
    <row r="3277" spans="1:16">
      <c r="A3277" s="266" t="s">
        <v>1370</v>
      </c>
      <c r="B3277" s="124"/>
      <c r="C3277" s="125" t="s">
        <v>1370</v>
      </c>
      <c r="D3277" s="119">
        <v>43188</v>
      </c>
      <c r="E3277" s="120" t="s">
        <v>7215</v>
      </c>
      <c r="F3277" s="120" t="s">
        <v>13</v>
      </c>
      <c r="G3277" s="120">
        <v>380718</v>
      </c>
      <c r="H3277" s="124"/>
      <c r="I3277" s="128" t="s">
        <v>1396</v>
      </c>
      <c r="J3277" s="124"/>
      <c r="K3277" s="124"/>
      <c r="L3277" s="124"/>
      <c r="M3277" s="124"/>
      <c r="N3277" s="213">
        <v>2334947.3199999998</v>
      </c>
      <c r="O3277" s="213">
        <v>0</v>
      </c>
      <c r="P3277" s="124" t="s">
        <v>1314</v>
      </c>
    </row>
    <row r="3278" spans="1:16">
      <c r="A3278" s="266" t="s">
        <v>1370</v>
      </c>
      <c r="B3278" s="124"/>
      <c r="C3278" s="125" t="s">
        <v>1370</v>
      </c>
      <c r="D3278" s="119">
        <v>43188</v>
      </c>
      <c r="E3278" s="120" t="s">
        <v>7216</v>
      </c>
      <c r="F3278" s="120" t="s">
        <v>13</v>
      </c>
      <c r="G3278" s="120">
        <v>380720</v>
      </c>
      <c r="H3278" s="124"/>
      <c r="I3278" s="128" t="s">
        <v>1396</v>
      </c>
      <c r="J3278" s="124"/>
      <c r="K3278" s="124"/>
      <c r="L3278" s="124"/>
      <c r="M3278" s="124"/>
      <c r="N3278" s="213">
        <v>6413207.1699999999</v>
      </c>
      <c r="O3278" s="213">
        <v>0</v>
      </c>
      <c r="P3278" s="124" t="s">
        <v>1314</v>
      </c>
    </row>
    <row r="3279" spans="1:16">
      <c r="A3279" s="266" t="s">
        <v>1370</v>
      </c>
      <c r="B3279" s="124"/>
      <c r="C3279" s="125" t="s">
        <v>1370</v>
      </c>
      <c r="D3279" s="119">
        <v>43188</v>
      </c>
      <c r="E3279" s="120" t="s">
        <v>7217</v>
      </c>
      <c r="F3279" s="120" t="s">
        <v>13</v>
      </c>
      <c r="G3279" s="120">
        <v>380722</v>
      </c>
      <c r="H3279" s="124"/>
      <c r="I3279" s="128" t="s">
        <v>1396</v>
      </c>
      <c r="J3279" s="124"/>
      <c r="K3279" s="124"/>
      <c r="L3279" s="124"/>
      <c r="M3279" s="124"/>
      <c r="N3279" s="213">
        <v>6413207.1699999999</v>
      </c>
      <c r="O3279" s="213">
        <v>0</v>
      </c>
      <c r="P3279" s="124" t="s">
        <v>1314</v>
      </c>
    </row>
    <row r="3280" spans="1:16">
      <c r="A3280" s="266" t="s">
        <v>1370</v>
      </c>
      <c r="B3280" s="124"/>
      <c r="C3280" s="125" t="s">
        <v>1370</v>
      </c>
      <c r="D3280" s="119">
        <v>43188</v>
      </c>
      <c r="E3280" s="120" t="s">
        <v>7218</v>
      </c>
      <c r="F3280" s="120" t="s">
        <v>13</v>
      </c>
      <c r="G3280" s="120">
        <v>380724</v>
      </c>
      <c r="H3280" s="124"/>
      <c r="I3280" s="128" t="s">
        <v>1396</v>
      </c>
      <c r="J3280" s="124"/>
      <c r="K3280" s="124"/>
      <c r="L3280" s="124"/>
      <c r="M3280" s="124"/>
      <c r="N3280" s="213">
        <v>6413207.1699999999</v>
      </c>
      <c r="O3280" s="213">
        <v>0</v>
      </c>
      <c r="P3280" s="124" t="s">
        <v>1314</v>
      </c>
    </row>
    <row r="3281" spans="1:16">
      <c r="A3281" s="266" t="s">
        <v>1370</v>
      </c>
      <c r="B3281" s="124"/>
      <c r="C3281" s="125" t="s">
        <v>1370</v>
      </c>
      <c r="D3281" s="119">
        <v>43188</v>
      </c>
      <c r="E3281" s="120" t="s">
        <v>7219</v>
      </c>
      <c r="F3281" s="120" t="s">
        <v>13</v>
      </c>
      <c r="G3281" s="120">
        <v>380726</v>
      </c>
      <c r="H3281" s="124"/>
      <c r="I3281" s="128" t="s">
        <v>1396</v>
      </c>
      <c r="J3281" s="124"/>
      <c r="K3281" s="124"/>
      <c r="L3281" s="124"/>
      <c r="M3281" s="124"/>
      <c r="N3281" s="213">
        <v>6413207.1699999999</v>
      </c>
      <c r="O3281" s="213">
        <v>0</v>
      </c>
      <c r="P3281" s="124" t="s">
        <v>1314</v>
      </c>
    </row>
    <row r="3282" spans="1:16">
      <c r="A3282" s="266" t="s">
        <v>1370</v>
      </c>
      <c r="B3282" s="124"/>
      <c r="C3282" s="125" t="s">
        <v>1370</v>
      </c>
      <c r="D3282" s="119">
        <v>43188</v>
      </c>
      <c r="E3282" s="120" t="s">
        <v>7220</v>
      </c>
      <c r="F3282" s="120" t="s">
        <v>13</v>
      </c>
      <c r="G3282" s="120">
        <v>380728</v>
      </c>
      <c r="H3282" s="124"/>
      <c r="I3282" s="128" t="s">
        <v>1396</v>
      </c>
      <c r="J3282" s="124"/>
      <c r="K3282" s="124"/>
      <c r="L3282" s="124"/>
      <c r="M3282" s="124"/>
      <c r="N3282" s="213">
        <v>5432644.1900000004</v>
      </c>
      <c r="O3282" s="213">
        <v>0</v>
      </c>
      <c r="P3282" s="124" t="s">
        <v>1314</v>
      </c>
    </row>
    <row r="3283" spans="1:16">
      <c r="A3283" s="266" t="s">
        <v>1370</v>
      </c>
      <c r="B3283" s="124"/>
      <c r="C3283" s="125" t="s">
        <v>1370</v>
      </c>
      <c r="D3283" s="119">
        <v>43188</v>
      </c>
      <c r="E3283" s="120" t="s">
        <v>7221</v>
      </c>
      <c r="F3283" s="120" t="s">
        <v>13</v>
      </c>
      <c r="G3283" s="120">
        <v>380730</v>
      </c>
      <c r="H3283" s="124"/>
      <c r="I3283" s="128" t="s">
        <v>1396</v>
      </c>
      <c r="J3283" s="124"/>
      <c r="K3283" s="124"/>
      <c r="L3283" s="124"/>
      <c r="M3283" s="124"/>
      <c r="N3283" s="213">
        <v>5432644.1900000004</v>
      </c>
      <c r="O3283" s="213">
        <v>0</v>
      </c>
      <c r="P3283" s="124" t="s">
        <v>1314</v>
      </c>
    </row>
    <row r="3284" spans="1:16">
      <c r="A3284" s="266" t="s">
        <v>1370</v>
      </c>
      <c r="B3284" s="124"/>
      <c r="C3284" s="125" t="s">
        <v>1370</v>
      </c>
      <c r="D3284" s="119">
        <v>43188</v>
      </c>
      <c r="E3284" s="120" t="s">
        <v>7222</v>
      </c>
      <c r="F3284" s="120" t="s">
        <v>13</v>
      </c>
      <c r="G3284" s="120">
        <v>380732</v>
      </c>
      <c r="H3284" s="124"/>
      <c r="I3284" s="128" t="s">
        <v>1396</v>
      </c>
      <c r="J3284" s="124"/>
      <c r="K3284" s="124"/>
      <c r="L3284" s="124"/>
      <c r="M3284" s="124"/>
      <c r="N3284" s="213">
        <v>5432644.1900000004</v>
      </c>
      <c r="O3284" s="213">
        <v>0</v>
      </c>
      <c r="P3284" s="124" t="s">
        <v>1314</v>
      </c>
    </row>
    <row r="3285" spans="1:16">
      <c r="A3285" s="266" t="s">
        <v>1370</v>
      </c>
      <c r="B3285" s="124"/>
      <c r="C3285" s="125" t="s">
        <v>1370</v>
      </c>
      <c r="D3285" s="119">
        <v>43188</v>
      </c>
      <c r="E3285" s="120" t="s">
        <v>7223</v>
      </c>
      <c r="F3285" s="120" t="s">
        <v>13</v>
      </c>
      <c r="G3285" s="120">
        <v>380734</v>
      </c>
      <c r="H3285" s="124"/>
      <c r="I3285" s="128" t="s">
        <v>1396</v>
      </c>
      <c r="J3285" s="124"/>
      <c r="K3285" s="124"/>
      <c r="L3285" s="124"/>
      <c r="M3285" s="124"/>
      <c r="N3285" s="213">
        <v>5432644.1900000004</v>
      </c>
      <c r="O3285" s="213">
        <v>0</v>
      </c>
      <c r="P3285" s="124" t="s">
        <v>1314</v>
      </c>
    </row>
    <row r="3286" spans="1:16">
      <c r="A3286" s="266" t="s">
        <v>1370</v>
      </c>
      <c r="B3286" s="124"/>
      <c r="C3286" s="125" t="s">
        <v>1370</v>
      </c>
      <c r="D3286" s="119">
        <v>43188</v>
      </c>
      <c r="E3286" s="120" t="s">
        <v>7224</v>
      </c>
      <c r="F3286" s="120" t="s">
        <v>13</v>
      </c>
      <c r="G3286" s="120">
        <v>380736</v>
      </c>
      <c r="H3286" s="124"/>
      <c r="I3286" s="128" t="s">
        <v>1396</v>
      </c>
      <c r="J3286" s="124"/>
      <c r="K3286" s="124"/>
      <c r="L3286" s="124"/>
      <c r="M3286" s="124"/>
      <c r="N3286" s="213">
        <v>14921395.369999999</v>
      </c>
      <c r="O3286" s="213">
        <v>0</v>
      </c>
      <c r="P3286" s="124" t="s">
        <v>1314</v>
      </c>
    </row>
    <row r="3287" spans="1:16">
      <c r="A3287" s="266" t="s">
        <v>1370</v>
      </c>
      <c r="B3287" s="124"/>
      <c r="C3287" s="125" t="s">
        <v>1370</v>
      </c>
      <c r="D3287" s="119">
        <v>43188</v>
      </c>
      <c r="E3287" s="120" t="s">
        <v>7225</v>
      </c>
      <c r="F3287" s="120" t="s">
        <v>13</v>
      </c>
      <c r="G3287" s="120">
        <v>380738</v>
      </c>
      <c r="H3287" s="124"/>
      <c r="I3287" s="128" t="s">
        <v>1396</v>
      </c>
      <c r="J3287" s="124"/>
      <c r="K3287" s="124"/>
      <c r="L3287" s="124"/>
      <c r="M3287" s="124"/>
      <c r="N3287" s="213">
        <v>14921395.369999999</v>
      </c>
      <c r="O3287" s="213">
        <v>0</v>
      </c>
      <c r="P3287" s="124" t="s">
        <v>1314</v>
      </c>
    </row>
    <row r="3288" spans="1:16">
      <c r="A3288" s="266" t="s">
        <v>1370</v>
      </c>
      <c r="B3288" s="124"/>
      <c r="C3288" s="125" t="s">
        <v>1370</v>
      </c>
      <c r="D3288" s="119">
        <v>43188</v>
      </c>
      <c r="E3288" s="120" t="s">
        <v>7226</v>
      </c>
      <c r="F3288" s="120" t="s">
        <v>13</v>
      </c>
      <c r="G3288" s="120">
        <v>380740</v>
      </c>
      <c r="H3288" s="124"/>
      <c r="I3288" s="128" t="s">
        <v>1396</v>
      </c>
      <c r="J3288" s="124"/>
      <c r="K3288" s="124"/>
      <c r="L3288" s="124"/>
      <c r="M3288" s="124"/>
      <c r="N3288" s="213">
        <v>14921395.369999999</v>
      </c>
      <c r="O3288" s="213">
        <v>0</v>
      </c>
      <c r="P3288" s="124" t="s">
        <v>1314</v>
      </c>
    </row>
    <row r="3289" spans="1:16">
      <c r="A3289" s="266" t="s">
        <v>1370</v>
      </c>
      <c r="B3289" s="124"/>
      <c r="C3289" s="125" t="s">
        <v>1370</v>
      </c>
      <c r="D3289" s="119">
        <v>43188</v>
      </c>
      <c r="E3289" s="120" t="s">
        <v>7227</v>
      </c>
      <c r="F3289" s="120" t="s">
        <v>13</v>
      </c>
      <c r="G3289" s="120">
        <v>380742</v>
      </c>
      <c r="H3289" s="124"/>
      <c r="I3289" s="128" t="s">
        <v>1396</v>
      </c>
      <c r="J3289" s="124"/>
      <c r="K3289" s="124"/>
      <c r="L3289" s="124"/>
      <c r="M3289" s="124"/>
      <c r="N3289" s="213">
        <v>2745249.62</v>
      </c>
      <c r="O3289" s="213">
        <v>0</v>
      </c>
      <c r="P3289" s="124" t="s">
        <v>1314</v>
      </c>
    </row>
    <row r="3290" spans="1:16">
      <c r="A3290" s="266" t="s">
        <v>1370</v>
      </c>
      <c r="B3290" s="124"/>
      <c r="C3290" s="125" t="s">
        <v>1370</v>
      </c>
      <c r="D3290" s="119">
        <v>43188</v>
      </c>
      <c r="E3290" s="120" t="s">
        <v>7228</v>
      </c>
      <c r="F3290" s="120" t="s">
        <v>13</v>
      </c>
      <c r="G3290" s="120">
        <v>380744</v>
      </c>
      <c r="H3290" s="124"/>
      <c r="I3290" s="128" t="s">
        <v>1396</v>
      </c>
      <c r="J3290" s="124"/>
      <c r="K3290" s="124"/>
      <c r="L3290" s="124"/>
      <c r="M3290" s="124"/>
      <c r="N3290" s="213">
        <v>2745249.62</v>
      </c>
      <c r="O3290" s="213">
        <v>0</v>
      </c>
      <c r="P3290" s="124" t="s">
        <v>1314</v>
      </c>
    </row>
    <row r="3291" spans="1:16">
      <c r="A3291" s="266" t="s">
        <v>1370</v>
      </c>
      <c r="B3291" s="124"/>
      <c r="C3291" s="125" t="s">
        <v>1370</v>
      </c>
      <c r="D3291" s="119">
        <v>43188</v>
      </c>
      <c r="E3291" s="120" t="s">
        <v>7229</v>
      </c>
      <c r="F3291" s="120" t="s">
        <v>13</v>
      </c>
      <c r="G3291" s="120">
        <v>380746</v>
      </c>
      <c r="H3291" s="124"/>
      <c r="I3291" s="128" t="s">
        <v>1396</v>
      </c>
      <c r="J3291" s="124"/>
      <c r="K3291" s="124"/>
      <c r="L3291" s="124"/>
      <c r="M3291" s="124"/>
      <c r="N3291" s="213">
        <v>2745249.62</v>
      </c>
      <c r="O3291" s="213">
        <v>0</v>
      </c>
      <c r="P3291" s="124" t="s">
        <v>1314</v>
      </c>
    </row>
    <row r="3292" spans="1:16">
      <c r="A3292" s="266" t="s">
        <v>1370</v>
      </c>
      <c r="B3292" s="124"/>
      <c r="C3292" s="125" t="s">
        <v>1370</v>
      </c>
      <c r="D3292" s="119">
        <v>43188</v>
      </c>
      <c r="E3292" s="120" t="s">
        <v>7230</v>
      </c>
      <c r="F3292" s="120" t="s">
        <v>13</v>
      </c>
      <c r="G3292" s="120">
        <v>380748</v>
      </c>
      <c r="H3292" s="124"/>
      <c r="I3292" s="128" t="s">
        <v>1396</v>
      </c>
      <c r="J3292" s="124"/>
      <c r="K3292" s="124"/>
      <c r="L3292" s="124"/>
      <c r="M3292" s="124"/>
      <c r="N3292" s="213">
        <v>2745249.62</v>
      </c>
      <c r="O3292" s="213">
        <v>0</v>
      </c>
      <c r="P3292" s="124" t="s">
        <v>1314</v>
      </c>
    </row>
    <row r="3293" spans="1:16">
      <c r="A3293" s="266" t="s">
        <v>1370</v>
      </c>
      <c r="B3293" s="124"/>
      <c r="C3293" s="125" t="s">
        <v>1370</v>
      </c>
      <c r="D3293" s="119">
        <v>43188</v>
      </c>
      <c r="E3293" s="120" t="s">
        <v>7231</v>
      </c>
      <c r="F3293" s="120" t="s">
        <v>13</v>
      </c>
      <c r="G3293" s="120">
        <v>380750</v>
      </c>
      <c r="H3293" s="124"/>
      <c r="I3293" s="128" t="s">
        <v>1396</v>
      </c>
      <c r="J3293" s="124"/>
      <c r="K3293" s="124"/>
      <c r="L3293" s="124"/>
      <c r="M3293" s="124"/>
      <c r="N3293" s="213">
        <v>2334947.3199999998</v>
      </c>
      <c r="O3293" s="213">
        <v>0</v>
      </c>
      <c r="P3293" s="124" t="s">
        <v>1314</v>
      </c>
    </row>
    <row r="3294" spans="1:16">
      <c r="A3294" s="266" t="s">
        <v>1370</v>
      </c>
      <c r="B3294" s="124"/>
      <c r="C3294" s="125" t="s">
        <v>1370</v>
      </c>
      <c r="D3294" s="119">
        <v>43188</v>
      </c>
      <c r="E3294" s="120" t="s">
        <v>7232</v>
      </c>
      <c r="F3294" s="120" t="s">
        <v>13</v>
      </c>
      <c r="G3294" s="120">
        <v>380752</v>
      </c>
      <c r="H3294" s="124"/>
      <c r="I3294" s="128" t="s">
        <v>1396</v>
      </c>
      <c r="J3294" s="124"/>
      <c r="K3294" s="124"/>
      <c r="L3294" s="124"/>
      <c r="M3294" s="124"/>
      <c r="N3294" s="213">
        <v>6413207.1699999999</v>
      </c>
      <c r="O3294" s="213">
        <v>0</v>
      </c>
      <c r="P3294" s="124" t="s">
        <v>1314</v>
      </c>
    </row>
    <row r="3295" spans="1:16">
      <c r="A3295" s="266" t="s">
        <v>1370</v>
      </c>
      <c r="B3295" s="124"/>
      <c r="C3295" s="125" t="s">
        <v>1370</v>
      </c>
      <c r="D3295" s="119">
        <v>43188</v>
      </c>
      <c r="E3295" s="120" t="s">
        <v>7233</v>
      </c>
      <c r="F3295" s="120" t="s">
        <v>13</v>
      </c>
      <c r="G3295" s="120">
        <v>380754</v>
      </c>
      <c r="H3295" s="124"/>
      <c r="I3295" s="128" t="s">
        <v>1396</v>
      </c>
      <c r="J3295" s="124"/>
      <c r="K3295" s="124"/>
      <c r="L3295" s="124"/>
      <c r="M3295" s="124"/>
      <c r="N3295" s="213">
        <v>5432644.1900000004</v>
      </c>
      <c r="O3295" s="213">
        <v>0</v>
      </c>
      <c r="P3295" s="124" t="s">
        <v>1314</v>
      </c>
    </row>
    <row r="3296" spans="1:16">
      <c r="A3296" s="266" t="s">
        <v>1370</v>
      </c>
      <c r="B3296" s="124"/>
      <c r="C3296" s="125" t="s">
        <v>1370</v>
      </c>
      <c r="D3296" s="119">
        <v>43188</v>
      </c>
      <c r="E3296" s="120" t="s">
        <v>7234</v>
      </c>
      <c r="F3296" s="120" t="s">
        <v>13</v>
      </c>
      <c r="G3296" s="120">
        <v>380756</v>
      </c>
      <c r="H3296" s="124"/>
      <c r="I3296" s="128" t="s">
        <v>1396</v>
      </c>
      <c r="J3296" s="124"/>
      <c r="K3296" s="124"/>
      <c r="L3296" s="124"/>
      <c r="M3296" s="124"/>
      <c r="N3296" s="213">
        <v>14921395.369999999</v>
      </c>
      <c r="O3296" s="213">
        <v>0</v>
      </c>
      <c r="P3296" s="124" t="s">
        <v>1314</v>
      </c>
    </row>
    <row r="3297" spans="1:16" ht="102">
      <c r="A3297" s="266">
        <v>30</v>
      </c>
      <c r="B3297" s="124"/>
      <c r="C3297" s="125" t="s">
        <v>695</v>
      </c>
      <c r="D3297" s="119">
        <v>43188</v>
      </c>
      <c r="E3297" s="120" t="s">
        <v>7235</v>
      </c>
      <c r="F3297" s="120" t="s">
        <v>1257</v>
      </c>
      <c r="G3297" s="120">
        <v>4617</v>
      </c>
      <c r="H3297" s="124"/>
      <c r="I3297" s="128" t="s">
        <v>7236</v>
      </c>
      <c r="J3297" s="124"/>
      <c r="K3297" s="124"/>
      <c r="L3297" s="124"/>
      <c r="M3297" s="124"/>
      <c r="N3297" s="213">
        <v>101.86</v>
      </c>
      <c r="O3297" s="213">
        <v>0</v>
      </c>
      <c r="P3297" s="124" t="s">
        <v>1314</v>
      </c>
    </row>
    <row r="3298" spans="1:16" ht="89.25">
      <c r="A3298" s="266">
        <v>30</v>
      </c>
      <c r="B3298" s="124"/>
      <c r="C3298" s="125" t="s">
        <v>695</v>
      </c>
      <c r="D3298" s="119">
        <v>43188</v>
      </c>
      <c r="E3298" s="120" t="s">
        <v>7237</v>
      </c>
      <c r="F3298" s="120" t="s">
        <v>15</v>
      </c>
      <c r="G3298" s="120">
        <v>4617</v>
      </c>
      <c r="H3298" s="124"/>
      <c r="I3298" s="128" t="s">
        <v>7238</v>
      </c>
      <c r="J3298" s="124"/>
      <c r="K3298" s="124"/>
      <c r="L3298" s="124"/>
      <c r="M3298" s="124"/>
      <c r="N3298" s="213">
        <v>312.67</v>
      </c>
      <c r="O3298" s="213">
        <v>0</v>
      </c>
      <c r="P3298" s="124" t="s">
        <v>1314</v>
      </c>
    </row>
    <row r="3299" spans="1:16" ht="51">
      <c r="A3299" s="266">
        <v>513</v>
      </c>
      <c r="B3299" s="124"/>
      <c r="C3299" s="125" t="s">
        <v>201</v>
      </c>
      <c r="D3299" s="119">
        <v>43188</v>
      </c>
      <c r="E3299" s="120" t="s">
        <v>7239</v>
      </c>
      <c r="F3299" s="120" t="s">
        <v>15</v>
      </c>
      <c r="G3299" s="120">
        <v>699211</v>
      </c>
      <c r="H3299" s="124"/>
      <c r="I3299" s="128" t="s">
        <v>6560</v>
      </c>
      <c r="J3299" s="124"/>
      <c r="K3299" s="124"/>
      <c r="L3299" s="124"/>
      <c r="M3299" s="124"/>
      <c r="N3299" s="213">
        <v>50</v>
      </c>
      <c r="O3299" s="213">
        <v>0</v>
      </c>
      <c r="P3299" s="124" t="s">
        <v>1314</v>
      </c>
    </row>
    <row r="3300" spans="1:16" ht="51">
      <c r="A3300" s="266">
        <v>513</v>
      </c>
      <c r="B3300" s="124"/>
      <c r="C3300" s="125" t="s">
        <v>201</v>
      </c>
      <c r="D3300" s="119">
        <v>43188</v>
      </c>
      <c r="E3300" s="120" t="s">
        <v>7240</v>
      </c>
      <c r="F3300" s="120" t="s">
        <v>15</v>
      </c>
      <c r="G3300" s="120">
        <v>699214</v>
      </c>
      <c r="H3300" s="124"/>
      <c r="I3300" s="128" t="s">
        <v>6560</v>
      </c>
      <c r="J3300" s="124"/>
      <c r="K3300" s="124"/>
      <c r="L3300" s="124"/>
      <c r="M3300" s="124"/>
      <c r="N3300" s="213">
        <v>50</v>
      </c>
      <c r="O3300" s="213">
        <v>0</v>
      </c>
      <c r="P3300" s="124" t="s">
        <v>1314</v>
      </c>
    </row>
    <row r="3301" spans="1:16" ht="51">
      <c r="A3301" s="266">
        <v>513</v>
      </c>
      <c r="B3301" s="124"/>
      <c r="C3301" s="125" t="s">
        <v>201</v>
      </c>
      <c r="D3301" s="119">
        <v>43188</v>
      </c>
      <c r="E3301" s="120" t="s">
        <v>7241</v>
      </c>
      <c r="F3301" s="120" t="s">
        <v>15</v>
      </c>
      <c r="G3301" s="120">
        <v>699216</v>
      </c>
      <c r="H3301" s="124"/>
      <c r="I3301" s="128" t="s">
        <v>6560</v>
      </c>
      <c r="J3301" s="124"/>
      <c r="K3301" s="124"/>
      <c r="L3301" s="124"/>
      <c r="M3301" s="124"/>
      <c r="N3301" s="213">
        <v>50</v>
      </c>
      <c r="O3301" s="213">
        <v>0</v>
      </c>
      <c r="P3301" s="124" t="s">
        <v>1314</v>
      </c>
    </row>
    <row r="3302" spans="1:16" ht="89.25">
      <c r="A3302" s="266">
        <v>376</v>
      </c>
      <c r="B3302" s="124"/>
      <c r="C3302" s="125" t="s">
        <v>1272</v>
      </c>
      <c r="D3302" s="119">
        <v>43188</v>
      </c>
      <c r="E3302" s="120" t="s">
        <v>7242</v>
      </c>
      <c r="F3302" s="120" t="s">
        <v>15</v>
      </c>
      <c r="G3302" s="120">
        <v>4629</v>
      </c>
      <c r="H3302" s="124"/>
      <c r="I3302" s="128" t="s">
        <v>7243</v>
      </c>
      <c r="J3302" s="124"/>
      <c r="K3302" s="124"/>
      <c r="L3302" s="124"/>
      <c r="M3302" s="124"/>
      <c r="N3302" s="213">
        <v>103398.71</v>
      </c>
      <c r="O3302" s="213">
        <v>0</v>
      </c>
      <c r="P3302" s="124" t="s">
        <v>1314</v>
      </c>
    </row>
    <row r="3303" spans="1:16" ht="102">
      <c r="A3303" s="266">
        <v>513</v>
      </c>
      <c r="B3303" s="124"/>
      <c r="C3303" s="125" t="s">
        <v>201</v>
      </c>
      <c r="D3303" s="119">
        <v>43188</v>
      </c>
      <c r="E3303" s="120" t="s">
        <v>7244</v>
      </c>
      <c r="F3303" s="120" t="s">
        <v>15</v>
      </c>
      <c r="G3303" s="120">
        <v>4638</v>
      </c>
      <c r="H3303" s="124"/>
      <c r="I3303" s="128" t="s">
        <v>7245</v>
      </c>
      <c r="J3303" s="124"/>
      <c r="K3303" s="124"/>
      <c r="L3303" s="124"/>
      <c r="M3303" s="124"/>
      <c r="N3303" s="213">
        <v>310.47000000000003</v>
      </c>
      <c r="O3303" s="213">
        <v>0</v>
      </c>
      <c r="P3303" s="124" t="s">
        <v>1314</v>
      </c>
    </row>
    <row r="3304" spans="1:16" ht="63.75">
      <c r="A3304" s="266">
        <v>20</v>
      </c>
      <c r="B3304" s="124"/>
      <c r="C3304" s="125" t="s">
        <v>693</v>
      </c>
      <c r="D3304" s="119">
        <v>43192</v>
      </c>
      <c r="E3304" s="120" t="s">
        <v>7341</v>
      </c>
      <c r="F3304" s="120" t="s">
        <v>3</v>
      </c>
      <c r="G3304" s="120">
        <v>1609699</v>
      </c>
      <c r="H3304" s="124"/>
      <c r="I3304" s="128" t="s">
        <v>8772</v>
      </c>
      <c r="J3304" s="124"/>
      <c r="K3304" s="124"/>
      <c r="L3304" s="124"/>
      <c r="M3304" s="124"/>
      <c r="N3304" s="213">
        <v>0</v>
      </c>
      <c r="O3304" s="213">
        <v>867719.1</v>
      </c>
      <c r="P3304" s="124" t="s">
        <v>1314</v>
      </c>
    </row>
    <row r="3305" spans="1:16" ht="63.75">
      <c r="A3305" s="266">
        <v>592</v>
      </c>
      <c r="B3305" s="124"/>
      <c r="C3305" s="125" t="s">
        <v>862</v>
      </c>
      <c r="D3305" s="119">
        <v>43192</v>
      </c>
      <c r="E3305" s="120" t="s">
        <v>7342</v>
      </c>
      <c r="F3305" s="120" t="s">
        <v>3</v>
      </c>
      <c r="G3305" s="120">
        <v>1609701</v>
      </c>
      <c r="H3305" s="124"/>
      <c r="I3305" s="128" t="s">
        <v>8773</v>
      </c>
      <c r="J3305" s="124"/>
      <c r="K3305" s="124"/>
      <c r="L3305" s="124"/>
      <c r="M3305" s="124"/>
      <c r="N3305" s="213">
        <v>0</v>
      </c>
      <c r="O3305" s="213">
        <v>271</v>
      </c>
      <c r="P3305" s="124" t="s">
        <v>1314</v>
      </c>
    </row>
    <row r="3306" spans="1:16" ht="63.75">
      <c r="A3306" s="266">
        <v>86</v>
      </c>
      <c r="B3306" s="124"/>
      <c r="C3306" s="125" t="s">
        <v>710</v>
      </c>
      <c r="D3306" s="119">
        <v>43192</v>
      </c>
      <c r="E3306" s="120" t="s">
        <v>7343</v>
      </c>
      <c r="F3306" s="120" t="s">
        <v>3</v>
      </c>
      <c r="G3306" s="120">
        <v>1609704</v>
      </c>
      <c r="H3306" s="124"/>
      <c r="I3306" s="128" t="s">
        <v>8774</v>
      </c>
      <c r="J3306" s="124"/>
      <c r="K3306" s="124"/>
      <c r="L3306" s="124"/>
      <c r="M3306" s="124"/>
      <c r="N3306" s="213">
        <v>0</v>
      </c>
      <c r="O3306" s="213">
        <v>461</v>
      </c>
      <c r="P3306" s="124" t="s">
        <v>1314</v>
      </c>
    </row>
    <row r="3307" spans="1:16" ht="63.75">
      <c r="A3307" s="266">
        <v>526</v>
      </c>
      <c r="B3307" s="124"/>
      <c r="C3307" s="125" t="s">
        <v>846</v>
      </c>
      <c r="D3307" s="119">
        <v>43192</v>
      </c>
      <c r="E3307" s="120" t="s">
        <v>7344</v>
      </c>
      <c r="F3307" s="120" t="s">
        <v>3</v>
      </c>
      <c r="G3307" s="120">
        <v>1609706</v>
      </c>
      <c r="H3307" s="124"/>
      <c r="I3307" s="128" t="s">
        <v>8775</v>
      </c>
      <c r="J3307" s="124"/>
      <c r="K3307" s="124"/>
      <c r="L3307" s="124"/>
      <c r="M3307" s="124"/>
      <c r="N3307" s="213">
        <v>0</v>
      </c>
      <c r="O3307" s="213">
        <v>193</v>
      </c>
      <c r="P3307" s="124" t="s">
        <v>1314</v>
      </c>
    </row>
    <row r="3308" spans="1:16" ht="51">
      <c r="A3308" s="266">
        <v>526</v>
      </c>
      <c r="B3308" s="124"/>
      <c r="C3308" s="125" t="s">
        <v>846</v>
      </c>
      <c r="D3308" s="119">
        <v>43192</v>
      </c>
      <c r="E3308" s="120" t="s">
        <v>7345</v>
      </c>
      <c r="F3308" s="120" t="s">
        <v>3</v>
      </c>
      <c r="G3308" s="120">
        <v>1609708</v>
      </c>
      <c r="H3308" s="124"/>
      <c r="I3308" s="128" t="s">
        <v>8776</v>
      </c>
      <c r="J3308" s="124"/>
      <c r="K3308" s="124"/>
      <c r="L3308" s="124"/>
      <c r="M3308" s="124"/>
      <c r="N3308" s="213">
        <v>0</v>
      </c>
      <c r="O3308" s="213">
        <v>922</v>
      </c>
      <c r="P3308" s="124" t="s">
        <v>1314</v>
      </c>
    </row>
    <row r="3309" spans="1:16" ht="63.75">
      <c r="A3309" s="266">
        <v>574</v>
      </c>
      <c r="B3309" s="124"/>
      <c r="C3309" s="125" t="s">
        <v>850</v>
      </c>
      <c r="D3309" s="119">
        <v>43192</v>
      </c>
      <c r="E3309" s="120" t="s">
        <v>7347</v>
      </c>
      <c r="F3309" s="120" t="s">
        <v>3</v>
      </c>
      <c r="G3309" s="120">
        <v>1609793</v>
      </c>
      <c r="H3309" s="124"/>
      <c r="I3309" s="128" t="s">
        <v>8778</v>
      </c>
      <c r="J3309" s="124"/>
      <c r="K3309" s="124"/>
      <c r="L3309" s="124"/>
      <c r="M3309" s="124"/>
      <c r="N3309" s="213">
        <v>0</v>
      </c>
      <c r="O3309" s="213">
        <v>1392.96</v>
      </c>
      <c r="P3309" s="124" t="s">
        <v>1314</v>
      </c>
    </row>
    <row r="3310" spans="1:16" ht="63.75">
      <c r="A3310" s="266">
        <v>574</v>
      </c>
      <c r="B3310" s="124"/>
      <c r="C3310" s="125" t="s">
        <v>850</v>
      </c>
      <c r="D3310" s="119">
        <v>43192</v>
      </c>
      <c r="E3310" s="120" t="s">
        <v>7348</v>
      </c>
      <c r="F3310" s="120" t="s">
        <v>3</v>
      </c>
      <c r="G3310" s="120">
        <v>1609795</v>
      </c>
      <c r="H3310" s="124"/>
      <c r="I3310" s="128" t="s">
        <v>8779</v>
      </c>
      <c r="J3310" s="124"/>
      <c r="K3310" s="124"/>
      <c r="L3310" s="124"/>
      <c r="M3310" s="124"/>
      <c r="N3310" s="213">
        <v>0</v>
      </c>
      <c r="O3310" s="213">
        <v>783.6</v>
      </c>
      <c r="P3310" s="124" t="s">
        <v>1314</v>
      </c>
    </row>
    <row r="3311" spans="1:16" ht="51">
      <c r="A3311" s="266">
        <v>15</v>
      </c>
      <c r="B3311" s="124"/>
      <c r="C3311" s="125" t="s">
        <v>691</v>
      </c>
      <c r="D3311" s="119">
        <v>43192</v>
      </c>
      <c r="E3311" s="120" t="s">
        <v>7349</v>
      </c>
      <c r="F3311" s="120" t="s">
        <v>3</v>
      </c>
      <c r="G3311" s="120">
        <v>1609802</v>
      </c>
      <c r="H3311" s="124"/>
      <c r="I3311" s="128" t="s">
        <v>8780</v>
      </c>
      <c r="J3311" s="124"/>
      <c r="K3311" s="124"/>
      <c r="L3311" s="124"/>
      <c r="M3311" s="124"/>
      <c r="N3311" s="213">
        <v>0</v>
      </c>
      <c r="O3311" s="213">
        <v>600</v>
      </c>
      <c r="P3311" s="124" t="s">
        <v>1314</v>
      </c>
    </row>
    <row r="3312" spans="1:16" ht="76.5">
      <c r="A3312" s="266" t="s">
        <v>619</v>
      </c>
      <c r="B3312" s="124"/>
      <c r="C3312" s="125" t="s">
        <v>713</v>
      </c>
      <c r="D3312" s="119">
        <v>43192</v>
      </c>
      <c r="E3312" s="120" t="s">
        <v>7350</v>
      </c>
      <c r="F3312" s="120" t="s">
        <v>3</v>
      </c>
      <c r="G3312" s="120">
        <v>1609809</v>
      </c>
      <c r="H3312" s="124"/>
      <c r="I3312" s="128" t="s">
        <v>8781</v>
      </c>
      <c r="J3312" s="124"/>
      <c r="K3312" s="124"/>
      <c r="L3312" s="124"/>
      <c r="M3312" s="124"/>
      <c r="N3312" s="213">
        <v>0</v>
      </c>
      <c r="O3312" s="213">
        <v>70</v>
      </c>
      <c r="P3312" s="124" t="s">
        <v>1314</v>
      </c>
    </row>
    <row r="3313" spans="1:16" ht="51">
      <c r="A3313" s="266" t="s">
        <v>619</v>
      </c>
      <c r="B3313" s="124"/>
      <c r="C3313" s="125" t="s">
        <v>713</v>
      </c>
      <c r="D3313" s="119">
        <v>43192</v>
      </c>
      <c r="E3313" s="120" t="s">
        <v>7351</v>
      </c>
      <c r="F3313" s="120" t="s">
        <v>3</v>
      </c>
      <c r="G3313" s="120">
        <v>1609818</v>
      </c>
      <c r="H3313" s="124"/>
      <c r="I3313" s="128" t="s">
        <v>8782</v>
      </c>
      <c r="J3313" s="124"/>
      <c r="K3313" s="124"/>
      <c r="L3313" s="124"/>
      <c r="M3313" s="124"/>
      <c r="N3313" s="213">
        <v>0</v>
      </c>
      <c r="O3313" s="213">
        <v>1289.3499999999999</v>
      </c>
      <c r="P3313" s="124" t="s">
        <v>1314</v>
      </c>
    </row>
    <row r="3314" spans="1:16" ht="51">
      <c r="A3314" s="266" t="s">
        <v>619</v>
      </c>
      <c r="B3314" s="124"/>
      <c r="C3314" s="125" t="s">
        <v>713</v>
      </c>
      <c r="D3314" s="119">
        <v>43192</v>
      </c>
      <c r="E3314" s="120" t="s">
        <v>7352</v>
      </c>
      <c r="F3314" s="120" t="s">
        <v>3</v>
      </c>
      <c r="G3314" s="120">
        <v>1609819</v>
      </c>
      <c r="H3314" s="124"/>
      <c r="I3314" s="128" t="s">
        <v>8783</v>
      </c>
      <c r="J3314" s="124"/>
      <c r="K3314" s="124"/>
      <c r="L3314" s="124"/>
      <c r="M3314" s="124"/>
      <c r="N3314" s="213">
        <v>0</v>
      </c>
      <c r="O3314" s="213">
        <v>14236.74</v>
      </c>
      <c r="P3314" s="124" t="s">
        <v>1314</v>
      </c>
    </row>
    <row r="3315" spans="1:16" ht="51">
      <c r="A3315" s="266" t="s">
        <v>619</v>
      </c>
      <c r="B3315" s="124"/>
      <c r="C3315" s="125" t="s">
        <v>713</v>
      </c>
      <c r="D3315" s="119">
        <v>43192</v>
      </c>
      <c r="E3315" s="120" t="s">
        <v>7353</v>
      </c>
      <c r="F3315" s="120" t="s">
        <v>3</v>
      </c>
      <c r="G3315" s="120">
        <v>1609821</v>
      </c>
      <c r="H3315" s="124"/>
      <c r="I3315" s="128" t="s">
        <v>8784</v>
      </c>
      <c r="J3315" s="124"/>
      <c r="K3315" s="124"/>
      <c r="L3315" s="124"/>
      <c r="M3315" s="124"/>
      <c r="N3315" s="213">
        <v>0</v>
      </c>
      <c r="O3315" s="213">
        <v>5895</v>
      </c>
      <c r="P3315" s="124" t="s">
        <v>1314</v>
      </c>
    </row>
    <row r="3316" spans="1:16" ht="51">
      <c r="A3316" s="266" t="s">
        <v>619</v>
      </c>
      <c r="B3316" s="124"/>
      <c r="C3316" s="125" t="s">
        <v>713</v>
      </c>
      <c r="D3316" s="119">
        <v>43192</v>
      </c>
      <c r="E3316" s="120" t="s">
        <v>7354</v>
      </c>
      <c r="F3316" s="120" t="s">
        <v>3</v>
      </c>
      <c r="G3316" s="120">
        <v>1609822</v>
      </c>
      <c r="H3316" s="124"/>
      <c r="I3316" s="128" t="s">
        <v>8785</v>
      </c>
      <c r="J3316" s="124"/>
      <c r="K3316" s="124"/>
      <c r="L3316" s="124"/>
      <c r="M3316" s="124"/>
      <c r="N3316" s="213">
        <v>0</v>
      </c>
      <c r="O3316" s="213">
        <v>283.52</v>
      </c>
      <c r="P3316" s="124" t="s">
        <v>1314</v>
      </c>
    </row>
    <row r="3317" spans="1:16" ht="51">
      <c r="A3317" s="266">
        <v>290</v>
      </c>
      <c r="B3317" s="124"/>
      <c r="C3317" s="125" t="s">
        <v>793</v>
      </c>
      <c r="D3317" s="119">
        <v>43192</v>
      </c>
      <c r="E3317" s="120" t="s">
        <v>7355</v>
      </c>
      <c r="F3317" s="120" t="s">
        <v>3</v>
      </c>
      <c r="G3317" s="120">
        <v>1609827</v>
      </c>
      <c r="H3317" s="124"/>
      <c r="I3317" s="128" t="s">
        <v>8786</v>
      </c>
      <c r="J3317" s="124"/>
      <c r="K3317" s="124"/>
      <c r="L3317" s="124"/>
      <c r="M3317" s="124"/>
      <c r="N3317" s="213">
        <v>0</v>
      </c>
      <c r="O3317" s="213">
        <v>1029</v>
      </c>
      <c r="P3317" s="124" t="s">
        <v>1314</v>
      </c>
    </row>
    <row r="3318" spans="1:16" ht="63.75">
      <c r="A3318" s="266">
        <v>290</v>
      </c>
      <c r="B3318" s="124"/>
      <c r="C3318" s="125" t="s">
        <v>793</v>
      </c>
      <c r="D3318" s="119">
        <v>43192</v>
      </c>
      <c r="E3318" s="120" t="s">
        <v>7356</v>
      </c>
      <c r="F3318" s="120" t="s">
        <v>3</v>
      </c>
      <c r="G3318" s="120">
        <v>1609828</v>
      </c>
      <c r="H3318" s="124"/>
      <c r="I3318" s="128" t="s">
        <v>8787</v>
      </c>
      <c r="J3318" s="124"/>
      <c r="K3318" s="124"/>
      <c r="L3318" s="124"/>
      <c r="M3318" s="124"/>
      <c r="N3318" s="213">
        <v>0</v>
      </c>
      <c r="O3318" s="213">
        <v>48412.57</v>
      </c>
      <c r="P3318" s="124" t="s">
        <v>1314</v>
      </c>
    </row>
    <row r="3319" spans="1:16" ht="51">
      <c r="A3319" s="266">
        <v>41</v>
      </c>
      <c r="B3319" s="124"/>
      <c r="C3319" s="125" t="s">
        <v>697</v>
      </c>
      <c r="D3319" s="119">
        <v>43192</v>
      </c>
      <c r="E3319" s="120" t="s">
        <v>7360</v>
      </c>
      <c r="F3319" s="120" t="s">
        <v>3</v>
      </c>
      <c r="G3319" s="120">
        <v>1609885</v>
      </c>
      <c r="H3319" s="124"/>
      <c r="I3319" s="128" t="s">
        <v>8791</v>
      </c>
      <c r="J3319" s="124"/>
      <c r="K3319" s="124"/>
      <c r="L3319" s="124"/>
      <c r="M3319" s="124"/>
      <c r="N3319" s="213">
        <v>0</v>
      </c>
      <c r="O3319" s="213">
        <v>59.17</v>
      </c>
      <c r="P3319" s="124" t="s">
        <v>1314</v>
      </c>
    </row>
    <row r="3320" spans="1:16" ht="38.25">
      <c r="A3320" s="266">
        <v>86</v>
      </c>
      <c r="B3320" s="124"/>
      <c r="C3320" s="125" t="s">
        <v>710</v>
      </c>
      <c r="D3320" s="119">
        <v>43192</v>
      </c>
      <c r="E3320" s="120" t="s">
        <v>7365</v>
      </c>
      <c r="F3320" s="120" t="s">
        <v>3</v>
      </c>
      <c r="G3320" s="120">
        <v>1609970</v>
      </c>
      <c r="H3320" s="124"/>
      <c r="I3320" s="128" t="s">
        <v>8796</v>
      </c>
      <c r="J3320" s="124"/>
      <c r="K3320" s="124"/>
      <c r="L3320" s="124"/>
      <c r="M3320" s="124"/>
      <c r="N3320" s="213">
        <v>0</v>
      </c>
      <c r="O3320" s="213">
        <v>900</v>
      </c>
      <c r="P3320" s="124" t="s">
        <v>1314</v>
      </c>
    </row>
    <row r="3321" spans="1:16" ht="51">
      <c r="A3321" s="266">
        <v>16</v>
      </c>
      <c r="B3321" s="124"/>
      <c r="C3321" s="125" t="s">
        <v>692</v>
      </c>
      <c r="D3321" s="119">
        <v>43192</v>
      </c>
      <c r="E3321" s="120" t="s">
        <v>7366</v>
      </c>
      <c r="F3321" s="120" t="s">
        <v>3</v>
      </c>
      <c r="G3321" s="120">
        <v>1609972</v>
      </c>
      <c r="H3321" s="124"/>
      <c r="I3321" s="128" t="s">
        <v>8797</v>
      </c>
      <c r="J3321" s="124"/>
      <c r="K3321" s="124"/>
      <c r="L3321" s="124"/>
      <c r="M3321" s="124"/>
      <c r="N3321" s="213">
        <v>0</v>
      </c>
      <c r="O3321" s="213">
        <v>304</v>
      </c>
      <c r="P3321" s="124" t="s">
        <v>1314</v>
      </c>
    </row>
    <row r="3322" spans="1:16" ht="38.25">
      <c r="A3322" s="266">
        <v>212</v>
      </c>
      <c r="B3322" s="124"/>
      <c r="C3322" s="125" t="s">
        <v>761</v>
      </c>
      <c r="D3322" s="119">
        <v>43192</v>
      </c>
      <c r="E3322" s="120" t="s">
        <v>7367</v>
      </c>
      <c r="F3322" s="120" t="s">
        <v>3</v>
      </c>
      <c r="G3322" s="120">
        <v>1609998</v>
      </c>
      <c r="H3322" s="124"/>
      <c r="I3322" s="128" t="s">
        <v>8798</v>
      </c>
      <c r="J3322" s="124"/>
      <c r="K3322" s="124"/>
      <c r="L3322" s="124"/>
      <c r="M3322" s="124"/>
      <c r="N3322" s="213">
        <v>0</v>
      </c>
      <c r="O3322" s="213">
        <v>231</v>
      </c>
      <c r="P3322" s="124" t="s">
        <v>1314</v>
      </c>
    </row>
    <row r="3323" spans="1:16" ht="51">
      <c r="A3323" s="266" t="s">
        <v>619</v>
      </c>
      <c r="B3323" s="124"/>
      <c r="C3323" s="125" t="s">
        <v>713</v>
      </c>
      <c r="D3323" s="119">
        <v>43192</v>
      </c>
      <c r="E3323" s="120" t="s">
        <v>7384</v>
      </c>
      <c r="F3323" s="120" t="s">
        <v>3</v>
      </c>
      <c r="G3323" s="120">
        <v>1609757</v>
      </c>
      <c r="H3323" s="124"/>
      <c r="I3323" s="128" t="s">
        <v>8815</v>
      </c>
      <c r="J3323" s="124"/>
      <c r="K3323" s="124"/>
      <c r="L3323" s="124"/>
      <c r="M3323" s="124"/>
      <c r="N3323" s="213">
        <v>0</v>
      </c>
      <c r="O3323" s="213">
        <v>3404.21</v>
      </c>
      <c r="P3323" s="124" t="s">
        <v>1314</v>
      </c>
    </row>
    <row r="3324" spans="1:16" ht="51">
      <c r="A3324" s="266" t="s">
        <v>619</v>
      </c>
      <c r="B3324" s="124"/>
      <c r="C3324" s="125" t="s">
        <v>713</v>
      </c>
      <c r="D3324" s="119">
        <v>43192</v>
      </c>
      <c r="E3324" s="120" t="s">
        <v>7450</v>
      </c>
      <c r="F3324" s="120" t="s">
        <v>3</v>
      </c>
      <c r="G3324" s="120">
        <v>1609884</v>
      </c>
      <c r="H3324" s="124"/>
      <c r="I3324" s="128" t="s">
        <v>8880</v>
      </c>
      <c r="J3324" s="124"/>
      <c r="K3324" s="124"/>
      <c r="L3324" s="124"/>
      <c r="M3324" s="124"/>
      <c r="N3324" s="213">
        <v>0</v>
      </c>
      <c r="O3324" s="213">
        <v>97</v>
      </c>
      <c r="P3324" s="124" t="s">
        <v>1314</v>
      </c>
    </row>
    <row r="3325" spans="1:16" ht="51">
      <c r="A3325" s="266" t="s">
        <v>619</v>
      </c>
      <c r="B3325" s="124"/>
      <c r="C3325" s="125" t="s">
        <v>713</v>
      </c>
      <c r="D3325" s="119">
        <v>43192</v>
      </c>
      <c r="E3325" s="120" t="s">
        <v>7498</v>
      </c>
      <c r="F3325" s="120" t="s">
        <v>3</v>
      </c>
      <c r="G3325" s="120">
        <v>1609940</v>
      </c>
      <c r="H3325" s="124"/>
      <c r="I3325" s="128" t="s">
        <v>8912</v>
      </c>
      <c r="J3325" s="124"/>
      <c r="K3325" s="124"/>
      <c r="L3325" s="124"/>
      <c r="M3325" s="124"/>
      <c r="N3325" s="213">
        <v>0</v>
      </c>
      <c r="O3325" s="213">
        <v>40</v>
      </c>
      <c r="P3325" s="124" t="s">
        <v>1314</v>
      </c>
    </row>
    <row r="3326" spans="1:16" ht="51">
      <c r="A3326" s="266" t="s">
        <v>619</v>
      </c>
      <c r="B3326" s="124"/>
      <c r="C3326" s="125" t="s">
        <v>713</v>
      </c>
      <c r="D3326" s="119">
        <v>43192</v>
      </c>
      <c r="E3326" s="120" t="s">
        <v>7518</v>
      </c>
      <c r="F3326" s="120" t="s">
        <v>3</v>
      </c>
      <c r="G3326" s="120">
        <v>1609918</v>
      </c>
      <c r="H3326" s="124"/>
      <c r="I3326" s="128" t="s">
        <v>8929</v>
      </c>
      <c r="J3326" s="124"/>
      <c r="K3326" s="124"/>
      <c r="L3326" s="124"/>
      <c r="M3326" s="124"/>
      <c r="N3326" s="213">
        <v>0</v>
      </c>
      <c r="O3326" s="213">
        <v>7239</v>
      </c>
      <c r="P3326" s="124" t="s">
        <v>1314</v>
      </c>
    </row>
    <row r="3327" spans="1:16" ht="51">
      <c r="A3327" s="266" t="s">
        <v>619</v>
      </c>
      <c r="B3327" s="124"/>
      <c r="C3327" s="125" t="s">
        <v>713</v>
      </c>
      <c r="D3327" s="119">
        <v>43192</v>
      </c>
      <c r="E3327" s="120" t="s">
        <v>7538</v>
      </c>
      <c r="F3327" s="120" t="s">
        <v>3</v>
      </c>
      <c r="G3327" s="120">
        <v>1609941</v>
      </c>
      <c r="H3327" s="124"/>
      <c r="I3327" s="128" t="s">
        <v>8948</v>
      </c>
      <c r="J3327" s="124"/>
      <c r="K3327" s="124"/>
      <c r="L3327" s="124"/>
      <c r="M3327" s="124"/>
      <c r="N3327" s="213">
        <v>0</v>
      </c>
      <c r="O3327" s="213">
        <v>0.01</v>
      </c>
      <c r="P3327" s="124" t="s">
        <v>1314</v>
      </c>
    </row>
    <row r="3328" spans="1:16" ht="51">
      <c r="A3328" s="266">
        <v>112</v>
      </c>
      <c r="B3328" s="124"/>
      <c r="C3328" s="125" t="s">
        <v>719</v>
      </c>
      <c r="D3328" s="119">
        <v>43192</v>
      </c>
      <c r="E3328" s="120" t="s">
        <v>7621</v>
      </c>
      <c r="F3328" s="120" t="s">
        <v>3</v>
      </c>
      <c r="G3328" s="120">
        <v>1609868</v>
      </c>
      <c r="H3328" s="124"/>
      <c r="I3328" s="128" t="s">
        <v>9020</v>
      </c>
      <c r="J3328" s="124"/>
      <c r="K3328" s="124"/>
      <c r="L3328" s="124"/>
      <c r="M3328" s="124"/>
      <c r="N3328" s="213">
        <v>0</v>
      </c>
      <c r="O3328" s="213">
        <v>1330</v>
      </c>
      <c r="P3328" s="124" t="s">
        <v>1314</v>
      </c>
    </row>
    <row r="3329" spans="1:16" ht="51">
      <c r="A3329" s="266" t="s">
        <v>619</v>
      </c>
      <c r="B3329" s="124"/>
      <c r="C3329" s="125" t="s">
        <v>713</v>
      </c>
      <c r="D3329" s="119">
        <v>43192</v>
      </c>
      <c r="E3329" s="120" t="s">
        <v>7638</v>
      </c>
      <c r="F3329" s="120" t="s">
        <v>3</v>
      </c>
      <c r="G3329" s="120">
        <v>1610014</v>
      </c>
      <c r="H3329" s="124"/>
      <c r="I3329" s="128" t="s">
        <v>9037</v>
      </c>
      <c r="J3329" s="124"/>
      <c r="K3329" s="124"/>
      <c r="L3329" s="124"/>
      <c r="M3329" s="124"/>
      <c r="N3329" s="213">
        <v>0</v>
      </c>
      <c r="O3329" s="213">
        <v>1324</v>
      </c>
      <c r="P3329" s="124" t="s">
        <v>1314</v>
      </c>
    </row>
    <row r="3330" spans="1:16" ht="51">
      <c r="A3330" s="266" t="s">
        <v>619</v>
      </c>
      <c r="B3330" s="124"/>
      <c r="C3330" s="125" t="s">
        <v>713</v>
      </c>
      <c r="D3330" s="119">
        <v>43192</v>
      </c>
      <c r="E3330" s="120" t="s">
        <v>7700</v>
      </c>
      <c r="F3330" s="120" t="s">
        <v>3</v>
      </c>
      <c r="G3330" s="120">
        <v>1609889</v>
      </c>
      <c r="H3330" s="124"/>
      <c r="I3330" s="128" t="s">
        <v>9078</v>
      </c>
      <c r="J3330" s="124"/>
      <c r="K3330" s="124"/>
      <c r="L3330" s="124"/>
      <c r="M3330" s="124"/>
      <c r="N3330" s="213">
        <v>0</v>
      </c>
      <c r="O3330" s="213">
        <v>65</v>
      </c>
      <c r="P3330" s="124" t="s">
        <v>1314</v>
      </c>
    </row>
    <row r="3331" spans="1:16" ht="51">
      <c r="A3331" s="266" t="s">
        <v>619</v>
      </c>
      <c r="B3331" s="124"/>
      <c r="C3331" s="125" t="s">
        <v>713</v>
      </c>
      <c r="D3331" s="119">
        <v>43192</v>
      </c>
      <c r="E3331" s="120" t="s">
        <v>7713</v>
      </c>
      <c r="F3331" s="120" t="s">
        <v>3</v>
      </c>
      <c r="G3331" s="120">
        <v>1609887</v>
      </c>
      <c r="H3331" s="124"/>
      <c r="I3331" s="128" t="s">
        <v>9091</v>
      </c>
      <c r="J3331" s="124"/>
      <c r="K3331" s="124"/>
      <c r="L3331" s="124"/>
      <c r="M3331" s="124"/>
      <c r="N3331" s="213">
        <v>0</v>
      </c>
      <c r="O3331" s="213">
        <v>73</v>
      </c>
      <c r="P3331" s="124" t="s">
        <v>1314</v>
      </c>
    </row>
    <row r="3332" spans="1:16" ht="51">
      <c r="A3332" s="266" t="s">
        <v>619</v>
      </c>
      <c r="B3332" s="124"/>
      <c r="C3332" s="125" t="s">
        <v>713</v>
      </c>
      <c r="D3332" s="119">
        <v>43192</v>
      </c>
      <c r="E3332" s="120" t="s">
        <v>7766</v>
      </c>
      <c r="F3332" s="120" t="s">
        <v>3</v>
      </c>
      <c r="G3332" s="120">
        <v>1609886</v>
      </c>
      <c r="H3332" s="124"/>
      <c r="I3332" s="128" t="s">
        <v>9142</v>
      </c>
      <c r="J3332" s="124"/>
      <c r="K3332" s="124"/>
      <c r="L3332" s="124"/>
      <c r="M3332" s="124"/>
      <c r="N3332" s="213">
        <v>0</v>
      </c>
      <c r="O3332" s="213">
        <v>169</v>
      </c>
      <c r="P3332" s="124" t="s">
        <v>1314</v>
      </c>
    </row>
    <row r="3333" spans="1:16" ht="51">
      <c r="A3333" s="266" t="s">
        <v>619</v>
      </c>
      <c r="B3333" s="124"/>
      <c r="C3333" s="125" t="s">
        <v>713</v>
      </c>
      <c r="D3333" s="119">
        <v>43192</v>
      </c>
      <c r="E3333" s="120" t="s">
        <v>7772</v>
      </c>
      <c r="F3333" s="120" t="s">
        <v>3</v>
      </c>
      <c r="G3333" s="120">
        <v>1609888</v>
      </c>
      <c r="H3333" s="124"/>
      <c r="I3333" s="128" t="s">
        <v>9148</v>
      </c>
      <c r="J3333" s="124"/>
      <c r="K3333" s="124"/>
      <c r="L3333" s="124"/>
      <c r="M3333" s="124"/>
      <c r="N3333" s="213">
        <v>0</v>
      </c>
      <c r="O3333" s="213">
        <v>85</v>
      </c>
      <c r="P3333" s="124" t="s">
        <v>1314</v>
      </c>
    </row>
    <row r="3334" spans="1:16" ht="51">
      <c r="A3334" s="266" t="s">
        <v>619</v>
      </c>
      <c r="B3334" s="124"/>
      <c r="C3334" s="125" t="s">
        <v>713</v>
      </c>
      <c r="D3334" s="119">
        <v>43192</v>
      </c>
      <c r="E3334" s="120" t="s">
        <v>7782</v>
      </c>
      <c r="F3334" s="120" t="s">
        <v>3</v>
      </c>
      <c r="G3334" s="120">
        <v>1609826</v>
      </c>
      <c r="H3334" s="124"/>
      <c r="I3334" s="128" t="s">
        <v>9157</v>
      </c>
      <c r="J3334" s="124"/>
      <c r="K3334" s="124"/>
      <c r="L3334" s="124"/>
      <c r="M3334" s="124"/>
      <c r="N3334" s="213">
        <v>0</v>
      </c>
      <c r="O3334" s="213">
        <v>4.5</v>
      </c>
      <c r="P3334" s="124" t="s">
        <v>1314</v>
      </c>
    </row>
    <row r="3335" spans="1:16" ht="51">
      <c r="A3335" s="266" t="s">
        <v>619</v>
      </c>
      <c r="B3335" s="124"/>
      <c r="C3335" s="125" t="s">
        <v>713</v>
      </c>
      <c r="D3335" s="119">
        <v>43192</v>
      </c>
      <c r="E3335" s="120" t="s">
        <v>7792</v>
      </c>
      <c r="F3335" s="120" t="s">
        <v>3</v>
      </c>
      <c r="G3335" s="120">
        <v>1609834</v>
      </c>
      <c r="H3335" s="124"/>
      <c r="I3335" s="128" t="s">
        <v>9166</v>
      </c>
      <c r="J3335" s="124"/>
      <c r="K3335" s="124"/>
      <c r="L3335" s="124"/>
      <c r="M3335" s="124"/>
      <c r="N3335" s="213">
        <v>0</v>
      </c>
      <c r="O3335" s="213">
        <v>994</v>
      </c>
      <c r="P3335" s="124" t="s">
        <v>1314</v>
      </c>
    </row>
    <row r="3336" spans="1:16" ht="51">
      <c r="A3336" s="266" t="s">
        <v>619</v>
      </c>
      <c r="B3336" s="124"/>
      <c r="C3336" s="125" t="s">
        <v>713</v>
      </c>
      <c r="D3336" s="119">
        <v>43192</v>
      </c>
      <c r="E3336" s="120" t="s">
        <v>7795</v>
      </c>
      <c r="F3336" s="120" t="s">
        <v>3</v>
      </c>
      <c r="G3336" s="120">
        <v>1609790</v>
      </c>
      <c r="H3336" s="124"/>
      <c r="I3336" s="128" t="s">
        <v>1374</v>
      </c>
      <c r="J3336" s="124"/>
      <c r="K3336" s="124"/>
      <c r="L3336" s="124"/>
      <c r="M3336" s="124"/>
      <c r="N3336" s="213">
        <v>0</v>
      </c>
      <c r="O3336" s="213">
        <v>1000</v>
      </c>
      <c r="P3336" s="124" t="s">
        <v>1314</v>
      </c>
    </row>
    <row r="3337" spans="1:16" ht="51">
      <c r="A3337" s="266">
        <v>20</v>
      </c>
      <c r="B3337" s="124"/>
      <c r="C3337" s="125" t="s">
        <v>693</v>
      </c>
      <c r="D3337" s="119">
        <v>43192</v>
      </c>
      <c r="E3337" s="120" t="s">
        <v>7807</v>
      </c>
      <c r="F3337" s="120" t="s">
        <v>3</v>
      </c>
      <c r="G3337" s="120">
        <v>1609883</v>
      </c>
      <c r="H3337" s="124"/>
      <c r="I3337" s="128" t="s">
        <v>9175</v>
      </c>
      <c r="J3337" s="124"/>
      <c r="K3337" s="124"/>
      <c r="L3337" s="124"/>
      <c r="M3337" s="124"/>
      <c r="N3337" s="213">
        <v>0</v>
      </c>
      <c r="O3337" s="213">
        <v>0.2</v>
      </c>
      <c r="P3337" s="124" t="s">
        <v>1314</v>
      </c>
    </row>
    <row r="3338" spans="1:16" ht="51">
      <c r="A3338" s="266" t="s">
        <v>619</v>
      </c>
      <c r="B3338" s="124"/>
      <c r="C3338" s="125" t="s">
        <v>713</v>
      </c>
      <c r="D3338" s="119">
        <v>43192</v>
      </c>
      <c r="E3338" s="120" t="s">
        <v>7855</v>
      </c>
      <c r="F3338" s="120" t="s">
        <v>3</v>
      </c>
      <c r="G3338" s="120">
        <v>1610013</v>
      </c>
      <c r="H3338" s="124"/>
      <c r="I3338" s="128" t="s">
        <v>9217</v>
      </c>
      <c r="J3338" s="124"/>
      <c r="K3338" s="124"/>
      <c r="L3338" s="124"/>
      <c r="M3338" s="124"/>
      <c r="N3338" s="213">
        <v>0</v>
      </c>
      <c r="O3338" s="213">
        <v>971</v>
      </c>
      <c r="P3338" s="124" t="s">
        <v>1314</v>
      </c>
    </row>
    <row r="3339" spans="1:16" ht="51">
      <c r="A3339" s="266" t="s">
        <v>620</v>
      </c>
      <c r="B3339" s="124"/>
      <c r="C3339" s="125" t="s">
        <v>714</v>
      </c>
      <c r="D3339" s="119">
        <v>43192</v>
      </c>
      <c r="E3339" s="120" t="s">
        <v>7918</v>
      </c>
      <c r="F3339" s="120" t="s">
        <v>6</v>
      </c>
      <c r="G3339" s="120">
        <v>700456</v>
      </c>
      <c r="H3339" s="124"/>
      <c r="I3339" s="128" t="s">
        <v>9279</v>
      </c>
      <c r="J3339" s="124"/>
      <c r="K3339" s="124"/>
      <c r="L3339" s="124"/>
      <c r="M3339" s="124"/>
      <c r="N3339" s="213">
        <v>0</v>
      </c>
      <c r="O3339" s="213">
        <v>1020640.5</v>
      </c>
      <c r="P3339" s="124" t="s">
        <v>1314</v>
      </c>
    </row>
    <row r="3340" spans="1:16" ht="63.75">
      <c r="A3340" s="266">
        <v>41</v>
      </c>
      <c r="B3340" s="124"/>
      <c r="C3340" s="125" t="s">
        <v>697</v>
      </c>
      <c r="D3340" s="119">
        <v>43192</v>
      </c>
      <c r="E3340" s="120" t="s">
        <v>7919</v>
      </c>
      <c r="F3340" s="120" t="s">
        <v>1256</v>
      </c>
      <c r="G3340" s="120">
        <v>17097040</v>
      </c>
      <c r="H3340" s="124"/>
      <c r="I3340" s="128" t="s">
        <v>9280</v>
      </c>
      <c r="J3340" s="124"/>
      <c r="K3340" s="124"/>
      <c r="L3340" s="124"/>
      <c r="M3340" s="124"/>
      <c r="N3340" s="213">
        <v>0</v>
      </c>
      <c r="O3340" s="213">
        <v>34332</v>
      </c>
      <c r="P3340" s="124" t="s">
        <v>1314</v>
      </c>
    </row>
    <row r="3341" spans="1:16" ht="63.75">
      <c r="A3341" s="266">
        <v>41</v>
      </c>
      <c r="B3341" s="124"/>
      <c r="C3341" s="125" t="s">
        <v>697</v>
      </c>
      <c r="D3341" s="119">
        <v>43192</v>
      </c>
      <c r="E3341" s="120" t="s">
        <v>7920</v>
      </c>
      <c r="F3341" s="120" t="s">
        <v>1256</v>
      </c>
      <c r="G3341" s="120">
        <v>17113947</v>
      </c>
      <c r="H3341" s="124"/>
      <c r="I3341" s="128" t="s">
        <v>9281</v>
      </c>
      <c r="J3341" s="124"/>
      <c r="K3341" s="124"/>
      <c r="L3341" s="124"/>
      <c r="M3341" s="124"/>
      <c r="N3341" s="213">
        <v>0</v>
      </c>
      <c r="O3341" s="213">
        <v>113009.5</v>
      </c>
      <c r="P3341" s="124" t="s">
        <v>1314</v>
      </c>
    </row>
    <row r="3342" spans="1:16" ht="76.5">
      <c r="A3342" s="266" t="s">
        <v>620</v>
      </c>
      <c r="B3342" s="124"/>
      <c r="C3342" s="125" t="s">
        <v>714</v>
      </c>
      <c r="D3342" s="119">
        <v>43192</v>
      </c>
      <c r="E3342" s="120" t="s">
        <v>7921</v>
      </c>
      <c r="F3342" s="120" t="s">
        <v>6</v>
      </c>
      <c r="G3342" s="120">
        <v>958213</v>
      </c>
      <c r="H3342" s="124"/>
      <c r="I3342" s="128" t="s">
        <v>9282</v>
      </c>
      <c r="J3342" s="124"/>
      <c r="K3342" s="124"/>
      <c r="L3342" s="124"/>
      <c r="M3342" s="124"/>
      <c r="N3342" s="213">
        <v>0</v>
      </c>
      <c r="O3342" s="213">
        <v>170000</v>
      </c>
      <c r="P3342" s="124" t="s">
        <v>1314</v>
      </c>
    </row>
    <row r="3343" spans="1:16" ht="76.5">
      <c r="A3343" s="266">
        <v>25</v>
      </c>
      <c r="B3343" s="124"/>
      <c r="C3343" s="125" t="s">
        <v>694</v>
      </c>
      <c r="D3343" s="119">
        <v>43192</v>
      </c>
      <c r="E3343" s="120" t="s">
        <v>7922</v>
      </c>
      <c r="F3343" s="120" t="s">
        <v>1315</v>
      </c>
      <c r="G3343" s="120">
        <v>17165815</v>
      </c>
      <c r="H3343" s="124"/>
      <c r="I3343" s="128" t="s">
        <v>9283</v>
      </c>
      <c r="J3343" s="124"/>
      <c r="K3343" s="124"/>
      <c r="L3343" s="124"/>
      <c r="M3343" s="124"/>
      <c r="N3343" s="213">
        <v>181341.9</v>
      </c>
      <c r="O3343" s="213">
        <v>0</v>
      </c>
      <c r="P3343" s="124" t="s">
        <v>1314</v>
      </c>
    </row>
    <row r="3344" spans="1:16" ht="63.75">
      <c r="A3344" s="266" t="s">
        <v>620</v>
      </c>
      <c r="B3344" s="124"/>
      <c r="C3344" s="125" t="s">
        <v>714</v>
      </c>
      <c r="D3344" s="119">
        <v>43192</v>
      </c>
      <c r="E3344" s="120" t="s">
        <v>7923</v>
      </c>
      <c r="F3344" s="120" t="s">
        <v>21</v>
      </c>
      <c r="G3344" s="120">
        <v>917538</v>
      </c>
      <c r="H3344" s="124"/>
      <c r="I3344" s="128" t="s">
        <v>9284</v>
      </c>
      <c r="J3344" s="124"/>
      <c r="K3344" s="124"/>
      <c r="L3344" s="124"/>
      <c r="M3344" s="124"/>
      <c r="N3344" s="213">
        <v>8189550</v>
      </c>
      <c r="O3344" s="213">
        <v>0</v>
      </c>
      <c r="P3344" s="124" t="s">
        <v>1314</v>
      </c>
    </row>
    <row r="3345" spans="1:16" ht="102">
      <c r="A3345" s="266">
        <v>376</v>
      </c>
      <c r="B3345" s="124"/>
      <c r="C3345" s="125" t="s">
        <v>1272</v>
      </c>
      <c r="D3345" s="119">
        <v>43192</v>
      </c>
      <c r="E3345" s="120" t="s">
        <v>7924</v>
      </c>
      <c r="F3345" s="120" t="s">
        <v>11</v>
      </c>
      <c r="G3345" s="120">
        <v>917560</v>
      </c>
      <c r="H3345" s="124"/>
      <c r="I3345" s="128" t="s">
        <v>9285</v>
      </c>
      <c r="J3345" s="124"/>
      <c r="K3345" s="124"/>
      <c r="L3345" s="124"/>
      <c r="M3345" s="124"/>
      <c r="N3345" s="213">
        <v>462018.59</v>
      </c>
      <c r="O3345" s="213">
        <v>0</v>
      </c>
      <c r="P3345" s="124" t="s">
        <v>1314</v>
      </c>
    </row>
    <row r="3346" spans="1:16" ht="89.25">
      <c r="A3346" s="266">
        <v>513</v>
      </c>
      <c r="B3346" s="124"/>
      <c r="C3346" s="125" t="s">
        <v>201</v>
      </c>
      <c r="D3346" s="119">
        <v>43192</v>
      </c>
      <c r="E3346" s="120" t="s">
        <v>7925</v>
      </c>
      <c r="F3346" s="120" t="s">
        <v>15</v>
      </c>
      <c r="G3346" s="120">
        <v>4654</v>
      </c>
      <c r="H3346" s="124"/>
      <c r="I3346" s="128" t="s">
        <v>9286</v>
      </c>
      <c r="J3346" s="124"/>
      <c r="K3346" s="124"/>
      <c r="L3346" s="124"/>
      <c r="M3346" s="124"/>
      <c r="N3346" s="213">
        <v>50</v>
      </c>
      <c r="O3346" s="213">
        <v>0</v>
      </c>
      <c r="P3346" s="124" t="s">
        <v>1314</v>
      </c>
    </row>
    <row r="3347" spans="1:16" ht="89.25">
      <c r="A3347" s="266">
        <v>25</v>
      </c>
      <c r="B3347" s="124"/>
      <c r="C3347" s="125" t="s">
        <v>694</v>
      </c>
      <c r="D3347" s="119">
        <v>43192</v>
      </c>
      <c r="E3347" s="120" t="s">
        <v>7926</v>
      </c>
      <c r="F3347" s="120" t="s">
        <v>15</v>
      </c>
      <c r="G3347" s="120">
        <v>4656</v>
      </c>
      <c r="H3347" s="124"/>
      <c r="I3347" s="128" t="s">
        <v>9287</v>
      </c>
      <c r="J3347" s="124"/>
      <c r="K3347" s="124"/>
      <c r="L3347" s="124"/>
      <c r="M3347" s="124"/>
      <c r="N3347" s="213">
        <v>50</v>
      </c>
      <c r="O3347" s="213">
        <v>0</v>
      </c>
      <c r="P3347" s="124" t="s">
        <v>1314</v>
      </c>
    </row>
    <row r="3348" spans="1:16" ht="89.25">
      <c r="A3348" s="266">
        <v>594</v>
      </c>
      <c r="B3348" s="124"/>
      <c r="C3348" s="125" t="s">
        <v>113</v>
      </c>
      <c r="D3348" s="119">
        <v>43192</v>
      </c>
      <c r="E3348" s="120" t="s">
        <v>7927</v>
      </c>
      <c r="F3348" s="120" t="s">
        <v>15</v>
      </c>
      <c r="G3348" s="120">
        <v>4653</v>
      </c>
      <c r="H3348" s="124"/>
      <c r="I3348" s="128" t="s">
        <v>9288</v>
      </c>
      <c r="J3348" s="124"/>
      <c r="K3348" s="124"/>
      <c r="L3348" s="124"/>
      <c r="M3348" s="124"/>
      <c r="N3348" s="213">
        <v>276.38</v>
      </c>
      <c r="O3348" s="213">
        <v>0</v>
      </c>
      <c r="P3348" s="124" t="s">
        <v>1314</v>
      </c>
    </row>
    <row r="3349" spans="1:16" ht="76.5">
      <c r="A3349" s="266">
        <v>25</v>
      </c>
      <c r="B3349" s="124"/>
      <c r="C3349" s="125" t="s">
        <v>694</v>
      </c>
      <c r="D3349" s="119">
        <v>43192</v>
      </c>
      <c r="E3349" s="120" t="s">
        <v>7928</v>
      </c>
      <c r="F3349" s="120" t="s">
        <v>1315</v>
      </c>
      <c r="G3349" s="120">
        <v>17131161</v>
      </c>
      <c r="H3349" s="124"/>
      <c r="I3349" s="128" t="s">
        <v>9289</v>
      </c>
      <c r="J3349" s="124"/>
      <c r="K3349" s="124"/>
      <c r="L3349" s="124"/>
      <c r="M3349" s="124"/>
      <c r="N3349" s="213">
        <v>491.72</v>
      </c>
      <c r="O3349" s="213">
        <v>0</v>
      </c>
      <c r="P3349" s="124" t="s">
        <v>1314</v>
      </c>
    </row>
    <row r="3350" spans="1:16" ht="76.5">
      <c r="A3350" s="266">
        <v>25</v>
      </c>
      <c r="B3350" s="124"/>
      <c r="C3350" s="125" t="s">
        <v>694</v>
      </c>
      <c r="D3350" s="119">
        <v>43192</v>
      </c>
      <c r="E3350" s="120" t="s">
        <v>7929</v>
      </c>
      <c r="F3350" s="120" t="s">
        <v>1315</v>
      </c>
      <c r="G3350" s="120">
        <v>17130947</v>
      </c>
      <c r="H3350" s="124"/>
      <c r="I3350" s="128" t="s">
        <v>9290</v>
      </c>
      <c r="J3350" s="124"/>
      <c r="K3350" s="124"/>
      <c r="L3350" s="124"/>
      <c r="M3350" s="124"/>
      <c r="N3350" s="213">
        <v>291736.71000000002</v>
      </c>
      <c r="O3350" s="213">
        <v>0</v>
      </c>
      <c r="P3350" s="124" t="s">
        <v>1314</v>
      </c>
    </row>
    <row r="3351" spans="1:16" ht="76.5">
      <c r="A3351" s="266">
        <v>25</v>
      </c>
      <c r="B3351" s="124"/>
      <c r="C3351" s="125" t="s">
        <v>694</v>
      </c>
      <c r="D3351" s="119">
        <v>43192</v>
      </c>
      <c r="E3351" s="120" t="s">
        <v>7930</v>
      </c>
      <c r="F3351" s="120" t="s">
        <v>1315</v>
      </c>
      <c r="G3351" s="120">
        <v>17130938</v>
      </c>
      <c r="H3351" s="124"/>
      <c r="I3351" s="128" t="s">
        <v>9291</v>
      </c>
      <c r="J3351" s="124"/>
      <c r="K3351" s="124"/>
      <c r="L3351" s="124"/>
      <c r="M3351" s="124"/>
      <c r="N3351" s="213">
        <v>36469.46</v>
      </c>
      <c r="O3351" s="213">
        <v>0</v>
      </c>
      <c r="P3351" s="124" t="s">
        <v>1314</v>
      </c>
    </row>
    <row r="3352" spans="1:16" ht="76.5">
      <c r="A3352" s="266">
        <v>25</v>
      </c>
      <c r="B3352" s="124"/>
      <c r="C3352" s="125" t="s">
        <v>694</v>
      </c>
      <c r="D3352" s="119">
        <v>43192</v>
      </c>
      <c r="E3352" s="120" t="s">
        <v>7931</v>
      </c>
      <c r="F3352" s="120" t="s">
        <v>1315</v>
      </c>
      <c r="G3352" s="120">
        <v>17130878</v>
      </c>
      <c r="H3352" s="124"/>
      <c r="I3352" s="128" t="s">
        <v>9292</v>
      </c>
      <c r="J3352" s="124"/>
      <c r="K3352" s="124"/>
      <c r="L3352" s="124"/>
      <c r="M3352" s="124"/>
      <c r="N3352" s="213">
        <v>251515.73</v>
      </c>
      <c r="O3352" s="213">
        <v>0</v>
      </c>
      <c r="P3352" s="124" t="s">
        <v>1314</v>
      </c>
    </row>
    <row r="3353" spans="1:16" ht="76.5">
      <c r="A3353" s="266">
        <v>25</v>
      </c>
      <c r="B3353" s="124"/>
      <c r="C3353" s="125" t="s">
        <v>694</v>
      </c>
      <c r="D3353" s="119">
        <v>43192</v>
      </c>
      <c r="E3353" s="120" t="s">
        <v>7932</v>
      </c>
      <c r="F3353" s="120" t="s">
        <v>1315</v>
      </c>
      <c r="G3353" s="120">
        <v>17130844</v>
      </c>
      <c r="H3353" s="124"/>
      <c r="I3353" s="128" t="s">
        <v>9293</v>
      </c>
      <c r="J3353" s="124"/>
      <c r="K3353" s="124"/>
      <c r="L3353" s="124"/>
      <c r="M3353" s="124"/>
      <c r="N3353" s="213">
        <v>37281.58</v>
      </c>
      <c r="O3353" s="213">
        <v>0</v>
      </c>
      <c r="P3353" s="124" t="s">
        <v>1314</v>
      </c>
    </row>
    <row r="3354" spans="1:16" ht="76.5">
      <c r="A3354" s="266">
        <v>25</v>
      </c>
      <c r="B3354" s="124"/>
      <c r="C3354" s="125" t="s">
        <v>694</v>
      </c>
      <c r="D3354" s="119">
        <v>43192</v>
      </c>
      <c r="E3354" s="120" t="s">
        <v>7933</v>
      </c>
      <c r="F3354" s="120" t="s">
        <v>1315</v>
      </c>
      <c r="G3354" s="120">
        <v>17130814</v>
      </c>
      <c r="H3354" s="124"/>
      <c r="I3354" s="128" t="s">
        <v>9294</v>
      </c>
      <c r="J3354" s="124"/>
      <c r="K3354" s="124"/>
      <c r="L3354" s="124"/>
      <c r="M3354" s="124"/>
      <c r="N3354" s="213">
        <v>59313.62</v>
      </c>
      <c r="O3354" s="213">
        <v>0</v>
      </c>
      <c r="P3354" s="124" t="s">
        <v>1314</v>
      </c>
    </row>
    <row r="3355" spans="1:16" ht="76.5">
      <c r="A3355" s="266">
        <v>25</v>
      </c>
      <c r="B3355" s="124"/>
      <c r="C3355" s="125" t="s">
        <v>694</v>
      </c>
      <c r="D3355" s="119">
        <v>43192</v>
      </c>
      <c r="E3355" s="120" t="s">
        <v>7934</v>
      </c>
      <c r="F3355" s="120" t="s">
        <v>1315</v>
      </c>
      <c r="G3355" s="120">
        <v>17130802</v>
      </c>
      <c r="H3355" s="124"/>
      <c r="I3355" s="128" t="s">
        <v>9295</v>
      </c>
      <c r="J3355" s="124"/>
      <c r="K3355" s="124"/>
      <c r="L3355" s="124"/>
      <c r="M3355" s="124"/>
      <c r="N3355" s="213">
        <v>937783.4</v>
      </c>
      <c r="O3355" s="213">
        <v>0</v>
      </c>
      <c r="P3355" s="124" t="s">
        <v>1314</v>
      </c>
    </row>
    <row r="3356" spans="1:16" ht="76.5">
      <c r="A3356" s="266">
        <v>25</v>
      </c>
      <c r="B3356" s="124"/>
      <c r="C3356" s="125" t="s">
        <v>694</v>
      </c>
      <c r="D3356" s="119">
        <v>43192</v>
      </c>
      <c r="E3356" s="120" t="s">
        <v>7935</v>
      </c>
      <c r="F3356" s="120" t="s">
        <v>1315</v>
      </c>
      <c r="G3356" s="120">
        <v>17130671</v>
      </c>
      <c r="H3356" s="124"/>
      <c r="I3356" s="128" t="s">
        <v>9296</v>
      </c>
      <c r="J3356" s="124"/>
      <c r="K3356" s="124"/>
      <c r="L3356" s="124"/>
      <c r="M3356" s="124"/>
      <c r="N3356" s="213">
        <v>140046.29999999999</v>
      </c>
      <c r="O3356" s="213">
        <v>0</v>
      </c>
      <c r="P3356" s="124" t="s">
        <v>1314</v>
      </c>
    </row>
    <row r="3357" spans="1:16" ht="76.5">
      <c r="A3357" s="266">
        <v>25</v>
      </c>
      <c r="B3357" s="124"/>
      <c r="C3357" s="125" t="s">
        <v>694</v>
      </c>
      <c r="D3357" s="119">
        <v>43192</v>
      </c>
      <c r="E3357" s="120" t="s">
        <v>7936</v>
      </c>
      <c r="F3357" s="120" t="s">
        <v>1315</v>
      </c>
      <c r="G3357" s="120">
        <v>17130653</v>
      </c>
      <c r="H3357" s="124"/>
      <c r="I3357" s="128" t="s">
        <v>9297</v>
      </c>
      <c r="J3357" s="124"/>
      <c r="K3357" s="124"/>
      <c r="L3357" s="124"/>
      <c r="M3357" s="124"/>
      <c r="N3357" s="213">
        <v>110245.41</v>
      </c>
      <c r="O3357" s="213">
        <v>0</v>
      </c>
      <c r="P3357" s="124" t="s">
        <v>1314</v>
      </c>
    </row>
    <row r="3358" spans="1:16" ht="76.5">
      <c r="A3358" s="266">
        <v>25</v>
      </c>
      <c r="B3358" s="124"/>
      <c r="C3358" s="125" t="s">
        <v>694</v>
      </c>
      <c r="D3358" s="119">
        <v>43192</v>
      </c>
      <c r="E3358" s="120" t="s">
        <v>7937</v>
      </c>
      <c r="F3358" s="120" t="s">
        <v>1315</v>
      </c>
      <c r="G3358" s="120">
        <v>17131170</v>
      </c>
      <c r="H3358" s="124"/>
      <c r="I3358" s="128" t="s">
        <v>9298</v>
      </c>
      <c r="J3358" s="124"/>
      <c r="K3358" s="124"/>
      <c r="L3358" s="124"/>
      <c r="M3358" s="124"/>
      <c r="N3358" s="213">
        <v>749609.05</v>
      </c>
      <c r="O3358" s="213">
        <v>0</v>
      </c>
      <c r="P3358" s="124" t="s">
        <v>1314</v>
      </c>
    </row>
    <row r="3359" spans="1:16" ht="76.5">
      <c r="A3359" s="266">
        <v>25</v>
      </c>
      <c r="B3359" s="124"/>
      <c r="C3359" s="125" t="s">
        <v>694</v>
      </c>
      <c r="D3359" s="119">
        <v>43192</v>
      </c>
      <c r="E3359" s="120" t="s">
        <v>7938</v>
      </c>
      <c r="F3359" s="120" t="s">
        <v>1315</v>
      </c>
      <c r="G3359" s="120">
        <v>17131169</v>
      </c>
      <c r="H3359" s="124"/>
      <c r="I3359" s="128" t="s">
        <v>9299</v>
      </c>
      <c r="J3359" s="124"/>
      <c r="K3359" s="124"/>
      <c r="L3359" s="124"/>
      <c r="M3359" s="124"/>
      <c r="N3359" s="213">
        <v>445040.42</v>
      </c>
      <c r="O3359" s="213">
        <v>0</v>
      </c>
      <c r="P3359" s="124" t="s">
        <v>1314</v>
      </c>
    </row>
    <row r="3360" spans="1:16" ht="63.75">
      <c r="A3360" s="266">
        <v>25</v>
      </c>
      <c r="B3360" s="124"/>
      <c r="C3360" s="125" t="s">
        <v>694</v>
      </c>
      <c r="D3360" s="119">
        <v>43192</v>
      </c>
      <c r="E3360" s="120" t="s">
        <v>7939</v>
      </c>
      <c r="F3360" s="120" t="s">
        <v>1315</v>
      </c>
      <c r="G3360" s="120">
        <v>17131168</v>
      </c>
      <c r="H3360" s="124"/>
      <c r="I3360" s="128" t="s">
        <v>9300</v>
      </c>
      <c r="J3360" s="124"/>
      <c r="K3360" s="124"/>
      <c r="L3360" s="124"/>
      <c r="M3360" s="124"/>
      <c r="N3360" s="213">
        <v>409327.73</v>
      </c>
      <c r="O3360" s="213">
        <v>0</v>
      </c>
      <c r="P3360" s="124" t="s">
        <v>1314</v>
      </c>
    </row>
    <row r="3361" spans="1:16" ht="76.5">
      <c r="A3361" s="266">
        <v>25</v>
      </c>
      <c r="B3361" s="124"/>
      <c r="C3361" s="125" t="s">
        <v>694</v>
      </c>
      <c r="D3361" s="119">
        <v>43192</v>
      </c>
      <c r="E3361" s="120" t="s">
        <v>7940</v>
      </c>
      <c r="F3361" s="120" t="s">
        <v>1315</v>
      </c>
      <c r="G3361" s="120">
        <v>17131167</v>
      </c>
      <c r="H3361" s="124"/>
      <c r="I3361" s="128" t="s">
        <v>9301</v>
      </c>
      <c r="J3361" s="124"/>
      <c r="K3361" s="124"/>
      <c r="L3361" s="124"/>
      <c r="M3361" s="124"/>
      <c r="N3361" s="213">
        <v>506594.52</v>
      </c>
      <c r="O3361" s="213">
        <v>0</v>
      </c>
      <c r="P3361" s="124" t="s">
        <v>1314</v>
      </c>
    </row>
    <row r="3362" spans="1:16" ht="76.5">
      <c r="A3362" s="266">
        <v>25</v>
      </c>
      <c r="B3362" s="124"/>
      <c r="C3362" s="125" t="s">
        <v>694</v>
      </c>
      <c r="D3362" s="119">
        <v>43192</v>
      </c>
      <c r="E3362" s="120" t="s">
        <v>7941</v>
      </c>
      <c r="F3362" s="120" t="s">
        <v>1315</v>
      </c>
      <c r="G3362" s="120">
        <v>17131166</v>
      </c>
      <c r="H3362" s="124"/>
      <c r="I3362" s="128" t="s">
        <v>9302</v>
      </c>
      <c r="J3362" s="124"/>
      <c r="K3362" s="124"/>
      <c r="L3362" s="124"/>
      <c r="M3362" s="124"/>
      <c r="N3362" s="213">
        <v>915504</v>
      </c>
      <c r="O3362" s="213">
        <v>0</v>
      </c>
      <c r="P3362" s="124" t="s">
        <v>1314</v>
      </c>
    </row>
    <row r="3363" spans="1:16" ht="76.5">
      <c r="A3363" s="266">
        <v>25</v>
      </c>
      <c r="B3363" s="124"/>
      <c r="C3363" s="125" t="s">
        <v>694</v>
      </c>
      <c r="D3363" s="119">
        <v>43192</v>
      </c>
      <c r="E3363" s="120" t="s">
        <v>7942</v>
      </c>
      <c r="F3363" s="120" t="s">
        <v>1315</v>
      </c>
      <c r="G3363" s="120">
        <v>17131163</v>
      </c>
      <c r="H3363" s="124"/>
      <c r="I3363" s="128" t="s">
        <v>9303</v>
      </c>
      <c r="J3363" s="124"/>
      <c r="K3363" s="124"/>
      <c r="L3363" s="124"/>
      <c r="M3363" s="124"/>
      <c r="N3363" s="213">
        <v>59482.17</v>
      </c>
      <c r="O3363" s="213">
        <v>0</v>
      </c>
      <c r="P3363" s="124" t="s">
        <v>1314</v>
      </c>
    </row>
    <row r="3364" spans="1:16" ht="76.5">
      <c r="A3364" s="266">
        <v>25</v>
      </c>
      <c r="B3364" s="124"/>
      <c r="C3364" s="125" t="s">
        <v>694</v>
      </c>
      <c r="D3364" s="119">
        <v>43192</v>
      </c>
      <c r="E3364" s="120" t="s">
        <v>7943</v>
      </c>
      <c r="F3364" s="120" t="s">
        <v>1315</v>
      </c>
      <c r="G3364" s="120">
        <v>17130672</v>
      </c>
      <c r="H3364" s="124"/>
      <c r="I3364" s="128" t="s">
        <v>9304</v>
      </c>
      <c r="J3364" s="124"/>
      <c r="K3364" s="124"/>
      <c r="L3364" s="124"/>
      <c r="M3364" s="124"/>
      <c r="N3364" s="213">
        <v>98587.95</v>
      </c>
      <c r="O3364" s="213">
        <v>0</v>
      </c>
      <c r="P3364" s="124" t="s">
        <v>1314</v>
      </c>
    </row>
    <row r="3365" spans="1:16" ht="76.5">
      <c r="A3365" s="266">
        <v>25</v>
      </c>
      <c r="B3365" s="124"/>
      <c r="C3365" s="125" t="s">
        <v>694</v>
      </c>
      <c r="D3365" s="119">
        <v>43192</v>
      </c>
      <c r="E3365" s="120" t="s">
        <v>7944</v>
      </c>
      <c r="F3365" s="120" t="s">
        <v>1315</v>
      </c>
      <c r="G3365" s="120">
        <v>17130801</v>
      </c>
      <c r="H3365" s="124"/>
      <c r="I3365" s="128" t="s">
        <v>9305</v>
      </c>
      <c r="J3365" s="124"/>
      <c r="K3365" s="124"/>
      <c r="L3365" s="124"/>
      <c r="M3365" s="124"/>
      <c r="N3365" s="213">
        <v>170134.24</v>
      </c>
      <c r="O3365" s="213">
        <v>0</v>
      </c>
      <c r="P3365" s="124" t="s">
        <v>1314</v>
      </c>
    </row>
    <row r="3366" spans="1:16" ht="76.5">
      <c r="A3366" s="266">
        <v>25</v>
      </c>
      <c r="B3366" s="124"/>
      <c r="C3366" s="125" t="s">
        <v>694</v>
      </c>
      <c r="D3366" s="119">
        <v>43192</v>
      </c>
      <c r="E3366" s="120" t="s">
        <v>7945</v>
      </c>
      <c r="F3366" s="120" t="s">
        <v>1315</v>
      </c>
      <c r="G3366" s="120">
        <v>17130799</v>
      </c>
      <c r="H3366" s="124"/>
      <c r="I3366" s="128" t="s">
        <v>9306</v>
      </c>
      <c r="J3366" s="124"/>
      <c r="K3366" s="124"/>
      <c r="L3366" s="124"/>
      <c r="M3366" s="124"/>
      <c r="N3366" s="213">
        <v>109791.46</v>
      </c>
      <c r="O3366" s="213">
        <v>0</v>
      </c>
      <c r="P3366" s="124" t="s">
        <v>1314</v>
      </c>
    </row>
    <row r="3367" spans="1:16" ht="76.5">
      <c r="A3367" s="266">
        <v>25</v>
      </c>
      <c r="B3367" s="124"/>
      <c r="C3367" s="125" t="s">
        <v>694</v>
      </c>
      <c r="D3367" s="119">
        <v>43192</v>
      </c>
      <c r="E3367" s="120" t="s">
        <v>7946</v>
      </c>
      <c r="F3367" s="120" t="s">
        <v>1315</v>
      </c>
      <c r="G3367" s="120">
        <v>17130777</v>
      </c>
      <c r="H3367" s="124"/>
      <c r="I3367" s="128" t="s">
        <v>9307</v>
      </c>
      <c r="J3367" s="124"/>
      <c r="K3367" s="124"/>
      <c r="L3367" s="124"/>
      <c r="M3367" s="124"/>
      <c r="N3367" s="213">
        <v>4115435.76</v>
      </c>
      <c r="O3367" s="213">
        <v>0</v>
      </c>
      <c r="P3367" s="124" t="s">
        <v>1314</v>
      </c>
    </row>
    <row r="3368" spans="1:16" ht="76.5">
      <c r="A3368" s="266">
        <v>25</v>
      </c>
      <c r="B3368" s="124"/>
      <c r="C3368" s="125" t="s">
        <v>694</v>
      </c>
      <c r="D3368" s="119">
        <v>43192</v>
      </c>
      <c r="E3368" s="120" t="s">
        <v>7947</v>
      </c>
      <c r="F3368" s="120" t="s">
        <v>1315</v>
      </c>
      <c r="G3368" s="120">
        <v>17130806</v>
      </c>
      <c r="H3368" s="124"/>
      <c r="I3368" s="128" t="s">
        <v>9308</v>
      </c>
      <c r="J3368" s="124"/>
      <c r="K3368" s="124"/>
      <c r="L3368" s="124"/>
      <c r="M3368" s="124"/>
      <c r="N3368" s="213">
        <v>1590670.49</v>
      </c>
      <c r="O3368" s="213">
        <v>0</v>
      </c>
      <c r="P3368" s="124" t="s">
        <v>1314</v>
      </c>
    </row>
    <row r="3369" spans="1:16" ht="76.5">
      <c r="A3369" s="266">
        <v>25</v>
      </c>
      <c r="B3369" s="124"/>
      <c r="C3369" s="125" t="s">
        <v>694</v>
      </c>
      <c r="D3369" s="119">
        <v>43192</v>
      </c>
      <c r="E3369" s="120" t="s">
        <v>7948</v>
      </c>
      <c r="F3369" s="120" t="s">
        <v>1315</v>
      </c>
      <c r="G3369" s="120">
        <v>17130827</v>
      </c>
      <c r="H3369" s="124"/>
      <c r="I3369" s="128" t="s">
        <v>9309</v>
      </c>
      <c r="J3369" s="124"/>
      <c r="K3369" s="124"/>
      <c r="L3369" s="124"/>
      <c r="M3369" s="124"/>
      <c r="N3369" s="213">
        <v>216027.72</v>
      </c>
      <c r="O3369" s="213">
        <v>0</v>
      </c>
      <c r="P3369" s="124" t="s">
        <v>1314</v>
      </c>
    </row>
    <row r="3370" spans="1:16" ht="76.5">
      <c r="A3370" s="266">
        <v>25</v>
      </c>
      <c r="B3370" s="124"/>
      <c r="C3370" s="125" t="s">
        <v>694</v>
      </c>
      <c r="D3370" s="119">
        <v>43192</v>
      </c>
      <c r="E3370" s="120" t="s">
        <v>7949</v>
      </c>
      <c r="F3370" s="120" t="s">
        <v>1315</v>
      </c>
      <c r="G3370" s="120">
        <v>17130877</v>
      </c>
      <c r="H3370" s="124"/>
      <c r="I3370" s="128" t="s">
        <v>9310</v>
      </c>
      <c r="J3370" s="124"/>
      <c r="K3370" s="124"/>
      <c r="L3370" s="124"/>
      <c r="M3370" s="124"/>
      <c r="N3370" s="213">
        <v>560045.84</v>
      </c>
      <c r="O3370" s="213">
        <v>0</v>
      </c>
      <c r="P3370" s="124" t="s">
        <v>1314</v>
      </c>
    </row>
    <row r="3371" spans="1:16" ht="76.5">
      <c r="A3371" s="266">
        <v>25</v>
      </c>
      <c r="B3371" s="124"/>
      <c r="C3371" s="125" t="s">
        <v>694</v>
      </c>
      <c r="D3371" s="119">
        <v>43192</v>
      </c>
      <c r="E3371" s="120" t="s">
        <v>7950</v>
      </c>
      <c r="F3371" s="120" t="s">
        <v>1315</v>
      </c>
      <c r="G3371" s="120">
        <v>17130815</v>
      </c>
      <c r="H3371" s="124"/>
      <c r="I3371" s="128" t="s">
        <v>9311</v>
      </c>
      <c r="J3371" s="124"/>
      <c r="K3371" s="124"/>
      <c r="L3371" s="124"/>
      <c r="M3371" s="124"/>
      <c r="N3371" s="213">
        <v>384057.32</v>
      </c>
      <c r="O3371" s="213">
        <v>0</v>
      </c>
      <c r="P3371" s="124" t="s">
        <v>1314</v>
      </c>
    </row>
    <row r="3372" spans="1:16" ht="51">
      <c r="A3372" s="266">
        <v>86</v>
      </c>
      <c r="B3372" s="124"/>
      <c r="C3372" s="125" t="s">
        <v>710</v>
      </c>
      <c r="D3372" s="119">
        <v>43193</v>
      </c>
      <c r="E3372" s="120" t="s">
        <v>7369</v>
      </c>
      <c r="F3372" s="120" t="s">
        <v>3</v>
      </c>
      <c r="G3372" s="120">
        <v>1610181</v>
      </c>
      <c r="H3372" s="124"/>
      <c r="I3372" s="128" t="s">
        <v>8800</v>
      </c>
      <c r="J3372" s="124"/>
      <c r="K3372" s="124"/>
      <c r="L3372" s="124"/>
      <c r="M3372" s="124"/>
      <c r="N3372" s="213">
        <v>0</v>
      </c>
      <c r="O3372" s="213">
        <v>730.8</v>
      </c>
      <c r="P3372" s="124" t="s">
        <v>1314</v>
      </c>
    </row>
    <row r="3373" spans="1:16" ht="63.75">
      <c r="A3373" s="266">
        <v>16</v>
      </c>
      <c r="B3373" s="124"/>
      <c r="C3373" s="125" t="s">
        <v>692</v>
      </c>
      <c r="D3373" s="119">
        <v>43193</v>
      </c>
      <c r="E3373" s="120" t="s">
        <v>7370</v>
      </c>
      <c r="F3373" s="120" t="s">
        <v>3</v>
      </c>
      <c r="G3373" s="120">
        <v>1610234</v>
      </c>
      <c r="H3373" s="124"/>
      <c r="I3373" s="128" t="s">
        <v>8801</v>
      </c>
      <c r="J3373" s="124"/>
      <c r="K3373" s="124"/>
      <c r="L3373" s="124"/>
      <c r="M3373" s="124"/>
      <c r="N3373" s="213">
        <v>0</v>
      </c>
      <c r="O3373" s="213">
        <v>6114.65</v>
      </c>
      <c r="P3373" s="124" t="s">
        <v>1314</v>
      </c>
    </row>
    <row r="3374" spans="1:16" ht="63.75">
      <c r="A3374" s="266">
        <v>16</v>
      </c>
      <c r="B3374" s="124"/>
      <c r="C3374" s="125" t="s">
        <v>692</v>
      </c>
      <c r="D3374" s="119">
        <v>43193</v>
      </c>
      <c r="E3374" s="120" t="s">
        <v>7371</v>
      </c>
      <c r="F3374" s="120" t="s">
        <v>3</v>
      </c>
      <c r="G3374" s="120">
        <v>1610236</v>
      </c>
      <c r="H3374" s="124"/>
      <c r="I3374" s="128" t="s">
        <v>8802</v>
      </c>
      <c r="J3374" s="124"/>
      <c r="K3374" s="124"/>
      <c r="L3374" s="124"/>
      <c r="M3374" s="124"/>
      <c r="N3374" s="213">
        <v>0</v>
      </c>
      <c r="O3374" s="213">
        <v>2594</v>
      </c>
      <c r="P3374" s="124" t="s">
        <v>1314</v>
      </c>
    </row>
    <row r="3375" spans="1:16" ht="63.75">
      <c r="A3375" s="266">
        <v>16</v>
      </c>
      <c r="B3375" s="124"/>
      <c r="C3375" s="125" t="s">
        <v>692</v>
      </c>
      <c r="D3375" s="119">
        <v>43193</v>
      </c>
      <c r="E3375" s="120" t="s">
        <v>7372</v>
      </c>
      <c r="F3375" s="120" t="s">
        <v>3</v>
      </c>
      <c r="G3375" s="120">
        <v>1610238</v>
      </c>
      <c r="H3375" s="124"/>
      <c r="I3375" s="128" t="s">
        <v>8803</v>
      </c>
      <c r="J3375" s="124"/>
      <c r="K3375" s="124"/>
      <c r="L3375" s="124"/>
      <c r="M3375" s="124"/>
      <c r="N3375" s="213">
        <v>0</v>
      </c>
      <c r="O3375" s="213">
        <v>4855</v>
      </c>
      <c r="P3375" s="124" t="s">
        <v>1314</v>
      </c>
    </row>
    <row r="3376" spans="1:16" ht="51">
      <c r="A3376" s="266">
        <v>20</v>
      </c>
      <c r="B3376" s="124"/>
      <c r="C3376" s="125" t="s">
        <v>693</v>
      </c>
      <c r="D3376" s="119">
        <v>43193</v>
      </c>
      <c r="E3376" s="120" t="s">
        <v>7373</v>
      </c>
      <c r="F3376" s="120" t="s">
        <v>3</v>
      </c>
      <c r="G3376" s="120">
        <v>1610314</v>
      </c>
      <c r="H3376" s="124"/>
      <c r="I3376" s="128" t="s">
        <v>8804</v>
      </c>
      <c r="J3376" s="124"/>
      <c r="K3376" s="124"/>
      <c r="L3376" s="124"/>
      <c r="M3376" s="124"/>
      <c r="N3376" s="213">
        <v>0</v>
      </c>
      <c r="O3376" s="213">
        <v>148248</v>
      </c>
      <c r="P3376" s="124" t="s">
        <v>1314</v>
      </c>
    </row>
    <row r="3377" spans="1:16" ht="63.75">
      <c r="A3377" s="266">
        <v>20</v>
      </c>
      <c r="B3377" s="124"/>
      <c r="C3377" s="125" t="s">
        <v>693</v>
      </c>
      <c r="D3377" s="119">
        <v>43193</v>
      </c>
      <c r="E3377" s="120" t="s">
        <v>7374</v>
      </c>
      <c r="F3377" s="120" t="s">
        <v>3</v>
      </c>
      <c r="G3377" s="120">
        <v>1610315</v>
      </c>
      <c r="H3377" s="124"/>
      <c r="I3377" s="128" t="s">
        <v>8805</v>
      </c>
      <c r="J3377" s="124"/>
      <c r="K3377" s="124"/>
      <c r="L3377" s="124"/>
      <c r="M3377" s="124"/>
      <c r="N3377" s="213">
        <v>0</v>
      </c>
      <c r="O3377" s="213">
        <v>490680</v>
      </c>
      <c r="P3377" s="124" t="s">
        <v>1314</v>
      </c>
    </row>
    <row r="3378" spans="1:16" ht="51">
      <c r="A3378" s="266">
        <v>342</v>
      </c>
      <c r="B3378" s="124"/>
      <c r="C3378" s="125" t="s">
        <v>816</v>
      </c>
      <c r="D3378" s="119">
        <v>43193</v>
      </c>
      <c r="E3378" s="120" t="s">
        <v>7378</v>
      </c>
      <c r="F3378" s="120" t="s">
        <v>3</v>
      </c>
      <c r="G3378" s="120">
        <v>1610251</v>
      </c>
      <c r="H3378" s="124"/>
      <c r="I3378" s="128" t="s">
        <v>8809</v>
      </c>
      <c r="J3378" s="124"/>
      <c r="K3378" s="124"/>
      <c r="L3378" s="124"/>
      <c r="M3378" s="124"/>
      <c r="N3378" s="213">
        <v>0</v>
      </c>
      <c r="O3378" s="213">
        <v>52.75</v>
      </c>
      <c r="P3378" s="124" t="s">
        <v>1314</v>
      </c>
    </row>
    <row r="3379" spans="1:16" ht="51">
      <c r="A3379" s="266">
        <v>342</v>
      </c>
      <c r="B3379" s="124"/>
      <c r="C3379" s="125" t="s">
        <v>816</v>
      </c>
      <c r="D3379" s="119">
        <v>43193</v>
      </c>
      <c r="E3379" s="120" t="s">
        <v>7379</v>
      </c>
      <c r="F3379" s="120" t="s">
        <v>3</v>
      </c>
      <c r="G3379" s="120">
        <v>1610252</v>
      </c>
      <c r="H3379" s="124"/>
      <c r="I3379" s="128" t="s">
        <v>8810</v>
      </c>
      <c r="J3379" s="124"/>
      <c r="K3379" s="124"/>
      <c r="L3379" s="124"/>
      <c r="M3379" s="124"/>
      <c r="N3379" s="213">
        <v>0</v>
      </c>
      <c r="O3379" s="213">
        <v>36.1</v>
      </c>
      <c r="P3379" s="124" t="s">
        <v>1314</v>
      </c>
    </row>
    <row r="3380" spans="1:16" ht="63.75">
      <c r="A3380" s="266">
        <v>591</v>
      </c>
      <c r="B3380" s="124"/>
      <c r="C3380" s="125" t="s">
        <v>861</v>
      </c>
      <c r="D3380" s="119">
        <v>43193</v>
      </c>
      <c r="E3380" s="120" t="s">
        <v>7381</v>
      </c>
      <c r="F3380" s="120" t="s">
        <v>3</v>
      </c>
      <c r="G3380" s="120">
        <v>1610289</v>
      </c>
      <c r="H3380" s="124"/>
      <c r="I3380" s="128" t="s">
        <v>8812</v>
      </c>
      <c r="J3380" s="124"/>
      <c r="K3380" s="124"/>
      <c r="L3380" s="124"/>
      <c r="M3380" s="124"/>
      <c r="N3380" s="213">
        <v>0</v>
      </c>
      <c r="O3380" s="213">
        <v>1695.5</v>
      </c>
      <c r="P3380" s="124" t="s">
        <v>1314</v>
      </c>
    </row>
    <row r="3381" spans="1:16" ht="51">
      <c r="A3381" s="266">
        <v>212</v>
      </c>
      <c r="B3381" s="124"/>
      <c r="C3381" s="125" t="s">
        <v>761</v>
      </c>
      <c r="D3381" s="119">
        <v>43193</v>
      </c>
      <c r="E3381" s="120" t="s">
        <v>7385</v>
      </c>
      <c r="F3381" s="120" t="s">
        <v>3</v>
      </c>
      <c r="G3381" s="120">
        <v>1610327</v>
      </c>
      <c r="H3381" s="124"/>
      <c r="I3381" s="128" t="s">
        <v>8816</v>
      </c>
      <c r="J3381" s="124"/>
      <c r="K3381" s="124"/>
      <c r="L3381" s="124"/>
      <c r="M3381" s="124"/>
      <c r="N3381" s="213">
        <v>0</v>
      </c>
      <c r="O3381" s="213">
        <v>128</v>
      </c>
      <c r="P3381" s="124" t="s">
        <v>1314</v>
      </c>
    </row>
    <row r="3382" spans="1:16" ht="51">
      <c r="A3382" s="266">
        <v>212</v>
      </c>
      <c r="B3382" s="124"/>
      <c r="C3382" s="125" t="s">
        <v>761</v>
      </c>
      <c r="D3382" s="119">
        <v>43193</v>
      </c>
      <c r="E3382" s="120" t="s">
        <v>7390</v>
      </c>
      <c r="F3382" s="120" t="s">
        <v>3</v>
      </c>
      <c r="G3382" s="120">
        <v>1610375</v>
      </c>
      <c r="H3382" s="124"/>
      <c r="I3382" s="128" t="s">
        <v>8821</v>
      </c>
      <c r="J3382" s="124"/>
      <c r="K3382" s="124"/>
      <c r="L3382" s="124"/>
      <c r="M3382" s="124"/>
      <c r="N3382" s="213">
        <v>0</v>
      </c>
      <c r="O3382" s="213">
        <v>50</v>
      </c>
      <c r="P3382" s="124" t="s">
        <v>1314</v>
      </c>
    </row>
    <row r="3383" spans="1:16" ht="63.75">
      <c r="A3383" s="266">
        <v>10</v>
      </c>
      <c r="B3383" s="124"/>
      <c r="C3383" s="125" t="s">
        <v>690</v>
      </c>
      <c r="D3383" s="119">
        <v>43193</v>
      </c>
      <c r="E3383" s="120" t="s">
        <v>7391</v>
      </c>
      <c r="F3383" s="120" t="s">
        <v>3</v>
      </c>
      <c r="G3383" s="120">
        <v>1610379</v>
      </c>
      <c r="H3383" s="124"/>
      <c r="I3383" s="128" t="s">
        <v>8822</v>
      </c>
      <c r="J3383" s="124"/>
      <c r="K3383" s="124"/>
      <c r="L3383" s="124"/>
      <c r="M3383" s="124"/>
      <c r="N3383" s="213">
        <v>0</v>
      </c>
      <c r="O3383" s="213">
        <v>1218</v>
      </c>
      <c r="P3383" s="124" t="s">
        <v>1314</v>
      </c>
    </row>
    <row r="3384" spans="1:16" ht="51">
      <c r="A3384" s="266">
        <v>373</v>
      </c>
      <c r="B3384" s="124"/>
      <c r="C3384" s="125" t="s">
        <v>1269</v>
      </c>
      <c r="D3384" s="119">
        <v>43193</v>
      </c>
      <c r="E3384" s="120" t="s">
        <v>7392</v>
      </c>
      <c r="F3384" s="120" t="s">
        <v>3</v>
      </c>
      <c r="G3384" s="120">
        <v>1610407</v>
      </c>
      <c r="H3384" s="124"/>
      <c r="I3384" s="128" t="s">
        <v>8823</v>
      </c>
      <c r="J3384" s="124"/>
      <c r="K3384" s="124"/>
      <c r="L3384" s="124"/>
      <c r="M3384" s="124"/>
      <c r="N3384" s="213">
        <v>0</v>
      </c>
      <c r="O3384" s="213">
        <v>190.11</v>
      </c>
      <c r="P3384" s="124" t="s">
        <v>1314</v>
      </c>
    </row>
    <row r="3385" spans="1:16" ht="51">
      <c r="A3385" s="266">
        <v>373</v>
      </c>
      <c r="B3385" s="124"/>
      <c r="C3385" s="125" t="s">
        <v>1269</v>
      </c>
      <c r="D3385" s="119">
        <v>43193</v>
      </c>
      <c r="E3385" s="120" t="s">
        <v>7393</v>
      </c>
      <c r="F3385" s="120" t="s">
        <v>3</v>
      </c>
      <c r="G3385" s="120">
        <v>1610438</v>
      </c>
      <c r="H3385" s="124"/>
      <c r="I3385" s="128" t="s">
        <v>8824</v>
      </c>
      <c r="J3385" s="124"/>
      <c r="K3385" s="124"/>
      <c r="L3385" s="124"/>
      <c r="M3385" s="124"/>
      <c r="N3385" s="213">
        <v>0</v>
      </c>
      <c r="O3385" s="213">
        <v>222.64</v>
      </c>
      <c r="P3385" s="124" t="s">
        <v>1314</v>
      </c>
    </row>
    <row r="3386" spans="1:16" ht="51">
      <c r="A3386" s="266">
        <v>373</v>
      </c>
      <c r="B3386" s="124"/>
      <c r="C3386" s="125" t="s">
        <v>1269</v>
      </c>
      <c r="D3386" s="119">
        <v>43193</v>
      </c>
      <c r="E3386" s="120" t="s">
        <v>7394</v>
      </c>
      <c r="F3386" s="120" t="s">
        <v>3</v>
      </c>
      <c r="G3386" s="120">
        <v>1610439</v>
      </c>
      <c r="H3386" s="124"/>
      <c r="I3386" s="128" t="s">
        <v>8825</v>
      </c>
      <c r="J3386" s="124"/>
      <c r="K3386" s="124"/>
      <c r="L3386" s="124"/>
      <c r="M3386" s="124"/>
      <c r="N3386" s="213">
        <v>0</v>
      </c>
      <c r="O3386" s="213">
        <v>5159.5</v>
      </c>
      <c r="P3386" s="124" t="s">
        <v>1314</v>
      </c>
    </row>
    <row r="3387" spans="1:16" ht="51">
      <c r="A3387" s="266">
        <v>163</v>
      </c>
      <c r="B3387" s="124"/>
      <c r="C3387" s="125" t="s">
        <v>748</v>
      </c>
      <c r="D3387" s="119">
        <v>43193</v>
      </c>
      <c r="E3387" s="120" t="s">
        <v>7442</v>
      </c>
      <c r="F3387" s="120" t="s">
        <v>3</v>
      </c>
      <c r="G3387" s="120">
        <v>1610177</v>
      </c>
      <c r="H3387" s="124"/>
      <c r="I3387" s="128" t="s">
        <v>8872</v>
      </c>
      <c r="J3387" s="124"/>
      <c r="K3387" s="124"/>
      <c r="L3387" s="124"/>
      <c r="M3387" s="124"/>
      <c r="N3387" s="213">
        <v>0</v>
      </c>
      <c r="O3387" s="213">
        <v>15</v>
      </c>
      <c r="P3387" s="124" t="s">
        <v>1314</v>
      </c>
    </row>
    <row r="3388" spans="1:16" ht="51">
      <c r="A3388" s="266" t="s">
        <v>619</v>
      </c>
      <c r="B3388" s="124"/>
      <c r="C3388" s="125" t="s">
        <v>713</v>
      </c>
      <c r="D3388" s="119">
        <v>43193</v>
      </c>
      <c r="E3388" s="120" t="s">
        <v>7446</v>
      </c>
      <c r="F3388" s="120" t="s">
        <v>3</v>
      </c>
      <c r="G3388" s="120">
        <v>1610324</v>
      </c>
      <c r="H3388" s="124"/>
      <c r="I3388" s="128" t="s">
        <v>8876</v>
      </c>
      <c r="J3388" s="124"/>
      <c r="K3388" s="124"/>
      <c r="L3388" s="124"/>
      <c r="M3388" s="124"/>
      <c r="N3388" s="213">
        <v>0</v>
      </c>
      <c r="O3388" s="213">
        <v>1390.4</v>
      </c>
      <c r="P3388" s="124" t="s">
        <v>1314</v>
      </c>
    </row>
    <row r="3389" spans="1:16" ht="51">
      <c r="A3389" s="266" t="s">
        <v>619</v>
      </c>
      <c r="B3389" s="124"/>
      <c r="C3389" s="125" t="s">
        <v>713</v>
      </c>
      <c r="D3389" s="119">
        <v>43193</v>
      </c>
      <c r="E3389" s="120" t="s">
        <v>7561</v>
      </c>
      <c r="F3389" s="120" t="s">
        <v>3</v>
      </c>
      <c r="G3389" s="120">
        <v>1610189</v>
      </c>
      <c r="H3389" s="124"/>
      <c r="I3389" s="128" t="s">
        <v>1402</v>
      </c>
      <c r="J3389" s="124"/>
      <c r="K3389" s="124"/>
      <c r="L3389" s="124"/>
      <c r="M3389" s="124"/>
      <c r="N3389" s="213">
        <v>0</v>
      </c>
      <c r="O3389" s="213">
        <v>703.59</v>
      </c>
      <c r="P3389" s="124" t="s">
        <v>1314</v>
      </c>
    </row>
    <row r="3390" spans="1:16" ht="51">
      <c r="A3390" s="266" t="s">
        <v>619</v>
      </c>
      <c r="B3390" s="124"/>
      <c r="C3390" s="125" t="s">
        <v>713</v>
      </c>
      <c r="D3390" s="119">
        <v>43193</v>
      </c>
      <c r="E3390" s="120" t="s">
        <v>7562</v>
      </c>
      <c r="F3390" s="120" t="s">
        <v>3</v>
      </c>
      <c r="G3390" s="120">
        <v>1610317</v>
      </c>
      <c r="H3390" s="124"/>
      <c r="I3390" s="128" t="s">
        <v>1413</v>
      </c>
      <c r="J3390" s="124"/>
      <c r="K3390" s="124"/>
      <c r="L3390" s="124"/>
      <c r="M3390" s="124"/>
      <c r="N3390" s="213">
        <v>0</v>
      </c>
      <c r="O3390" s="213">
        <v>695</v>
      </c>
      <c r="P3390" s="124" t="s">
        <v>1314</v>
      </c>
    </row>
    <row r="3391" spans="1:16" ht="51">
      <c r="A3391" s="266" t="s">
        <v>619</v>
      </c>
      <c r="B3391" s="124"/>
      <c r="C3391" s="125" t="s">
        <v>713</v>
      </c>
      <c r="D3391" s="119">
        <v>43193</v>
      </c>
      <c r="E3391" s="120" t="s">
        <v>7582</v>
      </c>
      <c r="F3391" s="120" t="s">
        <v>3</v>
      </c>
      <c r="G3391" s="120">
        <v>1610190</v>
      </c>
      <c r="H3391" s="124"/>
      <c r="I3391" s="128" t="s">
        <v>1388</v>
      </c>
      <c r="J3391" s="124"/>
      <c r="K3391" s="124"/>
      <c r="L3391" s="124"/>
      <c r="M3391" s="124"/>
      <c r="N3391" s="213">
        <v>0</v>
      </c>
      <c r="O3391" s="213">
        <v>711</v>
      </c>
      <c r="P3391" s="124" t="s">
        <v>1314</v>
      </c>
    </row>
    <row r="3392" spans="1:16" ht="51">
      <c r="A3392" s="266" t="s">
        <v>619</v>
      </c>
      <c r="B3392" s="124"/>
      <c r="C3392" s="125" t="s">
        <v>713</v>
      </c>
      <c r="D3392" s="119">
        <v>43193</v>
      </c>
      <c r="E3392" s="120" t="s">
        <v>7587</v>
      </c>
      <c r="F3392" s="120" t="s">
        <v>3</v>
      </c>
      <c r="G3392" s="120">
        <v>1610307</v>
      </c>
      <c r="H3392" s="124"/>
      <c r="I3392" s="128" t="s">
        <v>8993</v>
      </c>
      <c r="J3392" s="124"/>
      <c r="K3392" s="124"/>
      <c r="L3392" s="124"/>
      <c r="M3392" s="124"/>
      <c r="N3392" s="213">
        <v>0</v>
      </c>
      <c r="O3392" s="213">
        <v>7383.94</v>
      </c>
      <c r="P3392" s="124" t="s">
        <v>1314</v>
      </c>
    </row>
    <row r="3393" spans="1:16" ht="51">
      <c r="A3393" s="266">
        <v>35</v>
      </c>
      <c r="B3393" s="124"/>
      <c r="C3393" s="125" t="s">
        <v>696</v>
      </c>
      <c r="D3393" s="119">
        <v>43193</v>
      </c>
      <c r="E3393" s="120" t="s">
        <v>7604</v>
      </c>
      <c r="F3393" s="120" t="s">
        <v>3</v>
      </c>
      <c r="G3393" s="120">
        <v>1610263</v>
      </c>
      <c r="H3393" s="124"/>
      <c r="I3393" s="128" t="s">
        <v>1383</v>
      </c>
      <c r="J3393" s="124"/>
      <c r="K3393" s="124"/>
      <c r="L3393" s="124"/>
      <c r="M3393" s="124"/>
      <c r="N3393" s="213">
        <v>0</v>
      </c>
      <c r="O3393" s="213">
        <v>1200</v>
      </c>
      <c r="P3393" s="124" t="s">
        <v>1314</v>
      </c>
    </row>
    <row r="3394" spans="1:16" ht="38.25">
      <c r="A3394" s="266">
        <v>35</v>
      </c>
      <c r="B3394" s="124"/>
      <c r="C3394" s="125" t="s">
        <v>696</v>
      </c>
      <c r="D3394" s="119">
        <v>43193</v>
      </c>
      <c r="E3394" s="120" t="s">
        <v>7606</v>
      </c>
      <c r="F3394" s="120" t="s">
        <v>3</v>
      </c>
      <c r="G3394" s="120">
        <v>1610349</v>
      </c>
      <c r="H3394" s="124"/>
      <c r="I3394" s="128" t="s">
        <v>1381</v>
      </c>
      <c r="J3394" s="124"/>
      <c r="K3394" s="124"/>
      <c r="L3394" s="124"/>
      <c r="M3394" s="124"/>
      <c r="N3394" s="213">
        <v>0</v>
      </c>
      <c r="O3394" s="213">
        <v>1278</v>
      </c>
      <c r="P3394" s="124" t="s">
        <v>1314</v>
      </c>
    </row>
    <row r="3395" spans="1:16" ht="51">
      <c r="A3395" s="266" t="s">
        <v>619</v>
      </c>
      <c r="B3395" s="124"/>
      <c r="C3395" s="125" t="s">
        <v>713</v>
      </c>
      <c r="D3395" s="119">
        <v>43193</v>
      </c>
      <c r="E3395" s="120" t="s">
        <v>7759</v>
      </c>
      <c r="F3395" s="120" t="s">
        <v>3</v>
      </c>
      <c r="G3395" s="120">
        <v>1610373</v>
      </c>
      <c r="H3395" s="124"/>
      <c r="I3395" s="128" t="s">
        <v>9136</v>
      </c>
      <c r="J3395" s="124"/>
      <c r="K3395" s="124"/>
      <c r="L3395" s="124"/>
      <c r="M3395" s="124"/>
      <c r="N3395" s="213">
        <v>0</v>
      </c>
      <c r="O3395" s="213">
        <v>518.26</v>
      </c>
      <c r="P3395" s="124" t="s">
        <v>1314</v>
      </c>
    </row>
    <row r="3396" spans="1:16" ht="51">
      <c r="A3396" s="266" t="s">
        <v>619</v>
      </c>
      <c r="B3396" s="124"/>
      <c r="C3396" s="125" t="s">
        <v>713</v>
      </c>
      <c r="D3396" s="119">
        <v>43193</v>
      </c>
      <c r="E3396" s="120" t="s">
        <v>7783</v>
      </c>
      <c r="F3396" s="120" t="s">
        <v>3</v>
      </c>
      <c r="G3396" s="120">
        <v>1610259</v>
      </c>
      <c r="H3396" s="124"/>
      <c r="I3396" s="128" t="s">
        <v>9158</v>
      </c>
      <c r="J3396" s="124"/>
      <c r="K3396" s="124"/>
      <c r="L3396" s="124"/>
      <c r="M3396" s="124"/>
      <c r="N3396" s="213">
        <v>0</v>
      </c>
      <c r="O3396" s="213">
        <v>1944.51</v>
      </c>
      <c r="P3396" s="124" t="s">
        <v>1314</v>
      </c>
    </row>
    <row r="3397" spans="1:16" ht="51">
      <c r="A3397" s="266" t="s">
        <v>619</v>
      </c>
      <c r="B3397" s="124"/>
      <c r="C3397" s="125" t="s">
        <v>713</v>
      </c>
      <c r="D3397" s="119">
        <v>43193</v>
      </c>
      <c r="E3397" s="120" t="s">
        <v>7841</v>
      </c>
      <c r="F3397" s="120" t="s">
        <v>3</v>
      </c>
      <c r="G3397" s="120">
        <v>1610328</v>
      </c>
      <c r="H3397" s="124"/>
      <c r="I3397" s="128" t="s">
        <v>9203</v>
      </c>
      <c r="J3397" s="124"/>
      <c r="K3397" s="124"/>
      <c r="L3397" s="124"/>
      <c r="M3397" s="124"/>
      <c r="N3397" s="213">
        <v>0</v>
      </c>
      <c r="O3397" s="213">
        <v>1645.2</v>
      </c>
      <c r="P3397" s="124" t="s">
        <v>1314</v>
      </c>
    </row>
    <row r="3398" spans="1:16" ht="51">
      <c r="A3398" s="266" t="s">
        <v>619</v>
      </c>
      <c r="B3398" s="124"/>
      <c r="C3398" s="125" t="s">
        <v>713</v>
      </c>
      <c r="D3398" s="119">
        <v>43193</v>
      </c>
      <c r="E3398" s="120" t="s">
        <v>7865</v>
      </c>
      <c r="F3398" s="120" t="s">
        <v>3</v>
      </c>
      <c r="G3398" s="120">
        <v>1610344</v>
      </c>
      <c r="H3398" s="124"/>
      <c r="I3398" s="128" t="s">
        <v>1375</v>
      </c>
      <c r="J3398" s="124"/>
      <c r="K3398" s="124"/>
      <c r="L3398" s="124"/>
      <c r="M3398" s="124"/>
      <c r="N3398" s="213">
        <v>0</v>
      </c>
      <c r="O3398" s="213">
        <v>711.18</v>
      </c>
      <c r="P3398" s="124" t="s">
        <v>1314</v>
      </c>
    </row>
    <row r="3399" spans="1:16" ht="51">
      <c r="A3399" s="266" t="s">
        <v>620</v>
      </c>
      <c r="B3399" s="124"/>
      <c r="C3399" s="125" t="s">
        <v>714</v>
      </c>
      <c r="D3399" s="119">
        <v>43193</v>
      </c>
      <c r="E3399" s="120" t="s">
        <v>7951</v>
      </c>
      <c r="F3399" s="120" t="s">
        <v>6</v>
      </c>
      <c r="G3399" s="120">
        <v>701346</v>
      </c>
      <c r="H3399" s="124"/>
      <c r="I3399" s="128" t="s">
        <v>9312</v>
      </c>
      <c r="J3399" s="124"/>
      <c r="K3399" s="124"/>
      <c r="L3399" s="124"/>
      <c r="M3399" s="124"/>
      <c r="N3399" s="213">
        <v>0</v>
      </c>
      <c r="O3399" s="213">
        <v>14644.33</v>
      </c>
      <c r="P3399" s="124" t="s">
        <v>1314</v>
      </c>
    </row>
    <row r="3400" spans="1:16" ht="51">
      <c r="A3400" s="266" t="s">
        <v>620</v>
      </c>
      <c r="B3400" s="124"/>
      <c r="C3400" s="125" t="s">
        <v>714</v>
      </c>
      <c r="D3400" s="119">
        <v>43193</v>
      </c>
      <c r="E3400" s="120" t="s">
        <v>7952</v>
      </c>
      <c r="F3400" s="120" t="s">
        <v>6</v>
      </c>
      <c r="G3400" s="120">
        <v>701452</v>
      </c>
      <c r="H3400" s="124"/>
      <c r="I3400" s="128" t="s">
        <v>9313</v>
      </c>
      <c r="J3400" s="124"/>
      <c r="K3400" s="124"/>
      <c r="L3400" s="124"/>
      <c r="M3400" s="124"/>
      <c r="N3400" s="213">
        <v>0</v>
      </c>
      <c r="O3400" s="213">
        <v>15571.26</v>
      </c>
      <c r="P3400" s="124" t="s">
        <v>1314</v>
      </c>
    </row>
    <row r="3401" spans="1:16" ht="51">
      <c r="A3401" s="266">
        <v>287</v>
      </c>
      <c r="B3401" s="124"/>
      <c r="C3401" s="125" t="s">
        <v>790</v>
      </c>
      <c r="D3401" s="119">
        <v>43193</v>
      </c>
      <c r="E3401" s="120" t="s">
        <v>7953</v>
      </c>
      <c r="F3401" s="120" t="s">
        <v>6</v>
      </c>
      <c r="G3401" s="120">
        <v>74867</v>
      </c>
      <c r="H3401" s="124"/>
      <c r="I3401" s="128" t="s">
        <v>9314</v>
      </c>
      <c r="J3401" s="124"/>
      <c r="K3401" s="124"/>
      <c r="L3401" s="124"/>
      <c r="M3401" s="124"/>
      <c r="N3401" s="213">
        <v>0</v>
      </c>
      <c r="O3401" s="213">
        <v>32140131.239999998</v>
      </c>
      <c r="P3401" s="124" t="s">
        <v>1314</v>
      </c>
    </row>
    <row r="3402" spans="1:16" ht="76.5">
      <c r="A3402" s="266" t="s">
        <v>620</v>
      </c>
      <c r="B3402" s="124"/>
      <c r="C3402" s="125" t="s">
        <v>714</v>
      </c>
      <c r="D3402" s="119">
        <v>43193</v>
      </c>
      <c r="E3402" s="120" t="s">
        <v>7954</v>
      </c>
      <c r="F3402" s="120" t="s">
        <v>6</v>
      </c>
      <c r="G3402" s="120">
        <v>958702</v>
      </c>
      <c r="H3402" s="124"/>
      <c r="I3402" s="128" t="s">
        <v>9315</v>
      </c>
      <c r="J3402" s="124"/>
      <c r="K3402" s="124"/>
      <c r="L3402" s="124"/>
      <c r="M3402" s="124"/>
      <c r="N3402" s="213">
        <v>0</v>
      </c>
      <c r="O3402" s="213">
        <v>200000</v>
      </c>
      <c r="P3402" s="124" t="s">
        <v>1314</v>
      </c>
    </row>
    <row r="3403" spans="1:16" ht="76.5">
      <c r="A3403" s="266">
        <v>25</v>
      </c>
      <c r="B3403" s="124"/>
      <c r="C3403" s="125" t="s">
        <v>694</v>
      </c>
      <c r="D3403" s="119">
        <v>43193</v>
      </c>
      <c r="E3403" s="120" t="s">
        <v>7955</v>
      </c>
      <c r="F3403" s="120" t="s">
        <v>1315</v>
      </c>
      <c r="G3403" s="120">
        <v>17166166</v>
      </c>
      <c r="H3403" s="124"/>
      <c r="I3403" s="128" t="s">
        <v>9316</v>
      </c>
      <c r="J3403" s="124"/>
      <c r="K3403" s="124"/>
      <c r="L3403" s="124"/>
      <c r="M3403" s="124"/>
      <c r="N3403" s="213">
        <v>250372.49</v>
      </c>
      <c r="O3403" s="213">
        <v>0</v>
      </c>
      <c r="P3403" s="124" t="s">
        <v>1314</v>
      </c>
    </row>
    <row r="3404" spans="1:16" ht="76.5">
      <c r="A3404" s="266">
        <v>25</v>
      </c>
      <c r="B3404" s="124"/>
      <c r="C3404" s="125" t="s">
        <v>694</v>
      </c>
      <c r="D3404" s="119">
        <v>43193</v>
      </c>
      <c r="E3404" s="120" t="s">
        <v>7956</v>
      </c>
      <c r="F3404" s="120" t="s">
        <v>1315</v>
      </c>
      <c r="G3404" s="120">
        <v>17166212</v>
      </c>
      <c r="H3404" s="124"/>
      <c r="I3404" s="128" t="s">
        <v>9317</v>
      </c>
      <c r="J3404" s="124"/>
      <c r="K3404" s="124"/>
      <c r="L3404" s="124"/>
      <c r="M3404" s="124"/>
      <c r="N3404" s="213">
        <v>195332.28</v>
      </c>
      <c r="O3404" s="213">
        <v>0</v>
      </c>
      <c r="P3404" s="124" t="s">
        <v>1314</v>
      </c>
    </row>
    <row r="3405" spans="1:16" ht="76.5">
      <c r="A3405" s="266">
        <v>25</v>
      </c>
      <c r="B3405" s="124"/>
      <c r="C3405" s="125" t="s">
        <v>694</v>
      </c>
      <c r="D3405" s="119">
        <v>43193</v>
      </c>
      <c r="E3405" s="120" t="s">
        <v>7957</v>
      </c>
      <c r="F3405" s="120" t="s">
        <v>1315</v>
      </c>
      <c r="G3405" s="120">
        <v>17182479</v>
      </c>
      <c r="H3405" s="124"/>
      <c r="I3405" s="128" t="s">
        <v>9318</v>
      </c>
      <c r="J3405" s="124"/>
      <c r="K3405" s="124"/>
      <c r="L3405" s="124"/>
      <c r="M3405" s="124"/>
      <c r="N3405" s="213">
        <v>233227.84</v>
      </c>
      <c r="O3405" s="213">
        <v>0</v>
      </c>
      <c r="P3405" s="124" t="s">
        <v>1314</v>
      </c>
    </row>
    <row r="3406" spans="1:16" ht="76.5">
      <c r="A3406" s="266">
        <v>25</v>
      </c>
      <c r="B3406" s="124"/>
      <c r="C3406" s="125" t="s">
        <v>694</v>
      </c>
      <c r="D3406" s="119">
        <v>43193</v>
      </c>
      <c r="E3406" s="120" t="s">
        <v>7958</v>
      </c>
      <c r="F3406" s="120" t="s">
        <v>1315</v>
      </c>
      <c r="G3406" s="120">
        <v>17182457</v>
      </c>
      <c r="H3406" s="124"/>
      <c r="I3406" s="128" t="s">
        <v>9319</v>
      </c>
      <c r="J3406" s="124"/>
      <c r="K3406" s="124"/>
      <c r="L3406" s="124"/>
      <c r="M3406" s="124"/>
      <c r="N3406" s="213">
        <v>208949.27</v>
      </c>
      <c r="O3406" s="213">
        <v>0</v>
      </c>
      <c r="P3406" s="124" t="s">
        <v>1314</v>
      </c>
    </row>
    <row r="3407" spans="1:16" ht="76.5">
      <c r="A3407" s="266">
        <v>25</v>
      </c>
      <c r="B3407" s="124"/>
      <c r="C3407" s="125" t="s">
        <v>694</v>
      </c>
      <c r="D3407" s="119">
        <v>43193</v>
      </c>
      <c r="E3407" s="120" t="s">
        <v>7959</v>
      </c>
      <c r="F3407" s="120" t="s">
        <v>1315</v>
      </c>
      <c r="G3407" s="120">
        <v>17182451</v>
      </c>
      <c r="H3407" s="124"/>
      <c r="I3407" s="128" t="s">
        <v>9320</v>
      </c>
      <c r="J3407" s="124"/>
      <c r="K3407" s="124"/>
      <c r="L3407" s="124"/>
      <c r="M3407" s="124"/>
      <c r="N3407" s="213">
        <v>95656.93</v>
      </c>
      <c r="O3407" s="213">
        <v>0</v>
      </c>
      <c r="P3407" s="124" t="s">
        <v>1314</v>
      </c>
    </row>
    <row r="3408" spans="1:16" ht="76.5">
      <c r="A3408" s="266">
        <v>25</v>
      </c>
      <c r="B3408" s="124"/>
      <c r="C3408" s="125" t="s">
        <v>694</v>
      </c>
      <c r="D3408" s="119">
        <v>43193</v>
      </c>
      <c r="E3408" s="120" t="s">
        <v>7960</v>
      </c>
      <c r="F3408" s="120" t="s">
        <v>1315</v>
      </c>
      <c r="G3408" s="120">
        <v>17182458</v>
      </c>
      <c r="H3408" s="124"/>
      <c r="I3408" s="128" t="s">
        <v>9321</v>
      </c>
      <c r="J3408" s="124"/>
      <c r="K3408" s="124"/>
      <c r="L3408" s="124"/>
      <c r="M3408" s="124"/>
      <c r="N3408" s="213">
        <v>378790.06</v>
      </c>
      <c r="O3408" s="213">
        <v>0</v>
      </c>
      <c r="P3408" s="124" t="s">
        <v>1314</v>
      </c>
    </row>
    <row r="3409" spans="1:16" ht="76.5">
      <c r="A3409" s="266">
        <v>25</v>
      </c>
      <c r="B3409" s="124"/>
      <c r="C3409" s="125" t="s">
        <v>694</v>
      </c>
      <c r="D3409" s="119">
        <v>43193</v>
      </c>
      <c r="E3409" s="120" t="s">
        <v>7961</v>
      </c>
      <c r="F3409" s="120" t="s">
        <v>1315</v>
      </c>
      <c r="G3409" s="120">
        <v>17182454</v>
      </c>
      <c r="H3409" s="124"/>
      <c r="I3409" s="128" t="s">
        <v>9322</v>
      </c>
      <c r="J3409" s="124"/>
      <c r="K3409" s="124"/>
      <c r="L3409" s="124"/>
      <c r="M3409" s="124"/>
      <c r="N3409" s="213">
        <v>442632.94</v>
      </c>
      <c r="O3409" s="213">
        <v>0</v>
      </c>
      <c r="P3409" s="124" t="s">
        <v>1314</v>
      </c>
    </row>
    <row r="3410" spans="1:16" ht="76.5">
      <c r="A3410" s="266">
        <v>25</v>
      </c>
      <c r="B3410" s="124"/>
      <c r="C3410" s="125" t="s">
        <v>694</v>
      </c>
      <c r="D3410" s="119">
        <v>43193</v>
      </c>
      <c r="E3410" s="120" t="s">
        <v>7962</v>
      </c>
      <c r="F3410" s="120" t="s">
        <v>1315</v>
      </c>
      <c r="G3410" s="120">
        <v>17182428</v>
      </c>
      <c r="H3410" s="124"/>
      <c r="I3410" s="128" t="s">
        <v>9323</v>
      </c>
      <c r="J3410" s="124"/>
      <c r="K3410" s="124"/>
      <c r="L3410" s="124"/>
      <c r="M3410" s="124"/>
      <c r="N3410" s="213">
        <v>449873.78</v>
      </c>
      <c r="O3410" s="213">
        <v>0</v>
      </c>
      <c r="P3410" s="124" t="s">
        <v>1314</v>
      </c>
    </row>
    <row r="3411" spans="1:16" ht="76.5">
      <c r="A3411" s="266">
        <v>25</v>
      </c>
      <c r="B3411" s="124"/>
      <c r="C3411" s="125" t="s">
        <v>694</v>
      </c>
      <c r="D3411" s="119">
        <v>43193</v>
      </c>
      <c r="E3411" s="120" t="s">
        <v>7963</v>
      </c>
      <c r="F3411" s="120" t="s">
        <v>1315</v>
      </c>
      <c r="G3411" s="120">
        <v>17182559</v>
      </c>
      <c r="H3411" s="124"/>
      <c r="I3411" s="128" t="s">
        <v>9324</v>
      </c>
      <c r="J3411" s="124"/>
      <c r="K3411" s="124"/>
      <c r="L3411" s="124"/>
      <c r="M3411" s="124"/>
      <c r="N3411" s="213">
        <v>67077.72</v>
      </c>
      <c r="O3411" s="213">
        <v>0</v>
      </c>
      <c r="P3411" s="124" t="s">
        <v>1314</v>
      </c>
    </row>
    <row r="3412" spans="1:16" ht="76.5">
      <c r="A3412" s="266">
        <v>25</v>
      </c>
      <c r="B3412" s="124"/>
      <c r="C3412" s="125" t="s">
        <v>694</v>
      </c>
      <c r="D3412" s="119">
        <v>43193</v>
      </c>
      <c r="E3412" s="120" t="s">
        <v>7964</v>
      </c>
      <c r="F3412" s="120" t="s">
        <v>1315</v>
      </c>
      <c r="G3412" s="120">
        <v>17182565</v>
      </c>
      <c r="H3412" s="124"/>
      <c r="I3412" s="128" t="s">
        <v>9325</v>
      </c>
      <c r="J3412" s="124"/>
      <c r="K3412" s="124"/>
      <c r="L3412" s="124"/>
      <c r="M3412" s="124"/>
      <c r="N3412" s="213">
        <v>222173.79</v>
      </c>
      <c r="O3412" s="213">
        <v>0</v>
      </c>
      <c r="P3412" s="124" t="s">
        <v>1314</v>
      </c>
    </row>
    <row r="3413" spans="1:16" ht="89.25">
      <c r="A3413" s="266">
        <v>597</v>
      </c>
      <c r="B3413" s="124"/>
      <c r="C3413" s="125" t="s">
        <v>4550</v>
      </c>
      <c r="D3413" s="119">
        <v>43193</v>
      </c>
      <c r="E3413" s="120" t="s">
        <v>7965</v>
      </c>
      <c r="F3413" s="120" t="s">
        <v>11</v>
      </c>
      <c r="G3413" s="120">
        <v>917648</v>
      </c>
      <c r="H3413" s="124"/>
      <c r="I3413" s="128" t="s">
        <v>9326</v>
      </c>
      <c r="J3413" s="124"/>
      <c r="K3413" s="124"/>
      <c r="L3413" s="124"/>
      <c r="M3413" s="124"/>
      <c r="N3413" s="213">
        <v>3868.76</v>
      </c>
      <c r="O3413" s="213">
        <v>0</v>
      </c>
      <c r="P3413" s="124" t="s">
        <v>1314</v>
      </c>
    </row>
    <row r="3414" spans="1:16" ht="63.75">
      <c r="A3414" s="266">
        <v>513</v>
      </c>
      <c r="B3414" s="124"/>
      <c r="C3414" s="125" t="s">
        <v>201</v>
      </c>
      <c r="D3414" s="119">
        <v>43193</v>
      </c>
      <c r="E3414" s="120" t="s">
        <v>7966</v>
      </c>
      <c r="F3414" s="120" t="s">
        <v>15</v>
      </c>
      <c r="G3414" s="120">
        <v>701347</v>
      </c>
      <c r="H3414" s="124"/>
      <c r="I3414" s="128" t="s">
        <v>9327</v>
      </c>
      <c r="J3414" s="124"/>
      <c r="K3414" s="124"/>
      <c r="L3414" s="124"/>
      <c r="M3414" s="124"/>
      <c r="N3414" s="213">
        <v>50</v>
      </c>
      <c r="O3414" s="213">
        <v>0</v>
      </c>
      <c r="P3414" s="124" t="s">
        <v>1314</v>
      </c>
    </row>
    <row r="3415" spans="1:16" ht="63.75">
      <c r="A3415" s="266">
        <v>513</v>
      </c>
      <c r="B3415" s="124"/>
      <c r="C3415" s="125" t="s">
        <v>201</v>
      </c>
      <c r="D3415" s="119">
        <v>43193</v>
      </c>
      <c r="E3415" s="120" t="s">
        <v>7967</v>
      </c>
      <c r="F3415" s="120" t="s">
        <v>15</v>
      </c>
      <c r="G3415" s="120">
        <v>701453</v>
      </c>
      <c r="H3415" s="124"/>
      <c r="I3415" s="128" t="s">
        <v>9328</v>
      </c>
      <c r="J3415" s="124"/>
      <c r="K3415" s="124"/>
      <c r="L3415" s="124"/>
      <c r="M3415" s="124"/>
      <c r="N3415" s="213">
        <v>50</v>
      </c>
      <c r="O3415" s="213">
        <v>0</v>
      </c>
      <c r="P3415" s="124" t="s">
        <v>1314</v>
      </c>
    </row>
    <row r="3416" spans="1:16" ht="63.75">
      <c r="A3416" s="266">
        <v>513</v>
      </c>
      <c r="B3416" s="124"/>
      <c r="C3416" s="125" t="s">
        <v>201</v>
      </c>
      <c r="D3416" s="119">
        <v>43193</v>
      </c>
      <c r="E3416" s="120" t="s">
        <v>7968</v>
      </c>
      <c r="F3416" s="120" t="s">
        <v>15</v>
      </c>
      <c r="G3416" s="120">
        <v>701458</v>
      </c>
      <c r="H3416" s="124"/>
      <c r="I3416" s="128" t="s">
        <v>9329</v>
      </c>
      <c r="J3416" s="124"/>
      <c r="K3416" s="124"/>
      <c r="L3416" s="124"/>
      <c r="M3416" s="124"/>
      <c r="N3416" s="213">
        <v>50</v>
      </c>
      <c r="O3416" s="213">
        <v>0</v>
      </c>
      <c r="P3416" s="124" t="s">
        <v>1314</v>
      </c>
    </row>
    <row r="3417" spans="1:16" ht="63.75">
      <c r="A3417" s="266">
        <v>513</v>
      </c>
      <c r="B3417" s="124"/>
      <c r="C3417" s="125" t="s">
        <v>201</v>
      </c>
      <c r="D3417" s="119">
        <v>43193</v>
      </c>
      <c r="E3417" s="120" t="s">
        <v>7969</v>
      </c>
      <c r="F3417" s="120" t="s">
        <v>15</v>
      </c>
      <c r="G3417" s="120">
        <v>701461</v>
      </c>
      <c r="H3417" s="124"/>
      <c r="I3417" s="128" t="s">
        <v>9330</v>
      </c>
      <c r="J3417" s="124"/>
      <c r="K3417" s="124"/>
      <c r="L3417" s="124"/>
      <c r="M3417" s="124"/>
      <c r="N3417" s="213">
        <v>50</v>
      </c>
      <c r="O3417" s="213">
        <v>0</v>
      </c>
      <c r="P3417" s="124" t="s">
        <v>1314</v>
      </c>
    </row>
    <row r="3418" spans="1:16" ht="63.75">
      <c r="A3418" s="266" t="s">
        <v>619</v>
      </c>
      <c r="B3418" s="124"/>
      <c r="C3418" s="125" t="s">
        <v>713</v>
      </c>
      <c r="D3418" s="119">
        <v>43193</v>
      </c>
      <c r="E3418" s="120" t="s">
        <v>7970</v>
      </c>
      <c r="F3418" s="120" t="s">
        <v>15</v>
      </c>
      <c r="G3418" s="120">
        <v>701601</v>
      </c>
      <c r="H3418" s="124"/>
      <c r="I3418" s="128" t="s">
        <v>9331</v>
      </c>
      <c r="J3418" s="124"/>
      <c r="K3418" s="124"/>
      <c r="L3418" s="124"/>
      <c r="M3418" s="124"/>
      <c r="N3418" s="213">
        <v>50</v>
      </c>
      <c r="O3418" s="213">
        <v>0</v>
      </c>
      <c r="P3418" s="124" t="s">
        <v>1314</v>
      </c>
    </row>
    <row r="3419" spans="1:16" ht="51">
      <c r="A3419" s="266" t="s">
        <v>619</v>
      </c>
      <c r="B3419" s="124"/>
      <c r="C3419" s="125" t="s">
        <v>713</v>
      </c>
      <c r="D3419" s="119">
        <v>43193</v>
      </c>
      <c r="E3419" s="120" t="s">
        <v>7971</v>
      </c>
      <c r="F3419" s="120" t="s">
        <v>15</v>
      </c>
      <c r="G3419" s="120">
        <v>701603</v>
      </c>
      <c r="H3419" s="124"/>
      <c r="I3419" s="128" t="s">
        <v>9332</v>
      </c>
      <c r="J3419" s="124"/>
      <c r="K3419" s="124"/>
      <c r="L3419" s="124"/>
      <c r="M3419" s="124"/>
      <c r="N3419" s="213">
        <v>50</v>
      </c>
      <c r="O3419" s="213">
        <v>0</v>
      </c>
      <c r="P3419" s="124" t="s">
        <v>1314</v>
      </c>
    </row>
    <row r="3420" spans="1:16" ht="89.25">
      <c r="A3420" s="266">
        <v>197</v>
      </c>
      <c r="B3420" s="124"/>
      <c r="C3420" s="125" t="s">
        <v>754</v>
      </c>
      <c r="D3420" s="119">
        <v>43193</v>
      </c>
      <c r="E3420" s="120" t="s">
        <v>7972</v>
      </c>
      <c r="F3420" s="120" t="s">
        <v>15</v>
      </c>
      <c r="G3420" s="120">
        <v>4660</v>
      </c>
      <c r="H3420" s="124"/>
      <c r="I3420" s="128" t="s">
        <v>9333</v>
      </c>
      <c r="J3420" s="124"/>
      <c r="K3420" s="124"/>
      <c r="L3420" s="124"/>
      <c r="M3420" s="124"/>
      <c r="N3420" s="213">
        <v>430.73</v>
      </c>
      <c r="O3420" s="213">
        <v>0</v>
      </c>
      <c r="P3420" s="124" t="s">
        <v>1314</v>
      </c>
    </row>
    <row r="3421" spans="1:16" ht="89.25">
      <c r="A3421" s="266">
        <v>25</v>
      </c>
      <c r="B3421" s="124"/>
      <c r="C3421" s="125" t="s">
        <v>694</v>
      </c>
      <c r="D3421" s="119">
        <v>43193</v>
      </c>
      <c r="E3421" s="120" t="s">
        <v>7973</v>
      </c>
      <c r="F3421" s="120" t="s">
        <v>15</v>
      </c>
      <c r="G3421" s="120">
        <v>4657</v>
      </c>
      <c r="H3421" s="124"/>
      <c r="I3421" s="128" t="s">
        <v>9334</v>
      </c>
      <c r="J3421" s="124"/>
      <c r="K3421" s="124"/>
      <c r="L3421" s="124"/>
      <c r="M3421" s="124"/>
      <c r="N3421" s="213">
        <v>270.89</v>
      </c>
      <c r="O3421" s="213">
        <v>0</v>
      </c>
      <c r="P3421" s="124" t="s">
        <v>1314</v>
      </c>
    </row>
    <row r="3422" spans="1:16" ht="89.25">
      <c r="A3422" s="266">
        <v>594</v>
      </c>
      <c r="B3422" s="124"/>
      <c r="C3422" s="125" t="s">
        <v>113</v>
      </c>
      <c r="D3422" s="119">
        <v>43193</v>
      </c>
      <c r="E3422" s="120" t="s">
        <v>7974</v>
      </c>
      <c r="F3422" s="120" t="s">
        <v>15</v>
      </c>
      <c r="G3422" s="120">
        <v>4664</v>
      </c>
      <c r="H3422" s="124"/>
      <c r="I3422" s="128" t="s">
        <v>9335</v>
      </c>
      <c r="J3422" s="124"/>
      <c r="K3422" s="124"/>
      <c r="L3422" s="124"/>
      <c r="M3422" s="124"/>
      <c r="N3422" s="213">
        <v>271.99</v>
      </c>
      <c r="O3422" s="213">
        <v>0</v>
      </c>
      <c r="P3422" s="124" t="s">
        <v>1314</v>
      </c>
    </row>
    <row r="3423" spans="1:16" ht="51">
      <c r="A3423" s="266">
        <v>513</v>
      </c>
      <c r="B3423" s="124"/>
      <c r="C3423" s="125" t="s">
        <v>201</v>
      </c>
      <c r="D3423" s="119">
        <v>43193</v>
      </c>
      <c r="E3423" s="120" t="s">
        <v>7975</v>
      </c>
      <c r="F3423" s="120" t="s">
        <v>15</v>
      </c>
      <c r="G3423" s="120">
        <v>702221</v>
      </c>
      <c r="H3423" s="124"/>
      <c r="I3423" s="128" t="s">
        <v>9336</v>
      </c>
      <c r="J3423" s="124"/>
      <c r="K3423" s="124"/>
      <c r="L3423" s="124"/>
      <c r="M3423" s="124"/>
      <c r="N3423" s="213">
        <v>50</v>
      </c>
      <c r="O3423" s="213">
        <v>0</v>
      </c>
      <c r="P3423" s="124" t="s">
        <v>1314</v>
      </c>
    </row>
    <row r="3424" spans="1:16" ht="102">
      <c r="A3424" s="266">
        <v>310</v>
      </c>
      <c r="B3424" s="124"/>
      <c r="C3424" s="125" t="s">
        <v>807</v>
      </c>
      <c r="D3424" s="119">
        <v>43193</v>
      </c>
      <c r="E3424" s="120" t="s">
        <v>7976</v>
      </c>
      <c r="F3424" s="120" t="s">
        <v>1257</v>
      </c>
      <c r="G3424" s="120">
        <v>4614</v>
      </c>
      <c r="H3424" s="124"/>
      <c r="I3424" s="128" t="s">
        <v>9337</v>
      </c>
      <c r="J3424" s="124"/>
      <c r="K3424" s="124"/>
      <c r="L3424" s="124"/>
      <c r="M3424" s="124"/>
      <c r="N3424" s="213">
        <v>42771.18</v>
      </c>
      <c r="O3424" s="213">
        <v>0</v>
      </c>
      <c r="P3424" s="124" t="s">
        <v>1314</v>
      </c>
    </row>
    <row r="3425" spans="1:16" ht="102">
      <c r="A3425" s="266">
        <v>310</v>
      </c>
      <c r="B3425" s="124"/>
      <c r="C3425" s="125" t="s">
        <v>807</v>
      </c>
      <c r="D3425" s="119">
        <v>43193</v>
      </c>
      <c r="E3425" s="120" t="s">
        <v>7977</v>
      </c>
      <c r="F3425" s="120" t="s">
        <v>15</v>
      </c>
      <c r="G3425" s="120">
        <v>4614</v>
      </c>
      <c r="H3425" s="124"/>
      <c r="I3425" s="128" t="s">
        <v>9338</v>
      </c>
      <c r="J3425" s="124"/>
      <c r="K3425" s="124"/>
      <c r="L3425" s="124"/>
      <c r="M3425" s="124"/>
      <c r="N3425" s="213">
        <v>3225.56</v>
      </c>
      <c r="O3425" s="213">
        <v>0</v>
      </c>
      <c r="P3425" s="124" t="s">
        <v>1314</v>
      </c>
    </row>
    <row r="3426" spans="1:16" ht="76.5">
      <c r="A3426" s="266">
        <v>25</v>
      </c>
      <c r="B3426" s="124"/>
      <c r="C3426" s="125" t="s">
        <v>694</v>
      </c>
      <c r="D3426" s="119">
        <v>43193</v>
      </c>
      <c r="E3426" s="120" t="s">
        <v>7978</v>
      </c>
      <c r="F3426" s="120" t="s">
        <v>1315</v>
      </c>
      <c r="G3426" s="120">
        <v>17166181</v>
      </c>
      <c r="H3426" s="124"/>
      <c r="I3426" s="128" t="s">
        <v>9339</v>
      </c>
      <c r="J3426" s="124"/>
      <c r="K3426" s="124"/>
      <c r="L3426" s="124"/>
      <c r="M3426" s="124"/>
      <c r="N3426" s="213">
        <v>240066.57</v>
      </c>
      <c r="O3426" s="213">
        <v>0</v>
      </c>
      <c r="P3426" s="124" t="s">
        <v>1314</v>
      </c>
    </row>
    <row r="3427" spans="1:16" ht="76.5">
      <c r="A3427" s="266">
        <v>25</v>
      </c>
      <c r="B3427" s="124"/>
      <c r="C3427" s="125" t="s">
        <v>694</v>
      </c>
      <c r="D3427" s="119">
        <v>43193</v>
      </c>
      <c r="E3427" s="120" t="s">
        <v>7979</v>
      </c>
      <c r="F3427" s="120" t="s">
        <v>1315</v>
      </c>
      <c r="G3427" s="120">
        <v>17166178</v>
      </c>
      <c r="H3427" s="124"/>
      <c r="I3427" s="128" t="s">
        <v>9340</v>
      </c>
      <c r="J3427" s="124"/>
      <c r="K3427" s="124"/>
      <c r="L3427" s="124"/>
      <c r="M3427" s="124"/>
      <c r="N3427" s="213">
        <v>610101.02</v>
      </c>
      <c r="O3427" s="213">
        <v>0</v>
      </c>
      <c r="P3427" s="124" t="s">
        <v>1314</v>
      </c>
    </row>
    <row r="3428" spans="1:16" ht="76.5">
      <c r="A3428" s="266">
        <v>25</v>
      </c>
      <c r="B3428" s="124"/>
      <c r="C3428" s="125" t="s">
        <v>694</v>
      </c>
      <c r="D3428" s="119">
        <v>43193</v>
      </c>
      <c r="E3428" s="120" t="s">
        <v>7980</v>
      </c>
      <c r="F3428" s="120" t="s">
        <v>1315</v>
      </c>
      <c r="G3428" s="120">
        <v>17165816</v>
      </c>
      <c r="H3428" s="124"/>
      <c r="I3428" s="128" t="s">
        <v>9341</v>
      </c>
      <c r="J3428" s="124"/>
      <c r="K3428" s="124"/>
      <c r="L3428" s="124"/>
      <c r="M3428" s="124"/>
      <c r="N3428" s="213">
        <v>51647.82</v>
      </c>
      <c r="O3428" s="213">
        <v>0</v>
      </c>
      <c r="P3428" s="124" t="s">
        <v>1314</v>
      </c>
    </row>
    <row r="3429" spans="1:16" ht="76.5">
      <c r="A3429" s="266">
        <v>25</v>
      </c>
      <c r="B3429" s="124"/>
      <c r="C3429" s="125" t="s">
        <v>694</v>
      </c>
      <c r="D3429" s="119">
        <v>43193</v>
      </c>
      <c r="E3429" s="120" t="s">
        <v>7981</v>
      </c>
      <c r="F3429" s="120" t="s">
        <v>1315</v>
      </c>
      <c r="G3429" s="120">
        <v>17165814</v>
      </c>
      <c r="H3429" s="124"/>
      <c r="I3429" s="128" t="s">
        <v>9342</v>
      </c>
      <c r="J3429" s="124"/>
      <c r="K3429" s="124"/>
      <c r="L3429" s="124"/>
      <c r="M3429" s="124"/>
      <c r="N3429" s="213">
        <v>1657356.4</v>
      </c>
      <c r="O3429" s="213">
        <v>0</v>
      </c>
      <c r="P3429" s="124" t="s">
        <v>1314</v>
      </c>
    </row>
    <row r="3430" spans="1:16" ht="76.5">
      <c r="A3430" s="266">
        <v>25</v>
      </c>
      <c r="B3430" s="124"/>
      <c r="C3430" s="125" t="s">
        <v>694</v>
      </c>
      <c r="D3430" s="119">
        <v>43193</v>
      </c>
      <c r="E3430" s="120" t="s">
        <v>7982</v>
      </c>
      <c r="F3430" s="120" t="s">
        <v>1315</v>
      </c>
      <c r="G3430" s="120">
        <v>17166393</v>
      </c>
      <c r="H3430" s="124"/>
      <c r="I3430" s="128" t="s">
        <v>9343</v>
      </c>
      <c r="J3430" s="124"/>
      <c r="K3430" s="124"/>
      <c r="L3430" s="124"/>
      <c r="M3430" s="124"/>
      <c r="N3430" s="213">
        <v>302974.02</v>
      </c>
      <c r="O3430" s="213">
        <v>0</v>
      </c>
      <c r="P3430" s="124" t="s">
        <v>1314</v>
      </c>
    </row>
    <row r="3431" spans="1:16" ht="76.5">
      <c r="A3431" s="266">
        <v>25</v>
      </c>
      <c r="B3431" s="124"/>
      <c r="C3431" s="125" t="s">
        <v>694</v>
      </c>
      <c r="D3431" s="119">
        <v>43193</v>
      </c>
      <c r="E3431" s="120" t="s">
        <v>7983</v>
      </c>
      <c r="F3431" s="120" t="s">
        <v>1315</v>
      </c>
      <c r="G3431" s="120">
        <v>17166352</v>
      </c>
      <c r="H3431" s="124"/>
      <c r="I3431" s="128" t="s">
        <v>9344</v>
      </c>
      <c r="J3431" s="124"/>
      <c r="K3431" s="124"/>
      <c r="L3431" s="124"/>
      <c r="M3431" s="124"/>
      <c r="N3431" s="213">
        <v>214894.28</v>
      </c>
      <c r="O3431" s="213">
        <v>0</v>
      </c>
      <c r="P3431" s="124" t="s">
        <v>1314</v>
      </c>
    </row>
    <row r="3432" spans="1:16" ht="76.5">
      <c r="A3432" s="266">
        <v>25</v>
      </c>
      <c r="B3432" s="124"/>
      <c r="C3432" s="125" t="s">
        <v>694</v>
      </c>
      <c r="D3432" s="119">
        <v>43193</v>
      </c>
      <c r="E3432" s="120" t="s">
        <v>7984</v>
      </c>
      <c r="F3432" s="120" t="s">
        <v>1315</v>
      </c>
      <c r="G3432" s="120">
        <v>17166301</v>
      </c>
      <c r="H3432" s="124"/>
      <c r="I3432" s="128" t="s">
        <v>9345</v>
      </c>
      <c r="J3432" s="124"/>
      <c r="K3432" s="124"/>
      <c r="L3432" s="124"/>
      <c r="M3432" s="124"/>
      <c r="N3432" s="213">
        <v>97253.54</v>
      </c>
      <c r="O3432" s="213">
        <v>0</v>
      </c>
      <c r="P3432" s="124" t="s">
        <v>1314</v>
      </c>
    </row>
    <row r="3433" spans="1:16" ht="76.5">
      <c r="A3433" s="266">
        <v>25</v>
      </c>
      <c r="B3433" s="124"/>
      <c r="C3433" s="125" t="s">
        <v>694</v>
      </c>
      <c r="D3433" s="119">
        <v>43193</v>
      </c>
      <c r="E3433" s="120" t="s">
        <v>7985</v>
      </c>
      <c r="F3433" s="120" t="s">
        <v>1315</v>
      </c>
      <c r="G3433" s="120">
        <v>17166286</v>
      </c>
      <c r="H3433" s="124"/>
      <c r="I3433" s="128" t="s">
        <v>9346</v>
      </c>
      <c r="J3433" s="124"/>
      <c r="K3433" s="124"/>
      <c r="L3433" s="124"/>
      <c r="M3433" s="124"/>
      <c r="N3433" s="213">
        <v>288039.95</v>
      </c>
      <c r="O3433" s="213">
        <v>0</v>
      </c>
      <c r="P3433" s="124" t="s">
        <v>1314</v>
      </c>
    </row>
    <row r="3434" spans="1:16" ht="76.5">
      <c r="A3434" s="266">
        <v>25</v>
      </c>
      <c r="B3434" s="124"/>
      <c r="C3434" s="125" t="s">
        <v>694</v>
      </c>
      <c r="D3434" s="119">
        <v>43193</v>
      </c>
      <c r="E3434" s="120" t="s">
        <v>7986</v>
      </c>
      <c r="F3434" s="120" t="s">
        <v>1315</v>
      </c>
      <c r="G3434" s="120">
        <v>17166271</v>
      </c>
      <c r="H3434" s="124"/>
      <c r="I3434" s="128" t="s">
        <v>9347</v>
      </c>
      <c r="J3434" s="124"/>
      <c r="K3434" s="124"/>
      <c r="L3434" s="124"/>
      <c r="M3434" s="124"/>
      <c r="N3434" s="213">
        <v>148681.53</v>
      </c>
      <c r="O3434" s="213">
        <v>0</v>
      </c>
      <c r="P3434" s="124" t="s">
        <v>1314</v>
      </c>
    </row>
    <row r="3435" spans="1:16" ht="76.5">
      <c r="A3435" s="266">
        <v>25</v>
      </c>
      <c r="B3435" s="124"/>
      <c r="C3435" s="125" t="s">
        <v>694</v>
      </c>
      <c r="D3435" s="119">
        <v>43193</v>
      </c>
      <c r="E3435" s="120" t="s">
        <v>7987</v>
      </c>
      <c r="F3435" s="120" t="s">
        <v>1315</v>
      </c>
      <c r="G3435" s="120">
        <v>17166209</v>
      </c>
      <c r="H3435" s="124"/>
      <c r="I3435" s="128" t="s">
        <v>9348</v>
      </c>
      <c r="J3435" s="124"/>
      <c r="K3435" s="124"/>
      <c r="L3435" s="124"/>
      <c r="M3435" s="124"/>
      <c r="N3435" s="213">
        <v>2184056.88</v>
      </c>
      <c r="O3435" s="213">
        <v>0</v>
      </c>
      <c r="P3435" s="124" t="s">
        <v>1314</v>
      </c>
    </row>
    <row r="3436" spans="1:16" ht="76.5">
      <c r="A3436" s="266">
        <v>25</v>
      </c>
      <c r="B3436" s="124"/>
      <c r="C3436" s="125" t="s">
        <v>694</v>
      </c>
      <c r="D3436" s="119">
        <v>43193</v>
      </c>
      <c r="E3436" s="120" t="s">
        <v>7988</v>
      </c>
      <c r="F3436" s="120" t="s">
        <v>1315</v>
      </c>
      <c r="G3436" s="120">
        <v>17166198</v>
      </c>
      <c r="H3436" s="124"/>
      <c r="I3436" s="128" t="s">
        <v>9349</v>
      </c>
      <c r="J3436" s="124"/>
      <c r="K3436" s="124"/>
      <c r="L3436" s="124"/>
      <c r="M3436" s="124"/>
      <c r="N3436" s="213">
        <v>1586484.18</v>
      </c>
      <c r="O3436" s="213">
        <v>0</v>
      </c>
      <c r="P3436" s="124" t="s">
        <v>1314</v>
      </c>
    </row>
    <row r="3437" spans="1:16" ht="76.5">
      <c r="A3437" s="266">
        <v>25</v>
      </c>
      <c r="B3437" s="124"/>
      <c r="C3437" s="125" t="s">
        <v>694</v>
      </c>
      <c r="D3437" s="119">
        <v>43193</v>
      </c>
      <c r="E3437" s="120" t="s">
        <v>7989</v>
      </c>
      <c r="F3437" s="120" t="s">
        <v>1315</v>
      </c>
      <c r="G3437" s="120">
        <v>17166180</v>
      </c>
      <c r="H3437" s="124"/>
      <c r="I3437" s="128" t="s">
        <v>9350</v>
      </c>
      <c r="J3437" s="124"/>
      <c r="K3437" s="124"/>
      <c r="L3437" s="124"/>
      <c r="M3437" s="124"/>
      <c r="N3437" s="213">
        <v>274964.65999999997</v>
      </c>
      <c r="O3437" s="213">
        <v>0</v>
      </c>
      <c r="P3437" s="124" t="s">
        <v>1314</v>
      </c>
    </row>
    <row r="3438" spans="1:16" ht="76.5">
      <c r="A3438" s="266">
        <v>25</v>
      </c>
      <c r="B3438" s="124"/>
      <c r="C3438" s="125" t="s">
        <v>694</v>
      </c>
      <c r="D3438" s="119">
        <v>43193</v>
      </c>
      <c r="E3438" s="120" t="s">
        <v>7990</v>
      </c>
      <c r="F3438" s="120" t="s">
        <v>1315</v>
      </c>
      <c r="G3438" s="120">
        <v>17166171</v>
      </c>
      <c r="H3438" s="124"/>
      <c r="I3438" s="128" t="s">
        <v>9351</v>
      </c>
      <c r="J3438" s="124"/>
      <c r="K3438" s="124"/>
      <c r="L3438" s="124"/>
      <c r="M3438" s="124"/>
      <c r="N3438" s="213">
        <v>302628.19</v>
      </c>
      <c r="O3438" s="213">
        <v>0</v>
      </c>
      <c r="P3438" s="124" t="s">
        <v>1314</v>
      </c>
    </row>
    <row r="3439" spans="1:16" ht="76.5">
      <c r="A3439" s="266">
        <v>25</v>
      </c>
      <c r="B3439" s="124"/>
      <c r="C3439" s="125" t="s">
        <v>694</v>
      </c>
      <c r="D3439" s="119">
        <v>43193</v>
      </c>
      <c r="E3439" s="120" t="s">
        <v>7991</v>
      </c>
      <c r="F3439" s="120" t="s">
        <v>1315</v>
      </c>
      <c r="G3439" s="120">
        <v>17166169</v>
      </c>
      <c r="H3439" s="124"/>
      <c r="I3439" s="128" t="s">
        <v>9352</v>
      </c>
      <c r="J3439" s="124"/>
      <c r="K3439" s="124"/>
      <c r="L3439" s="124"/>
      <c r="M3439" s="124"/>
      <c r="N3439" s="213">
        <v>327894.24</v>
      </c>
      <c r="O3439" s="213">
        <v>0</v>
      </c>
      <c r="P3439" s="124" t="s">
        <v>1314</v>
      </c>
    </row>
    <row r="3440" spans="1:16" ht="76.5">
      <c r="A3440" s="266">
        <v>25</v>
      </c>
      <c r="B3440" s="124"/>
      <c r="C3440" s="125" t="s">
        <v>694</v>
      </c>
      <c r="D3440" s="119">
        <v>43193</v>
      </c>
      <c r="E3440" s="120" t="s">
        <v>7992</v>
      </c>
      <c r="F3440" s="120" t="s">
        <v>1315</v>
      </c>
      <c r="G3440" s="120">
        <v>17166167</v>
      </c>
      <c r="H3440" s="124"/>
      <c r="I3440" s="128" t="s">
        <v>9353</v>
      </c>
      <c r="J3440" s="124"/>
      <c r="K3440" s="124"/>
      <c r="L3440" s="124"/>
      <c r="M3440" s="124"/>
      <c r="N3440" s="213">
        <v>91150.23</v>
      </c>
      <c r="O3440" s="213">
        <v>0</v>
      </c>
      <c r="P3440" s="124" t="s">
        <v>1314</v>
      </c>
    </row>
    <row r="3441" spans="1:16" ht="76.5">
      <c r="A3441" s="266">
        <v>25</v>
      </c>
      <c r="B3441" s="124"/>
      <c r="C3441" s="125" t="s">
        <v>694</v>
      </c>
      <c r="D3441" s="119">
        <v>43193</v>
      </c>
      <c r="E3441" s="120" t="s">
        <v>7993</v>
      </c>
      <c r="F3441" s="120" t="s">
        <v>1315</v>
      </c>
      <c r="G3441" s="120">
        <v>17166168</v>
      </c>
      <c r="H3441" s="124"/>
      <c r="I3441" s="128" t="s">
        <v>9354</v>
      </c>
      <c r="J3441" s="124"/>
      <c r="K3441" s="124"/>
      <c r="L3441" s="124"/>
      <c r="M3441" s="124"/>
      <c r="N3441" s="213">
        <v>1039696.87</v>
      </c>
      <c r="O3441" s="213">
        <v>0</v>
      </c>
      <c r="P3441" s="124" t="s">
        <v>1314</v>
      </c>
    </row>
    <row r="3442" spans="1:16" ht="76.5">
      <c r="A3442" s="266">
        <v>25</v>
      </c>
      <c r="B3442" s="124"/>
      <c r="C3442" s="125" t="s">
        <v>694</v>
      </c>
      <c r="D3442" s="119">
        <v>43193</v>
      </c>
      <c r="E3442" s="120" t="s">
        <v>7994</v>
      </c>
      <c r="F3442" s="120" t="s">
        <v>1315</v>
      </c>
      <c r="G3442" s="120">
        <v>17166390</v>
      </c>
      <c r="H3442" s="124"/>
      <c r="I3442" s="128" t="s">
        <v>9355</v>
      </c>
      <c r="J3442" s="124"/>
      <c r="K3442" s="124"/>
      <c r="L3442" s="124"/>
      <c r="M3442" s="124"/>
      <c r="N3442" s="213">
        <v>165124.13</v>
      </c>
      <c r="O3442" s="213">
        <v>0</v>
      </c>
      <c r="P3442" s="124" t="s">
        <v>1314</v>
      </c>
    </row>
    <row r="3443" spans="1:16" ht="76.5">
      <c r="A3443" s="266">
        <v>25</v>
      </c>
      <c r="B3443" s="124"/>
      <c r="C3443" s="125" t="s">
        <v>694</v>
      </c>
      <c r="D3443" s="119">
        <v>43193</v>
      </c>
      <c r="E3443" s="120" t="s">
        <v>7995</v>
      </c>
      <c r="F3443" s="120" t="s">
        <v>1315</v>
      </c>
      <c r="G3443" s="120">
        <v>17166354</v>
      </c>
      <c r="H3443" s="124"/>
      <c r="I3443" s="128" t="s">
        <v>9356</v>
      </c>
      <c r="J3443" s="124"/>
      <c r="K3443" s="124"/>
      <c r="L3443" s="124"/>
      <c r="M3443" s="124"/>
      <c r="N3443" s="213">
        <v>371647.78</v>
      </c>
      <c r="O3443" s="213">
        <v>0</v>
      </c>
      <c r="P3443" s="124" t="s">
        <v>1314</v>
      </c>
    </row>
    <row r="3444" spans="1:16" ht="76.5">
      <c r="A3444" s="266">
        <v>25</v>
      </c>
      <c r="B3444" s="124"/>
      <c r="C3444" s="125" t="s">
        <v>694</v>
      </c>
      <c r="D3444" s="119">
        <v>43193</v>
      </c>
      <c r="E3444" s="120" t="s">
        <v>7996</v>
      </c>
      <c r="F3444" s="120" t="s">
        <v>1315</v>
      </c>
      <c r="G3444" s="120">
        <v>17166308</v>
      </c>
      <c r="H3444" s="124"/>
      <c r="I3444" s="128" t="s">
        <v>9357</v>
      </c>
      <c r="J3444" s="124"/>
      <c r="K3444" s="124"/>
      <c r="L3444" s="124"/>
      <c r="M3444" s="124"/>
      <c r="N3444" s="213">
        <v>53758.45</v>
      </c>
      <c r="O3444" s="213">
        <v>0</v>
      </c>
      <c r="P3444" s="124" t="s">
        <v>1314</v>
      </c>
    </row>
    <row r="3445" spans="1:16" ht="76.5">
      <c r="A3445" s="266">
        <v>25</v>
      </c>
      <c r="B3445" s="124"/>
      <c r="C3445" s="125" t="s">
        <v>694</v>
      </c>
      <c r="D3445" s="119">
        <v>43193</v>
      </c>
      <c r="E3445" s="120" t="s">
        <v>7997</v>
      </c>
      <c r="F3445" s="120" t="s">
        <v>1315</v>
      </c>
      <c r="G3445" s="120">
        <v>17166299</v>
      </c>
      <c r="H3445" s="124"/>
      <c r="I3445" s="128" t="s">
        <v>9358</v>
      </c>
      <c r="J3445" s="124"/>
      <c r="K3445" s="124"/>
      <c r="L3445" s="124"/>
      <c r="M3445" s="124"/>
      <c r="N3445" s="213">
        <v>457991.94</v>
      </c>
      <c r="O3445" s="213">
        <v>0</v>
      </c>
      <c r="P3445" s="124" t="s">
        <v>1314</v>
      </c>
    </row>
    <row r="3446" spans="1:16" ht="76.5">
      <c r="A3446" s="266">
        <v>25</v>
      </c>
      <c r="B3446" s="124"/>
      <c r="C3446" s="125" t="s">
        <v>694</v>
      </c>
      <c r="D3446" s="119">
        <v>43193</v>
      </c>
      <c r="E3446" s="120" t="s">
        <v>7998</v>
      </c>
      <c r="F3446" s="120" t="s">
        <v>1315</v>
      </c>
      <c r="G3446" s="120">
        <v>17166289</v>
      </c>
      <c r="H3446" s="124"/>
      <c r="I3446" s="128" t="s">
        <v>9359</v>
      </c>
      <c r="J3446" s="124"/>
      <c r="K3446" s="124"/>
      <c r="L3446" s="124"/>
      <c r="M3446" s="124"/>
      <c r="N3446" s="213">
        <v>1026799.76</v>
      </c>
      <c r="O3446" s="213">
        <v>0</v>
      </c>
      <c r="P3446" s="124" t="s">
        <v>1314</v>
      </c>
    </row>
    <row r="3447" spans="1:16" ht="76.5">
      <c r="A3447" s="266">
        <v>25</v>
      </c>
      <c r="B3447" s="124"/>
      <c r="C3447" s="125" t="s">
        <v>694</v>
      </c>
      <c r="D3447" s="119">
        <v>43193</v>
      </c>
      <c r="E3447" s="120" t="s">
        <v>7999</v>
      </c>
      <c r="F3447" s="120" t="s">
        <v>1315</v>
      </c>
      <c r="G3447" s="120">
        <v>17166272</v>
      </c>
      <c r="H3447" s="124"/>
      <c r="I3447" s="128" t="s">
        <v>9360</v>
      </c>
      <c r="J3447" s="124"/>
      <c r="K3447" s="124"/>
      <c r="L3447" s="124"/>
      <c r="M3447" s="124"/>
      <c r="N3447" s="213">
        <v>730591.2</v>
      </c>
      <c r="O3447" s="213">
        <v>0</v>
      </c>
      <c r="P3447" s="124" t="s">
        <v>1314</v>
      </c>
    </row>
    <row r="3448" spans="1:16" ht="76.5">
      <c r="A3448" s="266">
        <v>25</v>
      </c>
      <c r="B3448" s="124"/>
      <c r="C3448" s="125" t="s">
        <v>694</v>
      </c>
      <c r="D3448" s="119">
        <v>43193</v>
      </c>
      <c r="E3448" s="120" t="s">
        <v>8000</v>
      </c>
      <c r="F3448" s="120" t="s">
        <v>1315</v>
      </c>
      <c r="G3448" s="120">
        <v>17166199</v>
      </c>
      <c r="H3448" s="124"/>
      <c r="I3448" s="128" t="s">
        <v>9361</v>
      </c>
      <c r="J3448" s="124"/>
      <c r="K3448" s="124"/>
      <c r="L3448" s="124"/>
      <c r="M3448" s="124"/>
      <c r="N3448" s="213">
        <v>313517.03000000003</v>
      </c>
      <c r="O3448" s="213">
        <v>0</v>
      </c>
      <c r="P3448" s="124" t="s">
        <v>1314</v>
      </c>
    </row>
    <row r="3449" spans="1:16" ht="76.5">
      <c r="A3449" s="266">
        <v>25</v>
      </c>
      <c r="B3449" s="124"/>
      <c r="C3449" s="125" t="s">
        <v>694</v>
      </c>
      <c r="D3449" s="119">
        <v>43193</v>
      </c>
      <c r="E3449" s="120" t="s">
        <v>8001</v>
      </c>
      <c r="F3449" s="120" t="s">
        <v>1315</v>
      </c>
      <c r="G3449" s="120">
        <v>17166179</v>
      </c>
      <c r="H3449" s="124"/>
      <c r="I3449" s="128" t="s">
        <v>9362</v>
      </c>
      <c r="J3449" s="124"/>
      <c r="K3449" s="124"/>
      <c r="L3449" s="124"/>
      <c r="M3449" s="124"/>
      <c r="N3449" s="213">
        <v>222923.61</v>
      </c>
      <c r="O3449" s="213">
        <v>0</v>
      </c>
      <c r="P3449" s="124" t="s">
        <v>1314</v>
      </c>
    </row>
    <row r="3450" spans="1:16" ht="76.5">
      <c r="A3450" s="266">
        <v>25</v>
      </c>
      <c r="B3450" s="124"/>
      <c r="C3450" s="125" t="s">
        <v>694</v>
      </c>
      <c r="D3450" s="119">
        <v>43193</v>
      </c>
      <c r="E3450" s="120" t="s">
        <v>8002</v>
      </c>
      <c r="F3450" s="120" t="s">
        <v>1315</v>
      </c>
      <c r="G3450" s="120">
        <v>17166170</v>
      </c>
      <c r="H3450" s="124"/>
      <c r="I3450" s="128" t="s">
        <v>9363</v>
      </c>
      <c r="J3450" s="124"/>
      <c r="K3450" s="124"/>
      <c r="L3450" s="124"/>
      <c r="M3450" s="124"/>
      <c r="N3450" s="213">
        <v>165407.29</v>
      </c>
      <c r="O3450" s="213">
        <v>0</v>
      </c>
      <c r="P3450" s="124" t="s">
        <v>1314</v>
      </c>
    </row>
    <row r="3451" spans="1:16" ht="63.75">
      <c r="A3451" s="266" t="s">
        <v>619</v>
      </c>
      <c r="B3451" s="124"/>
      <c r="C3451" s="125" t="s">
        <v>713</v>
      </c>
      <c r="D3451" s="119">
        <v>43194</v>
      </c>
      <c r="E3451" s="120" t="s">
        <v>7375</v>
      </c>
      <c r="F3451" s="120" t="s">
        <v>3</v>
      </c>
      <c r="G3451" s="120">
        <v>1610693</v>
      </c>
      <c r="H3451" s="124"/>
      <c r="I3451" s="128" t="s">
        <v>8806</v>
      </c>
      <c r="J3451" s="124"/>
      <c r="K3451" s="124"/>
      <c r="L3451" s="124"/>
      <c r="M3451" s="124"/>
      <c r="N3451" s="213">
        <v>0</v>
      </c>
      <c r="O3451" s="213">
        <v>12336.43</v>
      </c>
      <c r="P3451" s="124" t="s">
        <v>1314</v>
      </c>
    </row>
    <row r="3452" spans="1:16" ht="51">
      <c r="A3452" s="266" t="s">
        <v>619</v>
      </c>
      <c r="B3452" s="124"/>
      <c r="C3452" s="125" t="s">
        <v>713</v>
      </c>
      <c r="D3452" s="119">
        <v>43194</v>
      </c>
      <c r="E3452" s="120" t="s">
        <v>7377</v>
      </c>
      <c r="F3452" s="120" t="s">
        <v>3</v>
      </c>
      <c r="G3452" s="120">
        <v>1610602</v>
      </c>
      <c r="H3452" s="124"/>
      <c r="I3452" s="128" t="s">
        <v>8808</v>
      </c>
      <c r="J3452" s="124"/>
      <c r="K3452" s="124"/>
      <c r="L3452" s="124"/>
      <c r="M3452" s="124"/>
      <c r="N3452" s="213">
        <v>0</v>
      </c>
      <c r="O3452" s="213">
        <v>952.4</v>
      </c>
      <c r="P3452" s="124" t="s">
        <v>1314</v>
      </c>
    </row>
    <row r="3453" spans="1:16" ht="63.75">
      <c r="A3453" s="266" t="s">
        <v>619</v>
      </c>
      <c r="B3453" s="124"/>
      <c r="C3453" s="125" t="s">
        <v>713</v>
      </c>
      <c r="D3453" s="119">
        <v>43194</v>
      </c>
      <c r="E3453" s="120" t="s">
        <v>7398</v>
      </c>
      <c r="F3453" s="120" t="s">
        <v>3</v>
      </c>
      <c r="G3453" s="120">
        <v>1610595</v>
      </c>
      <c r="H3453" s="124"/>
      <c r="I3453" s="128" t="s">
        <v>8829</v>
      </c>
      <c r="J3453" s="124"/>
      <c r="K3453" s="124"/>
      <c r="L3453" s="124"/>
      <c r="M3453" s="124"/>
      <c r="N3453" s="213">
        <v>0</v>
      </c>
      <c r="O3453" s="213">
        <v>1870196.98</v>
      </c>
      <c r="P3453" s="124" t="s">
        <v>1314</v>
      </c>
    </row>
    <row r="3454" spans="1:16" ht="63.75">
      <c r="A3454" s="266" t="s">
        <v>619</v>
      </c>
      <c r="B3454" s="124"/>
      <c r="C3454" s="125" t="s">
        <v>713</v>
      </c>
      <c r="D3454" s="119">
        <v>43194</v>
      </c>
      <c r="E3454" s="120" t="s">
        <v>7399</v>
      </c>
      <c r="F3454" s="120" t="s">
        <v>3</v>
      </c>
      <c r="G3454" s="120">
        <v>1610626</v>
      </c>
      <c r="H3454" s="124"/>
      <c r="I3454" s="128" t="s">
        <v>8830</v>
      </c>
      <c r="J3454" s="124"/>
      <c r="K3454" s="124"/>
      <c r="L3454" s="124"/>
      <c r="M3454" s="124"/>
      <c r="N3454" s="213">
        <v>0</v>
      </c>
      <c r="O3454" s="213">
        <v>225680</v>
      </c>
      <c r="P3454" s="124" t="s">
        <v>1314</v>
      </c>
    </row>
    <row r="3455" spans="1:16" ht="63.75">
      <c r="A3455" s="266">
        <v>597</v>
      </c>
      <c r="B3455" s="124"/>
      <c r="C3455" s="125" t="s">
        <v>4550</v>
      </c>
      <c r="D3455" s="119">
        <v>43194</v>
      </c>
      <c r="E3455" s="120" t="s">
        <v>7400</v>
      </c>
      <c r="F3455" s="120" t="s">
        <v>3</v>
      </c>
      <c r="G3455" s="120">
        <v>1610689</v>
      </c>
      <c r="H3455" s="124"/>
      <c r="I3455" s="128" t="s">
        <v>8831</v>
      </c>
      <c r="J3455" s="124"/>
      <c r="K3455" s="124"/>
      <c r="L3455" s="124"/>
      <c r="M3455" s="124"/>
      <c r="N3455" s="213">
        <v>0</v>
      </c>
      <c r="O3455" s="213">
        <v>2952049</v>
      </c>
      <c r="P3455" s="124" t="s">
        <v>1314</v>
      </c>
    </row>
    <row r="3456" spans="1:16" ht="63.75">
      <c r="A3456" s="266" t="s">
        <v>619</v>
      </c>
      <c r="B3456" s="124"/>
      <c r="C3456" s="125" t="s">
        <v>713</v>
      </c>
      <c r="D3456" s="119">
        <v>43194</v>
      </c>
      <c r="E3456" s="120" t="s">
        <v>7401</v>
      </c>
      <c r="F3456" s="120" t="s">
        <v>3</v>
      </c>
      <c r="G3456" s="120">
        <v>1610598</v>
      </c>
      <c r="H3456" s="124"/>
      <c r="I3456" s="128" t="s">
        <v>8832</v>
      </c>
      <c r="J3456" s="124"/>
      <c r="K3456" s="124"/>
      <c r="L3456" s="124"/>
      <c r="M3456" s="124"/>
      <c r="N3456" s="213">
        <v>0</v>
      </c>
      <c r="O3456" s="213">
        <v>157969.82</v>
      </c>
      <c r="P3456" s="124" t="s">
        <v>1314</v>
      </c>
    </row>
    <row r="3457" spans="1:16" ht="63.75">
      <c r="A3457" s="266" t="s">
        <v>619</v>
      </c>
      <c r="B3457" s="124"/>
      <c r="C3457" s="125" t="s">
        <v>713</v>
      </c>
      <c r="D3457" s="119">
        <v>43194</v>
      </c>
      <c r="E3457" s="120" t="s">
        <v>7402</v>
      </c>
      <c r="F3457" s="120" t="s">
        <v>3</v>
      </c>
      <c r="G3457" s="120">
        <v>1610599</v>
      </c>
      <c r="H3457" s="124"/>
      <c r="I3457" s="128" t="s">
        <v>8833</v>
      </c>
      <c r="J3457" s="124"/>
      <c r="K3457" s="124"/>
      <c r="L3457" s="124"/>
      <c r="M3457" s="124"/>
      <c r="N3457" s="213">
        <v>0</v>
      </c>
      <c r="O3457" s="213">
        <v>1095251.26</v>
      </c>
      <c r="P3457" s="124" t="s">
        <v>1314</v>
      </c>
    </row>
    <row r="3458" spans="1:16" ht="38.25">
      <c r="A3458" s="266">
        <v>373</v>
      </c>
      <c r="B3458" s="124"/>
      <c r="C3458" s="125" t="s">
        <v>1269</v>
      </c>
      <c r="D3458" s="119">
        <v>43194</v>
      </c>
      <c r="E3458" s="120" t="s">
        <v>7406</v>
      </c>
      <c r="F3458" s="120" t="s">
        <v>3</v>
      </c>
      <c r="G3458" s="120">
        <v>1610635</v>
      </c>
      <c r="H3458" s="124"/>
      <c r="I3458" s="128" t="s">
        <v>8837</v>
      </c>
      <c r="J3458" s="124"/>
      <c r="K3458" s="124"/>
      <c r="L3458" s="124"/>
      <c r="M3458" s="124"/>
      <c r="N3458" s="213">
        <v>0</v>
      </c>
      <c r="O3458" s="213">
        <v>553.91</v>
      </c>
      <c r="P3458" s="124" t="s">
        <v>1314</v>
      </c>
    </row>
    <row r="3459" spans="1:16" ht="51">
      <c r="A3459" s="266">
        <v>206</v>
      </c>
      <c r="B3459" s="124"/>
      <c r="C3459" s="125" t="s">
        <v>758</v>
      </c>
      <c r="D3459" s="119">
        <v>43194</v>
      </c>
      <c r="E3459" s="120" t="s">
        <v>7407</v>
      </c>
      <c r="F3459" s="120" t="s">
        <v>3</v>
      </c>
      <c r="G3459" s="120">
        <v>1610676</v>
      </c>
      <c r="H3459" s="124"/>
      <c r="I3459" s="128" t="s">
        <v>8838</v>
      </c>
      <c r="J3459" s="124"/>
      <c r="K3459" s="124"/>
      <c r="L3459" s="124"/>
      <c r="M3459" s="124"/>
      <c r="N3459" s="213">
        <v>0</v>
      </c>
      <c r="O3459" s="213">
        <v>1349</v>
      </c>
      <c r="P3459" s="124" t="s">
        <v>1314</v>
      </c>
    </row>
    <row r="3460" spans="1:16" ht="51">
      <c r="A3460" s="266">
        <v>212</v>
      </c>
      <c r="B3460" s="124"/>
      <c r="C3460" s="125" t="s">
        <v>761</v>
      </c>
      <c r="D3460" s="119">
        <v>43194</v>
      </c>
      <c r="E3460" s="120" t="s">
        <v>7408</v>
      </c>
      <c r="F3460" s="120" t="s">
        <v>3</v>
      </c>
      <c r="G3460" s="120">
        <v>1610690</v>
      </c>
      <c r="H3460" s="124"/>
      <c r="I3460" s="128" t="s">
        <v>8839</v>
      </c>
      <c r="J3460" s="124"/>
      <c r="K3460" s="124"/>
      <c r="L3460" s="124"/>
      <c r="M3460" s="124"/>
      <c r="N3460" s="213">
        <v>0</v>
      </c>
      <c r="O3460" s="213">
        <v>413.84</v>
      </c>
      <c r="P3460" s="124" t="s">
        <v>1314</v>
      </c>
    </row>
    <row r="3461" spans="1:16" ht="51">
      <c r="A3461" s="266" t="s">
        <v>619</v>
      </c>
      <c r="B3461" s="124"/>
      <c r="C3461" s="125" t="s">
        <v>713</v>
      </c>
      <c r="D3461" s="119">
        <v>43194</v>
      </c>
      <c r="E3461" s="120" t="s">
        <v>7426</v>
      </c>
      <c r="F3461" s="120" t="s">
        <v>3</v>
      </c>
      <c r="G3461" s="120">
        <v>1610790</v>
      </c>
      <c r="H3461" s="124"/>
      <c r="I3461" s="128" t="s">
        <v>8857</v>
      </c>
      <c r="J3461" s="124"/>
      <c r="K3461" s="124"/>
      <c r="L3461" s="124"/>
      <c r="M3461" s="124"/>
      <c r="N3461" s="213">
        <v>0</v>
      </c>
      <c r="O3461" s="213">
        <v>0.5</v>
      </c>
      <c r="P3461" s="124" t="s">
        <v>5265</v>
      </c>
    </row>
    <row r="3462" spans="1:16" ht="51">
      <c r="A3462" s="266" t="s">
        <v>619</v>
      </c>
      <c r="B3462" s="124"/>
      <c r="C3462" s="125" t="s">
        <v>713</v>
      </c>
      <c r="D3462" s="119">
        <v>43194</v>
      </c>
      <c r="E3462" s="120" t="s">
        <v>7452</v>
      </c>
      <c r="F3462" s="120" t="s">
        <v>3</v>
      </c>
      <c r="G3462" s="120">
        <v>1610646</v>
      </c>
      <c r="H3462" s="124"/>
      <c r="I3462" s="128" t="s">
        <v>1373</v>
      </c>
      <c r="J3462" s="124"/>
      <c r="K3462" s="124"/>
      <c r="L3462" s="124"/>
      <c r="M3462" s="124"/>
      <c r="N3462" s="213">
        <v>0</v>
      </c>
      <c r="O3462" s="213">
        <v>545</v>
      </c>
      <c r="P3462" s="124" t="s">
        <v>1314</v>
      </c>
    </row>
    <row r="3463" spans="1:16" ht="38.25">
      <c r="A3463" s="266">
        <v>35</v>
      </c>
      <c r="B3463" s="124"/>
      <c r="C3463" s="125" t="s">
        <v>696</v>
      </c>
      <c r="D3463" s="119">
        <v>43194</v>
      </c>
      <c r="E3463" s="120" t="s">
        <v>7461</v>
      </c>
      <c r="F3463" s="120" t="s">
        <v>3</v>
      </c>
      <c r="G3463" s="120">
        <v>1610663</v>
      </c>
      <c r="H3463" s="124"/>
      <c r="I3463" s="128" t="s">
        <v>8889</v>
      </c>
      <c r="J3463" s="124"/>
      <c r="K3463" s="124"/>
      <c r="L3463" s="124"/>
      <c r="M3463" s="124"/>
      <c r="N3463" s="213">
        <v>0</v>
      </c>
      <c r="O3463" s="213">
        <v>513.48</v>
      </c>
      <c r="P3463" s="124" t="s">
        <v>1314</v>
      </c>
    </row>
    <row r="3464" spans="1:16" ht="51">
      <c r="A3464" s="266" t="s">
        <v>619</v>
      </c>
      <c r="B3464" s="124"/>
      <c r="C3464" s="125" t="s">
        <v>713</v>
      </c>
      <c r="D3464" s="119">
        <v>43194</v>
      </c>
      <c r="E3464" s="120" t="s">
        <v>7517</v>
      </c>
      <c r="F3464" s="120" t="s">
        <v>3</v>
      </c>
      <c r="G3464" s="120">
        <v>1610583</v>
      </c>
      <c r="H3464" s="124"/>
      <c r="I3464" s="128" t="s">
        <v>1376</v>
      </c>
      <c r="J3464" s="124"/>
      <c r="K3464" s="124"/>
      <c r="L3464" s="124"/>
      <c r="M3464" s="124"/>
      <c r="N3464" s="213">
        <v>0</v>
      </c>
      <c r="O3464" s="213">
        <v>1713</v>
      </c>
      <c r="P3464" s="124" t="s">
        <v>1314</v>
      </c>
    </row>
    <row r="3465" spans="1:16" ht="51">
      <c r="A3465" s="266" t="s">
        <v>619</v>
      </c>
      <c r="B3465" s="124"/>
      <c r="C3465" s="125" t="s">
        <v>713</v>
      </c>
      <c r="D3465" s="119">
        <v>43194</v>
      </c>
      <c r="E3465" s="120" t="s">
        <v>7576</v>
      </c>
      <c r="F3465" s="120" t="s">
        <v>3</v>
      </c>
      <c r="G3465" s="120">
        <v>1610615</v>
      </c>
      <c r="H3465" s="124"/>
      <c r="I3465" s="128" t="s">
        <v>8983</v>
      </c>
      <c r="J3465" s="124"/>
      <c r="K3465" s="124"/>
      <c r="L3465" s="124"/>
      <c r="M3465" s="124"/>
      <c r="N3465" s="213">
        <v>0</v>
      </c>
      <c r="O3465" s="213">
        <v>400</v>
      </c>
      <c r="P3465" s="124" t="s">
        <v>1314</v>
      </c>
    </row>
    <row r="3466" spans="1:16" ht="51">
      <c r="A3466" s="266" t="s">
        <v>619</v>
      </c>
      <c r="B3466" s="124"/>
      <c r="C3466" s="125" t="s">
        <v>713</v>
      </c>
      <c r="D3466" s="119">
        <v>43194</v>
      </c>
      <c r="E3466" s="120" t="s">
        <v>7591</v>
      </c>
      <c r="F3466" s="120" t="s">
        <v>3</v>
      </c>
      <c r="G3466" s="120">
        <v>1610691</v>
      </c>
      <c r="H3466" s="124"/>
      <c r="I3466" s="128" t="s">
        <v>1385</v>
      </c>
      <c r="J3466" s="124"/>
      <c r="K3466" s="124"/>
      <c r="L3466" s="124"/>
      <c r="M3466" s="124"/>
      <c r="N3466" s="213">
        <v>0</v>
      </c>
      <c r="O3466" s="213">
        <v>47486</v>
      </c>
      <c r="P3466" s="124" t="s">
        <v>1314</v>
      </c>
    </row>
    <row r="3467" spans="1:16" ht="51">
      <c r="A3467" s="266" t="s">
        <v>619</v>
      </c>
      <c r="B3467" s="124"/>
      <c r="C3467" s="125" t="s">
        <v>713</v>
      </c>
      <c r="D3467" s="119">
        <v>43194</v>
      </c>
      <c r="E3467" s="120" t="s">
        <v>7622</v>
      </c>
      <c r="F3467" s="120" t="s">
        <v>3</v>
      </c>
      <c r="G3467" s="120">
        <v>1610792</v>
      </c>
      <c r="H3467" s="124"/>
      <c r="I3467" s="128" t="s">
        <v>9021</v>
      </c>
      <c r="J3467" s="124"/>
      <c r="K3467" s="124"/>
      <c r="L3467" s="124"/>
      <c r="M3467" s="124"/>
      <c r="N3467" s="213">
        <v>0</v>
      </c>
      <c r="O3467" s="213">
        <v>20.6</v>
      </c>
      <c r="P3467" s="124" t="s">
        <v>1314</v>
      </c>
    </row>
    <row r="3468" spans="1:16" ht="51">
      <c r="A3468" s="266" t="s">
        <v>619</v>
      </c>
      <c r="B3468" s="124"/>
      <c r="C3468" s="125" t="s">
        <v>713</v>
      </c>
      <c r="D3468" s="119">
        <v>43194</v>
      </c>
      <c r="E3468" s="120" t="s">
        <v>7624</v>
      </c>
      <c r="F3468" s="120" t="s">
        <v>3</v>
      </c>
      <c r="G3468" s="120">
        <v>1610746</v>
      </c>
      <c r="H3468" s="124"/>
      <c r="I3468" s="128" t="s">
        <v>9023</v>
      </c>
      <c r="J3468" s="124"/>
      <c r="K3468" s="124"/>
      <c r="L3468" s="124"/>
      <c r="M3468" s="124"/>
      <c r="N3468" s="213">
        <v>0</v>
      </c>
      <c r="O3468" s="213">
        <v>1971.75</v>
      </c>
      <c r="P3468" s="124" t="s">
        <v>1314</v>
      </c>
    </row>
    <row r="3469" spans="1:16" ht="63.75">
      <c r="A3469" s="266" t="s">
        <v>619</v>
      </c>
      <c r="B3469" s="124"/>
      <c r="C3469" s="125" t="s">
        <v>713</v>
      </c>
      <c r="D3469" s="119">
        <v>43194</v>
      </c>
      <c r="E3469" s="120" t="s">
        <v>7632</v>
      </c>
      <c r="F3469" s="120" t="s">
        <v>3</v>
      </c>
      <c r="G3469" s="120">
        <v>1610596</v>
      </c>
      <c r="H3469" s="124"/>
      <c r="I3469" s="128" t="s">
        <v>9031</v>
      </c>
      <c r="J3469" s="124"/>
      <c r="K3469" s="124"/>
      <c r="L3469" s="124"/>
      <c r="M3469" s="124"/>
      <c r="N3469" s="213">
        <v>0</v>
      </c>
      <c r="O3469" s="213">
        <v>7266</v>
      </c>
      <c r="P3469" s="124" t="s">
        <v>1314</v>
      </c>
    </row>
    <row r="3470" spans="1:16" ht="51">
      <c r="A3470" s="266" t="s">
        <v>619</v>
      </c>
      <c r="B3470" s="124"/>
      <c r="C3470" s="125" t="s">
        <v>713</v>
      </c>
      <c r="D3470" s="119">
        <v>43194</v>
      </c>
      <c r="E3470" s="120" t="s">
        <v>7636</v>
      </c>
      <c r="F3470" s="120" t="s">
        <v>3</v>
      </c>
      <c r="G3470" s="120">
        <v>1610780</v>
      </c>
      <c r="H3470" s="124"/>
      <c r="I3470" s="128" t="s">
        <v>9035</v>
      </c>
      <c r="J3470" s="124"/>
      <c r="K3470" s="124"/>
      <c r="L3470" s="124"/>
      <c r="M3470" s="124"/>
      <c r="N3470" s="213">
        <v>0</v>
      </c>
      <c r="O3470" s="213">
        <v>85</v>
      </c>
      <c r="P3470" s="124" t="s">
        <v>1314</v>
      </c>
    </row>
    <row r="3471" spans="1:16" ht="51">
      <c r="A3471" s="266" t="s">
        <v>619</v>
      </c>
      <c r="B3471" s="124"/>
      <c r="C3471" s="125" t="s">
        <v>713</v>
      </c>
      <c r="D3471" s="119">
        <v>43194</v>
      </c>
      <c r="E3471" s="120" t="s">
        <v>7661</v>
      </c>
      <c r="F3471" s="120" t="s">
        <v>3</v>
      </c>
      <c r="G3471" s="120">
        <v>1610585</v>
      </c>
      <c r="H3471" s="124"/>
      <c r="I3471" s="128" t="s">
        <v>1389</v>
      </c>
      <c r="J3471" s="124"/>
      <c r="K3471" s="124"/>
      <c r="L3471" s="124"/>
      <c r="M3471" s="124"/>
      <c r="N3471" s="213">
        <v>0</v>
      </c>
      <c r="O3471" s="213">
        <v>800</v>
      </c>
      <c r="P3471" s="124" t="s">
        <v>1314</v>
      </c>
    </row>
    <row r="3472" spans="1:16" ht="51">
      <c r="A3472" s="266" t="s">
        <v>619</v>
      </c>
      <c r="B3472" s="124"/>
      <c r="C3472" s="125" t="s">
        <v>713</v>
      </c>
      <c r="D3472" s="119">
        <v>43194</v>
      </c>
      <c r="E3472" s="120" t="s">
        <v>7727</v>
      </c>
      <c r="F3472" s="120" t="s">
        <v>3</v>
      </c>
      <c r="G3472" s="120">
        <v>1610651</v>
      </c>
      <c r="H3472" s="124"/>
      <c r="I3472" s="128" t="s">
        <v>9103</v>
      </c>
      <c r="J3472" s="124"/>
      <c r="K3472" s="124"/>
      <c r="L3472" s="124"/>
      <c r="M3472" s="124"/>
      <c r="N3472" s="213">
        <v>0</v>
      </c>
      <c r="O3472" s="213">
        <v>568.20000000000005</v>
      </c>
      <c r="P3472" s="124" t="s">
        <v>1314</v>
      </c>
    </row>
    <row r="3473" spans="1:16" ht="51">
      <c r="A3473" s="266" t="s">
        <v>619</v>
      </c>
      <c r="B3473" s="124"/>
      <c r="C3473" s="125" t="s">
        <v>713</v>
      </c>
      <c r="D3473" s="119">
        <v>43194</v>
      </c>
      <c r="E3473" s="120" t="s">
        <v>7778</v>
      </c>
      <c r="F3473" s="120" t="s">
        <v>3</v>
      </c>
      <c r="G3473" s="120">
        <v>1610584</v>
      </c>
      <c r="H3473" s="124"/>
      <c r="I3473" s="128" t="s">
        <v>9154</v>
      </c>
      <c r="J3473" s="124"/>
      <c r="K3473" s="124"/>
      <c r="L3473" s="124"/>
      <c r="M3473" s="124"/>
      <c r="N3473" s="213">
        <v>0</v>
      </c>
      <c r="O3473" s="213">
        <v>2523.63</v>
      </c>
      <c r="P3473" s="124" t="s">
        <v>1314</v>
      </c>
    </row>
    <row r="3474" spans="1:16" ht="51">
      <c r="A3474" s="266" t="s">
        <v>619</v>
      </c>
      <c r="B3474" s="124"/>
      <c r="C3474" s="125" t="s">
        <v>713</v>
      </c>
      <c r="D3474" s="119">
        <v>43194</v>
      </c>
      <c r="E3474" s="120" t="s">
        <v>7788</v>
      </c>
      <c r="F3474" s="120" t="s">
        <v>3</v>
      </c>
      <c r="G3474" s="120">
        <v>1610702</v>
      </c>
      <c r="H3474" s="124"/>
      <c r="I3474" s="128" t="s">
        <v>9163</v>
      </c>
      <c r="J3474" s="124"/>
      <c r="K3474" s="124"/>
      <c r="L3474" s="124"/>
      <c r="M3474" s="124"/>
      <c r="N3474" s="213">
        <v>0</v>
      </c>
      <c r="O3474" s="213">
        <v>802.5</v>
      </c>
      <c r="P3474" s="124" t="s">
        <v>1314</v>
      </c>
    </row>
    <row r="3475" spans="1:16" ht="51">
      <c r="A3475" s="266" t="s">
        <v>619</v>
      </c>
      <c r="B3475" s="124"/>
      <c r="C3475" s="125" t="s">
        <v>713</v>
      </c>
      <c r="D3475" s="119">
        <v>43194</v>
      </c>
      <c r="E3475" s="120" t="s">
        <v>7826</v>
      </c>
      <c r="F3475" s="120" t="s">
        <v>3</v>
      </c>
      <c r="G3475" s="120">
        <v>1610620</v>
      </c>
      <c r="H3475" s="124"/>
      <c r="I3475" s="128" t="s">
        <v>9193</v>
      </c>
      <c r="J3475" s="124"/>
      <c r="K3475" s="124"/>
      <c r="L3475" s="124"/>
      <c r="M3475" s="124"/>
      <c r="N3475" s="213">
        <v>0</v>
      </c>
      <c r="O3475" s="213">
        <v>390</v>
      </c>
      <c r="P3475" s="124" t="s">
        <v>1314</v>
      </c>
    </row>
    <row r="3476" spans="1:16" ht="51">
      <c r="A3476" s="266">
        <v>20</v>
      </c>
      <c r="B3476" s="124"/>
      <c r="C3476" s="125" t="s">
        <v>693</v>
      </c>
      <c r="D3476" s="119">
        <v>43194</v>
      </c>
      <c r="E3476" s="120" t="s">
        <v>7908</v>
      </c>
      <c r="F3476" s="120" t="s">
        <v>3</v>
      </c>
      <c r="G3476" s="120">
        <v>1610710</v>
      </c>
      <c r="H3476" s="124"/>
      <c r="I3476" s="128" t="s">
        <v>9269</v>
      </c>
      <c r="J3476" s="124"/>
      <c r="K3476" s="124"/>
      <c r="L3476" s="124"/>
      <c r="M3476" s="124"/>
      <c r="N3476" s="213">
        <v>0</v>
      </c>
      <c r="O3476" s="213">
        <v>15</v>
      </c>
      <c r="P3476" s="124" t="s">
        <v>1314</v>
      </c>
    </row>
    <row r="3477" spans="1:16" ht="51">
      <c r="A3477" s="266" t="s">
        <v>619</v>
      </c>
      <c r="B3477" s="124"/>
      <c r="C3477" s="125" t="s">
        <v>713</v>
      </c>
      <c r="D3477" s="119">
        <v>43194</v>
      </c>
      <c r="E3477" s="120" t="s">
        <v>7913</v>
      </c>
      <c r="F3477" s="120" t="s">
        <v>3</v>
      </c>
      <c r="G3477" s="120">
        <v>1610701</v>
      </c>
      <c r="H3477" s="124"/>
      <c r="I3477" s="128" t="s">
        <v>9274</v>
      </c>
      <c r="J3477" s="124"/>
      <c r="K3477" s="124"/>
      <c r="L3477" s="124"/>
      <c r="M3477" s="124"/>
      <c r="N3477" s="213">
        <v>0</v>
      </c>
      <c r="O3477" s="213">
        <v>9807.4599999999991</v>
      </c>
      <c r="P3477" s="124" t="s">
        <v>1314</v>
      </c>
    </row>
    <row r="3478" spans="1:16" ht="63.75">
      <c r="A3478" s="266">
        <v>41</v>
      </c>
      <c r="B3478" s="124"/>
      <c r="C3478" s="125" t="s">
        <v>697</v>
      </c>
      <c r="D3478" s="119">
        <v>43194</v>
      </c>
      <c r="E3478" s="120" t="s">
        <v>8003</v>
      </c>
      <c r="F3478" s="120" t="s">
        <v>1256</v>
      </c>
      <c r="G3478" s="120">
        <v>17185754</v>
      </c>
      <c r="H3478" s="124"/>
      <c r="I3478" s="128" t="s">
        <v>9364</v>
      </c>
      <c r="J3478" s="124"/>
      <c r="K3478" s="124"/>
      <c r="L3478" s="124"/>
      <c r="M3478" s="124"/>
      <c r="N3478" s="213">
        <v>0</v>
      </c>
      <c r="O3478" s="213">
        <v>293252.5</v>
      </c>
      <c r="P3478" s="124" t="s">
        <v>1314</v>
      </c>
    </row>
    <row r="3479" spans="1:16" ht="63.75">
      <c r="A3479" s="266">
        <v>41</v>
      </c>
      <c r="B3479" s="124"/>
      <c r="C3479" s="125" t="s">
        <v>697</v>
      </c>
      <c r="D3479" s="119">
        <v>43194</v>
      </c>
      <c r="E3479" s="120" t="s">
        <v>8004</v>
      </c>
      <c r="F3479" s="120" t="s">
        <v>1256</v>
      </c>
      <c r="G3479" s="120">
        <v>17185625</v>
      </c>
      <c r="H3479" s="124"/>
      <c r="I3479" s="128" t="s">
        <v>9365</v>
      </c>
      <c r="J3479" s="124"/>
      <c r="K3479" s="124"/>
      <c r="L3479" s="124"/>
      <c r="M3479" s="124"/>
      <c r="N3479" s="213">
        <v>0</v>
      </c>
      <c r="O3479" s="213">
        <v>446316</v>
      </c>
      <c r="P3479" s="124" t="s">
        <v>1314</v>
      </c>
    </row>
    <row r="3480" spans="1:16" ht="76.5">
      <c r="A3480" s="266">
        <v>25</v>
      </c>
      <c r="B3480" s="124"/>
      <c r="C3480" s="125" t="s">
        <v>694</v>
      </c>
      <c r="D3480" s="119">
        <v>43194</v>
      </c>
      <c r="E3480" s="120" t="s">
        <v>8005</v>
      </c>
      <c r="F3480" s="120" t="s">
        <v>1315</v>
      </c>
      <c r="G3480" s="120">
        <v>17183109</v>
      </c>
      <c r="H3480" s="124"/>
      <c r="I3480" s="128" t="s">
        <v>9366</v>
      </c>
      <c r="J3480" s="124"/>
      <c r="K3480" s="124"/>
      <c r="L3480" s="124"/>
      <c r="M3480" s="124"/>
      <c r="N3480" s="213">
        <v>2056017.77</v>
      </c>
      <c r="O3480" s="213">
        <v>0</v>
      </c>
      <c r="P3480" s="124" t="s">
        <v>1314</v>
      </c>
    </row>
    <row r="3481" spans="1:16" ht="76.5">
      <c r="A3481" s="266">
        <v>25</v>
      </c>
      <c r="B3481" s="124"/>
      <c r="C3481" s="125" t="s">
        <v>694</v>
      </c>
      <c r="D3481" s="119">
        <v>43194</v>
      </c>
      <c r="E3481" s="120" t="s">
        <v>8006</v>
      </c>
      <c r="F3481" s="120" t="s">
        <v>1315</v>
      </c>
      <c r="G3481" s="120">
        <v>17182986</v>
      </c>
      <c r="H3481" s="124"/>
      <c r="I3481" s="128" t="s">
        <v>9367</v>
      </c>
      <c r="J3481" s="124"/>
      <c r="K3481" s="124"/>
      <c r="L3481" s="124"/>
      <c r="M3481" s="124"/>
      <c r="N3481" s="213">
        <v>520759.41</v>
      </c>
      <c r="O3481" s="213">
        <v>0</v>
      </c>
      <c r="P3481" s="124" t="s">
        <v>1314</v>
      </c>
    </row>
    <row r="3482" spans="1:16" ht="76.5">
      <c r="A3482" s="266">
        <v>25</v>
      </c>
      <c r="B3482" s="124"/>
      <c r="C3482" s="125" t="s">
        <v>694</v>
      </c>
      <c r="D3482" s="119">
        <v>43194</v>
      </c>
      <c r="E3482" s="120" t="s">
        <v>8007</v>
      </c>
      <c r="F3482" s="120" t="s">
        <v>1315</v>
      </c>
      <c r="G3482" s="120">
        <v>17183014</v>
      </c>
      <c r="H3482" s="124"/>
      <c r="I3482" s="128" t="s">
        <v>9368</v>
      </c>
      <c r="J3482" s="124"/>
      <c r="K3482" s="124"/>
      <c r="L3482" s="124"/>
      <c r="M3482" s="124"/>
      <c r="N3482" s="213">
        <v>558831.31999999995</v>
      </c>
      <c r="O3482" s="213">
        <v>0</v>
      </c>
      <c r="P3482" s="124" t="s">
        <v>1314</v>
      </c>
    </row>
    <row r="3483" spans="1:16" ht="76.5">
      <c r="A3483" s="266">
        <v>25</v>
      </c>
      <c r="B3483" s="124"/>
      <c r="C3483" s="125" t="s">
        <v>694</v>
      </c>
      <c r="D3483" s="119">
        <v>43194</v>
      </c>
      <c r="E3483" s="120" t="s">
        <v>8008</v>
      </c>
      <c r="F3483" s="120" t="s">
        <v>1315</v>
      </c>
      <c r="G3483" s="120">
        <v>17183027</v>
      </c>
      <c r="H3483" s="124"/>
      <c r="I3483" s="128" t="s">
        <v>9369</v>
      </c>
      <c r="J3483" s="124"/>
      <c r="K3483" s="124"/>
      <c r="L3483" s="124"/>
      <c r="M3483" s="124"/>
      <c r="N3483" s="213">
        <v>812961.41</v>
      </c>
      <c r="O3483" s="213">
        <v>0</v>
      </c>
      <c r="P3483" s="124" t="s">
        <v>1314</v>
      </c>
    </row>
    <row r="3484" spans="1:16" ht="76.5">
      <c r="A3484" s="266">
        <v>25</v>
      </c>
      <c r="B3484" s="124"/>
      <c r="C3484" s="125" t="s">
        <v>694</v>
      </c>
      <c r="D3484" s="119">
        <v>43194</v>
      </c>
      <c r="E3484" s="120" t="s">
        <v>8009</v>
      </c>
      <c r="F3484" s="120" t="s">
        <v>1315</v>
      </c>
      <c r="G3484" s="120">
        <v>17183042</v>
      </c>
      <c r="H3484" s="124"/>
      <c r="I3484" s="128" t="s">
        <v>9370</v>
      </c>
      <c r="J3484" s="124"/>
      <c r="K3484" s="124"/>
      <c r="L3484" s="124"/>
      <c r="M3484" s="124"/>
      <c r="N3484" s="213">
        <v>617186.18999999994</v>
      </c>
      <c r="O3484" s="213">
        <v>0</v>
      </c>
      <c r="P3484" s="124" t="s">
        <v>1314</v>
      </c>
    </row>
    <row r="3485" spans="1:16" ht="76.5">
      <c r="A3485" s="266">
        <v>25</v>
      </c>
      <c r="B3485" s="124"/>
      <c r="C3485" s="125" t="s">
        <v>694</v>
      </c>
      <c r="D3485" s="119">
        <v>43194</v>
      </c>
      <c r="E3485" s="120" t="s">
        <v>8010</v>
      </c>
      <c r="F3485" s="120" t="s">
        <v>1315</v>
      </c>
      <c r="G3485" s="120">
        <v>17182985</v>
      </c>
      <c r="H3485" s="124"/>
      <c r="I3485" s="128" t="s">
        <v>9371</v>
      </c>
      <c r="J3485" s="124"/>
      <c r="K3485" s="124"/>
      <c r="L3485" s="124"/>
      <c r="M3485" s="124"/>
      <c r="N3485" s="213">
        <v>502021.02</v>
      </c>
      <c r="O3485" s="213">
        <v>0</v>
      </c>
      <c r="P3485" s="124" t="s">
        <v>1314</v>
      </c>
    </row>
    <row r="3486" spans="1:16" ht="76.5">
      <c r="A3486" s="266">
        <v>25</v>
      </c>
      <c r="B3486" s="124"/>
      <c r="C3486" s="125" t="s">
        <v>694</v>
      </c>
      <c r="D3486" s="119">
        <v>43194</v>
      </c>
      <c r="E3486" s="120" t="s">
        <v>8011</v>
      </c>
      <c r="F3486" s="120" t="s">
        <v>1315</v>
      </c>
      <c r="G3486" s="120">
        <v>17183015</v>
      </c>
      <c r="H3486" s="124"/>
      <c r="I3486" s="128" t="s">
        <v>9372</v>
      </c>
      <c r="J3486" s="124"/>
      <c r="K3486" s="124"/>
      <c r="L3486" s="124"/>
      <c r="M3486" s="124"/>
      <c r="N3486" s="213">
        <v>54842.34</v>
      </c>
      <c r="O3486" s="213">
        <v>0</v>
      </c>
      <c r="P3486" s="124" t="s">
        <v>1314</v>
      </c>
    </row>
    <row r="3487" spans="1:16" ht="76.5">
      <c r="A3487" s="266">
        <v>25</v>
      </c>
      <c r="B3487" s="124"/>
      <c r="C3487" s="125" t="s">
        <v>694</v>
      </c>
      <c r="D3487" s="119">
        <v>43194</v>
      </c>
      <c r="E3487" s="120" t="s">
        <v>8012</v>
      </c>
      <c r="F3487" s="120" t="s">
        <v>1315</v>
      </c>
      <c r="G3487" s="120">
        <v>17182571</v>
      </c>
      <c r="H3487" s="124"/>
      <c r="I3487" s="128" t="s">
        <v>9373</v>
      </c>
      <c r="J3487" s="124"/>
      <c r="K3487" s="124"/>
      <c r="L3487" s="124"/>
      <c r="M3487" s="124"/>
      <c r="N3487" s="213">
        <v>302774.82</v>
      </c>
      <c r="O3487" s="213">
        <v>0</v>
      </c>
      <c r="P3487" s="124" t="s">
        <v>1314</v>
      </c>
    </row>
    <row r="3488" spans="1:16" ht="63.75">
      <c r="A3488" s="266">
        <v>513</v>
      </c>
      <c r="B3488" s="124"/>
      <c r="C3488" s="125" t="s">
        <v>201</v>
      </c>
      <c r="D3488" s="119">
        <v>43194</v>
      </c>
      <c r="E3488" s="120" t="s">
        <v>8013</v>
      </c>
      <c r="F3488" s="120" t="s">
        <v>15</v>
      </c>
      <c r="G3488" s="120">
        <v>702699</v>
      </c>
      <c r="H3488" s="124"/>
      <c r="I3488" s="128" t="s">
        <v>9374</v>
      </c>
      <c r="J3488" s="124"/>
      <c r="K3488" s="124"/>
      <c r="L3488" s="124"/>
      <c r="M3488" s="124"/>
      <c r="N3488" s="213">
        <v>50</v>
      </c>
      <c r="O3488" s="213">
        <v>0</v>
      </c>
      <c r="P3488" s="124" t="s">
        <v>1314</v>
      </c>
    </row>
    <row r="3489" spans="1:16" ht="89.25">
      <c r="A3489" s="266">
        <v>513</v>
      </c>
      <c r="B3489" s="124"/>
      <c r="C3489" s="125" t="s">
        <v>201</v>
      </c>
      <c r="D3489" s="119">
        <v>43194</v>
      </c>
      <c r="E3489" s="120" t="s">
        <v>8014</v>
      </c>
      <c r="F3489" s="120" t="s">
        <v>15</v>
      </c>
      <c r="G3489" s="120">
        <v>4683</v>
      </c>
      <c r="H3489" s="124"/>
      <c r="I3489" s="128" t="s">
        <v>9375</v>
      </c>
      <c r="J3489" s="124"/>
      <c r="K3489" s="124"/>
      <c r="L3489" s="124"/>
      <c r="M3489" s="124"/>
      <c r="N3489" s="213">
        <v>50</v>
      </c>
      <c r="O3489" s="213">
        <v>0</v>
      </c>
      <c r="P3489" s="124" t="s">
        <v>1314</v>
      </c>
    </row>
    <row r="3490" spans="1:16" ht="89.25">
      <c r="A3490" s="266">
        <v>20</v>
      </c>
      <c r="B3490" s="124"/>
      <c r="C3490" s="125" t="s">
        <v>693</v>
      </c>
      <c r="D3490" s="119">
        <v>43194</v>
      </c>
      <c r="E3490" s="120" t="s">
        <v>8015</v>
      </c>
      <c r="F3490" s="120" t="s">
        <v>15</v>
      </c>
      <c r="G3490" s="120">
        <v>4672</v>
      </c>
      <c r="H3490" s="124"/>
      <c r="I3490" s="128" t="s">
        <v>9376</v>
      </c>
      <c r="J3490" s="124"/>
      <c r="K3490" s="124"/>
      <c r="L3490" s="124"/>
      <c r="M3490" s="124"/>
      <c r="N3490" s="213">
        <v>2164.8000000000002</v>
      </c>
      <c r="O3490" s="213">
        <v>0</v>
      </c>
      <c r="P3490" s="124" t="s">
        <v>1314</v>
      </c>
    </row>
    <row r="3491" spans="1:16" ht="102">
      <c r="A3491" s="266">
        <v>117</v>
      </c>
      <c r="B3491" s="124"/>
      <c r="C3491" s="125" t="s">
        <v>722</v>
      </c>
      <c r="D3491" s="119">
        <v>43194</v>
      </c>
      <c r="E3491" s="120" t="s">
        <v>8016</v>
      </c>
      <c r="F3491" s="120" t="s">
        <v>15</v>
      </c>
      <c r="G3491" s="120">
        <v>4681</v>
      </c>
      <c r="H3491" s="124"/>
      <c r="I3491" s="128" t="s">
        <v>9377</v>
      </c>
      <c r="J3491" s="124"/>
      <c r="K3491" s="124"/>
      <c r="L3491" s="124"/>
      <c r="M3491" s="124"/>
      <c r="N3491" s="213">
        <v>3731.76</v>
      </c>
      <c r="O3491" s="213">
        <v>0</v>
      </c>
      <c r="P3491" s="124" t="s">
        <v>1314</v>
      </c>
    </row>
    <row r="3492" spans="1:16" ht="102">
      <c r="A3492" s="266">
        <v>117</v>
      </c>
      <c r="B3492" s="124"/>
      <c r="C3492" s="125" t="s">
        <v>722</v>
      </c>
      <c r="D3492" s="119">
        <v>43194</v>
      </c>
      <c r="E3492" s="120" t="s">
        <v>8017</v>
      </c>
      <c r="F3492" s="120" t="s">
        <v>15</v>
      </c>
      <c r="G3492" s="120">
        <v>4685</v>
      </c>
      <c r="H3492" s="124"/>
      <c r="I3492" s="128" t="s">
        <v>9378</v>
      </c>
      <c r="J3492" s="124"/>
      <c r="K3492" s="124"/>
      <c r="L3492" s="124"/>
      <c r="M3492" s="124"/>
      <c r="N3492" s="213">
        <v>394.65</v>
      </c>
      <c r="O3492" s="213">
        <v>0</v>
      </c>
      <c r="P3492" s="124" t="s">
        <v>1314</v>
      </c>
    </row>
    <row r="3493" spans="1:16" ht="102">
      <c r="A3493" s="266">
        <v>117</v>
      </c>
      <c r="B3493" s="124"/>
      <c r="C3493" s="125" t="s">
        <v>722</v>
      </c>
      <c r="D3493" s="119">
        <v>43194</v>
      </c>
      <c r="E3493" s="120" t="s">
        <v>8018</v>
      </c>
      <c r="F3493" s="120" t="s">
        <v>15</v>
      </c>
      <c r="G3493" s="120">
        <v>4679</v>
      </c>
      <c r="H3493" s="124"/>
      <c r="I3493" s="128" t="s">
        <v>9379</v>
      </c>
      <c r="J3493" s="124"/>
      <c r="K3493" s="124"/>
      <c r="L3493" s="124"/>
      <c r="M3493" s="124"/>
      <c r="N3493" s="213">
        <v>460.57</v>
      </c>
      <c r="O3493" s="213">
        <v>0</v>
      </c>
      <c r="P3493" s="124" t="s">
        <v>1314</v>
      </c>
    </row>
    <row r="3494" spans="1:16" ht="63.75">
      <c r="A3494" s="266" t="s">
        <v>619</v>
      </c>
      <c r="B3494" s="124"/>
      <c r="C3494" s="125" t="s">
        <v>713</v>
      </c>
      <c r="D3494" s="119">
        <v>43194</v>
      </c>
      <c r="E3494" s="120" t="s">
        <v>8019</v>
      </c>
      <c r="F3494" s="120" t="s">
        <v>15</v>
      </c>
      <c r="G3494" s="120">
        <v>703303</v>
      </c>
      <c r="H3494" s="124"/>
      <c r="I3494" s="128" t="s">
        <v>9380</v>
      </c>
      <c r="J3494" s="124"/>
      <c r="K3494" s="124"/>
      <c r="L3494" s="124"/>
      <c r="M3494" s="124"/>
      <c r="N3494" s="213">
        <v>50</v>
      </c>
      <c r="O3494" s="213">
        <v>0</v>
      </c>
      <c r="P3494" s="124" t="s">
        <v>1314</v>
      </c>
    </row>
    <row r="3495" spans="1:16" ht="76.5">
      <c r="A3495" s="266" t="s">
        <v>619</v>
      </c>
      <c r="B3495" s="124"/>
      <c r="C3495" s="125" t="s">
        <v>713</v>
      </c>
      <c r="D3495" s="119">
        <v>43194</v>
      </c>
      <c r="E3495" s="120" t="s">
        <v>8020</v>
      </c>
      <c r="F3495" s="120" t="s">
        <v>15</v>
      </c>
      <c r="G3495" s="120">
        <v>703305</v>
      </c>
      <c r="H3495" s="124"/>
      <c r="I3495" s="128" t="s">
        <v>9381</v>
      </c>
      <c r="J3495" s="124"/>
      <c r="K3495" s="124"/>
      <c r="L3495" s="124"/>
      <c r="M3495" s="124"/>
      <c r="N3495" s="213">
        <v>50</v>
      </c>
      <c r="O3495" s="213">
        <v>0</v>
      </c>
      <c r="P3495" s="124" t="s">
        <v>1314</v>
      </c>
    </row>
    <row r="3496" spans="1:16" ht="76.5">
      <c r="A3496" s="266">
        <v>25</v>
      </c>
      <c r="B3496" s="124"/>
      <c r="C3496" s="125" t="s">
        <v>694</v>
      </c>
      <c r="D3496" s="119">
        <v>43194</v>
      </c>
      <c r="E3496" s="120" t="s">
        <v>8021</v>
      </c>
      <c r="F3496" s="120" t="s">
        <v>1315</v>
      </c>
      <c r="G3496" s="120">
        <v>17182566</v>
      </c>
      <c r="H3496" s="124"/>
      <c r="I3496" s="128" t="s">
        <v>9382</v>
      </c>
      <c r="J3496" s="124"/>
      <c r="K3496" s="124"/>
      <c r="L3496" s="124"/>
      <c r="M3496" s="124"/>
      <c r="N3496" s="213">
        <v>28336.83</v>
      </c>
      <c r="O3496" s="213">
        <v>0</v>
      </c>
      <c r="P3496" s="124" t="s">
        <v>1314</v>
      </c>
    </row>
    <row r="3497" spans="1:16" ht="76.5">
      <c r="A3497" s="266">
        <v>25</v>
      </c>
      <c r="B3497" s="124"/>
      <c r="C3497" s="125" t="s">
        <v>694</v>
      </c>
      <c r="D3497" s="119">
        <v>43194</v>
      </c>
      <c r="E3497" s="120" t="s">
        <v>8022</v>
      </c>
      <c r="F3497" s="120" t="s">
        <v>1315</v>
      </c>
      <c r="G3497" s="120">
        <v>17182570</v>
      </c>
      <c r="H3497" s="124"/>
      <c r="I3497" s="128" t="s">
        <v>9383</v>
      </c>
      <c r="J3497" s="124"/>
      <c r="K3497" s="124"/>
      <c r="L3497" s="124"/>
      <c r="M3497" s="124"/>
      <c r="N3497" s="213">
        <v>598391.23</v>
      </c>
      <c r="O3497" s="213">
        <v>0</v>
      </c>
      <c r="P3497" s="124" t="s">
        <v>1314</v>
      </c>
    </row>
    <row r="3498" spans="1:16" ht="76.5">
      <c r="A3498" s="266">
        <v>25</v>
      </c>
      <c r="B3498" s="124"/>
      <c r="C3498" s="125" t="s">
        <v>694</v>
      </c>
      <c r="D3498" s="119">
        <v>43194</v>
      </c>
      <c r="E3498" s="120" t="s">
        <v>8023</v>
      </c>
      <c r="F3498" s="120" t="s">
        <v>1315</v>
      </c>
      <c r="G3498" s="120">
        <v>17182588</v>
      </c>
      <c r="H3498" s="124"/>
      <c r="I3498" s="128" t="s">
        <v>9384</v>
      </c>
      <c r="J3498" s="124"/>
      <c r="K3498" s="124"/>
      <c r="L3498" s="124"/>
      <c r="M3498" s="124"/>
      <c r="N3498" s="213">
        <v>110762.66</v>
      </c>
      <c r="O3498" s="213">
        <v>0</v>
      </c>
      <c r="P3498" s="124" t="s">
        <v>1314</v>
      </c>
    </row>
    <row r="3499" spans="1:16" ht="76.5">
      <c r="A3499" s="266">
        <v>25</v>
      </c>
      <c r="B3499" s="124"/>
      <c r="C3499" s="125" t="s">
        <v>694</v>
      </c>
      <c r="D3499" s="119">
        <v>43194</v>
      </c>
      <c r="E3499" s="120" t="s">
        <v>8024</v>
      </c>
      <c r="F3499" s="120" t="s">
        <v>1315</v>
      </c>
      <c r="G3499" s="120">
        <v>17182522</v>
      </c>
      <c r="H3499" s="124"/>
      <c r="I3499" s="128" t="s">
        <v>9385</v>
      </c>
      <c r="J3499" s="124"/>
      <c r="K3499" s="124"/>
      <c r="L3499" s="124"/>
      <c r="M3499" s="124"/>
      <c r="N3499" s="213">
        <v>113291.5</v>
      </c>
      <c r="O3499" s="213">
        <v>0</v>
      </c>
      <c r="P3499" s="124" t="s">
        <v>1314</v>
      </c>
    </row>
    <row r="3500" spans="1:16" ht="76.5">
      <c r="A3500" s="266">
        <v>25</v>
      </c>
      <c r="B3500" s="124"/>
      <c r="C3500" s="125" t="s">
        <v>694</v>
      </c>
      <c r="D3500" s="119">
        <v>43194</v>
      </c>
      <c r="E3500" s="120" t="s">
        <v>8025</v>
      </c>
      <c r="F3500" s="120" t="s">
        <v>1315</v>
      </c>
      <c r="G3500" s="120">
        <v>17165691</v>
      </c>
      <c r="H3500" s="124"/>
      <c r="I3500" s="128" t="s">
        <v>9386</v>
      </c>
      <c r="J3500" s="124"/>
      <c r="K3500" s="124"/>
      <c r="L3500" s="124"/>
      <c r="M3500" s="124"/>
      <c r="N3500" s="213">
        <v>214214.52</v>
      </c>
      <c r="O3500" s="213">
        <v>0</v>
      </c>
      <c r="P3500" s="124" t="s">
        <v>1314</v>
      </c>
    </row>
    <row r="3501" spans="1:16" ht="76.5">
      <c r="A3501" s="266">
        <v>25</v>
      </c>
      <c r="B3501" s="124"/>
      <c r="C3501" s="125" t="s">
        <v>694</v>
      </c>
      <c r="D3501" s="119">
        <v>43194</v>
      </c>
      <c r="E3501" s="120" t="s">
        <v>8026</v>
      </c>
      <c r="F3501" s="120" t="s">
        <v>1315</v>
      </c>
      <c r="G3501" s="120">
        <v>17182525</v>
      </c>
      <c r="H3501" s="124"/>
      <c r="I3501" s="128" t="s">
        <v>9387</v>
      </c>
      <c r="J3501" s="124"/>
      <c r="K3501" s="124"/>
      <c r="L3501" s="124"/>
      <c r="M3501" s="124"/>
      <c r="N3501" s="213">
        <v>1328994.93</v>
      </c>
      <c r="O3501" s="213">
        <v>0</v>
      </c>
      <c r="P3501" s="124" t="s">
        <v>1314</v>
      </c>
    </row>
    <row r="3502" spans="1:16" ht="76.5">
      <c r="A3502" s="266">
        <v>25</v>
      </c>
      <c r="B3502" s="124"/>
      <c r="C3502" s="125" t="s">
        <v>694</v>
      </c>
      <c r="D3502" s="119">
        <v>43194</v>
      </c>
      <c r="E3502" s="120" t="s">
        <v>8027</v>
      </c>
      <c r="F3502" s="120" t="s">
        <v>1315</v>
      </c>
      <c r="G3502" s="120">
        <v>17182547</v>
      </c>
      <c r="H3502" s="124"/>
      <c r="I3502" s="128" t="s">
        <v>9388</v>
      </c>
      <c r="J3502" s="124"/>
      <c r="K3502" s="124"/>
      <c r="L3502" s="124"/>
      <c r="M3502" s="124"/>
      <c r="N3502" s="213">
        <v>941718.25</v>
      </c>
      <c r="O3502" s="213">
        <v>0</v>
      </c>
      <c r="P3502" s="124" t="s">
        <v>1314</v>
      </c>
    </row>
    <row r="3503" spans="1:16" ht="76.5">
      <c r="A3503" s="266">
        <v>25</v>
      </c>
      <c r="B3503" s="124"/>
      <c r="C3503" s="125" t="s">
        <v>694</v>
      </c>
      <c r="D3503" s="119">
        <v>43194</v>
      </c>
      <c r="E3503" s="120" t="s">
        <v>8028</v>
      </c>
      <c r="F3503" s="120" t="s">
        <v>1315</v>
      </c>
      <c r="G3503" s="120">
        <v>17182539</v>
      </c>
      <c r="H3503" s="124"/>
      <c r="I3503" s="128" t="s">
        <v>9389</v>
      </c>
      <c r="J3503" s="124"/>
      <c r="K3503" s="124"/>
      <c r="L3503" s="124"/>
      <c r="M3503" s="124"/>
      <c r="N3503" s="213">
        <v>616888.93999999994</v>
      </c>
      <c r="O3503" s="213">
        <v>0</v>
      </c>
      <c r="P3503" s="124" t="s">
        <v>1314</v>
      </c>
    </row>
    <row r="3504" spans="1:16" ht="76.5">
      <c r="A3504" s="266">
        <v>25</v>
      </c>
      <c r="B3504" s="124"/>
      <c r="C3504" s="125" t="s">
        <v>694</v>
      </c>
      <c r="D3504" s="119">
        <v>43194</v>
      </c>
      <c r="E3504" s="120" t="s">
        <v>8029</v>
      </c>
      <c r="F3504" s="120" t="s">
        <v>1315</v>
      </c>
      <c r="G3504" s="120">
        <v>17182563</v>
      </c>
      <c r="H3504" s="124"/>
      <c r="I3504" s="128" t="s">
        <v>9390</v>
      </c>
      <c r="J3504" s="124"/>
      <c r="K3504" s="124"/>
      <c r="L3504" s="124"/>
      <c r="M3504" s="124"/>
      <c r="N3504" s="213">
        <v>2217984.46</v>
      </c>
      <c r="O3504" s="213">
        <v>0</v>
      </c>
      <c r="P3504" s="124" t="s">
        <v>1314</v>
      </c>
    </row>
    <row r="3505" spans="1:16" ht="76.5">
      <c r="A3505" s="266">
        <v>25</v>
      </c>
      <c r="B3505" s="124"/>
      <c r="C3505" s="125" t="s">
        <v>694</v>
      </c>
      <c r="D3505" s="119">
        <v>43194</v>
      </c>
      <c r="E3505" s="120" t="s">
        <v>8030</v>
      </c>
      <c r="F3505" s="120" t="s">
        <v>1315</v>
      </c>
      <c r="G3505" s="120">
        <v>17182572</v>
      </c>
      <c r="H3505" s="124"/>
      <c r="I3505" s="128" t="s">
        <v>9391</v>
      </c>
      <c r="J3505" s="124"/>
      <c r="K3505" s="124"/>
      <c r="L3505" s="124"/>
      <c r="M3505" s="124"/>
      <c r="N3505" s="213">
        <v>378790.06</v>
      </c>
      <c r="O3505" s="213">
        <v>0</v>
      </c>
      <c r="P3505" s="124" t="s">
        <v>1314</v>
      </c>
    </row>
    <row r="3506" spans="1:16" ht="76.5">
      <c r="A3506" s="266">
        <v>25</v>
      </c>
      <c r="B3506" s="124"/>
      <c r="C3506" s="125" t="s">
        <v>694</v>
      </c>
      <c r="D3506" s="119">
        <v>43194</v>
      </c>
      <c r="E3506" s="120" t="s">
        <v>8031</v>
      </c>
      <c r="F3506" s="120" t="s">
        <v>1315</v>
      </c>
      <c r="G3506" s="120">
        <v>17182427</v>
      </c>
      <c r="H3506" s="124"/>
      <c r="I3506" s="128" t="s">
        <v>9392</v>
      </c>
      <c r="J3506" s="124"/>
      <c r="K3506" s="124"/>
      <c r="L3506" s="124"/>
      <c r="M3506" s="124"/>
      <c r="N3506" s="213">
        <v>830873.15</v>
      </c>
      <c r="O3506" s="213">
        <v>0</v>
      </c>
      <c r="P3506" s="124" t="s">
        <v>1314</v>
      </c>
    </row>
    <row r="3507" spans="1:16" ht="63.75">
      <c r="A3507" s="266">
        <v>25</v>
      </c>
      <c r="B3507" s="124"/>
      <c r="C3507" s="125" t="s">
        <v>694</v>
      </c>
      <c r="D3507" s="119">
        <v>43194</v>
      </c>
      <c r="E3507" s="120" t="s">
        <v>8032</v>
      </c>
      <c r="F3507" s="120" t="s">
        <v>1315</v>
      </c>
      <c r="G3507" s="120">
        <v>17182429</v>
      </c>
      <c r="H3507" s="124"/>
      <c r="I3507" s="128" t="s">
        <v>9393</v>
      </c>
      <c r="J3507" s="124"/>
      <c r="K3507" s="124"/>
      <c r="L3507" s="124"/>
      <c r="M3507" s="124"/>
      <c r="N3507" s="213">
        <v>355147.5</v>
      </c>
      <c r="O3507" s="213">
        <v>0</v>
      </c>
      <c r="P3507" s="124" t="s">
        <v>1314</v>
      </c>
    </row>
    <row r="3508" spans="1:16" ht="76.5">
      <c r="A3508" s="266">
        <v>25</v>
      </c>
      <c r="B3508" s="124"/>
      <c r="C3508" s="125" t="s">
        <v>694</v>
      </c>
      <c r="D3508" s="119">
        <v>43194</v>
      </c>
      <c r="E3508" s="120" t="s">
        <v>8033</v>
      </c>
      <c r="F3508" s="120" t="s">
        <v>1315</v>
      </c>
      <c r="G3508" s="120">
        <v>17182477</v>
      </c>
      <c r="H3508" s="124"/>
      <c r="I3508" s="128" t="s">
        <v>9394</v>
      </c>
      <c r="J3508" s="124"/>
      <c r="K3508" s="124"/>
      <c r="L3508" s="124"/>
      <c r="M3508" s="124"/>
      <c r="N3508" s="213">
        <v>198117.75</v>
      </c>
      <c r="O3508" s="213">
        <v>0</v>
      </c>
      <c r="P3508" s="124" t="s">
        <v>1314</v>
      </c>
    </row>
    <row r="3509" spans="1:16" ht="63.75">
      <c r="A3509" s="266">
        <v>81</v>
      </c>
      <c r="B3509" s="124"/>
      <c r="C3509" s="125" t="s">
        <v>709</v>
      </c>
      <c r="D3509" s="119">
        <v>43195</v>
      </c>
      <c r="E3509" s="120" t="s">
        <v>7415</v>
      </c>
      <c r="F3509" s="120" t="s">
        <v>3</v>
      </c>
      <c r="G3509" s="120">
        <v>1610994</v>
      </c>
      <c r="H3509" s="124"/>
      <c r="I3509" s="128" t="s">
        <v>8846</v>
      </c>
      <c r="J3509" s="124"/>
      <c r="K3509" s="124"/>
      <c r="L3509" s="124"/>
      <c r="M3509" s="124"/>
      <c r="N3509" s="213">
        <v>0</v>
      </c>
      <c r="O3509" s="213">
        <v>10087.790000000001</v>
      </c>
      <c r="P3509" s="124" t="s">
        <v>1314</v>
      </c>
    </row>
    <row r="3510" spans="1:16" ht="51">
      <c r="A3510" s="266">
        <v>514</v>
      </c>
      <c r="B3510" s="124"/>
      <c r="C3510" s="125" t="s">
        <v>841</v>
      </c>
      <c r="D3510" s="119">
        <v>43195</v>
      </c>
      <c r="E3510" s="120" t="s">
        <v>7416</v>
      </c>
      <c r="F3510" s="120" t="s">
        <v>3</v>
      </c>
      <c r="G3510" s="120">
        <v>1611018</v>
      </c>
      <c r="H3510" s="124"/>
      <c r="I3510" s="128" t="s">
        <v>8847</v>
      </c>
      <c r="J3510" s="124"/>
      <c r="K3510" s="124"/>
      <c r="L3510" s="124"/>
      <c r="M3510" s="124"/>
      <c r="N3510" s="213">
        <v>0</v>
      </c>
      <c r="O3510" s="213">
        <v>55097414.380000003</v>
      </c>
      <c r="P3510" s="124" t="s">
        <v>1314</v>
      </c>
    </row>
    <row r="3511" spans="1:16" ht="63.75">
      <c r="A3511" s="266">
        <v>290</v>
      </c>
      <c r="B3511" s="124"/>
      <c r="C3511" s="125" t="s">
        <v>793</v>
      </c>
      <c r="D3511" s="119">
        <v>43195</v>
      </c>
      <c r="E3511" s="120" t="s">
        <v>7417</v>
      </c>
      <c r="F3511" s="120" t="s">
        <v>3</v>
      </c>
      <c r="G3511" s="120">
        <v>1611028</v>
      </c>
      <c r="H3511" s="124"/>
      <c r="I3511" s="128" t="s">
        <v>8848</v>
      </c>
      <c r="J3511" s="124"/>
      <c r="K3511" s="124"/>
      <c r="L3511" s="124"/>
      <c r="M3511" s="124"/>
      <c r="N3511" s="213">
        <v>0</v>
      </c>
      <c r="O3511" s="213">
        <v>1280.4000000000001</v>
      </c>
      <c r="P3511" s="124" t="s">
        <v>1314</v>
      </c>
    </row>
    <row r="3512" spans="1:16" ht="63.75">
      <c r="A3512" s="266">
        <v>290</v>
      </c>
      <c r="B3512" s="124"/>
      <c r="C3512" s="125" t="s">
        <v>793</v>
      </c>
      <c r="D3512" s="119">
        <v>43195</v>
      </c>
      <c r="E3512" s="120" t="s">
        <v>7418</v>
      </c>
      <c r="F3512" s="120" t="s">
        <v>3</v>
      </c>
      <c r="G3512" s="120">
        <v>1611030</v>
      </c>
      <c r="H3512" s="124"/>
      <c r="I3512" s="128" t="s">
        <v>8849</v>
      </c>
      <c r="J3512" s="124"/>
      <c r="K3512" s="124"/>
      <c r="L3512" s="124"/>
      <c r="M3512" s="124"/>
      <c r="N3512" s="213">
        <v>0</v>
      </c>
      <c r="O3512" s="213">
        <v>46066.8</v>
      </c>
      <c r="P3512" s="124" t="s">
        <v>1314</v>
      </c>
    </row>
    <row r="3513" spans="1:16" ht="51">
      <c r="A3513" s="266">
        <v>290</v>
      </c>
      <c r="B3513" s="124"/>
      <c r="C3513" s="125" t="s">
        <v>793</v>
      </c>
      <c r="D3513" s="119">
        <v>43195</v>
      </c>
      <c r="E3513" s="120" t="s">
        <v>7419</v>
      </c>
      <c r="F3513" s="120" t="s">
        <v>3</v>
      </c>
      <c r="G3513" s="120">
        <v>1611032</v>
      </c>
      <c r="H3513" s="124"/>
      <c r="I3513" s="128" t="s">
        <v>8850</v>
      </c>
      <c r="J3513" s="124"/>
      <c r="K3513" s="124"/>
      <c r="L3513" s="124"/>
      <c r="M3513" s="124"/>
      <c r="N3513" s="213">
        <v>0</v>
      </c>
      <c r="O3513" s="213">
        <v>2123</v>
      </c>
      <c r="P3513" s="124" t="s">
        <v>1314</v>
      </c>
    </row>
    <row r="3514" spans="1:16" ht="63.75">
      <c r="A3514" s="266">
        <v>650</v>
      </c>
      <c r="B3514" s="124"/>
      <c r="C3514" s="125" t="s">
        <v>232</v>
      </c>
      <c r="D3514" s="119">
        <v>43195</v>
      </c>
      <c r="E3514" s="120" t="s">
        <v>7420</v>
      </c>
      <c r="F3514" s="120" t="s">
        <v>3</v>
      </c>
      <c r="G3514" s="120">
        <v>1611066</v>
      </c>
      <c r="H3514" s="124"/>
      <c r="I3514" s="128" t="s">
        <v>8851</v>
      </c>
      <c r="J3514" s="124"/>
      <c r="K3514" s="124"/>
      <c r="L3514" s="124"/>
      <c r="M3514" s="124"/>
      <c r="N3514" s="213">
        <v>0</v>
      </c>
      <c r="O3514" s="213">
        <v>569</v>
      </c>
      <c r="P3514" s="124" t="s">
        <v>1314</v>
      </c>
    </row>
    <row r="3515" spans="1:16" ht="63.75">
      <c r="A3515" s="266">
        <v>20</v>
      </c>
      <c r="B3515" s="124"/>
      <c r="C3515" s="125" t="s">
        <v>693</v>
      </c>
      <c r="D3515" s="119">
        <v>43195</v>
      </c>
      <c r="E3515" s="120" t="s">
        <v>7421</v>
      </c>
      <c r="F3515" s="120" t="s">
        <v>3</v>
      </c>
      <c r="G3515" s="120">
        <v>1611115</v>
      </c>
      <c r="H3515" s="124"/>
      <c r="I3515" s="128" t="s">
        <v>8852</v>
      </c>
      <c r="J3515" s="124"/>
      <c r="K3515" s="124"/>
      <c r="L3515" s="124"/>
      <c r="M3515" s="124"/>
      <c r="N3515" s="213">
        <v>0</v>
      </c>
      <c r="O3515" s="213">
        <v>136998</v>
      </c>
      <c r="P3515" s="124" t="s">
        <v>1314</v>
      </c>
    </row>
    <row r="3516" spans="1:16" ht="63.75">
      <c r="A3516" s="266">
        <v>20</v>
      </c>
      <c r="B3516" s="124"/>
      <c r="C3516" s="125" t="s">
        <v>693</v>
      </c>
      <c r="D3516" s="119">
        <v>43195</v>
      </c>
      <c r="E3516" s="120" t="s">
        <v>7422</v>
      </c>
      <c r="F3516" s="120" t="s">
        <v>3</v>
      </c>
      <c r="G3516" s="120">
        <v>1611116</v>
      </c>
      <c r="H3516" s="124"/>
      <c r="I3516" s="128" t="s">
        <v>8853</v>
      </c>
      <c r="J3516" s="124"/>
      <c r="K3516" s="124"/>
      <c r="L3516" s="124"/>
      <c r="M3516" s="124"/>
      <c r="N3516" s="213">
        <v>0</v>
      </c>
      <c r="O3516" s="213">
        <v>659341.53</v>
      </c>
      <c r="P3516" s="124" t="s">
        <v>1314</v>
      </c>
    </row>
    <row r="3517" spans="1:16" ht="51">
      <c r="A3517" s="266">
        <v>20</v>
      </c>
      <c r="B3517" s="124"/>
      <c r="C3517" s="125" t="s">
        <v>693</v>
      </c>
      <c r="D3517" s="119">
        <v>43195</v>
      </c>
      <c r="E3517" s="120" t="s">
        <v>7425</v>
      </c>
      <c r="F3517" s="120" t="s">
        <v>3</v>
      </c>
      <c r="G3517" s="120">
        <v>1611024</v>
      </c>
      <c r="H3517" s="124"/>
      <c r="I3517" s="128" t="s">
        <v>8856</v>
      </c>
      <c r="J3517" s="124"/>
      <c r="K3517" s="124"/>
      <c r="L3517" s="124"/>
      <c r="M3517" s="124"/>
      <c r="N3517" s="213">
        <v>0</v>
      </c>
      <c r="O3517" s="213">
        <v>779.1</v>
      </c>
      <c r="P3517" s="124" t="s">
        <v>1314</v>
      </c>
    </row>
    <row r="3518" spans="1:16" ht="63.75">
      <c r="A3518" s="266">
        <v>290</v>
      </c>
      <c r="B3518" s="124"/>
      <c r="C3518" s="125" t="s">
        <v>793</v>
      </c>
      <c r="D3518" s="119">
        <v>43195</v>
      </c>
      <c r="E3518" s="120" t="s">
        <v>7427</v>
      </c>
      <c r="F3518" s="120" t="s">
        <v>3</v>
      </c>
      <c r="G3518" s="120">
        <v>1611059</v>
      </c>
      <c r="H3518" s="124"/>
      <c r="I3518" s="128" t="s">
        <v>8858</v>
      </c>
      <c r="J3518" s="124"/>
      <c r="K3518" s="124"/>
      <c r="L3518" s="124"/>
      <c r="M3518" s="124"/>
      <c r="N3518" s="213">
        <v>0</v>
      </c>
      <c r="O3518" s="213">
        <v>1060.4000000000001</v>
      </c>
      <c r="P3518" s="124" t="s">
        <v>1314</v>
      </c>
    </row>
    <row r="3519" spans="1:16" ht="38.25">
      <c r="A3519" s="266">
        <v>592</v>
      </c>
      <c r="B3519" s="124"/>
      <c r="C3519" s="125" t="s">
        <v>862</v>
      </c>
      <c r="D3519" s="119">
        <v>43195</v>
      </c>
      <c r="E3519" s="120" t="s">
        <v>7429</v>
      </c>
      <c r="F3519" s="120" t="s">
        <v>3</v>
      </c>
      <c r="G3519" s="120">
        <v>1611076</v>
      </c>
      <c r="H3519" s="124"/>
      <c r="I3519" s="128" t="s">
        <v>8860</v>
      </c>
      <c r="J3519" s="124"/>
      <c r="K3519" s="124"/>
      <c r="L3519" s="124"/>
      <c r="M3519" s="124"/>
      <c r="N3519" s="213">
        <v>0</v>
      </c>
      <c r="O3519" s="213">
        <v>174</v>
      </c>
      <c r="P3519" s="124" t="s">
        <v>1314</v>
      </c>
    </row>
    <row r="3520" spans="1:16" ht="38.25">
      <c r="A3520" s="266">
        <v>592</v>
      </c>
      <c r="B3520" s="124"/>
      <c r="C3520" s="125" t="s">
        <v>862</v>
      </c>
      <c r="D3520" s="119">
        <v>43195</v>
      </c>
      <c r="E3520" s="120" t="s">
        <v>7430</v>
      </c>
      <c r="F3520" s="120" t="s">
        <v>3</v>
      </c>
      <c r="G3520" s="120">
        <v>1611079</v>
      </c>
      <c r="H3520" s="124"/>
      <c r="I3520" s="128" t="s">
        <v>8861</v>
      </c>
      <c r="J3520" s="124"/>
      <c r="K3520" s="124"/>
      <c r="L3520" s="124"/>
      <c r="M3520" s="124"/>
      <c r="N3520" s="213">
        <v>0</v>
      </c>
      <c r="O3520" s="213">
        <v>282.8</v>
      </c>
      <c r="P3520" s="124" t="s">
        <v>1314</v>
      </c>
    </row>
    <row r="3521" spans="1:16" ht="38.25">
      <c r="A3521" s="266">
        <v>592</v>
      </c>
      <c r="B3521" s="124"/>
      <c r="C3521" s="125" t="s">
        <v>862</v>
      </c>
      <c r="D3521" s="119">
        <v>43195</v>
      </c>
      <c r="E3521" s="120" t="s">
        <v>7432</v>
      </c>
      <c r="F3521" s="120" t="s">
        <v>3</v>
      </c>
      <c r="G3521" s="120">
        <v>1611081</v>
      </c>
      <c r="H3521" s="124"/>
      <c r="I3521" s="128" t="s">
        <v>8863</v>
      </c>
      <c r="J3521" s="124"/>
      <c r="K3521" s="124"/>
      <c r="L3521" s="124"/>
      <c r="M3521" s="124"/>
      <c r="N3521" s="213">
        <v>0</v>
      </c>
      <c r="O3521" s="213">
        <v>100</v>
      </c>
      <c r="P3521" s="124" t="s">
        <v>1314</v>
      </c>
    </row>
    <row r="3522" spans="1:16" ht="38.25">
      <c r="A3522" s="266">
        <v>212</v>
      </c>
      <c r="B3522" s="124"/>
      <c r="C3522" s="125" t="s">
        <v>761</v>
      </c>
      <c r="D3522" s="119">
        <v>43195</v>
      </c>
      <c r="E3522" s="120" t="s">
        <v>7433</v>
      </c>
      <c r="F3522" s="120" t="s">
        <v>3</v>
      </c>
      <c r="G3522" s="120">
        <v>1611086</v>
      </c>
      <c r="H3522" s="124"/>
      <c r="I3522" s="128" t="s">
        <v>8864</v>
      </c>
      <c r="J3522" s="124"/>
      <c r="K3522" s="124"/>
      <c r="L3522" s="124"/>
      <c r="M3522" s="124"/>
      <c r="N3522" s="213">
        <v>0</v>
      </c>
      <c r="O3522" s="213">
        <v>800</v>
      </c>
      <c r="P3522" s="124" t="s">
        <v>1314</v>
      </c>
    </row>
    <row r="3523" spans="1:16" ht="51">
      <c r="A3523" s="266" t="s">
        <v>619</v>
      </c>
      <c r="B3523" s="124"/>
      <c r="C3523" s="125" t="s">
        <v>713</v>
      </c>
      <c r="D3523" s="119">
        <v>43195</v>
      </c>
      <c r="E3523" s="120" t="s">
        <v>7434</v>
      </c>
      <c r="F3523" s="120" t="s">
        <v>3</v>
      </c>
      <c r="G3523" s="120">
        <v>1610997</v>
      </c>
      <c r="H3523" s="124"/>
      <c r="I3523" s="128" t="s">
        <v>5435</v>
      </c>
      <c r="J3523" s="124"/>
      <c r="K3523" s="124"/>
      <c r="L3523" s="124"/>
      <c r="M3523" s="124"/>
      <c r="N3523" s="213">
        <v>0</v>
      </c>
      <c r="O3523" s="213">
        <v>1506</v>
      </c>
      <c r="P3523" s="124" t="s">
        <v>1314</v>
      </c>
    </row>
    <row r="3524" spans="1:16" ht="51">
      <c r="A3524" s="266">
        <v>373</v>
      </c>
      <c r="B3524" s="124"/>
      <c r="C3524" s="125" t="s">
        <v>1269</v>
      </c>
      <c r="D3524" s="119">
        <v>43195</v>
      </c>
      <c r="E3524" s="120" t="s">
        <v>7439</v>
      </c>
      <c r="F3524" s="120" t="s">
        <v>3</v>
      </c>
      <c r="G3524" s="120">
        <v>1611142</v>
      </c>
      <c r="H3524" s="124"/>
      <c r="I3524" s="128" t="s">
        <v>8869</v>
      </c>
      <c r="J3524" s="124"/>
      <c r="K3524" s="124"/>
      <c r="L3524" s="124"/>
      <c r="M3524" s="124"/>
      <c r="N3524" s="213">
        <v>0</v>
      </c>
      <c r="O3524" s="213">
        <v>1524.03</v>
      </c>
      <c r="P3524" s="124" t="s">
        <v>1314</v>
      </c>
    </row>
    <row r="3525" spans="1:16" ht="38.25">
      <c r="A3525" s="266">
        <v>212</v>
      </c>
      <c r="B3525" s="124"/>
      <c r="C3525" s="125" t="s">
        <v>761</v>
      </c>
      <c r="D3525" s="119">
        <v>43195</v>
      </c>
      <c r="E3525" s="120" t="s">
        <v>7440</v>
      </c>
      <c r="F3525" s="120" t="s">
        <v>3</v>
      </c>
      <c r="G3525" s="120">
        <v>1611159</v>
      </c>
      <c r="H3525" s="124"/>
      <c r="I3525" s="128" t="s">
        <v>8870</v>
      </c>
      <c r="J3525" s="124"/>
      <c r="K3525" s="124"/>
      <c r="L3525" s="124"/>
      <c r="M3525" s="124"/>
      <c r="N3525" s="213">
        <v>0</v>
      </c>
      <c r="O3525" s="213">
        <v>222</v>
      </c>
      <c r="P3525" s="124" t="s">
        <v>1314</v>
      </c>
    </row>
    <row r="3526" spans="1:16" ht="51">
      <c r="A3526" s="266">
        <v>212</v>
      </c>
      <c r="B3526" s="124"/>
      <c r="C3526" s="125" t="s">
        <v>761</v>
      </c>
      <c r="D3526" s="119">
        <v>43195</v>
      </c>
      <c r="E3526" s="120" t="s">
        <v>7441</v>
      </c>
      <c r="F3526" s="120" t="s">
        <v>3</v>
      </c>
      <c r="G3526" s="120">
        <v>1611201</v>
      </c>
      <c r="H3526" s="124"/>
      <c r="I3526" s="128" t="s">
        <v>8871</v>
      </c>
      <c r="J3526" s="124"/>
      <c r="K3526" s="124"/>
      <c r="L3526" s="124"/>
      <c r="M3526" s="124"/>
      <c r="N3526" s="213">
        <v>0</v>
      </c>
      <c r="O3526" s="213">
        <v>5307.65</v>
      </c>
      <c r="P3526" s="124" t="s">
        <v>1314</v>
      </c>
    </row>
    <row r="3527" spans="1:16" ht="51">
      <c r="A3527" s="266">
        <v>224</v>
      </c>
      <c r="B3527" s="124"/>
      <c r="C3527" s="125" t="s">
        <v>120</v>
      </c>
      <c r="D3527" s="119">
        <v>43195</v>
      </c>
      <c r="E3527" s="120" t="s">
        <v>7444</v>
      </c>
      <c r="F3527" s="120" t="s">
        <v>3</v>
      </c>
      <c r="G3527" s="120">
        <v>1611245</v>
      </c>
      <c r="H3527" s="124"/>
      <c r="I3527" s="128" t="s">
        <v>8874</v>
      </c>
      <c r="J3527" s="124"/>
      <c r="K3527" s="124"/>
      <c r="L3527" s="124"/>
      <c r="M3527" s="124"/>
      <c r="N3527" s="213">
        <v>0</v>
      </c>
      <c r="O3527" s="213">
        <v>1935</v>
      </c>
      <c r="P3527" s="124" t="s">
        <v>1314</v>
      </c>
    </row>
    <row r="3528" spans="1:16" ht="51">
      <c r="A3528" s="266" t="s">
        <v>619</v>
      </c>
      <c r="B3528" s="124"/>
      <c r="C3528" s="125" t="s">
        <v>713</v>
      </c>
      <c r="D3528" s="119">
        <v>43195</v>
      </c>
      <c r="E3528" s="120" t="s">
        <v>7462</v>
      </c>
      <c r="F3528" s="120" t="s">
        <v>3</v>
      </c>
      <c r="G3528" s="120">
        <v>1611051</v>
      </c>
      <c r="H3528" s="124"/>
      <c r="I3528" s="128" t="s">
        <v>8890</v>
      </c>
      <c r="J3528" s="124"/>
      <c r="K3528" s="124"/>
      <c r="L3528" s="124"/>
      <c r="M3528" s="124"/>
      <c r="N3528" s="213">
        <v>0</v>
      </c>
      <c r="O3528" s="213">
        <v>1277</v>
      </c>
      <c r="P3528" s="124" t="s">
        <v>1314</v>
      </c>
    </row>
    <row r="3529" spans="1:16" ht="38.25">
      <c r="A3529" s="266">
        <v>35</v>
      </c>
      <c r="B3529" s="124"/>
      <c r="C3529" s="125" t="s">
        <v>696</v>
      </c>
      <c r="D3529" s="119">
        <v>43195</v>
      </c>
      <c r="E3529" s="120" t="s">
        <v>7491</v>
      </c>
      <c r="F3529" s="120" t="s">
        <v>3</v>
      </c>
      <c r="G3529" s="120">
        <v>1611230</v>
      </c>
      <c r="H3529" s="124"/>
      <c r="I3529" s="128" t="s">
        <v>8908</v>
      </c>
      <c r="J3529" s="124"/>
      <c r="K3529" s="124"/>
      <c r="L3529" s="124"/>
      <c r="M3529" s="124"/>
      <c r="N3529" s="213">
        <v>0</v>
      </c>
      <c r="O3529" s="213">
        <v>257.02999999999997</v>
      </c>
      <c r="P3529" s="124" t="s">
        <v>1314</v>
      </c>
    </row>
    <row r="3530" spans="1:16" ht="51">
      <c r="A3530" s="266" t="s">
        <v>619</v>
      </c>
      <c r="B3530" s="124"/>
      <c r="C3530" s="125" t="s">
        <v>713</v>
      </c>
      <c r="D3530" s="119">
        <v>43195</v>
      </c>
      <c r="E3530" s="120" t="s">
        <v>7520</v>
      </c>
      <c r="F3530" s="120" t="s">
        <v>3</v>
      </c>
      <c r="G3530" s="120">
        <v>1610999</v>
      </c>
      <c r="H3530" s="124"/>
      <c r="I3530" s="128" t="s">
        <v>5469</v>
      </c>
      <c r="J3530" s="124"/>
      <c r="K3530" s="124"/>
      <c r="L3530" s="124"/>
      <c r="M3530" s="124"/>
      <c r="N3530" s="213">
        <v>0</v>
      </c>
      <c r="O3530" s="213">
        <v>6200</v>
      </c>
      <c r="P3530" s="124" t="s">
        <v>1314</v>
      </c>
    </row>
    <row r="3531" spans="1:16" ht="63.75">
      <c r="A3531" s="266" t="s">
        <v>619</v>
      </c>
      <c r="B3531" s="124"/>
      <c r="C3531" s="125" t="s">
        <v>713</v>
      </c>
      <c r="D3531" s="119">
        <v>43195</v>
      </c>
      <c r="E3531" s="120" t="s">
        <v>7568</v>
      </c>
      <c r="F3531" s="120" t="s">
        <v>3</v>
      </c>
      <c r="G3531" s="120">
        <v>1610972</v>
      </c>
      <c r="H3531" s="124"/>
      <c r="I3531" s="128" t="s">
        <v>8975</v>
      </c>
      <c r="J3531" s="124"/>
      <c r="K3531" s="124"/>
      <c r="L3531" s="124"/>
      <c r="M3531" s="124"/>
      <c r="N3531" s="213">
        <v>0</v>
      </c>
      <c r="O3531" s="213">
        <v>20000</v>
      </c>
      <c r="P3531" s="124" t="s">
        <v>1314</v>
      </c>
    </row>
    <row r="3532" spans="1:16" ht="51">
      <c r="A3532" s="266" t="s">
        <v>619</v>
      </c>
      <c r="B3532" s="124"/>
      <c r="C3532" s="125" t="s">
        <v>713</v>
      </c>
      <c r="D3532" s="119">
        <v>43195</v>
      </c>
      <c r="E3532" s="120" t="s">
        <v>7590</v>
      </c>
      <c r="F3532" s="120" t="s">
        <v>3</v>
      </c>
      <c r="G3532" s="120">
        <v>1611037</v>
      </c>
      <c r="H3532" s="124"/>
      <c r="I3532" s="128" t="s">
        <v>8996</v>
      </c>
      <c r="J3532" s="124"/>
      <c r="K3532" s="124"/>
      <c r="L3532" s="124"/>
      <c r="M3532" s="124"/>
      <c r="N3532" s="213">
        <v>0</v>
      </c>
      <c r="O3532" s="213">
        <v>1491.51</v>
      </c>
      <c r="P3532" s="124" t="s">
        <v>1314</v>
      </c>
    </row>
    <row r="3533" spans="1:16" ht="51">
      <c r="A3533" s="266" t="s">
        <v>619</v>
      </c>
      <c r="B3533" s="124"/>
      <c r="C3533" s="125" t="s">
        <v>713</v>
      </c>
      <c r="D3533" s="119">
        <v>43195</v>
      </c>
      <c r="E3533" s="120" t="s">
        <v>7664</v>
      </c>
      <c r="F3533" s="120" t="s">
        <v>3</v>
      </c>
      <c r="G3533" s="120">
        <v>1611043</v>
      </c>
      <c r="H3533" s="124"/>
      <c r="I3533" s="128" t="s">
        <v>4884</v>
      </c>
      <c r="J3533" s="124"/>
      <c r="K3533" s="124"/>
      <c r="L3533" s="124"/>
      <c r="M3533" s="124"/>
      <c r="N3533" s="213">
        <v>0</v>
      </c>
      <c r="O3533" s="213">
        <v>150</v>
      </c>
      <c r="P3533" s="124" t="s">
        <v>1314</v>
      </c>
    </row>
    <row r="3534" spans="1:16" ht="51">
      <c r="A3534" s="266">
        <v>16</v>
      </c>
      <c r="B3534" s="124"/>
      <c r="C3534" s="125" t="s">
        <v>692</v>
      </c>
      <c r="D3534" s="119">
        <v>43195</v>
      </c>
      <c r="E3534" s="120" t="s">
        <v>7702</v>
      </c>
      <c r="F3534" s="120" t="s">
        <v>3</v>
      </c>
      <c r="G3534" s="120">
        <v>1611068</v>
      </c>
      <c r="H3534" s="124"/>
      <c r="I3534" s="128" t="s">
        <v>9080</v>
      </c>
      <c r="J3534" s="124"/>
      <c r="K3534" s="124"/>
      <c r="L3534" s="124"/>
      <c r="M3534" s="124"/>
      <c r="N3534" s="213">
        <v>0</v>
      </c>
      <c r="O3534" s="213">
        <v>946.08</v>
      </c>
      <c r="P3534" s="124" t="s">
        <v>1314</v>
      </c>
    </row>
    <row r="3535" spans="1:16" ht="38.25">
      <c r="A3535" s="266">
        <v>35</v>
      </c>
      <c r="B3535" s="124"/>
      <c r="C3535" s="125" t="s">
        <v>696</v>
      </c>
      <c r="D3535" s="119">
        <v>43195</v>
      </c>
      <c r="E3535" s="120" t="s">
        <v>7722</v>
      </c>
      <c r="F3535" s="120" t="s">
        <v>3</v>
      </c>
      <c r="G3535" s="120">
        <v>1611033</v>
      </c>
      <c r="H3535" s="124"/>
      <c r="I3535" s="128" t="s">
        <v>9098</v>
      </c>
      <c r="J3535" s="124"/>
      <c r="K3535" s="124"/>
      <c r="L3535" s="124"/>
      <c r="M3535" s="124"/>
      <c r="N3535" s="213">
        <v>0</v>
      </c>
      <c r="O3535" s="213">
        <v>460</v>
      </c>
      <c r="P3535" s="124" t="s">
        <v>1314</v>
      </c>
    </row>
    <row r="3536" spans="1:16" ht="51">
      <c r="A3536" s="266" t="s">
        <v>619</v>
      </c>
      <c r="B3536" s="124"/>
      <c r="C3536" s="125" t="s">
        <v>713</v>
      </c>
      <c r="D3536" s="119">
        <v>43195</v>
      </c>
      <c r="E3536" s="120" t="s">
        <v>7761</v>
      </c>
      <c r="F3536" s="120" t="s">
        <v>3</v>
      </c>
      <c r="G3536" s="120">
        <v>1611000</v>
      </c>
      <c r="H3536" s="124"/>
      <c r="I3536" s="128" t="s">
        <v>5374</v>
      </c>
      <c r="J3536" s="124"/>
      <c r="K3536" s="124"/>
      <c r="L3536" s="124"/>
      <c r="M3536" s="124"/>
      <c r="N3536" s="213">
        <v>0</v>
      </c>
      <c r="O3536" s="213">
        <v>2075</v>
      </c>
      <c r="P3536" s="124" t="s">
        <v>1314</v>
      </c>
    </row>
    <row r="3537" spans="1:16" ht="51">
      <c r="A3537" s="266" t="s">
        <v>619</v>
      </c>
      <c r="B3537" s="124"/>
      <c r="C3537" s="125" t="s">
        <v>713</v>
      </c>
      <c r="D3537" s="119">
        <v>43195</v>
      </c>
      <c r="E3537" s="120" t="s">
        <v>7780</v>
      </c>
      <c r="F3537" s="120" t="s">
        <v>3</v>
      </c>
      <c r="G3537" s="120">
        <v>1611092</v>
      </c>
      <c r="H3537" s="124"/>
      <c r="I3537" s="128" t="s">
        <v>3216</v>
      </c>
      <c r="J3537" s="124"/>
      <c r="K3537" s="124"/>
      <c r="L3537" s="124"/>
      <c r="M3537" s="124"/>
      <c r="N3537" s="213">
        <v>0</v>
      </c>
      <c r="O3537" s="213">
        <v>800</v>
      </c>
      <c r="P3537" s="124" t="s">
        <v>1314</v>
      </c>
    </row>
    <row r="3538" spans="1:16" ht="51">
      <c r="A3538" s="266" t="s">
        <v>619</v>
      </c>
      <c r="B3538" s="124"/>
      <c r="C3538" s="125" t="s">
        <v>713</v>
      </c>
      <c r="D3538" s="119">
        <v>43195</v>
      </c>
      <c r="E3538" s="120" t="s">
        <v>7822</v>
      </c>
      <c r="F3538" s="120" t="s">
        <v>3</v>
      </c>
      <c r="G3538" s="120">
        <v>1611080</v>
      </c>
      <c r="H3538" s="124"/>
      <c r="I3538" s="128" t="s">
        <v>9189</v>
      </c>
      <c r="J3538" s="124"/>
      <c r="K3538" s="124"/>
      <c r="L3538" s="124"/>
      <c r="M3538" s="124"/>
      <c r="N3538" s="213">
        <v>0</v>
      </c>
      <c r="O3538" s="213">
        <v>1437.22</v>
      </c>
      <c r="P3538" s="124" t="s">
        <v>1314</v>
      </c>
    </row>
    <row r="3539" spans="1:16" ht="51">
      <c r="A3539" s="266" t="s">
        <v>619</v>
      </c>
      <c r="B3539" s="124"/>
      <c r="C3539" s="125" t="s">
        <v>713</v>
      </c>
      <c r="D3539" s="119">
        <v>43195</v>
      </c>
      <c r="E3539" s="120" t="s">
        <v>7875</v>
      </c>
      <c r="F3539" s="120" t="s">
        <v>3</v>
      </c>
      <c r="G3539" s="120">
        <v>1611103</v>
      </c>
      <c r="H3539" s="124"/>
      <c r="I3539" s="128" t="s">
        <v>9236</v>
      </c>
      <c r="J3539" s="124"/>
      <c r="K3539" s="124"/>
      <c r="L3539" s="124"/>
      <c r="M3539" s="124"/>
      <c r="N3539" s="213">
        <v>0</v>
      </c>
      <c r="O3539" s="213">
        <v>441.87</v>
      </c>
      <c r="P3539" s="124" t="s">
        <v>1314</v>
      </c>
    </row>
    <row r="3540" spans="1:16" ht="51">
      <c r="A3540" s="266" t="s">
        <v>619</v>
      </c>
      <c r="B3540" s="124"/>
      <c r="C3540" s="125" t="s">
        <v>713</v>
      </c>
      <c r="D3540" s="119">
        <v>43195</v>
      </c>
      <c r="E3540" s="120" t="s">
        <v>7876</v>
      </c>
      <c r="F3540" s="120" t="s">
        <v>3</v>
      </c>
      <c r="G3540" s="120">
        <v>1611101</v>
      </c>
      <c r="H3540" s="124"/>
      <c r="I3540" s="128" t="s">
        <v>9237</v>
      </c>
      <c r="J3540" s="124"/>
      <c r="K3540" s="124"/>
      <c r="L3540" s="124"/>
      <c r="M3540" s="124"/>
      <c r="N3540" s="213">
        <v>0</v>
      </c>
      <c r="O3540" s="213">
        <v>2</v>
      </c>
      <c r="P3540" s="124" t="s">
        <v>1314</v>
      </c>
    </row>
    <row r="3541" spans="1:16" ht="51">
      <c r="A3541" s="266" t="s">
        <v>619</v>
      </c>
      <c r="B3541" s="124"/>
      <c r="C3541" s="125" t="s">
        <v>713</v>
      </c>
      <c r="D3541" s="119">
        <v>43195</v>
      </c>
      <c r="E3541" s="120" t="s">
        <v>7877</v>
      </c>
      <c r="F3541" s="120" t="s">
        <v>3</v>
      </c>
      <c r="G3541" s="120">
        <v>1611102</v>
      </c>
      <c r="H3541" s="124"/>
      <c r="I3541" s="128" t="s">
        <v>9238</v>
      </c>
      <c r="J3541" s="124"/>
      <c r="K3541" s="124"/>
      <c r="L3541" s="124"/>
      <c r="M3541" s="124"/>
      <c r="N3541" s="213">
        <v>0</v>
      </c>
      <c r="O3541" s="213">
        <v>662.81</v>
      </c>
      <c r="P3541" s="124" t="s">
        <v>1314</v>
      </c>
    </row>
    <row r="3542" spans="1:16" ht="63.75">
      <c r="A3542" s="266" t="s">
        <v>619</v>
      </c>
      <c r="B3542" s="124"/>
      <c r="C3542" s="125" t="s">
        <v>713</v>
      </c>
      <c r="D3542" s="119">
        <v>43195</v>
      </c>
      <c r="E3542" s="120" t="s">
        <v>7909</v>
      </c>
      <c r="F3542" s="120" t="s">
        <v>3</v>
      </c>
      <c r="G3542" s="120">
        <v>1611152</v>
      </c>
      <c r="H3542" s="124"/>
      <c r="I3542" s="128" t="s">
        <v>9270</v>
      </c>
      <c r="J3542" s="124"/>
      <c r="K3542" s="124"/>
      <c r="L3542" s="124"/>
      <c r="M3542" s="124"/>
      <c r="N3542" s="213">
        <v>0</v>
      </c>
      <c r="O3542" s="213">
        <v>1659</v>
      </c>
      <c r="P3542" s="124" t="s">
        <v>1314</v>
      </c>
    </row>
    <row r="3543" spans="1:16" ht="76.5">
      <c r="A3543" s="266" t="s">
        <v>620</v>
      </c>
      <c r="B3543" s="124"/>
      <c r="C3543" s="125" t="s">
        <v>714</v>
      </c>
      <c r="D3543" s="119">
        <v>43195</v>
      </c>
      <c r="E3543" s="120" t="s">
        <v>8034</v>
      </c>
      <c r="F3543" s="120" t="s">
        <v>6</v>
      </c>
      <c r="G3543" s="120">
        <v>959681</v>
      </c>
      <c r="H3543" s="124"/>
      <c r="I3543" s="128" t="s">
        <v>9395</v>
      </c>
      <c r="J3543" s="124"/>
      <c r="K3543" s="124"/>
      <c r="L3543" s="124"/>
      <c r="M3543" s="124"/>
      <c r="N3543" s="213">
        <v>0</v>
      </c>
      <c r="O3543" s="213">
        <v>81000</v>
      </c>
      <c r="P3543" s="124" t="s">
        <v>1314</v>
      </c>
    </row>
    <row r="3544" spans="1:16" ht="76.5">
      <c r="A3544" s="266">
        <v>25</v>
      </c>
      <c r="B3544" s="124"/>
      <c r="C3544" s="125" t="s">
        <v>694</v>
      </c>
      <c r="D3544" s="119">
        <v>43195</v>
      </c>
      <c r="E3544" s="120" t="s">
        <v>8035</v>
      </c>
      <c r="F3544" s="120" t="s">
        <v>1315</v>
      </c>
      <c r="G3544" s="120">
        <v>17201835</v>
      </c>
      <c r="H3544" s="124"/>
      <c r="I3544" s="128" t="s">
        <v>9396</v>
      </c>
      <c r="J3544" s="124"/>
      <c r="K3544" s="124"/>
      <c r="L3544" s="124"/>
      <c r="M3544" s="124"/>
      <c r="N3544" s="213">
        <v>127268.86</v>
      </c>
      <c r="O3544" s="213">
        <v>0</v>
      </c>
      <c r="P3544" s="124" t="s">
        <v>1314</v>
      </c>
    </row>
    <row r="3545" spans="1:16" ht="76.5">
      <c r="A3545" s="266">
        <v>25</v>
      </c>
      <c r="B3545" s="124"/>
      <c r="C3545" s="125" t="s">
        <v>694</v>
      </c>
      <c r="D3545" s="119">
        <v>43195</v>
      </c>
      <c r="E3545" s="120" t="s">
        <v>8036</v>
      </c>
      <c r="F3545" s="120" t="s">
        <v>1315</v>
      </c>
      <c r="G3545" s="120">
        <v>17201851</v>
      </c>
      <c r="H3545" s="124"/>
      <c r="I3545" s="128" t="s">
        <v>9397</v>
      </c>
      <c r="J3545" s="124"/>
      <c r="K3545" s="124"/>
      <c r="L3545" s="124"/>
      <c r="M3545" s="124"/>
      <c r="N3545" s="213">
        <v>894916.8</v>
      </c>
      <c r="O3545" s="213">
        <v>0</v>
      </c>
      <c r="P3545" s="124" t="s">
        <v>1314</v>
      </c>
    </row>
    <row r="3546" spans="1:16" ht="76.5">
      <c r="A3546" s="266">
        <v>25</v>
      </c>
      <c r="B3546" s="124"/>
      <c r="C3546" s="125" t="s">
        <v>694</v>
      </c>
      <c r="D3546" s="119">
        <v>43195</v>
      </c>
      <c r="E3546" s="120" t="s">
        <v>8037</v>
      </c>
      <c r="F3546" s="120" t="s">
        <v>1315</v>
      </c>
      <c r="G3546" s="120">
        <v>17201858</v>
      </c>
      <c r="H3546" s="124"/>
      <c r="I3546" s="128" t="s">
        <v>9398</v>
      </c>
      <c r="J3546" s="124"/>
      <c r="K3546" s="124"/>
      <c r="L3546" s="124"/>
      <c r="M3546" s="124"/>
      <c r="N3546" s="213">
        <v>326620.3</v>
      </c>
      <c r="O3546" s="213">
        <v>0</v>
      </c>
      <c r="P3546" s="124" t="s">
        <v>1314</v>
      </c>
    </row>
    <row r="3547" spans="1:16" ht="63.75">
      <c r="A3547" s="266" t="s">
        <v>619</v>
      </c>
      <c r="B3547" s="124"/>
      <c r="C3547" s="125" t="s">
        <v>713</v>
      </c>
      <c r="D3547" s="119">
        <v>43195</v>
      </c>
      <c r="E3547" s="120" t="s">
        <v>8038</v>
      </c>
      <c r="F3547" s="120" t="s">
        <v>15</v>
      </c>
      <c r="G3547" s="120">
        <v>703929</v>
      </c>
      <c r="H3547" s="124"/>
      <c r="I3547" s="128" t="s">
        <v>9399</v>
      </c>
      <c r="J3547" s="124"/>
      <c r="K3547" s="124"/>
      <c r="L3547" s="124"/>
      <c r="M3547" s="124"/>
      <c r="N3547" s="213">
        <v>50</v>
      </c>
      <c r="O3547" s="213">
        <v>0</v>
      </c>
      <c r="P3547" s="124" t="s">
        <v>1314</v>
      </c>
    </row>
    <row r="3548" spans="1:16" ht="76.5">
      <c r="A3548" s="266" t="s">
        <v>619</v>
      </c>
      <c r="B3548" s="124"/>
      <c r="C3548" s="125" t="s">
        <v>713</v>
      </c>
      <c r="D3548" s="119">
        <v>43195</v>
      </c>
      <c r="E3548" s="120" t="s">
        <v>8039</v>
      </c>
      <c r="F3548" s="120" t="s">
        <v>15</v>
      </c>
      <c r="G3548" s="120">
        <v>703937</v>
      </c>
      <c r="H3548" s="124"/>
      <c r="I3548" s="128" t="s">
        <v>9400</v>
      </c>
      <c r="J3548" s="124"/>
      <c r="K3548" s="124"/>
      <c r="L3548" s="124"/>
      <c r="M3548" s="124"/>
      <c r="N3548" s="213">
        <v>50</v>
      </c>
      <c r="O3548" s="213">
        <v>0</v>
      </c>
      <c r="P3548" s="124" t="s">
        <v>1314</v>
      </c>
    </row>
    <row r="3549" spans="1:16" ht="51">
      <c r="A3549" s="266" t="s">
        <v>620</v>
      </c>
      <c r="B3549" s="124"/>
      <c r="C3549" s="125" t="s">
        <v>714</v>
      </c>
      <c r="D3549" s="119">
        <v>43195</v>
      </c>
      <c r="E3549" s="120" t="s">
        <v>8040</v>
      </c>
      <c r="F3549" s="120" t="s">
        <v>11</v>
      </c>
      <c r="G3549" s="120">
        <v>10655</v>
      </c>
      <c r="H3549" s="124"/>
      <c r="I3549" s="128" t="s">
        <v>9401</v>
      </c>
      <c r="J3549" s="124"/>
      <c r="K3549" s="124"/>
      <c r="L3549" s="124"/>
      <c r="M3549" s="124"/>
      <c r="N3549" s="213">
        <v>278.99</v>
      </c>
      <c r="O3549" s="213">
        <v>0</v>
      </c>
      <c r="P3549" s="124" t="s">
        <v>1314</v>
      </c>
    </row>
    <row r="3550" spans="1:16" ht="51">
      <c r="A3550" s="266" t="s">
        <v>620</v>
      </c>
      <c r="B3550" s="124"/>
      <c r="C3550" s="125" t="s">
        <v>714</v>
      </c>
      <c r="D3550" s="119">
        <v>43195</v>
      </c>
      <c r="E3550" s="120" t="s">
        <v>8041</v>
      </c>
      <c r="F3550" s="120" t="s">
        <v>11</v>
      </c>
      <c r="G3550" s="120">
        <v>10667</v>
      </c>
      <c r="H3550" s="124"/>
      <c r="I3550" s="128" t="s">
        <v>9402</v>
      </c>
      <c r="J3550" s="124"/>
      <c r="K3550" s="124"/>
      <c r="L3550" s="124"/>
      <c r="M3550" s="124"/>
      <c r="N3550" s="213">
        <v>320.42</v>
      </c>
      <c r="O3550" s="213">
        <v>0</v>
      </c>
      <c r="P3550" s="124" t="s">
        <v>1314</v>
      </c>
    </row>
    <row r="3551" spans="1:16" ht="89.25">
      <c r="A3551" s="266">
        <v>594</v>
      </c>
      <c r="B3551" s="124"/>
      <c r="C3551" s="125" t="s">
        <v>113</v>
      </c>
      <c r="D3551" s="119">
        <v>43195</v>
      </c>
      <c r="E3551" s="120" t="s">
        <v>8042</v>
      </c>
      <c r="F3551" s="120" t="s">
        <v>15</v>
      </c>
      <c r="G3551" s="120">
        <v>4694</v>
      </c>
      <c r="H3551" s="124"/>
      <c r="I3551" s="128" t="s">
        <v>9403</v>
      </c>
      <c r="J3551" s="124"/>
      <c r="K3551" s="124"/>
      <c r="L3551" s="124"/>
      <c r="M3551" s="124"/>
      <c r="N3551" s="213">
        <v>1672.6</v>
      </c>
      <c r="O3551" s="213">
        <v>0</v>
      </c>
      <c r="P3551" s="124" t="s">
        <v>1314</v>
      </c>
    </row>
    <row r="3552" spans="1:16" ht="102">
      <c r="A3552" s="266">
        <v>117</v>
      </c>
      <c r="B3552" s="124"/>
      <c r="C3552" s="125" t="s">
        <v>722</v>
      </c>
      <c r="D3552" s="119">
        <v>43195</v>
      </c>
      <c r="E3552" s="120" t="s">
        <v>8043</v>
      </c>
      <c r="F3552" s="120" t="s">
        <v>15</v>
      </c>
      <c r="G3552" s="120">
        <v>4698</v>
      </c>
      <c r="H3552" s="124"/>
      <c r="I3552" s="128" t="s">
        <v>9404</v>
      </c>
      <c r="J3552" s="124"/>
      <c r="K3552" s="124"/>
      <c r="L3552" s="124"/>
      <c r="M3552" s="124"/>
      <c r="N3552" s="213">
        <v>304.3</v>
      </c>
      <c r="O3552" s="213">
        <v>0</v>
      </c>
      <c r="P3552" s="124" t="s">
        <v>1314</v>
      </c>
    </row>
    <row r="3553" spans="1:16" ht="89.25">
      <c r="A3553" s="266" t="s">
        <v>619</v>
      </c>
      <c r="B3553" s="124"/>
      <c r="C3553" s="125" t="s">
        <v>713</v>
      </c>
      <c r="D3553" s="119">
        <v>43195</v>
      </c>
      <c r="E3553" s="120" t="s">
        <v>8044</v>
      </c>
      <c r="F3553" s="120" t="s">
        <v>15</v>
      </c>
      <c r="G3553" s="120">
        <v>4697</v>
      </c>
      <c r="H3553" s="124"/>
      <c r="I3553" s="128" t="s">
        <v>9405</v>
      </c>
      <c r="J3553" s="124"/>
      <c r="K3553" s="124"/>
      <c r="L3553" s="124"/>
      <c r="M3553" s="124"/>
      <c r="N3553" s="213">
        <v>541.24</v>
      </c>
      <c r="O3553" s="213">
        <v>0</v>
      </c>
      <c r="P3553" s="124" t="s">
        <v>1314</v>
      </c>
    </row>
    <row r="3554" spans="1:16" ht="89.25">
      <c r="A3554" s="266">
        <v>594</v>
      </c>
      <c r="B3554" s="124"/>
      <c r="C3554" s="125" t="s">
        <v>113</v>
      </c>
      <c r="D3554" s="119">
        <v>43195</v>
      </c>
      <c r="E3554" s="120" t="s">
        <v>8045</v>
      </c>
      <c r="F3554" s="120" t="s">
        <v>15</v>
      </c>
      <c r="G3554" s="120">
        <v>4691</v>
      </c>
      <c r="H3554" s="124"/>
      <c r="I3554" s="128" t="s">
        <v>9406</v>
      </c>
      <c r="J3554" s="124"/>
      <c r="K3554" s="124"/>
      <c r="L3554" s="124"/>
      <c r="M3554" s="124"/>
      <c r="N3554" s="213">
        <v>308.89999999999998</v>
      </c>
      <c r="O3554" s="213">
        <v>0</v>
      </c>
      <c r="P3554" s="124" t="s">
        <v>1314</v>
      </c>
    </row>
    <row r="3555" spans="1:16" ht="89.25">
      <c r="A3555" s="266">
        <v>594</v>
      </c>
      <c r="B3555" s="124"/>
      <c r="C3555" s="125" t="s">
        <v>113</v>
      </c>
      <c r="D3555" s="119">
        <v>43195</v>
      </c>
      <c r="E3555" s="120" t="s">
        <v>8046</v>
      </c>
      <c r="F3555" s="120" t="s">
        <v>15</v>
      </c>
      <c r="G3555" s="120">
        <v>4693</v>
      </c>
      <c r="H3555" s="124"/>
      <c r="I3555" s="128" t="s">
        <v>9407</v>
      </c>
      <c r="J3555" s="124"/>
      <c r="K3555" s="124"/>
      <c r="L3555" s="124"/>
      <c r="M3555" s="124"/>
      <c r="N3555" s="213">
        <v>473.19</v>
      </c>
      <c r="O3555" s="213">
        <v>0</v>
      </c>
      <c r="P3555" s="124" t="s">
        <v>1314</v>
      </c>
    </row>
    <row r="3556" spans="1:16" ht="89.25">
      <c r="A3556" s="266">
        <v>594</v>
      </c>
      <c r="B3556" s="124"/>
      <c r="C3556" s="125" t="s">
        <v>113</v>
      </c>
      <c r="D3556" s="119">
        <v>43195</v>
      </c>
      <c r="E3556" s="120" t="s">
        <v>8047</v>
      </c>
      <c r="F3556" s="120" t="s">
        <v>15</v>
      </c>
      <c r="G3556" s="120">
        <v>4692</v>
      </c>
      <c r="H3556" s="124"/>
      <c r="I3556" s="128" t="s">
        <v>9408</v>
      </c>
      <c r="J3556" s="124"/>
      <c r="K3556" s="124"/>
      <c r="L3556" s="124"/>
      <c r="M3556" s="124"/>
      <c r="N3556" s="213">
        <v>545.15</v>
      </c>
      <c r="O3556" s="213">
        <v>0</v>
      </c>
      <c r="P3556" s="124" t="s">
        <v>1314</v>
      </c>
    </row>
    <row r="3557" spans="1:16" ht="63.75">
      <c r="A3557" s="266">
        <v>222</v>
      </c>
      <c r="B3557" s="124"/>
      <c r="C3557" s="125" t="s">
        <v>764</v>
      </c>
      <c r="D3557" s="119">
        <v>43195</v>
      </c>
      <c r="E3557" s="120" t="s">
        <v>8048</v>
      </c>
      <c r="F3557" s="120" t="s">
        <v>15</v>
      </c>
      <c r="G3557" s="120">
        <v>704666</v>
      </c>
      <c r="H3557" s="124"/>
      <c r="I3557" s="128" t="s">
        <v>9409</v>
      </c>
      <c r="J3557" s="124"/>
      <c r="K3557" s="124"/>
      <c r="L3557" s="124"/>
      <c r="M3557" s="124"/>
      <c r="N3557" s="213">
        <v>50</v>
      </c>
      <c r="O3557" s="213">
        <v>0</v>
      </c>
      <c r="P3557" s="124" t="s">
        <v>1314</v>
      </c>
    </row>
    <row r="3558" spans="1:16" ht="51">
      <c r="A3558" s="266">
        <v>513</v>
      </c>
      <c r="B3558" s="124"/>
      <c r="C3558" s="125" t="s">
        <v>201</v>
      </c>
      <c r="D3558" s="119">
        <v>43195</v>
      </c>
      <c r="E3558" s="120" t="s">
        <v>8049</v>
      </c>
      <c r="F3558" s="120" t="s">
        <v>15</v>
      </c>
      <c r="G3558" s="120">
        <v>704751</v>
      </c>
      <c r="H3558" s="124"/>
      <c r="I3558" s="128" t="s">
        <v>1395</v>
      </c>
      <c r="J3558" s="124"/>
      <c r="K3558" s="124"/>
      <c r="L3558" s="124"/>
      <c r="M3558" s="124"/>
      <c r="N3558" s="213">
        <v>50</v>
      </c>
      <c r="O3558" s="213">
        <v>0</v>
      </c>
      <c r="P3558" s="124" t="s">
        <v>1314</v>
      </c>
    </row>
    <row r="3559" spans="1:16" ht="63.75">
      <c r="A3559" s="266" t="s">
        <v>619</v>
      </c>
      <c r="B3559" s="124"/>
      <c r="C3559" s="125" t="s">
        <v>713</v>
      </c>
      <c r="D3559" s="119">
        <v>43195</v>
      </c>
      <c r="E3559" s="120" t="s">
        <v>8050</v>
      </c>
      <c r="F3559" s="120" t="s">
        <v>15</v>
      </c>
      <c r="G3559" s="120">
        <v>704753</v>
      </c>
      <c r="H3559" s="124"/>
      <c r="I3559" s="128" t="s">
        <v>9410</v>
      </c>
      <c r="J3559" s="124"/>
      <c r="K3559" s="124"/>
      <c r="L3559" s="124"/>
      <c r="M3559" s="124"/>
      <c r="N3559" s="213">
        <v>50</v>
      </c>
      <c r="O3559" s="213">
        <v>0</v>
      </c>
      <c r="P3559" s="124" t="s">
        <v>1314</v>
      </c>
    </row>
    <row r="3560" spans="1:16" ht="63.75">
      <c r="A3560" s="266" t="s">
        <v>619</v>
      </c>
      <c r="B3560" s="124"/>
      <c r="C3560" s="125" t="s">
        <v>713</v>
      </c>
      <c r="D3560" s="119">
        <v>43195</v>
      </c>
      <c r="E3560" s="120" t="s">
        <v>8051</v>
      </c>
      <c r="F3560" s="120" t="s">
        <v>15</v>
      </c>
      <c r="G3560" s="120">
        <v>704762</v>
      </c>
      <c r="H3560" s="124"/>
      <c r="I3560" s="128" t="s">
        <v>9411</v>
      </c>
      <c r="J3560" s="124"/>
      <c r="K3560" s="124"/>
      <c r="L3560" s="124"/>
      <c r="M3560" s="124"/>
      <c r="N3560" s="213">
        <v>50</v>
      </c>
      <c r="O3560" s="213">
        <v>0</v>
      </c>
      <c r="P3560" s="124" t="s">
        <v>1314</v>
      </c>
    </row>
    <row r="3561" spans="1:16" ht="63.75">
      <c r="A3561" s="266" t="s">
        <v>619</v>
      </c>
      <c r="B3561" s="124"/>
      <c r="C3561" s="125" t="s">
        <v>713</v>
      </c>
      <c r="D3561" s="119">
        <v>43196</v>
      </c>
      <c r="E3561" s="120" t="s">
        <v>7404</v>
      </c>
      <c r="F3561" s="120" t="s">
        <v>3</v>
      </c>
      <c r="G3561" s="120">
        <v>1611465</v>
      </c>
      <c r="H3561" s="124"/>
      <c r="I3561" s="128" t="s">
        <v>8835</v>
      </c>
      <c r="J3561" s="124"/>
      <c r="K3561" s="124"/>
      <c r="L3561" s="124"/>
      <c r="M3561" s="124"/>
      <c r="N3561" s="213">
        <v>0</v>
      </c>
      <c r="O3561" s="213">
        <v>902.09</v>
      </c>
      <c r="P3561" s="124" t="s">
        <v>1314</v>
      </c>
    </row>
    <row r="3562" spans="1:16" ht="63.75">
      <c r="A3562" s="266">
        <v>46</v>
      </c>
      <c r="B3562" s="124"/>
      <c r="C3562" s="125" t="s">
        <v>698</v>
      </c>
      <c r="D3562" s="119">
        <v>43196</v>
      </c>
      <c r="E3562" s="120" t="s">
        <v>7409</v>
      </c>
      <c r="F3562" s="120" t="s">
        <v>3</v>
      </c>
      <c r="G3562" s="120">
        <v>1611433</v>
      </c>
      <c r="H3562" s="124"/>
      <c r="I3562" s="128" t="s">
        <v>8840</v>
      </c>
      <c r="J3562" s="124"/>
      <c r="K3562" s="124"/>
      <c r="L3562" s="124"/>
      <c r="M3562" s="124"/>
      <c r="N3562" s="213">
        <v>0</v>
      </c>
      <c r="O3562" s="213">
        <v>552607.43999999994</v>
      </c>
      <c r="P3562" s="124" t="s">
        <v>1314</v>
      </c>
    </row>
    <row r="3563" spans="1:16" ht="51">
      <c r="A3563" s="266" t="s">
        <v>619</v>
      </c>
      <c r="B3563" s="124"/>
      <c r="C3563" s="125" t="s">
        <v>713</v>
      </c>
      <c r="D3563" s="119">
        <v>43196</v>
      </c>
      <c r="E3563" s="120" t="s">
        <v>7431</v>
      </c>
      <c r="F3563" s="120" t="s">
        <v>3</v>
      </c>
      <c r="G3563" s="120">
        <v>1611455</v>
      </c>
      <c r="H3563" s="124"/>
      <c r="I3563" s="128" t="s">
        <v>8862</v>
      </c>
      <c r="J3563" s="124"/>
      <c r="K3563" s="124"/>
      <c r="L3563" s="124"/>
      <c r="M3563" s="124"/>
      <c r="N3563" s="213">
        <v>0</v>
      </c>
      <c r="O3563" s="213">
        <v>1498.32</v>
      </c>
      <c r="P3563" s="124" t="s">
        <v>1314</v>
      </c>
    </row>
    <row r="3564" spans="1:16" ht="38.25">
      <c r="A3564" s="266">
        <v>35</v>
      </c>
      <c r="B3564" s="124"/>
      <c r="C3564" s="125" t="s">
        <v>696</v>
      </c>
      <c r="D3564" s="119">
        <v>43196</v>
      </c>
      <c r="E3564" s="120" t="s">
        <v>7435</v>
      </c>
      <c r="F3564" s="120" t="s">
        <v>3</v>
      </c>
      <c r="G3564" s="120">
        <v>1611613</v>
      </c>
      <c r="H3564" s="124"/>
      <c r="I3564" s="128" t="s">
        <v>8865</v>
      </c>
      <c r="J3564" s="124"/>
      <c r="K3564" s="124"/>
      <c r="L3564" s="124"/>
      <c r="M3564" s="124"/>
      <c r="N3564" s="213">
        <v>0</v>
      </c>
      <c r="O3564" s="213">
        <v>1203.3900000000001</v>
      </c>
      <c r="P3564" s="124" t="s">
        <v>1314</v>
      </c>
    </row>
    <row r="3565" spans="1:16" ht="38.25">
      <c r="A3565" s="266">
        <v>254</v>
      </c>
      <c r="B3565" s="124"/>
      <c r="C3565" s="125" t="s">
        <v>779</v>
      </c>
      <c r="D3565" s="119">
        <v>43196</v>
      </c>
      <c r="E3565" s="120" t="s">
        <v>7447</v>
      </c>
      <c r="F3565" s="120" t="s">
        <v>3</v>
      </c>
      <c r="G3565" s="120">
        <v>1611511</v>
      </c>
      <c r="H3565" s="124"/>
      <c r="I3565" s="128" t="s">
        <v>8877</v>
      </c>
      <c r="J3565" s="124"/>
      <c r="K3565" s="124"/>
      <c r="L3565" s="124"/>
      <c r="M3565" s="124"/>
      <c r="N3565" s="213">
        <v>0</v>
      </c>
      <c r="O3565" s="213">
        <v>141</v>
      </c>
      <c r="P3565" s="124" t="s">
        <v>1314</v>
      </c>
    </row>
    <row r="3566" spans="1:16" ht="51">
      <c r="A3566" s="266" t="s">
        <v>619</v>
      </c>
      <c r="B3566" s="124"/>
      <c r="C3566" s="125" t="s">
        <v>713</v>
      </c>
      <c r="D3566" s="119">
        <v>43196</v>
      </c>
      <c r="E3566" s="120" t="s">
        <v>7448</v>
      </c>
      <c r="F3566" s="120" t="s">
        <v>3</v>
      </c>
      <c r="G3566" s="120">
        <v>1611440</v>
      </c>
      <c r="H3566" s="124"/>
      <c r="I3566" s="128" t="s">
        <v>8878</v>
      </c>
      <c r="J3566" s="124"/>
      <c r="K3566" s="124"/>
      <c r="L3566" s="124"/>
      <c r="M3566" s="124"/>
      <c r="N3566" s="213">
        <v>0</v>
      </c>
      <c r="O3566" s="213">
        <v>2856.19</v>
      </c>
      <c r="P3566" s="124" t="s">
        <v>1314</v>
      </c>
    </row>
    <row r="3567" spans="1:16" ht="63.75">
      <c r="A3567" s="266" t="s">
        <v>619</v>
      </c>
      <c r="B3567" s="124"/>
      <c r="C3567" s="125" t="s">
        <v>713</v>
      </c>
      <c r="D3567" s="119">
        <v>43196</v>
      </c>
      <c r="E3567" s="120" t="s">
        <v>7451</v>
      </c>
      <c r="F3567" s="120" t="s">
        <v>3</v>
      </c>
      <c r="G3567" s="120">
        <v>1611464</v>
      </c>
      <c r="H3567" s="124"/>
      <c r="I3567" s="128" t="s">
        <v>8881</v>
      </c>
      <c r="J3567" s="124"/>
      <c r="K3567" s="124"/>
      <c r="L3567" s="124"/>
      <c r="M3567" s="124"/>
      <c r="N3567" s="213">
        <v>0</v>
      </c>
      <c r="O3567" s="213">
        <v>644.24</v>
      </c>
      <c r="P3567" s="124" t="s">
        <v>1314</v>
      </c>
    </row>
    <row r="3568" spans="1:16" ht="51">
      <c r="A3568" s="266" t="s">
        <v>619</v>
      </c>
      <c r="B3568" s="124"/>
      <c r="C3568" s="125" t="s">
        <v>713</v>
      </c>
      <c r="D3568" s="119">
        <v>43196</v>
      </c>
      <c r="E3568" s="120" t="s">
        <v>7454</v>
      </c>
      <c r="F3568" s="120" t="s">
        <v>3</v>
      </c>
      <c r="G3568" s="120">
        <v>1611450</v>
      </c>
      <c r="H3568" s="124"/>
      <c r="I3568" s="128" t="s">
        <v>8882</v>
      </c>
      <c r="J3568" s="124"/>
      <c r="K3568" s="124"/>
      <c r="L3568" s="124"/>
      <c r="M3568" s="124"/>
      <c r="N3568" s="213">
        <v>0</v>
      </c>
      <c r="O3568" s="213">
        <v>116.01</v>
      </c>
      <c r="P3568" s="124" t="s">
        <v>1314</v>
      </c>
    </row>
    <row r="3569" spans="1:16" ht="63.75">
      <c r="A3569" s="266" t="s">
        <v>619</v>
      </c>
      <c r="B3569" s="124"/>
      <c r="C3569" s="125" t="s">
        <v>713</v>
      </c>
      <c r="D3569" s="119">
        <v>43196</v>
      </c>
      <c r="E3569" s="120" t="s">
        <v>7455</v>
      </c>
      <c r="F3569" s="120" t="s">
        <v>3</v>
      </c>
      <c r="G3569" s="120">
        <v>1611452</v>
      </c>
      <c r="H3569" s="124"/>
      <c r="I3569" s="128" t="s">
        <v>8883</v>
      </c>
      <c r="J3569" s="124"/>
      <c r="K3569" s="124"/>
      <c r="L3569" s="124"/>
      <c r="M3569" s="124"/>
      <c r="N3569" s="213">
        <v>0</v>
      </c>
      <c r="O3569" s="213">
        <v>109.47</v>
      </c>
      <c r="P3569" s="124" t="s">
        <v>1314</v>
      </c>
    </row>
    <row r="3570" spans="1:16" ht="51">
      <c r="A3570" s="266" t="s">
        <v>619</v>
      </c>
      <c r="B3570" s="124"/>
      <c r="C3570" s="125" t="s">
        <v>713</v>
      </c>
      <c r="D3570" s="119">
        <v>43196</v>
      </c>
      <c r="E3570" s="120" t="s">
        <v>7460</v>
      </c>
      <c r="F3570" s="120" t="s">
        <v>3</v>
      </c>
      <c r="G3570" s="120">
        <v>1611459</v>
      </c>
      <c r="H3570" s="124"/>
      <c r="I3570" s="128" t="s">
        <v>8888</v>
      </c>
      <c r="J3570" s="124"/>
      <c r="K3570" s="124"/>
      <c r="L3570" s="124"/>
      <c r="M3570" s="124"/>
      <c r="N3570" s="213">
        <v>0</v>
      </c>
      <c r="O3570" s="213">
        <v>0.5</v>
      </c>
      <c r="P3570" s="124" t="s">
        <v>5265</v>
      </c>
    </row>
    <row r="3571" spans="1:16" ht="51">
      <c r="A3571" s="266">
        <v>20</v>
      </c>
      <c r="B3571" s="124"/>
      <c r="C3571" s="125" t="s">
        <v>693</v>
      </c>
      <c r="D3571" s="119">
        <v>43196</v>
      </c>
      <c r="E3571" s="120" t="s">
        <v>7464</v>
      </c>
      <c r="F3571" s="120" t="s">
        <v>3</v>
      </c>
      <c r="G3571" s="120">
        <v>1611524</v>
      </c>
      <c r="H3571" s="124"/>
      <c r="I3571" s="128" t="s">
        <v>8892</v>
      </c>
      <c r="J3571" s="124"/>
      <c r="K3571" s="124"/>
      <c r="L3571" s="124"/>
      <c r="M3571" s="124"/>
      <c r="N3571" s="213">
        <v>0</v>
      </c>
      <c r="O3571" s="213">
        <v>287</v>
      </c>
      <c r="P3571" s="124" t="s">
        <v>1314</v>
      </c>
    </row>
    <row r="3572" spans="1:16" ht="38.25">
      <c r="A3572" s="266">
        <v>86</v>
      </c>
      <c r="B3572" s="124"/>
      <c r="C3572" s="125" t="s">
        <v>710</v>
      </c>
      <c r="D3572" s="119">
        <v>43196</v>
      </c>
      <c r="E3572" s="120" t="s">
        <v>7469</v>
      </c>
      <c r="F3572" s="120" t="s">
        <v>3</v>
      </c>
      <c r="G3572" s="120">
        <v>1611646</v>
      </c>
      <c r="H3572" s="124"/>
      <c r="I3572" s="128" t="s">
        <v>8897</v>
      </c>
      <c r="J3572" s="124"/>
      <c r="K3572" s="124"/>
      <c r="L3572" s="124"/>
      <c r="M3572" s="124"/>
      <c r="N3572" s="213">
        <v>0</v>
      </c>
      <c r="O3572" s="213">
        <v>23315</v>
      </c>
      <c r="P3572" s="124" t="s">
        <v>1314</v>
      </c>
    </row>
    <row r="3573" spans="1:16" ht="38.25">
      <c r="A3573" s="266">
        <v>86</v>
      </c>
      <c r="B3573" s="124"/>
      <c r="C3573" s="125" t="s">
        <v>710</v>
      </c>
      <c r="D3573" s="119">
        <v>43196</v>
      </c>
      <c r="E3573" s="120" t="s">
        <v>7470</v>
      </c>
      <c r="F3573" s="120" t="s">
        <v>3</v>
      </c>
      <c r="G3573" s="120">
        <v>1611648</v>
      </c>
      <c r="H3573" s="124"/>
      <c r="I3573" s="128" t="s">
        <v>8898</v>
      </c>
      <c r="J3573" s="124"/>
      <c r="K3573" s="124"/>
      <c r="L3573" s="124"/>
      <c r="M3573" s="124"/>
      <c r="N3573" s="213">
        <v>0</v>
      </c>
      <c r="O3573" s="213">
        <v>5485</v>
      </c>
      <c r="P3573" s="124" t="s">
        <v>1314</v>
      </c>
    </row>
    <row r="3574" spans="1:16" ht="63.75">
      <c r="A3574" s="266">
        <v>597</v>
      </c>
      <c r="B3574" s="124"/>
      <c r="C3574" s="125" t="s">
        <v>4550</v>
      </c>
      <c r="D3574" s="119">
        <v>43196</v>
      </c>
      <c r="E3574" s="120" t="s">
        <v>7471</v>
      </c>
      <c r="F3574" s="120" t="s">
        <v>3</v>
      </c>
      <c r="G3574" s="120">
        <v>1611672</v>
      </c>
      <c r="H3574" s="124"/>
      <c r="I3574" s="128" t="s">
        <v>8899</v>
      </c>
      <c r="J3574" s="124"/>
      <c r="K3574" s="124"/>
      <c r="L3574" s="124"/>
      <c r="M3574" s="124"/>
      <c r="N3574" s="213">
        <v>0</v>
      </c>
      <c r="O3574" s="213">
        <v>3868.76</v>
      </c>
      <c r="P3574" s="124" t="s">
        <v>1314</v>
      </c>
    </row>
    <row r="3575" spans="1:16" ht="51">
      <c r="A3575" s="266">
        <v>292</v>
      </c>
      <c r="B3575" s="124"/>
      <c r="C3575" s="125" t="s">
        <v>152</v>
      </c>
      <c r="D3575" s="119">
        <v>43196</v>
      </c>
      <c r="E3575" s="120" t="s">
        <v>7473</v>
      </c>
      <c r="F3575" s="120" t="s">
        <v>3</v>
      </c>
      <c r="G3575" s="120">
        <v>1611690</v>
      </c>
      <c r="H3575" s="124"/>
      <c r="I3575" s="128" t="s">
        <v>5651</v>
      </c>
      <c r="J3575" s="124"/>
      <c r="K3575" s="124"/>
      <c r="L3575" s="124"/>
      <c r="M3575" s="124"/>
      <c r="N3575" s="213">
        <v>0</v>
      </c>
      <c r="O3575" s="213">
        <v>82</v>
      </c>
      <c r="P3575" s="124" t="s">
        <v>1314</v>
      </c>
    </row>
    <row r="3576" spans="1:16" ht="51">
      <c r="A3576" s="266">
        <v>292</v>
      </c>
      <c r="B3576" s="124"/>
      <c r="C3576" s="125" t="s">
        <v>152</v>
      </c>
      <c r="D3576" s="119">
        <v>43196</v>
      </c>
      <c r="E3576" s="120" t="s">
        <v>7474</v>
      </c>
      <c r="F3576" s="120" t="s">
        <v>3</v>
      </c>
      <c r="G3576" s="120">
        <v>1611694</v>
      </c>
      <c r="H3576" s="124"/>
      <c r="I3576" s="128" t="s">
        <v>5651</v>
      </c>
      <c r="J3576" s="124"/>
      <c r="K3576" s="124"/>
      <c r="L3576" s="124"/>
      <c r="M3576" s="124"/>
      <c r="N3576" s="213">
        <v>0</v>
      </c>
      <c r="O3576" s="213">
        <v>74</v>
      </c>
      <c r="P3576" s="124" t="s">
        <v>1314</v>
      </c>
    </row>
    <row r="3577" spans="1:16" ht="51">
      <c r="A3577" s="266">
        <v>292</v>
      </c>
      <c r="B3577" s="124"/>
      <c r="C3577" s="125" t="s">
        <v>152</v>
      </c>
      <c r="D3577" s="119">
        <v>43196</v>
      </c>
      <c r="E3577" s="120" t="s">
        <v>7475</v>
      </c>
      <c r="F3577" s="120" t="s">
        <v>3</v>
      </c>
      <c r="G3577" s="120">
        <v>1611695</v>
      </c>
      <c r="H3577" s="124"/>
      <c r="I3577" s="128" t="s">
        <v>5651</v>
      </c>
      <c r="J3577" s="124"/>
      <c r="K3577" s="124"/>
      <c r="L3577" s="124"/>
      <c r="M3577" s="124"/>
      <c r="N3577" s="213">
        <v>0</v>
      </c>
      <c r="O3577" s="213">
        <v>74</v>
      </c>
      <c r="P3577" s="124" t="s">
        <v>1314</v>
      </c>
    </row>
    <row r="3578" spans="1:16" ht="51">
      <c r="A3578" s="266">
        <v>292</v>
      </c>
      <c r="B3578" s="124"/>
      <c r="C3578" s="125" t="s">
        <v>152</v>
      </c>
      <c r="D3578" s="119">
        <v>43196</v>
      </c>
      <c r="E3578" s="120" t="s">
        <v>7476</v>
      </c>
      <c r="F3578" s="120" t="s">
        <v>3</v>
      </c>
      <c r="G3578" s="120">
        <v>1611696</v>
      </c>
      <c r="H3578" s="124"/>
      <c r="I3578" s="128" t="s">
        <v>5651</v>
      </c>
      <c r="J3578" s="124"/>
      <c r="K3578" s="124"/>
      <c r="L3578" s="124"/>
      <c r="M3578" s="124"/>
      <c r="N3578" s="213">
        <v>0</v>
      </c>
      <c r="O3578" s="213">
        <v>68</v>
      </c>
      <c r="P3578" s="124" t="s">
        <v>1314</v>
      </c>
    </row>
    <row r="3579" spans="1:16" ht="51">
      <c r="A3579" s="266">
        <v>292</v>
      </c>
      <c r="B3579" s="124"/>
      <c r="C3579" s="125" t="s">
        <v>152</v>
      </c>
      <c r="D3579" s="119">
        <v>43196</v>
      </c>
      <c r="E3579" s="120" t="s">
        <v>7477</v>
      </c>
      <c r="F3579" s="120" t="s">
        <v>3</v>
      </c>
      <c r="G3579" s="120">
        <v>1611698</v>
      </c>
      <c r="H3579" s="124"/>
      <c r="I3579" s="128" t="s">
        <v>5651</v>
      </c>
      <c r="J3579" s="124"/>
      <c r="K3579" s="124"/>
      <c r="L3579" s="124"/>
      <c r="M3579" s="124"/>
      <c r="N3579" s="213">
        <v>0</v>
      </c>
      <c r="O3579" s="213">
        <v>56</v>
      </c>
      <c r="P3579" s="124" t="s">
        <v>1314</v>
      </c>
    </row>
    <row r="3580" spans="1:16" ht="51">
      <c r="A3580" s="266">
        <v>292</v>
      </c>
      <c r="B3580" s="124"/>
      <c r="C3580" s="125" t="s">
        <v>152</v>
      </c>
      <c r="D3580" s="119">
        <v>43196</v>
      </c>
      <c r="E3580" s="120" t="s">
        <v>7478</v>
      </c>
      <c r="F3580" s="120" t="s">
        <v>3</v>
      </c>
      <c r="G3580" s="120">
        <v>1611699</v>
      </c>
      <c r="H3580" s="124"/>
      <c r="I3580" s="128" t="s">
        <v>5651</v>
      </c>
      <c r="J3580" s="124"/>
      <c r="K3580" s="124"/>
      <c r="L3580" s="124"/>
      <c r="M3580" s="124"/>
      <c r="N3580" s="213">
        <v>0</v>
      </c>
      <c r="O3580" s="213">
        <v>80</v>
      </c>
      <c r="P3580" s="124" t="s">
        <v>1314</v>
      </c>
    </row>
    <row r="3581" spans="1:16" ht="51">
      <c r="A3581" s="266">
        <v>292</v>
      </c>
      <c r="B3581" s="124"/>
      <c r="C3581" s="125" t="s">
        <v>152</v>
      </c>
      <c r="D3581" s="119">
        <v>43196</v>
      </c>
      <c r="E3581" s="120" t="s">
        <v>7479</v>
      </c>
      <c r="F3581" s="120" t="s">
        <v>3</v>
      </c>
      <c r="G3581" s="120">
        <v>1611700</v>
      </c>
      <c r="H3581" s="124"/>
      <c r="I3581" s="128" t="s">
        <v>5651</v>
      </c>
      <c r="J3581" s="124"/>
      <c r="K3581" s="124"/>
      <c r="L3581" s="124"/>
      <c r="M3581" s="124"/>
      <c r="N3581" s="213">
        <v>0</v>
      </c>
      <c r="O3581" s="213">
        <v>62</v>
      </c>
      <c r="P3581" s="124" t="s">
        <v>1314</v>
      </c>
    </row>
    <row r="3582" spans="1:16" ht="51">
      <c r="A3582" s="266">
        <v>292</v>
      </c>
      <c r="B3582" s="124"/>
      <c r="C3582" s="125" t="s">
        <v>152</v>
      </c>
      <c r="D3582" s="119">
        <v>43196</v>
      </c>
      <c r="E3582" s="120" t="s">
        <v>7480</v>
      </c>
      <c r="F3582" s="120" t="s">
        <v>3</v>
      </c>
      <c r="G3582" s="120">
        <v>1611701</v>
      </c>
      <c r="H3582" s="124"/>
      <c r="I3582" s="128" t="s">
        <v>5651</v>
      </c>
      <c r="J3582" s="124"/>
      <c r="K3582" s="124"/>
      <c r="L3582" s="124"/>
      <c r="M3582" s="124"/>
      <c r="N3582" s="213">
        <v>0</v>
      </c>
      <c r="O3582" s="213">
        <v>67</v>
      </c>
      <c r="P3582" s="124" t="s">
        <v>1314</v>
      </c>
    </row>
    <row r="3583" spans="1:16" ht="51">
      <c r="A3583" s="266">
        <v>292</v>
      </c>
      <c r="B3583" s="124"/>
      <c r="C3583" s="125" t="s">
        <v>152</v>
      </c>
      <c r="D3583" s="119">
        <v>43196</v>
      </c>
      <c r="E3583" s="120" t="s">
        <v>7481</v>
      </c>
      <c r="F3583" s="120" t="s">
        <v>3</v>
      </c>
      <c r="G3583" s="120">
        <v>1611702</v>
      </c>
      <c r="H3583" s="124"/>
      <c r="I3583" s="128" t="s">
        <v>5651</v>
      </c>
      <c r="J3583" s="124"/>
      <c r="K3583" s="124"/>
      <c r="L3583" s="124"/>
      <c r="M3583" s="124"/>
      <c r="N3583" s="213">
        <v>0</v>
      </c>
      <c r="O3583" s="213">
        <v>66</v>
      </c>
      <c r="P3583" s="124" t="s">
        <v>1314</v>
      </c>
    </row>
    <row r="3584" spans="1:16" ht="51">
      <c r="A3584" s="266">
        <v>292</v>
      </c>
      <c r="B3584" s="124"/>
      <c r="C3584" s="125" t="s">
        <v>152</v>
      </c>
      <c r="D3584" s="119">
        <v>43196</v>
      </c>
      <c r="E3584" s="120" t="s">
        <v>7482</v>
      </c>
      <c r="F3584" s="120" t="s">
        <v>3</v>
      </c>
      <c r="G3584" s="120">
        <v>1611707</v>
      </c>
      <c r="H3584" s="124"/>
      <c r="I3584" s="128" t="s">
        <v>5651</v>
      </c>
      <c r="J3584" s="124"/>
      <c r="K3584" s="124"/>
      <c r="L3584" s="124"/>
      <c r="M3584" s="124"/>
      <c r="N3584" s="213">
        <v>0</v>
      </c>
      <c r="O3584" s="213">
        <v>31</v>
      </c>
      <c r="P3584" s="124" t="s">
        <v>1314</v>
      </c>
    </row>
    <row r="3585" spans="1:16" ht="51">
      <c r="A3585" s="266">
        <v>292</v>
      </c>
      <c r="B3585" s="124"/>
      <c r="C3585" s="125" t="s">
        <v>152</v>
      </c>
      <c r="D3585" s="119">
        <v>43196</v>
      </c>
      <c r="E3585" s="120" t="s">
        <v>7483</v>
      </c>
      <c r="F3585" s="120" t="s">
        <v>3</v>
      </c>
      <c r="G3585" s="120">
        <v>1611710</v>
      </c>
      <c r="H3585" s="124"/>
      <c r="I3585" s="128" t="s">
        <v>5651</v>
      </c>
      <c r="J3585" s="124"/>
      <c r="K3585" s="124"/>
      <c r="L3585" s="124"/>
      <c r="M3585" s="124"/>
      <c r="N3585" s="213">
        <v>0</v>
      </c>
      <c r="O3585" s="213">
        <v>40</v>
      </c>
      <c r="P3585" s="124" t="s">
        <v>1314</v>
      </c>
    </row>
    <row r="3586" spans="1:16" ht="63.75">
      <c r="A3586" s="266" t="s">
        <v>619</v>
      </c>
      <c r="B3586" s="124"/>
      <c r="C3586" s="125" t="s">
        <v>713</v>
      </c>
      <c r="D3586" s="119">
        <v>43196</v>
      </c>
      <c r="E3586" s="120" t="s">
        <v>7543</v>
      </c>
      <c r="F3586" s="120" t="s">
        <v>3</v>
      </c>
      <c r="G3586" s="120">
        <v>1611448</v>
      </c>
      <c r="H3586" s="124"/>
      <c r="I3586" s="128" t="s">
        <v>8953</v>
      </c>
      <c r="J3586" s="124"/>
      <c r="K3586" s="124"/>
      <c r="L3586" s="124"/>
      <c r="M3586" s="124"/>
      <c r="N3586" s="213">
        <v>0</v>
      </c>
      <c r="O3586" s="213">
        <v>1722.29</v>
      </c>
      <c r="P3586" s="124" t="s">
        <v>1314</v>
      </c>
    </row>
    <row r="3587" spans="1:16" ht="51">
      <c r="A3587" s="266" t="s">
        <v>619</v>
      </c>
      <c r="B3587" s="124"/>
      <c r="C3587" s="125" t="s">
        <v>713</v>
      </c>
      <c r="D3587" s="119">
        <v>43196</v>
      </c>
      <c r="E3587" s="120" t="s">
        <v>7567</v>
      </c>
      <c r="F3587" s="120" t="s">
        <v>3</v>
      </c>
      <c r="G3587" s="120">
        <v>1611446</v>
      </c>
      <c r="H3587" s="124"/>
      <c r="I3587" s="128" t="s">
        <v>8974</v>
      </c>
      <c r="J3587" s="124"/>
      <c r="K3587" s="124"/>
      <c r="L3587" s="124"/>
      <c r="M3587" s="124"/>
      <c r="N3587" s="213">
        <v>0</v>
      </c>
      <c r="O3587" s="213">
        <v>2169.64</v>
      </c>
      <c r="P3587" s="124" t="s">
        <v>1314</v>
      </c>
    </row>
    <row r="3588" spans="1:16" ht="51">
      <c r="A3588" s="266" t="s">
        <v>619</v>
      </c>
      <c r="B3588" s="124"/>
      <c r="C3588" s="125" t="s">
        <v>713</v>
      </c>
      <c r="D3588" s="119">
        <v>43196</v>
      </c>
      <c r="E3588" s="120" t="s">
        <v>7572</v>
      </c>
      <c r="F3588" s="120" t="s">
        <v>3</v>
      </c>
      <c r="G3588" s="120">
        <v>1611444</v>
      </c>
      <c r="H3588" s="124"/>
      <c r="I3588" s="128" t="s">
        <v>8979</v>
      </c>
      <c r="J3588" s="124"/>
      <c r="K3588" s="124"/>
      <c r="L3588" s="124"/>
      <c r="M3588" s="124"/>
      <c r="N3588" s="213">
        <v>0</v>
      </c>
      <c r="O3588" s="213">
        <v>205.06</v>
      </c>
      <c r="P3588" s="124" t="s">
        <v>1314</v>
      </c>
    </row>
    <row r="3589" spans="1:16" ht="51">
      <c r="A3589" s="266" t="s">
        <v>619</v>
      </c>
      <c r="B3589" s="124"/>
      <c r="C3589" s="125" t="s">
        <v>713</v>
      </c>
      <c r="D3589" s="119">
        <v>43196</v>
      </c>
      <c r="E3589" s="120" t="s">
        <v>7659</v>
      </c>
      <c r="F3589" s="120" t="s">
        <v>3</v>
      </c>
      <c r="G3589" s="120">
        <v>1611513</v>
      </c>
      <c r="H3589" s="124"/>
      <c r="I3589" s="128" t="s">
        <v>4997</v>
      </c>
      <c r="J3589" s="124"/>
      <c r="K3589" s="124"/>
      <c r="L3589" s="124"/>
      <c r="M3589" s="124"/>
      <c r="N3589" s="213">
        <v>0</v>
      </c>
      <c r="O3589" s="213">
        <v>1018</v>
      </c>
      <c r="P3589" s="124" t="s">
        <v>1314</v>
      </c>
    </row>
    <row r="3590" spans="1:16" ht="51">
      <c r="A3590" s="266" t="s">
        <v>619</v>
      </c>
      <c r="B3590" s="124"/>
      <c r="C3590" s="125" t="s">
        <v>713</v>
      </c>
      <c r="D3590" s="119">
        <v>43196</v>
      </c>
      <c r="E3590" s="120" t="s">
        <v>7663</v>
      </c>
      <c r="F3590" s="120" t="s">
        <v>3</v>
      </c>
      <c r="G3590" s="120">
        <v>1611417</v>
      </c>
      <c r="H3590" s="124"/>
      <c r="I3590" s="128" t="s">
        <v>9057</v>
      </c>
      <c r="J3590" s="124"/>
      <c r="K3590" s="124"/>
      <c r="L3590" s="124"/>
      <c r="M3590" s="124"/>
      <c r="N3590" s="213">
        <v>0</v>
      </c>
      <c r="O3590" s="213">
        <v>2000</v>
      </c>
      <c r="P3590" s="124" t="s">
        <v>1314</v>
      </c>
    </row>
    <row r="3591" spans="1:16" ht="51">
      <c r="A3591" s="266">
        <v>35</v>
      </c>
      <c r="B3591" s="124"/>
      <c r="C3591" s="125" t="s">
        <v>696</v>
      </c>
      <c r="D3591" s="119">
        <v>43196</v>
      </c>
      <c r="E3591" s="120" t="s">
        <v>7672</v>
      </c>
      <c r="F3591" s="120" t="s">
        <v>3</v>
      </c>
      <c r="G3591" s="120">
        <v>1611477</v>
      </c>
      <c r="H3591" s="124"/>
      <c r="I3591" s="128" t="s">
        <v>9065</v>
      </c>
      <c r="J3591" s="124"/>
      <c r="K3591" s="124"/>
      <c r="L3591" s="124"/>
      <c r="M3591" s="124"/>
      <c r="N3591" s="213">
        <v>0</v>
      </c>
      <c r="O3591" s="213">
        <v>1500</v>
      </c>
      <c r="P3591" s="124" t="s">
        <v>1314</v>
      </c>
    </row>
    <row r="3592" spans="1:16" ht="51">
      <c r="A3592" s="266" t="s">
        <v>619</v>
      </c>
      <c r="B3592" s="124"/>
      <c r="C3592" s="125" t="s">
        <v>713</v>
      </c>
      <c r="D3592" s="119">
        <v>43196</v>
      </c>
      <c r="E3592" s="120" t="s">
        <v>7699</v>
      </c>
      <c r="F3592" s="120" t="s">
        <v>3</v>
      </c>
      <c r="G3592" s="120">
        <v>1611674</v>
      </c>
      <c r="H3592" s="124"/>
      <c r="I3592" s="128" t="s">
        <v>9077</v>
      </c>
      <c r="J3592" s="124"/>
      <c r="K3592" s="124"/>
      <c r="L3592" s="124"/>
      <c r="M3592" s="124"/>
      <c r="N3592" s="213">
        <v>0</v>
      </c>
      <c r="O3592" s="213">
        <v>2</v>
      </c>
      <c r="P3592" s="124" t="s">
        <v>1314</v>
      </c>
    </row>
    <row r="3593" spans="1:16" ht="51">
      <c r="A3593" s="266" t="s">
        <v>619</v>
      </c>
      <c r="B3593" s="124"/>
      <c r="C3593" s="125" t="s">
        <v>713</v>
      </c>
      <c r="D3593" s="119">
        <v>43196</v>
      </c>
      <c r="E3593" s="120" t="s">
        <v>7721</v>
      </c>
      <c r="F3593" s="120" t="s">
        <v>3</v>
      </c>
      <c r="G3593" s="120">
        <v>1611474</v>
      </c>
      <c r="H3593" s="124"/>
      <c r="I3593" s="128" t="s">
        <v>1390</v>
      </c>
      <c r="J3593" s="124"/>
      <c r="K3593" s="124"/>
      <c r="L3593" s="124"/>
      <c r="M3593" s="124"/>
      <c r="N3593" s="213">
        <v>0</v>
      </c>
      <c r="O3593" s="213">
        <v>1669</v>
      </c>
      <c r="P3593" s="124" t="s">
        <v>1314</v>
      </c>
    </row>
    <row r="3594" spans="1:16" ht="51">
      <c r="A3594" s="266" t="s">
        <v>619</v>
      </c>
      <c r="B3594" s="124"/>
      <c r="C3594" s="125" t="s">
        <v>713</v>
      </c>
      <c r="D3594" s="119">
        <v>43196</v>
      </c>
      <c r="E3594" s="120" t="s">
        <v>7760</v>
      </c>
      <c r="F3594" s="120" t="s">
        <v>3</v>
      </c>
      <c r="G3594" s="120">
        <v>1611458</v>
      </c>
      <c r="H3594" s="124"/>
      <c r="I3594" s="128" t="s">
        <v>9137</v>
      </c>
      <c r="J3594" s="124"/>
      <c r="K3594" s="124"/>
      <c r="L3594" s="124"/>
      <c r="M3594" s="124"/>
      <c r="N3594" s="213">
        <v>0</v>
      </c>
      <c r="O3594" s="213">
        <v>455.17</v>
      </c>
      <c r="P3594" s="124" t="s">
        <v>1314</v>
      </c>
    </row>
    <row r="3595" spans="1:16" ht="63.75">
      <c r="A3595" s="266" t="s">
        <v>619</v>
      </c>
      <c r="B3595" s="124"/>
      <c r="C3595" s="125" t="s">
        <v>713</v>
      </c>
      <c r="D3595" s="119">
        <v>43196</v>
      </c>
      <c r="E3595" s="120" t="s">
        <v>7781</v>
      </c>
      <c r="F3595" s="120" t="s">
        <v>3</v>
      </c>
      <c r="G3595" s="120">
        <v>1611467</v>
      </c>
      <c r="H3595" s="124"/>
      <c r="I3595" s="128" t="s">
        <v>9156</v>
      </c>
      <c r="J3595" s="124"/>
      <c r="K3595" s="124"/>
      <c r="L3595" s="124"/>
      <c r="M3595" s="124"/>
      <c r="N3595" s="213">
        <v>0</v>
      </c>
      <c r="O3595" s="213">
        <v>4808.5</v>
      </c>
      <c r="P3595" s="124" t="s">
        <v>1314</v>
      </c>
    </row>
    <row r="3596" spans="1:16" ht="51">
      <c r="A3596" s="266" t="s">
        <v>619</v>
      </c>
      <c r="B3596" s="124"/>
      <c r="C3596" s="125" t="s">
        <v>713</v>
      </c>
      <c r="D3596" s="119">
        <v>43196</v>
      </c>
      <c r="E3596" s="120" t="s">
        <v>7824</v>
      </c>
      <c r="F3596" s="120" t="s">
        <v>3</v>
      </c>
      <c r="G3596" s="120">
        <v>1611645</v>
      </c>
      <c r="H3596" s="124"/>
      <c r="I3596" s="128" t="s">
        <v>9191</v>
      </c>
      <c r="J3596" s="124"/>
      <c r="K3596" s="124"/>
      <c r="L3596" s="124"/>
      <c r="M3596" s="124"/>
      <c r="N3596" s="213">
        <v>0</v>
      </c>
      <c r="O3596" s="213">
        <v>3681.45</v>
      </c>
      <c r="P3596" s="124" t="s">
        <v>1314</v>
      </c>
    </row>
    <row r="3597" spans="1:16" ht="51">
      <c r="A3597" s="266" t="s">
        <v>619</v>
      </c>
      <c r="B3597" s="124"/>
      <c r="C3597" s="125" t="s">
        <v>713</v>
      </c>
      <c r="D3597" s="119">
        <v>43196</v>
      </c>
      <c r="E3597" s="120" t="s">
        <v>7840</v>
      </c>
      <c r="F3597" s="120" t="s">
        <v>3</v>
      </c>
      <c r="G3597" s="120">
        <v>1611461</v>
      </c>
      <c r="H3597" s="124"/>
      <c r="I3597" s="128" t="s">
        <v>9202</v>
      </c>
      <c r="J3597" s="124"/>
      <c r="K3597" s="124"/>
      <c r="L3597" s="124"/>
      <c r="M3597" s="124"/>
      <c r="N3597" s="213">
        <v>0</v>
      </c>
      <c r="O3597" s="213">
        <v>7505.39</v>
      </c>
      <c r="P3597" s="124" t="s">
        <v>1314</v>
      </c>
    </row>
    <row r="3598" spans="1:16" ht="51">
      <c r="A3598" s="266" t="s">
        <v>619</v>
      </c>
      <c r="B3598" s="124"/>
      <c r="C3598" s="125" t="s">
        <v>713</v>
      </c>
      <c r="D3598" s="119">
        <v>43196</v>
      </c>
      <c r="E3598" s="120" t="s">
        <v>7843</v>
      </c>
      <c r="F3598" s="120" t="s">
        <v>3</v>
      </c>
      <c r="G3598" s="120">
        <v>1611534</v>
      </c>
      <c r="H3598" s="124"/>
      <c r="I3598" s="128" t="s">
        <v>9205</v>
      </c>
      <c r="J3598" s="124"/>
      <c r="K3598" s="124"/>
      <c r="L3598" s="124"/>
      <c r="M3598" s="124"/>
      <c r="N3598" s="213">
        <v>0</v>
      </c>
      <c r="O3598" s="213">
        <v>157.86000000000001</v>
      </c>
      <c r="P3598" s="124" t="s">
        <v>1314</v>
      </c>
    </row>
    <row r="3599" spans="1:16" ht="63.75">
      <c r="A3599" s="266" t="s">
        <v>619</v>
      </c>
      <c r="B3599" s="124"/>
      <c r="C3599" s="125" t="s">
        <v>713</v>
      </c>
      <c r="D3599" s="119">
        <v>43196</v>
      </c>
      <c r="E3599" s="120" t="s">
        <v>7849</v>
      </c>
      <c r="F3599" s="120" t="s">
        <v>3</v>
      </c>
      <c r="G3599" s="120">
        <v>1611451</v>
      </c>
      <c r="H3599" s="124"/>
      <c r="I3599" s="128" t="s">
        <v>9211</v>
      </c>
      <c r="J3599" s="124"/>
      <c r="K3599" s="124"/>
      <c r="L3599" s="124"/>
      <c r="M3599" s="124"/>
      <c r="N3599" s="213">
        <v>0</v>
      </c>
      <c r="O3599" s="213">
        <v>897.5</v>
      </c>
      <c r="P3599" s="124" t="s">
        <v>1314</v>
      </c>
    </row>
    <row r="3600" spans="1:16" ht="51">
      <c r="A3600" s="266" t="s">
        <v>619</v>
      </c>
      <c r="B3600" s="124"/>
      <c r="C3600" s="125" t="s">
        <v>713</v>
      </c>
      <c r="D3600" s="119">
        <v>43196</v>
      </c>
      <c r="E3600" s="120" t="s">
        <v>7850</v>
      </c>
      <c r="F3600" s="120" t="s">
        <v>3</v>
      </c>
      <c r="G3600" s="120">
        <v>1611533</v>
      </c>
      <c r="H3600" s="124"/>
      <c r="I3600" s="128" t="s">
        <v>9212</v>
      </c>
      <c r="J3600" s="124"/>
      <c r="K3600" s="124"/>
      <c r="L3600" s="124"/>
      <c r="M3600" s="124"/>
      <c r="N3600" s="213">
        <v>0</v>
      </c>
      <c r="O3600" s="213">
        <v>2796.33</v>
      </c>
      <c r="P3600" s="124" t="s">
        <v>1314</v>
      </c>
    </row>
    <row r="3601" spans="1:16" ht="63.75">
      <c r="A3601" s="266" t="s">
        <v>619</v>
      </c>
      <c r="B3601" s="124"/>
      <c r="C3601" s="125" t="s">
        <v>713</v>
      </c>
      <c r="D3601" s="119">
        <v>43196</v>
      </c>
      <c r="E3601" s="120" t="s">
        <v>7851</v>
      </c>
      <c r="F3601" s="120" t="s">
        <v>3</v>
      </c>
      <c r="G3601" s="120">
        <v>1611460</v>
      </c>
      <c r="H3601" s="124"/>
      <c r="I3601" s="128" t="s">
        <v>9213</v>
      </c>
      <c r="J3601" s="124"/>
      <c r="K3601" s="124"/>
      <c r="L3601" s="124"/>
      <c r="M3601" s="124"/>
      <c r="N3601" s="213">
        <v>0</v>
      </c>
      <c r="O3601" s="213">
        <v>142.46</v>
      </c>
      <c r="P3601" s="124" t="s">
        <v>1314</v>
      </c>
    </row>
    <row r="3602" spans="1:16" ht="51">
      <c r="A3602" s="266" t="s">
        <v>619</v>
      </c>
      <c r="B3602" s="124"/>
      <c r="C3602" s="125" t="s">
        <v>713</v>
      </c>
      <c r="D3602" s="119">
        <v>43196</v>
      </c>
      <c r="E3602" s="120" t="s">
        <v>7857</v>
      </c>
      <c r="F3602" s="120" t="s">
        <v>3</v>
      </c>
      <c r="G3602" s="120">
        <v>1611512</v>
      </c>
      <c r="H3602" s="124"/>
      <c r="I3602" s="128" t="s">
        <v>9219</v>
      </c>
      <c r="J3602" s="124"/>
      <c r="K3602" s="124"/>
      <c r="L3602" s="124"/>
      <c r="M3602" s="124"/>
      <c r="N3602" s="213">
        <v>0</v>
      </c>
      <c r="O3602" s="213">
        <v>0.5</v>
      </c>
      <c r="P3602" s="124" t="s">
        <v>5265</v>
      </c>
    </row>
    <row r="3603" spans="1:16" ht="51">
      <c r="A3603" s="266" t="s">
        <v>619</v>
      </c>
      <c r="B3603" s="124"/>
      <c r="C3603" s="125" t="s">
        <v>713</v>
      </c>
      <c r="D3603" s="119">
        <v>43196</v>
      </c>
      <c r="E3603" s="120" t="s">
        <v>7863</v>
      </c>
      <c r="F3603" s="120" t="s">
        <v>3</v>
      </c>
      <c r="G3603" s="120">
        <v>1611603</v>
      </c>
      <c r="H3603" s="124"/>
      <c r="I3603" s="128" t="s">
        <v>9225</v>
      </c>
      <c r="J3603" s="124"/>
      <c r="K3603" s="124"/>
      <c r="L3603" s="124"/>
      <c r="M3603" s="124"/>
      <c r="N3603" s="213">
        <v>0</v>
      </c>
      <c r="O3603" s="213">
        <v>1726</v>
      </c>
      <c r="P3603" s="124" t="s">
        <v>1314</v>
      </c>
    </row>
    <row r="3604" spans="1:16" ht="51">
      <c r="A3604" s="266" t="s">
        <v>619</v>
      </c>
      <c r="B3604" s="124"/>
      <c r="C3604" s="125" t="s">
        <v>713</v>
      </c>
      <c r="D3604" s="119">
        <v>43196</v>
      </c>
      <c r="E3604" s="120" t="s">
        <v>7878</v>
      </c>
      <c r="F3604" s="120" t="s">
        <v>3</v>
      </c>
      <c r="G3604" s="120">
        <v>1611514</v>
      </c>
      <c r="H3604" s="124"/>
      <c r="I3604" s="128" t="s">
        <v>9239</v>
      </c>
      <c r="J3604" s="124"/>
      <c r="K3604" s="124"/>
      <c r="L3604" s="124"/>
      <c r="M3604" s="124"/>
      <c r="N3604" s="213">
        <v>0</v>
      </c>
      <c r="O3604" s="213">
        <v>1000</v>
      </c>
      <c r="P3604" s="124" t="s">
        <v>1314</v>
      </c>
    </row>
    <row r="3605" spans="1:16" ht="51">
      <c r="A3605" s="266">
        <v>25</v>
      </c>
      <c r="B3605" s="124"/>
      <c r="C3605" s="125" t="s">
        <v>694</v>
      </c>
      <c r="D3605" s="119">
        <v>43196</v>
      </c>
      <c r="E3605" s="120" t="s">
        <v>7916</v>
      </c>
      <c r="F3605" s="120" t="s">
        <v>3</v>
      </c>
      <c r="G3605" s="120">
        <v>1611532</v>
      </c>
      <c r="H3605" s="124"/>
      <c r="I3605" s="128" t="s">
        <v>9277</v>
      </c>
      <c r="J3605" s="124"/>
      <c r="K3605" s="124"/>
      <c r="L3605" s="124"/>
      <c r="M3605" s="124"/>
      <c r="N3605" s="213">
        <v>0</v>
      </c>
      <c r="O3605" s="213">
        <v>0.01</v>
      </c>
      <c r="P3605" s="124" t="s">
        <v>1314</v>
      </c>
    </row>
    <row r="3606" spans="1:16" ht="63.75">
      <c r="A3606" s="266">
        <v>41</v>
      </c>
      <c r="B3606" s="124"/>
      <c r="C3606" s="125" t="s">
        <v>697</v>
      </c>
      <c r="D3606" s="119">
        <v>43196</v>
      </c>
      <c r="E3606" s="120" t="s">
        <v>8052</v>
      </c>
      <c r="F3606" s="120" t="s">
        <v>1256</v>
      </c>
      <c r="G3606" s="120">
        <v>17217099</v>
      </c>
      <c r="H3606" s="124"/>
      <c r="I3606" s="128" t="s">
        <v>9412</v>
      </c>
      <c r="J3606" s="124"/>
      <c r="K3606" s="124"/>
      <c r="L3606" s="124"/>
      <c r="M3606" s="124"/>
      <c r="N3606" s="213">
        <v>0</v>
      </c>
      <c r="O3606" s="213">
        <v>297544</v>
      </c>
      <c r="P3606" s="124" t="s">
        <v>1314</v>
      </c>
    </row>
    <row r="3607" spans="1:16" ht="76.5">
      <c r="A3607" s="266" t="s">
        <v>620</v>
      </c>
      <c r="B3607" s="124"/>
      <c r="C3607" s="125" t="s">
        <v>714</v>
      </c>
      <c r="D3607" s="119">
        <v>43196</v>
      </c>
      <c r="E3607" s="120" t="s">
        <v>8053</v>
      </c>
      <c r="F3607" s="120" t="s">
        <v>6</v>
      </c>
      <c r="G3607" s="120">
        <v>960303</v>
      </c>
      <c r="H3607" s="124"/>
      <c r="I3607" s="128" t="s">
        <v>9413</v>
      </c>
      <c r="J3607" s="124"/>
      <c r="K3607" s="124"/>
      <c r="L3607" s="124"/>
      <c r="M3607" s="124"/>
      <c r="N3607" s="213">
        <v>0</v>
      </c>
      <c r="O3607" s="213">
        <v>48000</v>
      </c>
      <c r="P3607" s="124" t="s">
        <v>1314</v>
      </c>
    </row>
    <row r="3608" spans="1:16" ht="102">
      <c r="A3608" s="266" t="s">
        <v>619</v>
      </c>
      <c r="B3608" s="124"/>
      <c r="C3608" s="125" t="s">
        <v>713</v>
      </c>
      <c r="D3608" s="119">
        <v>43196</v>
      </c>
      <c r="E3608" s="120" t="s">
        <v>8054</v>
      </c>
      <c r="F3608" s="120" t="s">
        <v>6</v>
      </c>
      <c r="G3608" s="120">
        <v>917976</v>
      </c>
      <c r="H3608" s="124"/>
      <c r="I3608" s="128" t="s">
        <v>9414</v>
      </c>
      <c r="J3608" s="124"/>
      <c r="K3608" s="124"/>
      <c r="L3608" s="124"/>
      <c r="M3608" s="124"/>
      <c r="N3608" s="213">
        <v>0</v>
      </c>
      <c r="O3608" s="213">
        <v>11898.65</v>
      </c>
      <c r="P3608" s="124" t="s">
        <v>1314</v>
      </c>
    </row>
    <row r="3609" spans="1:16" ht="102">
      <c r="A3609" s="266" t="s">
        <v>619</v>
      </c>
      <c r="B3609" s="124"/>
      <c r="C3609" s="125" t="s">
        <v>713</v>
      </c>
      <c r="D3609" s="119">
        <v>43196</v>
      </c>
      <c r="E3609" s="120" t="s">
        <v>8055</v>
      </c>
      <c r="F3609" s="120" t="s">
        <v>6</v>
      </c>
      <c r="G3609" s="120">
        <v>917976</v>
      </c>
      <c r="H3609" s="124"/>
      <c r="I3609" s="128" t="s">
        <v>9415</v>
      </c>
      <c r="J3609" s="124"/>
      <c r="K3609" s="124"/>
      <c r="L3609" s="124"/>
      <c r="M3609" s="124"/>
      <c r="N3609" s="213">
        <v>0</v>
      </c>
      <c r="O3609" s="213">
        <v>4401.13</v>
      </c>
      <c r="P3609" s="124" t="s">
        <v>1314</v>
      </c>
    </row>
    <row r="3610" spans="1:16" ht="89.25">
      <c r="A3610" s="266">
        <v>46</v>
      </c>
      <c r="B3610" s="124"/>
      <c r="C3610" s="125" t="s">
        <v>698</v>
      </c>
      <c r="D3610" s="119">
        <v>43196</v>
      </c>
      <c r="E3610" s="120" t="s">
        <v>8056</v>
      </c>
      <c r="F3610" s="120" t="s">
        <v>6</v>
      </c>
      <c r="G3610" s="120">
        <v>917980</v>
      </c>
      <c r="H3610" s="124"/>
      <c r="I3610" s="128" t="s">
        <v>9416</v>
      </c>
      <c r="J3610" s="124"/>
      <c r="K3610" s="124"/>
      <c r="L3610" s="124"/>
      <c r="M3610" s="124"/>
      <c r="N3610" s="213">
        <v>0</v>
      </c>
      <c r="O3610" s="213">
        <v>86838</v>
      </c>
      <c r="P3610" s="124" t="s">
        <v>1314</v>
      </c>
    </row>
    <row r="3611" spans="1:16" ht="76.5">
      <c r="A3611" s="266">
        <v>25</v>
      </c>
      <c r="B3611" s="124"/>
      <c r="C3611" s="125" t="s">
        <v>694</v>
      </c>
      <c r="D3611" s="119">
        <v>43196</v>
      </c>
      <c r="E3611" s="120" t="s">
        <v>8057</v>
      </c>
      <c r="F3611" s="120" t="s">
        <v>1315</v>
      </c>
      <c r="G3611" s="120">
        <v>17217779</v>
      </c>
      <c r="H3611" s="124"/>
      <c r="I3611" s="128" t="s">
        <v>9417</v>
      </c>
      <c r="J3611" s="124"/>
      <c r="K3611" s="124"/>
      <c r="L3611" s="124"/>
      <c r="M3611" s="124"/>
      <c r="N3611" s="213">
        <v>324264.59999999998</v>
      </c>
      <c r="O3611" s="213">
        <v>0</v>
      </c>
      <c r="P3611" s="124" t="s">
        <v>1314</v>
      </c>
    </row>
    <row r="3612" spans="1:16" ht="76.5">
      <c r="A3612" s="266">
        <v>25</v>
      </c>
      <c r="B3612" s="124"/>
      <c r="C3612" s="125" t="s">
        <v>694</v>
      </c>
      <c r="D3612" s="119">
        <v>43196</v>
      </c>
      <c r="E3612" s="120" t="s">
        <v>8058</v>
      </c>
      <c r="F3612" s="120" t="s">
        <v>1315</v>
      </c>
      <c r="G3612" s="120">
        <v>17217778</v>
      </c>
      <c r="H3612" s="124"/>
      <c r="I3612" s="128" t="s">
        <v>9418</v>
      </c>
      <c r="J3612" s="124"/>
      <c r="K3612" s="124"/>
      <c r="L3612" s="124"/>
      <c r="M3612" s="124"/>
      <c r="N3612" s="213">
        <v>355084.17</v>
      </c>
      <c r="O3612" s="213">
        <v>0</v>
      </c>
      <c r="P3612" s="124" t="s">
        <v>1314</v>
      </c>
    </row>
    <row r="3613" spans="1:16" ht="76.5">
      <c r="A3613" s="266">
        <v>25</v>
      </c>
      <c r="B3613" s="124"/>
      <c r="C3613" s="125" t="s">
        <v>694</v>
      </c>
      <c r="D3613" s="119">
        <v>43196</v>
      </c>
      <c r="E3613" s="120" t="s">
        <v>8059</v>
      </c>
      <c r="F3613" s="120" t="s">
        <v>1315</v>
      </c>
      <c r="G3613" s="120">
        <v>17217777</v>
      </c>
      <c r="H3613" s="124"/>
      <c r="I3613" s="128" t="s">
        <v>9419</v>
      </c>
      <c r="J3613" s="124"/>
      <c r="K3613" s="124"/>
      <c r="L3613" s="124"/>
      <c r="M3613" s="124"/>
      <c r="N3613" s="213">
        <v>465359.12</v>
      </c>
      <c r="O3613" s="213">
        <v>0</v>
      </c>
      <c r="P3613" s="124" t="s">
        <v>1314</v>
      </c>
    </row>
    <row r="3614" spans="1:16" ht="76.5">
      <c r="A3614" s="266">
        <v>25</v>
      </c>
      <c r="B3614" s="124"/>
      <c r="C3614" s="125" t="s">
        <v>694</v>
      </c>
      <c r="D3614" s="119">
        <v>43196</v>
      </c>
      <c r="E3614" s="120" t="s">
        <v>8060</v>
      </c>
      <c r="F3614" s="120" t="s">
        <v>1315</v>
      </c>
      <c r="G3614" s="120">
        <v>17217776</v>
      </c>
      <c r="H3614" s="124"/>
      <c r="I3614" s="128" t="s">
        <v>9420</v>
      </c>
      <c r="J3614" s="124"/>
      <c r="K3614" s="124"/>
      <c r="L3614" s="124"/>
      <c r="M3614" s="124"/>
      <c r="N3614" s="213">
        <v>371864.03</v>
      </c>
      <c r="O3614" s="213">
        <v>0</v>
      </c>
      <c r="P3614" s="124" t="s">
        <v>1314</v>
      </c>
    </row>
    <row r="3615" spans="1:16" ht="76.5">
      <c r="A3615" s="266">
        <v>25</v>
      </c>
      <c r="B3615" s="124"/>
      <c r="C3615" s="125" t="s">
        <v>694</v>
      </c>
      <c r="D3615" s="119">
        <v>43196</v>
      </c>
      <c r="E3615" s="120" t="s">
        <v>8061</v>
      </c>
      <c r="F3615" s="120" t="s">
        <v>1315</v>
      </c>
      <c r="G3615" s="120">
        <v>17217794</v>
      </c>
      <c r="H3615" s="124"/>
      <c r="I3615" s="128" t="s">
        <v>9421</v>
      </c>
      <c r="J3615" s="124"/>
      <c r="K3615" s="124"/>
      <c r="L3615" s="124"/>
      <c r="M3615" s="124"/>
      <c r="N3615" s="213">
        <v>502890.61</v>
      </c>
      <c r="O3615" s="213">
        <v>0</v>
      </c>
      <c r="P3615" s="124" t="s">
        <v>1314</v>
      </c>
    </row>
    <row r="3616" spans="1:16" ht="76.5">
      <c r="A3616" s="266">
        <v>25</v>
      </c>
      <c r="B3616" s="124"/>
      <c r="C3616" s="125" t="s">
        <v>694</v>
      </c>
      <c r="D3616" s="119">
        <v>43196</v>
      </c>
      <c r="E3616" s="120" t="s">
        <v>8062</v>
      </c>
      <c r="F3616" s="120" t="s">
        <v>1315</v>
      </c>
      <c r="G3616" s="120">
        <v>17217792</v>
      </c>
      <c r="H3616" s="124"/>
      <c r="I3616" s="128" t="s">
        <v>9422</v>
      </c>
      <c r="J3616" s="124"/>
      <c r="K3616" s="124"/>
      <c r="L3616" s="124"/>
      <c r="M3616" s="124"/>
      <c r="N3616" s="213">
        <v>324412.14</v>
      </c>
      <c r="O3616" s="213">
        <v>0</v>
      </c>
      <c r="P3616" s="124" t="s">
        <v>1314</v>
      </c>
    </row>
    <row r="3617" spans="1:16" ht="76.5">
      <c r="A3617" s="266">
        <v>25</v>
      </c>
      <c r="B3617" s="124"/>
      <c r="C3617" s="125" t="s">
        <v>694</v>
      </c>
      <c r="D3617" s="119">
        <v>43196</v>
      </c>
      <c r="E3617" s="120" t="s">
        <v>8063</v>
      </c>
      <c r="F3617" s="120" t="s">
        <v>1315</v>
      </c>
      <c r="G3617" s="120">
        <v>17217790</v>
      </c>
      <c r="H3617" s="124"/>
      <c r="I3617" s="128" t="s">
        <v>9423</v>
      </c>
      <c r="J3617" s="124"/>
      <c r="K3617" s="124"/>
      <c r="L3617" s="124"/>
      <c r="M3617" s="124"/>
      <c r="N3617" s="213">
        <v>718313.73</v>
      </c>
      <c r="O3617" s="213">
        <v>0</v>
      </c>
      <c r="P3617" s="124" t="s">
        <v>1314</v>
      </c>
    </row>
    <row r="3618" spans="1:16" ht="76.5">
      <c r="A3618" s="266">
        <v>25</v>
      </c>
      <c r="B3618" s="124"/>
      <c r="C3618" s="125" t="s">
        <v>694</v>
      </c>
      <c r="D3618" s="119">
        <v>43196</v>
      </c>
      <c r="E3618" s="120" t="s">
        <v>8064</v>
      </c>
      <c r="F3618" s="120" t="s">
        <v>1315</v>
      </c>
      <c r="G3618" s="120">
        <v>17217789</v>
      </c>
      <c r="H3618" s="124"/>
      <c r="I3618" s="128" t="s">
        <v>9424</v>
      </c>
      <c r="J3618" s="124"/>
      <c r="K3618" s="124"/>
      <c r="L3618" s="124"/>
      <c r="M3618" s="124"/>
      <c r="N3618" s="213">
        <v>140172.57</v>
      </c>
      <c r="O3618" s="213">
        <v>0</v>
      </c>
      <c r="P3618" s="124" t="s">
        <v>1314</v>
      </c>
    </row>
    <row r="3619" spans="1:16" ht="76.5">
      <c r="A3619" s="266">
        <v>25</v>
      </c>
      <c r="B3619" s="124"/>
      <c r="C3619" s="125" t="s">
        <v>694</v>
      </c>
      <c r="D3619" s="119">
        <v>43196</v>
      </c>
      <c r="E3619" s="120" t="s">
        <v>8065</v>
      </c>
      <c r="F3619" s="120" t="s">
        <v>1315</v>
      </c>
      <c r="G3619" s="120">
        <v>17217787</v>
      </c>
      <c r="H3619" s="124"/>
      <c r="I3619" s="128" t="s">
        <v>9425</v>
      </c>
      <c r="J3619" s="124"/>
      <c r="K3619" s="124"/>
      <c r="L3619" s="124"/>
      <c r="M3619" s="124"/>
      <c r="N3619" s="213">
        <v>254990.83</v>
      </c>
      <c r="O3619" s="213">
        <v>0</v>
      </c>
      <c r="P3619" s="124" t="s">
        <v>1314</v>
      </c>
    </row>
    <row r="3620" spans="1:16" ht="76.5">
      <c r="A3620" s="266">
        <v>25</v>
      </c>
      <c r="B3620" s="124"/>
      <c r="C3620" s="125" t="s">
        <v>694</v>
      </c>
      <c r="D3620" s="119">
        <v>43196</v>
      </c>
      <c r="E3620" s="120" t="s">
        <v>8066</v>
      </c>
      <c r="F3620" s="120" t="s">
        <v>1315</v>
      </c>
      <c r="G3620" s="120">
        <v>17217786</v>
      </c>
      <c r="H3620" s="124"/>
      <c r="I3620" s="128" t="s">
        <v>9426</v>
      </c>
      <c r="J3620" s="124"/>
      <c r="K3620" s="124"/>
      <c r="L3620" s="124"/>
      <c r="M3620" s="124"/>
      <c r="N3620" s="213">
        <v>377067.66</v>
      </c>
      <c r="O3620" s="213">
        <v>0</v>
      </c>
      <c r="P3620" s="124" t="s">
        <v>1314</v>
      </c>
    </row>
    <row r="3621" spans="1:16" ht="76.5">
      <c r="A3621" s="266">
        <v>25</v>
      </c>
      <c r="B3621" s="124"/>
      <c r="C3621" s="125" t="s">
        <v>694</v>
      </c>
      <c r="D3621" s="119">
        <v>43196</v>
      </c>
      <c r="E3621" s="120" t="s">
        <v>8067</v>
      </c>
      <c r="F3621" s="120" t="s">
        <v>1315</v>
      </c>
      <c r="G3621" s="120">
        <v>17217785</v>
      </c>
      <c r="H3621" s="124"/>
      <c r="I3621" s="128" t="s">
        <v>9427</v>
      </c>
      <c r="J3621" s="124"/>
      <c r="K3621" s="124"/>
      <c r="L3621" s="124"/>
      <c r="M3621" s="124"/>
      <c r="N3621" s="213">
        <v>671683.18</v>
      </c>
      <c r="O3621" s="213">
        <v>0</v>
      </c>
      <c r="P3621" s="124" t="s">
        <v>1314</v>
      </c>
    </row>
    <row r="3622" spans="1:16" ht="51">
      <c r="A3622" s="266">
        <v>513</v>
      </c>
      <c r="B3622" s="124"/>
      <c r="C3622" s="125" t="s">
        <v>201</v>
      </c>
      <c r="D3622" s="119">
        <v>43196</v>
      </c>
      <c r="E3622" s="120" t="s">
        <v>8068</v>
      </c>
      <c r="F3622" s="120" t="s">
        <v>11</v>
      </c>
      <c r="G3622" s="120">
        <v>917989</v>
      </c>
      <c r="H3622" s="124"/>
      <c r="I3622" s="128" t="s">
        <v>9428</v>
      </c>
      <c r="J3622" s="124"/>
      <c r="K3622" s="124"/>
      <c r="L3622" s="124"/>
      <c r="M3622" s="124"/>
      <c r="N3622" s="213">
        <v>50</v>
      </c>
      <c r="O3622" s="213">
        <v>0</v>
      </c>
      <c r="P3622" s="124" t="s">
        <v>1314</v>
      </c>
    </row>
    <row r="3623" spans="1:16" ht="89.25">
      <c r="A3623" s="266" t="s">
        <v>619</v>
      </c>
      <c r="B3623" s="124"/>
      <c r="C3623" s="125" t="s">
        <v>713</v>
      </c>
      <c r="D3623" s="119">
        <v>43196</v>
      </c>
      <c r="E3623" s="120" t="s">
        <v>8069</v>
      </c>
      <c r="F3623" s="120" t="s">
        <v>11</v>
      </c>
      <c r="G3623" s="120">
        <v>918002</v>
      </c>
      <c r="H3623" s="124"/>
      <c r="I3623" s="128" t="s">
        <v>9429</v>
      </c>
      <c r="J3623" s="124"/>
      <c r="K3623" s="124"/>
      <c r="L3623" s="124"/>
      <c r="M3623" s="124"/>
      <c r="N3623" s="213">
        <v>50</v>
      </c>
      <c r="O3623" s="213">
        <v>0</v>
      </c>
      <c r="P3623" s="124" t="s">
        <v>1314</v>
      </c>
    </row>
    <row r="3624" spans="1:16" ht="51">
      <c r="A3624" s="266" t="s">
        <v>619</v>
      </c>
      <c r="B3624" s="124"/>
      <c r="C3624" s="125" t="s">
        <v>713</v>
      </c>
      <c r="D3624" s="119">
        <v>43196</v>
      </c>
      <c r="E3624" s="120" t="s">
        <v>8070</v>
      </c>
      <c r="F3624" s="120" t="s">
        <v>15</v>
      </c>
      <c r="G3624" s="120">
        <v>705060</v>
      </c>
      <c r="H3624" s="124"/>
      <c r="I3624" s="128" t="s">
        <v>9430</v>
      </c>
      <c r="J3624" s="124"/>
      <c r="K3624" s="124"/>
      <c r="L3624" s="124"/>
      <c r="M3624" s="124"/>
      <c r="N3624" s="213">
        <v>50</v>
      </c>
      <c r="O3624" s="213">
        <v>0</v>
      </c>
      <c r="P3624" s="124" t="s">
        <v>1314</v>
      </c>
    </row>
    <row r="3625" spans="1:16" ht="51">
      <c r="A3625" s="266">
        <v>513</v>
      </c>
      <c r="B3625" s="124"/>
      <c r="C3625" s="125" t="s">
        <v>201</v>
      </c>
      <c r="D3625" s="119">
        <v>43196</v>
      </c>
      <c r="E3625" s="120" t="s">
        <v>8071</v>
      </c>
      <c r="F3625" s="120" t="s">
        <v>15</v>
      </c>
      <c r="G3625" s="120">
        <v>705062</v>
      </c>
      <c r="H3625" s="124"/>
      <c r="I3625" s="128" t="s">
        <v>7046</v>
      </c>
      <c r="J3625" s="124"/>
      <c r="K3625" s="124"/>
      <c r="L3625" s="124"/>
      <c r="M3625" s="124"/>
      <c r="N3625" s="213">
        <v>50</v>
      </c>
      <c r="O3625" s="213">
        <v>0</v>
      </c>
      <c r="P3625" s="124" t="s">
        <v>1314</v>
      </c>
    </row>
    <row r="3626" spans="1:16" ht="63.75">
      <c r="A3626" s="266" t="s">
        <v>619</v>
      </c>
      <c r="B3626" s="124"/>
      <c r="C3626" s="125" t="s">
        <v>713</v>
      </c>
      <c r="D3626" s="119">
        <v>43196</v>
      </c>
      <c r="E3626" s="120" t="s">
        <v>8072</v>
      </c>
      <c r="F3626" s="120" t="s">
        <v>15</v>
      </c>
      <c r="G3626" s="120">
        <v>705070</v>
      </c>
      <c r="H3626" s="124"/>
      <c r="I3626" s="128" t="s">
        <v>9431</v>
      </c>
      <c r="J3626" s="124"/>
      <c r="K3626" s="124"/>
      <c r="L3626" s="124"/>
      <c r="M3626" s="124"/>
      <c r="N3626" s="213">
        <v>50</v>
      </c>
      <c r="O3626" s="213">
        <v>0</v>
      </c>
      <c r="P3626" s="124" t="s">
        <v>1314</v>
      </c>
    </row>
    <row r="3627" spans="1:16" ht="114.75">
      <c r="A3627" s="266">
        <v>249</v>
      </c>
      <c r="B3627" s="124"/>
      <c r="C3627" s="125" t="s">
        <v>775</v>
      </c>
      <c r="D3627" s="119">
        <v>43196</v>
      </c>
      <c r="E3627" s="120" t="s">
        <v>8073</v>
      </c>
      <c r="F3627" s="120" t="s">
        <v>1257</v>
      </c>
      <c r="G3627" s="120">
        <v>4684</v>
      </c>
      <c r="H3627" s="124"/>
      <c r="I3627" s="128" t="s">
        <v>9432</v>
      </c>
      <c r="J3627" s="124"/>
      <c r="K3627" s="124"/>
      <c r="L3627" s="124"/>
      <c r="M3627" s="124"/>
      <c r="N3627" s="213">
        <v>25765.3</v>
      </c>
      <c r="O3627" s="213">
        <v>0</v>
      </c>
      <c r="P3627" s="124" t="s">
        <v>1314</v>
      </c>
    </row>
    <row r="3628" spans="1:16" ht="102">
      <c r="A3628" s="266">
        <v>249</v>
      </c>
      <c r="B3628" s="124"/>
      <c r="C3628" s="125" t="s">
        <v>775</v>
      </c>
      <c r="D3628" s="119">
        <v>43196</v>
      </c>
      <c r="E3628" s="120" t="s">
        <v>8074</v>
      </c>
      <c r="F3628" s="120" t="s">
        <v>15</v>
      </c>
      <c r="G3628" s="120">
        <v>4684</v>
      </c>
      <c r="H3628" s="124"/>
      <c r="I3628" s="128" t="s">
        <v>9433</v>
      </c>
      <c r="J3628" s="124"/>
      <c r="K3628" s="124"/>
      <c r="L3628" s="124"/>
      <c r="M3628" s="124"/>
      <c r="N3628" s="213">
        <v>3077.73</v>
      </c>
      <c r="O3628" s="213">
        <v>0</v>
      </c>
      <c r="P3628" s="124" t="s">
        <v>1314</v>
      </c>
    </row>
    <row r="3629" spans="1:16" ht="89.25">
      <c r="A3629" s="266">
        <v>310</v>
      </c>
      <c r="B3629" s="124"/>
      <c r="C3629" s="125" t="s">
        <v>807</v>
      </c>
      <c r="D3629" s="119">
        <v>43196</v>
      </c>
      <c r="E3629" s="120" t="s">
        <v>8075</v>
      </c>
      <c r="F3629" s="120" t="s">
        <v>15</v>
      </c>
      <c r="G3629" s="120">
        <v>4702</v>
      </c>
      <c r="H3629" s="124"/>
      <c r="I3629" s="128" t="s">
        <v>9434</v>
      </c>
      <c r="J3629" s="124"/>
      <c r="K3629" s="124"/>
      <c r="L3629" s="124"/>
      <c r="M3629" s="124"/>
      <c r="N3629" s="213">
        <v>353.55</v>
      </c>
      <c r="O3629" s="213">
        <v>0</v>
      </c>
      <c r="P3629" s="124" t="s">
        <v>1314</v>
      </c>
    </row>
    <row r="3630" spans="1:16" ht="102">
      <c r="A3630" s="266">
        <v>513</v>
      </c>
      <c r="B3630" s="124"/>
      <c r="C3630" s="125" t="s">
        <v>201</v>
      </c>
      <c r="D3630" s="119">
        <v>43196</v>
      </c>
      <c r="E3630" s="120" t="s">
        <v>8076</v>
      </c>
      <c r="F3630" s="120" t="s">
        <v>15</v>
      </c>
      <c r="G3630" s="120">
        <v>4706</v>
      </c>
      <c r="H3630" s="124"/>
      <c r="I3630" s="128" t="s">
        <v>9435</v>
      </c>
      <c r="J3630" s="124"/>
      <c r="K3630" s="124"/>
      <c r="L3630" s="124"/>
      <c r="M3630" s="124"/>
      <c r="N3630" s="213">
        <v>132831.20000000001</v>
      </c>
      <c r="O3630" s="213">
        <v>0</v>
      </c>
      <c r="P3630" s="124" t="s">
        <v>1314</v>
      </c>
    </row>
    <row r="3631" spans="1:16" ht="89.25">
      <c r="A3631" s="266">
        <v>41</v>
      </c>
      <c r="B3631" s="124"/>
      <c r="C3631" s="125" t="s">
        <v>697</v>
      </c>
      <c r="D3631" s="119">
        <v>43196</v>
      </c>
      <c r="E3631" s="120" t="s">
        <v>8077</v>
      </c>
      <c r="F3631" s="120" t="s">
        <v>15</v>
      </c>
      <c r="G3631" s="120">
        <v>4701</v>
      </c>
      <c r="H3631" s="124"/>
      <c r="I3631" s="128" t="s">
        <v>9436</v>
      </c>
      <c r="J3631" s="124"/>
      <c r="K3631" s="124"/>
      <c r="L3631" s="124"/>
      <c r="M3631" s="124"/>
      <c r="N3631" s="213">
        <v>276.45</v>
      </c>
      <c r="O3631" s="213">
        <v>0</v>
      </c>
      <c r="P3631" s="124" t="s">
        <v>1314</v>
      </c>
    </row>
    <row r="3632" spans="1:16" ht="51">
      <c r="A3632" s="266">
        <v>513</v>
      </c>
      <c r="B3632" s="124"/>
      <c r="C3632" s="125" t="s">
        <v>201</v>
      </c>
      <c r="D3632" s="119">
        <v>43196</v>
      </c>
      <c r="E3632" s="120" t="s">
        <v>8078</v>
      </c>
      <c r="F3632" s="120" t="s">
        <v>15</v>
      </c>
      <c r="G3632" s="120">
        <v>705090</v>
      </c>
      <c r="H3632" s="124"/>
      <c r="I3632" s="128" t="s">
        <v>2699</v>
      </c>
      <c r="J3632" s="124"/>
      <c r="K3632" s="124"/>
      <c r="L3632" s="124"/>
      <c r="M3632" s="124"/>
      <c r="N3632" s="213">
        <v>50</v>
      </c>
      <c r="O3632" s="213">
        <v>0</v>
      </c>
      <c r="P3632" s="124" t="s">
        <v>1314</v>
      </c>
    </row>
    <row r="3633" spans="1:16" ht="51">
      <c r="A3633" s="266">
        <v>513</v>
      </c>
      <c r="B3633" s="124"/>
      <c r="C3633" s="125" t="s">
        <v>201</v>
      </c>
      <c r="D3633" s="119">
        <v>43196</v>
      </c>
      <c r="E3633" s="120" t="s">
        <v>8079</v>
      </c>
      <c r="F3633" s="120" t="s">
        <v>15</v>
      </c>
      <c r="G3633" s="120">
        <v>705092</v>
      </c>
      <c r="H3633" s="124"/>
      <c r="I3633" s="128" t="s">
        <v>7088</v>
      </c>
      <c r="J3633" s="124"/>
      <c r="K3633" s="124"/>
      <c r="L3633" s="124"/>
      <c r="M3633" s="124"/>
      <c r="N3633" s="213">
        <v>50</v>
      </c>
      <c r="O3633" s="213">
        <v>0</v>
      </c>
      <c r="P3633" s="124" t="s">
        <v>1314</v>
      </c>
    </row>
    <row r="3634" spans="1:16" ht="51">
      <c r="A3634" s="266">
        <v>513</v>
      </c>
      <c r="B3634" s="124"/>
      <c r="C3634" s="125" t="s">
        <v>201</v>
      </c>
      <c r="D3634" s="119">
        <v>43196</v>
      </c>
      <c r="E3634" s="120" t="s">
        <v>8080</v>
      </c>
      <c r="F3634" s="120" t="s">
        <v>15</v>
      </c>
      <c r="G3634" s="120">
        <v>705094</v>
      </c>
      <c r="H3634" s="124"/>
      <c r="I3634" s="128" t="s">
        <v>7064</v>
      </c>
      <c r="J3634" s="124"/>
      <c r="K3634" s="124"/>
      <c r="L3634" s="124"/>
      <c r="M3634" s="124"/>
      <c r="N3634" s="213">
        <v>50</v>
      </c>
      <c r="O3634" s="213">
        <v>0</v>
      </c>
      <c r="P3634" s="124" t="s">
        <v>1314</v>
      </c>
    </row>
    <row r="3635" spans="1:16" ht="63.75">
      <c r="A3635" s="266" t="s">
        <v>619</v>
      </c>
      <c r="B3635" s="124"/>
      <c r="C3635" s="125" t="s">
        <v>713</v>
      </c>
      <c r="D3635" s="119">
        <v>43196</v>
      </c>
      <c r="E3635" s="120" t="s">
        <v>8081</v>
      </c>
      <c r="F3635" s="120" t="s">
        <v>15</v>
      </c>
      <c r="G3635" s="120">
        <v>705096</v>
      </c>
      <c r="H3635" s="124"/>
      <c r="I3635" s="128" t="s">
        <v>9437</v>
      </c>
      <c r="J3635" s="124"/>
      <c r="K3635" s="124"/>
      <c r="L3635" s="124"/>
      <c r="M3635" s="124"/>
      <c r="N3635" s="213">
        <v>50</v>
      </c>
      <c r="O3635" s="213">
        <v>0</v>
      </c>
      <c r="P3635" s="124" t="s">
        <v>1314</v>
      </c>
    </row>
    <row r="3636" spans="1:16" ht="51">
      <c r="A3636" s="266" t="s">
        <v>619</v>
      </c>
      <c r="B3636" s="124"/>
      <c r="C3636" s="125" t="s">
        <v>713</v>
      </c>
      <c r="D3636" s="119">
        <v>43196</v>
      </c>
      <c r="E3636" s="120" t="s">
        <v>8082</v>
      </c>
      <c r="F3636" s="120" t="s">
        <v>15</v>
      </c>
      <c r="G3636" s="120">
        <v>705098</v>
      </c>
      <c r="H3636" s="124"/>
      <c r="I3636" s="128" t="s">
        <v>9438</v>
      </c>
      <c r="J3636" s="124"/>
      <c r="K3636" s="124"/>
      <c r="L3636" s="124"/>
      <c r="M3636" s="124"/>
      <c r="N3636" s="213">
        <v>50</v>
      </c>
      <c r="O3636" s="213">
        <v>0</v>
      </c>
      <c r="P3636" s="124" t="s">
        <v>1314</v>
      </c>
    </row>
    <row r="3637" spans="1:16" ht="63.75">
      <c r="A3637" s="266" t="s">
        <v>619</v>
      </c>
      <c r="B3637" s="124"/>
      <c r="C3637" s="125" t="s">
        <v>713</v>
      </c>
      <c r="D3637" s="119">
        <v>43196</v>
      </c>
      <c r="E3637" s="120" t="s">
        <v>8083</v>
      </c>
      <c r="F3637" s="120" t="s">
        <v>15</v>
      </c>
      <c r="G3637" s="120">
        <v>705517</v>
      </c>
      <c r="H3637" s="124"/>
      <c r="I3637" s="128" t="s">
        <v>9439</v>
      </c>
      <c r="J3637" s="124"/>
      <c r="K3637" s="124"/>
      <c r="L3637" s="124"/>
      <c r="M3637" s="124"/>
      <c r="N3637" s="213">
        <v>50</v>
      </c>
      <c r="O3637" s="213">
        <v>0</v>
      </c>
      <c r="P3637" s="124" t="s">
        <v>1314</v>
      </c>
    </row>
    <row r="3638" spans="1:16" ht="51">
      <c r="A3638" s="266">
        <v>513</v>
      </c>
      <c r="B3638" s="124"/>
      <c r="C3638" s="125" t="s">
        <v>201</v>
      </c>
      <c r="D3638" s="119">
        <v>43196</v>
      </c>
      <c r="E3638" s="120" t="s">
        <v>8084</v>
      </c>
      <c r="F3638" s="120" t="s">
        <v>15</v>
      </c>
      <c r="G3638" s="120">
        <v>705780</v>
      </c>
      <c r="H3638" s="124"/>
      <c r="I3638" s="128" t="s">
        <v>2651</v>
      </c>
      <c r="J3638" s="124"/>
      <c r="K3638" s="124"/>
      <c r="L3638" s="124"/>
      <c r="M3638" s="124"/>
      <c r="N3638" s="213">
        <v>50</v>
      </c>
      <c r="O3638" s="213">
        <v>0</v>
      </c>
      <c r="P3638" s="124" t="s">
        <v>1314</v>
      </c>
    </row>
    <row r="3639" spans="1:16" ht="51">
      <c r="A3639" s="266" t="s">
        <v>619</v>
      </c>
      <c r="B3639" s="124"/>
      <c r="C3639" s="125" t="s">
        <v>713</v>
      </c>
      <c r="D3639" s="119">
        <v>43196</v>
      </c>
      <c r="E3639" s="120" t="s">
        <v>8085</v>
      </c>
      <c r="F3639" s="120" t="s">
        <v>15</v>
      </c>
      <c r="G3639" s="120">
        <v>705790</v>
      </c>
      <c r="H3639" s="124"/>
      <c r="I3639" s="128" t="s">
        <v>9440</v>
      </c>
      <c r="J3639" s="124"/>
      <c r="K3639" s="124"/>
      <c r="L3639" s="124"/>
      <c r="M3639" s="124"/>
      <c r="N3639" s="213">
        <v>50</v>
      </c>
      <c r="O3639" s="213">
        <v>0</v>
      </c>
      <c r="P3639" s="124" t="s">
        <v>1314</v>
      </c>
    </row>
    <row r="3640" spans="1:16" ht="51">
      <c r="A3640" s="266" t="s">
        <v>619</v>
      </c>
      <c r="B3640" s="124"/>
      <c r="C3640" s="125" t="s">
        <v>713</v>
      </c>
      <c r="D3640" s="119">
        <v>43196</v>
      </c>
      <c r="E3640" s="120" t="s">
        <v>8086</v>
      </c>
      <c r="F3640" s="120" t="s">
        <v>15</v>
      </c>
      <c r="G3640" s="120">
        <v>705792</v>
      </c>
      <c r="H3640" s="124"/>
      <c r="I3640" s="128" t="s">
        <v>9441</v>
      </c>
      <c r="J3640" s="124"/>
      <c r="K3640" s="124"/>
      <c r="L3640" s="124"/>
      <c r="M3640" s="124"/>
      <c r="N3640" s="213">
        <v>50</v>
      </c>
      <c r="O3640" s="213">
        <v>0</v>
      </c>
      <c r="P3640" s="124" t="s">
        <v>1314</v>
      </c>
    </row>
    <row r="3641" spans="1:16" ht="63.75">
      <c r="A3641" s="266" t="s">
        <v>619</v>
      </c>
      <c r="B3641" s="124"/>
      <c r="C3641" s="125" t="s">
        <v>713</v>
      </c>
      <c r="D3641" s="119">
        <v>43196</v>
      </c>
      <c r="E3641" s="120" t="s">
        <v>8087</v>
      </c>
      <c r="F3641" s="120" t="s">
        <v>15</v>
      </c>
      <c r="G3641" s="120">
        <v>705794</v>
      </c>
      <c r="H3641" s="124"/>
      <c r="I3641" s="128" t="s">
        <v>9442</v>
      </c>
      <c r="J3641" s="124"/>
      <c r="K3641" s="124"/>
      <c r="L3641" s="124"/>
      <c r="M3641" s="124"/>
      <c r="N3641" s="213">
        <v>50</v>
      </c>
      <c r="O3641" s="213">
        <v>0</v>
      </c>
      <c r="P3641" s="124" t="s">
        <v>1314</v>
      </c>
    </row>
    <row r="3642" spans="1:16" ht="51">
      <c r="A3642" s="266" t="s">
        <v>619</v>
      </c>
      <c r="B3642" s="124"/>
      <c r="C3642" s="125" t="s">
        <v>713</v>
      </c>
      <c r="D3642" s="119">
        <v>43199</v>
      </c>
      <c r="E3642" s="120" t="s">
        <v>7382</v>
      </c>
      <c r="F3642" s="120" t="s">
        <v>3</v>
      </c>
      <c r="G3642" s="120">
        <v>1611952</v>
      </c>
      <c r="H3642" s="124"/>
      <c r="I3642" s="128" t="s">
        <v>8813</v>
      </c>
      <c r="J3642" s="124"/>
      <c r="K3642" s="124"/>
      <c r="L3642" s="124"/>
      <c r="M3642" s="124"/>
      <c r="N3642" s="213">
        <v>0</v>
      </c>
      <c r="O3642" s="213">
        <v>144.12</v>
      </c>
      <c r="P3642" s="124" t="s">
        <v>1314</v>
      </c>
    </row>
    <row r="3643" spans="1:16" ht="51">
      <c r="A3643" s="266" t="s">
        <v>619</v>
      </c>
      <c r="B3643" s="124"/>
      <c r="C3643" s="125" t="s">
        <v>713</v>
      </c>
      <c r="D3643" s="119">
        <v>43199</v>
      </c>
      <c r="E3643" s="120" t="s">
        <v>7449</v>
      </c>
      <c r="F3643" s="120" t="s">
        <v>3</v>
      </c>
      <c r="G3643" s="120">
        <v>1612033</v>
      </c>
      <c r="H3643" s="124"/>
      <c r="I3643" s="128" t="s">
        <v>8879</v>
      </c>
      <c r="J3643" s="124"/>
      <c r="K3643" s="124"/>
      <c r="L3643" s="124"/>
      <c r="M3643" s="124"/>
      <c r="N3643" s="213">
        <v>0</v>
      </c>
      <c r="O3643" s="213">
        <v>3928.05</v>
      </c>
      <c r="P3643" s="124" t="s">
        <v>1314</v>
      </c>
    </row>
    <row r="3644" spans="1:16" ht="63.75">
      <c r="A3644" s="266" t="s">
        <v>619</v>
      </c>
      <c r="B3644" s="124"/>
      <c r="C3644" s="125" t="s">
        <v>713</v>
      </c>
      <c r="D3644" s="119">
        <v>43199</v>
      </c>
      <c r="E3644" s="120" t="s">
        <v>7466</v>
      </c>
      <c r="F3644" s="120" t="s">
        <v>3</v>
      </c>
      <c r="G3644" s="120">
        <v>1611905</v>
      </c>
      <c r="H3644" s="124"/>
      <c r="I3644" s="128" t="s">
        <v>8894</v>
      </c>
      <c r="J3644" s="124"/>
      <c r="K3644" s="124"/>
      <c r="L3644" s="124"/>
      <c r="M3644" s="124"/>
      <c r="N3644" s="213">
        <v>0</v>
      </c>
      <c r="O3644" s="213">
        <v>215.45</v>
      </c>
      <c r="P3644" s="124" t="s">
        <v>1314</v>
      </c>
    </row>
    <row r="3645" spans="1:16" ht="63.75">
      <c r="A3645" s="266" t="s">
        <v>619</v>
      </c>
      <c r="B3645" s="124"/>
      <c r="C3645" s="125" t="s">
        <v>713</v>
      </c>
      <c r="D3645" s="119">
        <v>43199</v>
      </c>
      <c r="E3645" s="120" t="s">
        <v>7467</v>
      </c>
      <c r="F3645" s="120" t="s">
        <v>3</v>
      </c>
      <c r="G3645" s="120">
        <v>1611904</v>
      </c>
      <c r="H3645" s="124"/>
      <c r="I3645" s="128" t="s">
        <v>8895</v>
      </c>
      <c r="J3645" s="124"/>
      <c r="K3645" s="124"/>
      <c r="L3645" s="124"/>
      <c r="M3645" s="124"/>
      <c r="N3645" s="213">
        <v>0</v>
      </c>
      <c r="O3645" s="213">
        <v>215.45</v>
      </c>
      <c r="P3645" s="124" t="s">
        <v>1314</v>
      </c>
    </row>
    <row r="3646" spans="1:16" ht="38.25">
      <c r="A3646" s="266">
        <v>291</v>
      </c>
      <c r="B3646" s="124"/>
      <c r="C3646" s="125" t="s">
        <v>794</v>
      </c>
      <c r="D3646" s="119">
        <v>43199</v>
      </c>
      <c r="E3646" s="120" t="s">
        <v>7484</v>
      </c>
      <c r="F3646" s="120" t="s">
        <v>3</v>
      </c>
      <c r="G3646" s="120">
        <v>1611850</v>
      </c>
      <c r="H3646" s="124"/>
      <c r="I3646" s="128" t="s">
        <v>8901</v>
      </c>
      <c r="J3646" s="124"/>
      <c r="K3646" s="124"/>
      <c r="L3646" s="124"/>
      <c r="M3646" s="124"/>
      <c r="N3646" s="213">
        <v>0</v>
      </c>
      <c r="O3646" s="213">
        <v>9.8000000000000007</v>
      </c>
      <c r="P3646" s="124" t="s">
        <v>1314</v>
      </c>
    </row>
    <row r="3647" spans="1:16" ht="51">
      <c r="A3647" s="266">
        <v>342</v>
      </c>
      <c r="B3647" s="124"/>
      <c r="C3647" s="125" t="s">
        <v>816</v>
      </c>
      <c r="D3647" s="119">
        <v>43199</v>
      </c>
      <c r="E3647" s="120" t="s">
        <v>7485</v>
      </c>
      <c r="F3647" s="120" t="s">
        <v>3</v>
      </c>
      <c r="G3647" s="120">
        <v>1611910</v>
      </c>
      <c r="H3647" s="124"/>
      <c r="I3647" s="128" t="s">
        <v>8902</v>
      </c>
      <c r="J3647" s="124"/>
      <c r="K3647" s="124"/>
      <c r="L3647" s="124"/>
      <c r="M3647" s="124"/>
      <c r="N3647" s="213">
        <v>0</v>
      </c>
      <c r="O3647" s="213">
        <v>0.09</v>
      </c>
      <c r="P3647" s="124" t="s">
        <v>1314</v>
      </c>
    </row>
    <row r="3648" spans="1:16" ht="63.75">
      <c r="A3648" s="266">
        <v>512</v>
      </c>
      <c r="B3648" s="124"/>
      <c r="C3648" s="125" t="s">
        <v>840</v>
      </c>
      <c r="D3648" s="119">
        <v>43199</v>
      </c>
      <c r="E3648" s="120" t="s">
        <v>7486</v>
      </c>
      <c r="F3648" s="120" t="s">
        <v>3</v>
      </c>
      <c r="G3648" s="120">
        <v>1611931</v>
      </c>
      <c r="H3648" s="124"/>
      <c r="I3648" s="128" t="s">
        <v>8903</v>
      </c>
      <c r="J3648" s="124"/>
      <c r="K3648" s="124"/>
      <c r="L3648" s="124"/>
      <c r="M3648" s="124"/>
      <c r="N3648" s="213">
        <v>0</v>
      </c>
      <c r="O3648" s="213">
        <v>170</v>
      </c>
      <c r="P3648" s="124" t="s">
        <v>1314</v>
      </c>
    </row>
    <row r="3649" spans="1:16" ht="63.75">
      <c r="A3649" s="266">
        <v>512</v>
      </c>
      <c r="B3649" s="124"/>
      <c r="C3649" s="125" t="s">
        <v>840</v>
      </c>
      <c r="D3649" s="119">
        <v>43199</v>
      </c>
      <c r="E3649" s="120" t="s">
        <v>7487</v>
      </c>
      <c r="F3649" s="120" t="s">
        <v>3</v>
      </c>
      <c r="G3649" s="120">
        <v>1611934</v>
      </c>
      <c r="H3649" s="124"/>
      <c r="I3649" s="128" t="s">
        <v>8904</v>
      </c>
      <c r="J3649" s="124"/>
      <c r="K3649" s="124"/>
      <c r="L3649" s="124"/>
      <c r="M3649" s="124"/>
      <c r="N3649" s="213">
        <v>0</v>
      </c>
      <c r="O3649" s="213">
        <v>1173</v>
      </c>
      <c r="P3649" s="124" t="s">
        <v>1314</v>
      </c>
    </row>
    <row r="3650" spans="1:16" ht="51">
      <c r="A3650" s="266">
        <v>130</v>
      </c>
      <c r="B3650" s="124"/>
      <c r="C3650" s="125" t="s">
        <v>727</v>
      </c>
      <c r="D3650" s="119">
        <v>43199</v>
      </c>
      <c r="E3650" s="120" t="s">
        <v>7488</v>
      </c>
      <c r="F3650" s="120" t="s">
        <v>3</v>
      </c>
      <c r="G3650" s="120">
        <v>1612002</v>
      </c>
      <c r="H3650" s="124"/>
      <c r="I3650" s="128" t="s">
        <v>8905</v>
      </c>
      <c r="J3650" s="124"/>
      <c r="K3650" s="124"/>
      <c r="L3650" s="124"/>
      <c r="M3650" s="124"/>
      <c r="N3650" s="213">
        <v>0</v>
      </c>
      <c r="O3650" s="213">
        <v>10</v>
      </c>
      <c r="P3650" s="124" t="s">
        <v>1314</v>
      </c>
    </row>
    <row r="3651" spans="1:16" ht="51">
      <c r="A3651" s="266" t="s">
        <v>619</v>
      </c>
      <c r="B3651" s="124"/>
      <c r="C3651" s="125" t="s">
        <v>713</v>
      </c>
      <c r="D3651" s="119">
        <v>43199</v>
      </c>
      <c r="E3651" s="120" t="s">
        <v>7620</v>
      </c>
      <c r="F3651" s="120" t="s">
        <v>3</v>
      </c>
      <c r="G3651" s="120">
        <v>1612017</v>
      </c>
      <c r="H3651" s="124"/>
      <c r="I3651" s="128" t="s">
        <v>9019</v>
      </c>
      <c r="J3651" s="124"/>
      <c r="K3651" s="124"/>
      <c r="L3651" s="124"/>
      <c r="M3651" s="124"/>
      <c r="N3651" s="213">
        <v>0</v>
      </c>
      <c r="O3651" s="213">
        <v>0.1</v>
      </c>
      <c r="P3651" s="124" t="s">
        <v>1314</v>
      </c>
    </row>
    <row r="3652" spans="1:16" ht="51">
      <c r="A3652" s="266" t="s">
        <v>619</v>
      </c>
      <c r="B3652" s="124"/>
      <c r="C3652" s="125" t="s">
        <v>713</v>
      </c>
      <c r="D3652" s="119">
        <v>43199</v>
      </c>
      <c r="E3652" s="120" t="s">
        <v>7679</v>
      </c>
      <c r="F3652" s="120" t="s">
        <v>3</v>
      </c>
      <c r="G3652" s="120">
        <v>1611932</v>
      </c>
      <c r="H3652" s="124"/>
      <c r="I3652" s="128" t="s">
        <v>9072</v>
      </c>
      <c r="J3652" s="124"/>
      <c r="K3652" s="124"/>
      <c r="L3652" s="124"/>
      <c r="M3652" s="124"/>
      <c r="N3652" s="213">
        <v>0</v>
      </c>
      <c r="O3652" s="213">
        <v>100</v>
      </c>
      <c r="P3652" s="124" t="s">
        <v>1314</v>
      </c>
    </row>
    <row r="3653" spans="1:16" ht="51">
      <c r="A3653" s="266" t="s">
        <v>619</v>
      </c>
      <c r="B3653" s="124"/>
      <c r="C3653" s="125" t="s">
        <v>713</v>
      </c>
      <c r="D3653" s="119">
        <v>43199</v>
      </c>
      <c r="E3653" s="120" t="s">
        <v>7809</v>
      </c>
      <c r="F3653" s="120" t="s">
        <v>3</v>
      </c>
      <c r="G3653" s="120">
        <v>1611841</v>
      </c>
      <c r="H3653" s="124"/>
      <c r="I3653" s="128" t="s">
        <v>1372</v>
      </c>
      <c r="J3653" s="124"/>
      <c r="K3653" s="124"/>
      <c r="L3653" s="124"/>
      <c r="M3653" s="124"/>
      <c r="N3653" s="213">
        <v>0</v>
      </c>
      <c r="O3653" s="213">
        <v>1016</v>
      </c>
      <c r="P3653" s="124" t="s">
        <v>1314</v>
      </c>
    </row>
    <row r="3654" spans="1:16" ht="51">
      <c r="A3654" s="266" t="s">
        <v>619</v>
      </c>
      <c r="B3654" s="124"/>
      <c r="C3654" s="125" t="s">
        <v>713</v>
      </c>
      <c r="D3654" s="119">
        <v>43199</v>
      </c>
      <c r="E3654" s="120" t="s">
        <v>7825</v>
      </c>
      <c r="F3654" s="120" t="s">
        <v>3</v>
      </c>
      <c r="G3654" s="120">
        <v>1612055</v>
      </c>
      <c r="H3654" s="124"/>
      <c r="I3654" s="128" t="s">
        <v>9192</v>
      </c>
      <c r="J3654" s="124"/>
      <c r="K3654" s="124"/>
      <c r="L3654" s="124"/>
      <c r="M3654" s="124"/>
      <c r="N3654" s="213">
        <v>0</v>
      </c>
      <c r="O3654" s="213">
        <v>15000</v>
      </c>
      <c r="P3654" s="124" t="s">
        <v>1314</v>
      </c>
    </row>
    <row r="3655" spans="1:16" ht="51">
      <c r="A3655" s="266" t="s">
        <v>619</v>
      </c>
      <c r="B3655" s="124"/>
      <c r="C3655" s="125" t="s">
        <v>713</v>
      </c>
      <c r="D3655" s="119">
        <v>43199</v>
      </c>
      <c r="E3655" s="120" t="s">
        <v>7915</v>
      </c>
      <c r="F3655" s="120" t="s">
        <v>3</v>
      </c>
      <c r="G3655" s="120">
        <v>1611935</v>
      </c>
      <c r="H3655" s="124"/>
      <c r="I3655" s="128" t="s">
        <v>9276</v>
      </c>
      <c r="J3655" s="124"/>
      <c r="K3655" s="124"/>
      <c r="L3655" s="124"/>
      <c r="M3655" s="124"/>
      <c r="N3655" s="213">
        <v>0</v>
      </c>
      <c r="O3655" s="213">
        <v>500</v>
      </c>
      <c r="P3655" s="124" t="s">
        <v>1314</v>
      </c>
    </row>
    <row r="3656" spans="1:16" ht="51">
      <c r="A3656" s="266">
        <v>340</v>
      </c>
      <c r="B3656" s="124"/>
      <c r="C3656" s="125" t="s">
        <v>814</v>
      </c>
      <c r="D3656" s="119">
        <v>43199</v>
      </c>
      <c r="E3656" s="120" t="s">
        <v>8088</v>
      </c>
      <c r="F3656" s="120" t="s">
        <v>6</v>
      </c>
      <c r="G3656" s="120">
        <v>706578</v>
      </c>
      <c r="H3656" s="124"/>
      <c r="I3656" s="128" t="s">
        <v>9443</v>
      </c>
      <c r="J3656" s="124"/>
      <c r="K3656" s="124"/>
      <c r="L3656" s="124"/>
      <c r="M3656" s="124"/>
      <c r="N3656" s="213">
        <v>0</v>
      </c>
      <c r="O3656" s="213">
        <v>8074.22</v>
      </c>
      <c r="P3656" s="124" t="s">
        <v>1314</v>
      </c>
    </row>
    <row r="3657" spans="1:16" ht="76.5">
      <c r="A3657" s="266">
        <v>513</v>
      </c>
      <c r="B3657" s="124"/>
      <c r="C3657" s="125" t="s">
        <v>201</v>
      </c>
      <c r="D3657" s="119">
        <v>43199</v>
      </c>
      <c r="E3657" s="120" t="s">
        <v>8089</v>
      </c>
      <c r="F3657" s="120" t="s">
        <v>1315</v>
      </c>
      <c r="G3657" s="120">
        <v>17182523</v>
      </c>
      <c r="H3657" s="124"/>
      <c r="I3657" s="128" t="s">
        <v>9444</v>
      </c>
      <c r="J3657" s="124"/>
      <c r="K3657" s="124"/>
      <c r="L3657" s="124"/>
      <c r="M3657" s="124"/>
      <c r="N3657" s="213">
        <v>0</v>
      </c>
      <c r="O3657" s="213">
        <v>174294943.27000001</v>
      </c>
      <c r="P3657" s="124" t="s">
        <v>1314</v>
      </c>
    </row>
    <row r="3658" spans="1:16" ht="76.5">
      <c r="A3658" s="266">
        <v>513</v>
      </c>
      <c r="B3658" s="124"/>
      <c r="C3658" s="125" t="s">
        <v>201</v>
      </c>
      <c r="D3658" s="119">
        <v>43199</v>
      </c>
      <c r="E3658" s="120" t="s">
        <v>8090</v>
      </c>
      <c r="F3658" s="120" t="s">
        <v>1315</v>
      </c>
      <c r="G3658" s="120">
        <v>17182524</v>
      </c>
      <c r="H3658" s="124"/>
      <c r="I3658" s="128" t="s">
        <v>9445</v>
      </c>
      <c r="J3658" s="124"/>
      <c r="K3658" s="124"/>
      <c r="L3658" s="124"/>
      <c r="M3658" s="124"/>
      <c r="N3658" s="213">
        <v>0</v>
      </c>
      <c r="O3658" s="213">
        <v>128535.13</v>
      </c>
      <c r="P3658" s="124" t="s">
        <v>1314</v>
      </c>
    </row>
    <row r="3659" spans="1:16" ht="76.5">
      <c r="A3659" s="266" t="s">
        <v>620</v>
      </c>
      <c r="B3659" s="124"/>
      <c r="C3659" s="125" t="s">
        <v>714</v>
      </c>
      <c r="D3659" s="119">
        <v>43199</v>
      </c>
      <c r="E3659" s="120" t="s">
        <v>8091</v>
      </c>
      <c r="F3659" s="120" t="s">
        <v>6</v>
      </c>
      <c r="G3659" s="120">
        <v>960958</v>
      </c>
      <c r="H3659" s="124"/>
      <c r="I3659" s="128" t="s">
        <v>9446</v>
      </c>
      <c r="J3659" s="124"/>
      <c r="K3659" s="124"/>
      <c r="L3659" s="124"/>
      <c r="M3659" s="124"/>
      <c r="N3659" s="213">
        <v>0</v>
      </c>
      <c r="O3659" s="213">
        <v>15000</v>
      </c>
      <c r="P3659" s="124" t="s">
        <v>1314</v>
      </c>
    </row>
    <row r="3660" spans="1:16" ht="76.5">
      <c r="A3660" s="266">
        <v>25</v>
      </c>
      <c r="B3660" s="124"/>
      <c r="C3660" s="125" t="s">
        <v>694</v>
      </c>
      <c r="D3660" s="119">
        <v>43199</v>
      </c>
      <c r="E3660" s="120" t="s">
        <v>8092</v>
      </c>
      <c r="F3660" s="120" t="s">
        <v>6</v>
      </c>
      <c r="G3660" s="120">
        <v>918222</v>
      </c>
      <c r="H3660" s="124"/>
      <c r="I3660" s="128" t="s">
        <v>9447</v>
      </c>
      <c r="J3660" s="124"/>
      <c r="K3660" s="124"/>
      <c r="L3660" s="124"/>
      <c r="M3660" s="124"/>
      <c r="N3660" s="213">
        <v>0</v>
      </c>
      <c r="O3660" s="213">
        <v>100.17</v>
      </c>
      <c r="P3660" s="124" t="s">
        <v>1314</v>
      </c>
    </row>
    <row r="3661" spans="1:16" ht="76.5">
      <c r="A3661" s="266" t="s">
        <v>619</v>
      </c>
      <c r="B3661" s="124"/>
      <c r="C3661" s="125" t="s">
        <v>713</v>
      </c>
      <c r="D3661" s="119">
        <v>43199</v>
      </c>
      <c r="E3661" s="120" t="s">
        <v>8093</v>
      </c>
      <c r="F3661" s="120" t="s">
        <v>6</v>
      </c>
      <c r="G3661" s="120">
        <v>918225</v>
      </c>
      <c r="H3661" s="124"/>
      <c r="I3661" s="128" t="s">
        <v>9448</v>
      </c>
      <c r="J3661" s="124"/>
      <c r="K3661" s="124"/>
      <c r="L3661" s="124"/>
      <c r="M3661" s="124"/>
      <c r="N3661" s="213">
        <v>0</v>
      </c>
      <c r="O3661" s="213">
        <v>770.28</v>
      </c>
      <c r="P3661" s="124" t="s">
        <v>1314</v>
      </c>
    </row>
    <row r="3662" spans="1:16" ht="76.5">
      <c r="A3662" s="266">
        <v>25</v>
      </c>
      <c r="B3662" s="124"/>
      <c r="C3662" s="125" t="s">
        <v>694</v>
      </c>
      <c r="D3662" s="119">
        <v>43199</v>
      </c>
      <c r="E3662" s="120" t="s">
        <v>8094</v>
      </c>
      <c r="F3662" s="120" t="s">
        <v>6</v>
      </c>
      <c r="G3662" s="120">
        <v>918229</v>
      </c>
      <c r="H3662" s="124"/>
      <c r="I3662" s="128" t="s">
        <v>9449</v>
      </c>
      <c r="J3662" s="124"/>
      <c r="K3662" s="124"/>
      <c r="L3662" s="124"/>
      <c r="M3662" s="124"/>
      <c r="N3662" s="213">
        <v>0</v>
      </c>
      <c r="O3662" s="213">
        <v>582857.81999999995</v>
      </c>
      <c r="P3662" s="124" t="s">
        <v>1314</v>
      </c>
    </row>
    <row r="3663" spans="1:16" ht="63.75">
      <c r="A3663" s="266" t="s">
        <v>619</v>
      </c>
      <c r="B3663" s="124"/>
      <c r="C3663" s="125" t="s">
        <v>713</v>
      </c>
      <c r="D3663" s="119">
        <v>43199</v>
      </c>
      <c r="E3663" s="120" t="s">
        <v>8095</v>
      </c>
      <c r="F3663" s="120" t="s">
        <v>15</v>
      </c>
      <c r="G3663" s="120">
        <v>706430</v>
      </c>
      <c r="H3663" s="124"/>
      <c r="I3663" s="128" t="s">
        <v>9450</v>
      </c>
      <c r="J3663" s="124"/>
      <c r="K3663" s="124"/>
      <c r="L3663" s="124"/>
      <c r="M3663" s="124"/>
      <c r="N3663" s="213">
        <v>50</v>
      </c>
      <c r="O3663" s="213">
        <v>0</v>
      </c>
      <c r="P3663" s="124" t="s">
        <v>1314</v>
      </c>
    </row>
    <row r="3664" spans="1:16" ht="63.75">
      <c r="A3664" s="266" t="s">
        <v>619</v>
      </c>
      <c r="B3664" s="124"/>
      <c r="C3664" s="125" t="s">
        <v>713</v>
      </c>
      <c r="D3664" s="119">
        <v>43199</v>
      </c>
      <c r="E3664" s="120" t="s">
        <v>8096</v>
      </c>
      <c r="F3664" s="120" t="s">
        <v>15</v>
      </c>
      <c r="G3664" s="120">
        <v>706432</v>
      </c>
      <c r="H3664" s="124"/>
      <c r="I3664" s="128" t="s">
        <v>9451</v>
      </c>
      <c r="J3664" s="124"/>
      <c r="K3664" s="124"/>
      <c r="L3664" s="124"/>
      <c r="M3664" s="124"/>
      <c r="N3664" s="213">
        <v>50</v>
      </c>
      <c r="O3664" s="213">
        <v>0</v>
      </c>
      <c r="P3664" s="124" t="s">
        <v>1314</v>
      </c>
    </row>
    <row r="3665" spans="1:16" ht="63.75">
      <c r="A3665" s="266" t="s">
        <v>619</v>
      </c>
      <c r="B3665" s="124"/>
      <c r="C3665" s="125" t="s">
        <v>713</v>
      </c>
      <c r="D3665" s="119">
        <v>43199</v>
      </c>
      <c r="E3665" s="120" t="s">
        <v>8097</v>
      </c>
      <c r="F3665" s="120" t="s">
        <v>15</v>
      </c>
      <c r="G3665" s="120">
        <v>706577</v>
      </c>
      <c r="H3665" s="124"/>
      <c r="I3665" s="128" t="s">
        <v>9452</v>
      </c>
      <c r="J3665" s="124"/>
      <c r="K3665" s="124"/>
      <c r="L3665" s="124"/>
      <c r="M3665" s="124"/>
      <c r="N3665" s="213">
        <v>50</v>
      </c>
      <c r="O3665" s="213">
        <v>0</v>
      </c>
      <c r="P3665" s="124" t="s">
        <v>1314</v>
      </c>
    </row>
    <row r="3666" spans="1:16" ht="51">
      <c r="A3666" s="266">
        <v>340</v>
      </c>
      <c r="B3666" s="124"/>
      <c r="C3666" s="125" t="s">
        <v>814</v>
      </c>
      <c r="D3666" s="119">
        <v>43199</v>
      </c>
      <c r="E3666" s="120" t="s">
        <v>8098</v>
      </c>
      <c r="F3666" s="120" t="s">
        <v>15</v>
      </c>
      <c r="G3666" s="120">
        <v>706579</v>
      </c>
      <c r="H3666" s="124"/>
      <c r="I3666" s="128" t="s">
        <v>9453</v>
      </c>
      <c r="J3666" s="124"/>
      <c r="K3666" s="124"/>
      <c r="L3666" s="124"/>
      <c r="M3666" s="124"/>
      <c r="N3666" s="213">
        <v>50</v>
      </c>
      <c r="O3666" s="213">
        <v>0</v>
      </c>
      <c r="P3666" s="124" t="s">
        <v>1314</v>
      </c>
    </row>
    <row r="3667" spans="1:16" ht="63.75">
      <c r="A3667" s="266" t="s">
        <v>619</v>
      </c>
      <c r="B3667" s="124"/>
      <c r="C3667" s="125" t="s">
        <v>713</v>
      </c>
      <c r="D3667" s="119">
        <v>43199</v>
      </c>
      <c r="E3667" s="120" t="s">
        <v>8099</v>
      </c>
      <c r="F3667" s="120" t="s">
        <v>15</v>
      </c>
      <c r="G3667" s="120">
        <v>706581</v>
      </c>
      <c r="H3667" s="124"/>
      <c r="I3667" s="128" t="s">
        <v>9454</v>
      </c>
      <c r="J3667" s="124"/>
      <c r="K3667" s="124"/>
      <c r="L3667" s="124"/>
      <c r="M3667" s="124"/>
      <c r="N3667" s="213">
        <v>50</v>
      </c>
      <c r="O3667" s="213">
        <v>0</v>
      </c>
      <c r="P3667" s="124" t="s">
        <v>1314</v>
      </c>
    </row>
    <row r="3668" spans="1:16" ht="102">
      <c r="A3668" s="266" t="s">
        <v>619</v>
      </c>
      <c r="B3668" s="124"/>
      <c r="C3668" s="125" t="s">
        <v>713</v>
      </c>
      <c r="D3668" s="119">
        <v>43199</v>
      </c>
      <c r="E3668" s="120" t="s">
        <v>8100</v>
      </c>
      <c r="F3668" s="120" t="s">
        <v>15</v>
      </c>
      <c r="G3668" s="120">
        <v>4709</v>
      </c>
      <c r="H3668" s="124"/>
      <c r="I3668" s="128" t="s">
        <v>9455</v>
      </c>
      <c r="J3668" s="124"/>
      <c r="K3668" s="124"/>
      <c r="L3668" s="124"/>
      <c r="M3668" s="124"/>
      <c r="N3668" s="213">
        <v>308.76</v>
      </c>
      <c r="O3668" s="213">
        <v>0</v>
      </c>
      <c r="P3668" s="124" t="s">
        <v>1314</v>
      </c>
    </row>
    <row r="3669" spans="1:16" ht="76.5">
      <c r="A3669" s="266" t="s">
        <v>619</v>
      </c>
      <c r="B3669" s="124"/>
      <c r="C3669" s="125" t="s">
        <v>713</v>
      </c>
      <c r="D3669" s="119">
        <v>43199</v>
      </c>
      <c r="E3669" s="120" t="s">
        <v>8101</v>
      </c>
      <c r="F3669" s="120" t="s">
        <v>15</v>
      </c>
      <c r="G3669" s="120">
        <v>4711</v>
      </c>
      <c r="H3669" s="124"/>
      <c r="I3669" s="128" t="s">
        <v>9456</v>
      </c>
      <c r="J3669" s="124"/>
      <c r="K3669" s="124"/>
      <c r="L3669" s="124"/>
      <c r="M3669" s="124"/>
      <c r="N3669" s="213">
        <v>361.1</v>
      </c>
      <c r="O3669" s="213">
        <v>0</v>
      </c>
      <c r="P3669" s="124" t="s">
        <v>1314</v>
      </c>
    </row>
    <row r="3670" spans="1:16" ht="89.25">
      <c r="A3670" s="266" t="s">
        <v>619</v>
      </c>
      <c r="B3670" s="124"/>
      <c r="C3670" s="125" t="s">
        <v>713</v>
      </c>
      <c r="D3670" s="119">
        <v>43199</v>
      </c>
      <c r="E3670" s="120" t="s">
        <v>8102</v>
      </c>
      <c r="F3670" s="120" t="s">
        <v>15</v>
      </c>
      <c r="G3670" s="120">
        <v>4712</v>
      </c>
      <c r="H3670" s="124"/>
      <c r="I3670" s="128" t="s">
        <v>9457</v>
      </c>
      <c r="J3670" s="124"/>
      <c r="K3670" s="124"/>
      <c r="L3670" s="124"/>
      <c r="M3670" s="124"/>
      <c r="N3670" s="213">
        <v>4859.0600000000004</v>
      </c>
      <c r="O3670" s="213">
        <v>0</v>
      </c>
      <c r="P3670" s="124" t="s">
        <v>1314</v>
      </c>
    </row>
    <row r="3671" spans="1:16" ht="89.25">
      <c r="A3671" s="266" t="s">
        <v>619</v>
      </c>
      <c r="B3671" s="124"/>
      <c r="C3671" s="125" t="s">
        <v>713</v>
      </c>
      <c r="D3671" s="119">
        <v>43199</v>
      </c>
      <c r="E3671" s="120" t="s">
        <v>8103</v>
      </c>
      <c r="F3671" s="120" t="s">
        <v>15</v>
      </c>
      <c r="G3671" s="120">
        <v>4719</v>
      </c>
      <c r="H3671" s="124"/>
      <c r="I3671" s="128" t="s">
        <v>9458</v>
      </c>
      <c r="J3671" s="124"/>
      <c r="K3671" s="124"/>
      <c r="L3671" s="124"/>
      <c r="M3671" s="124"/>
      <c r="N3671" s="213">
        <v>359.73</v>
      </c>
      <c r="O3671" s="213">
        <v>0</v>
      </c>
      <c r="P3671" s="124" t="s">
        <v>1314</v>
      </c>
    </row>
    <row r="3672" spans="1:16" ht="63.75">
      <c r="A3672" s="266" t="s">
        <v>619</v>
      </c>
      <c r="B3672" s="124"/>
      <c r="C3672" s="125" t="s">
        <v>713</v>
      </c>
      <c r="D3672" s="119">
        <v>43199</v>
      </c>
      <c r="E3672" s="120" t="s">
        <v>8104</v>
      </c>
      <c r="F3672" s="120" t="s">
        <v>15</v>
      </c>
      <c r="G3672" s="120">
        <v>707173</v>
      </c>
      <c r="H3672" s="124"/>
      <c r="I3672" s="128" t="s">
        <v>9459</v>
      </c>
      <c r="J3672" s="124"/>
      <c r="K3672" s="124"/>
      <c r="L3672" s="124"/>
      <c r="M3672" s="124"/>
      <c r="N3672" s="213">
        <v>50</v>
      </c>
      <c r="O3672" s="213">
        <v>0</v>
      </c>
      <c r="P3672" s="124" t="s">
        <v>1314</v>
      </c>
    </row>
    <row r="3673" spans="1:16" ht="63.75">
      <c r="A3673" s="266" t="s">
        <v>619</v>
      </c>
      <c r="B3673" s="124"/>
      <c r="C3673" s="125" t="s">
        <v>713</v>
      </c>
      <c r="D3673" s="119">
        <v>43199</v>
      </c>
      <c r="E3673" s="120" t="s">
        <v>8105</v>
      </c>
      <c r="F3673" s="120" t="s">
        <v>15</v>
      </c>
      <c r="G3673" s="120">
        <v>707175</v>
      </c>
      <c r="H3673" s="124"/>
      <c r="I3673" s="128" t="s">
        <v>9460</v>
      </c>
      <c r="J3673" s="124"/>
      <c r="K3673" s="124"/>
      <c r="L3673" s="124"/>
      <c r="M3673" s="124"/>
      <c r="N3673" s="213">
        <v>50</v>
      </c>
      <c r="O3673" s="213">
        <v>0</v>
      </c>
      <c r="P3673" s="124" t="s">
        <v>1314</v>
      </c>
    </row>
    <row r="3674" spans="1:16" ht="63.75">
      <c r="A3674" s="266">
        <v>513</v>
      </c>
      <c r="B3674" s="124"/>
      <c r="C3674" s="125" t="s">
        <v>201</v>
      </c>
      <c r="D3674" s="119">
        <v>43199</v>
      </c>
      <c r="E3674" s="120" t="s">
        <v>8106</v>
      </c>
      <c r="F3674" s="120" t="s">
        <v>15</v>
      </c>
      <c r="G3674" s="120">
        <v>707180</v>
      </c>
      <c r="H3674" s="124"/>
      <c r="I3674" s="128" t="s">
        <v>9461</v>
      </c>
      <c r="J3674" s="124"/>
      <c r="K3674" s="124"/>
      <c r="L3674" s="124"/>
      <c r="M3674" s="124"/>
      <c r="N3674" s="213">
        <v>50</v>
      </c>
      <c r="O3674" s="213">
        <v>0</v>
      </c>
      <c r="P3674" s="124" t="s">
        <v>1314</v>
      </c>
    </row>
    <row r="3675" spans="1:16" ht="76.5">
      <c r="A3675" s="266">
        <v>25</v>
      </c>
      <c r="B3675" s="124"/>
      <c r="C3675" s="125" t="s">
        <v>694</v>
      </c>
      <c r="D3675" s="119">
        <v>43199</v>
      </c>
      <c r="E3675" s="120" t="s">
        <v>8107</v>
      </c>
      <c r="F3675" s="120" t="s">
        <v>1315</v>
      </c>
      <c r="G3675" s="120">
        <v>17217793</v>
      </c>
      <c r="H3675" s="124"/>
      <c r="I3675" s="128" t="s">
        <v>9462</v>
      </c>
      <c r="J3675" s="124"/>
      <c r="K3675" s="124"/>
      <c r="L3675" s="124"/>
      <c r="M3675" s="124"/>
      <c r="N3675" s="213">
        <v>414861.53</v>
      </c>
      <c r="O3675" s="213">
        <v>0</v>
      </c>
      <c r="P3675" s="124" t="s">
        <v>1314</v>
      </c>
    </row>
    <row r="3676" spans="1:16" ht="76.5">
      <c r="A3676" s="266">
        <v>25</v>
      </c>
      <c r="B3676" s="124"/>
      <c r="C3676" s="125" t="s">
        <v>694</v>
      </c>
      <c r="D3676" s="119">
        <v>43199</v>
      </c>
      <c r="E3676" s="120" t="s">
        <v>8108</v>
      </c>
      <c r="F3676" s="120" t="s">
        <v>1315</v>
      </c>
      <c r="G3676" s="120">
        <v>17231572</v>
      </c>
      <c r="H3676" s="124"/>
      <c r="I3676" s="128" t="s">
        <v>9463</v>
      </c>
      <c r="J3676" s="124"/>
      <c r="K3676" s="124"/>
      <c r="L3676" s="124"/>
      <c r="M3676" s="124"/>
      <c r="N3676" s="213">
        <v>3586.87</v>
      </c>
      <c r="O3676" s="213">
        <v>0</v>
      </c>
      <c r="P3676" s="124" t="s">
        <v>1314</v>
      </c>
    </row>
    <row r="3677" spans="1:16" ht="76.5">
      <c r="A3677" s="266">
        <v>25</v>
      </c>
      <c r="B3677" s="124"/>
      <c r="C3677" s="125" t="s">
        <v>694</v>
      </c>
      <c r="D3677" s="119">
        <v>43199</v>
      </c>
      <c r="E3677" s="120" t="s">
        <v>8109</v>
      </c>
      <c r="F3677" s="120" t="s">
        <v>1315</v>
      </c>
      <c r="G3677" s="120">
        <v>17231571</v>
      </c>
      <c r="H3677" s="124"/>
      <c r="I3677" s="128" t="s">
        <v>9464</v>
      </c>
      <c r="J3677" s="124"/>
      <c r="K3677" s="124"/>
      <c r="L3677" s="124"/>
      <c r="M3677" s="124"/>
      <c r="N3677" s="213">
        <v>642738.19999999995</v>
      </c>
      <c r="O3677" s="213">
        <v>0</v>
      </c>
      <c r="P3677" s="124" t="s">
        <v>1314</v>
      </c>
    </row>
    <row r="3678" spans="1:16" ht="76.5">
      <c r="A3678" s="266">
        <v>25</v>
      </c>
      <c r="B3678" s="124"/>
      <c r="C3678" s="125" t="s">
        <v>694</v>
      </c>
      <c r="D3678" s="119">
        <v>43199</v>
      </c>
      <c r="E3678" s="120" t="s">
        <v>8110</v>
      </c>
      <c r="F3678" s="120" t="s">
        <v>1315</v>
      </c>
      <c r="G3678" s="120">
        <v>17231570</v>
      </c>
      <c r="H3678" s="124"/>
      <c r="I3678" s="128" t="s">
        <v>9465</v>
      </c>
      <c r="J3678" s="124"/>
      <c r="K3678" s="124"/>
      <c r="L3678" s="124"/>
      <c r="M3678" s="124"/>
      <c r="N3678" s="213">
        <v>2255431.86</v>
      </c>
      <c r="O3678" s="213">
        <v>0</v>
      </c>
      <c r="P3678" s="124" t="s">
        <v>1314</v>
      </c>
    </row>
    <row r="3679" spans="1:16" ht="76.5">
      <c r="A3679" s="266">
        <v>25</v>
      </c>
      <c r="B3679" s="124"/>
      <c r="C3679" s="125" t="s">
        <v>694</v>
      </c>
      <c r="D3679" s="119">
        <v>43199</v>
      </c>
      <c r="E3679" s="120" t="s">
        <v>8111</v>
      </c>
      <c r="F3679" s="120" t="s">
        <v>1315</v>
      </c>
      <c r="G3679" s="120">
        <v>17231537</v>
      </c>
      <c r="H3679" s="124"/>
      <c r="I3679" s="128" t="s">
        <v>9466</v>
      </c>
      <c r="J3679" s="124"/>
      <c r="K3679" s="124"/>
      <c r="L3679" s="124"/>
      <c r="M3679" s="124"/>
      <c r="N3679" s="213">
        <v>897735.5</v>
      </c>
      <c r="O3679" s="213">
        <v>0</v>
      </c>
      <c r="P3679" s="124" t="s">
        <v>1314</v>
      </c>
    </row>
    <row r="3680" spans="1:16" ht="76.5">
      <c r="A3680" s="266">
        <v>25</v>
      </c>
      <c r="B3680" s="124"/>
      <c r="C3680" s="125" t="s">
        <v>694</v>
      </c>
      <c r="D3680" s="119">
        <v>43199</v>
      </c>
      <c r="E3680" s="120" t="s">
        <v>8112</v>
      </c>
      <c r="F3680" s="120" t="s">
        <v>1315</v>
      </c>
      <c r="G3680" s="120">
        <v>17231536</v>
      </c>
      <c r="H3680" s="124"/>
      <c r="I3680" s="128" t="s">
        <v>9467</v>
      </c>
      <c r="J3680" s="124"/>
      <c r="K3680" s="124"/>
      <c r="L3680" s="124"/>
      <c r="M3680" s="124"/>
      <c r="N3680" s="213">
        <v>288696.39</v>
      </c>
      <c r="O3680" s="213">
        <v>0</v>
      </c>
      <c r="P3680" s="124" t="s">
        <v>1314</v>
      </c>
    </row>
    <row r="3681" spans="1:16" ht="76.5">
      <c r="A3681" s="266">
        <v>25</v>
      </c>
      <c r="B3681" s="124"/>
      <c r="C3681" s="125" t="s">
        <v>694</v>
      </c>
      <c r="D3681" s="119">
        <v>43199</v>
      </c>
      <c r="E3681" s="120" t="s">
        <v>8113</v>
      </c>
      <c r="F3681" s="120" t="s">
        <v>1315</v>
      </c>
      <c r="G3681" s="120">
        <v>17231535</v>
      </c>
      <c r="H3681" s="124"/>
      <c r="I3681" s="128" t="s">
        <v>9468</v>
      </c>
      <c r="J3681" s="124"/>
      <c r="K3681" s="124"/>
      <c r="L3681" s="124"/>
      <c r="M3681" s="124"/>
      <c r="N3681" s="213">
        <v>193179.12</v>
      </c>
      <c r="O3681" s="213">
        <v>0</v>
      </c>
      <c r="P3681" s="124" t="s">
        <v>1314</v>
      </c>
    </row>
    <row r="3682" spans="1:16" ht="76.5">
      <c r="A3682" s="266">
        <v>25</v>
      </c>
      <c r="B3682" s="124"/>
      <c r="C3682" s="125" t="s">
        <v>694</v>
      </c>
      <c r="D3682" s="119">
        <v>43199</v>
      </c>
      <c r="E3682" s="120" t="s">
        <v>8114</v>
      </c>
      <c r="F3682" s="120" t="s">
        <v>1315</v>
      </c>
      <c r="G3682" s="120">
        <v>17231534</v>
      </c>
      <c r="H3682" s="124"/>
      <c r="I3682" s="128" t="s">
        <v>9469</v>
      </c>
      <c r="J3682" s="124"/>
      <c r="K3682" s="124"/>
      <c r="L3682" s="124"/>
      <c r="M3682" s="124"/>
      <c r="N3682" s="213">
        <v>1040153.18</v>
      </c>
      <c r="O3682" s="213">
        <v>0</v>
      </c>
      <c r="P3682" s="124" t="s">
        <v>1314</v>
      </c>
    </row>
    <row r="3683" spans="1:16" ht="76.5">
      <c r="A3683" s="266">
        <v>25</v>
      </c>
      <c r="B3683" s="124"/>
      <c r="C3683" s="125" t="s">
        <v>694</v>
      </c>
      <c r="D3683" s="119">
        <v>43199</v>
      </c>
      <c r="E3683" s="120" t="s">
        <v>8115</v>
      </c>
      <c r="F3683" s="120" t="s">
        <v>1315</v>
      </c>
      <c r="G3683" s="120">
        <v>17231523</v>
      </c>
      <c r="H3683" s="124"/>
      <c r="I3683" s="128" t="s">
        <v>9470</v>
      </c>
      <c r="J3683" s="124"/>
      <c r="K3683" s="124"/>
      <c r="L3683" s="124"/>
      <c r="M3683" s="124"/>
      <c r="N3683" s="213">
        <v>3195987.08</v>
      </c>
      <c r="O3683" s="213">
        <v>0</v>
      </c>
      <c r="P3683" s="124" t="s">
        <v>1314</v>
      </c>
    </row>
    <row r="3684" spans="1:16" ht="76.5">
      <c r="A3684" s="266">
        <v>25</v>
      </c>
      <c r="B3684" s="124"/>
      <c r="C3684" s="125" t="s">
        <v>694</v>
      </c>
      <c r="D3684" s="119">
        <v>43199</v>
      </c>
      <c r="E3684" s="120" t="s">
        <v>8116</v>
      </c>
      <c r="F3684" s="120" t="s">
        <v>1315</v>
      </c>
      <c r="G3684" s="120">
        <v>17217791</v>
      </c>
      <c r="H3684" s="124"/>
      <c r="I3684" s="128" t="s">
        <v>9471</v>
      </c>
      <c r="J3684" s="124"/>
      <c r="K3684" s="124"/>
      <c r="L3684" s="124"/>
      <c r="M3684" s="124"/>
      <c r="N3684" s="213">
        <v>393905.63</v>
      </c>
      <c r="O3684" s="213">
        <v>0</v>
      </c>
      <c r="P3684" s="124" t="s">
        <v>1314</v>
      </c>
    </row>
    <row r="3685" spans="1:16" ht="76.5">
      <c r="A3685" s="266">
        <v>25</v>
      </c>
      <c r="B3685" s="124"/>
      <c r="C3685" s="125" t="s">
        <v>694</v>
      </c>
      <c r="D3685" s="119">
        <v>43199</v>
      </c>
      <c r="E3685" s="120" t="s">
        <v>8117</v>
      </c>
      <c r="F3685" s="120" t="s">
        <v>1315</v>
      </c>
      <c r="G3685" s="120">
        <v>17217780</v>
      </c>
      <c r="H3685" s="124"/>
      <c r="I3685" s="128" t="s">
        <v>9472</v>
      </c>
      <c r="J3685" s="124"/>
      <c r="K3685" s="124"/>
      <c r="L3685" s="124"/>
      <c r="M3685" s="124"/>
      <c r="N3685" s="213">
        <v>1461530.6</v>
      </c>
      <c r="O3685" s="213">
        <v>0</v>
      </c>
      <c r="P3685" s="124" t="s">
        <v>1314</v>
      </c>
    </row>
    <row r="3686" spans="1:16" ht="76.5">
      <c r="A3686" s="266">
        <v>25</v>
      </c>
      <c r="B3686" s="124"/>
      <c r="C3686" s="125" t="s">
        <v>694</v>
      </c>
      <c r="D3686" s="119">
        <v>43199</v>
      </c>
      <c r="E3686" s="120" t="s">
        <v>8118</v>
      </c>
      <c r="F3686" s="120" t="s">
        <v>1315</v>
      </c>
      <c r="G3686" s="120">
        <v>17217781</v>
      </c>
      <c r="H3686" s="124"/>
      <c r="I3686" s="128" t="s">
        <v>9473</v>
      </c>
      <c r="J3686" s="124"/>
      <c r="K3686" s="124"/>
      <c r="L3686" s="124"/>
      <c r="M3686" s="124"/>
      <c r="N3686" s="213">
        <v>95821.62</v>
      </c>
      <c r="O3686" s="213">
        <v>0</v>
      </c>
      <c r="P3686" s="124" t="s">
        <v>1314</v>
      </c>
    </row>
    <row r="3687" spans="1:16" ht="63.75">
      <c r="A3687" s="266">
        <v>25</v>
      </c>
      <c r="B3687" s="124"/>
      <c r="C3687" s="125" t="s">
        <v>694</v>
      </c>
      <c r="D3687" s="119">
        <v>43199</v>
      </c>
      <c r="E3687" s="120" t="s">
        <v>8119</v>
      </c>
      <c r="F3687" s="120" t="s">
        <v>1315</v>
      </c>
      <c r="G3687" s="120">
        <v>17217782</v>
      </c>
      <c r="H3687" s="124"/>
      <c r="I3687" s="128" t="s">
        <v>9474</v>
      </c>
      <c r="J3687" s="124"/>
      <c r="K3687" s="124"/>
      <c r="L3687" s="124"/>
      <c r="M3687" s="124"/>
      <c r="N3687" s="213">
        <v>1030052.78</v>
      </c>
      <c r="O3687" s="213">
        <v>0</v>
      </c>
      <c r="P3687" s="124" t="s">
        <v>1314</v>
      </c>
    </row>
    <row r="3688" spans="1:16" ht="76.5">
      <c r="A3688" s="266">
        <v>25</v>
      </c>
      <c r="B3688" s="124"/>
      <c r="C3688" s="125" t="s">
        <v>694</v>
      </c>
      <c r="D3688" s="119">
        <v>43199</v>
      </c>
      <c r="E3688" s="120" t="s">
        <v>8120</v>
      </c>
      <c r="F3688" s="120" t="s">
        <v>1315</v>
      </c>
      <c r="G3688" s="120">
        <v>17217788</v>
      </c>
      <c r="H3688" s="124"/>
      <c r="I3688" s="128" t="s">
        <v>9475</v>
      </c>
      <c r="J3688" s="124"/>
      <c r="K3688" s="124"/>
      <c r="L3688" s="124"/>
      <c r="M3688" s="124"/>
      <c r="N3688" s="213">
        <v>34268.400000000001</v>
      </c>
      <c r="O3688" s="213">
        <v>0</v>
      </c>
      <c r="P3688" s="124" t="s">
        <v>1314</v>
      </c>
    </row>
    <row r="3689" spans="1:16" ht="51">
      <c r="A3689" s="266" t="s">
        <v>619</v>
      </c>
      <c r="B3689" s="124"/>
      <c r="C3689" s="125" t="s">
        <v>713</v>
      </c>
      <c r="D3689" s="119">
        <v>43200</v>
      </c>
      <c r="E3689" s="120" t="s">
        <v>7346</v>
      </c>
      <c r="F3689" s="120" t="s">
        <v>3</v>
      </c>
      <c r="G3689" s="120">
        <v>1612308</v>
      </c>
      <c r="H3689" s="124"/>
      <c r="I3689" s="128" t="s">
        <v>8777</v>
      </c>
      <c r="J3689" s="124"/>
      <c r="K3689" s="124"/>
      <c r="L3689" s="124"/>
      <c r="M3689" s="124"/>
      <c r="N3689" s="213">
        <v>0</v>
      </c>
      <c r="O3689" s="213">
        <v>5649</v>
      </c>
      <c r="P3689" s="124" t="s">
        <v>1314</v>
      </c>
    </row>
    <row r="3690" spans="1:16" ht="63.75">
      <c r="A3690" s="266">
        <v>650</v>
      </c>
      <c r="B3690" s="124"/>
      <c r="C3690" s="125" t="s">
        <v>232</v>
      </c>
      <c r="D3690" s="119">
        <v>43200</v>
      </c>
      <c r="E3690" s="120" t="s">
        <v>7363</v>
      </c>
      <c r="F3690" s="120" t="s">
        <v>3</v>
      </c>
      <c r="G3690" s="120">
        <v>1612364</v>
      </c>
      <c r="H3690" s="124"/>
      <c r="I3690" s="128" t="s">
        <v>8794</v>
      </c>
      <c r="J3690" s="124"/>
      <c r="K3690" s="124"/>
      <c r="L3690" s="124"/>
      <c r="M3690" s="124"/>
      <c r="N3690" s="213">
        <v>0</v>
      </c>
      <c r="O3690" s="213">
        <v>1077</v>
      </c>
      <c r="P3690" s="124" t="s">
        <v>1314</v>
      </c>
    </row>
    <row r="3691" spans="1:16" ht="63.75">
      <c r="A3691" s="266" t="s">
        <v>619</v>
      </c>
      <c r="B3691" s="124"/>
      <c r="C3691" s="125" t="s">
        <v>713</v>
      </c>
      <c r="D3691" s="119">
        <v>43200</v>
      </c>
      <c r="E3691" s="120" t="s">
        <v>7412</v>
      </c>
      <c r="F3691" s="120" t="s">
        <v>3</v>
      </c>
      <c r="G3691" s="120">
        <v>1612335</v>
      </c>
      <c r="H3691" s="124"/>
      <c r="I3691" s="128" t="s">
        <v>8843</v>
      </c>
      <c r="J3691" s="124"/>
      <c r="K3691" s="124"/>
      <c r="L3691" s="124"/>
      <c r="M3691" s="124"/>
      <c r="N3691" s="213">
        <v>0</v>
      </c>
      <c r="O3691" s="213">
        <v>2345.06</v>
      </c>
      <c r="P3691" s="124" t="s">
        <v>1314</v>
      </c>
    </row>
    <row r="3692" spans="1:16" ht="51">
      <c r="A3692" s="266" t="s">
        <v>619</v>
      </c>
      <c r="B3692" s="124"/>
      <c r="C3692" s="125" t="s">
        <v>713</v>
      </c>
      <c r="D3692" s="119">
        <v>43200</v>
      </c>
      <c r="E3692" s="120" t="s">
        <v>7457</v>
      </c>
      <c r="F3692" s="120" t="s">
        <v>3</v>
      </c>
      <c r="G3692" s="120">
        <v>1612278</v>
      </c>
      <c r="H3692" s="124"/>
      <c r="I3692" s="128" t="s">
        <v>8885</v>
      </c>
      <c r="J3692" s="124"/>
      <c r="K3692" s="124"/>
      <c r="L3692" s="124"/>
      <c r="M3692" s="124"/>
      <c r="N3692" s="213">
        <v>0</v>
      </c>
      <c r="O3692" s="213">
        <v>244</v>
      </c>
      <c r="P3692" s="124" t="s">
        <v>1314</v>
      </c>
    </row>
    <row r="3693" spans="1:16" ht="63.75">
      <c r="A3693" s="266" t="s">
        <v>619</v>
      </c>
      <c r="B3693" s="124"/>
      <c r="C3693" s="125" t="s">
        <v>713</v>
      </c>
      <c r="D3693" s="119">
        <v>43200</v>
      </c>
      <c r="E3693" s="120" t="s">
        <v>7489</v>
      </c>
      <c r="F3693" s="120" t="s">
        <v>3</v>
      </c>
      <c r="G3693" s="120">
        <v>1612280</v>
      </c>
      <c r="H3693" s="124"/>
      <c r="I3693" s="128" t="s">
        <v>8906</v>
      </c>
      <c r="J3693" s="124"/>
      <c r="K3693" s="124"/>
      <c r="L3693" s="124"/>
      <c r="M3693" s="124"/>
      <c r="N3693" s="213">
        <v>0</v>
      </c>
      <c r="O3693" s="213">
        <v>140</v>
      </c>
      <c r="P3693" s="124" t="s">
        <v>1314</v>
      </c>
    </row>
    <row r="3694" spans="1:16" ht="51">
      <c r="A3694" s="266">
        <v>132</v>
      </c>
      <c r="B3694" s="124"/>
      <c r="C3694" s="125" t="s">
        <v>728</v>
      </c>
      <c r="D3694" s="119">
        <v>43200</v>
      </c>
      <c r="E3694" s="120" t="s">
        <v>7492</v>
      </c>
      <c r="F3694" s="120" t="s">
        <v>3</v>
      </c>
      <c r="G3694" s="120">
        <v>1612254</v>
      </c>
      <c r="H3694" s="124"/>
      <c r="I3694" s="128" t="s">
        <v>5739</v>
      </c>
      <c r="J3694" s="124"/>
      <c r="K3694" s="124"/>
      <c r="L3694" s="124"/>
      <c r="M3694" s="124"/>
      <c r="N3694" s="213">
        <v>0</v>
      </c>
      <c r="O3694" s="213">
        <v>34431.86</v>
      </c>
      <c r="P3694" s="124" t="s">
        <v>1314</v>
      </c>
    </row>
    <row r="3695" spans="1:16" ht="51">
      <c r="A3695" s="266">
        <v>203</v>
      </c>
      <c r="B3695" s="124"/>
      <c r="C3695" s="125" t="s">
        <v>757</v>
      </c>
      <c r="D3695" s="119">
        <v>43200</v>
      </c>
      <c r="E3695" s="120" t="s">
        <v>7493</v>
      </c>
      <c r="F3695" s="120" t="s">
        <v>3</v>
      </c>
      <c r="G3695" s="120">
        <v>1612257</v>
      </c>
      <c r="H3695" s="124"/>
      <c r="I3695" s="128" t="s">
        <v>8909</v>
      </c>
      <c r="J3695" s="124"/>
      <c r="K3695" s="124"/>
      <c r="L3695" s="124"/>
      <c r="M3695" s="124"/>
      <c r="N3695" s="213">
        <v>0</v>
      </c>
      <c r="O3695" s="213">
        <v>161.38</v>
      </c>
      <c r="P3695" s="124" t="s">
        <v>1314</v>
      </c>
    </row>
    <row r="3696" spans="1:16" ht="51">
      <c r="A3696" s="266">
        <v>203</v>
      </c>
      <c r="B3696" s="124"/>
      <c r="C3696" s="125" t="s">
        <v>757</v>
      </c>
      <c r="D3696" s="119">
        <v>43200</v>
      </c>
      <c r="E3696" s="120" t="s">
        <v>7494</v>
      </c>
      <c r="F3696" s="120" t="s">
        <v>3</v>
      </c>
      <c r="G3696" s="120">
        <v>1612259</v>
      </c>
      <c r="H3696" s="124"/>
      <c r="I3696" s="128" t="s">
        <v>8909</v>
      </c>
      <c r="J3696" s="124"/>
      <c r="K3696" s="124"/>
      <c r="L3696" s="124"/>
      <c r="M3696" s="124"/>
      <c r="N3696" s="213">
        <v>0</v>
      </c>
      <c r="O3696" s="213">
        <v>93.35</v>
      </c>
      <c r="P3696" s="124" t="s">
        <v>1314</v>
      </c>
    </row>
    <row r="3697" spans="1:16" ht="38.25">
      <c r="A3697" s="266">
        <v>35</v>
      </c>
      <c r="B3697" s="124"/>
      <c r="C3697" s="125" t="s">
        <v>696</v>
      </c>
      <c r="D3697" s="119">
        <v>43200</v>
      </c>
      <c r="E3697" s="120" t="s">
        <v>7495</v>
      </c>
      <c r="F3697" s="120" t="s">
        <v>3</v>
      </c>
      <c r="G3697" s="120">
        <v>1612538</v>
      </c>
      <c r="H3697" s="124"/>
      <c r="I3697" s="128" t="s">
        <v>8908</v>
      </c>
      <c r="J3697" s="124"/>
      <c r="K3697" s="124"/>
      <c r="L3697" s="124"/>
      <c r="M3697" s="124"/>
      <c r="N3697" s="213">
        <v>0</v>
      </c>
      <c r="O3697" s="213">
        <v>257.02999999999997</v>
      </c>
      <c r="P3697" s="124" t="s">
        <v>1314</v>
      </c>
    </row>
    <row r="3698" spans="1:16" ht="51">
      <c r="A3698" s="266" t="s">
        <v>619</v>
      </c>
      <c r="B3698" s="124"/>
      <c r="C3698" s="125" t="s">
        <v>713</v>
      </c>
      <c r="D3698" s="119">
        <v>43200</v>
      </c>
      <c r="E3698" s="120" t="s">
        <v>7499</v>
      </c>
      <c r="F3698" s="120" t="s">
        <v>3</v>
      </c>
      <c r="G3698" s="120">
        <v>1612482</v>
      </c>
      <c r="H3698" s="124"/>
      <c r="I3698" s="128" t="s">
        <v>5066</v>
      </c>
      <c r="J3698" s="124"/>
      <c r="K3698" s="124"/>
      <c r="L3698" s="124"/>
      <c r="M3698" s="124"/>
      <c r="N3698" s="213">
        <v>0</v>
      </c>
      <c r="O3698" s="213">
        <v>6894.1</v>
      </c>
      <c r="P3698" s="124" t="s">
        <v>1314</v>
      </c>
    </row>
    <row r="3699" spans="1:16" ht="38.25">
      <c r="A3699" s="266">
        <v>682</v>
      </c>
      <c r="B3699" s="124"/>
      <c r="C3699" s="125" t="s">
        <v>867</v>
      </c>
      <c r="D3699" s="119">
        <v>43200</v>
      </c>
      <c r="E3699" s="120" t="s">
        <v>7501</v>
      </c>
      <c r="F3699" s="120" t="s">
        <v>3</v>
      </c>
      <c r="G3699" s="120">
        <v>1612372</v>
      </c>
      <c r="H3699" s="124"/>
      <c r="I3699" s="128" t="s">
        <v>8914</v>
      </c>
      <c r="J3699" s="124"/>
      <c r="K3699" s="124"/>
      <c r="L3699" s="124"/>
      <c r="M3699" s="124"/>
      <c r="N3699" s="213">
        <v>0</v>
      </c>
      <c r="O3699" s="213">
        <v>476.16</v>
      </c>
      <c r="P3699" s="124" t="s">
        <v>1314</v>
      </c>
    </row>
    <row r="3700" spans="1:16" ht="51">
      <c r="A3700" s="266">
        <v>20</v>
      </c>
      <c r="B3700" s="124"/>
      <c r="C3700" s="125" t="s">
        <v>693</v>
      </c>
      <c r="D3700" s="119">
        <v>43200</v>
      </c>
      <c r="E3700" s="120" t="s">
        <v>7502</v>
      </c>
      <c r="F3700" s="120" t="s">
        <v>3</v>
      </c>
      <c r="G3700" s="120">
        <v>1612383</v>
      </c>
      <c r="H3700" s="124"/>
      <c r="I3700" s="128" t="s">
        <v>8915</v>
      </c>
      <c r="J3700" s="124"/>
      <c r="K3700" s="124"/>
      <c r="L3700" s="124"/>
      <c r="M3700" s="124"/>
      <c r="N3700" s="213">
        <v>0</v>
      </c>
      <c r="O3700" s="213">
        <v>212</v>
      </c>
      <c r="P3700" s="124" t="s">
        <v>1314</v>
      </c>
    </row>
    <row r="3701" spans="1:16" ht="51">
      <c r="A3701" s="266">
        <v>224</v>
      </c>
      <c r="B3701" s="124"/>
      <c r="C3701" s="125" t="s">
        <v>120</v>
      </c>
      <c r="D3701" s="119">
        <v>43200</v>
      </c>
      <c r="E3701" s="120" t="s">
        <v>7509</v>
      </c>
      <c r="F3701" s="120" t="s">
        <v>3</v>
      </c>
      <c r="G3701" s="120">
        <v>1612428</v>
      </c>
      <c r="H3701" s="124"/>
      <c r="I3701" s="128" t="s">
        <v>5893</v>
      </c>
      <c r="J3701" s="124"/>
      <c r="K3701" s="124"/>
      <c r="L3701" s="124"/>
      <c r="M3701" s="124"/>
      <c r="N3701" s="213">
        <v>0</v>
      </c>
      <c r="O3701" s="213">
        <v>150</v>
      </c>
      <c r="P3701" s="124" t="s">
        <v>1314</v>
      </c>
    </row>
    <row r="3702" spans="1:16" ht="51">
      <c r="A3702" s="266">
        <v>133</v>
      </c>
      <c r="B3702" s="124"/>
      <c r="C3702" s="125" t="s">
        <v>729</v>
      </c>
      <c r="D3702" s="119">
        <v>43200</v>
      </c>
      <c r="E3702" s="120" t="s">
        <v>7510</v>
      </c>
      <c r="F3702" s="120" t="s">
        <v>3</v>
      </c>
      <c r="G3702" s="120">
        <v>1612459</v>
      </c>
      <c r="H3702" s="124"/>
      <c r="I3702" s="128" t="s">
        <v>8922</v>
      </c>
      <c r="J3702" s="124"/>
      <c r="K3702" s="124"/>
      <c r="L3702" s="124"/>
      <c r="M3702" s="124"/>
      <c r="N3702" s="213">
        <v>0</v>
      </c>
      <c r="O3702" s="213">
        <v>10330</v>
      </c>
      <c r="P3702" s="124" t="s">
        <v>1314</v>
      </c>
    </row>
    <row r="3703" spans="1:16" ht="51">
      <c r="A3703" s="266">
        <v>41</v>
      </c>
      <c r="B3703" s="124"/>
      <c r="C3703" s="125" t="s">
        <v>697</v>
      </c>
      <c r="D3703" s="119">
        <v>43200</v>
      </c>
      <c r="E3703" s="120" t="s">
        <v>7511</v>
      </c>
      <c r="F3703" s="120" t="s">
        <v>3</v>
      </c>
      <c r="G3703" s="120">
        <v>1612463</v>
      </c>
      <c r="H3703" s="124"/>
      <c r="I3703" s="128" t="s">
        <v>8923</v>
      </c>
      <c r="J3703" s="124"/>
      <c r="K3703" s="124"/>
      <c r="L3703" s="124"/>
      <c r="M3703" s="124"/>
      <c r="N3703" s="213">
        <v>0</v>
      </c>
      <c r="O3703" s="213">
        <v>25000</v>
      </c>
      <c r="P3703" s="124" t="s">
        <v>1314</v>
      </c>
    </row>
    <row r="3704" spans="1:16" ht="51">
      <c r="A3704" s="266">
        <v>593</v>
      </c>
      <c r="B3704" s="124"/>
      <c r="C3704" s="125" t="s">
        <v>863</v>
      </c>
      <c r="D3704" s="119">
        <v>43200</v>
      </c>
      <c r="E3704" s="120" t="s">
        <v>7512</v>
      </c>
      <c r="F3704" s="120" t="s">
        <v>3</v>
      </c>
      <c r="G3704" s="120">
        <v>1612502</v>
      </c>
      <c r="H3704" s="124"/>
      <c r="I3704" s="128" t="s">
        <v>8924</v>
      </c>
      <c r="J3704" s="124"/>
      <c r="K3704" s="124"/>
      <c r="L3704" s="124"/>
      <c r="M3704" s="124"/>
      <c r="N3704" s="213">
        <v>0</v>
      </c>
      <c r="O3704" s="213">
        <v>3490.4</v>
      </c>
      <c r="P3704" s="124" t="s">
        <v>1314</v>
      </c>
    </row>
    <row r="3705" spans="1:16" ht="51">
      <c r="A3705" s="266">
        <v>593</v>
      </c>
      <c r="B3705" s="124"/>
      <c r="C3705" s="125" t="s">
        <v>863</v>
      </c>
      <c r="D3705" s="119">
        <v>43200</v>
      </c>
      <c r="E3705" s="120" t="s">
        <v>7513</v>
      </c>
      <c r="F3705" s="120" t="s">
        <v>3</v>
      </c>
      <c r="G3705" s="120">
        <v>1612503</v>
      </c>
      <c r="H3705" s="124"/>
      <c r="I3705" s="128" t="s">
        <v>8925</v>
      </c>
      <c r="J3705" s="124"/>
      <c r="K3705" s="124"/>
      <c r="L3705" s="124"/>
      <c r="M3705" s="124"/>
      <c r="N3705" s="213">
        <v>0</v>
      </c>
      <c r="O3705" s="213">
        <v>479.1</v>
      </c>
      <c r="P3705" s="124" t="s">
        <v>1314</v>
      </c>
    </row>
    <row r="3706" spans="1:16" ht="51">
      <c r="A3706" s="266" t="s">
        <v>619</v>
      </c>
      <c r="B3706" s="124"/>
      <c r="C3706" s="125" t="s">
        <v>713</v>
      </c>
      <c r="D3706" s="119">
        <v>43200</v>
      </c>
      <c r="E3706" s="120" t="s">
        <v>7515</v>
      </c>
      <c r="F3706" s="120" t="s">
        <v>3</v>
      </c>
      <c r="G3706" s="120">
        <v>1612493</v>
      </c>
      <c r="H3706" s="124"/>
      <c r="I3706" s="128" t="s">
        <v>8927</v>
      </c>
      <c r="J3706" s="124"/>
      <c r="K3706" s="124"/>
      <c r="L3706" s="124"/>
      <c r="M3706" s="124"/>
      <c r="N3706" s="213">
        <v>0</v>
      </c>
      <c r="O3706" s="213">
        <v>8473.15</v>
      </c>
      <c r="P3706" s="124" t="s">
        <v>1314</v>
      </c>
    </row>
    <row r="3707" spans="1:16" ht="51">
      <c r="A3707" s="266">
        <v>592</v>
      </c>
      <c r="B3707" s="124"/>
      <c r="C3707" s="125" t="s">
        <v>862</v>
      </c>
      <c r="D3707" s="119">
        <v>43200</v>
      </c>
      <c r="E3707" s="120" t="s">
        <v>7522</v>
      </c>
      <c r="F3707" s="120" t="s">
        <v>3</v>
      </c>
      <c r="G3707" s="120">
        <v>1612542</v>
      </c>
      <c r="H3707" s="124"/>
      <c r="I3707" s="128" t="s">
        <v>8932</v>
      </c>
      <c r="J3707" s="124"/>
      <c r="K3707" s="124"/>
      <c r="L3707" s="124"/>
      <c r="M3707" s="124"/>
      <c r="N3707" s="213">
        <v>0</v>
      </c>
      <c r="O3707" s="213">
        <v>348</v>
      </c>
      <c r="P3707" s="124" t="s">
        <v>1314</v>
      </c>
    </row>
    <row r="3708" spans="1:16" ht="51">
      <c r="A3708" s="266" t="s">
        <v>619</v>
      </c>
      <c r="B3708" s="124"/>
      <c r="C3708" s="125" t="s">
        <v>713</v>
      </c>
      <c r="D3708" s="119">
        <v>43200</v>
      </c>
      <c r="E3708" s="120" t="s">
        <v>7539</v>
      </c>
      <c r="F3708" s="120" t="s">
        <v>3</v>
      </c>
      <c r="G3708" s="120">
        <v>1612393</v>
      </c>
      <c r="H3708" s="124"/>
      <c r="I3708" s="128" t="s">
        <v>8949</v>
      </c>
      <c r="J3708" s="124"/>
      <c r="K3708" s="124"/>
      <c r="L3708" s="124"/>
      <c r="M3708" s="124"/>
      <c r="N3708" s="213">
        <v>0</v>
      </c>
      <c r="O3708" s="213">
        <v>140</v>
      </c>
      <c r="P3708" s="124" t="s">
        <v>1314</v>
      </c>
    </row>
    <row r="3709" spans="1:16" ht="51">
      <c r="A3709" s="266" t="s">
        <v>619</v>
      </c>
      <c r="B3709" s="124"/>
      <c r="C3709" s="125" t="s">
        <v>713</v>
      </c>
      <c r="D3709" s="119">
        <v>43200</v>
      </c>
      <c r="E3709" s="120" t="s">
        <v>7609</v>
      </c>
      <c r="F3709" s="120" t="s">
        <v>3</v>
      </c>
      <c r="G3709" s="120">
        <v>1612394</v>
      </c>
      <c r="H3709" s="124"/>
      <c r="I3709" s="128" t="s">
        <v>9010</v>
      </c>
      <c r="J3709" s="124"/>
      <c r="K3709" s="124"/>
      <c r="L3709" s="124"/>
      <c r="M3709" s="124"/>
      <c r="N3709" s="213">
        <v>0</v>
      </c>
      <c r="O3709" s="213">
        <v>140</v>
      </c>
      <c r="P3709" s="124" t="s">
        <v>1314</v>
      </c>
    </row>
    <row r="3710" spans="1:16" ht="51">
      <c r="A3710" s="266" t="s">
        <v>619</v>
      </c>
      <c r="B3710" s="124"/>
      <c r="C3710" s="125" t="s">
        <v>713</v>
      </c>
      <c r="D3710" s="119">
        <v>43200</v>
      </c>
      <c r="E3710" s="120" t="s">
        <v>7618</v>
      </c>
      <c r="F3710" s="120" t="s">
        <v>3</v>
      </c>
      <c r="G3710" s="120">
        <v>1612274</v>
      </c>
      <c r="H3710" s="124"/>
      <c r="I3710" s="128" t="s">
        <v>5094</v>
      </c>
      <c r="J3710" s="124"/>
      <c r="K3710" s="124"/>
      <c r="L3710" s="124"/>
      <c r="M3710" s="124"/>
      <c r="N3710" s="213">
        <v>0</v>
      </c>
      <c r="O3710" s="213">
        <v>500</v>
      </c>
      <c r="P3710" s="124" t="s">
        <v>1314</v>
      </c>
    </row>
    <row r="3711" spans="1:16" ht="51">
      <c r="A3711" s="266" t="s">
        <v>619</v>
      </c>
      <c r="B3711" s="124"/>
      <c r="C3711" s="125" t="s">
        <v>713</v>
      </c>
      <c r="D3711" s="119">
        <v>43200</v>
      </c>
      <c r="E3711" s="120" t="s">
        <v>7630</v>
      </c>
      <c r="F3711" s="120" t="s">
        <v>3</v>
      </c>
      <c r="G3711" s="120">
        <v>1612300</v>
      </c>
      <c r="H3711" s="124"/>
      <c r="I3711" s="128" t="s">
        <v>9029</v>
      </c>
      <c r="J3711" s="124"/>
      <c r="K3711" s="124"/>
      <c r="L3711" s="124"/>
      <c r="M3711" s="124"/>
      <c r="N3711" s="213">
        <v>0</v>
      </c>
      <c r="O3711" s="213">
        <v>544.79</v>
      </c>
      <c r="P3711" s="124" t="s">
        <v>1314</v>
      </c>
    </row>
    <row r="3712" spans="1:16" ht="51">
      <c r="A3712" s="266" t="s">
        <v>619</v>
      </c>
      <c r="B3712" s="124"/>
      <c r="C3712" s="125" t="s">
        <v>713</v>
      </c>
      <c r="D3712" s="119">
        <v>43200</v>
      </c>
      <c r="E3712" s="120" t="s">
        <v>7637</v>
      </c>
      <c r="F3712" s="120" t="s">
        <v>3</v>
      </c>
      <c r="G3712" s="120">
        <v>1612518</v>
      </c>
      <c r="H3712" s="124"/>
      <c r="I3712" s="128" t="s">
        <v>9036</v>
      </c>
      <c r="J3712" s="124"/>
      <c r="K3712" s="124"/>
      <c r="L3712" s="124"/>
      <c r="M3712" s="124"/>
      <c r="N3712" s="213">
        <v>0</v>
      </c>
      <c r="O3712" s="213">
        <v>5339.7</v>
      </c>
      <c r="P3712" s="124" t="s">
        <v>1314</v>
      </c>
    </row>
    <row r="3713" spans="1:16" ht="51">
      <c r="A3713" s="266">
        <v>48</v>
      </c>
      <c r="B3713" s="124"/>
      <c r="C3713" s="125" t="s">
        <v>700</v>
      </c>
      <c r="D3713" s="119">
        <v>43200</v>
      </c>
      <c r="E3713" s="120" t="s">
        <v>7728</v>
      </c>
      <c r="F3713" s="120" t="s">
        <v>3</v>
      </c>
      <c r="G3713" s="120">
        <v>1612530</v>
      </c>
      <c r="H3713" s="124"/>
      <c r="I3713" s="128" t="s">
        <v>9104</v>
      </c>
      <c r="J3713" s="124"/>
      <c r="K3713" s="124"/>
      <c r="L3713" s="124"/>
      <c r="M3713" s="124"/>
      <c r="N3713" s="213">
        <v>0</v>
      </c>
      <c r="O3713" s="213">
        <v>1131</v>
      </c>
      <c r="P3713" s="124" t="s">
        <v>1314</v>
      </c>
    </row>
    <row r="3714" spans="1:16" ht="51">
      <c r="A3714" s="266" t="s">
        <v>619</v>
      </c>
      <c r="B3714" s="124"/>
      <c r="C3714" s="125" t="s">
        <v>713</v>
      </c>
      <c r="D3714" s="119">
        <v>43200</v>
      </c>
      <c r="E3714" s="120" t="s">
        <v>7827</v>
      </c>
      <c r="F3714" s="120" t="s">
        <v>3</v>
      </c>
      <c r="G3714" s="120">
        <v>1612303</v>
      </c>
      <c r="H3714" s="124"/>
      <c r="I3714" s="128" t="s">
        <v>9194</v>
      </c>
      <c r="J3714" s="124"/>
      <c r="K3714" s="124"/>
      <c r="L3714" s="124"/>
      <c r="M3714" s="124"/>
      <c r="N3714" s="213">
        <v>0</v>
      </c>
      <c r="O3714" s="213">
        <v>134</v>
      </c>
      <c r="P3714" s="124" t="s">
        <v>1314</v>
      </c>
    </row>
    <row r="3715" spans="1:16" ht="51">
      <c r="A3715" s="266" t="s">
        <v>619</v>
      </c>
      <c r="B3715" s="124"/>
      <c r="C3715" s="125" t="s">
        <v>713</v>
      </c>
      <c r="D3715" s="119">
        <v>43200</v>
      </c>
      <c r="E3715" s="120" t="s">
        <v>7854</v>
      </c>
      <c r="F3715" s="120" t="s">
        <v>3</v>
      </c>
      <c r="G3715" s="120">
        <v>1612384</v>
      </c>
      <c r="H3715" s="124"/>
      <c r="I3715" s="128" t="s">
        <v>9216</v>
      </c>
      <c r="J3715" s="124"/>
      <c r="K3715" s="124"/>
      <c r="L3715" s="124"/>
      <c r="M3715" s="124"/>
      <c r="N3715" s="213">
        <v>0</v>
      </c>
      <c r="O3715" s="213">
        <v>10000</v>
      </c>
      <c r="P3715" s="124" t="s">
        <v>1314</v>
      </c>
    </row>
    <row r="3716" spans="1:16" ht="51">
      <c r="A3716" s="266" t="s">
        <v>619</v>
      </c>
      <c r="B3716" s="124"/>
      <c r="C3716" s="125" t="s">
        <v>713</v>
      </c>
      <c r="D3716" s="119">
        <v>43200</v>
      </c>
      <c r="E3716" s="120" t="s">
        <v>7879</v>
      </c>
      <c r="F3716" s="120" t="s">
        <v>3</v>
      </c>
      <c r="G3716" s="120">
        <v>1612406</v>
      </c>
      <c r="H3716" s="124"/>
      <c r="I3716" s="128" t="s">
        <v>9240</v>
      </c>
      <c r="J3716" s="124"/>
      <c r="K3716" s="124"/>
      <c r="L3716" s="124"/>
      <c r="M3716" s="124"/>
      <c r="N3716" s="213">
        <v>0</v>
      </c>
      <c r="O3716" s="213">
        <v>1561.08</v>
      </c>
      <c r="P3716" s="124" t="s">
        <v>1314</v>
      </c>
    </row>
    <row r="3717" spans="1:16" ht="51">
      <c r="A3717" s="266" t="s">
        <v>619</v>
      </c>
      <c r="B3717" s="124"/>
      <c r="C3717" s="125" t="s">
        <v>713</v>
      </c>
      <c r="D3717" s="119">
        <v>43200</v>
      </c>
      <c r="E3717" s="120" t="s">
        <v>7880</v>
      </c>
      <c r="F3717" s="120" t="s">
        <v>3</v>
      </c>
      <c r="G3717" s="120">
        <v>1612399</v>
      </c>
      <c r="H3717" s="124"/>
      <c r="I3717" s="128" t="s">
        <v>9241</v>
      </c>
      <c r="J3717" s="124"/>
      <c r="K3717" s="124"/>
      <c r="L3717" s="124"/>
      <c r="M3717" s="124"/>
      <c r="N3717" s="213">
        <v>0</v>
      </c>
      <c r="O3717" s="213">
        <v>1638.64</v>
      </c>
      <c r="P3717" s="124" t="s">
        <v>1314</v>
      </c>
    </row>
    <row r="3718" spans="1:16" ht="51">
      <c r="A3718" s="266" t="s">
        <v>619</v>
      </c>
      <c r="B3718" s="124"/>
      <c r="C3718" s="125" t="s">
        <v>713</v>
      </c>
      <c r="D3718" s="119">
        <v>43200</v>
      </c>
      <c r="E3718" s="120" t="s">
        <v>7881</v>
      </c>
      <c r="F3718" s="120" t="s">
        <v>3</v>
      </c>
      <c r="G3718" s="120">
        <v>1612409</v>
      </c>
      <c r="H3718" s="124"/>
      <c r="I3718" s="128" t="s">
        <v>9242</v>
      </c>
      <c r="J3718" s="124"/>
      <c r="K3718" s="124"/>
      <c r="L3718" s="124"/>
      <c r="M3718" s="124"/>
      <c r="N3718" s="213">
        <v>0</v>
      </c>
      <c r="O3718" s="213">
        <v>1665.53</v>
      </c>
      <c r="P3718" s="124" t="s">
        <v>1314</v>
      </c>
    </row>
    <row r="3719" spans="1:16" ht="51">
      <c r="A3719" s="266" t="s">
        <v>619</v>
      </c>
      <c r="B3719" s="124"/>
      <c r="C3719" s="125" t="s">
        <v>713</v>
      </c>
      <c r="D3719" s="119">
        <v>43200</v>
      </c>
      <c r="E3719" s="120" t="s">
        <v>7883</v>
      </c>
      <c r="F3719" s="120" t="s">
        <v>3</v>
      </c>
      <c r="G3719" s="120">
        <v>1612397</v>
      </c>
      <c r="H3719" s="124"/>
      <c r="I3719" s="128" t="s">
        <v>9244</v>
      </c>
      <c r="J3719" s="124"/>
      <c r="K3719" s="124"/>
      <c r="L3719" s="124"/>
      <c r="M3719" s="124"/>
      <c r="N3719" s="213">
        <v>0</v>
      </c>
      <c r="O3719" s="213">
        <v>1561.08</v>
      </c>
      <c r="P3719" s="124" t="s">
        <v>1314</v>
      </c>
    </row>
    <row r="3720" spans="1:16" ht="51">
      <c r="A3720" s="266" t="s">
        <v>619</v>
      </c>
      <c r="B3720" s="124"/>
      <c r="C3720" s="125" t="s">
        <v>713</v>
      </c>
      <c r="D3720" s="119">
        <v>43200</v>
      </c>
      <c r="E3720" s="120" t="s">
        <v>7884</v>
      </c>
      <c r="F3720" s="120" t="s">
        <v>3</v>
      </c>
      <c r="G3720" s="120">
        <v>1612408</v>
      </c>
      <c r="H3720" s="124"/>
      <c r="I3720" s="128" t="s">
        <v>9245</v>
      </c>
      <c r="J3720" s="124"/>
      <c r="K3720" s="124"/>
      <c r="L3720" s="124"/>
      <c r="M3720" s="124"/>
      <c r="N3720" s="213">
        <v>0</v>
      </c>
      <c r="O3720" s="213">
        <v>1561.08</v>
      </c>
      <c r="P3720" s="124" t="s">
        <v>1314</v>
      </c>
    </row>
    <row r="3721" spans="1:16" ht="51">
      <c r="A3721" s="266" t="s">
        <v>619</v>
      </c>
      <c r="B3721" s="124"/>
      <c r="C3721" s="125" t="s">
        <v>713</v>
      </c>
      <c r="D3721" s="119">
        <v>43200</v>
      </c>
      <c r="E3721" s="120" t="s">
        <v>7885</v>
      </c>
      <c r="F3721" s="120" t="s">
        <v>3</v>
      </c>
      <c r="G3721" s="120">
        <v>1612401</v>
      </c>
      <c r="H3721" s="124"/>
      <c r="I3721" s="128" t="s">
        <v>9246</v>
      </c>
      <c r="J3721" s="124"/>
      <c r="K3721" s="124"/>
      <c r="L3721" s="124"/>
      <c r="M3721" s="124"/>
      <c r="N3721" s="213">
        <v>0</v>
      </c>
      <c r="O3721" s="213">
        <v>1638.64</v>
      </c>
      <c r="P3721" s="124" t="s">
        <v>1314</v>
      </c>
    </row>
    <row r="3722" spans="1:16" ht="51">
      <c r="A3722" s="266" t="s">
        <v>619</v>
      </c>
      <c r="B3722" s="124"/>
      <c r="C3722" s="125" t="s">
        <v>713</v>
      </c>
      <c r="D3722" s="119">
        <v>43200</v>
      </c>
      <c r="E3722" s="120" t="s">
        <v>7886</v>
      </c>
      <c r="F3722" s="120" t="s">
        <v>3</v>
      </c>
      <c r="G3722" s="120">
        <v>1612402</v>
      </c>
      <c r="H3722" s="124"/>
      <c r="I3722" s="128" t="s">
        <v>9247</v>
      </c>
      <c r="J3722" s="124"/>
      <c r="K3722" s="124"/>
      <c r="L3722" s="124"/>
      <c r="M3722" s="124"/>
      <c r="N3722" s="213">
        <v>0</v>
      </c>
      <c r="O3722" s="213">
        <v>1638.64</v>
      </c>
      <c r="P3722" s="124" t="s">
        <v>1314</v>
      </c>
    </row>
    <row r="3723" spans="1:16" ht="51">
      <c r="A3723" s="266" t="s">
        <v>619</v>
      </c>
      <c r="B3723" s="124"/>
      <c r="C3723" s="125" t="s">
        <v>713</v>
      </c>
      <c r="D3723" s="119">
        <v>43200</v>
      </c>
      <c r="E3723" s="120" t="s">
        <v>7888</v>
      </c>
      <c r="F3723" s="120" t="s">
        <v>3</v>
      </c>
      <c r="G3723" s="120">
        <v>1612407</v>
      </c>
      <c r="H3723" s="124"/>
      <c r="I3723" s="128" t="s">
        <v>9249</v>
      </c>
      <c r="J3723" s="124"/>
      <c r="K3723" s="124"/>
      <c r="L3723" s="124"/>
      <c r="M3723" s="124"/>
      <c r="N3723" s="213">
        <v>0</v>
      </c>
      <c r="O3723" s="213">
        <v>110.38</v>
      </c>
      <c r="P3723" s="124" t="s">
        <v>1314</v>
      </c>
    </row>
    <row r="3724" spans="1:16" ht="51">
      <c r="A3724" s="266" t="s">
        <v>619</v>
      </c>
      <c r="B3724" s="124"/>
      <c r="C3724" s="125" t="s">
        <v>713</v>
      </c>
      <c r="D3724" s="119">
        <v>43200</v>
      </c>
      <c r="E3724" s="120" t="s">
        <v>7890</v>
      </c>
      <c r="F3724" s="120" t="s">
        <v>3</v>
      </c>
      <c r="G3724" s="120">
        <v>1612404</v>
      </c>
      <c r="H3724" s="124"/>
      <c r="I3724" s="128" t="s">
        <v>9251</v>
      </c>
      <c r="J3724" s="124"/>
      <c r="K3724" s="124"/>
      <c r="L3724" s="124"/>
      <c r="M3724" s="124"/>
      <c r="N3724" s="213">
        <v>0</v>
      </c>
      <c r="O3724" s="213">
        <v>1638.64</v>
      </c>
      <c r="P3724" s="124" t="s">
        <v>1314</v>
      </c>
    </row>
    <row r="3725" spans="1:16" ht="51">
      <c r="A3725" s="266" t="s">
        <v>619</v>
      </c>
      <c r="B3725" s="124"/>
      <c r="C3725" s="125" t="s">
        <v>713</v>
      </c>
      <c r="D3725" s="119">
        <v>43200</v>
      </c>
      <c r="E3725" s="120" t="s">
        <v>7897</v>
      </c>
      <c r="F3725" s="120" t="s">
        <v>3</v>
      </c>
      <c r="G3725" s="120">
        <v>1612412</v>
      </c>
      <c r="H3725" s="124"/>
      <c r="I3725" s="128" t="s">
        <v>9258</v>
      </c>
      <c r="J3725" s="124"/>
      <c r="K3725" s="124"/>
      <c r="L3725" s="124"/>
      <c r="M3725" s="124"/>
      <c r="N3725" s="213">
        <v>0</v>
      </c>
      <c r="O3725" s="213">
        <v>1665.53</v>
      </c>
      <c r="P3725" s="124" t="s">
        <v>1314</v>
      </c>
    </row>
    <row r="3726" spans="1:16" ht="51">
      <c r="A3726" s="266" t="s">
        <v>619</v>
      </c>
      <c r="B3726" s="124"/>
      <c r="C3726" s="125" t="s">
        <v>713</v>
      </c>
      <c r="D3726" s="119">
        <v>43200</v>
      </c>
      <c r="E3726" s="120" t="s">
        <v>7898</v>
      </c>
      <c r="F3726" s="120" t="s">
        <v>3</v>
      </c>
      <c r="G3726" s="120">
        <v>1612413</v>
      </c>
      <c r="H3726" s="124"/>
      <c r="I3726" s="128" t="s">
        <v>9259</v>
      </c>
      <c r="J3726" s="124"/>
      <c r="K3726" s="124"/>
      <c r="L3726" s="124"/>
      <c r="M3726" s="124"/>
      <c r="N3726" s="213">
        <v>0</v>
      </c>
      <c r="O3726" s="213">
        <v>1665.53</v>
      </c>
      <c r="P3726" s="124" t="s">
        <v>1314</v>
      </c>
    </row>
    <row r="3727" spans="1:16" ht="51">
      <c r="A3727" s="266" t="s">
        <v>619</v>
      </c>
      <c r="B3727" s="124"/>
      <c r="C3727" s="125" t="s">
        <v>713</v>
      </c>
      <c r="D3727" s="119">
        <v>43200</v>
      </c>
      <c r="E3727" s="120" t="s">
        <v>7906</v>
      </c>
      <c r="F3727" s="120" t="s">
        <v>3</v>
      </c>
      <c r="G3727" s="120">
        <v>1612414</v>
      </c>
      <c r="H3727" s="124"/>
      <c r="I3727" s="128" t="s">
        <v>9267</v>
      </c>
      <c r="J3727" s="124"/>
      <c r="K3727" s="124"/>
      <c r="L3727" s="124"/>
      <c r="M3727" s="124"/>
      <c r="N3727" s="213">
        <v>0</v>
      </c>
      <c r="O3727" s="213">
        <v>1665.53</v>
      </c>
      <c r="P3727" s="124" t="s">
        <v>1314</v>
      </c>
    </row>
    <row r="3728" spans="1:16" ht="51">
      <c r="A3728" s="266" t="s">
        <v>619</v>
      </c>
      <c r="B3728" s="124"/>
      <c r="C3728" s="125" t="s">
        <v>713</v>
      </c>
      <c r="D3728" s="119">
        <v>43200</v>
      </c>
      <c r="E3728" s="120" t="s">
        <v>8121</v>
      </c>
      <c r="F3728" s="120" t="s">
        <v>6</v>
      </c>
      <c r="G3728" s="120">
        <v>961341</v>
      </c>
      <c r="H3728" s="124"/>
      <c r="I3728" s="128" t="s">
        <v>9476</v>
      </c>
      <c r="J3728" s="124"/>
      <c r="K3728" s="124"/>
      <c r="L3728" s="124"/>
      <c r="M3728" s="124"/>
      <c r="N3728" s="213">
        <v>0</v>
      </c>
      <c r="O3728" s="213">
        <v>6570</v>
      </c>
      <c r="P3728" s="124" t="s">
        <v>1314</v>
      </c>
    </row>
    <row r="3729" spans="1:16" ht="76.5">
      <c r="A3729" s="266" t="s">
        <v>620</v>
      </c>
      <c r="B3729" s="124"/>
      <c r="C3729" s="125" t="s">
        <v>714</v>
      </c>
      <c r="D3729" s="119">
        <v>43200</v>
      </c>
      <c r="E3729" s="120" t="s">
        <v>8122</v>
      </c>
      <c r="F3729" s="120" t="s">
        <v>6</v>
      </c>
      <c r="G3729" s="120">
        <v>961587</v>
      </c>
      <c r="H3729" s="124"/>
      <c r="I3729" s="128" t="s">
        <v>9477</v>
      </c>
      <c r="J3729" s="124"/>
      <c r="K3729" s="124"/>
      <c r="L3729" s="124"/>
      <c r="M3729" s="124"/>
      <c r="N3729" s="213">
        <v>0</v>
      </c>
      <c r="O3729" s="213">
        <v>97000</v>
      </c>
      <c r="P3729" s="124" t="s">
        <v>1314</v>
      </c>
    </row>
    <row r="3730" spans="1:16" ht="76.5">
      <c r="A3730" s="266">
        <v>573</v>
      </c>
      <c r="B3730" s="124"/>
      <c r="C3730" s="125" t="s">
        <v>849</v>
      </c>
      <c r="D3730" s="119">
        <v>43200</v>
      </c>
      <c r="E3730" s="120" t="s">
        <v>8123</v>
      </c>
      <c r="F3730" s="120" t="s">
        <v>6</v>
      </c>
      <c r="G3730" s="120">
        <v>961605</v>
      </c>
      <c r="H3730" s="124"/>
      <c r="I3730" s="128" t="s">
        <v>9478</v>
      </c>
      <c r="J3730" s="124"/>
      <c r="K3730" s="124"/>
      <c r="L3730" s="124"/>
      <c r="M3730" s="124"/>
      <c r="N3730" s="213">
        <v>0</v>
      </c>
      <c r="O3730" s="213">
        <v>2516681.87</v>
      </c>
      <c r="P3730" s="124" t="s">
        <v>1314</v>
      </c>
    </row>
    <row r="3731" spans="1:16" ht="51">
      <c r="A3731" s="266" t="s">
        <v>619</v>
      </c>
      <c r="B3731" s="124"/>
      <c r="C3731" s="125" t="s">
        <v>713</v>
      </c>
      <c r="D3731" s="119">
        <v>43200</v>
      </c>
      <c r="E3731" s="120" t="s">
        <v>8124</v>
      </c>
      <c r="F3731" s="120" t="s">
        <v>6</v>
      </c>
      <c r="G3731" s="120">
        <v>961609</v>
      </c>
      <c r="H3731" s="124"/>
      <c r="I3731" s="128" t="s">
        <v>9479</v>
      </c>
      <c r="J3731" s="124"/>
      <c r="K3731" s="124"/>
      <c r="L3731" s="124"/>
      <c r="M3731" s="124"/>
      <c r="N3731" s="213">
        <v>0</v>
      </c>
      <c r="O3731" s="213">
        <v>540.9</v>
      </c>
      <c r="P3731" s="124" t="s">
        <v>1314</v>
      </c>
    </row>
    <row r="3732" spans="1:16" ht="51">
      <c r="A3732" s="266" t="s">
        <v>619</v>
      </c>
      <c r="B3732" s="124"/>
      <c r="C3732" s="125" t="s">
        <v>713</v>
      </c>
      <c r="D3732" s="119">
        <v>43200</v>
      </c>
      <c r="E3732" s="120" t="s">
        <v>8125</v>
      </c>
      <c r="F3732" s="120" t="s">
        <v>6</v>
      </c>
      <c r="G3732" s="120">
        <v>961610</v>
      </c>
      <c r="H3732" s="124"/>
      <c r="I3732" s="128" t="s">
        <v>9480</v>
      </c>
      <c r="J3732" s="124"/>
      <c r="K3732" s="124"/>
      <c r="L3732" s="124"/>
      <c r="M3732" s="124"/>
      <c r="N3732" s="213">
        <v>0</v>
      </c>
      <c r="O3732" s="213">
        <v>7672.85</v>
      </c>
      <c r="P3732" s="124" t="s">
        <v>1314</v>
      </c>
    </row>
    <row r="3733" spans="1:16" ht="63.75">
      <c r="A3733" s="266">
        <v>513</v>
      </c>
      <c r="B3733" s="124"/>
      <c r="C3733" s="125" t="s">
        <v>201</v>
      </c>
      <c r="D3733" s="119">
        <v>43200</v>
      </c>
      <c r="E3733" s="120" t="s">
        <v>8126</v>
      </c>
      <c r="F3733" s="120" t="s">
        <v>11</v>
      </c>
      <c r="G3733" s="120">
        <v>918317</v>
      </c>
      <c r="H3733" s="124"/>
      <c r="I3733" s="128" t="s">
        <v>9481</v>
      </c>
      <c r="J3733" s="124"/>
      <c r="K3733" s="124"/>
      <c r="L3733" s="124"/>
      <c r="M3733" s="124"/>
      <c r="N3733" s="213">
        <v>270</v>
      </c>
      <c r="O3733" s="213">
        <v>0</v>
      </c>
      <c r="P3733" s="124" t="s">
        <v>1314</v>
      </c>
    </row>
    <row r="3734" spans="1:16" ht="25.5">
      <c r="A3734" s="266" t="s">
        <v>620</v>
      </c>
      <c r="B3734" s="124"/>
      <c r="C3734" s="125" t="s">
        <v>714</v>
      </c>
      <c r="D3734" s="119">
        <v>43200</v>
      </c>
      <c r="E3734" s="120" t="s">
        <v>8127</v>
      </c>
      <c r="F3734" s="120" t="s">
        <v>13</v>
      </c>
      <c r="G3734" s="120">
        <v>46722</v>
      </c>
      <c r="H3734" s="124"/>
      <c r="I3734" s="128" t="s">
        <v>7025</v>
      </c>
      <c r="J3734" s="124"/>
      <c r="K3734" s="124"/>
      <c r="L3734" s="124"/>
      <c r="M3734" s="124"/>
      <c r="N3734" s="213">
        <v>330.75</v>
      </c>
      <c r="O3734" s="213">
        <v>0</v>
      </c>
      <c r="P3734" s="124" t="s">
        <v>1314</v>
      </c>
    </row>
    <row r="3735" spans="1:16" ht="25.5">
      <c r="A3735" s="266" t="s">
        <v>620</v>
      </c>
      <c r="B3735" s="124"/>
      <c r="C3735" s="125" t="s">
        <v>714</v>
      </c>
      <c r="D3735" s="119">
        <v>43200</v>
      </c>
      <c r="E3735" s="120" t="s">
        <v>8128</v>
      </c>
      <c r="F3735" s="120" t="s">
        <v>13</v>
      </c>
      <c r="G3735" s="120">
        <v>46725</v>
      </c>
      <c r="H3735" s="124"/>
      <c r="I3735" s="128" t="s">
        <v>7025</v>
      </c>
      <c r="J3735" s="124"/>
      <c r="K3735" s="124"/>
      <c r="L3735" s="124"/>
      <c r="M3735" s="124"/>
      <c r="N3735" s="213">
        <v>9.92</v>
      </c>
      <c r="O3735" s="213">
        <v>0</v>
      </c>
      <c r="P3735" s="124" t="s">
        <v>1314</v>
      </c>
    </row>
    <row r="3736" spans="1:16" ht="25.5">
      <c r="A3736" s="266" t="s">
        <v>620</v>
      </c>
      <c r="B3736" s="124"/>
      <c r="C3736" s="125" t="s">
        <v>714</v>
      </c>
      <c r="D3736" s="119">
        <v>43200</v>
      </c>
      <c r="E3736" s="120" t="s">
        <v>8129</v>
      </c>
      <c r="F3736" s="120" t="s">
        <v>13</v>
      </c>
      <c r="G3736" s="120">
        <v>46728</v>
      </c>
      <c r="H3736" s="124"/>
      <c r="I3736" s="128" t="s">
        <v>7025</v>
      </c>
      <c r="J3736" s="124"/>
      <c r="K3736" s="124"/>
      <c r="L3736" s="124"/>
      <c r="M3736" s="124"/>
      <c r="N3736" s="213">
        <v>330.75</v>
      </c>
      <c r="O3736" s="213">
        <v>0</v>
      </c>
      <c r="P3736" s="124" t="s">
        <v>1314</v>
      </c>
    </row>
    <row r="3737" spans="1:16" ht="25.5">
      <c r="A3737" s="266" t="s">
        <v>620</v>
      </c>
      <c r="B3737" s="124"/>
      <c r="C3737" s="125" t="s">
        <v>714</v>
      </c>
      <c r="D3737" s="119">
        <v>43200</v>
      </c>
      <c r="E3737" s="120" t="s">
        <v>8130</v>
      </c>
      <c r="F3737" s="120" t="s">
        <v>13</v>
      </c>
      <c r="G3737" s="120">
        <v>46731</v>
      </c>
      <c r="H3737" s="124"/>
      <c r="I3737" s="128" t="s">
        <v>7025</v>
      </c>
      <c r="J3737" s="124"/>
      <c r="K3737" s="124"/>
      <c r="L3737" s="124"/>
      <c r="M3737" s="124"/>
      <c r="N3737" s="213">
        <v>9.92</v>
      </c>
      <c r="O3737" s="213">
        <v>0</v>
      </c>
      <c r="P3737" s="124" t="s">
        <v>1314</v>
      </c>
    </row>
    <row r="3738" spans="1:16" ht="25.5">
      <c r="A3738" s="266" t="s">
        <v>620</v>
      </c>
      <c r="B3738" s="124"/>
      <c r="C3738" s="125" t="s">
        <v>714</v>
      </c>
      <c r="D3738" s="119">
        <v>43200</v>
      </c>
      <c r="E3738" s="120" t="s">
        <v>8131</v>
      </c>
      <c r="F3738" s="120" t="s">
        <v>13</v>
      </c>
      <c r="G3738" s="120">
        <v>46732</v>
      </c>
      <c r="H3738" s="124"/>
      <c r="I3738" s="128" t="s">
        <v>7028</v>
      </c>
      <c r="J3738" s="124"/>
      <c r="K3738" s="124"/>
      <c r="L3738" s="124"/>
      <c r="M3738" s="124"/>
      <c r="N3738" s="213">
        <v>50</v>
      </c>
      <c r="O3738" s="213">
        <v>0</v>
      </c>
      <c r="P3738" s="124" t="s">
        <v>1314</v>
      </c>
    </row>
    <row r="3739" spans="1:16" ht="89.25">
      <c r="A3739" s="266" t="s">
        <v>619</v>
      </c>
      <c r="B3739" s="124"/>
      <c r="C3739" s="125" t="s">
        <v>713</v>
      </c>
      <c r="D3739" s="119">
        <v>43200</v>
      </c>
      <c r="E3739" s="120" t="s">
        <v>8132</v>
      </c>
      <c r="F3739" s="120" t="s">
        <v>15</v>
      </c>
      <c r="G3739" s="120">
        <v>4710</v>
      </c>
      <c r="H3739" s="124"/>
      <c r="I3739" s="128" t="s">
        <v>9482</v>
      </c>
      <c r="J3739" s="124"/>
      <c r="K3739" s="124"/>
      <c r="L3739" s="124"/>
      <c r="M3739" s="124"/>
      <c r="N3739" s="213">
        <v>23327.48</v>
      </c>
      <c r="O3739" s="213">
        <v>0</v>
      </c>
      <c r="P3739" s="124" t="s">
        <v>1314</v>
      </c>
    </row>
    <row r="3740" spans="1:16" ht="89.25">
      <c r="A3740" s="266">
        <v>20</v>
      </c>
      <c r="B3740" s="124"/>
      <c r="C3740" s="125" t="s">
        <v>693</v>
      </c>
      <c r="D3740" s="119">
        <v>43200</v>
      </c>
      <c r="E3740" s="120" t="s">
        <v>8133</v>
      </c>
      <c r="F3740" s="120" t="s">
        <v>1257</v>
      </c>
      <c r="G3740" s="120">
        <v>4708</v>
      </c>
      <c r="H3740" s="124"/>
      <c r="I3740" s="128" t="s">
        <v>9483</v>
      </c>
      <c r="J3740" s="124"/>
      <c r="K3740" s="124"/>
      <c r="L3740" s="124"/>
      <c r="M3740" s="124"/>
      <c r="N3740" s="213">
        <v>14222.36</v>
      </c>
      <c r="O3740" s="213">
        <v>0</v>
      </c>
      <c r="P3740" s="124" t="s">
        <v>1314</v>
      </c>
    </row>
    <row r="3741" spans="1:16" ht="89.25">
      <c r="A3741" s="266">
        <v>20</v>
      </c>
      <c r="B3741" s="124"/>
      <c r="C3741" s="125" t="s">
        <v>693</v>
      </c>
      <c r="D3741" s="119">
        <v>43200</v>
      </c>
      <c r="E3741" s="120" t="s">
        <v>8134</v>
      </c>
      <c r="F3741" s="120" t="s">
        <v>15</v>
      </c>
      <c r="G3741" s="120">
        <v>4708</v>
      </c>
      <c r="H3741" s="124"/>
      <c r="I3741" s="128" t="s">
        <v>9484</v>
      </c>
      <c r="J3741" s="124"/>
      <c r="K3741" s="124"/>
      <c r="L3741" s="124"/>
      <c r="M3741" s="124"/>
      <c r="N3741" s="213">
        <v>1139.3</v>
      </c>
      <c r="O3741" s="213">
        <v>0</v>
      </c>
      <c r="P3741" s="124" t="s">
        <v>1314</v>
      </c>
    </row>
    <row r="3742" spans="1:16" ht="63.75">
      <c r="A3742" s="266" t="s">
        <v>619</v>
      </c>
      <c r="B3742" s="124"/>
      <c r="C3742" s="125" t="s">
        <v>713</v>
      </c>
      <c r="D3742" s="119">
        <v>43200</v>
      </c>
      <c r="E3742" s="120" t="s">
        <v>8135</v>
      </c>
      <c r="F3742" s="120" t="s">
        <v>15</v>
      </c>
      <c r="G3742" s="120">
        <v>707712</v>
      </c>
      <c r="H3742" s="124"/>
      <c r="I3742" s="128" t="s">
        <v>9485</v>
      </c>
      <c r="J3742" s="124"/>
      <c r="K3742" s="124"/>
      <c r="L3742" s="124"/>
      <c r="M3742" s="124"/>
      <c r="N3742" s="213">
        <v>50</v>
      </c>
      <c r="O3742" s="213">
        <v>0</v>
      </c>
      <c r="P3742" s="124" t="s">
        <v>1314</v>
      </c>
    </row>
    <row r="3743" spans="1:16" ht="63.75">
      <c r="A3743" s="266" t="s">
        <v>619</v>
      </c>
      <c r="B3743" s="124"/>
      <c r="C3743" s="125" t="s">
        <v>713</v>
      </c>
      <c r="D3743" s="119">
        <v>43200</v>
      </c>
      <c r="E3743" s="120" t="s">
        <v>8136</v>
      </c>
      <c r="F3743" s="120" t="s">
        <v>15</v>
      </c>
      <c r="G3743" s="120">
        <v>707714</v>
      </c>
      <c r="H3743" s="124"/>
      <c r="I3743" s="128" t="s">
        <v>9486</v>
      </c>
      <c r="J3743" s="124"/>
      <c r="K3743" s="124"/>
      <c r="L3743" s="124"/>
      <c r="M3743" s="124"/>
      <c r="N3743" s="213">
        <v>50</v>
      </c>
      <c r="O3743" s="213">
        <v>0</v>
      </c>
      <c r="P3743" s="124" t="s">
        <v>1314</v>
      </c>
    </row>
    <row r="3744" spans="1:16" ht="114.75">
      <c r="A3744" s="266">
        <v>117</v>
      </c>
      <c r="B3744" s="124"/>
      <c r="C3744" s="125" t="s">
        <v>722</v>
      </c>
      <c r="D3744" s="119">
        <v>43200</v>
      </c>
      <c r="E3744" s="120" t="s">
        <v>8137</v>
      </c>
      <c r="F3744" s="120" t="s">
        <v>1257</v>
      </c>
      <c r="G3744" s="120">
        <v>4682</v>
      </c>
      <c r="H3744" s="124"/>
      <c r="I3744" s="128" t="s">
        <v>9487</v>
      </c>
      <c r="J3744" s="124"/>
      <c r="K3744" s="124"/>
      <c r="L3744" s="124"/>
      <c r="M3744" s="124"/>
      <c r="N3744" s="213">
        <v>8221.2999999999993</v>
      </c>
      <c r="O3744" s="213">
        <v>0</v>
      </c>
      <c r="P3744" s="124" t="s">
        <v>1314</v>
      </c>
    </row>
    <row r="3745" spans="1:16" ht="102">
      <c r="A3745" s="266">
        <v>117</v>
      </c>
      <c r="B3745" s="124"/>
      <c r="C3745" s="125" t="s">
        <v>722</v>
      </c>
      <c r="D3745" s="119">
        <v>43200</v>
      </c>
      <c r="E3745" s="120" t="s">
        <v>8138</v>
      </c>
      <c r="F3745" s="120" t="s">
        <v>15</v>
      </c>
      <c r="G3745" s="120">
        <v>4682</v>
      </c>
      <c r="H3745" s="124"/>
      <c r="I3745" s="128" t="s">
        <v>9488</v>
      </c>
      <c r="J3745" s="124"/>
      <c r="K3745" s="124"/>
      <c r="L3745" s="124"/>
      <c r="M3745" s="124"/>
      <c r="N3745" s="213">
        <v>465.85</v>
      </c>
      <c r="O3745" s="213">
        <v>0</v>
      </c>
      <c r="P3745" s="124" t="s">
        <v>1314</v>
      </c>
    </row>
    <row r="3746" spans="1:16" ht="63.75">
      <c r="A3746" s="266" t="s">
        <v>619</v>
      </c>
      <c r="B3746" s="124"/>
      <c r="C3746" s="125" t="s">
        <v>713</v>
      </c>
      <c r="D3746" s="119">
        <v>43200</v>
      </c>
      <c r="E3746" s="120" t="s">
        <v>8139</v>
      </c>
      <c r="F3746" s="120" t="s">
        <v>15</v>
      </c>
      <c r="G3746" s="120">
        <v>708102</v>
      </c>
      <c r="H3746" s="124"/>
      <c r="I3746" s="128" t="s">
        <v>9489</v>
      </c>
      <c r="J3746" s="124"/>
      <c r="K3746" s="124"/>
      <c r="L3746" s="124"/>
      <c r="M3746" s="124"/>
      <c r="N3746" s="213">
        <v>50</v>
      </c>
      <c r="O3746" s="213">
        <v>0</v>
      </c>
      <c r="P3746" s="124" t="s">
        <v>1314</v>
      </c>
    </row>
    <row r="3747" spans="1:16" ht="76.5">
      <c r="A3747" s="266">
        <v>291</v>
      </c>
      <c r="B3747" s="124"/>
      <c r="C3747" s="125" t="s">
        <v>794</v>
      </c>
      <c r="D3747" s="119">
        <v>43200</v>
      </c>
      <c r="E3747" s="120" t="s">
        <v>8140</v>
      </c>
      <c r="F3747" s="120" t="s">
        <v>11</v>
      </c>
      <c r="G3747" s="120">
        <v>708217</v>
      </c>
      <c r="H3747" s="124"/>
      <c r="I3747" s="128" t="s">
        <v>9490</v>
      </c>
      <c r="J3747" s="124"/>
      <c r="K3747" s="124"/>
      <c r="L3747" s="124"/>
      <c r="M3747" s="124"/>
      <c r="N3747" s="213">
        <v>50</v>
      </c>
      <c r="O3747" s="213">
        <v>0</v>
      </c>
      <c r="P3747" s="124" t="s">
        <v>1314</v>
      </c>
    </row>
    <row r="3748" spans="1:16" ht="63.75">
      <c r="A3748" s="266" t="s">
        <v>619</v>
      </c>
      <c r="B3748" s="124"/>
      <c r="C3748" s="125" t="s">
        <v>713</v>
      </c>
      <c r="D3748" s="119">
        <v>43200</v>
      </c>
      <c r="E3748" s="120" t="s">
        <v>8141</v>
      </c>
      <c r="F3748" s="120" t="s">
        <v>15</v>
      </c>
      <c r="G3748" s="120">
        <v>708219</v>
      </c>
      <c r="H3748" s="124"/>
      <c r="I3748" s="128" t="s">
        <v>9491</v>
      </c>
      <c r="J3748" s="124"/>
      <c r="K3748" s="124"/>
      <c r="L3748" s="124"/>
      <c r="M3748" s="124"/>
      <c r="N3748" s="213">
        <v>50</v>
      </c>
      <c r="O3748" s="213">
        <v>0</v>
      </c>
      <c r="P3748" s="124" t="s">
        <v>1314</v>
      </c>
    </row>
    <row r="3749" spans="1:16" ht="63.75">
      <c r="A3749" s="266">
        <v>291</v>
      </c>
      <c r="B3749" s="124"/>
      <c r="C3749" s="125" t="s">
        <v>794</v>
      </c>
      <c r="D3749" s="119">
        <v>43200</v>
      </c>
      <c r="E3749" s="120" t="s">
        <v>8142</v>
      </c>
      <c r="F3749" s="120" t="s">
        <v>11</v>
      </c>
      <c r="G3749" s="120">
        <v>708225</v>
      </c>
      <c r="H3749" s="124"/>
      <c r="I3749" s="128" t="s">
        <v>9492</v>
      </c>
      <c r="J3749" s="124"/>
      <c r="K3749" s="124"/>
      <c r="L3749" s="124"/>
      <c r="M3749" s="124"/>
      <c r="N3749" s="213">
        <v>50</v>
      </c>
      <c r="O3749" s="213">
        <v>0</v>
      </c>
      <c r="P3749" s="124" t="s">
        <v>1314</v>
      </c>
    </row>
    <row r="3750" spans="1:16" ht="76.5">
      <c r="A3750" s="266">
        <v>25</v>
      </c>
      <c r="B3750" s="124"/>
      <c r="C3750" s="125" t="s">
        <v>694</v>
      </c>
      <c r="D3750" s="119">
        <v>43200</v>
      </c>
      <c r="E3750" s="120" t="s">
        <v>8143</v>
      </c>
      <c r="F3750" s="120" t="s">
        <v>1315</v>
      </c>
      <c r="G3750" s="120">
        <v>17234220</v>
      </c>
      <c r="H3750" s="124"/>
      <c r="I3750" s="128" t="s">
        <v>9493</v>
      </c>
      <c r="J3750" s="124"/>
      <c r="K3750" s="124"/>
      <c r="L3750" s="124"/>
      <c r="M3750" s="124"/>
      <c r="N3750" s="213">
        <v>64120.03</v>
      </c>
      <c r="O3750" s="213">
        <v>0</v>
      </c>
      <c r="P3750" s="124" t="s">
        <v>1314</v>
      </c>
    </row>
    <row r="3751" spans="1:16" ht="76.5">
      <c r="A3751" s="266">
        <v>25</v>
      </c>
      <c r="B3751" s="124"/>
      <c r="C3751" s="125" t="s">
        <v>694</v>
      </c>
      <c r="D3751" s="119">
        <v>43200</v>
      </c>
      <c r="E3751" s="120" t="s">
        <v>8144</v>
      </c>
      <c r="F3751" s="120" t="s">
        <v>1315</v>
      </c>
      <c r="G3751" s="120">
        <v>17234219</v>
      </c>
      <c r="H3751" s="124"/>
      <c r="I3751" s="128" t="s">
        <v>9494</v>
      </c>
      <c r="J3751" s="124"/>
      <c r="K3751" s="124"/>
      <c r="L3751" s="124"/>
      <c r="M3751" s="124"/>
      <c r="N3751" s="213">
        <v>858656.33</v>
      </c>
      <c r="O3751" s="213">
        <v>0</v>
      </c>
      <c r="P3751" s="124" t="s">
        <v>1314</v>
      </c>
    </row>
    <row r="3752" spans="1:16" ht="76.5">
      <c r="A3752" s="266">
        <v>25</v>
      </c>
      <c r="B3752" s="124"/>
      <c r="C3752" s="125" t="s">
        <v>694</v>
      </c>
      <c r="D3752" s="119">
        <v>43200</v>
      </c>
      <c r="E3752" s="120" t="s">
        <v>8145</v>
      </c>
      <c r="F3752" s="120" t="s">
        <v>1315</v>
      </c>
      <c r="G3752" s="120">
        <v>17234210</v>
      </c>
      <c r="H3752" s="124"/>
      <c r="I3752" s="128" t="s">
        <v>9495</v>
      </c>
      <c r="J3752" s="124"/>
      <c r="K3752" s="124"/>
      <c r="L3752" s="124"/>
      <c r="M3752" s="124"/>
      <c r="N3752" s="213">
        <v>396163.59</v>
      </c>
      <c r="O3752" s="213">
        <v>0</v>
      </c>
      <c r="P3752" s="124" t="s">
        <v>1314</v>
      </c>
    </row>
    <row r="3753" spans="1:16" ht="76.5">
      <c r="A3753" s="266">
        <v>25</v>
      </c>
      <c r="B3753" s="124"/>
      <c r="C3753" s="125" t="s">
        <v>694</v>
      </c>
      <c r="D3753" s="119">
        <v>43200</v>
      </c>
      <c r="E3753" s="120" t="s">
        <v>8146</v>
      </c>
      <c r="F3753" s="120" t="s">
        <v>1315</v>
      </c>
      <c r="G3753" s="120">
        <v>17234218</v>
      </c>
      <c r="H3753" s="124"/>
      <c r="I3753" s="128" t="s">
        <v>9496</v>
      </c>
      <c r="J3753" s="124"/>
      <c r="K3753" s="124"/>
      <c r="L3753" s="124"/>
      <c r="M3753" s="124"/>
      <c r="N3753" s="213">
        <v>407494.86</v>
      </c>
      <c r="O3753" s="213">
        <v>0</v>
      </c>
      <c r="P3753" s="124" t="s">
        <v>1314</v>
      </c>
    </row>
    <row r="3754" spans="1:16" ht="76.5">
      <c r="A3754" s="266">
        <v>25</v>
      </c>
      <c r="B3754" s="124"/>
      <c r="C3754" s="125" t="s">
        <v>694</v>
      </c>
      <c r="D3754" s="119">
        <v>43200</v>
      </c>
      <c r="E3754" s="120" t="s">
        <v>8147</v>
      </c>
      <c r="F3754" s="120" t="s">
        <v>1315</v>
      </c>
      <c r="G3754" s="120">
        <v>17234178</v>
      </c>
      <c r="H3754" s="124"/>
      <c r="I3754" s="128" t="s">
        <v>9497</v>
      </c>
      <c r="J3754" s="124"/>
      <c r="K3754" s="124"/>
      <c r="L3754" s="124"/>
      <c r="M3754" s="124"/>
      <c r="N3754" s="213">
        <v>1527314.55</v>
      </c>
      <c r="O3754" s="213">
        <v>0</v>
      </c>
      <c r="P3754" s="124" t="s">
        <v>1314</v>
      </c>
    </row>
    <row r="3755" spans="1:16" ht="76.5">
      <c r="A3755" s="266">
        <v>25</v>
      </c>
      <c r="B3755" s="124"/>
      <c r="C3755" s="125" t="s">
        <v>694</v>
      </c>
      <c r="D3755" s="119">
        <v>43200</v>
      </c>
      <c r="E3755" s="120" t="s">
        <v>8148</v>
      </c>
      <c r="F3755" s="120" t="s">
        <v>1315</v>
      </c>
      <c r="G3755" s="120">
        <v>17234177</v>
      </c>
      <c r="H3755" s="124"/>
      <c r="I3755" s="128" t="s">
        <v>9498</v>
      </c>
      <c r="J3755" s="124"/>
      <c r="K3755" s="124"/>
      <c r="L3755" s="124"/>
      <c r="M3755" s="124"/>
      <c r="N3755" s="213">
        <v>468290.44</v>
      </c>
      <c r="O3755" s="213">
        <v>0</v>
      </c>
      <c r="P3755" s="124" t="s">
        <v>1314</v>
      </c>
    </row>
    <row r="3756" spans="1:16" ht="76.5">
      <c r="A3756" s="266">
        <v>25</v>
      </c>
      <c r="B3756" s="124"/>
      <c r="C3756" s="125" t="s">
        <v>694</v>
      </c>
      <c r="D3756" s="119">
        <v>43200</v>
      </c>
      <c r="E3756" s="120" t="s">
        <v>8149</v>
      </c>
      <c r="F3756" s="120" t="s">
        <v>1315</v>
      </c>
      <c r="G3756" s="120">
        <v>17234174</v>
      </c>
      <c r="H3756" s="124"/>
      <c r="I3756" s="128" t="s">
        <v>9499</v>
      </c>
      <c r="J3756" s="124"/>
      <c r="K3756" s="124"/>
      <c r="L3756" s="124"/>
      <c r="M3756" s="124"/>
      <c r="N3756" s="213">
        <v>1511438.59</v>
      </c>
      <c r="O3756" s="213">
        <v>0</v>
      </c>
      <c r="P3756" s="124" t="s">
        <v>1314</v>
      </c>
    </row>
    <row r="3757" spans="1:16" ht="76.5">
      <c r="A3757" s="266">
        <v>25</v>
      </c>
      <c r="B3757" s="124"/>
      <c r="C3757" s="125" t="s">
        <v>694</v>
      </c>
      <c r="D3757" s="119">
        <v>43200</v>
      </c>
      <c r="E3757" s="120" t="s">
        <v>8150</v>
      </c>
      <c r="F3757" s="120" t="s">
        <v>1315</v>
      </c>
      <c r="G3757" s="120">
        <v>17234176</v>
      </c>
      <c r="H3757" s="124"/>
      <c r="I3757" s="128" t="s">
        <v>9500</v>
      </c>
      <c r="J3757" s="124"/>
      <c r="K3757" s="124"/>
      <c r="L3757" s="124"/>
      <c r="M3757" s="124"/>
      <c r="N3757" s="213">
        <v>1511438.59</v>
      </c>
      <c r="O3757" s="213">
        <v>0</v>
      </c>
      <c r="P3757" s="124" t="s">
        <v>1314</v>
      </c>
    </row>
    <row r="3758" spans="1:16" ht="76.5">
      <c r="A3758" s="266">
        <v>25</v>
      </c>
      <c r="B3758" s="124"/>
      <c r="C3758" s="125" t="s">
        <v>694</v>
      </c>
      <c r="D3758" s="119">
        <v>43200</v>
      </c>
      <c r="E3758" s="120" t="s">
        <v>8151</v>
      </c>
      <c r="F3758" s="120" t="s">
        <v>1315</v>
      </c>
      <c r="G3758" s="120">
        <v>17234173</v>
      </c>
      <c r="H3758" s="124"/>
      <c r="I3758" s="128" t="s">
        <v>9501</v>
      </c>
      <c r="J3758" s="124"/>
      <c r="K3758" s="124"/>
      <c r="L3758" s="124"/>
      <c r="M3758" s="124"/>
      <c r="N3758" s="213">
        <v>705527.98</v>
      </c>
      <c r="O3758" s="213">
        <v>0</v>
      </c>
      <c r="P3758" s="124" t="s">
        <v>1314</v>
      </c>
    </row>
    <row r="3759" spans="1:16" ht="76.5">
      <c r="A3759" s="266">
        <v>25</v>
      </c>
      <c r="B3759" s="124"/>
      <c r="C3759" s="125" t="s">
        <v>694</v>
      </c>
      <c r="D3759" s="119">
        <v>43200</v>
      </c>
      <c r="E3759" s="120" t="s">
        <v>8152</v>
      </c>
      <c r="F3759" s="120" t="s">
        <v>1315</v>
      </c>
      <c r="G3759" s="120">
        <v>17234172</v>
      </c>
      <c r="H3759" s="124"/>
      <c r="I3759" s="128" t="s">
        <v>9502</v>
      </c>
      <c r="J3759" s="124"/>
      <c r="K3759" s="124"/>
      <c r="L3759" s="124"/>
      <c r="M3759" s="124"/>
      <c r="N3759" s="213">
        <v>609868.11</v>
      </c>
      <c r="O3759" s="213">
        <v>0</v>
      </c>
      <c r="P3759" s="124" t="s">
        <v>1314</v>
      </c>
    </row>
    <row r="3760" spans="1:16" ht="76.5">
      <c r="A3760" s="266">
        <v>25</v>
      </c>
      <c r="B3760" s="124"/>
      <c r="C3760" s="125" t="s">
        <v>694</v>
      </c>
      <c r="D3760" s="119">
        <v>43200</v>
      </c>
      <c r="E3760" s="120" t="s">
        <v>8153</v>
      </c>
      <c r="F3760" s="120" t="s">
        <v>1315</v>
      </c>
      <c r="G3760" s="120">
        <v>17234166</v>
      </c>
      <c r="H3760" s="124"/>
      <c r="I3760" s="128" t="s">
        <v>9503</v>
      </c>
      <c r="J3760" s="124"/>
      <c r="K3760" s="124"/>
      <c r="L3760" s="124"/>
      <c r="M3760" s="124"/>
      <c r="N3760" s="213">
        <v>1164520.3799999999</v>
      </c>
      <c r="O3760" s="213">
        <v>0</v>
      </c>
      <c r="P3760" s="124" t="s">
        <v>1314</v>
      </c>
    </row>
    <row r="3761" spans="1:16" ht="76.5">
      <c r="A3761" s="266">
        <v>25</v>
      </c>
      <c r="B3761" s="124"/>
      <c r="C3761" s="125" t="s">
        <v>694</v>
      </c>
      <c r="D3761" s="119">
        <v>43200</v>
      </c>
      <c r="E3761" s="120" t="s">
        <v>8154</v>
      </c>
      <c r="F3761" s="120" t="s">
        <v>1315</v>
      </c>
      <c r="G3761" s="120">
        <v>17234167</v>
      </c>
      <c r="H3761" s="124"/>
      <c r="I3761" s="128" t="s">
        <v>9504</v>
      </c>
      <c r="J3761" s="124"/>
      <c r="K3761" s="124"/>
      <c r="L3761" s="124"/>
      <c r="M3761" s="124"/>
      <c r="N3761" s="213">
        <v>1130682.27</v>
      </c>
      <c r="O3761" s="213">
        <v>0</v>
      </c>
      <c r="P3761" s="124" t="s">
        <v>1314</v>
      </c>
    </row>
    <row r="3762" spans="1:16" ht="76.5">
      <c r="A3762" s="266">
        <v>25</v>
      </c>
      <c r="B3762" s="124"/>
      <c r="C3762" s="125" t="s">
        <v>694</v>
      </c>
      <c r="D3762" s="119">
        <v>43200</v>
      </c>
      <c r="E3762" s="120" t="s">
        <v>8155</v>
      </c>
      <c r="F3762" s="120" t="s">
        <v>1315</v>
      </c>
      <c r="G3762" s="120">
        <v>17234168</v>
      </c>
      <c r="H3762" s="124"/>
      <c r="I3762" s="128" t="s">
        <v>9505</v>
      </c>
      <c r="J3762" s="124"/>
      <c r="K3762" s="124"/>
      <c r="L3762" s="124"/>
      <c r="M3762" s="124"/>
      <c r="N3762" s="213">
        <v>1130682.27</v>
      </c>
      <c r="O3762" s="213">
        <v>0</v>
      </c>
      <c r="P3762" s="124" t="s">
        <v>1314</v>
      </c>
    </row>
    <row r="3763" spans="1:16" ht="76.5">
      <c r="A3763" s="266">
        <v>25</v>
      </c>
      <c r="B3763" s="124"/>
      <c r="C3763" s="125" t="s">
        <v>694</v>
      </c>
      <c r="D3763" s="119">
        <v>43200</v>
      </c>
      <c r="E3763" s="120" t="s">
        <v>8156</v>
      </c>
      <c r="F3763" s="120" t="s">
        <v>1315</v>
      </c>
      <c r="G3763" s="120">
        <v>17234169</v>
      </c>
      <c r="H3763" s="124"/>
      <c r="I3763" s="128" t="s">
        <v>9506</v>
      </c>
      <c r="J3763" s="124"/>
      <c r="K3763" s="124"/>
      <c r="L3763" s="124"/>
      <c r="M3763" s="124"/>
      <c r="N3763" s="213">
        <v>365141.8</v>
      </c>
      <c r="O3763" s="213">
        <v>0</v>
      </c>
      <c r="P3763" s="124" t="s">
        <v>1314</v>
      </c>
    </row>
    <row r="3764" spans="1:16" ht="76.5">
      <c r="A3764" s="266">
        <v>25</v>
      </c>
      <c r="B3764" s="124"/>
      <c r="C3764" s="125" t="s">
        <v>694</v>
      </c>
      <c r="D3764" s="119">
        <v>43200</v>
      </c>
      <c r="E3764" s="120" t="s">
        <v>8157</v>
      </c>
      <c r="F3764" s="120" t="s">
        <v>1315</v>
      </c>
      <c r="G3764" s="120">
        <v>17234170</v>
      </c>
      <c r="H3764" s="124"/>
      <c r="I3764" s="128" t="s">
        <v>9507</v>
      </c>
      <c r="J3764" s="124"/>
      <c r="K3764" s="124"/>
      <c r="L3764" s="124"/>
      <c r="M3764" s="124"/>
      <c r="N3764" s="213">
        <v>484370.3</v>
      </c>
      <c r="O3764" s="213">
        <v>0</v>
      </c>
      <c r="P3764" s="124" t="s">
        <v>1314</v>
      </c>
    </row>
    <row r="3765" spans="1:16" ht="51">
      <c r="A3765" s="266" t="s">
        <v>626</v>
      </c>
      <c r="B3765" s="124"/>
      <c r="C3765" s="125" t="s">
        <v>1234</v>
      </c>
      <c r="D3765" s="119">
        <v>43201</v>
      </c>
      <c r="E3765" s="120" t="s">
        <v>7358</v>
      </c>
      <c r="F3765" s="120" t="s">
        <v>3</v>
      </c>
      <c r="G3765" s="120">
        <v>1612783</v>
      </c>
      <c r="H3765" s="124"/>
      <c r="I3765" s="128" t="s">
        <v>8789</v>
      </c>
      <c r="J3765" s="124"/>
      <c r="K3765" s="124"/>
      <c r="L3765" s="124"/>
      <c r="M3765" s="124"/>
      <c r="N3765" s="213">
        <v>0</v>
      </c>
      <c r="O3765" s="213">
        <v>281134.42</v>
      </c>
      <c r="P3765" s="124" t="s">
        <v>1314</v>
      </c>
    </row>
    <row r="3766" spans="1:16" ht="51">
      <c r="A3766" s="266" t="s">
        <v>619</v>
      </c>
      <c r="B3766" s="124"/>
      <c r="C3766" s="125" t="s">
        <v>713</v>
      </c>
      <c r="D3766" s="119">
        <v>43201</v>
      </c>
      <c r="E3766" s="120" t="s">
        <v>7361</v>
      </c>
      <c r="F3766" s="120" t="s">
        <v>3</v>
      </c>
      <c r="G3766" s="120">
        <v>1612837</v>
      </c>
      <c r="H3766" s="124"/>
      <c r="I3766" s="128" t="s">
        <v>8792</v>
      </c>
      <c r="J3766" s="124"/>
      <c r="K3766" s="124"/>
      <c r="L3766" s="124"/>
      <c r="M3766" s="124"/>
      <c r="N3766" s="213">
        <v>0</v>
      </c>
      <c r="O3766" s="213">
        <v>375.6</v>
      </c>
      <c r="P3766" s="124" t="s">
        <v>1314</v>
      </c>
    </row>
    <row r="3767" spans="1:16" ht="51">
      <c r="A3767" s="266" t="s">
        <v>626</v>
      </c>
      <c r="B3767" s="124"/>
      <c r="C3767" s="125" t="s">
        <v>1234</v>
      </c>
      <c r="D3767" s="119">
        <v>43201</v>
      </c>
      <c r="E3767" s="120" t="s">
        <v>7386</v>
      </c>
      <c r="F3767" s="120" t="s">
        <v>3</v>
      </c>
      <c r="G3767" s="120">
        <v>1612787</v>
      </c>
      <c r="H3767" s="124"/>
      <c r="I3767" s="128" t="s">
        <v>8817</v>
      </c>
      <c r="J3767" s="124"/>
      <c r="K3767" s="124"/>
      <c r="L3767" s="124"/>
      <c r="M3767" s="124"/>
      <c r="N3767" s="213">
        <v>0</v>
      </c>
      <c r="O3767" s="213">
        <v>15410.83</v>
      </c>
      <c r="P3767" s="124" t="s">
        <v>1314</v>
      </c>
    </row>
    <row r="3768" spans="1:16" ht="63.75">
      <c r="A3768" s="266">
        <v>291</v>
      </c>
      <c r="B3768" s="124"/>
      <c r="C3768" s="125" t="s">
        <v>794</v>
      </c>
      <c r="D3768" s="119">
        <v>43201</v>
      </c>
      <c r="E3768" s="120" t="s">
        <v>7397</v>
      </c>
      <c r="F3768" s="120" t="s">
        <v>3</v>
      </c>
      <c r="G3768" s="120">
        <v>1612802</v>
      </c>
      <c r="H3768" s="124"/>
      <c r="I3768" s="128" t="s">
        <v>8828</v>
      </c>
      <c r="J3768" s="124"/>
      <c r="K3768" s="124"/>
      <c r="L3768" s="124"/>
      <c r="M3768" s="124"/>
      <c r="N3768" s="213">
        <v>0</v>
      </c>
      <c r="O3768" s="213">
        <v>11649.73</v>
      </c>
      <c r="P3768" s="124" t="s">
        <v>1314</v>
      </c>
    </row>
    <row r="3769" spans="1:16" ht="51">
      <c r="A3769" s="266" t="s">
        <v>619</v>
      </c>
      <c r="B3769" s="124"/>
      <c r="C3769" s="125" t="s">
        <v>713</v>
      </c>
      <c r="D3769" s="119">
        <v>43201</v>
      </c>
      <c r="E3769" s="120" t="s">
        <v>7496</v>
      </c>
      <c r="F3769" s="120" t="s">
        <v>3</v>
      </c>
      <c r="G3769" s="120">
        <v>1612824</v>
      </c>
      <c r="H3769" s="124"/>
      <c r="I3769" s="128" t="s">
        <v>8910</v>
      </c>
      <c r="J3769" s="124"/>
      <c r="K3769" s="124"/>
      <c r="L3769" s="124"/>
      <c r="M3769" s="124"/>
      <c r="N3769" s="213">
        <v>0</v>
      </c>
      <c r="O3769" s="213">
        <v>894.03</v>
      </c>
      <c r="P3769" s="124" t="s">
        <v>1314</v>
      </c>
    </row>
    <row r="3770" spans="1:16" ht="51">
      <c r="A3770" s="266" t="s">
        <v>619</v>
      </c>
      <c r="B3770" s="124"/>
      <c r="C3770" s="125" t="s">
        <v>713</v>
      </c>
      <c r="D3770" s="119">
        <v>43201</v>
      </c>
      <c r="E3770" s="120" t="s">
        <v>7500</v>
      </c>
      <c r="F3770" s="120" t="s">
        <v>3</v>
      </c>
      <c r="G3770" s="120">
        <v>1612955</v>
      </c>
      <c r="H3770" s="124"/>
      <c r="I3770" s="128" t="s">
        <v>8913</v>
      </c>
      <c r="J3770" s="124"/>
      <c r="K3770" s="124"/>
      <c r="L3770" s="124"/>
      <c r="M3770" s="124"/>
      <c r="N3770" s="213">
        <v>0</v>
      </c>
      <c r="O3770" s="213">
        <v>955.33</v>
      </c>
      <c r="P3770" s="124" t="s">
        <v>1314</v>
      </c>
    </row>
    <row r="3771" spans="1:16" ht="51">
      <c r="A3771" s="266" t="s">
        <v>619</v>
      </c>
      <c r="B3771" s="124"/>
      <c r="C3771" s="125" t="s">
        <v>713</v>
      </c>
      <c r="D3771" s="119">
        <v>43201</v>
      </c>
      <c r="E3771" s="120" t="s">
        <v>7503</v>
      </c>
      <c r="F3771" s="120" t="s">
        <v>3</v>
      </c>
      <c r="G3771" s="120">
        <v>1612953</v>
      </c>
      <c r="H3771" s="124"/>
      <c r="I3771" s="128" t="s">
        <v>8916</v>
      </c>
      <c r="J3771" s="124"/>
      <c r="K3771" s="124"/>
      <c r="L3771" s="124"/>
      <c r="M3771" s="124"/>
      <c r="N3771" s="213">
        <v>0</v>
      </c>
      <c r="O3771" s="213">
        <v>4577.43</v>
      </c>
      <c r="P3771" s="124" t="s">
        <v>1314</v>
      </c>
    </row>
    <row r="3772" spans="1:16" ht="63.75">
      <c r="A3772" s="266">
        <v>87</v>
      </c>
      <c r="B3772" s="124"/>
      <c r="C3772" s="125" t="s">
        <v>711</v>
      </c>
      <c r="D3772" s="119">
        <v>43201</v>
      </c>
      <c r="E3772" s="120" t="s">
        <v>7523</v>
      </c>
      <c r="F3772" s="120" t="s">
        <v>3</v>
      </c>
      <c r="G3772" s="120">
        <v>1612689</v>
      </c>
      <c r="H3772" s="124"/>
      <c r="I3772" s="128" t="s">
        <v>8933</v>
      </c>
      <c r="J3772" s="124"/>
      <c r="K3772" s="124"/>
      <c r="L3772" s="124"/>
      <c r="M3772" s="124"/>
      <c r="N3772" s="213">
        <v>0</v>
      </c>
      <c r="O3772" s="213">
        <v>26.03</v>
      </c>
      <c r="P3772" s="124" t="s">
        <v>1314</v>
      </c>
    </row>
    <row r="3773" spans="1:16" ht="63.75">
      <c r="A3773" s="266">
        <v>87</v>
      </c>
      <c r="B3773" s="124"/>
      <c r="C3773" s="125" t="s">
        <v>711</v>
      </c>
      <c r="D3773" s="119">
        <v>43201</v>
      </c>
      <c r="E3773" s="120" t="s">
        <v>7524</v>
      </c>
      <c r="F3773" s="120" t="s">
        <v>3</v>
      </c>
      <c r="G3773" s="120">
        <v>1612691</v>
      </c>
      <c r="H3773" s="124"/>
      <c r="I3773" s="128" t="s">
        <v>8934</v>
      </c>
      <c r="J3773" s="124"/>
      <c r="K3773" s="124"/>
      <c r="L3773" s="124"/>
      <c r="M3773" s="124"/>
      <c r="N3773" s="213">
        <v>0</v>
      </c>
      <c r="O3773" s="213">
        <v>350</v>
      </c>
      <c r="P3773" s="124" t="s">
        <v>1314</v>
      </c>
    </row>
    <row r="3774" spans="1:16" ht="63.75">
      <c r="A3774" s="266">
        <v>15</v>
      </c>
      <c r="B3774" s="124"/>
      <c r="C3774" s="125" t="s">
        <v>691</v>
      </c>
      <c r="D3774" s="119">
        <v>43201</v>
      </c>
      <c r="E3774" s="120" t="s">
        <v>7525</v>
      </c>
      <c r="F3774" s="120" t="s">
        <v>3</v>
      </c>
      <c r="G3774" s="120">
        <v>1612735</v>
      </c>
      <c r="H3774" s="124"/>
      <c r="I3774" s="128" t="s">
        <v>8935</v>
      </c>
      <c r="J3774" s="124"/>
      <c r="K3774" s="124"/>
      <c r="L3774" s="124"/>
      <c r="M3774" s="124"/>
      <c r="N3774" s="213">
        <v>0</v>
      </c>
      <c r="O3774" s="213">
        <v>968.35</v>
      </c>
      <c r="P3774" s="124" t="s">
        <v>1314</v>
      </c>
    </row>
    <row r="3775" spans="1:16" ht="63.75">
      <c r="A3775" s="266">
        <v>15</v>
      </c>
      <c r="B3775" s="124"/>
      <c r="C3775" s="125" t="s">
        <v>691</v>
      </c>
      <c r="D3775" s="119">
        <v>43201</v>
      </c>
      <c r="E3775" s="120" t="s">
        <v>7526</v>
      </c>
      <c r="F3775" s="120" t="s">
        <v>3</v>
      </c>
      <c r="G3775" s="120">
        <v>1612736</v>
      </c>
      <c r="H3775" s="124"/>
      <c r="I3775" s="128" t="s">
        <v>8936</v>
      </c>
      <c r="J3775" s="124"/>
      <c r="K3775" s="124"/>
      <c r="L3775" s="124"/>
      <c r="M3775" s="124"/>
      <c r="N3775" s="213">
        <v>0</v>
      </c>
      <c r="O3775" s="213">
        <v>444926.52</v>
      </c>
      <c r="P3775" s="124" t="s">
        <v>1314</v>
      </c>
    </row>
    <row r="3776" spans="1:16" ht="51">
      <c r="A3776" s="266">
        <v>15</v>
      </c>
      <c r="B3776" s="124"/>
      <c r="C3776" s="125" t="s">
        <v>691</v>
      </c>
      <c r="D3776" s="119">
        <v>43201</v>
      </c>
      <c r="E3776" s="120" t="s">
        <v>7527</v>
      </c>
      <c r="F3776" s="120" t="s">
        <v>3</v>
      </c>
      <c r="G3776" s="120">
        <v>1612741</v>
      </c>
      <c r="H3776" s="124"/>
      <c r="I3776" s="128" t="s">
        <v>8937</v>
      </c>
      <c r="J3776" s="124"/>
      <c r="K3776" s="124"/>
      <c r="L3776" s="124"/>
      <c r="M3776" s="124"/>
      <c r="N3776" s="213">
        <v>0</v>
      </c>
      <c r="O3776" s="213">
        <v>832.07</v>
      </c>
      <c r="P3776" s="124" t="s">
        <v>1314</v>
      </c>
    </row>
    <row r="3777" spans="1:16" ht="63.75">
      <c r="A3777" s="266">
        <v>10</v>
      </c>
      <c r="B3777" s="124"/>
      <c r="C3777" s="125" t="s">
        <v>690</v>
      </c>
      <c r="D3777" s="119">
        <v>43201</v>
      </c>
      <c r="E3777" s="120" t="s">
        <v>7528</v>
      </c>
      <c r="F3777" s="120" t="s">
        <v>3</v>
      </c>
      <c r="G3777" s="120">
        <v>1612742</v>
      </c>
      <c r="H3777" s="124"/>
      <c r="I3777" s="128" t="s">
        <v>8938</v>
      </c>
      <c r="J3777" s="124"/>
      <c r="K3777" s="124"/>
      <c r="L3777" s="124"/>
      <c r="M3777" s="124"/>
      <c r="N3777" s="213">
        <v>0</v>
      </c>
      <c r="O3777" s="213">
        <v>14397.75</v>
      </c>
      <c r="P3777" s="124" t="s">
        <v>1314</v>
      </c>
    </row>
    <row r="3778" spans="1:16" ht="51">
      <c r="A3778" s="266">
        <v>20</v>
      </c>
      <c r="B3778" s="124"/>
      <c r="C3778" s="125" t="s">
        <v>693</v>
      </c>
      <c r="D3778" s="119">
        <v>43201</v>
      </c>
      <c r="E3778" s="120" t="s">
        <v>7529</v>
      </c>
      <c r="F3778" s="120" t="s">
        <v>3</v>
      </c>
      <c r="G3778" s="120">
        <v>1612745</v>
      </c>
      <c r="H3778" s="124"/>
      <c r="I3778" s="128" t="s">
        <v>8939</v>
      </c>
      <c r="J3778" s="124"/>
      <c r="K3778" s="124"/>
      <c r="L3778" s="124"/>
      <c r="M3778" s="124"/>
      <c r="N3778" s="213">
        <v>0</v>
      </c>
      <c r="O3778" s="213">
        <v>16455</v>
      </c>
      <c r="P3778" s="124" t="s">
        <v>1314</v>
      </c>
    </row>
    <row r="3779" spans="1:16" ht="51">
      <c r="A3779" s="266">
        <v>20</v>
      </c>
      <c r="B3779" s="124"/>
      <c r="C3779" s="125" t="s">
        <v>693</v>
      </c>
      <c r="D3779" s="119">
        <v>43201</v>
      </c>
      <c r="E3779" s="120" t="s">
        <v>7530</v>
      </c>
      <c r="F3779" s="120" t="s">
        <v>3</v>
      </c>
      <c r="G3779" s="120">
        <v>1612747</v>
      </c>
      <c r="H3779" s="124"/>
      <c r="I3779" s="128" t="s">
        <v>8940</v>
      </c>
      <c r="J3779" s="124"/>
      <c r="K3779" s="124"/>
      <c r="L3779" s="124"/>
      <c r="M3779" s="124"/>
      <c r="N3779" s="213">
        <v>0</v>
      </c>
      <c r="O3779" s="213">
        <v>115155.18</v>
      </c>
      <c r="P3779" s="124" t="s">
        <v>1314</v>
      </c>
    </row>
    <row r="3780" spans="1:16" ht="51">
      <c r="A3780" s="266">
        <v>20</v>
      </c>
      <c r="B3780" s="124"/>
      <c r="C3780" s="125" t="s">
        <v>693</v>
      </c>
      <c r="D3780" s="119">
        <v>43201</v>
      </c>
      <c r="E3780" s="120" t="s">
        <v>7531</v>
      </c>
      <c r="F3780" s="120" t="s">
        <v>3</v>
      </c>
      <c r="G3780" s="120">
        <v>1612750</v>
      </c>
      <c r="H3780" s="124"/>
      <c r="I3780" s="128" t="s">
        <v>8941</v>
      </c>
      <c r="J3780" s="124"/>
      <c r="K3780" s="124"/>
      <c r="L3780" s="124"/>
      <c r="M3780" s="124"/>
      <c r="N3780" s="213">
        <v>0</v>
      </c>
      <c r="O3780" s="213">
        <v>24031.06</v>
      </c>
      <c r="P3780" s="124" t="s">
        <v>1314</v>
      </c>
    </row>
    <row r="3781" spans="1:16" ht="51">
      <c r="A3781" s="266">
        <v>20</v>
      </c>
      <c r="B3781" s="124"/>
      <c r="C3781" s="125" t="s">
        <v>693</v>
      </c>
      <c r="D3781" s="119">
        <v>43201</v>
      </c>
      <c r="E3781" s="120" t="s">
        <v>7532</v>
      </c>
      <c r="F3781" s="120" t="s">
        <v>3</v>
      </c>
      <c r="G3781" s="120">
        <v>1612752</v>
      </c>
      <c r="H3781" s="124"/>
      <c r="I3781" s="128" t="s">
        <v>8942</v>
      </c>
      <c r="J3781" s="124"/>
      <c r="K3781" s="124"/>
      <c r="L3781" s="124"/>
      <c r="M3781" s="124"/>
      <c r="N3781" s="213">
        <v>0</v>
      </c>
      <c r="O3781" s="213">
        <v>65947.199999999997</v>
      </c>
      <c r="P3781" s="124" t="s">
        <v>1314</v>
      </c>
    </row>
    <row r="3782" spans="1:16" ht="51">
      <c r="A3782" s="266">
        <v>20</v>
      </c>
      <c r="B3782" s="124"/>
      <c r="C3782" s="125" t="s">
        <v>693</v>
      </c>
      <c r="D3782" s="119">
        <v>43201</v>
      </c>
      <c r="E3782" s="120" t="s">
        <v>7533</v>
      </c>
      <c r="F3782" s="120" t="s">
        <v>3</v>
      </c>
      <c r="G3782" s="120">
        <v>1612755</v>
      </c>
      <c r="H3782" s="124"/>
      <c r="I3782" s="128" t="s">
        <v>8943</v>
      </c>
      <c r="J3782" s="124"/>
      <c r="K3782" s="124"/>
      <c r="L3782" s="124"/>
      <c r="M3782" s="124"/>
      <c r="N3782" s="213">
        <v>0</v>
      </c>
      <c r="O3782" s="213">
        <v>31150</v>
      </c>
      <c r="P3782" s="124" t="s">
        <v>1314</v>
      </c>
    </row>
    <row r="3783" spans="1:16" ht="51">
      <c r="A3783" s="266">
        <v>20</v>
      </c>
      <c r="B3783" s="124"/>
      <c r="C3783" s="125" t="s">
        <v>693</v>
      </c>
      <c r="D3783" s="119">
        <v>43201</v>
      </c>
      <c r="E3783" s="120" t="s">
        <v>7534</v>
      </c>
      <c r="F3783" s="120" t="s">
        <v>3</v>
      </c>
      <c r="G3783" s="120">
        <v>1612758</v>
      </c>
      <c r="H3783" s="124"/>
      <c r="I3783" s="128" t="s">
        <v>8944</v>
      </c>
      <c r="J3783" s="124"/>
      <c r="K3783" s="124"/>
      <c r="L3783" s="124"/>
      <c r="M3783" s="124"/>
      <c r="N3783" s="213">
        <v>0</v>
      </c>
      <c r="O3783" s="213">
        <v>101797.86</v>
      </c>
      <c r="P3783" s="124" t="s">
        <v>1314</v>
      </c>
    </row>
    <row r="3784" spans="1:16" ht="51">
      <c r="A3784" s="266">
        <v>20</v>
      </c>
      <c r="B3784" s="124"/>
      <c r="C3784" s="125" t="s">
        <v>693</v>
      </c>
      <c r="D3784" s="119">
        <v>43201</v>
      </c>
      <c r="E3784" s="120" t="s">
        <v>7535</v>
      </c>
      <c r="F3784" s="120" t="s">
        <v>3</v>
      </c>
      <c r="G3784" s="120">
        <v>1612761</v>
      </c>
      <c r="H3784" s="124"/>
      <c r="I3784" s="128" t="s">
        <v>8945</v>
      </c>
      <c r="J3784" s="124"/>
      <c r="K3784" s="124"/>
      <c r="L3784" s="124"/>
      <c r="M3784" s="124"/>
      <c r="N3784" s="213">
        <v>0</v>
      </c>
      <c r="O3784" s="213">
        <v>17633.09</v>
      </c>
      <c r="P3784" s="124" t="s">
        <v>1314</v>
      </c>
    </row>
    <row r="3785" spans="1:16" ht="51">
      <c r="A3785" s="266">
        <v>20</v>
      </c>
      <c r="B3785" s="124"/>
      <c r="C3785" s="125" t="s">
        <v>693</v>
      </c>
      <c r="D3785" s="119">
        <v>43201</v>
      </c>
      <c r="E3785" s="120" t="s">
        <v>7536</v>
      </c>
      <c r="F3785" s="120" t="s">
        <v>3</v>
      </c>
      <c r="G3785" s="120">
        <v>1612765</v>
      </c>
      <c r="H3785" s="124"/>
      <c r="I3785" s="128" t="s">
        <v>8946</v>
      </c>
      <c r="J3785" s="124"/>
      <c r="K3785" s="124"/>
      <c r="L3785" s="124"/>
      <c r="M3785" s="124"/>
      <c r="N3785" s="213">
        <v>0</v>
      </c>
      <c r="O3785" s="213">
        <v>371</v>
      </c>
      <c r="P3785" s="124" t="s">
        <v>1314</v>
      </c>
    </row>
    <row r="3786" spans="1:16" ht="63.75">
      <c r="A3786" s="266">
        <v>20</v>
      </c>
      <c r="B3786" s="124"/>
      <c r="C3786" s="125" t="s">
        <v>693</v>
      </c>
      <c r="D3786" s="119">
        <v>43201</v>
      </c>
      <c r="E3786" s="120" t="s">
        <v>7537</v>
      </c>
      <c r="F3786" s="120" t="s">
        <v>3</v>
      </c>
      <c r="G3786" s="120">
        <v>1612767</v>
      </c>
      <c r="H3786" s="124"/>
      <c r="I3786" s="128" t="s">
        <v>8947</v>
      </c>
      <c r="J3786" s="124"/>
      <c r="K3786" s="124"/>
      <c r="L3786" s="124"/>
      <c r="M3786" s="124"/>
      <c r="N3786" s="213">
        <v>0</v>
      </c>
      <c r="O3786" s="213">
        <v>847.67</v>
      </c>
      <c r="P3786" s="124" t="s">
        <v>1314</v>
      </c>
    </row>
    <row r="3787" spans="1:16" ht="51">
      <c r="A3787" s="266">
        <v>290</v>
      </c>
      <c r="B3787" s="124"/>
      <c r="C3787" s="125" t="s">
        <v>793</v>
      </c>
      <c r="D3787" s="119">
        <v>43201</v>
      </c>
      <c r="E3787" s="120" t="s">
        <v>7540</v>
      </c>
      <c r="F3787" s="120" t="s">
        <v>3</v>
      </c>
      <c r="G3787" s="120">
        <v>1612817</v>
      </c>
      <c r="H3787" s="124"/>
      <c r="I3787" s="128" t="s">
        <v>8950</v>
      </c>
      <c r="J3787" s="124"/>
      <c r="K3787" s="124"/>
      <c r="L3787" s="124"/>
      <c r="M3787" s="124"/>
      <c r="N3787" s="213">
        <v>0</v>
      </c>
      <c r="O3787" s="213">
        <v>73576.63</v>
      </c>
      <c r="P3787" s="124" t="s">
        <v>1314</v>
      </c>
    </row>
    <row r="3788" spans="1:16" ht="51">
      <c r="A3788" s="266">
        <v>290</v>
      </c>
      <c r="B3788" s="124"/>
      <c r="C3788" s="125" t="s">
        <v>793</v>
      </c>
      <c r="D3788" s="119">
        <v>43201</v>
      </c>
      <c r="E3788" s="120" t="s">
        <v>7541</v>
      </c>
      <c r="F3788" s="120" t="s">
        <v>3</v>
      </c>
      <c r="G3788" s="120">
        <v>1612818</v>
      </c>
      <c r="H3788" s="124"/>
      <c r="I3788" s="128" t="s">
        <v>8951</v>
      </c>
      <c r="J3788" s="124"/>
      <c r="K3788" s="124"/>
      <c r="L3788" s="124"/>
      <c r="M3788" s="124"/>
      <c r="N3788" s="213">
        <v>0</v>
      </c>
      <c r="O3788" s="213">
        <v>9912.2900000000009</v>
      </c>
      <c r="P3788" s="124" t="s">
        <v>1314</v>
      </c>
    </row>
    <row r="3789" spans="1:16" ht="63.75">
      <c r="A3789" s="266">
        <v>290</v>
      </c>
      <c r="B3789" s="124"/>
      <c r="C3789" s="125" t="s">
        <v>793</v>
      </c>
      <c r="D3789" s="119">
        <v>43201</v>
      </c>
      <c r="E3789" s="120" t="s">
        <v>7542</v>
      </c>
      <c r="F3789" s="120" t="s">
        <v>3</v>
      </c>
      <c r="G3789" s="120">
        <v>1612822</v>
      </c>
      <c r="H3789" s="124"/>
      <c r="I3789" s="128" t="s">
        <v>8952</v>
      </c>
      <c r="J3789" s="124"/>
      <c r="K3789" s="124"/>
      <c r="L3789" s="124"/>
      <c r="M3789" s="124"/>
      <c r="N3789" s="213">
        <v>0</v>
      </c>
      <c r="O3789" s="213">
        <v>510</v>
      </c>
      <c r="P3789" s="124" t="s">
        <v>1314</v>
      </c>
    </row>
    <row r="3790" spans="1:16" ht="51">
      <c r="A3790" s="266">
        <v>81</v>
      </c>
      <c r="B3790" s="124"/>
      <c r="C3790" s="125" t="s">
        <v>709</v>
      </c>
      <c r="D3790" s="119">
        <v>43201</v>
      </c>
      <c r="E3790" s="120" t="s">
        <v>7544</v>
      </c>
      <c r="F3790" s="120" t="s">
        <v>3</v>
      </c>
      <c r="G3790" s="120">
        <v>1612692</v>
      </c>
      <c r="H3790" s="124"/>
      <c r="I3790" s="128" t="s">
        <v>8954</v>
      </c>
      <c r="J3790" s="124"/>
      <c r="K3790" s="124"/>
      <c r="L3790" s="124"/>
      <c r="M3790" s="124"/>
      <c r="N3790" s="213">
        <v>0</v>
      </c>
      <c r="O3790" s="213">
        <v>200</v>
      </c>
      <c r="P3790" s="124" t="s">
        <v>1314</v>
      </c>
    </row>
    <row r="3791" spans="1:16" ht="51">
      <c r="A3791" s="266" t="s">
        <v>619</v>
      </c>
      <c r="B3791" s="124"/>
      <c r="C3791" s="125" t="s">
        <v>713</v>
      </c>
      <c r="D3791" s="119">
        <v>43201</v>
      </c>
      <c r="E3791" s="120" t="s">
        <v>7552</v>
      </c>
      <c r="F3791" s="120" t="s">
        <v>3</v>
      </c>
      <c r="G3791" s="120">
        <v>1612780</v>
      </c>
      <c r="H3791" s="124"/>
      <c r="I3791" s="128" t="s">
        <v>8962</v>
      </c>
      <c r="J3791" s="124"/>
      <c r="K3791" s="124"/>
      <c r="L3791" s="124"/>
      <c r="M3791" s="124"/>
      <c r="N3791" s="213">
        <v>0</v>
      </c>
      <c r="O3791" s="213">
        <v>20000</v>
      </c>
      <c r="P3791" s="124" t="s">
        <v>1314</v>
      </c>
    </row>
    <row r="3792" spans="1:16" ht="51">
      <c r="A3792" s="266">
        <v>86</v>
      </c>
      <c r="B3792" s="124"/>
      <c r="C3792" s="125" t="s">
        <v>710</v>
      </c>
      <c r="D3792" s="119">
        <v>43201</v>
      </c>
      <c r="E3792" s="120" t="s">
        <v>7553</v>
      </c>
      <c r="F3792" s="120" t="s">
        <v>3</v>
      </c>
      <c r="G3792" s="120">
        <v>1612834</v>
      </c>
      <c r="H3792" s="124"/>
      <c r="I3792" s="128" t="s">
        <v>8963</v>
      </c>
      <c r="J3792" s="124"/>
      <c r="K3792" s="124"/>
      <c r="L3792" s="124"/>
      <c r="M3792" s="124"/>
      <c r="N3792" s="213">
        <v>0</v>
      </c>
      <c r="O3792" s="213">
        <v>9880</v>
      </c>
      <c r="P3792" s="124" t="s">
        <v>1314</v>
      </c>
    </row>
    <row r="3793" spans="1:16" ht="51">
      <c r="A3793" s="266">
        <v>86</v>
      </c>
      <c r="B3793" s="124"/>
      <c r="C3793" s="125" t="s">
        <v>710</v>
      </c>
      <c r="D3793" s="119">
        <v>43201</v>
      </c>
      <c r="E3793" s="120" t="s">
        <v>7554</v>
      </c>
      <c r="F3793" s="120" t="s">
        <v>3</v>
      </c>
      <c r="G3793" s="120">
        <v>1612835</v>
      </c>
      <c r="H3793" s="124"/>
      <c r="I3793" s="128" t="s">
        <v>8964</v>
      </c>
      <c r="J3793" s="124"/>
      <c r="K3793" s="124"/>
      <c r="L3793" s="124"/>
      <c r="M3793" s="124"/>
      <c r="N3793" s="213">
        <v>0</v>
      </c>
      <c r="O3793" s="213">
        <v>800</v>
      </c>
      <c r="P3793" s="124" t="s">
        <v>1314</v>
      </c>
    </row>
    <row r="3794" spans="1:16" ht="51">
      <c r="A3794" s="266">
        <v>20</v>
      </c>
      <c r="B3794" s="124"/>
      <c r="C3794" s="125" t="s">
        <v>693</v>
      </c>
      <c r="D3794" s="119">
        <v>43201</v>
      </c>
      <c r="E3794" s="120" t="s">
        <v>7555</v>
      </c>
      <c r="F3794" s="120" t="s">
        <v>3</v>
      </c>
      <c r="G3794" s="120">
        <v>1612936</v>
      </c>
      <c r="H3794" s="124"/>
      <c r="I3794" s="128" t="s">
        <v>8965</v>
      </c>
      <c r="J3794" s="124"/>
      <c r="K3794" s="124"/>
      <c r="L3794" s="124"/>
      <c r="M3794" s="124"/>
      <c r="N3794" s="213">
        <v>0</v>
      </c>
      <c r="O3794" s="213">
        <v>212</v>
      </c>
      <c r="P3794" s="124" t="s">
        <v>1314</v>
      </c>
    </row>
    <row r="3795" spans="1:16" ht="51">
      <c r="A3795" s="266">
        <v>591</v>
      </c>
      <c r="B3795" s="124"/>
      <c r="C3795" s="125" t="s">
        <v>861</v>
      </c>
      <c r="D3795" s="119">
        <v>43201</v>
      </c>
      <c r="E3795" s="120" t="s">
        <v>7556</v>
      </c>
      <c r="F3795" s="120" t="s">
        <v>3</v>
      </c>
      <c r="G3795" s="120">
        <v>1612941</v>
      </c>
      <c r="H3795" s="124"/>
      <c r="I3795" s="128" t="s">
        <v>3311</v>
      </c>
      <c r="J3795" s="124"/>
      <c r="K3795" s="124"/>
      <c r="L3795" s="124"/>
      <c r="M3795" s="124"/>
      <c r="N3795" s="213">
        <v>0</v>
      </c>
      <c r="O3795" s="213">
        <v>31.7</v>
      </c>
      <c r="P3795" s="124" t="s">
        <v>1314</v>
      </c>
    </row>
    <row r="3796" spans="1:16" ht="38.25">
      <c r="A3796" s="266">
        <v>288</v>
      </c>
      <c r="B3796" s="124"/>
      <c r="C3796" s="125" t="s">
        <v>791</v>
      </c>
      <c r="D3796" s="119">
        <v>43201</v>
      </c>
      <c r="E3796" s="120" t="s">
        <v>7557</v>
      </c>
      <c r="F3796" s="120" t="s">
        <v>3</v>
      </c>
      <c r="G3796" s="120">
        <v>1612950</v>
      </c>
      <c r="H3796" s="124"/>
      <c r="I3796" s="128" t="s">
        <v>8966</v>
      </c>
      <c r="J3796" s="124"/>
      <c r="K3796" s="124"/>
      <c r="L3796" s="124"/>
      <c r="M3796" s="124"/>
      <c r="N3796" s="213">
        <v>0</v>
      </c>
      <c r="O3796" s="213">
        <v>2492.5</v>
      </c>
      <c r="P3796" s="124" t="s">
        <v>1314</v>
      </c>
    </row>
    <row r="3797" spans="1:16" ht="63.75">
      <c r="A3797" s="266">
        <v>512</v>
      </c>
      <c r="B3797" s="124"/>
      <c r="C3797" s="125" t="s">
        <v>840</v>
      </c>
      <c r="D3797" s="119">
        <v>43201</v>
      </c>
      <c r="E3797" s="120" t="s">
        <v>7558</v>
      </c>
      <c r="F3797" s="120" t="s">
        <v>3</v>
      </c>
      <c r="G3797" s="120">
        <v>1612958</v>
      </c>
      <c r="H3797" s="124"/>
      <c r="I3797" s="128" t="s">
        <v>8967</v>
      </c>
      <c r="J3797" s="124"/>
      <c r="K3797" s="124"/>
      <c r="L3797" s="124"/>
      <c r="M3797" s="124"/>
      <c r="N3797" s="213">
        <v>0</v>
      </c>
      <c r="O3797" s="213">
        <v>60</v>
      </c>
      <c r="P3797" s="124" t="s">
        <v>1314</v>
      </c>
    </row>
    <row r="3798" spans="1:16" ht="63.75">
      <c r="A3798" s="266">
        <v>512</v>
      </c>
      <c r="B3798" s="124"/>
      <c r="C3798" s="125" t="s">
        <v>840</v>
      </c>
      <c r="D3798" s="119">
        <v>43201</v>
      </c>
      <c r="E3798" s="120" t="s">
        <v>7559</v>
      </c>
      <c r="F3798" s="120" t="s">
        <v>3</v>
      </c>
      <c r="G3798" s="120">
        <v>1612959</v>
      </c>
      <c r="H3798" s="124"/>
      <c r="I3798" s="128" t="s">
        <v>8968</v>
      </c>
      <c r="J3798" s="124"/>
      <c r="K3798" s="124"/>
      <c r="L3798" s="124"/>
      <c r="M3798" s="124"/>
      <c r="N3798" s="213">
        <v>0</v>
      </c>
      <c r="O3798" s="213">
        <v>10</v>
      </c>
      <c r="P3798" s="124" t="s">
        <v>1314</v>
      </c>
    </row>
    <row r="3799" spans="1:16" ht="51">
      <c r="A3799" s="266">
        <v>212</v>
      </c>
      <c r="B3799" s="124"/>
      <c r="C3799" s="125" t="s">
        <v>761</v>
      </c>
      <c r="D3799" s="119">
        <v>43201</v>
      </c>
      <c r="E3799" s="120" t="s">
        <v>7560</v>
      </c>
      <c r="F3799" s="120" t="s">
        <v>3</v>
      </c>
      <c r="G3799" s="120">
        <v>1612986</v>
      </c>
      <c r="H3799" s="124"/>
      <c r="I3799" s="128" t="s">
        <v>8969</v>
      </c>
      <c r="J3799" s="124"/>
      <c r="K3799" s="124"/>
      <c r="L3799" s="124"/>
      <c r="M3799" s="124"/>
      <c r="N3799" s="213">
        <v>0</v>
      </c>
      <c r="O3799" s="213">
        <v>50</v>
      </c>
      <c r="P3799" s="124" t="s">
        <v>1314</v>
      </c>
    </row>
    <row r="3800" spans="1:16" ht="51">
      <c r="A3800" s="266">
        <v>16</v>
      </c>
      <c r="B3800" s="124"/>
      <c r="C3800" s="125" t="s">
        <v>692</v>
      </c>
      <c r="D3800" s="119">
        <v>43201</v>
      </c>
      <c r="E3800" s="120" t="s">
        <v>7608</v>
      </c>
      <c r="F3800" s="120" t="s">
        <v>3</v>
      </c>
      <c r="G3800" s="120">
        <v>1612789</v>
      </c>
      <c r="H3800" s="124"/>
      <c r="I3800" s="128" t="s">
        <v>9009</v>
      </c>
      <c r="J3800" s="124"/>
      <c r="K3800" s="124"/>
      <c r="L3800" s="124"/>
      <c r="M3800" s="124"/>
      <c r="N3800" s="213">
        <v>0</v>
      </c>
      <c r="O3800" s="213">
        <v>5785.27</v>
      </c>
      <c r="P3800" s="124" t="s">
        <v>1314</v>
      </c>
    </row>
    <row r="3801" spans="1:16" ht="51">
      <c r="A3801" s="266" t="s">
        <v>619</v>
      </c>
      <c r="B3801" s="124"/>
      <c r="C3801" s="125" t="s">
        <v>713</v>
      </c>
      <c r="D3801" s="119">
        <v>43201</v>
      </c>
      <c r="E3801" s="120" t="s">
        <v>7633</v>
      </c>
      <c r="F3801" s="120" t="s">
        <v>3</v>
      </c>
      <c r="G3801" s="120">
        <v>1612906</v>
      </c>
      <c r="H3801" s="124"/>
      <c r="I3801" s="128" t="s">
        <v>9032</v>
      </c>
      <c r="J3801" s="124"/>
      <c r="K3801" s="124"/>
      <c r="L3801" s="124"/>
      <c r="M3801" s="124"/>
      <c r="N3801" s="213">
        <v>0</v>
      </c>
      <c r="O3801" s="213">
        <v>566.33000000000004</v>
      </c>
      <c r="P3801" s="124" t="s">
        <v>1314</v>
      </c>
    </row>
    <row r="3802" spans="1:16" ht="51">
      <c r="A3802" s="266" t="s">
        <v>619</v>
      </c>
      <c r="B3802" s="124"/>
      <c r="C3802" s="125" t="s">
        <v>713</v>
      </c>
      <c r="D3802" s="119">
        <v>43201</v>
      </c>
      <c r="E3802" s="120" t="s">
        <v>7704</v>
      </c>
      <c r="F3802" s="120" t="s">
        <v>3</v>
      </c>
      <c r="G3802" s="120">
        <v>1612830</v>
      </c>
      <c r="H3802" s="124"/>
      <c r="I3802" s="128" t="s">
        <v>9082</v>
      </c>
      <c r="J3802" s="124"/>
      <c r="K3802" s="124"/>
      <c r="L3802" s="124"/>
      <c r="M3802" s="124"/>
      <c r="N3802" s="213">
        <v>0</v>
      </c>
      <c r="O3802" s="213">
        <v>421.1</v>
      </c>
      <c r="P3802" s="124" t="s">
        <v>1314</v>
      </c>
    </row>
    <row r="3803" spans="1:16" ht="38.25">
      <c r="A3803" s="266">
        <v>46</v>
      </c>
      <c r="B3803" s="124"/>
      <c r="C3803" s="125" t="s">
        <v>698</v>
      </c>
      <c r="D3803" s="119">
        <v>43201</v>
      </c>
      <c r="E3803" s="120" t="s">
        <v>7842</v>
      </c>
      <c r="F3803" s="120" t="s">
        <v>3</v>
      </c>
      <c r="G3803" s="120">
        <v>1612871</v>
      </c>
      <c r="H3803" s="124"/>
      <c r="I3803" s="128" t="s">
        <v>9204</v>
      </c>
      <c r="J3803" s="124"/>
      <c r="K3803" s="124"/>
      <c r="L3803" s="124"/>
      <c r="M3803" s="124"/>
      <c r="N3803" s="213">
        <v>0</v>
      </c>
      <c r="O3803" s="213">
        <v>832</v>
      </c>
      <c r="P3803" s="124" t="s">
        <v>1314</v>
      </c>
    </row>
    <row r="3804" spans="1:16" ht="51">
      <c r="A3804" s="266" t="s">
        <v>619</v>
      </c>
      <c r="B3804" s="124"/>
      <c r="C3804" s="125" t="s">
        <v>713</v>
      </c>
      <c r="D3804" s="119">
        <v>43201</v>
      </c>
      <c r="E3804" s="120" t="s">
        <v>8158</v>
      </c>
      <c r="F3804" s="120" t="s">
        <v>6</v>
      </c>
      <c r="G3804" s="120">
        <v>962033</v>
      </c>
      <c r="H3804" s="124"/>
      <c r="I3804" s="128" t="s">
        <v>9508</v>
      </c>
      <c r="J3804" s="124"/>
      <c r="K3804" s="124"/>
      <c r="L3804" s="124"/>
      <c r="M3804" s="124"/>
      <c r="N3804" s="213">
        <v>0</v>
      </c>
      <c r="O3804" s="213">
        <v>10282.65</v>
      </c>
      <c r="P3804" s="124" t="s">
        <v>1314</v>
      </c>
    </row>
    <row r="3805" spans="1:16" ht="51">
      <c r="A3805" s="266" t="s">
        <v>619</v>
      </c>
      <c r="B3805" s="124"/>
      <c r="C3805" s="125" t="s">
        <v>713</v>
      </c>
      <c r="D3805" s="119">
        <v>43201</v>
      </c>
      <c r="E3805" s="120" t="s">
        <v>8159</v>
      </c>
      <c r="F3805" s="120" t="s">
        <v>6</v>
      </c>
      <c r="G3805" s="120">
        <v>962034</v>
      </c>
      <c r="H3805" s="124"/>
      <c r="I3805" s="128" t="s">
        <v>9509</v>
      </c>
      <c r="J3805" s="124"/>
      <c r="K3805" s="124"/>
      <c r="L3805" s="124"/>
      <c r="M3805" s="124"/>
      <c r="N3805" s="213">
        <v>0</v>
      </c>
      <c r="O3805" s="213">
        <v>406.7</v>
      </c>
      <c r="P3805" s="124" t="s">
        <v>1314</v>
      </c>
    </row>
    <row r="3806" spans="1:16" ht="76.5">
      <c r="A3806" s="266">
        <v>25</v>
      </c>
      <c r="B3806" s="124"/>
      <c r="C3806" s="125" t="s">
        <v>694</v>
      </c>
      <c r="D3806" s="119">
        <v>43201</v>
      </c>
      <c r="E3806" s="120" t="s">
        <v>8160</v>
      </c>
      <c r="F3806" s="120" t="s">
        <v>1315</v>
      </c>
      <c r="G3806" s="120">
        <v>17266505</v>
      </c>
      <c r="H3806" s="124"/>
      <c r="I3806" s="128" t="s">
        <v>9510</v>
      </c>
      <c r="J3806" s="124"/>
      <c r="K3806" s="124"/>
      <c r="L3806" s="124"/>
      <c r="M3806" s="124"/>
      <c r="N3806" s="213">
        <v>1949628.26</v>
      </c>
      <c r="O3806" s="213">
        <v>0</v>
      </c>
      <c r="P3806" s="124" t="s">
        <v>1314</v>
      </c>
    </row>
    <row r="3807" spans="1:16" ht="76.5">
      <c r="A3807" s="266">
        <v>25</v>
      </c>
      <c r="B3807" s="124"/>
      <c r="C3807" s="125" t="s">
        <v>694</v>
      </c>
      <c r="D3807" s="119">
        <v>43201</v>
      </c>
      <c r="E3807" s="120" t="s">
        <v>8161</v>
      </c>
      <c r="F3807" s="120" t="s">
        <v>1315</v>
      </c>
      <c r="G3807" s="120">
        <v>17266504</v>
      </c>
      <c r="H3807" s="124"/>
      <c r="I3807" s="128" t="s">
        <v>9511</v>
      </c>
      <c r="J3807" s="124"/>
      <c r="K3807" s="124"/>
      <c r="L3807" s="124"/>
      <c r="M3807" s="124"/>
      <c r="N3807" s="213">
        <v>1457223.11</v>
      </c>
      <c r="O3807" s="213">
        <v>0</v>
      </c>
      <c r="P3807" s="124" t="s">
        <v>1314</v>
      </c>
    </row>
    <row r="3808" spans="1:16" ht="76.5">
      <c r="A3808" s="266">
        <v>25</v>
      </c>
      <c r="B3808" s="124"/>
      <c r="C3808" s="125" t="s">
        <v>694</v>
      </c>
      <c r="D3808" s="119">
        <v>43201</v>
      </c>
      <c r="E3808" s="120" t="s">
        <v>8162</v>
      </c>
      <c r="F3808" s="120" t="s">
        <v>1315</v>
      </c>
      <c r="G3808" s="120">
        <v>17266503</v>
      </c>
      <c r="H3808" s="124"/>
      <c r="I3808" s="128" t="s">
        <v>9512</v>
      </c>
      <c r="J3808" s="124"/>
      <c r="K3808" s="124"/>
      <c r="L3808" s="124"/>
      <c r="M3808" s="124"/>
      <c r="N3808" s="213">
        <v>3961071.27</v>
      </c>
      <c r="O3808" s="213">
        <v>0</v>
      </c>
      <c r="P3808" s="124" t="s">
        <v>1314</v>
      </c>
    </row>
    <row r="3809" spans="1:16" ht="76.5">
      <c r="A3809" s="266">
        <v>25</v>
      </c>
      <c r="B3809" s="124"/>
      <c r="C3809" s="125" t="s">
        <v>694</v>
      </c>
      <c r="D3809" s="119">
        <v>43201</v>
      </c>
      <c r="E3809" s="120" t="s">
        <v>8163</v>
      </c>
      <c r="F3809" s="120" t="s">
        <v>1315</v>
      </c>
      <c r="G3809" s="120">
        <v>17264227</v>
      </c>
      <c r="H3809" s="124"/>
      <c r="I3809" s="128" t="s">
        <v>9513</v>
      </c>
      <c r="J3809" s="124"/>
      <c r="K3809" s="124"/>
      <c r="L3809" s="124"/>
      <c r="M3809" s="124"/>
      <c r="N3809" s="213">
        <v>120056.1</v>
      </c>
      <c r="O3809" s="213">
        <v>0</v>
      </c>
      <c r="P3809" s="124" t="s">
        <v>1314</v>
      </c>
    </row>
    <row r="3810" spans="1:16" ht="76.5">
      <c r="A3810" s="266">
        <v>25</v>
      </c>
      <c r="B3810" s="124"/>
      <c r="C3810" s="125" t="s">
        <v>694</v>
      </c>
      <c r="D3810" s="119">
        <v>43201</v>
      </c>
      <c r="E3810" s="120" t="s">
        <v>8164</v>
      </c>
      <c r="F3810" s="120" t="s">
        <v>1315</v>
      </c>
      <c r="G3810" s="120">
        <v>17264230</v>
      </c>
      <c r="H3810" s="124"/>
      <c r="I3810" s="128" t="s">
        <v>6390</v>
      </c>
      <c r="J3810" s="124"/>
      <c r="K3810" s="124"/>
      <c r="L3810" s="124"/>
      <c r="M3810" s="124"/>
      <c r="N3810" s="213">
        <v>243214.82</v>
      </c>
      <c r="O3810" s="213">
        <v>0</v>
      </c>
      <c r="P3810" s="124" t="s">
        <v>1314</v>
      </c>
    </row>
    <row r="3811" spans="1:16" ht="76.5">
      <c r="A3811" s="266">
        <v>25</v>
      </c>
      <c r="B3811" s="124"/>
      <c r="C3811" s="125" t="s">
        <v>694</v>
      </c>
      <c r="D3811" s="119">
        <v>43201</v>
      </c>
      <c r="E3811" s="120" t="s">
        <v>8165</v>
      </c>
      <c r="F3811" s="120" t="s">
        <v>1315</v>
      </c>
      <c r="G3811" s="120">
        <v>17264231</v>
      </c>
      <c r="H3811" s="124"/>
      <c r="I3811" s="128" t="s">
        <v>9514</v>
      </c>
      <c r="J3811" s="124"/>
      <c r="K3811" s="124"/>
      <c r="L3811" s="124"/>
      <c r="M3811" s="124"/>
      <c r="N3811" s="213">
        <v>274219.55</v>
      </c>
      <c r="O3811" s="213">
        <v>0</v>
      </c>
      <c r="P3811" s="124" t="s">
        <v>1314</v>
      </c>
    </row>
    <row r="3812" spans="1:16" ht="76.5">
      <c r="A3812" s="266">
        <v>25</v>
      </c>
      <c r="B3812" s="124"/>
      <c r="C3812" s="125" t="s">
        <v>694</v>
      </c>
      <c r="D3812" s="119">
        <v>43201</v>
      </c>
      <c r="E3812" s="120" t="s">
        <v>8166</v>
      </c>
      <c r="F3812" s="120" t="s">
        <v>1315</v>
      </c>
      <c r="G3812" s="120">
        <v>17264234</v>
      </c>
      <c r="H3812" s="124"/>
      <c r="I3812" s="128" t="s">
        <v>9515</v>
      </c>
      <c r="J3812" s="124"/>
      <c r="K3812" s="124"/>
      <c r="L3812" s="124"/>
      <c r="M3812" s="124"/>
      <c r="N3812" s="213">
        <v>373781.23</v>
      </c>
      <c r="O3812" s="213">
        <v>0</v>
      </c>
      <c r="P3812" s="124" t="s">
        <v>1314</v>
      </c>
    </row>
    <row r="3813" spans="1:16" ht="76.5">
      <c r="A3813" s="266">
        <v>25</v>
      </c>
      <c r="B3813" s="124"/>
      <c r="C3813" s="125" t="s">
        <v>694</v>
      </c>
      <c r="D3813" s="119">
        <v>43201</v>
      </c>
      <c r="E3813" s="120" t="s">
        <v>8167</v>
      </c>
      <c r="F3813" s="120" t="s">
        <v>1315</v>
      </c>
      <c r="G3813" s="120">
        <v>17265146</v>
      </c>
      <c r="H3813" s="124"/>
      <c r="I3813" s="128" t="s">
        <v>9516</v>
      </c>
      <c r="J3813" s="124"/>
      <c r="K3813" s="124"/>
      <c r="L3813" s="124"/>
      <c r="M3813" s="124"/>
      <c r="N3813" s="213">
        <v>1342978.04</v>
      </c>
      <c r="O3813" s="213">
        <v>0</v>
      </c>
      <c r="P3813" s="124" t="s">
        <v>1314</v>
      </c>
    </row>
    <row r="3814" spans="1:16" ht="51">
      <c r="A3814" s="266">
        <v>197</v>
      </c>
      <c r="B3814" s="124"/>
      <c r="C3814" s="125" t="s">
        <v>754</v>
      </c>
      <c r="D3814" s="119">
        <v>43201</v>
      </c>
      <c r="E3814" s="120" t="s">
        <v>8168</v>
      </c>
      <c r="F3814" s="120" t="s">
        <v>13</v>
      </c>
      <c r="G3814" s="120">
        <v>918571</v>
      </c>
      <c r="H3814" s="124"/>
      <c r="I3814" s="128" t="s">
        <v>9517</v>
      </c>
      <c r="J3814" s="124"/>
      <c r="K3814" s="124"/>
      <c r="L3814" s="124"/>
      <c r="M3814" s="124"/>
      <c r="N3814" s="213">
        <v>43.01</v>
      </c>
      <c r="O3814" s="213">
        <v>0</v>
      </c>
      <c r="P3814" s="124" t="s">
        <v>1314</v>
      </c>
    </row>
    <row r="3815" spans="1:16" ht="63.75">
      <c r="A3815" s="266">
        <v>197</v>
      </c>
      <c r="B3815" s="124"/>
      <c r="C3815" s="125" t="s">
        <v>754</v>
      </c>
      <c r="D3815" s="119">
        <v>43201</v>
      </c>
      <c r="E3815" s="120" t="s">
        <v>8169</v>
      </c>
      <c r="F3815" s="120" t="s">
        <v>11</v>
      </c>
      <c r="G3815" s="120">
        <v>918571</v>
      </c>
      <c r="H3815" s="124"/>
      <c r="I3815" s="128" t="s">
        <v>9518</v>
      </c>
      <c r="J3815" s="124"/>
      <c r="K3815" s="124"/>
      <c r="L3815" s="124"/>
      <c r="M3815" s="124"/>
      <c r="N3815" s="213">
        <v>50</v>
      </c>
      <c r="O3815" s="213">
        <v>0</v>
      </c>
      <c r="P3815" s="124" t="s">
        <v>1314</v>
      </c>
    </row>
    <row r="3816" spans="1:16" ht="76.5">
      <c r="A3816" s="266">
        <v>41</v>
      </c>
      <c r="B3816" s="124"/>
      <c r="C3816" s="125" t="s">
        <v>697</v>
      </c>
      <c r="D3816" s="119">
        <v>43201</v>
      </c>
      <c r="E3816" s="120" t="s">
        <v>8170</v>
      </c>
      <c r="F3816" s="120" t="s">
        <v>13</v>
      </c>
      <c r="G3816" s="120">
        <v>918572</v>
      </c>
      <c r="H3816" s="124"/>
      <c r="I3816" s="128" t="s">
        <v>9519</v>
      </c>
      <c r="J3816" s="124"/>
      <c r="K3816" s="124"/>
      <c r="L3816" s="124"/>
      <c r="M3816" s="124"/>
      <c r="N3816" s="213">
        <v>343.96</v>
      </c>
      <c r="O3816" s="213">
        <v>0</v>
      </c>
      <c r="P3816" s="124" t="s">
        <v>1314</v>
      </c>
    </row>
    <row r="3817" spans="1:16" ht="76.5">
      <c r="A3817" s="266">
        <v>41</v>
      </c>
      <c r="B3817" s="124"/>
      <c r="C3817" s="125" t="s">
        <v>697</v>
      </c>
      <c r="D3817" s="119">
        <v>43201</v>
      </c>
      <c r="E3817" s="120" t="s">
        <v>8171</v>
      </c>
      <c r="F3817" s="120" t="s">
        <v>11</v>
      </c>
      <c r="G3817" s="120">
        <v>918572</v>
      </c>
      <c r="H3817" s="124"/>
      <c r="I3817" s="128" t="s">
        <v>9520</v>
      </c>
      <c r="J3817" s="124"/>
      <c r="K3817" s="124"/>
      <c r="L3817" s="124"/>
      <c r="M3817" s="124"/>
      <c r="N3817" s="213">
        <v>50</v>
      </c>
      <c r="O3817" s="213">
        <v>0</v>
      </c>
      <c r="P3817" s="124" t="s">
        <v>1314</v>
      </c>
    </row>
    <row r="3818" spans="1:16" ht="76.5">
      <c r="A3818" s="266">
        <v>513</v>
      </c>
      <c r="B3818" s="124"/>
      <c r="C3818" s="125" t="s">
        <v>201</v>
      </c>
      <c r="D3818" s="119">
        <v>43201</v>
      </c>
      <c r="E3818" s="120" t="s">
        <v>8172</v>
      </c>
      <c r="F3818" s="120" t="s">
        <v>13</v>
      </c>
      <c r="G3818" s="120">
        <v>918594</v>
      </c>
      <c r="H3818" s="124"/>
      <c r="I3818" s="128" t="s">
        <v>9521</v>
      </c>
      <c r="J3818" s="124"/>
      <c r="K3818" s="124"/>
      <c r="L3818" s="124"/>
      <c r="M3818" s="124"/>
      <c r="N3818" s="213">
        <v>38898.879999999997</v>
      </c>
      <c r="O3818" s="213">
        <v>0</v>
      </c>
      <c r="P3818" s="124" t="s">
        <v>1314</v>
      </c>
    </row>
    <row r="3819" spans="1:16" ht="102">
      <c r="A3819" s="266">
        <v>197</v>
      </c>
      <c r="B3819" s="124"/>
      <c r="C3819" s="125" t="s">
        <v>754</v>
      </c>
      <c r="D3819" s="119">
        <v>43201</v>
      </c>
      <c r="E3819" s="120" t="s">
        <v>8173</v>
      </c>
      <c r="F3819" s="120" t="s">
        <v>1257</v>
      </c>
      <c r="G3819" s="120">
        <v>4728</v>
      </c>
      <c r="H3819" s="124"/>
      <c r="I3819" s="128" t="s">
        <v>9522</v>
      </c>
      <c r="J3819" s="124"/>
      <c r="K3819" s="124"/>
      <c r="L3819" s="124"/>
      <c r="M3819" s="124"/>
      <c r="N3819" s="213">
        <v>436.11</v>
      </c>
      <c r="O3819" s="213">
        <v>0</v>
      </c>
      <c r="P3819" s="124" t="s">
        <v>1314</v>
      </c>
    </row>
    <row r="3820" spans="1:16" ht="89.25">
      <c r="A3820" s="266">
        <v>197</v>
      </c>
      <c r="B3820" s="124"/>
      <c r="C3820" s="125" t="s">
        <v>754</v>
      </c>
      <c r="D3820" s="119">
        <v>43201</v>
      </c>
      <c r="E3820" s="120" t="s">
        <v>8174</v>
      </c>
      <c r="F3820" s="120" t="s">
        <v>15</v>
      </c>
      <c r="G3820" s="120">
        <v>4728</v>
      </c>
      <c r="H3820" s="124"/>
      <c r="I3820" s="128" t="s">
        <v>9523</v>
      </c>
      <c r="J3820" s="124"/>
      <c r="K3820" s="124"/>
      <c r="L3820" s="124"/>
      <c r="M3820" s="124"/>
      <c r="N3820" s="213">
        <v>291.2</v>
      </c>
      <c r="O3820" s="213">
        <v>0</v>
      </c>
      <c r="P3820" s="124" t="s">
        <v>1314</v>
      </c>
    </row>
    <row r="3821" spans="1:16" ht="63.75">
      <c r="A3821" s="266" t="s">
        <v>619</v>
      </c>
      <c r="B3821" s="124"/>
      <c r="C3821" s="125" t="s">
        <v>713</v>
      </c>
      <c r="D3821" s="119">
        <v>43201</v>
      </c>
      <c r="E3821" s="120" t="s">
        <v>8175</v>
      </c>
      <c r="F3821" s="120" t="s">
        <v>15</v>
      </c>
      <c r="G3821" s="120">
        <v>708857</v>
      </c>
      <c r="H3821" s="124"/>
      <c r="I3821" s="128" t="s">
        <v>9524</v>
      </c>
      <c r="J3821" s="124"/>
      <c r="K3821" s="124"/>
      <c r="L3821" s="124"/>
      <c r="M3821" s="124"/>
      <c r="N3821" s="213">
        <v>50</v>
      </c>
      <c r="O3821" s="213">
        <v>0</v>
      </c>
      <c r="P3821" s="124" t="s">
        <v>1314</v>
      </c>
    </row>
    <row r="3822" spans="1:16" ht="63.75">
      <c r="A3822" s="266" t="s">
        <v>619</v>
      </c>
      <c r="B3822" s="124"/>
      <c r="C3822" s="125" t="s">
        <v>713</v>
      </c>
      <c r="D3822" s="119">
        <v>43201</v>
      </c>
      <c r="E3822" s="120" t="s">
        <v>8176</v>
      </c>
      <c r="F3822" s="120" t="s">
        <v>15</v>
      </c>
      <c r="G3822" s="120">
        <v>708859</v>
      </c>
      <c r="H3822" s="124"/>
      <c r="I3822" s="128" t="s">
        <v>9525</v>
      </c>
      <c r="J3822" s="124"/>
      <c r="K3822" s="124"/>
      <c r="L3822" s="124"/>
      <c r="M3822" s="124"/>
      <c r="N3822" s="213">
        <v>50</v>
      </c>
      <c r="O3822" s="213">
        <v>0</v>
      </c>
      <c r="P3822" s="124" t="s">
        <v>1314</v>
      </c>
    </row>
    <row r="3823" spans="1:16" ht="76.5">
      <c r="A3823" s="266" t="s">
        <v>619</v>
      </c>
      <c r="B3823" s="124"/>
      <c r="C3823" s="125" t="s">
        <v>713</v>
      </c>
      <c r="D3823" s="119">
        <v>43201</v>
      </c>
      <c r="E3823" s="120" t="s">
        <v>8177</v>
      </c>
      <c r="F3823" s="120" t="s">
        <v>15</v>
      </c>
      <c r="G3823" s="120">
        <v>708861</v>
      </c>
      <c r="H3823" s="124"/>
      <c r="I3823" s="128" t="s">
        <v>9526</v>
      </c>
      <c r="J3823" s="124"/>
      <c r="K3823" s="124"/>
      <c r="L3823" s="124"/>
      <c r="M3823" s="124"/>
      <c r="N3823" s="213">
        <v>50</v>
      </c>
      <c r="O3823" s="213">
        <v>0</v>
      </c>
      <c r="P3823" s="124" t="s">
        <v>1314</v>
      </c>
    </row>
    <row r="3824" spans="1:16" ht="51">
      <c r="A3824" s="266">
        <v>513</v>
      </c>
      <c r="B3824" s="124"/>
      <c r="C3824" s="125" t="s">
        <v>201</v>
      </c>
      <c r="D3824" s="119">
        <v>43201</v>
      </c>
      <c r="E3824" s="120" t="s">
        <v>8178</v>
      </c>
      <c r="F3824" s="120" t="s">
        <v>15</v>
      </c>
      <c r="G3824" s="120">
        <v>708863</v>
      </c>
      <c r="H3824" s="124"/>
      <c r="I3824" s="128" t="s">
        <v>7046</v>
      </c>
      <c r="J3824" s="124"/>
      <c r="K3824" s="124"/>
      <c r="L3824" s="124"/>
      <c r="M3824" s="124"/>
      <c r="N3824" s="213">
        <v>50</v>
      </c>
      <c r="O3824" s="213">
        <v>0</v>
      </c>
      <c r="P3824" s="124" t="s">
        <v>1314</v>
      </c>
    </row>
    <row r="3825" spans="1:16" ht="51">
      <c r="A3825" s="266">
        <v>513</v>
      </c>
      <c r="B3825" s="124"/>
      <c r="C3825" s="125" t="s">
        <v>201</v>
      </c>
      <c r="D3825" s="119">
        <v>43201</v>
      </c>
      <c r="E3825" s="120" t="s">
        <v>8179</v>
      </c>
      <c r="F3825" s="120" t="s">
        <v>15</v>
      </c>
      <c r="G3825" s="120">
        <v>708865</v>
      </c>
      <c r="H3825" s="124"/>
      <c r="I3825" s="128" t="s">
        <v>9527</v>
      </c>
      <c r="J3825" s="124"/>
      <c r="K3825" s="124"/>
      <c r="L3825" s="124"/>
      <c r="M3825" s="124"/>
      <c r="N3825" s="213">
        <v>50</v>
      </c>
      <c r="O3825" s="213">
        <v>0</v>
      </c>
      <c r="P3825" s="124" t="s">
        <v>1314</v>
      </c>
    </row>
    <row r="3826" spans="1:16" ht="89.25">
      <c r="A3826" s="266">
        <v>513</v>
      </c>
      <c r="B3826" s="124"/>
      <c r="C3826" s="125" t="s">
        <v>201</v>
      </c>
      <c r="D3826" s="119">
        <v>43201</v>
      </c>
      <c r="E3826" s="120" t="s">
        <v>8180</v>
      </c>
      <c r="F3826" s="120" t="s">
        <v>15</v>
      </c>
      <c r="G3826" s="120">
        <v>4741</v>
      </c>
      <c r="H3826" s="124"/>
      <c r="I3826" s="128" t="s">
        <v>9528</v>
      </c>
      <c r="J3826" s="124"/>
      <c r="K3826" s="124"/>
      <c r="L3826" s="124"/>
      <c r="M3826" s="124"/>
      <c r="N3826" s="213">
        <v>50</v>
      </c>
      <c r="O3826" s="213">
        <v>0</v>
      </c>
      <c r="P3826" s="124" t="s">
        <v>1314</v>
      </c>
    </row>
    <row r="3827" spans="1:16" ht="89.25">
      <c r="A3827" s="266" t="s">
        <v>619</v>
      </c>
      <c r="B3827" s="124"/>
      <c r="C3827" s="125" t="s">
        <v>713</v>
      </c>
      <c r="D3827" s="119">
        <v>43201</v>
      </c>
      <c r="E3827" s="120" t="s">
        <v>8181</v>
      </c>
      <c r="F3827" s="120" t="s">
        <v>15</v>
      </c>
      <c r="G3827" s="120">
        <v>4732</v>
      </c>
      <c r="H3827" s="124"/>
      <c r="I3827" s="128" t="s">
        <v>9529</v>
      </c>
      <c r="J3827" s="124"/>
      <c r="K3827" s="124"/>
      <c r="L3827" s="124"/>
      <c r="M3827" s="124"/>
      <c r="N3827" s="213">
        <v>621.57000000000005</v>
      </c>
      <c r="O3827" s="213">
        <v>0</v>
      </c>
      <c r="P3827" s="124" t="s">
        <v>1314</v>
      </c>
    </row>
    <row r="3828" spans="1:16" ht="76.5">
      <c r="A3828" s="266" t="s">
        <v>619</v>
      </c>
      <c r="B3828" s="124"/>
      <c r="C3828" s="125" t="s">
        <v>713</v>
      </c>
      <c r="D3828" s="119">
        <v>43201</v>
      </c>
      <c r="E3828" s="120" t="s">
        <v>8182</v>
      </c>
      <c r="F3828" s="120" t="s">
        <v>15</v>
      </c>
      <c r="G3828" s="120">
        <v>4739</v>
      </c>
      <c r="H3828" s="124"/>
      <c r="I3828" s="128" t="s">
        <v>9530</v>
      </c>
      <c r="J3828" s="124"/>
      <c r="K3828" s="124"/>
      <c r="L3828" s="124"/>
      <c r="M3828" s="124"/>
      <c r="N3828" s="213">
        <v>1189.6500000000001</v>
      </c>
      <c r="O3828" s="213">
        <v>0</v>
      </c>
      <c r="P3828" s="124" t="s">
        <v>1314</v>
      </c>
    </row>
    <row r="3829" spans="1:16" ht="89.25">
      <c r="A3829" s="266">
        <v>594</v>
      </c>
      <c r="B3829" s="124"/>
      <c r="C3829" s="125" t="s">
        <v>113</v>
      </c>
      <c r="D3829" s="119">
        <v>43201</v>
      </c>
      <c r="E3829" s="120" t="s">
        <v>8183</v>
      </c>
      <c r="F3829" s="120" t="s">
        <v>15</v>
      </c>
      <c r="G3829" s="120">
        <v>4743</v>
      </c>
      <c r="H3829" s="124"/>
      <c r="I3829" s="128" t="s">
        <v>9531</v>
      </c>
      <c r="J3829" s="124"/>
      <c r="K3829" s="124"/>
      <c r="L3829" s="124"/>
      <c r="M3829" s="124"/>
      <c r="N3829" s="213">
        <v>348.07</v>
      </c>
      <c r="O3829" s="213">
        <v>0</v>
      </c>
      <c r="P3829" s="124" t="s">
        <v>1314</v>
      </c>
    </row>
    <row r="3830" spans="1:16" ht="76.5">
      <c r="A3830" s="266">
        <v>15</v>
      </c>
      <c r="B3830" s="124"/>
      <c r="C3830" s="125" t="s">
        <v>691</v>
      </c>
      <c r="D3830" s="119">
        <v>43201</v>
      </c>
      <c r="E3830" s="120" t="s">
        <v>8184</v>
      </c>
      <c r="F3830" s="120" t="s">
        <v>15</v>
      </c>
      <c r="G3830" s="120">
        <v>4731</v>
      </c>
      <c r="H3830" s="124"/>
      <c r="I3830" s="128" t="s">
        <v>9532</v>
      </c>
      <c r="J3830" s="124"/>
      <c r="K3830" s="124"/>
      <c r="L3830" s="124"/>
      <c r="M3830" s="124"/>
      <c r="N3830" s="213">
        <v>1319.17</v>
      </c>
      <c r="O3830" s="213">
        <v>0</v>
      </c>
      <c r="P3830" s="124" t="s">
        <v>1314</v>
      </c>
    </row>
    <row r="3831" spans="1:16" ht="63.75">
      <c r="A3831" s="266" t="s">
        <v>619</v>
      </c>
      <c r="B3831" s="124"/>
      <c r="C3831" s="125" t="s">
        <v>713</v>
      </c>
      <c r="D3831" s="119">
        <v>43201</v>
      </c>
      <c r="E3831" s="120" t="s">
        <v>8185</v>
      </c>
      <c r="F3831" s="120" t="s">
        <v>15</v>
      </c>
      <c r="G3831" s="120">
        <v>709429</v>
      </c>
      <c r="H3831" s="124"/>
      <c r="I3831" s="128" t="s">
        <v>9533</v>
      </c>
      <c r="J3831" s="124"/>
      <c r="K3831" s="124"/>
      <c r="L3831" s="124"/>
      <c r="M3831" s="124"/>
      <c r="N3831" s="213">
        <v>50</v>
      </c>
      <c r="O3831" s="213">
        <v>0</v>
      </c>
      <c r="P3831" s="124" t="s">
        <v>1314</v>
      </c>
    </row>
    <row r="3832" spans="1:16" ht="63.75">
      <c r="A3832" s="266" t="s">
        <v>619</v>
      </c>
      <c r="B3832" s="124"/>
      <c r="C3832" s="125" t="s">
        <v>713</v>
      </c>
      <c r="D3832" s="119">
        <v>43201</v>
      </c>
      <c r="E3832" s="120" t="s">
        <v>8186</v>
      </c>
      <c r="F3832" s="120" t="s">
        <v>15</v>
      </c>
      <c r="G3832" s="120">
        <v>709558</v>
      </c>
      <c r="H3832" s="124"/>
      <c r="I3832" s="128" t="s">
        <v>9534</v>
      </c>
      <c r="J3832" s="124"/>
      <c r="K3832" s="124"/>
      <c r="L3832" s="124"/>
      <c r="M3832" s="124"/>
      <c r="N3832" s="213">
        <v>50</v>
      </c>
      <c r="O3832" s="213">
        <v>0</v>
      </c>
      <c r="P3832" s="124" t="s">
        <v>1314</v>
      </c>
    </row>
    <row r="3833" spans="1:16" ht="51">
      <c r="A3833" s="266">
        <v>513</v>
      </c>
      <c r="B3833" s="124"/>
      <c r="C3833" s="125" t="s">
        <v>201</v>
      </c>
      <c r="D3833" s="119">
        <v>43201</v>
      </c>
      <c r="E3833" s="120" t="s">
        <v>8187</v>
      </c>
      <c r="F3833" s="120" t="s">
        <v>15</v>
      </c>
      <c r="G3833" s="120">
        <v>709639</v>
      </c>
      <c r="H3833" s="124"/>
      <c r="I3833" s="128" t="s">
        <v>9535</v>
      </c>
      <c r="J3833" s="124"/>
      <c r="K3833" s="124"/>
      <c r="L3833" s="124"/>
      <c r="M3833" s="124"/>
      <c r="N3833" s="213">
        <v>50</v>
      </c>
      <c r="O3833" s="213">
        <v>0</v>
      </c>
      <c r="P3833" s="124" t="s">
        <v>1314</v>
      </c>
    </row>
    <row r="3834" spans="1:16" ht="76.5">
      <c r="A3834" s="266">
        <v>25</v>
      </c>
      <c r="B3834" s="124"/>
      <c r="C3834" s="125" t="s">
        <v>694</v>
      </c>
      <c r="D3834" s="119">
        <v>43201</v>
      </c>
      <c r="E3834" s="120" t="s">
        <v>8188</v>
      </c>
      <c r="F3834" s="120" t="s">
        <v>1315</v>
      </c>
      <c r="G3834" s="120">
        <v>17266444</v>
      </c>
      <c r="H3834" s="124"/>
      <c r="I3834" s="128" t="s">
        <v>9536</v>
      </c>
      <c r="J3834" s="124"/>
      <c r="K3834" s="124"/>
      <c r="L3834" s="124"/>
      <c r="M3834" s="124"/>
      <c r="N3834" s="213">
        <v>1323162.32</v>
      </c>
      <c r="O3834" s="213">
        <v>0</v>
      </c>
      <c r="P3834" s="124" t="s">
        <v>1314</v>
      </c>
    </row>
    <row r="3835" spans="1:16" ht="76.5">
      <c r="A3835" s="266">
        <v>25</v>
      </c>
      <c r="B3835" s="124"/>
      <c r="C3835" s="125" t="s">
        <v>694</v>
      </c>
      <c r="D3835" s="119">
        <v>43201</v>
      </c>
      <c r="E3835" s="120" t="s">
        <v>8189</v>
      </c>
      <c r="F3835" s="120" t="s">
        <v>1315</v>
      </c>
      <c r="G3835" s="120">
        <v>17266443</v>
      </c>
      <c r="H3835" s="124"/>
      <c r="I3835" s="128" t="s">
        <v>9537</v>
      </c>
      <c r="J3835" s="124"/>
      <c r="K3835" s="124"/>
      <c r="L3835" s="124"/>
      <c r="M3835" s="124"/>
      <c r="N3835" s="213">
        <v>1435085.62</v>
      </c>
      <c r="O3835" s="213">
        <v>0</v>
      </c>
      <c r="P3835" s="124" t="s">
        <v>1314</v>
      </c>
    </row>
    <row r="3836" spans="1:16" ht="76.5">
      <c r="A3836" s="266">
        <v>25</v>
      </c>
      <c r="B3836" s="124"/>
      <c r="C3836" s="125" t="s">
        <v>694</v>
      </c>
      <c r="D3836" s="119">
        <v>43201</v>
      </c>
      <c r="E3836" s="120" t="s">
        <v>8190</v>
      </c>
      <c r="F3836" s="120" t="s">
        <v>1315</v>
      </c>
      <c r="G3836" s="120">
        <v>17266368</v>
      </c>
      <c r="H3836" s="124"/>
      <c r="I3836" s="128" t="s">
        <v>9538</v>
      </c>
      <c r="J3836" s="124"/>
      <c r="K3836" s="124"/>
      <c r="L3836" s="124"/>
      <c r="M3836" s="124"/>
      <c r="N3836" s="213">
        <v>1520115.66</v>
      </c>
      <c r="O3836" s="213">
        <v>0</v>
      </c>
      <c r="P3836" s="124" t="s">
        <v>1314</v>
      </c>
    </row>
    <row r="3837" spans="1:16" ht="76.5">
      <c r="A3837" s="266">
        <v>25</v>
      </c>
      <c r="B3837" s="124"/>
      <c r="C3837" s="125" t="s">
        <v>694</v>
      </c>
      <c r="D3837" s="119">
        <v>43201</v>
      </c>
      <c r="E3837" s="120" t="s">
        <v>8191</v>
      </c>
      <c r="F3837" s="120" t="s">
        <v>1315</v>
      </c>
      <c r="G3837" s="120">
        <v>17266442</v>
      </c>
      <c r="H3837" s="124"/>
      <c r="I3837" s="128" t="s">
        <v>9539</v>
      </c>
      <c r="J3837" s="124"/>
      <c r="K3837" s="124"/>
      <c r="L3837" s="124"/>
      <c r="M3837" s="124"/>
      <c r="N3837" s="213">
        <v>1520115.66</v>
      </c>
      <c r="O3837" s="213">
        <v>0</v>
      </c>
      <c r="P3837" s="124" t="s">
        <v>1314</v>
      </c>
    </row>
    <row r="3838" spans="1:16" ht="76.5">
      <c r="A3838" s="266">
        <v>25</v>
      </c>
      <c r="B3838" s="124"/>
      <c r="C3838" s="125" t="s">
        <v>694</v>
      </c>
      <c r="D3838" s="119">
        <v>43201</v>
      </c>
      <c r="E3838" s="120" t="s">
        <v>8192</v>
      </c>
      <c r="F3838" s="120" t="s">
        <v>1315</v>
      </c>
      <c r="G3838" s="120">
        <v>17265152</v>
      </c>
      <c r="H3838" s="124"/>
      <c r="I3838" s="128" t="s">
        <v>9540</v>
      </c>
      <c r="J3838" s="124"/>
      <c r="K3838" s="124"/>
      <c r="L3838" s="124"/>
      <c r="M3838" s="124"/>
      <c r="N3838" s="213">
        <v>1520576.9</v>
      </c>
      <c r="O3838" s="213">
        <v>0</v>
      </c>
      <c r="P3838" s="124" t="s">
        <v>1314</v>
      </c>
    </row>
    <row r="3839" spans="1:16" ht="76.5">
      <c r="A3839" s="266">
        <v>25</v>
      </c>
      <c r="B3839" s="124"/>
      <c r="C3839" s="125" t="s">
        <v>694</v>
      </c>
      <c r="D3839" s="119">
        <v>43201</v>
      </c>
      <c r="E3839" s="120" t="s">
        <v>8193</v>
      </c>
      <c r="F3839" s="120" t="s">
        <v>1315</v>
      </c>
      <c r="G3839" s="120">
        <v>17265147</v>
      </c>
      <c r="H3839" s="124"/>
      <c r="I3839" s="128" t="s">
        <v>9541</v>
      </c>
      <c r="J3839" s="124"/>
      <c r="K3839" s="124"/>
      <c r="L3839" s="124"/>
      <c r="M3839" s="124"/>
      <c r="N3839" s="213">
        <v>154510.12</v>
      </c>
      <c r="O3839" s="213">
        <v>0</v>
      </c>
      <c r="P3839" s="124" t="s">
        <v>1314</v>
      </c>
    </row>
    <row r="3840" spans="1:16" ht="76.5">
      <c r="A3840" s="266">
        <v>25</v>
      </c>
      <c r="B3840" s="124"/>
      <c r="C3840" s="125" t="s">
        <v>694</v>
      </c>
      <c r="D3840" s="119">
        <v>43201</v>
      </c>
      <c r="E3840" s="120" t="s">
        <v>8194</v>
      </c>
      <c r="F3840" s="120" t="s">
        <v>1315</v>
      </c>
      <c r="G3840" s="120">
        <v>17264947</v>
      </c>
      <c r="H3840" s="124"/>
      <c r="I3840" s="128" t="s">
        <v>9542</v>
      </c>
      <c r="J3840" s="124"/>
      <c r="K3840" s="124"/>
      <c r="L3840" s="124"/>
      <c r="M3840" s="124"/>
      <c r="N3840" s="213">
        <v>153900.54</v>
      </c>
      <c r="O3840" s="213">
        <v>0</v>
      </c>
      <c r="P3840" s="124" t="s">
        <v>1314</v>
      </c>
    </row>
    <row r="3841" spans="1:16" ht="76.5">
      <c r="A3841" s="266">
        <v>25</v>
      </c>
      <c r="B3841" s="124"/>
      <c r="C3841" s="125" t="s">
        <v>694</v>
      </c>
      <c r="D3841" s="119">
        <v>43201</v>
      </c>
      <c r="E3841" s="120" t="s">
        <v>8195</v>
      </c>
      <c r="F3841" s="120" t="s">
        <v>1315</v>
      </c>
      <c r="G3841" s="120">
        <v>17264946</v>
      </c>
      <c r="H3841" s="124"/>
      <c r="I3841" s="128" t="s">
        <v>9543</v>
      </c>
      <c r="J3841" s="124"/>
      <c r="K3841" s="124"/>
      <c r="L3841" s="124"/>
      <c r="M3841" s="124"/>
      <c r="N3841" s="213">
        <v>905863.82</v>
      </c>
      <c r="O3841" s="213">
        <v>0</v>
      </c>
      <c r="P3841" s="124" t="s">
        <v>1314</v>
      </c>
    </row>
    <row r="3842" spans="1:16" ht="76.5">
      <c r="A3842" s="266">
        <v>25</v>
      </c>
      <c r="B3842" s="124"/>
      <c r="C3842" s="125" t="s">
        <v>694</v>
      </c>
      <c r="D3842" s="119">
        <v>43201</v>
      </c>
      <c r="E3842" s="120" t="s">
        <v>8196</v>
      </c>
      <c r="F3842" s="120" t="s">
        <v>1315</v>
      </c>
      <c r="G3842" s="120">
        <v>17264920</v>
      </c>
      <c r="H3842" s="124"/>
      <c r="I3842" s="128" t="s">
        <v>9544</v>
      </c>
      <c r="J3842" s="124"/>
      <c r="K3842" s="124"/>
      <c r="L3842" s="124"/>
      <c r="M3842" s="124"/>
      <c r="N3842" s="213">
        <v>1980495.14</v>
      </c>
      <c r="O3842" s="213">
        <v>0</v>
      </c>
      <c r="P3842" s="124" t="s">
        <v>1314</v>
      </c>
    </row>
    <row r="3843" spans="1:16" ht="76.5">
      <c r="A3843" s="266">
        <v>25</v>
      </c>
      <c r="B3843" s="124"/>
      <c r="C3843" s="125" t="s">
        <v>694</v>
      </c>
      <c r="D3843" s="119">
        <v>43201</v>
      </c>
      <c r="E3843" s="120" t="s">
        <v>8197</v>
      </c>
      <c r="F3843" s="120" t="s">
        <v>1315</v>
      </c>
      <c r="G3843" s="120">
        <v>17264945</v>
      </c>
      <c r="H3843" s="124"/>
      <c r="I3843" s="128" t="s">
        <v>9545</v>
      </c>
      <c r="J3843" s="124"/>
      <c r="K3843" s="124"/>
      <c r="L3843" s="124"/>
      <c r="M3843" s="124"/>
      <c r="N3843" s="213">
        <v>690533.97</v>
      </c>
      <c r="O3843" s="213">
        <v>0</v>
      </c>
      <c r="P3843" s="124" t="s">
        <v>1314</v>
      </c>
    </row>
    <row r="3844" spans="1:16" ht="76.5">
      <c r="A3844" s="266">
        <v>25</v>
      </c>
      <c r="B3844" s="124"/>
      <c r="C3844" s="125" t="s">
        <v>694</v>
      </c>
      <c r="D3844" s="119">
        <v>43201</v>
      </c>
      <c r="E3844" s="120" t="s">
        <v>8198</v>
      </c>
      <c r="F3844" s="120" t="s">
        <v>1315</v>
      </c>
      <c r="G3844" s="120">
        <v>17264944</v>
      </c>
      <c r="H3844" s="124"/>
      <c r="I3844" s="128" t="s">
        <v>9546</v>
      </c>
      <c r="J3844" s="124"/>
      <c r="K3844" s="124"/>
      <c r="L3844" s="124"/>
      <c r="M3844" s="124"/>
      <c r="N3844" s="213">
        <v>95436.36</v>
      </c>
      <c r="O3844" s="213">
        <v>0</v>
      </c>
      <c r="P3844" s="124" t="s">
        <v>1314</v>
      </c>
    </row>
    <row r="3845" spans="1:16" ht="76.5">
      <c r="A3845" s="266">
        <v>25</v>
      </c>
      <c r="B3845" s="124"/>
      <c r="C3845" s="125" t="s">
        <v>694</v>
      </c>
      <c r="D3845" s="119">
        <v>43201</v>
      </c>
      <c r="E3845" s="120" t="s">
        <v>8199</v>
      </c>
      <c r="F3845" s="120" t="s">
        <v>1315</v>
      </c>
      <c r="G3845" s="120">
        <v>17264943</v>
      </c>
      <c r="H3845" s="124"/>
      <c r="I3845" s="128" t="s">
        <v>9547</v>
      </c>
      <c r="J3845" s="124"/>
      <c r="K3845" s="124"/>
      <c r="L3845" s="124"/>
      <c r="M3845" s="124"/>
      <c r="N3845" s="213">
        <v>402105.64</v>
      </c>
      <c r="O3845" s="213">
        <v>0</v>
      </c>
      <c r="P3845" s="124" t="s">
        <v>1314</v>
      </c>
    </row>
    <row r="3846" spans="1:16" ht="76.5">
      <c r="A3846" s="266">
        <v>25</v>
      </c>
      <c r="B3846" s="124"/>
      <c r="C3846" s="125" t="s">
        <v>694</v>
      </c>
      <c r="D3846" s="119">
        <v>43201</v>
      </c>
      <c r="E3846" s="120" t="s">
        <v>8200</v>
      </c>
      <c r="F3846" s="120" t="s">
        <v>1315</v>
      </c>
      <c r="G3846" s="120">
        <v>17266509</v>
      </c>
      <c r="H3846" s="124"/>
      <c r="I3846" s="128" t="s">
        <v>9548</v>
      </c>
      <c r="J3846" s="124"/>
      <c r="K3846" s="124"/>
      <c r="L3846" s="124"/>
      <c r="M3846" s="124"/>
      <c r="N3846" s="213">
        <v>1463244.56</v>
      </c>
      <c r="O3846" s="213">
        <v>0</v>
      </c>
      <c r="P3846" s="124" t="s">
        <v>1314</v>
      </c>
    </row>
    <row r="3847" spans="1:16" ht="76.5">
      <c r="A3847" s="266">
        <v>25</v>
      </c>
      <c r="B3847" s="124"/>
      <c r="C3847" s="125" t="s">
        <v>694</v>
      </c>
      <c r="D3847" s="119">
        <v>43201</v>
      </c>
      <c r="E3847" s="120" t="s">
        <v>8201</v>
      </c>
      <c r="F3847" s="120" t="s">
        <v>1315</v>
      </c>
      <c r="G3847" s="120">
        <v>17280120</v>
      </c>
      <c r="H3847" s="124"/>
      <c r="I3847" s="128" t="s">
        <v>9549</v>
      </c>
      <c r="J3847" s="124"/>
      <c r="K3847" s="124"/>
      <c r="L3847" s="124"/>
      <c r="M3847" s="124"/>
      <c r="N3847" s="213">
        <v>1303322.28</v>
      </c>
      <c r="O3847" s="213">
        <v>0</v>
      </c>
      <c r="P3847" s="124" t="s">
        <v>1314</v>
      </c>
    </row>
    <row r="3848" spans="1:16" ht="76.5">
      <c r="A3848" s="266">
        <v>25</v>
      </c>
      <c r="B3848" s="124"/>
      <c r="C3848" s="125" t="s">
        <v>694</v>
      </c>
      <c r="D3848" s="119">
        <v>43201</v>
      </c>
      <c r="E3848" s="120" t="s">
        <v>8202</v>
      </c>
      <c r="F3848" s="120" t="s">
        <v>1315</v>
      </c>
      <c r="G3848" s="120">
        <v>17266508</v>
      </c>
      <c r="H3848" s="124"/>
      <c r="I3848" s="128" t="s">
        <v>9550</v>
      </c>
      <c r="J3848" s="124"/>
      <c r="K3848" s="124"/>
      <c r="L3848" s="124"/>
      <c r="M3848" s="124"/>
      <c r="N3848" s="213">
        <v>542062.51</v>
      </c>
      <c r="O3848" s="213">
        <v>0</v>
      </c>
      <c r="P3848" s="124" t="s">
        <v>1314</v>
      </c>
    </row>
    <row r="3849" spans="1:16" ht="76.5">
      <c r="A3849" s="266">
        <v>25</v>
      </c>
      <c r="B3849" s="124"/>
      <c r="C3849" s="125" t="s">
        <v>694</v>
      </c>
      <c r="D3849" s="119">
        <v>43201</v>
      </c>
      <c r="E3849" s="120" t="s">
        <v>8203</v>
      </c>
      <c r="F3849" s="120" t="s">
        <v>1315</v>
      </c>
      <c r="G3849" s="120">
        <v>17266507</v>
      </c>
      <c r="H3849" s="124"/>
      <c r="I3849" s="128" t="s">
        <v>9551</v>
      </c>
      <c r="J3849" s="124"/>
      <c r="K3849" s="124"/>
      <c r="L3849" s="124"/>
      <c r="M3849" s="124"/>
      <c r="N3849" s="213">
        <v>1135951.3999999999</v>
      </c>
      <c r="O3849" s="213">
        <v>0</v>
      </c>
      <c r="P3849" s="124" t="s">
        <v>1314</v>
      </c>
    </row>
    <row r="3850" spans="1:16" ht="76.5">
      <c r="A3850" s="266">
        <v>25</v>
      </c>
      <c r="B3850" s="124"/>
      <c r="C3850" s="125" t="s">
        <v>694</v>
      </c>
      <c r="D3850" s="119">
        <v>43201</v>
      </c>
      <c r="E3850" s="120" t="s">
        <v>8204</v>
      </c>
      <c r="F3850" s="120" t="s">
        <v>1315</v>
      </c>
      <c r="G3850" s="120">
        <v>17266506</v>
      </c>
      <c r="H3850" s="124"/>
      <c r="I3850" s="128" t="s">
        <v>9552</v>
      </c>
      <c r="J3850" s="124"/>
      <c r="K3850" s="124"/>
      <c r="L3850" s="124"/>
      <c r="M3850" s="124"/>
      <c r="N3850" s="213">
        <v>596552.24</v>
      </c>
      <c r="O3850" s="213">
        <v>0</v>
      </c>
      <c r="P3850" s="124" t="s">
        <v>1314</v>
      </c>
    </row>
    <row r="3851" spans="1:16" ht="63.75">
      <c r="A3851" s="266">
        <v>224</v>
      </c>
      <c r="B3851" s="124"/>
      <c r="C3851" s="125" t="s">
        <v>120</v>
      </c>
      <c r="D3851" s="119">
        <v>43202</v>
      </c>
      <c r="E3851" s="120" t="s">
        <v>7395</v>
      </c>
      <c r="F3851" s="120" t="s">
        <v>3</v>
      </c>
      <c r="G3851" s="120">
        <v>1613246</v>
      </c>
      <c r="H3851" s="124"/>
      <c r="I3851" s="128" t="s">
        <v>8826</v>
      </c>
      <c r="J3851" s="124"/>
      <c r="K3851" s="124"/>
      <c r="L3851" s="124"/>
      <c r="M3851" s="124"/>
      <c r="N3851" s="213">
        <v>0</v>
      </c>
      <c r="O3851" s="213">
        <v>50</v>
      </c>
      <c r="P3851" s="124" t="s">
        <v>1314</v>
      </c>
    </row>
    <row r="3852" spans="1:16" ht="51">
      <c r="A3852" s="266">
        <v>20</v>
      </c>
      <c r="B3852" s="124"/>
      <c r="C3852" s="125" t="s">
        <v>693</v>
      </c>
      <c r="D3852" s="119">
        <v>43202</v>
      </c>
      <c r="E3852" s="120" t="s">
        <v>7456</v>
      </c>
      <c r="F3852" s="120" t="s">
        <v>3</v>
      </c>
      <c r="G3852" s="120">
        <v>1613169</v>
      </c>
      <c r="H3852" s="124"/>
      <c r="I3852" s="128" t="s">
        <v>8884</v>
      </c>
      <c r="J3852" s="124"/>
      <c r="K3852" s="124"/>
      <c r="L3852" s="124"/>
      <c r="M3852" s="124"/>
      <c r="N3852" s="213">
        <v>0</v>
      </c>
      <c r="O3852" s="213">
        <v>140</v>
      </c>
      <c r="P3852" s="124" t="s">
        <v>1314</v>
      </c>
    </row>
    <row r="3853" spans="1:16" ht="51">
      <c r="A3853" s="266" t="s">
        <v>619</v>
      </c>
      <c r="B3853" s="124"/>
      <c r="C3853" s="125" t="s">
        <v>713</v>
      </c>
      <c r="D3853" s="119">
        <v>43202</v>
      </c>
      <c r="E3853" s="120" t="s">
        <v>7472</v>
      </c>
      <c r="F3853" s="120" t="s">
        <v>3</v>
      </c>
      <c r="G3853" s="120">
        <v>1613320</v>
      </c>
      <c r="H3853" s="124"/>
      <c r="I3853" s="128" t="s">
        <v>8900</v>
      </c>
      <c r="J3853" s="124"/>
      <c r="K3853" s="124"/>
      <c r="L3853" s="124"/>
      <c r="M3853" s="124"/>
      <c r="N3853" s="213">
        <v>0</v>
      </c>
      <c r="O3853" s="213">
        <v>169</v>
      </c>
      <c r="P3853" s="124" t="s">
        <v>1314</v>
      </c>
    </row>
    <row r="3854" spans="1:16" ht="51">
      <c r="A3854" s="266" t="s">
        <v>619</v>
      </c>
      <c r="B3854" s="124"/>
      <c r="C3854" s="125" t="s">
        <v>713</v>
      </c>
      <c r="D3854" s="119">
        <v>43202</v>
      </c>
      <c r="E3854" s="120" t="s">
        <v>7519</v>
      </c>
      <c r="F3854" s="120" t="s">
        <v>3</v>
      </c>
      <c r="G3854" s="120">
        <v>1613326</v>
      </c>
      <c r="H3854" s="124"/>
      <c r="I3854" s="128" t="s">
        <v>8930</v>
      </c>
      <c r="J3854" s="124"/>
      <c r="K3854" s="124"/>
      <c r="L3854" s="124"/>
      <c r="M3854" s="124"/>
      <c r="N3854" s="213">
        <v>0</v>
      </c>
      <c r="O3854" s="213">
        <v>938.4</v>
      </c>
      <c r="P3854" s="124" t="s">
        <v>1314</v>
      </c>
    </row>
    <row r="3855" spans="1:16" ht="51">
      <c r="A3855" s="266" t="s">
        <v>619</v>
      </c>
      <c r="B3855" s="124"/>
      <c r="C3855" s="125" t="s">
        <v>713</v>
      </c>
      <c r="D3855" s="119">
        <v>43202</v>
      </c>
      <c r="E3855" s="120" t="s">
        <v>7566</v>
      </c>
      <c r="F3855" s="120" t="s">
        <v>3</v>
      </c>
      <c r="G3855" s="120">
        <v>1613307</v>
      </c>
      <c r="H3855" s="124"/>
      <c r="I3855" s="128" t="s">
        <v>8973</v>
      </c>
      <c r="J3855" s="124"/>
      <c r="K3855" s="124"/>
      <c r="L3855" s="124"/>
      <c r="M3855" s="124"/>
      <c r="N3855" s="213">
        <v>0</v>
      </c>
      <c r="O3855" s="213">
        <v>270</v>
      </c>
      <c r="P3855" s="124" t="s">
        <v>1314</v>
      </c>
    </row>
    <row r="3856" spans="1:16" ht="51">
      <c r="A3856" s="266" t="s">
        <v>619</v>
      </c>
      <c r="B3856" s="124"/>
      <c r="C3856" s="125" t="s">
        <v>713</v>
      </c>
      <c r="D3856" s="119">
        <v>43202</v>
      </c>
      <c r="E3856" s="120" t="s">
        <v>7569</v>
      </c>
      <c r="F3856" s="120" t="s">
        <v>3</v>
      </c>
      <c r="G3856" s="120">
        <v>1613319</v>
      </c>
      <c r="H3856" s="124"/>
      <c r="I3856" s="128" t="s">
        <v>8976</v>
      </c>
      <c r="J3856" s="124"/>
      <c r="K3856" s="124"/>
      <c r="L3856" s="124"/>
      <c r="M3856" s="124"/>
      <c r="N3856" s="213">
        <v>0</v>
      </c>
      <c r="O3856" s="213">
        <v>170</v>
      </c>
      <c r="P3856" s="124" t="s">
        <v>1314</v>
      </c>
    </row>
    <row r="3857" spans="1:16" ht="51">
      <c r="A3857" s="266">
        <v>86</v>
      </c>
      <c r="B3857" s="124"/>
      <c r="C3857" s="125" t="s">
        <v>710</v>
      </c>
      <c r="D3857" s="119">
        <v>43202</v>
      </c>
      <c r="E3857" s="120" t="s">
        <v>7570</v>
      </c>
      <c r="F3857" s="120" t="s">
        <v>3</v>
      </c>
      <c r="G3857" s="120">
        <v>1613173</v>
      </c>
      <c r="H3857" s="124"/>
      <c r="I3857" s="128" t="s">
        <v>8977</v>
      </c>
      <c r="J3857" s="124"/>
      <c r="K3857" s="124"/>
      <c r="L3857" s="124"/>
      <c r="M3857" s="124"/>
      <c r="N3857" s="213">
        <v>0</v>
      </c>
      <c r="O3857" s="213">
        <v>136.29</v>
      </c>
      <c r="P3857" s="124" t="s">
        <v>1314</v>
      </c>
    </row>
    <row r="3858" spans="1:16" ht="51">
      <c r="A3858" s="266">
        <v>86</v>
      </c>
      <c r="B3858" s="124"/>
      <c r="C3858" s="125" t="s">
        <v>710</v>
      </c>
      <c r="D3858" s="119">
        <v>43202</v>
      </c>
      <c r="E3858" s="120" t="s">
        <v>7571</v>
      </c>
      <c r="F3858" s="120" t="s">
        <v>3</v>
      </c>
      <c r="G3858" s="120">
        <v>1613177</v>
      </c>
      <c r="H3858" s="124"/>
      <c r="I3858" s="128" t="s">
        <v>8978</v>
      </c>
      <c r="J3858" s="124"/>
      <c r="K3858" s="124"/>
      <c r="L3858" s="124"/>
      <c r="M3858" s="124"/>
      <c r="N3858" s="213">
        <v>0</v>
      </c>
      <c r="O3858" s="213">
        <v>987.28</v>
      </c>
      <c r="P3858" s="124" t="s">
        <v>1314</v>
      </c>
    </row>
    <row r="3859" spans="1:16" ht="51">
      <c r="A3859" s="266">
        <v>290</v>
      </c>
      <c r="B3859" s="124"/>
      <c r="C3859" s="125" t="s">
        <v>793</v>
      </c>
      <c r="D3859" s="119">
        <v>43202</v>
      </c>
      <c r="E3859" s="120" t="s">
        <v>7573</v>
      </c>
      <c r="F3859" s="120" t="s">
        <v>3</v>
      </c>
      <c r="G3859" s="120">
        <v>1613253</v>
      </c>
      <c r="H3859" s="124"/>
      <c r="I3859" s="128" t="s">
        <v>8980</v>
      </c>
      <c r="J3859" s="124"/>
      <c r="K3859" s="124"/>
      <c r="L3859" s="124"/>
      <c r="M3859" s="124"/>
      <c r="N3859" s="213">
        <v>0</v>
      </c>
      <c r="O3859" s="213">
        <v>1244</v>
      </c>
      <c r="P3859" s="124" t="s">
        <v>1314</v>
      </c>
    </row>
    <row r="3860" spans="1:16" ht="51">
      <c r="A3860" s="266">
        <v>290</v>
      </c>
      <c r="B3860" s="124"/>
      <c r="C3860" s="125" t="s">
        <v>793</v>
      </c>
      <c r="D3860" s="119">
        <v>43202</v>
      </c>
      <c r="E3860" s="120" t="s">
        <v>7574</v>
      </c>
      <c r="F3860" s="120" t="s">
        <v>3</v>
      </c>
      <c r="G3860" s="120">
        <v>1613256</v>
      </c>
      <c r="H3860" s="124"/>
      <c r="I3860" s="128" t="s">
        <v>8981</v>
      </c>
      <c r="J3860" s="124"/>
      <c r="K3860" s="124"/>
      <c r="L3860" s="124"/>
      <c r="M3860" s="124"/>
      <c r="N3860" s="213">
        <v>0</v>
      </c>
      <c r="O3860" s="213">
        <v>162.84</v>
      </c>
      <c r="P3860" s="124" t="s">
        <v>1314</v>
      </c>
    </row>
    <row r="3861" spans="1:16" ht="51">
      <c r="A3861" s="266">
        <v>592</v>
      </c>
      <c r="B3861" s="124"/>
      <c r="C3861" s="125" t="s">
        <v>862</v>
      </c>
      <c r="D3861" s="119">
        <v>43202</v>
      </c>
      <c r="E3861" s="120" t="s">
        <v>7577</v>
      </c>
      <c r="F3861" s="120" t="s">
        <v>3</v>
      </c>
      <c r="G3861" s="120">
        <v>1613203</v>
      </c>
      <c r="H3861" s="124"/>
      <c r="I3861" s="128" t="s">
        <v>8984</v>
      </c>
      <c r="J3861" s="124"/>
      <c r="K3861" s="124"/>
      <c r="L3861" s="124"/>
      <c r="M3861" s="124"/>
      <c r="N3861" s="213">
        <v>0</v>
      </c>
      <c r="O3861" s="213">
        <v>132</v>
      </c>
      <c r="P3861" s="124" t="s">
        <v>1314</v>
      </c>
    </row>
    <row r="3862" spans="1:16" ht="38.25">
      <c r="A3862" s="266">
        <v>16</v>
      </c>
      <c r="B3862" s="124"/>
      <c r="C3862" s="125" t="s">
        <v>692</v>
      </c>
      <c r="D3862" s="119">
        <v>43202</v>
      </c>
      <c r="E3862" s="120" t="s">
        <v>7578</v>
      </c>
      <c r="F3862" s="120" t="s">
        <v>3</v>
      </c>
      <c r="G3862" s="120">
        <v>1613205</v>
      </c>
      <c r="H3862" s="124"/>
      <c r="I3862" s="128" t="s">
        <v>8985</v>
      </c>
      <c r="J3862" s="124"/>
      <c r="K3862" s="124"/>
      <c r="L3862" s="124"/>
      <c r="M3862" s="124"/>
      <c r="N3862" s="213">
        <v>0</v>
      </c>
      <c r="O3862" s="213">
        <v>742</v>
      </c>
      <c r="P3862" s="124" t="s">
        <v>1314</v>
      </c>
    </row>
    <row r="3863" spans="1:16" ht="51">
      <c r="A3863" s="266">
        <v>592</v>
      </c>
      <c r="B3863" s="124"/>
      <c r="C3863" s="125" t="s">
        <v>862</v>
      </c>
      <c r="D3863" s="119">
        <v>43202</v>
      </c>
      <c r="E3863" s="120" t="s">
        <v>7579</v>
      </c>
      <c r="F3863" s="120" t="s">
        <v>3</v>
      </c>
      <c r="G3863" s="120">
        <v>1613206</v>
      </c>
      <c r="H3863" s="124"/>
      <c r="I3863" s="128" t="s">
        <v>8986</v>
      </c>
      <c r="J3863" s="124"/>
      <c r="K3863" s="124"/>
      <c r="L3863" s="124"/>
      <c r="M3863" s="124"/>
      <c r="N3863" s="213">
        <v>0</v>
      </c>
      <c r="O3863" s="213">
        <v>2217</v>
      </c>
      <c r="P3863" s="124" t="s">
        <v>1314</v>
      </c>
    </row>
    <row r="3864" spans="1:16" ht="51">
      <c r="A3864" s="266">
        <v>592</v>
      </c>
      <c r="B3864" s="124"/>
      <c r="C3864" s="125" t="s">
        <v>862</v>
      </c>
      <c r="D3864" s="119">
        <v>43202</v>
      </c>
      <c r="E3864" s="120" t="s">
        <v>7580</v>
      </c>
      <c r="F3864" s="120" t="s">
        <v>3</v>
      </c>
      <c r="G3864" s="120">
        <v>1613209</v>
      </c>
      <c r="H3864" s="124"/>
      <c r="I3864" s="128" t="s">
        <v>8987</v>
      </c>
      <c r="J3864" s="124"/>
      <c r="K3864" s="124"/>
      <c r="L3864" s="124"/>
      <c r="M3864" s="124"/>
      <c r="N3864" s="213">
        <v>0</v>
      </c>
      <c r="O3864" s="213">
        <v>2336</v>
      </c>
      <c r="P3864" s="124" t="s">
        <v>1314</v>
      </c>
    </row>
    <row r="3865" spans="1:16" ht="38.25">
      <c r="A3865" s="266">
        <v>212</v>
      </c>
      <c r="B3865" s="124"/>
      <c r="C3865" s="125" t="s">
        <v>761</v>
      </c>
      <c r="D3865" s="119">
        <v>43202</v>
      </c>
      <c r="E3865" s="120" t="s">
        <v>7583</v>
      </c>
      <c r="F3865" s="120" t="s">
        <v>3</v>
      </c>
      <c r="G3865" s="120">
        <v>1613303</v>
      </c>
      <c r="H3865" s="124"/>
      <c r="I3865" s="128" t="s">
        <v>8989</v>
      </c>
      <c r="J3865" s="124"/>
      <c r="K3865" s="124"/>
      <c r="L3865" s="124"/>
      <c r="M3865" s="124"/>
      <c r="N3865" s="213">
        <v>0</v>
      </c>
      <c r="O3865" s="213">
        <v>20</v>
      </c>
      <c r="P3865" s="124" t="s">
        <v>1314</v>
      </c>
    </row>
    <row r="3866" spans="1:16" ht="38.25">
      <c r="A3866" s="266">
        <v>212</v>
      </c>
      <c r="B3866" s="124"/>
      <c r="C3866" s="125" t="s">
        <v>761</v>
      </c>
      <c r="D3866" s="119">
        <v>43202</v>
      </c>
      <c r="E3866" s="120" t="s">
        <v>7584</v>
      </c>
      <c r="F3866" s="120" t="s">
        <v>3</v>
      </c>
      <c r="G3866" s="120">
        <v>1613304</v>
      </c>
      <c r="H3866" s="124"/>
      <c r="I3866" s="128" t="s">
        <v>8990</v>
      </c>
      <c r="J3866" s="124"/>
      <c r="K3866" s="124"/>
      <c r="L3866" s="124"/>
      <c r="M3866" s="124"/>
      <c r="N3866" s="213">
        <v>0</v>
      </c>
      <c r="O3866" s="213">
        <v>200</v>
      </c>
      <c r="P3866" s="124" t="s">
        <v>1314</v>
      </c>
    </row>
    <row r="3867" spans="1:16" ht="51">
      <c r="A3867" s="266" t="s">
        <v>619</v>
      </c>
      <c r="B3867" s="124"/>
      <c r="C3867" s="125" t="s">
        <v>713</v>
      </c>
      <c r="D3867" s="119">
        <v>43202</v>
      </c>
      <c r="E3867" s="120" t="s">
        <v>7585</v>
      </c>
      <c r="F3867" s="120" t="s">
        <v>3</v>
      </c>
      <c r="G3867" s="120">
        <v>1613329</v>
      </c>
      <c r="H3867" s="124"/>
      <c r="I3867" s="128" t="s">
        <v>8991</v>
      </c>
      <c r="J3867" s="124"/>
      <c r="K3867" s="124"/>
      <c r="L3867" s="124"/>
      <c r="M3867" s="124"/>
      <c r="N3867" s="213">
        <v>0</v>
      </c>
      <c r="O3867" s="213">
        <v>3948</v>
      </c>
      <c r="P3867" s="124" t="s">
        <v>1314</v>
      </c>
    </row>
    <row r="3868" spans="1:16" ht="51">
      <c r="A3868" s="266" t="s">
        <v>619</v>
      </c>
      <c r="B3868" s="124"/>
      <c r="C3868" s="125" t="s">
        <v>713</v>
      </c>
      <c r="D3868" s="119">
        <v>43202</v>
      </c>
      <c r="E3868" s="120" t="s">
        <v>7588</v>
      </c>
      <c r="F3868" s="120" t="s">
        <v>3</v>
      </c>
      <c r="G3868" s="120">
        <v>1613316</v>
      </c>
      <c r="H3868" s="124"/>
      <c r="I3868" s="128" t="s">
        <v>8994</v>
      </c>
      <c r="J3868" s="124"/>
      <c r="K3868" s="124"/>
      <c r="L3868" s="124"/>
      <c r="M3868" s="124"/>
      <c r="N3868" s="213">
        <v>0</v>
      </c>
      <c r="O3868" s="213">
        <v>169</v>
      </c>
      <c r="P3868" s="124" t="s">
        <v>1314</v>
      </c>
    </row>
    <row r="3869" spans="1:16" ht="63.75">
      <c r="A3869" s="266">
        <v>342</v>
      </c>
      <c r="B3869" s="124"/>
      <c r="C3869" s="125" t="s">
        <v>816</v>
      </c>
      <c r="D3869" s="119">
        <v>43202</v>
      </c>
      <c r="E3869" s="120" t="s">
        <v>7592</v>
      </c>
      <c r="F3869" s="120" t="s">
        <v>3</v>
      </c>
      <c r="G3869" s="120">
        <v>1613377</v>
      </c>
      <c r="H3869" s="124"/>
      <c r="I3869" s="128" t="s">
        <v>8997</v>
      </c>
      <c r="J3869" s="124"/>
      <c r="K3869" s="124"/>
      <c r="L3869" s="124"/>
      <c r="M3869" s="124"/>
      <c r="N3869" s="213">
        <v>0</v>
      </c>
      <c r="O3869" s="213">
        <v>3219</v>
      </c>
      <c r="P3869" s="124" t="s">
        <v>1314</v>
      </c>
    </row>
    <row r="3870" spans="1:16" ht="51">
      <c r="A3870" s="266">
        <v>212</v>
      </c>
      <c r="B3870" s="124"/>
      <c r="C3870" s="125" t="s">
        <v>761</v>
      </c>
      <c r="D3870" s="119">
        <v>43202</v>
      </c>
      <c r="E3870" s="120" t="s">
        <v>7593</v>
      </c>
      <c r="F3870" s="120" t="s">
        <v>3</v>
      </c>
      <c r="G3870" s="120">
        <v>1613396</v>
      </c>
      <c r="H3870" s="124"/>
      <c r="I3870" s="128" t="s">
        <v>8821</v>
      </c>
      <c r="J3870" s="124"/>
      <c r="K3870" s="124"/>
      <c r="L3870" s="124"/>
      <c r="M3870" s="124"/>
      <c r="N3870" s="213">
        <v>0</v>
      </c>
      <c r="O3870" s="213">
        <v>40</v>
      </c>
      <c r="P3870" s="124" t="s">
        <v>1314</v>
      </c>
    </row>
    <row r="3871" spans="1:16" ht="51">
      <c r="A3871" s="266">
        <v>373</v>
      </c>
      <c r="B3871" s="124"/>
      <c r="C3871" s="125" t="s">
        <v>1269</v>
      </c>
      <c r="D3871" s="119">
        <v>43202</v>
      </c>
      <c r="E3871" s="120" t="s">
        <v>7594</v>
      </c>
      <c r="F3871" s="120" t="s">
        <v>3</v>
      </c>
      <c r="G3871" s="120">
        <v>1613409</v>
      </c>
      <c r="H3871" s="124"/>
      <c r="I3871" s="128" t="s">
        <v>8998</v>
      </c>
      <c r="J3871" s="124"/>
      <c r="K3871" s="124"/>
      <c r="L3871" s="124"/>
      <c r="M3871" s="124"/>
      <c r="N3871" s="213">
        <v>0</v>
      </c>
      <c r="O3871" s="213">
        <v>2889.59</v>
      </c>
      <c r="P3871" s="124" t="s">
        <v>1314</v>
      </c>
    </row>
    <row r="3872" spans="1:16" ht="51">
      <c r="A3872" s="266">
        <v>16</v>
      </c>
      <c r="B3872" s="124"/>
      <c r="C3872" s="125" t="s">
        <v>692</v>
      </c>
      <c r="D3872" s="119">
        <v>43202</v>
      </c>
      <c r="E3872" s="120" t="s">
        <v>7595</v>
      </c>
      <c r="F3872" s="120" t="s">
        <v>3</v>
      </c>
      <c r="G3872" s="120">
        <v>1613416</v>
      </c>
      <c r="H3872" s="124"/>
      <c r="I3872" s="128" t="s">
        <v>8999</v>
      </c>
      <c r="J3872" s="124"/>
      <c r="K3872" s="124"/>
      <c r="L3872" s="124"/>
      <c r="M3872" s="124"/>
      <c r="N3872" s="213">
        <v>0</v>
      </c>
      <c r="O3872" s="213">
        <v>1126</v>
      </c>
      <c r="P3872" s="124" t="s">
        <v>1314</v>
      </c>
    </row>
    <row r="3873" spans="1:16" ht="51">
      <c r="A3873" s="266">
        <v>16</v>
      </c>
      <c r="B3873" s="124"/>
      <c r="C3873" s="125" t="s">
        <v>692</v>
      </c>
      <c r="D3873" s="119">
        <v>43202</v>
      </c>
      <c r="E3873" s="120" t="s">
        <v>7596</v>
      </c>
      <c r="F3873" s="120" t="s">
        <v>3</v>
      </c>
      <c r="G3873" s="120">
        <v>1613418</v>
      </c>
      <c r="H3873" s="124"/>
      <c r="I3873" s="128" t="s">
        <v>9000</v>
      </c>
      <c r="J3873" s="124"/>
      <c r="K3873" s="124"/>
      <c r="L3873" s="124"/>
      <c r="M3873" s="124"/>
      <c r="N3873" s="213">
        <v>0</v>
      </c>
      <c r="O3873" s="213">
        <v>2000</v>
      </c>
      <c r="P3873" s="124" t="s">
        <v>1314</v>
      </c>
    </row>
    <row r="3874" spans="1:16" ht="51">
      <c r="A3874" s="266">
        <v>16</v>
      </c>
      <c r="B3874" s="124"/>
      <c r="C3874" s="125" t="s">
        <v>692</v>
      </c>
      <c r="D3874" s="119">
        <v>43202</v>
      </c>
      <c r="E3874" s="120" t="s">
        <v>7597</v>
      </c>
      <c r="F3874" s="120" t="s">
        <v>3</v>
      </c>
      <c r="G3874" s="120">
        <v>1613419</v>
      </c>
      <c r="H3874" s="124"/>
      <c r="I3874" s="128" t="s">
        <v>9001</v>
      </c>
      <c r="J3874" s="124"/>
      <c r="K3874" s="124"/>
      <c r="L3874" s="124"/>
      <c r="M3874" s="124"/>
      <c r="N3874" s="213">
        <v>0</v>
      </c>
      <c r="O3874" s="213">
        <v>2120</v>
      </c>
      <c r="P3874" s="124" t="s">
        <v>1314</v>
      </c>
    </row>
    <row r="3875" spans="1:16" ht="51">
      <c r="A3875" s="266">
        <v>16</v>
      </c>
      <c r="B3875" s="124"/>
      <c r="C3875" s="125" t="s">
        <v>692</v>
      </c>
      <c r="D3875" s="119">
        <v>43202</v>
      </c>
      <c r="E3875" s="120" t="s">
        <v>7598</v>
      </c>
      <c r="F3875" s="120" t="s">
        <v>3</v>
      </c>
      <c r="G3875" s="120">
        <v>1613421</v>
      </c>
      <c r="H3875" s="124"/>
      <c r="I3875" s="128" t="s">
        <v>9002</v>
      </c>
      <c r="J3875" s="124"/>
      <c r="K3875" s="124"/>
      <c r="L3875" s="124"/>
      <c r="M3875" s="124"/>
      <c r="N3875" s="213">
        <v>0</v>
      </c>
      <c r="O3875" s="213">
        <v>1670</v>
      </c>
      <c r="P3875" s="124" t="s">
        <v>1314</v>
      </c>
    </row>
    <row r="3876" spans="1:16" ht="51">
      <c r="A3876" s="266" t="s">
        <v>619</v>
      </c>
      <c r="B3876" s="124"/>
      <c r="C3876" s="125" t="s">
        <v>713</v>
      </c>
      <c r="D3876" s="119">
        <v>43202</v>
      </c>
      <c r="E3876" s="120" t="s">
        <v>7708</v>
      </c>
      <c r="F3876" s="120" t="s">
        <v>3</v>
      </c>
      <c r="G3876" s="120">
        <v>1613247</v>
      </c>
      <c r="H3876" s="124"/>
      <c r="I3876" s="128" t="s">
        <v>9086</v>
      </c>
      <c r="J3876" s="124"/>
      <c r="K3876" s="124"/>
      <c r="L3876" s="124"/>
      <c r="M3876" s="124"/>
      <c r="N3876" s="213">
        <v>0</v>
      </c>
      <c r="O3876" s="213">
        <v>91921.24</v>
      </c>
      <c r="P3876" s="124" t="s">
        <v>1314</v>
      </c>
    </row>
    <row r="3877" spans="1:16" ht="51">
      <c r="A3877" s="266" t="s">
        <v>619</v>
      </c>
      <c r="B3877" s="124"/>
      <c r="C3877" s="125" t="s">
        <v>713</v>
      </c>
      <c r="D3877" s="119">
        <v>43202</v>
      </c>
      <c r="E3877" s="120" t="s">
        <v>7828</v>
      </c>
      <c r="F3877" s="120" t="s">
        <v>3</v>
      </c>
      <c r="G3877" s="120">
        <v>1613143</v>
      </c>
      <c r="H3877" s="124"/>
      <c r="I3877" s="128" t="s">
        <v>9195</v>
      </c>
      <c r="J3877" s="124"/>
      <c r="K3877" s="124"/>
      <c r="L3877" s="124"/>
      <c r="M3877" s="124"/>
      <c r="N3877" s="213">
        <v>0</v>
      </c>
      <c r="O3877" s="213">
        <v>190</v>
      </c>
      <c r="P3877" s="124" t="s">
        <v>1314</v>
      </c>
    </row>
    <row r="3878" spans="1:16" ht="51">
      <c r="A3878" s="266">
        <v>340</v>
      </c>
      <c r="B3878" s="124"/>
      <c r="C3878" s="125" t="s">
        <v>814</v>
      </c>
      <c r="D3878" s="119">
        <v>43202</v>
      </c>
      <c r="E3878" s="120" t="s">
        <v>8205</v>
      </c>
      <c r="F3878" s="120" t="s">
        <v>6</v>
      </c>
      <c r="G3878" s="120">
        <v>710681</v>
      </c>
      <c r="H3878" s="124"/>
      <c r="I3878" s="128" t="s">
        <v>9553</v>
      </c>
      <c r="J3878" s="124"/>
      <c r="K3878" s="124"/>
      <c r="L3878" s="124"/>
      <c r="M3878" s="124"/>
      <c r="N3878" s="213">
        <v>0</v>
      </c>
      <c r="O3878" s="213">
        <v>22766.080000000002</v>
      </c>
      <c r="P3878" s="124" t="s">
        <v>1314</v>
      </c>
    </row>
    <row r="3879" spans="1:16" ht="76.5">
      <c r="A3879" s="266">
        <v>373</v>
      </c>
      <c r="B3879" s="124"/>
      <c r="C3879" s="125" t="s">
        <v>1269</v>
      </c>
      <c r="D3879" s="119">
        <v>43202</v>
      </c>
      <c r="E3879" s="120" t="s">
        <v>8206</v>
      </c>
      <c r="F3879" s="120" t="s">
        <v>1315</v>
      </c>
      <c r="G3879" s="120">
        <v>17280287</v>
      </c>
      <c r="H3879" s="124"/>
      <c r="I3879" s="128" t="s">
        <v>9554</v>
      </c>
      <c r="J3879" s="124"/>
      <c r="K3879" s="124"/>
      <c r="L3879" s="124"/>
      <c r="M3879" s="124"/>
      <c r="N3879" s="213">
        <v>0</v>
      </c>
      <c r="O3879" s="213">
        <v>2255151.42</v>
      </c>
      <c r="P3879" s="124" t="s">
        <v>1314</v>
      </c>
    </row>
    <row r="3880" spans="1:16" ht="51">
      <c r="A3880" s="266" t="s">
        <v>619</v>
      </c>
      <c r="B3880" s="124"/>
      <c r="C3880" s="125" t="s">
        <v>713</v>
      </c>
      <c r="D3880" s="119">
        <v>43202</v>
      </c>
      <c r="E3880" s="120" t="s">
        <v>8207</v>
      </c>
      <c r="F3880" s="120" t="s">
        <v>6</v>
      </c>
      <c r="G3880" s="120">
        <v>962576</v>
      </c>
      <c r="H3880" s="124"/>
      <c r="I3880" s="128" t="s">
        <v>9555</v>
      </c>
      <c r="J3880" s="124"/>
      <c r="K3880" s="124"/>
      <c r="L3880" s="124"/>
      <c r="M3880" s="124"/>
      <c r="N3880" s="213">
        <v>0</v>
      </c>
      <c r="O3880" s="213">
        <v>131400</v>
      </c>
      <c r="P3880" s="124" t="s">
        <v>1314</v>
      </c>
    </row>
    <row r="3881" spans="1:16" ht="51">
      <c r="A3881" s="266" t="s">
        <v>619</v>
      </c>
      <c r="B3881" s="124"/>
      <c r="C3881" s="125" t="s">
        <v>713</v>
      </c>
      <c r="D3881" s="119">
        <v>43202</v>
      </c>
      <c r="E3881" s="120" t="s">
        <v>8208</v>
      </c>
      <c r="F3881" s="120" t="s">
        <v>6</v>
      </c>
      <c r="G3881" s="120">
        <v>962577</v>
      </c>
      <c r="H3881" s="124"/>
      <c r="I3881" s="128" t="s">
        <v>9556</v>
      </c>
      <c r="J3881" s="124"/>
      <c r="K3881" s="124"/>
      <c r="L3881" s="124"/>
      <c r="M3881" s="124"/>
      <c r="N3881" s="213">
        <v>0</v>
      </c>
      <c r="O3881" s="213">
        <v>105120</v>
      </c>
      <c r="P3881" s="124" t="s">
        <v>1314</v>
      </c>
    </row>
    <row r="3882" spans="1:16" ht="51">
      <c r="A3882" s="266" t="s">
        <v>619</v>
      </c>
      <c r="B3882" s="124"/>
      <c r="C3882" s="125" t="s">
        <v>713</v>
      </c>
      <c r="D3882" s="119">
        <v>43202</v>
      </c>
      <c r="E3882" s="120" t="s">
        <v>8209</v>
      </c>
      <c r="F3882" s="120" t="s">
        <v>6</v>
      </c>
      <c r="G3882" s="120">
        <v>962580</v>
      </c>
      <c r="H3882" s="124"/>
      <c r="I3882" s="128" t="s">
        <v>9557</v>
      </c>
      <c r="J3882" s="124"/>
      <c r="K3882" s="124"/>
      <c r="L3882" s="124"/>
      <c r="M3882" s="124"/>
      <c r="N3882" s="213">
        <v>0</v>
      </c>
      <c r="O3882" s="213">
        <v>6570</v>
      </c>
      <c r="P3882" s="124" t="s">
        <v>1314</v>
      </c>
    </row>
    <row r="3883" spans="1:16" ht="51">
      <c r="A3883" s="266" t="s">
        <v>619</v>
      </c>
      <c r="B3883" s="124"/>
      <c r="C3883" s="125" t="s">
        <v>713</v>
      </c>
      <c r="D3883" s="119">
        <v>43202</v>
      </c>
      <c r="E3883" s="120" t="s">
        <v>8210</v>
      </c>
      <c r="F3883" s="120" t="s">
        <v>6</v>
      </c>
      <c r="G3883" s="120">
        <v>962581</v>
      </c>
      <c r="H3883" s="124"/>
      <c r="I3883" s="128" t="s">
        <v>9558</v>
      </c>
      <c r="J3883" s="124"/>
      <c r="K3883" s="124"/>
      <c r="L3883" s="124"/>
      <c r="M3883" s="124"/>
      <c r="N3883" s="213">
        <v>0</v>
      </c>
      <c r="O3883" s="213">
        <v>32850</v>
      </c>
      <c r="P3883" s="124" t="s">
        <v>1314</v>
      </c>
    </row>
    <row r="3884" spans="1:16" ht="51">
      <c r="A3884" s="266" t="s">
        <v>619</v>
      </c>
      <c r="B3884" s="124"/>
      <c r="C3884" s="125" t="s">
        <v>713</v>
      </c>
      <c r="D3884" s="119">
        <v>43202</v>
      </c>
      <c r="E3884" s="120" t="s">
        <v>8211</v>
      </c>
      <c r="F3884" s="120" t="s">
        <v>6</v>
      </c>
      <c r="G3884" s="120">
        <v>962582</v>
      </c>
      <c r="H3884" s="124"/>
      <c r="I3884" s="128" t="s">
        <v>9559</v>
      </c>
      <c r="J3884" s="124"/>
      <c r="K3884" s="124"/>
      <c r="L3884" s="124"/>
      <c r="M3884" s="124"/>
      <c r="N3884" s="213">
        <v>0</v>
      </c>
      <c r="O3884" s="213">
        <v>6570</v>
      </c>
      <c r="P3884" s="124" t="s">
        <v>1314</v>
      </c>
    </row>
    <row r="3885" spans="1:16" ht="63.75">
      <c r="A3885" s="266" t="s">
        <v>619</v>
      </c>
      <c r="B3885" s="124"/>
      <c r="C3885" s="125" t="s">
        <v>713</v>
      </c>
      <c r="D3885" s="119">
        <v>43202</v>
      </c>
      <c r="E3885" s="120" t="s">
        <v>8212</v>
      </c>
      <c r="F3885" s="120" t="s">
        <v>15</v>
      </c>
      <c r="G3885" s="120">
        <v>709991</v>
      </c>
      <c r="H3885" s="124"/>
      <c r="I3885" s="128" t="s">
        <v>9560</v>
      </c>
      <c r="J3885" s="124"/>
      <c r="K3885" s="124"/>
      <c r="L3885" s="124"/>
      <c r="M3885" s="124"/>
      <c r="N3885" s="213">
        <v>50</v>
      </c>
      <c r="O3885" s="213">
        <v>0</v>
      </c>
      <c r="P3885" s="124" t="s">
        <v>1314</v>
      </c>
    </row>
    <row r="3886" spans="1:16" ht="51">
      <c r="A3886" s="266" t="s">
        <v>619</v>
      </c>
      <c r="B3886" s="124"/>
      <c r="C3886" s="125" t="s">
        <v>713</v>
      </c>
      <c r="D3886" s="119">
        <v>43202</v>
      </c>
      <c r="E3886" s="120" t="s">
        <v>8213</v>
      </c>
      <c r="F3886" s="120" t="s">
        <v>15</v>
      </c>
      <c r="G3886" s="120">
        <v>710110</v>
      </c>
      <c r="H3886" s="124"/>
      <c r="I3886" s="128" t="s">
        <v>9561</v>
      </c>
      <c r="J3886" s="124"/>
      <c r="K3886" s="124"/>
      <c r="L3886" s="124"/>
      <c r="M3886" s="124"/>
      <c r="N3886" s="213">
        <v>50</v>
      </c>
      <c r="O3886" s="213">
        <v>0</v>
      </c>
      <c r="P3886" s="124" t="s">
        <v>1314</v>
      </c>
    </row>
    <row r="3887" spans="1:16" ht="63.75">
      <c r="A3887" s="266" t="s">
        <v>619</v>
      </c>
      <c r="B3887" s="124"/>
      <c r="C3887" s="125" t="s">
        <v>713</v>
      </c>
      <c r="D3887" s="119">
        <v>43202</v>
      </c>
      <c r="E3887" s="120" t="s">
        <v>8214</v>
      </c>
      <c r="F3887" s="120" t="s">
        <v>15</v>
      </c>
      <c r="G3887" s="120">
        <v>710112</v>
      </c>
      <c r="H3887" s="124"/>
      <c r="I3887" s="128" t="s">
        <v>9562</v>
      </c>
      <c r="J3887" s="124"/>
      <c r="K3887" s="124"/>
      <c r="L3887" s="124"/>
      <c r="M3887" s="124"/>
      <c r="N3887" s="213">
        <v>50</v>
      </c>
      <c r="O3887" s="213">
        <v>0</v>
      </c>
      <c r="P3887" s="124" t="s">
        <v>1314</v>
      </c>
    </row>
    <row r="3888" spans="1:16" ht="63.75">
      <c r="A3888" s="266" t="s">
        <v>619</v>
      </c>
      <c r="B3888" s="124"/>
      <c r="C3888" s="125" t="s">
        <v>713</v>
      </c>
      <c r="D3888" s="119">
        <v>43202</v>
      </c>
      <c r="E3888" s="120" t="s">
        <v>8215</v>
      </c>
      <c r="F3888" s="120" t="s">
        <v>15</v>
      </c>
      <c r="G3888" s="120">
        <v>710114</v>
      </c>
      <c r="H3888" s="124"/>
      <c r="I3888" s="128" t="s">
        <v>9563</v>
      </c>
      <c r="J3888" s="124"/>
      <c r="K3888" s="124"/>
      <c r="L3888" s="124"/>
      <c r="M3888" s="124"/>
      <c r="N3888" s="213">
        <v>50</v>
      </c>
      <c r="O3888" s="213">
        <v>0</v>
      </c>
      <c r="P3888" s="124" t="s">
        <v>1314</v>
      </c>
    </row>
    <row r="3889" spans="1:16" ht="76.5">
      <c r="A3889" s="266">
        <v>20</v>
      </c>
      <c r="B3889" s="124"/>
      <c r="C3889" s="125" t="s">
        <v>693</v>
      </c>
      <c r="D3889" s="119">
        <v>43202</v>
      </c>
      <c r="E3889" s="120" t="s">
        <v>8216</v>
      </c>
      <c r="F3889" s="120" t="s">
        <v>15</v>
      </c>
      <c r="G3889" s="120">
        <v>4746</v>
      </c>
      <c r="H3889" s="124"/>
      <c r="I3889" s="128" t="s">
        <v>9564</v>
      </c>
      <c r="J3889" s="124"/>
      <c r="K3889" s="124"/>
      <c r="L3889" s="124"/>
      <c r="M3889" s="124"/>
      <c r="N3889" s="213">
        <v>416.12</v>
      </c>
      <c r="O3889" s="213">
        <v>0</v>
      </c>
      <c r="P3889" s="124" t="s">
        <v>1314</v>
      </c>
    </row>
    <row r="3890" spans="1:16" ht="76.5">
      <c r="A3890" s="266">
        <v>20</v>
      </c>
      <c r="B3890" s="124"/>
      <c r="C3890" s="125" t="s">
        <v>693</v>
      </c>
      <c r="D3890" s="119">
        <v>43202</v>
      </c>
      <c r="E3890" s="120" t="s">
        <v>8217</v>
      </c>
      <c r="F3890" s="120" t="s">
        <v>15</v>
      </c>
      <c r="G3890" s="120">
        <v>4745</v>
      </c>
      <c r="H3890" s="124"/>
      <c r="I3890" s="128" t="s">
        <v>9565</v>
      </c>
      <c r="J3890" s="124"/>
      <c r="K3890" s="124"/>
      <c r="L3890" s="124"/>
      <c r="M3890" s="124"/>
      <c r="N3890" s="213">
        <v>407.2</v>
      </c>
      <c r="O3890" s="213">
        <v>0</v>
      </c>
      <c r="P3890" s="124" t="s">
        <v>1314</v>
      </c>
    </row>
    <row r="3891" spans="1:16" ht="89.25">
      <c r="A3891" s="266" t="s">
        <v>619</v>
      </c>
      <c r="B3891" s="124"/>
      <c r="C3891" s="125" t="s">
        <v>713</v>
      </c>
      <c r="D3891" s="119">
        <v>43202</v>
      </c>
      <c r="E3891" s="120" t="s">
        <v>8218</v>
      </c>
      <c r="F3891" s="120" t="s">
        <v>15</v>
      </c>
      <c r="G3891" s="120">
        <v>4740</v>
      </c>
      <c r="H3891" s="124"/>
      <c r="I3891" s="128" t="s">
        <v>9566</v>
      </c>
      <c r="J3891" s="124"/>
      <c r="K3891" s="124"/>
      <c r="L3891" s="124"/>
      <c r="M3891" s="124"/>
      <c r="N3891" s="213">
        <v>2911.1</v>
      </c>
      <c r="O3891" s="213">
        <v>0</v>
      </c>
      <c r="P3891" s="124" t="s">
        <v>1314</v>
      </c>
    </row>
    <row r="3892" spans="1:16" ht="76.5">
      <c r="A3892" s="266">
        <v>20</v>
      </c>
      <c r="B3892" s="124"/>
      <c r="C3892" s="125" t="s">
        <v>693</v>
      </c>
      <c r="D3892" s="119">
        <v>43202</v>
      </c>
      <c r="E3892" s="120" t="s">
        <v>8219</v>
      </c>
      <c r="F3892" s="120" t="s">
        <v>15</v>
      </c>
      <c r="G3892" s="120">
        <v>4744</v>
      </c>
      <c r="H3892" s="124"/>
      <c r="I3892" s="128" t="s">
        <v>9567</v>
      </c>
      <c r="J3892" s="124"/>
      <c r="K3892" s="124"/>
      <c r="L3892" s="124"/>
      <c r="M3892" s="124"/>
      <c r="N3892" s="213">
        <v>753.63</v>
      </c>
      <c r="O3892" s="213">
        <v>0</v>
      </c>
      <c r="P3892" s="124" t="s">
        <v>1314</v>
      </c>
    </row>
    <row r="3893" spans="1:16" ht="89.25">
      <c r="A3893" s="266">
        <v>35</v>
      </c>
      <c r="B3893" s="124"/>
      <c r="C3893" s="125" t="s">
        <v>696</v>
      </c>
      <c r="D3893" s="119">
        <v>43202</v>
      </c>
      <c r="E3893" s="120" t="s">
        <v>8220</v>
      </c>
      <c r="F3893" s="120" t="s">
        <v>15</v>
      </c>
      <c r="G3893" s="120">
        <v>4747</v>
      </c>
      <c r="H3893" s="124"/>
      <c r="I3893" s="128" t="s">
        <v>9568</v>
      </c>
      <c r="J3893" s="124"/>
      <c r="K3893" s="124"/>
      <c r="L3893" s="124"/>
      <c r="M3893" s="124"/>
      <c r="N3893" s="213">
        <v>273.57</v>
      </c>
      <c r="O3893" s="213">
        <v>0</v>
      </c>
      <c r="P3893" s="124" t="s">
        <v>1314</v>
      </c>
    </row>
    <row r="3894" spans="1:16" ht="63.75">
      <c r="A3894" s="266" t="s">
        <v>619</v>
      </c>
      <c r="B3894" s="124"/>
      <c r="C3894" s="125" t="s">
        <v>713</v>
      </c>
      <c r="D3894" s="119">
        <v>43202</v>
      </c>
      <c r="E3894" s="120" t="s">
        <v>8221</v>
      </c>
      <c r="F3894" s="120" t="s">
        <v>15</v>
      </c>
      <c r="G3894" s="120">
        <v>710542</v>
      </c>
      <c r="H3894" s="124"/>
      <c r="I3894" s="128" t="s">
        <v>9569</v>
      </c>
      <c r="J3894" s="124"/>
      <c r="K3894" s="124"/>
      <c r="L3894" s="124"/>
      <c r="M3894" s="124"/>
      <c r="N3894" s="213">
        <v>50</v>
      </c>
      <c r="O3894" s="213">
        <v>0</v>
      </c>
      <c r="P3894" s="124" t="s">
        <v>1314</v>
      </c>
    </row>
    <row r="3895" spans="1:16" ht="63.75">
      <c r="A3895" s="266">
        <v>513</v>
      </c>
      <c r="B3895" s="124"/>
      <c r="C3895" s="125" t="s">
        <v>201</v>
      </c>
      <c r="D3895" s="119">
        <v>43202</v>
      </c>
      <c r="E3895" s="120" t="s">
        <v>8222</v>
      </c>
      <c r="F3895" s="120" t="s">
        <v>15</v>
      </c>
      <c r="G3895" s="120">
        <v>710544</v>
      </c>
      <c r="H3895" s="124"/>
      <c r="I3895" s="128" t="s">
        <v>9570</v>
      </c>
      <c r="J3895" s="124"/>
      <c r="K3895" s="124"/>
      <c r="L3895" s="124"/>
      <c r="M3895" s="124"/>
      <c r="N3895" s="213">
        <v>50</v>
      </c>
      <c r="O3895" s="213">
        <v>0</v>
      </c>
      <c r="P3895" s="124" t="s">
        <v>1314</v>
      </c>
    </row>
    <row r="3896" spans="1:16" ht="51">
      <c r="A3896" s="266">
        <v>513</v>
      </c>
      <c r="B3896" s="124"/>
      <c r="C3896" s="125" t="s">
        <v>201</v>
      </c>
      <c r="D3896" s="119">
        <v>43202</v>
      </c>
      <c r="E3896" s="120" t="s">
        <v>8223</v>
      </c>
      <c r="F3896" s="120" t="s">
        <v>15</v>
      </c>
      <c r="G3896" s="120">
        <v>710546</v>
      </c>
      <c r="H3896" s="124"/>
      <c r="I3896" s="128" t="s">
        <v>1394</v>
      </c>
      <c r="J3896" s="124"/>
      <c r="K3896" s="124"/>
      <c r="L3896" s="124"/>
      <c r="M3896" s="124"/>
      <c r="N3896" s="213">
        <v>50</v>
      </c>
      <c r="O3896" s="213">
        <v>0</v>
      </c>
      <c r="P3896" s="124" t="s">
        <v>1314</v>
      </c>
    </row>
    <row r="3897" spans="1:16" ht="51">
      <c r="A3897" s="266">
        <v>513</v>
      </c>
      <c r="B3897" s="124"/>
      <c r="C3897" s="125" t="s">
        <v>201</v>
      </c>
      <c r="D3897" s="119">
        <v>43202</v>
      </c>
      <c r="E3897" s="120" t="s">
        <v>8224</v>
      </c>
      <c r="F3897" s="120" t="s">
        <v>15</v>
      </c>
      <c r="G3897" s="120">
        <v>710548</v>
      </c>
      <c r="H3897" s="124"/>
      <c r="I3897" s="128" t="s">
        <v>1395</v>
      </c>
      <c r="J3897" s="124"/>
      <c r="K3897" s="124"/>
      <c r="L3897" s="124"/>
      <c r="M3897" s="124"/>
      <c r="N3897" s="213">
        <v>50</v>
      </c>
      <c r="O3897" s="213">
        <v>0</v>
      </c>
      <c r="P3897" s="124" t="s">
        <v>1314</v>
      </c>
    </row>
    <row r="3898" spans="1:16" ht="89.25">
      <c r="A3898" s="266">
        <v>513</v>
      </c>
      <c r="B3898" s="124"/>
      <c r="C3898" s="125" t="s">
        <v>201</v>
      </c>
      <c r="D3898" s="119">
        <v>43202</v>
      </c>
      <c r="E3898" s="120" t="s">
        <v>8225</v>
      </c>
      <c r="F3898" s="120" t="s">
        <v>15</v>
      </c>
      <c r="G3898" s="120">
        <v>4754</v>
      </c>
      <c r="H3898" s="124"/>
      <c r="I3898" s="128" t="s">
        <v>9571</v>
      </c>
      <c r="J3898" s="124"/>
      <c r="K3898" s="124"/>
      <c r="L3898" s="124"/>
      <c r="M3898" s="124"/>
      <c r="N3898" s="213">
        <v>50</v>
      </c>
      <c r="O3898" s="213">
        <v>0</v>
      </c>
      <c r="P3898" s="124" t="s">
        <v>1314</v>
      </c>
    </row>
    <row r="3899" spans="1:16" ht="51">
      <c r="A3899" s="266">
        <v>340</v>
      </c>
      <c r="B3899" s="124"/>
      <c r="C3899" s="125" t="s">
        <v>814</v>
      </c>
      <c r="D3899" s="119">
        <v>43202</v>
      </c>
      <c r="E3899" s="120" t="s">
        <v>8226</v>
      </c>
      <c r="F3899" s="120" t="s">
        <v>15</v>
      </c>
      <c r="G3899" s="120">
        <v>710682</v>
      </c>
      <c r="H3899" s="124"/>
      <c r="I3899" s="128" t="s">
        <v>9572</v>
      </c>
      <c r="J3899" s="124"/>
      <c r="K3899" s="124"/>
      <c r="L3899" s="124"/>
      <c r="M3899" s="124"/>
      <c r="N3899" s="213">
        <v>50</v>
      </c>
      <c r="O3899" s="213">
        <v>0</v>
      </c>
      <c r="P3899" s="124" t="s">
        <v>1314</v>
      </c>
    </row>
    <row r="3900" spans="1:16" ht="63.75">
      <c r="A3900" s="266">
        <v>291</v>
      </c>
      <c r="B3900" s="124"/>
      <c r="C3900" s="125" t="s">
        <v>794</v>
      </c>
      <c r="D3900" s="119">
        <v>43202</v>
      </c>
      <c r="E3900" s="120" t="s">
        <v>8227</v>
      </c>
      <c r="F3900" s="120" t="s">
        <v>11</v>
      </c>
      <c r="G3900" s="120">
        <v>710687</v>
      </c>
      <c r="H3900" s="124"/>
      <c r="I3900" s="128" t="s">
        <v>9573</v>
      </c>
      <c r="J3900" s="124"/>
      <c r="K3900" s="124"/>
      <c r="L3900" s="124"/>
      <c r="M3900" s="124"/>
      <c r="N3900" s="213">
        <v>50</v>
      </c>
      <c r="O3900" s="213">
        <v>0</v>
      </c>
      <c r="P3900" s="124" t="s">
        <v>1314</v>
      </c>
    </row>
    <row r="3901" spans="1:16" ht="63.75">
      <c r="A3901" s="266">
        <v>291</v>
      </c>
      <c r="B3901" s="124"/>
      <c r="C3901" s="125" t="s">
        <v>794</v>
      </c>
      <c r="D3901" s="119">
        <v>43202</v>
      </c>
      <c r="E3901" s="120" t="s">
        <v>8228</v>
      </c>
      <c r="F3901" s="120" t="s">
        <v>11</v>
      </c>
      <c r="G3901" s="120">
        <v>710688</v>
      </c>
      <c r="H3901" s="124"/>
      <c r="I3901" s="128" t="s">
        <v>9574</v>
      </c>
      <c r="J3901" s="124"/>
      <c r="K3901" s="124"/>
      <c r="L3901" s="124"/>
      <c r="M3901" s="124"/>
      <c r="N3901" s="213">
        <v>50</v>
      </c>
      <c r="O3901" s="213">
        <v>0</v>
      </c>
      <c r="P3901" s="124" t="s">
        <v>1314</v>
      </c>
    </row>
    <row r="3902" spans="1:16" ht="51">
      <c r="A3902" s="266" t="s">
        <v>619</v>
      </c>
      <c r="B3902" s="124"/>
      <c r="C3902" s="125" t="s">
        <v>713</v>
      </c>
      <c r="D3902" s="119">
        <v>43202</v>
      </c>
      <c r="E3902" s="120" t="s">
        <v>8229</v>
      </c>
      <c r="F3902" s="120" t="s">
        <v>15</v>
      </c>
      <c r="G3902" s="120">
        <v>710713</v>
      </c>
      <c r="H3902" s="124"/>
      <c r="I3902" s="128" t="s">
        <v>9575</v>
      </c>
      <c r="J3902" s="124"/>
      <c r="K3902" s="124"/>
      <c r="L3902" s="124"/>
      <c r="M3902" s="124"/>
      <c r="N3902" s="213">
        <v>50</v>
      </c>
      <c r="O3902" s="213">
        <v>0</v>
      </c>
      <c r="P3902" s="124" t="s">
        <v>1314</v>
      </c>
    </row>
    <row r="3903" spans="1:16" ht="51">
      <c r="A3903" s="266">
        <v>513</v>
      </c>
      <c r="B3903" s="124"/>
      <c r="C3903" s="125" t="s">
        <v>201</v>
      </c>
      <c r="D3903" s="119">
        <v>43202</v>
      </c>
      <c r="E3903" s="120" t="s">
        <v>8230</v>
      </c>
      <c r="F3903" s="120" t="s">
        <v>15</v>
      </c>
      <c r="G3903" s="120">
        <v>710715</v>
      </c>
      <c r="H3903" s="124"/>
      <c r="I3903" s="128" t="s">
        <v>2726</v>
      </c>
      <c r="J3903" s="124"/>
      <c r="K3903" s="124"/>
      <c r="L3903" s="124"/>
      <c r="M3903" s="124"/>
      <c r="N3903" s="213">
        <v>50</v>
      </c>
      <c r="O3903" s="213">
        <v>0</v>
      </c>
      <c r="P3903" s="124" t="s">
        <v>1314</v>
      </c>
    </row>
    <row r="3904" spans="1:16" ht="63.75">
      <c r="A3904" s="266">
        <v>291</v>
      </c>
      <c r="B3904" s="124"/>
      <c r="C3904" s="125" t="s">
        <v>794</v>
      </c>
      <c r="D3904" s="119">
        <v>43202</v>
      </c>
      <c r="E3904" s="120" t="s">
        <v>8231</v>
      </c>
      <c r="F3904" s="120" t="s">
        <v>11</v>
      </c>
      <c r="G3904" s="120">
        <v>710779</v>
      </c>
      <c r="H3904" s="124"/>
      <c r="I3904" s="128" t="s">
        <v>9576</v>
      </c>
      <c r="J3904" s="124"/>
      <c r="K3904" s="124"/>
      <c r="L3904" s="124"/>
      <c r="M3904" s="124"/>
      <c r="N3904" s="213">
        <v>50</v>
      </c>
      <c r="O3904" s="213">
        <v>0</v>
      </c>
      <c r="P3904" s="124" t="s">
        <v>1314</v>
      </c>
    </row>
    <row r="3905" spans="1:16" ht="63.75">
      <c r="A3905" s="266" t="s">
        <v>619</v>
      </c>
      <c r="B3905" s="124"/>
      <c r="C3905" s="125" t="s">
        <v>713</v>
      </c>
      <c r="D3905" s="119">
        <v>43203</v>
      </c>
      <c r="E3905" s="120" t="s">
        <v>7364</v>
      </c>
      <c r="F3905" s="120" t="s">
        <v>3</v>
      </c>
      <c r="G3905" s="120">
        <v>1613641</v>
      </c>
      <c r="H3905" s="124"/>
      <c r="I3905" s="128" t="s">
        <v>8795</v>
      </c>
      <c r="J3905" s="124"/>
      <c r="K3905" s="124"/>
      <c r="L3905" s="124"/>
      <c r="M3905" s="124"/>
      <c r="N3905" s="213">
        <v>0</v>
      </c>
      <c r="O3905" s="213">
        <v>741.5</v>
      </c>
      <c r="P3905" s="124" t="s">
        <v>1314</v>
      </c>
    </row>
    <row r="3906" spans="1:16" ht="51">
      <c r="A3906" s="266" t="s">
        <v>619</v>
      </c>
      <c r="B3906" s="124"/>
      <c r="C3906" s="125" t="s">
        <v>713</v>
      </c>
      <c r="D3906" s="119">
        <v>43203</v>
      </c>
      <c r="E3906" s="120" t="s">
        <v>7438</v>
      </c>
      <c r="F3906" s="120" t="s">
        <v>3</v>
      </c>
      <c r="G3906" s="120">
        <v>1613750</v>
      </c>
      <c r="H3906" s="124"/>
      <c r="I3906" s="128" t="s">
        <v>8868</v>
      </c>
      <c r="J3906" s="124"/>
      <c r="K3906" s="124"/>
      <c r="L3906" s="124"/>
      <c r="M3906" s="124"/>
      <c r="N3906" s="213">
        <v>0</v>
      </c>
      <c r="O3906" s="213">
        <v>3825.91</v>
      </c>
      <c r="P3906" s="124" t="s">
        <v>1314</v>
      </c>
    </row>
    <row r="3907" spans="1:16" ht="51">
      <c r="A3907" s="266">
        <v>592</v>
      </c>
      <c r="B3907" s="124"/>
      <c r="C3907" s="125" t="s">
        <v>862</v>
      </c>
      <c r="D3907" s="119">
        <v>43203</v>
      </c>
      <c r="E3907" s="120" t="s">
        <v>7599</v>
      </c>
      <c r="F3907" s="120" t="s">
        <v>3</v>
      </c>
      <c r="G3907" s="120">
        <v>1613556</v>
      </c>
      <c r="H3907" s="124"/>
      <c r="I3907" s="128" t="s">
        <v>9003</v>
      </c>
      <c r="J3907" s="124"/>
      <c r="K3907" s="124"/>
      <c r="L3907" s="124"/>
      <c r="M3907" s="124"/>
      <c r="N3907" s="213">
        <v>0</v>
      </c>
      <c r="O3907" s="213">
        <v>2230</v>
      </c>
      <c r="P3907" s="124" t="s">
        <v>1314</v>
      </c>
    </row>
    <row r="3908" spans="1:16" ht="63.75">
      <c r="A3908" s="266">
        <v>10</v>
      </c>
      <c r="B3908" s="124"/>
      <c r="C3908" s="125" t="s">
        <v>690</v>
      </c>
      <c r="D3908" s="119">
        <v>43203</v>
      </c>
      <c r="E3908" s="120" t="s">
        <v>7600</v>
      </c>
      <c r="F3908" s="120" t="s">
        <v>3</v>
      </c>
      <c r="G3908" s="120">
        <v>1613580</v>
      </c>
      <c r="H3908" s="124"/>
      <c r="I3908" s="128" t="s">
        <v>9004</v>
      </c>
      <c r="J3908" s="124"/>
      <c r="K3908" s="124"/>
      <c r="L3908" s="124"/>
      <c r="M3908" s="124"/>
      <c r="N3908" s="213">
        <v>0</v>
      </c>
      <c r="O3908" s="213">
        <v>4351.3100000000004</v>
      </c>
      <c r="P3908" s="124" t="s">
        <v>1314</v>
      </c>
    </row>
    <row r="3909" spans="1:16" ht="51">
      <c r="A3909" s="266">
        <v>340</v>
      </c>
      <c r="B3909" s="124"/>
      <c r="C3909" s="125" t="s">
        <v>814</v>
      </c>
      <c r="D3909" s="119">
        <v>43203</v>
      </c>
      <c r="E3909" s="120" t="s">
        <v>7601</v>
      </c>
      <c r="F3909" s="120" t="s">
        <v>3</v>
      </c>
      <c r="G3909" s="120">
        <v>1613601</v>
      </c>
      <c r="H3909" s="124"/>
      <c r="I3909" s="128" t="s">
        <v>9005</v>
      </c>
      <c r="J3909" s="124"/>
      <c r="K3909" s="124"/>
      <c r="L3909" s="124"/>
      <c r="M3909" s="124"/>
      <c r="N3909" s="213">
        <v>0</v>
      </c>
      <c r="O3909" s="213">
        <v>122.88</v>
      </c>
      <c r="P3909" s="124" t="s">
        <v>1314</v>
      </c>
    </row>
    <row r="3910" spans="1:16" ht="63.75">
      <c r="A3910" s="266">
        <v>130</v>
      </c>
      <c r="B3910" s="124"/>
      <c r="C3910" s="125" t="s">
        <v>727</v>
      </c>
      <c r="D3910" s="119">
        <v>43203</v>
      </c>
      <c r="E3910" s="120" t="s">
        <v>7602</v>
      </c>
      <c r="F3910" s="120" t="s">
        <v>3</v>
      </c>
      <c r="G3910" s="120">
        <v>1613678</v>
      </c>
      <c r="H3910" s="124"/>
      <c r="I3910" s="128" t="s">
        <v>9006</v>
      </c>
      <c r="J3910" s="124"/>
      <c r="K3910" s="124"/>
      <c r="L3910" s="124"/>
      <c r="M3910" s="124"/>
      <c r="N3910" s="213">
        <v>0</v>
      </c>
      <c r="O3910" s="213">
        <v>2317.5</v>
      </c>
      <c r="P3910" s="124" t="s">
        <v>1314</v>
      </c>
    </row>
    <row r="3911" spans="1:16" ht="38.25">
      <c r="A3911" s="266">
        <v>20</v>
      </c>
      <c r="B3911" s="124"/>
      <c r="C3911" s="125" t="s">
        <v>693</v>
      </c>
      <c r="D3911" s="119">
        <v>43203</v>
      </c>
      <c r="E3911" s="120" t="s">
        <v>7603</v>
      </c>
      <c r="F3911" s="120" t="s">
        <v>3</v>
      </c>
      <c r="G3911" s="120">
        <v>1613554</v>
      </c>
      <c r="H3911" s="124"/>
      <c r="I3911" s="128" t="s">
        <v>9007</v>
      </c>
      <c r="J3911" s="124"/>
      <c r="K3911" s="124"/>
      <c r="L3911" s="124"/>
      <c r="M3911" s="124"/>
      <c r="N3911" s="213">
        <v>0</v>
      </c>
      <c r="O3911" s="213">
        <v>252</v>
      </c>
      <c r="P3911" s="124" t="s">
        <v>1314</v>
      </c>
    </row>
    <row r="3912" spans="1:16" ht="51">
      <c r="A3912" s="266">
        <v>222</v>
      </c>
      <c r="B3912" s="124"/>
      <c r="C3912" s="125" t="s">
        <v>764</v>
      </c>
      <c r="D3912" s="119">
        <v>43203</v>
      </c>
      <c r="E3912" s="120" t="s">
        <v>7607</v>
      </c>
      <c r="F3912" s="120" t="s">
        <v>3</v>
      </c>
      <c r="G3912" s="120">
        <v>1613673</v>
      </c>
      <c r="H3912" s="124"/>
      <c r="I3912" s="128" t="s">
        <v>9008</v>
      </c>
      <c r="J3912" s="124"/>
      <c r="K3912" s="124"/>
      <c r="L3912" s="124"/>
      <c r="M3912" s="124"/>
      <c r="N3912" s="213">
        <v>0</v>
      </c>
      <c r="O3912" s="213">
        <v>6</v>
      </c>
      <c r="P3912" s="124" t="s">
        <v>1314</v>
      </c>
    </row>
    <row r="3913" spans="1:16" ht="51">
      <c r="A3913" s="266">
        <v>212</v>
      </c>
      <c r="B3913" s="124"/>
      <c r="C3913" s="125" t="s">
        <v>761</v>
      </c>
      <c r="D3913" s="119">
        <v>43203</v>
      </c>
      <c r="E3913" s="120" t="s">
        <v>7610</v>
      </c>
      <c r="F3913" s="120" t="s">
        <v>3</v>
      </c>
      <c r="G3913" s="120">
        <v>1613708</v>
      </c>
      <c r="H3913" s="124"/>
      <c r="I3913" s="128" t="s">
        <v>9011</v>
      </c>
      <c r="J3913" s="124"/>
      <c r="K3913" s="124"/>
      <c r="L3913" s="124"/>
      <c r="M3913" s="124"/>
      <c r="N3913" s="213">
        <v>0</v>
      </c>
      <c r="O3913" s="213">
        <v>144</v>
      </c>
      <c r="P3913" s="124" t="s">
        <v>1314</v>
      </c>
    </row>
    <row r="3914" spans="1:16" ht="51">
      <c r="A3914" s="266">
        <v>130</v>
      </c>
      <c r="B3914" s="124"/>
      <c r="C3914" s="125" t="s">
        <v>727</v>
      </c>
      <c r="D3914" s="119">
        <v>43203</v>
      </c>
      <c r="E3914" s="120" t="s">
        <v>7611</v>
      </c>
      <c r="F3914" s="120" t="s">
        <v>3</v>
      </c>
      <c r="G3914" s="120">
        <v>1613714</v>
      </c>
      <c r="H3914" s="124"/>
      <c r="I3914" s="128" t="s">
        <v>9012</v>
      </c>
      <c r="J3914" s="124"/>
      <c r="K3914" s="124"/>
      <c r="L3914" s="124"/>
      <c r="M3914" s="124"/>
      <c r="N3914" s="213">
        <v>0</v>
      </c>
      <c r="O3914" s="213">
        <v>222</v>
      </c>
      <c r="P3914" s="124" t="s">
        <v>1314</v>
      </c>
    </row>
    <row r="3915" spans="1:16" ht="51">
      <c r="A3915" s="266">
        <v>593</v>
      </c>
      <c r="B3915" s="124"/>
      <c r="C3915" s="125" t="s">
        <v>863</v>
      </c>
      <c r="D3915" s="119">
        <v>43203</v>
      </c>
      <c r="E3915" s="120" t="s">
        <v>7613</v>
      </c>
      <c r="F3915" s="120" t="s">
        <v>3</v>
      </c>
      <c r="G3915" s="120">
        <v>1613786</v>
      </c>
      <c r="H3915" s="124"/>
      <c r="I3915" s="128" t="s">
        <v>9014</v>
      </c>
      <c r="J3915" s="124"/>
      <c r="K3915" s="124"/>
      <c r="L3915" s="124"/>
      <c r="M3915" s="124"/>
      <c r="N3915" s="213">
        <v>0</v>
      </c>
      <c r="O3915" s="213">
        <v>5323.4</v>
      </c>
      <c r="P3915" s="124" t="s">
        <v>1314</v>
      </c>
    </row>
    <row r="3916" spans="1:16" ht="51">
      <c r="A3916" s="266">
        <v>593</v>
      </c>
      <c r="B3916" s="124"/>
      <c r="C3916" s="125" t="s">
        <v>863</v>
      </c>
      <c r="D3916" s="119">
        <v>43203</v>
      </c>
      <c r="E3916" s="120" t="s">
        <v>7614</v>
      </c>
      <c r="F3916" s="120" t="s">
        <v>3</v>
      </c>
      <c r="G3916" s="120">
        <v>1613789</v>
      </c>
      <c r="H3916" s="124"/>
      <c r="I3916" s="128" t="s">
        <v>9015</v>
      </c>
      <c r="J3916" s="124"/>
      <c r="K3916" s="124"/>
      <c r="L3916" s="124"/>
      <c r="M3916" s="124"/>
      <c r="N3916" s="213">
        <v>0</v>
      </c>
      <c r="O3916" s="213">
        <v>2048.8000000000002</v>
      </c>
      <c r="P3916" s="124" t="s">
        <v>1314</v>
      </c>
    </row>
    <row r="3917" spans="1:16" ht="51">
      <c r="A3917" s="266">
        <v>592</v>
      </c>
      <c r="B3917" s="124"/>
      <c r="C3917" s="125" t="s">
        <v>862</v>
      </c>
      <c r="D3917" s="119">
        <v>43203</v>
      </c>
      <c r="E3917" s="120" t="s">
        <v>7615</v>
      </c>
      <c r="F3917" s="120" t="s">
        <v>3</v>
      </c>
      <c r="G3917" s="120">
        <v>1613791</v>
      </c>
      <c r="H3917" s="124"/>
      <c r="I3917" s="128" t="s">
        <v>9016</v>
      </c>
      <c r="J3917" s="124"/>
      <c r="K3917" s="124"/>
      <c r="L3917" s="124"/>
      <c r="M3917" s="124"/>
      <c r="N3917" s="213">
        <v>0</v>
      </c>
      <c r="O3917" s="213">
        <v>15</v>
      </c>
      <c r="P3917" s="124" t="s">
        <v>1314</v>
      </c>
    </row>
    <row r="3918" spans="1:16" ht="38.25">
      <c r="A3918" s="266">
        <v>592</v>
      </c>
      <c r="B3918" s="124"/>
      <c r="C3918" s="125" t="s">
        <v>862</v>
      </c>
      <c r="D3918" s="119">
        <v>43203</v>
      </c>
      <c r="E3918" s="120" t="s">
        <v>7616</v>
      </c>
      <c r="F3918" s="120" t="s">
        <v>3</v>
      </c>
      <c r="G3918" s="120">
        <v>1613794</v>
      </c>
      <c r="H3918" s="124"/>
      <c r="I3918" s="128" t="s">
        <v>9017</v>
      </c>
      <c r="J3918" s="124"/>
      <c r="K3918" s="124"/>
      <c r="L3918" s="124"/>
      <c r="M3918" s="124"/>
      <c r="N3918" s="213">
        <v>0</v>
      </c>
      <c r="O3918" s="213">
        <v>308.75</v>
      </c>
      <c r="P3918" s="124" t="s">
        <v>1314</v>
      </c>
    </row>
    <row r="3919" spans="1:16" ht="51">
      <c r="A3919" s="266" t="s">
        <v>619</v>
      </c>
      <c r="B3919" s="124"/>
      <c r="C3919" s="125" t="s">
        <v>713</v>
      </c>
      <c r="D3919" s="119">
        <v>43203</v>
      </c>
      <c r="E3919" s="120" t="s">
        <v>7678</v>
      </c>
      <c r="F3919" s="120" t="s">
        <v>3</v>
      </c>
      <c r="G3919" s="120">
        <v>1613711</v>
      </c>
      <c r="H3919" s="124"/>
      <c r="I3919" s="128" t="s">
        <v>9071</v>
      </c>
      <c r="J3919" s="124"/>
      <c r="K3919" s="124"/>
      <c r="L3919" s="124"/>
      <c r="M3919" s="124"/>
      <c r="N3919" s="213">
        <v>0</v>
      </c>
      <c r="O3919" s="213">
        <v>0.01</v>
      </c>
      <c r="P3919" s="124" t="s">
        <v>5265</v>
      </c>
    </row>
    <row r="3920" spans="1:16" ht="51">
      <c r="A3920" s="266">
        <v>681</v>
      </c>
      <c r="B3920" s="124"/>
      <c r="C3920" s="125" t="s">
        <v>237</v>
      </c>
      <c r="D3920" s="119">
        <v>43203</v>
      </c>
      <c r="E3920" s="120" t="s">
        <v>7756</v>
      </c>
      <c r="F3920" s="120" t="s">
        <v>3</v>
      </c>
      <c r="G3920" s="120">
        <v>1613619</v>
      </c>
      <c r="H3920" s="124"/>
      <c r="I3920" s="128" t="s">
        <v>9133</v>
      </c>
      <c r="J3920" s="124"/>
      <c r="K3920" s="124"/>
      <c r="L3920" s="124"/>
      <c r="M3920" s="124"/>
      <c r="N3920" s="213">
        <v>0</v>
      </c>
      <c r="O3920" s="213">
        <v>5</v>
      </c>
      <c r="P3920" s="124" t="s">
        <v>1314</v>
      </c>
    </row>
    <row r="3921" spans="1:16" ht="51">
      <c r="A3921" s="266" t="s">
        <v>619</v>
      </c>
      <c r="B3921" s="124"/>
      <c r="C3921" s="125" t="s">
        <v>713</v>
      </c>
      <c r="D3921" s="119">
        <v>43203</v>
      </c>
      <c r="E3921" s="120" t="s">
        <v>7790</v>
      </c>
      <c r="F3921" s="120" t="s">
        <v>3</v>
      </c>
      <c r="G3921" s="120">
        <v>1613564</v>
      </c>
      <c r="H3921" s="124"/>
      <c r="I3921" s="128" t="s">
        <v>5635</v>
      </c>
      <c r="J3921" s="124"/>
      <c r="K3921" s="124"/>
      <c r="L3921" s="124"/>
      <c r="M3921" s="124"/>
      <c r="N3921" s="213">
        <v>0</v>
      </c>
      <c r="O3921" s="213">
        <v>5461.35</v>
      </c>
      <c r="P3921" s="124" t="s">
        <v>1314</v>
      </c>
    </row>
    <row r="3922" spans="1:16" ht="63.75">
      <c r="A3922" s="266">
        <v>20</v>
      </c>
      <c r="B3922" s="124"/>
      <c r="C3922" s="125" t="s">
        <v>693</v>
      </c>
      <c r="D3922" s="119">
        <v>43203</v>
      </c>
      <c r="E3922" s="120" t="s">
        <v>7814</v>
      </c>
      <c r="F3922" s="120" t="s">
        <v>3</v>
      </c>
      <c r="G3922" s="120">
        <v>1613705</v>
      </c>
      <c r="H3922" s="124"/>
      <c r="I3922" s="128" t="s">
        <v>9181</v>
      </c>
      <c r="J3922" s="124"/>
      <c r="K3922" s="124"/>
      <c r="L3922" s="124"/>
      <c r="M3922" s="124"/>
      <c r="N3922" s="213">
        <v>0</v>
      </c>
      <c r="O3922" s="213">
        <v>85.5</v>
      </c>
      <c r="P3922" s="124" t="s">
        <v>1314</v>
      </c>
    </row>
    <row r="3923" spans="1:16" ht="51">
      <c r="A3923" s="266" t="s">
        <v>619</v>
      </c>
      <c r="B3923" s="124"/>
      <c r="C3923" s="125" t="s">
        <v>713</v>
      </c>
      <c r="D3923" s="119">
        <v>43203</v>
      </c>
      <c r="E3923" s="120" t="s">
        <v>7844</v>
      </c>
      <c r="F3923" s="120" t="s">
        <v>3</v>
      </c>
      <c r="G3923" s="120">
        <v>1613710</v>
      </c>
      <c r="H3923" s="124"/>
      <c r="I3923" s="128" t="s">
        <v>9206</v>
      </c>
      <c r="J3923" s="124"/>
      <c r="K3923" s="124"/>
      <c r="L3923" s="124"/>
      <c r="M3923" s="124"/>
      <c r="N3923" s="213">
        <v>0</v>
      </c>
      <c r="O3923" s="213">
        <v>185.5</v>
      </c>
      <c r="P3923" s="124" t="s">
        <v>1314</v>
      </c>
    </row>
    <row r="3924" spans="1:16" ht="76.5">
      <c r="A3924" s="266" t="s">
        <v>620</v>
      </c>
      <c r="B3924" s="124"/>
      <c r="C3924" s="125" t="s">
        <v>714</v>
      </c>
      <c r="D3924" s="119">
        <v>43203</v>
      </c>
      <c r="E3924" s="120" t="s">
        <v>8232</v>
      </c>
      <c r="F3924" s="120" t="s">
        <v>6</v>
      </c>
      <c r="G3924" s="120">
        <v>963074</v>
      </c>
      <c r="H3924" s="124"/>
      <c r="I3924" s="128" t="s">
        <v>9577</v>
      </c>
      <c r="J3924" s="124"/>
      <c r="K3924" s="124"/>
      <c r="L3924" s="124"/>
      <c r="M3924" s="124"/>
      <c r="N3924" s="213">
        <v>0</v>
      </c>
      <c r="O3924" s="213">
        <v>66000</v>
      </c>
      <c r="P3924" s="124" t="s">
        <v>1314</v>
      </c>
    </row>
    <row r="3925" spans="1:16" ht="89.25">
      <c r="A3925" s="266" t="s">
        <v>619</v>
      </c>
      <c r="B3925" s="124"/>
      <c r="C3925" s="125" t="s">
        <v>713</v>
      </c>
      <c r="D3925" s="119">
        <v>43203</v>
      </c>
      <c r="E3925" s="120" t="s">
        <v>8233</v>
      </c>
      <c r="F3925" s="120" t="s">
        <v>6</v>
      </c>
      <c r="G3925" s="120">
        <v>918743</v>
      </c>
      <c r="H3925" s="124"/>
      <c r="I3925" s="128" t="s">
        <v>9578</v>
      </c>
      <c r="J3925" s="124"/>
      <c r="K3925" s="124"/>
      <c r="L3925" s="124"/>
      <c r="M3925" s="124"/>
      <c r="N3925" s="213">
        <v>0</v>
      </c>
      <c r="O3925" s="213">
        <v>56558.91</v>
      </c>
      <c r="P3925" s="124" t="s">
        <v>1314</v>
      </c>
    </row>
    <row r="3926" spans="1:16" ht="76.5">
      <c r="A3926" s="266">
        <v>25</v>
      </c>
      <c r="B3926" s="124"/>
      <c r="C3926" s="125" t="s">
        <v>694</v>
      </c>
      <c r="D3926" s="119">
        <v>43203</v>
      </c>
      <c r="E3926" s="120" t="s">
        <v>8234</v>
      </c>
      <c r="F3926" s="120" t="s">
        <v>1315</v>
      </c>
      <c r="G3926" s="120">
        <v>17297517</v>
      </c>
      <c r="H3926" s="124"/>
      <c r="I3926" s="128" t="s">
        <v>9579</v>
      </c>
      <c r="J3926" s="124"/>
      <c r="K3926" s="124"/>
      <c r="L3926" s="124"/>
      <c r="M3926" s="124"/>
      <c r="N3926" s="213">
        <v>1167266.73</v>
      </c>
      <c r="O3926" s="213">
        <v>0</v>
      </c>
      <c r="P3926" s="124" t="s">
        <v>1314</v>
      </c>
    </row>
    <row r="3927" spans="1:16" ht="89.25">
      <c r="A3927" s="266">
        <v>20</v>
      </c>
      <c r="B3927" s="124"/>
      <c r="C3927" s="125" t="s">
        <v>693</v>
      </c>
      <c r="D3927" s="119">
        <v>43203</v>
      </c>
      <c r="E3927" s="120" t="s">
        <v>8235</v>
      </c>
      <c r="F3927" s="120" t="s">
        <v>11</v>
      </c>
      <c r="G3927" s="120">
        <v>918677</v>
      </c>
      <c r="H3927" s="124"/>
      <c r="I3927" s="128" t="s">
        <v>9580</v>
      </c>
      <c r="J3927" s="124"/>
      <c r="K3927" s="124"/>
      <c r="L3927" s="124"/>
      <c r="M3927" s="124"/>
      <c r="N3927" s="213">
        <v>976.92</v>
      </c>
      <c r="O3927" s="213">
        <v>0</v>
      </c>
      <c r="P3927" s="124" t="s">
        <v>1314</v>
      </c>
    </row>
    <row r="3928" spans="1:16" ht="76.5">
      <c r="A3928" s="266" t="s">
        <v>619</v>
      </c>
      <c r="B3928" s="124"/>
      <c r="C3928" s="125" t="s">
        <v>713</v>
      </c>
      <c r="D3928" s="119">
        <v>43203</v>
      </c>
      <c r="E3928" s="120" t="s">
        <v>8236</v>
      </c>
      <c r="F3928" s="120" t="s">
        <v>15</v>
      </c>
      <c r="G3928" s="120">
        <v>710961</v>
      </c>
      <c r="H3928" s="124"/>
      <c r="I3928" s="128" t="s">
        <v>9581</v>
      </c>
      <c r="J3928" s="124"/>
      <c r="K3928" s="124"/>
      <c r="L3928" s="124"/>
      <c r="M3928" s="124"/>
      <c r="N3928" s="213">
        <v>50</v>
      </c>
      <c r="O3928" s="213">
        <v>0</v>
      </c>
      <c r="P3928" s="124" t="s">
        <v>1314</v>
      </c>
    </row>
    <row r="3929" spans="1:16" ht="102">
      <c r="A3929" s="266">
        <v>513</v>
      </c>
      <c r="B3929" s="124"/>
      <c r="C3929" s="125" t="s">
        <v>201</v>
      </c>
      <c r="D3929" s="119">
        <v>43203</v>
      </c>
      <c r="E3929" s="120" t="s">
        <v>8237</v>
      </c>
      <c r="F3929" s="120" t="s">
        <v>15</v>
      </c>
      <c r="G3929" s="120">
        <v>4752</v>
      </c>
      <c r="H3929" s="124"/>
      <c r="I3929" s="128" t="s">
        <v>9582</v>
      </c>
      <c r="J3929" s="124"/>
      <c r="K3929" s="124"/>
      <c r="L3929" s="124"/>
      <c r="M3929" s="124"/>
      <c r="N3929" s="213">
        <v>16688.59</v>
      </c>
      <c r="O3929" s="213">
        <v>0</v>
      </c>
      <c r="P3929" s="124" t="s">
        <v>1314</v>
      </c>
    </row>
    <row r="3930" spans="1:16" ht="63.75">
      <c r="A3930" s="266">
        <v>513</v>
      </c>
      <c r="B3930" s="124"/>
      <c r="C3930" s="125" t="s">
        <v>201</v>
      </c>
      <c r="D3930" s="119">
        <v>43203</v>
      </c>
      <c r="E3930" s="120" t="s">
        <v>8238</v>
      </c>
      <c r="F3930" s="120" t="s">
        <v>15</v>
      </c>
      <c r="G3930" s="120">
        <v>711103</v>
      </c>
      <c r="H3930" s="124"/>
      <c r="I3930" s="128" t="s">
        <v>6766</v>
      </c>
      <c r="J3930" s="124"/>
      <c r="K3930" s="124"/>
      <c r="L3930" s="124"/>
      <c r="M3930" s="124"/>
      <c r="N3930" s="213">
        <v>50</v>
      </c>
      <c r="O3930" s="213">
        <v>0</v>
      </c>
      <c r="P3930" s="124" t="s">
        <v>1314</v>
      </c>
    </row>
    <row r="3931" spans="1:16" ht="51">
      <c r="A3931" s="266" t="s">
        <v>619</v>
      </c>
      <c r="B3931" s="124"/>
      <c r="C3931" s="125" t="s">
        <v>713</v>
      </c>
      <c r="D3931" s="119">
        <v>43203</v>
      </c>
      <c r="E3931" s="120" t="s">
        <v>8239</v>
      </c>
      <c r="F3931" s="120" t="s">
        <v>15</v>
      </c>
      <c r="G3931" s="120">
        <v>711107</v>
      </c>
      <c r="H3931" s="124"/>
      <c r="I3931" s="128" t="s">
        <v>9583</v>
      </c>
      <c r="J3931" s="124"/>
      <c r="K3931" s="124"/>
      <c r="L3931" s="124"/>
      <c r="M3931" s="124"/>
      <c r="N3931" s="213">
        <v>50</v>
      </c>
      <c r="O3931" s="213">
        <v>0</v>
      </c>
      <c r="P3931" s="124" t="s">
        <v>1314</v>
      </c>
    </row>
    <row r="3932" spans="1:16" ht="89.25">
      <c r="A3932" s="266">
        <v>513</v>
      </c>
      <c r="B3932" s="124"/>
      <c r="C3932" s="125" t="s">
        <v>201</v>
      </c>
      <c r="D3932" s="119">
        <v>43203</v>
      </c>
      <c r="E3932" s="120" t="s">
        <v>8240</v>
      </c>
      <c r="F3932" s="120" t="s">
        <v>15</v>
      </c>
      <c r="G3932" s="120">
        <v>4761</v>
      </c>
      <c r="H3932" s="124"/>
      <c r="I3932" s="128" t="s">
        <v>9584</v>
      </c>
      <c r="J3932" s="124"/>
      <c r="K3932" s="124"/>
      <c r="L3932" s="124"/>
      <c r="M3932" s="124"/>
      <c r="N3932" s="213">
        <v>50</v>
      </c>
      <c r="O3932" s="213">
        <v>0</v>
      </c>
      <c r="P3932" s="124" t="s">
        <v>1314</v>
      </c>
    </row>
    <row r="3933" spans="1:16" ht="102">
      <c r="A3933" s="266">
        <v>513</v>
      </c>
      <c r="B3933" s="124"/>
      <c r="C3933" s="125" t="s">
        <v>201</v>
      </c>
      <c r="D3933" s="119">
        <v>43203</v>
      </c>
      <c r="E3933" s="120" t="s">
        <v>8241</v>
      </c>
      <c r="F3933" s="120" t="s">
        <v>15</v>
      </c>
      <c r="G3933" s="120">
        <v>4762</v>
      </c>
      <c r="H3933" s="124"/>
      <c r="I3933" s="128" t="s">
        <v>9585</v>
      </c>
      <c r="J3933" s="124"/>
      <c r="K3933" s="124"/>
      <c r="L3933" s="124"/>
      <c r="M3933" s="124"/>
      <c r="N3933" s="213">
        <v>39181.019999999997</v>
      </c>
      <c r="O3933" s="213">
        <v>0</v>
      </c>
      <c r="P3933" s="124" t="s">
        <v>1314</v>
      </c>
    </row>
    <row r="3934" spans="1:16" ht="51">
      <c r="A3934" s="266" t="s">
        <v>620</v>
      </c>
      <c r="B3934" s="124"/>
      <c r="C3934" s="125" t="s">
        <v>714</v>
      </c>
      <c r="D3934" s="119">
        <v>43203</v>
      </c>
      <c r="E3934" s="120" t="s">
        <v>8242</v>
      </c>
      <c r="F3934" s="120" t="s">
        <v>11</v>
      </c>
      <c r="G3934" s="120">
        <v>10706</v>
      </c>
      <c r="H3934" s="124"/>
      <c r="I3934" s="128" t="s">
        <v>9586</v>
      </c>
      <c r="J3934" s="124"/>
      <c r="K3934" s="124"/>
      <c r="L3934" s="124"/>
      <c r="M3934" s="124"/>
      <c r="N3934" s="213">
        <v>390.05</v>
      </c>
      <c r="O3934" s="213">
        <v>0</v>
      </c>
      <c r="P3934" s="124" t="s">
        <v>1314</v>
      </c>
    </row>
    <row r="3935" spans="1:16" ht="51">
      <c r="A3935" s="266">
        <v>513</v>
      </c>
      <c r="B3935" s="124"/>
      <c r="C3935" s="125" t="s">
        <v>201</v>
      </c>
      <c r="D3935" s="119">
        <v>43203</v>
      </c>
      <c r="E3935" s="120" t="s">
        <v>8243</v>
      </c>
      <c r="F3935" s="120" t="s">
        <v>15</v>
      </c>
      <c r="G3935" s="120">
        <v>711754</v>
      </c>
      <c r="H3935" s="124"/>
      <c r="I3935" s="128" t="s">
        <v>4696</v>
      </c>
      <c r="J3935" s="124"/>
      <c r="K3935" s="124"/>
      <c r="L3935" s="124"/>
      <c r="M3935" s="124"/>
      <c r="N3935" s="213">
        <v>50</v>
      </c>
      <c r="O3935" s="213">
        <v>0</v>
      </c>
      <c r="P3935" s="124" t="s">
        <v>1314</v>
      </c>
    </row>
    <row r="3936" spans="1:16" ht="51">
      <c r="A3936" s="266">
        <v>513</v>
      </c>
      <c r="B3936" s="124"/>
      <c r="C3936" s="125" t="s">
        <v>201</v>
      </c>
      <c r="D3936" s="119">
        <v>43203</v>
      </c>
      <c r="E3936" s="120" t="s">
        <v>8244</v>
      </c>
      <c r="F3936" s="120" t="s">
        <v>15</v>
      </c>
      <c r="G3936" s="120">
        <v>711773</v>
      </c>
      <c r="H3936" s="124"/>
      <c r="I3936" s="128" t="s">
        <v>1394</v>
      </c>
      <c r="J3936" s="124"/>
      <c r="K3936" s="124"/>
      <c r="L3936" s="124"/>
      <c r="M3936" s="124"/>
      <c r="N3936" s="213">
        <v>50</v>
      </c>
      <c r="O3936" s="213">
        <v>0</v>
      </c>
      <c r="P3936" s="124" t="s">
        <v>1314</v>
      </c>
    </row>
    <row r="3937" spans="1:16" ht="51">
      <c r="A3937" s="266">
        <v>513</v>
      </c>
      <c r="B3937" s="124"/>
      <c r="C3937" s="125" t="s">
        <v>201</v>
      </c>
      <c r="D3937" s="119">
        <v>43203</v>
      </c>
      <c r="E3937" s="120" t="s">
        <v>8245</v>
      </c>
      <c r="F3937" s="120" t="s">
        <v>15</v>
      </c>
      <c r="G3937" s="120">
        <v>711904</v>
      </c>
      <c r="H3937" s="124"/>
      <c r="I3937" s="128" t="s">
        <v>4696</v>
      </c>
      <c r="J3937" s="124"/>
      <c r="K3937" s="124"/>
      <c r="L3937" s="124"/>
      <c r="M3937" s="124"/>
      <c r="N3937" s="213">
        <v>50</v>
      </c>
      <c r="O3937" s="213">
        <v>0</v>
      </c>
      <c r="P3937" s="124" t="s">
        <v>1314</v>
      </c>
    </row>
    <row r="3938" spans="1:16" ht="51">
      <c r="A3938" s="266">
        <v>513</v>
      </c>
      <c r="B3938" s="124"/>
      <c r="C3938" s="125" t="s">
        <v>201</v>
      </c>
      <c r="D3938" s="119">
        <v>43203</v>
      </c>
      <c r="E3938" s="120" t="s">
        <v>8246</v>
      </c>
      <c r="F3938" s="120" t="s">
        <v>15</v>
      </c>
      <c r="G3938" s="120">
        <v>711906</v>
      </c>
      <c r="H3938" s="124"/>
      <c r="I3938" s="128" t="s">
        <v>7046</v>
      </c>
      <c r="J3938" s="124"/>
      <c r="K3938" s="124"/>
      <c r="L3938" s="124"/>
      <c r="M3938" s="124"/>
      <c r="N3938" s="213">
        <v>50</v>
      </c>
      <c r="O3938" s="213">
        <v>0</v>
      </c>
      <c r="P3938" s="124" t="s">
        <v>1314</v>
      </c>
    </row>
    <row r="3939" spans="1:16" ht="51">
      <c r="A3939" s="266">
        <v>513</v>
      </c>
      <c r="B3939" s="124"/>
      <c r="C3939" s="125" t="s">
        <v>201</v>
      </c>
      <c r="D3939" s="119">
        <v>43203</v>
      </c>
      <c r="E3939" s="120" t="s">
        <v>8247</v>
      </c>
      <c r="F3939" s="120" t="s">
        <v>15</v>
      </c>
      <c r="G3939" s="120">
        <v>711997</v>
      </c>
      <c r="H3939" s="124"/>
      <c r="I3939" s="128" t="s">
        <v>9587</v>
      </c>
      <c r="J3939" s="124"/>
      <c r="K3939" s="124"/>
      <c r="L3939" s="124"/>
      <c r="M3939" s="124"/>
      <c r="N3939" s="213">
        <v>50</v>
      </c>
      <c r="O3939" s="213">
        <v>0</v>
      </c>
      <c r="P3939" s="124" t="s">
        <v>1314</v>
      </c>
    </row>
    <row r="3940" spans="1:16" ht="51">
      <c r="A3940" s="266">
        <v>513</v>
      </c>
      <c r="B3940" s="124"/>
      <c r="C3940" s="125" t="s">
        <v>201</v>
      </c>
      <c r="D3940" s="119">
        <v>43203</v>
      </c>
      <c r="E3940" s="120" t="s">
        <v>8248</v>
      </c>
      <c r="F3940" s="120" t="s">
        <v>15</v>
      </c>
      <c r="G3940" s="120">
        <v>711999</v>
      </c>
      <c r="H3940" s="124"/>
      <c r="I3940" s="128" t="s">
        <v>9587</v>
      </c>
      <c r="J3940" s="124"/>
      <c r="K3940" s="124"/>
      <c r="L3940" s="124"/>
      <c r="M3940" s="124"/>
      <c r="N3940" s="213">
        <v>50</v>
      </c>
      <c r="O3940" s="213">
        <v>0</v>
      </c>
      <c r="P3940" s="124" t="s">
        <v>1314</v>
      </c>
    </row>
    <row r="3941" spans="1:16" ht="76.5">
      <c r="A3941" s="266">
        <v>25</v>
      </c>
      <c r="B3941" s="124"/>
      <c r="C3941" s="125" t="s">
        <v>694</v>
      </c>
      <c r="D3941" s="119">
        <v>43203</v>
      </c>
      <c r="E3941" s="120" t="s">
        <v>8249</v>
      </c>
      <c r="F3941" s="120" t="s">
        <v>1315</v>
      </c>
      <c r="G3941" s="120">
        <v>17280440</v>
      </c>
      <c r="H3941" s="124"/>
      <c r="I3941" s="128" t="s">
        <v>9588</v>
      </c>
      <c r="J3941" s="124"/>
      <c r="K3941" s="124"/>
      <c r="L3941" s="124"/>
      <c r="M3941" s="124"/>
      <c r="N3941" s="213">
        <v>964387.2</v>
      </c>
      <c r="O3941" s="213">
        <v>0</v>
      </c>
      <c r="P3941" s="124" t="s">
        <v>1314</v>
      </c>
    </row>
    <row r="3942" spans="1:16" ht="76.5">
      <c r="A3942" s="266">
        <v>25</v>
      </c>
      <c r="B3942" s="124"/>
      <c r="C3942" s="125" t="s">
        <v>694</v>
      </c>
      <c r="D3942" s="119">
        <v>43203</v>
      </c>
      <c r="E3942" s="120" t="s">
        <v>8250</v>
      </c>
      <c r="F3942" s="120" t="s">
        <v>1315</v>
      </c>
      <c r="G3942" s="120">
        <v>17280451</v>
      </c>
      <c r="H3942" s="124"/>
      <c r="I3942" s="128" t="s">
        <v>9589</v>
      </c>
      <c r="J3942" s="124"/>
      <c r="K3942" s="124"/>
      <c r="L3942" s="124"/>
      <c r="M3942" s="124"/>
      <c r="N3942" s="213">
        <v>179783.62</v>
      </c>
      <c r="O3942" s="213">
        <v>0</v>
      </c>
      <c r="P3942" s="124" t="s">
        <v>1314</v>
      </c>
    </row>
    <row r="3943" spans="1:16" ht="76.5">
      <c r="A3943" s="266">
        <v>25</v>
      </c>
      <c r="B3943" s="124"/>
      <c r="C3943" s="125" t="s">
        <v>694</v>
      </c>
      <c r="D3943" s="119">
        <v>43203</v>
      </c>
      <c r="E3943" s="120" t="s">
        <v>8251</v>
      </c>
      <c r="F3943" s="120" t="s">
        <v>1315</v>
      </c>
      <c r="G3943" s="120">
        <v>17280455</v>
      </c>
      <c r="H3943" s="124"/>
      <c r="I3943" s="128" t="s">
        <v>9590</v>
      </c>
      <c r="J3943" s="124"/>
      <c r="K3943" s="124"/>
      <c r="L3943" s="124"/>
      <c r="M3943" s="124"/>
      <c r="N3943" s="213">
        <v>49839.21</v>
      </c>
      <c r="O3943" s="213">
        <v>0</v>
      </c>
      <c r="P3943" s="124" t="s">
        <v>1314</v>
      </c>
    </row>
    <row r="3944" spans="1:16" ht="76.5">
      <c r="A3944" s="266">
        <v>25</v>
      </c>
      <c r="B3944" s="124"/>
      <c r="C3944" s="125" t="s">
        <v>694</v>
      </c>
      <c r="D3944" s="119">
        <v>43203</v>
      </c>
      <c r="E3944" s="120" t="s">
        <v>8252</v>
      </c>
      <c r="F3944" s="120" t="s">
        <v>1315</v>
      </c>
      <c r="G3944" s="120">
        <v>17280456</v>
      </c>
      <c r="H3944" s="124"/>
      <c r="I3944" s="128" t="s">
        <v>9591</v>
      </c>
      <c r="J3944" s="124"/>
      <c r="K3944" s="124"/>
      <c r="L3944" s="124"/>
      <c r="M3944" s="124"/>
      <c r="N3944" s="213">
        <v>10691.03</v>
      </c>
      <c r="O3944" s="213">
        <v>0</v>
      </c>
      <c r="P3944" s="124" t="s">
        <v>1314</v>
      </c>
    </row>
    <row r="3945" spans="1:16" ht="76.5">
      <c r="A3945" s="266">
        <v>25</v>
      </c>
      <c r="B3945" s="124"/>
      <c r="C3945" s="125" t="s">
        <v>694</v>
      </c>
      <c r="D3945" s="119">
        <v>43203</v>
      </c>
      <c r="E3945" s="120" t="s">
        <v>8253</v>
      </c>
      <c r="F3945" s="120" t="s">
        <v>1315</v>
      </c>
      <c r="G3945" s="120">
        <v>17283439</v>
      </c>
      <c r="H3945" s="124"/>
      <c r="I3945" s="128" t="s">
        <v>9592</v>
      </c>
      <c r="J3945" s="124"/>
      <c r="K3945" s="124"/>
      <c r="L3945" s="124"/>
      <c r="M3945" s="124"/>
      <c r="N3945" s="213">
        <v>284000</v>
      </c>
      <c r="O3945" s="213">
        <v>0</v>
      </c>
      <c r="P3945" s="124" t="s">
        <v>1314</v>
      </c>
    </row>
    <row r="3946" spans="1:16" ht="76.5">
      <c r="A3946" s="266">
        <v>25</v>
      </c>
      <c r="B3946" s="124"/>
      <c r="C3946" s="125" t="s">
        <v>694</v>
      </c>
      <c r="D3946" s="119">
        <v>43203</v>
      </c>
      <c r="E3946" s="120" t="s">
        <v>8254</v>
      </c>
      <c r="F3946" s="120" t="s">
        <v>1315</v>
      </c>
      <c r="G3946" s="120">
        <v>17283440</v>
      </c>
      <c r="H3946" s="124"/>
      <c r="I3946" s="128" t="s">
        <v>9593</v>
      </c>
      <c r="J3946" s="124"/>
      <c r="K3946" s="124"/>
      <c r="L3946" s="124"/>
      <c r="M3946" s="124"/>
      <c r="N3946" s="213">
        <v>264513.39</v>
      </c>
      <c r="O3946" s="213">
        <v>0</v>
      </c>
      <c r="P3946" s="124" t="s">
        <v>1314</v>
      </c>
    </row>
    <row r="3947" spans="1:16" ht="76.5">
      <c r="A3947" s="266">
        <v>25</v>
      </c>
      <c r="B3947" s="124"/>
      <c r="C3947" s="125" t="s">
        <v>694</v>
      </c>
      <c r="D3947" s="119">
        <v>43203</v>
      </c>
      <c r="E3947" s="120" t="s">
        <v>8255</v>
      </c>
      <c r="F3947" s="120" t="s">
        <v>1315</v>
      </c>
      <c r="G3947" s="120">
        <v>17283435</v>
      </c>
      <c r="H3947" s="124"/>
      <c r="I3947" s="128" t="s">
        <v>9594</v>
      </c>
      <c r="J3947" s="124"/>
      <c r="K3947" s="124"/>
      <c r="L3947" s="124"/>
      <c r="M3947" s="124"/>
      <c r="N3947" s="213">
        <v>549005.98</v>
      </c>
      <c r="O3947" s="213">
        <v>0</v>
      </c>
      <c r="P3947" s="124" t="s">
        <v>1314</v>
      </c>
    </row>
    <row r="3948" spans="1:16" ht="76.5">
      <c r="A3948" s="266">
        <v>25</v>
      </c>
      <c r="B3948" s="124"/>
      <c r="C3948" s="125" t="s">
        <v>694</v>
      </c>
      <c r="D3948" s="119">
        <v>43203</v>
      </c>
      <c r="E3948" s="120" t="s">
        <v>8256</v>
      </c>
      <c r="F3948" s="120" t="s">
        <v>1315</v>
      </c>
      <c r="G3948" s="120">
        <v>17283438</v>
      </c>
      <c r="H3948" s="124"/>
      <c r="I3948" s="128" t="s">
        <v>9595</v>
      </c>
      <c r="J3948" s="124"/>
      <c r="K3948" s="124"/>
      <c r="L3948" s="124"/>
      <c r="M3948" s="124"/>
      <c r="N3948" s="213">
        <v>147808.10999999999</v>
      </c>
      <c r="O3948" s="213">
        <v>0</v>
      </c>
      <c r="P3948" s="124" t="s">
        <v>1314</v>
      </c>
    </row>
    <row r="3949" spans="1:16" ht="76.5">
      <c r="A3949" s="266">
        <v>25</v>
      </c>
      <c r="B3949" s="124"/>
      <c r="C3949" s="125" t="s">
        <v>694</v>
      </c>
      <c r="D3949" s="119">
        <v>43203</v>
      </c>
      <c r="E3949" s="120" t="s">
        <v>8257</v>
      </c>
      <c r="F3949" s="120" t="s">
        <v>1315</v>
      </c>
      <c r="G3949" s="120">
        <v>17283436</v>
      </c>
      <c r="H3949" s="124"/>
      <c r="I3949" s="128" t="s">
        <v>9596</v>
      </c>
      <c r="J3949" s="124"/>
      <c r="K3949" s="124"/>
      <c r="L3949" s="124"/>
      <c r="M3949" s="124"/>
      <c r="N3949" s="213">
        <v>34453.980000000003</v>
      </c>
      <c r="O3949" s="213">
        <v>0</v>
      </c>
      <c r="P3949" s="124" t="s">
        <v>1314</v>
      </c>
    </row>
    <row r="3950" spans="1:16" ht="76.5">
      <c r="A3950" s="266">
        <v>25</v>
      </c>
      <c r="B3950" s="124"/>
      <c r="C3950" s="125" t="s">
        <v>694</v>
      </c>
      <c r="D3950" s="119">
        <v>43203</v>
      </c>
      <c r="E3950" s="120" t="s">
        <v>8258</v>
      </c>
      <c r="F3950" s="120" t="s">
        <v>1315</v>
      </c>
      <c r="G3950" s="120">
        <v>17283434</v>
      </c>
      <c r="H3950" s="124"/>
      <c r="I3950" s="128" t="s">
        <v>9597</v>
      </c>
      <c r="J3950" s="124"/>
      <c r="K3950" s="124"/>
      <c r="L3950" s="124"/>
      <c r="M3950" s="124"/>
      <c r="N3950" s="213">
        <v>0.05</v>
      </c>
      <c r="O3950" s="213">
        <v>0</v>
      </c>
      <c r="P3950" s="124" t="s">
        <v>1314</v>
      </c>
    </row>
    <row r="3951" spans="1:16" ht="76.5">
      <c r="A3951" s="266">
        <v>25</v>
      </c>
      <c r="B3951" s="124"/>
      <c r="C3951" s="125" t="s">
        <v>694</v>
      </c>
      <c r="D3951" s="119">
        <v>43203</v>
      </c>
      <c r="E3951" s="120" t="s">
        <v>8259</v>
      </c>
      <c r="F3951" s="120" t="s">
        <v>1315</v>
      </c>
      <c r="G3951" s="120">
        <v>17283433</v>
      </c>
      <c r="H3951" s="124"/>
      <c r="I3951" s="128" t="s">
        <v>9598</v>
      </c>
      <c r="J3951" s="124"/>
      <c r="K3951" s="124"/>
      <c r="L3951" s="124"/>
      <c r="M3951" s="124"/>
      <c r="N3951" s="213">
        <v>248330.42</v>
      </c>
      <c r="O3951" s="213">
        <v>0</v>
      </c>
      <c r="P3951" s="124" t="s">
        <v>1314</v>
      </c>
    </row>
    <row r="3952" spans="1:16" ht="76.5">
      <c r="A3952" s="266">
        <v>25</v>
      </c>
      <c r="B3952" s="124"/>
      <c r="C3952" s="125" t="s">
        <v>694</v>
      </c>
      <c r="D3952" s="119">
        <v>43203</v>
      </c>
      <c r="E3952" s="120" t="s">
        <v>8260</v>
      </c>
      <c r="F3952" s="120" t="s">
        <v>1315</v>
      </c>
      <c r="G3952" s="120">
        <v>17283430</v>
      </c>
      <c r="H3952" s="124"/>
      <c r="I3952" s="128" t="s">
        <v>9599</v>
      </c>
      <c r="J3952" s="124"/>
      <c r="K3952" s="124"/>
      <c r="L3952" s="124"/>
      <c r="M3952" s="124"/>
      <c r="N3952" s="213">
        <v>189365.76000000001</v>
      </c>
      <c r="O3952" s="213">
        <v>0</v>
      </c>
      <c r="P3952" s="124" t="s">
        <v>1314</v>
      </c>
    </row>
    <row r="3953" spans="1:16" ht="76.5">
      <c r="A3953" s="266">
        <v>25</v>
      </c>
      <c r="B3953" s="124"/>
      <c r="C3953" s="125" t="s">
        <v>694</v>
      </c>
      <c r="D3953" s="119">
        <v>43203</v>
      </c>
      <c r="E3953" s="120" t="s">
        <v>8261</v>
      </c>
      <c r="F3953" s="120" t="s">
        <v>1315</v>
      </c>
      <c r="G3953" s="120">
        <v>17283431</v>
      </c>
      <c r="H3953" s="124"/>
      <c r="I3953" s="128" t="s">
        <v>9600</v>
      </c>
      <c r="J3953" s="124"/>
      <c r="K3953" s="124"/>
      <c r="L3953" s="124"/>
      <c r="M3953" s="124"/>
      <c r="N3953" s="213">
        <v>189365.76000000001</v>
      </c>
      <c r="O3953" s="213">
        <v>0</v>
      </c>
      <c r="P3953" s="124" t="s">
        <v>1314</v>
      </c>
    </row>
    <row r="3954" spans="1:16" ht="76.5">
      <c r="A3954" s="266">
        <v>25</v>
      </c>
      <c r="B3954" s="124"/>
      <c r="C3954" s="125" t="s">
        <v>694</v>
      </c>
      <c r="D3954" s="119">
        <v>43203</v>
      </c>
      <c r="E3954" s="120" t="s">
        <v>8262</v>
      </c>
      <c r="F3954" s="120" t="s">
        <v>1315</v>
      </c>
      <c r="G3954" s="120">
        <v>17283432</v>
      </c>
      <c r="H3954" s="124"/>
      <c r="I3954" s="128" t="s">
        <v>9601</v>
      </c>
      <c r="J3954" s="124"/>
      <c r="K3954" s="124"/>
      <c r="L3954" s="124"/>
      <c r="M3954" s="124"/>
      <c r="N3954" s="213">
        <v>189365.76000000001</v>
      </c>
      <c r="O3954" s="213">
        <v>0</v>
      </c>
      <c r="P3954" s="124" t="s">
        <v>1314</v>
      </c>
    </row>
    <row r="3955" spans="1:16" ht="76.5">
      <c r="A3955" s="266">
        <v>25</v>
      </c>
      <c r="B3955" s="124"/>
      <c r="C3955" s="125" t="s">
        <v>694</v>
      </c>
      <c r="D3955" s="119">
        <v>43203</v>
      </c>
      <c r="E3955" s="120" t="s">
        <v>8263</v>
      </c>
      <c r="F3955" s="120" t="s">
        <v>1315</v>
      </c>
      <c r="G3955" s="120">
        <v>17283110</v>
      </c>
      <c r="H3955" s="124"/>
      <c r="I3955" s="128" t="s">
        <v>9602</v>
      </c>
      <c r="J3955" s="124"/>
      <c r="K3955" s="124"/>
      <c r="L3955" s="124"/>
      <c r="M3955" s="124"/>
      <c r="N3955" s="213">
        <v>879187.96</v>
      </c>
      <c r="O3955" s="213">
        <v>0</v>
      </c>
      <c r="P3955" s="124" t="s">
        <v>1314</v>
      </c>
    </row>
    <row r="3956" spans="1:16" ht="76.5">
      <c r="A3956" s="266">
        <v>25</v>
      </c>
      <c r="B3956" s="124"/>
      <c r="C3956" s="125" t="s">
        <v>694</v>
      </c>
      <c r="D3956" s="119">
        <v>43203</v>
      </c>
      <c r="E3956" s="120" t="s">
        <v>8264</v>
      </c>
      <c r="F3956" s="120" t="s">
        <v>1315</v>
      </c>
      <c r="G3956" s="120">
        <v>17283389</v>
      </c>
      <c r="H3956" s="124"/>
      <c r="I3956" s="128" t="s">
        <v>9603</v>
      </c>
      <c r="J3956" s="124"/>
      <c r="K3956" s="124"/>
      <c r="L3956" s="124"/>
      <c r="M3956" s="124"/>
      <c r="N3956" s="213">
        <v>134.72999999999999</v>
      </c>
      <c r="O3956" s="213">
        <v>0</v>
      </c>
      <c r="P3956" s="124" t="s">
        <v>1314</v>
      </c>
    </row>
    <row r="3957" spans="1:16" ht="76.5">
      <c r="A3957" s="266">
        <v>25</v>
      </c>
      <c r="B3957" s="124"/>
      <c r="C3957" s="125" t="s">
        <v>694</v>
      </c>
      <c r="D3957" s="119">
        <v>43203</v>
      </c>
      <c r="E3957" s="120" t="s">
        <v>8265</v>
      </c>
      <c r="F3957" s="120" t="s">
        <v>1315</v>
      </c>
      <c r="G3957" s="120">
        <v>17283429</v>
      </c>
      <c r="H3957" s="124"/>
      <c r="I3957" s="128" t="s">
        <v>9604</v>
      </c>
      <c r="J3957" s="124"/>
      <c r="K3957" s="124"/>
      <c r="L3957" s="124"/>
      <c r="M3957" s="124"/>
      <c r="N3957" s="213">
        <v>855.71</v>
      </c>
      <c r="O3957" s="213">
        <v>0</v>
      </c>
      <c r="P3957" s="124" t="s">
        <v>1314</v>
      </c>
    </row>
    <row r="3958" spans="1:16" ht="76.5">
      <c r="A3958" s="266">
        <v>25</v>
      </c>
      <c r="B3958" s="124"/>
      <c r="C3958" s="125" t="s">
        <v>694</v>
      </c>
      <c r="D3958" s="119">
        <v>43203</v>
      </c>
      <c r="E3958" s="120" t="s">
        <v>8266</v>
      </c>
      <c r="F3958" s="120" t="s">
        <v>1315</v>
      </c>
      <c r="G3958" s="120">
        <v>17283100</v>
      </c>
      <c r="H3958" s="124"/>
      <c r="I3958" s="128" t="s">
        <v>9605</v>
      </c>
      <c r="J3958" s="124"/>
      <c r="K3958" s="124"/>
      <c r="L3958" s="124"/>
      <c r="M3958" s="124"/>
      <c r="N3958" s="213">
        <v>245.03</v>
      </c>
      <c r="O3958" s="213">
        <v>0</v>
      </c>
      <c r="P3958" s="124" t="s">
        <v>1314</v>
      </c>
    </row>
    <row r="3959" spans="1:16" ht="76.5">
      <c r="A3959" s="266">
        <v>25</v>
      </c>
      <c r="B3959" s="124"/>
      <c r="C3959" s="125" t="s">
        <v>694</v>
      </c>
      <c r="D3959" s="119">
        <v>43203</v>
      </c>
      <c r="E3959" s="120" t="s">
        <v>8267</v>
      </c>
      <c r="F3959" s="120" t="s">
        <v>1315</v>
      </c>
      <c r="G3959" s="120">
        <v>17283109</v>
      </c>
      <c r="H3959" s="124"/>
      <c r="I3959" s="128" t="s">
        <v>9606</v>
      </c>
      <c r="J3959" s="124"/>
      <c r="K3959" s="124"/>
      <c r="L3959" s="124"/>
      <c r="M3959" s="124"/>
      <c r="N3959" s="213">
        <v>12.64</v>
      </c>
      <c r="O3959" s="213">
        <v>0</v>
      </c>
      <c r="P3959" s="124" t="s">
        <v>1314</v>
      </c>
    </row>
    <row r="3960" spans="1:16" ht="76.5">
      <c r="A3960" s="266">
        <v>25</v>
      </c>
      <c r="B3960" s="124"/>
      <c r="C3960" s="125" t="s">
        <v>694</v>
      </c>
      <c r="D3960" s="119">
        <v>43203</v>
      </c>
      <c r="E3960" s="120" t="s">
        <v>8268</v>
      </c>
      <c r="F3960" s="120" t="s">
        <v>1315</v>
      </c>
      <c r="G3960" s="120">
        <v>17281144</v>
      </c>
      <c r="H3960" s="124"/>
      <c r="I3960" s="128" t="s">
        <v>9607</v>
      </c>
      <c r="J3960" s="124"/>
      <c r="K3960" s="124"/>
      <c r="L3960" s="124"/>
      <c r="M3960" s="124"/>
      <c r="N3960" s="213">
        <v>123304.39</v>
      </c>
      <c r="O3960" s="213">
        <v>0</v>
      </c>
      <c r="P3960" s="124" t="s">
        <v>1314</v>
      </c>
    </row>
    <row r="3961" spans="1:16" ht="76.5">
      <c r="A3961" s="266">
        <v>25</v>
      </c>
      <c r="B3961" s="124"/>
      <c r="C3961" s="125" t="s">
        <v>694</v>
      </c>
      <c r="D3961" s="119">
        <v>43203</v>
      </c>
      <c r="E3961" s="120" t="s">
        <v>8269</v>
      </c>
      <c r="F3961" s="120" t="s">
        <v>1315</v>
      </c>
      <c r="G3961" s="120">
        <v>17281145</v>
      </c>
      <c r="H3961" s="124"/>
      <c r="I3961" s="128" t="s">
        <v>9608</v>
      </c>
      <c r="J3961" s="124"/>
      <c r="K3961" s="124"/>
      <c r="L3961" s="124"/>
      <c r="M3961" s="124"/>
      <c r="N3961" s="213">
        <v>337334.28</v>
      </c>
      <c r="O3961" s="213">
        <v>0</v>
      </c>
      <c r="P3961" s="124" t="s">
        <v>1314</v>
      </c>
    </row>
    <row r="3962" spans="1:16" ht="76.5">
      <c r="A3962" s="266">
        <v>25</v>
      </c>
      <c r="B3962" s="124"/>
      <c r="C3962" s="125" t="s">
        <v>694</v>
      </c>
      <c r="D3962" s="119">
        <v>43203</v>
      </c>
      <c r="E3962" s="120" t="s">
        <v>8270</v>
      </c>
      <c r="F3962" s="120" t="s">
        <v>1315</v>
      </c>
      <c r="G3962" s="120">
        <v>17281146</v>
      </c>
      <c r="H3962" s="124"/>
      <c r="I3962" s="128" t="s">
        <v>9609</v>
      </c>
      <c r="J3962" s="124"/>
      <c r="K3962" s="124"/>
      <c r="L3962" s="124"/>
      <c r="M3962" s="124"/>
      <c r="N3962" s="213">
        <v>139270.65</v>
      </c>
      <c r="O3962" s="213">
        <v>0</v>
      </c>
      <c r="P3962" s="124" t="s">
        <v>1314</v>
      </c>
    </row>
    <row r="3963" spans="1:16" ht="76.5">
      <c r="A3963" s="266">
        <v>25</v>
      </c>
      <c r="B3963" s="124"/>
      <c r="C3963" s="125" t="s">
        <v>694</v>
      </c>
      <c r="D3963" s="119">
        <v>43203</v>
      </c>
      <c r="E3963" s="120" t="s">
        <v>8271</v>
      </c>
      <c r="F3963" s="120" t="s">
        <v>1315</v>
      </c>
      <c r="G3963" s="120">
        <v>17280944</v>
      </c>
      <c r="H3963" s="124"/>
      <c r="I3963" s="128" t="s">
        <v>9610</v>
      </c>
      <c r="J3963" s="124"/>
      <c r="K3963" s="124"/>
      <c r="L3963" s="124"/>
      <c r="M3963" s="124"/>
      <c r="N3963" s="213">
        <v>319.89</v>
      </c>
      <c r="O3963" s="213">
        <v>0</v>
      </c>
      <c r="P3963" s="124" t="s">
        <v>1314</v>
      </c>
    </row>
    <row r="3964" spans="1:16" ht="76.5">
      <c r="A3964" s="266">
        <v>25</v>
      </c>
      <c r="B3964" s="124"/>
      <c r="C3964" s="125" t="s">
        <v>694</v>
      </c>
      <c r="D3964" s="119">
        <v>43203</v>
      </c>
      <c r="E3964" s="120" t="s">
        <v>8272</v>
      </c>
      <c r="F3964" s="120" t="s">
        <v>1315</v>
      </c>
      <c r="G3964" s="120">
        <v>17280698</v>
      </c>
      <c r="H3964" s="124"/>
      <c r="I3964" s="128" t="s">
        <v>9611</v>
      </c>
      <c r="J3964" s="124"/>
      <c r="K3964" s="124"/>
      <c r="L3964" s="124"/>
      <c r="M3964" s="124"/>
      <c r="N3964" s="213">
        <v>114365.89</v>
      </c>
      <c r="O3964" s="213">
        <v>0</v>
      </c>
      <c r="P3964" s="124" t="s">
        <v>1314</v>
      </c>
    </row>
    <row r="3965" spans="1:16" ht="76.5">
      <c r="A3965" s="266">
        <v>25</v>
      </c>
      <c r="B3965" s="124"/>
      <c r="C3965" s="125" t="s">
        <v>694</v>
      </c>
      <c r="D3965" s="119">
        <v>43203</v>
      </c>
      <c r="E3965" s="120" t="s">
        <v>8273</v>
      </c>
      <c r="F3965" s="120" t="s">
        <v>1315</v>
      </c>
      <c r="G3965" s="120">
        <v>17280689</v>
      </c>
      <c r="H3965" s="124"/>
      <c r="I3965" s="128" t="s">
        <v>9612</v>
      </c>
      <c r="J3965" s="124"/>
      <c r="K3965" s="124"/>
      <c r="L3965" s="124"/>
      <c r="M3965" s="124"/>
      <c r="N3965" s="213">
        <v>600000</v>
      </c>
      <c r="O3965" s="213">
        <v>0</v>
      </c>
      <c r="P3965" s="124" t="s">
        <v>1314</v>
      </c>
    </row>
    <row r="3966" spans="1:16" ht="76.5">
      <c r="A3966" s="266">
        <v>25</v>
      </c>
      <c r="B3966" s="124"/>
      <c r="C3966" s="125" t="s">
        <v>694</v>
      </c>
      <c r="D3966" s="119">
        <v>43203</v>
      </c>
      <c r="E3966" s="120" t="s">
        <v>8274</v>
      </c>
      <c r="F3966" s="120" t="s">
        <v>1315</v>
      </c>
      <c r="G3966" s="120">
        <v>17280462</v>
      </c>
      <c r="H3966" s="124"/>
      <c r="I3966" s="128" t="s">
        <v>9613</v>
      </c>
      <c r="J3966" s="124"/>
      <c r="K3966" s="124"/>
      <c r="L3966" s="124"/>
      <c r="M3966" s="124"/>
      <c r="N3966" s="213">
        <v>100310.39</v>
      </c>
      <c r="O3966" s="213">
        <v>0</v>
      </c>
      <c r="P3966" s="124" t="s">
        <v>1314</v>
      </c>
    </row>
    <row r="3967" spans="1:16" ht="76.5">
      <c r="A3967" s="266">
        <v>25</v>
      </c>
      <c r="B3967" s="124"/>
      <c r="C3967" s="125" t="s">
        <v>694</v>
      </c>
      <c r="D3967" s="119">
        <v>43203</v>
      </c>
      <c r="E3967" s="120" t="s">
        <v>8275</v>
      </c>
      <c r="F3967" s="120" t="s">
        <v>1315</v>
      </c>
      <c r="G3967" s="120">
        <v>17280467</v>
      </c>
      <c r="H3967" s="124"/>
      <c r="I3967" s="128" t="s">
        <v>9614</v>
      </c>
      <c r="J3967" s="124"/>
      <c r="K3967" s="124"/>
      <c r="L3967" s="124"/>
      <c r="M3967" s="124"/>
      <c r="N3967" s="213">
        <v>100310.39</v>
      </c>
      <c r="O3967" s="213">
        <v>0</v>
      </c>
      <c r="P3967" s="124" t="s">
        <v>1314</v>
      </c>
    </row>
    <row r="3968" spans="1:16" ht="76.5">
      <c r="A3968" s="266">
        <v>25</v>
      </c>
      <c r="B3968" s="124"/>
      <c r="C3968" s="125" t="s">
        <v>694</v>
      </c>
      <c r="D3968" s="119">
        <v>43203</v>
      </c>
      <c r="E3968" s="120" t="s">
        <v>8276</v>
      </c>
      <c r="F3968" s="120" t="s">
        <v>1315</v>
      </c>
      <c r="G3968" s="120">
        <v>17280536</v>
      </c>
      <c r="H3968" s="124"/>
      <c r="I3968" s="128" t="s">
        <v>9615</v>
      </c>
      <c r="J3968" s="124"/>
      <c r="K3968" s="124"/>
      <c r="L3968" s="124"/>
      <c r="M3968" s="124"/>
      <c r="N3968" s="213">
        <v>88065.35</v>
      </c>
      <c r="O3968" s="213">
        <v>0</v>
      </c>
      <c r="P3968" s="124" t="s">
        <v>1314</v>
      </c>
    </row>
    <row r="3969" spans="1:16" ht="76.5">
      <c r="A3969" s="266">
        <v>25</v>
      </c>
      <c r="B3969" s="124"/>
      <c r="C3969" s="125" t="s">
        <v>694</v>
      </c>
      <c r="D3969" s="119">
        <v>43203</v>
      </c>
      <c r="E3969" s="120" t="s">
        <v>8277</v>
      </c>
      <c r="F3969" s="120" t="s">
        <v>1315</v>
      </c>
      <c r="G3969" s="120">
        <v>17280552</v>
      </c>
      <c r="H3969" s="124"/>
      <c r="I3969" s="128" t="s">
        <v>9616</v>
      </c>
      <c r="J3969" s="124"/>
      <c r="K3969" s="124"/>
      <c r="L3969" s="124"/>
      <c r="M3969" s="124"/>
      <c r="N3969" s="213">
        <v>114457.8</v>
      </c>
      <c r="O3969" s="213">
        <v>0</v>
      </c>
      <c r="P3969" s="124" t="s">
        <v>1314</v>
      </c>
    </row>
    <row r="3970" spans="1:16" ht="76.5">
      <c r="A3970" s="266">
        <v>25</v>
      </c>
      <c r="B3970" s="124"/>
      <c r="C3970" s="125" t="s">
        <v>694</v>
      </c>
      <c r="D3970" s="119">
        <v>43203</v>
      </c>
      <c r="E3970" s="120" t="s">
        <v>8278</v>
      </c>
      <c r="F3970" s="120" t="s">
        <v>1315</v>
      </c>
      <c r="G3970" s="120">
        <v>17280557</v>
      </c>
      <c r="H3970" s="124"/>
      <c r="I3970" s="128" t="s">
        <v>9617</v>
      </c>
      <c r="J3970" s="124"/>
      <c r="K3970" s="124"/>
      <c r="L3970" s="124"/>
      <c r="M3970" s="124"/>
      <c r="N3970" s="213">
        <v>82398.27</v>
      </c>
      <c r="O3970" s="213">
        <v>0</v>
      </c>
      <c r="P3970" s="124" t="s">
        <v>1314</v>
      </c>
    </row>
    <row r="3971" spans="1:16" ht="76.5">
      <c r="A3971" s="266">
        <v>25</v>
      </c>
      <c r="B3971" s="124"/>
      <c r="C3971" s="125" t="s">
        <v>694</v>
      </c>
      <c r="D3971" s="119">
        <v>43203</v>
      </c>
      <c r="E3971" s="120" t="s">
        <v>8279</v>
      </c>
      <c r="F3971" s="120" t="s">
        <v>1315</v>
      </c>
      <c r="G3971" s="120">
        <v>17280564</v>
      </c>
      <c r="H3971" s="124"/>
      <c r="I3971" s="128" t="s">
        <v>9618</v>
      </c>
      <c r="J3971" s="124"/>
      <c r="K3971" s="124"/>
      <c r="L3971" s="124"/>
      <c r="M3971" s="124"/>
      <c r="N3971" s="213">
        <v>114457.8</v>
      </c>
      <c r="O3971" s="213">
        <v>0</v>
      </c>
      <c r="P3971" s="124" t="s">
        <v>1314</v>
      </c>
    </row>
    <row r="3972" spans="1:16" ht="63.75">
      <c r="A3972" s="266" t="s">
        <v>619</v>
      </c>
      <c r="B3972" s="124"/>
      <c r="C3972" s="125" t="s">
        <v>713</v>
      </c>
      <c r="D3972" s="119">
        <v>43206</v>
      </c>
      <c r="E3972" s="120" t="s">
        <v>7380</v>
      </c>
      <c r="F3972" s="120" t="s">
        <v>3</v>
      </c>
      <c r="G3972" s="120">
        <v>1614136</v>
      </c>
      <c r="H3972" s="124"/>
      <c r="I3972" s="128" t="s">
        <v>8811</v>
      </c>
      <c r="J3972" s="124"/>
      <c r="K3972" s="124"/>
      <c r="L3972" s="124"/>
      <c r="M3972" s="124"/>
      <c r="N3972" s="213">
        <v>0</v>
      </c>
      <c r="O3972" s="213">
        <v>302</v>
      </c>
      <c r="P3972" s="124" t="s">
        <v>1314</v>
      </c>
    </row>
    <row r="3973" spans="1:16" ht="63.75">
      <c r="A3973" s="266">
        <v>661</v>
      </c>
      <c r="B3973" s="124"/>
      <c r="C3973" s="125" t="s">
        <v>234</v>
      </c>
      <c r="D3973" s="119">
        <v>43206</v>
      </c>
      <c r="E3973" s="120" t="s">
        <v>7413</v>
      </c>
      <c r="F3973" s="120" t="s">
        <v>3</v>
      </c>
      <c r="G3973" s="120">
        <v>1614145</v>
      </c>
      <c r="H3973" s="124"/>
      <c r="I3973" s="128" t="s">
        <v>8844</v>
      </c>
      <c r="J3973" s="124"/>
      <c r="K3973" s="124"/>
      <c r="L3973" s="124"/>
      <c r="M3973" s="124"/>
      <c r="N3973" s="213">
        <v>0</v>
      </c>
      <c r="O3973" s="213">
        <v>25194.09</v>
      </c>
      <c r="P3973" s="124" t="s">
        <v>1314</v>
      </c>
    </row>
    <row r="3974" spans="1:16" ht="51">
      <c r="A3974" s="266" t="s">
        <v>619</v>
      </c>
      <c r="B3974" s="124"/>
      <c r="C3974" s="125" t="s">
        <v>713</v>
      </c>
      <c r="D3974" s="119">
        <v>43206</v>
      </c>
      <c r="E3974" s="120" t="s">
        <v>7414</v>
      </c>
      <c r="F3974" s="120" t="s">
        <v>3</v>
      </c>
      <c r="G3974" s="120">
        <v>1614070</v>
      </c>
      <c r="H3974" s="124"/>
      <c r="I3974" s="128" t="s">
        <v>8845</v>
      </c>
      <c r="J3974" s="124"/>
      <c r="K3974" s="124"/>
      <c r="L3974" s="124"/>
      <c r="M3974" s="124"/>
      <c r="N3974" s="213">
        <v>0</v>
      </c>
      <c r="O3974" s="213">
        <v>1681.1</v>
      </c>
      <c r="P3974" s="124" t="s">
        <v>1314</v>
      </c>
    </row>
    <row r="3975" spans="1:16" ht="51">
      <c r="A3975" s="266" t="s">
        <v>619</v>
      </c>
      <c r="B3975" s="124"/>
      <c r="C3975" s="125" t="s">
        <v>713</v>
      </c>
      <c r="D3975" s="119">
        <v>43206</v>
      </c>
      <c r="E3975" s="120" t="s">
        <v>7504</v>
      </c>
      <c r="F3975" s="120" t="s">
        <v>3</v>
      </c>
      <c r="G3975" s="120">
        <v>1614165</v>
      </c>
      <c r="H3975" s="124"/>
      <c r="I3975" s="128" t="s">
        <v>8917</v>
      </c>
      <c r="J3975" s="124"/>
      <c r="K3975" s="124"/>
      <c r="L3975" s="124"/>
      <c r="M3975" s="124"/>
      <c r="N3975" s="213">
        <v>0</v>
      </c>
      <c r="O3975" s="213">
        <v>90</v>
      </c>
      <c r="P3975" s="124" t="s">
        <v>1314</v>
      </c>
    </row>
    <row r="3976" spans="1:16" ht="63.75">
      <c r="A3976" s="266" t="s">
        <v>622</v>
      </c>
      <c r="B3976" s="124"/>
      <c r="C3976" s="125" t="s">
        <v>715</v>
      </c>
      <c r="D3976" s="119">
        <v>43206</v>
      </c>
      <c r="E3976" s="120" t="s">
        <v>7565</v>
      </c>
      <c r="F3976" s="120" t="s">
        <v>3</v>
      </c>
      <c r="G3976" s="120">
        <v>1614060</v>
      </c>
      <c r="H3976" s="124"/>
      <c r="I3976" s="128" t="s">
        <v>8972</v>
      </c>
      <c r="J3976" s="124"/>
      <c r="K3976" s="124"/>
      <c r="L3976" s="124"/>
      <c r="M3976" s="124"/>
      <c r="N3976" s="213">
        <v>0</v>
      </c>
      <c r="O3976" s="213">
        <v>0.31</v>
      </c>
      <c r="P3976" s="124" t="s">
        <v>1314</v>
      </c>
    </row>
    <row r="3977" spans="1:16" ht="51">
      <c r="A3977" s="266">
        <v>35</v>
      </c>
      <c r="B3977" s="124"/>
      <c r="C3977" s="125" t="s">
        <v>696</v>
      </c>
      <c r="D3977" s="119">
        <v>43206</v>
      </c>
      <c r="E3977" s="120" t="s">
        <v>7605</v>
      </c>
      <c r="F3977" s="120" t="s">
        <v>3</v>
      </c>
      <c r="G3977" s="120">
        <v>1614156</v>
      </c>
      <c r="H3977" s="124"/>
      <c r="I3977" s="128" t="s">
        <v>1383</v>
      </c>
      <c r="J3977" s="124"/>
      <c r="K3977" s="124"/>
      <c r="L3977" s="124"/>
      <c r="M3977" s="124"/>
      <c r="N3977" s="213">
        <v>0</v>
      </c>
      <c r="O3977" s="213">
        <v>1200</v>
      </c>
      <c r="P3977" s="124" t="s">
        <v>1314</v>
      </c>
    </row>
    <row r="3978" spans="1:16" ht="51">
      <c r="A3978" s="266">
        <v>41</v>
      </c>
      <c r="B3978" s="124"/>
      <c r="C3978" s="125" t="s">
        <v>697</v>
      </c>
      <c r="D3978" s="119">
        <v>43206</v>
      </c>
      <c r="E3978" s="120" t="s">
        <v>7626</v>
      </c>
      <c r="F3978" s="120" t="s">
        <v>3</v>
      </c>
      <c r="G3978" s="120">
        <v>1614061</v>
      </c>
      <c r="H3978" s="124"/>
      <c r="I3978" s="128" t="s">
        <v>9025</v>
      </c>
      <c r="J3978" s="124"/>
      <c r="K3978" s="124"/>
      <c r="L3978" s="124"/>
      <c r="M3978" s="124"/>
      <c r="N3978" s="213">
        <v>0</v>
      </c>
      <c r="O3978" s="213">
        <v>163995.43</v>
      </c>
      <c r="P3978" s="124" t="s">
        <v>1314</v>
      </c>
    </row>
    <row r="3979" spans="1:16" ht="51">
      <c r="A3979" s="266">
        <v>342</v>
      </c>
      <c r="B3979" s="124"/>
      <c r="C3979" s="125" t="s">
        <v>816</v>
      </c>
      <c r="D3979" s="119">
        <v>43206</v>
      </c>
      <c r="E3979" s="120" t="s">
        <v>7627</v>
      </c>
      <c r="F3979" s="120" t="s">
        <v>3</v>
      </c>
      <c r="G3979" s="120">
        <v>1614084</v>
      </c>
      <c r="H3979" s="124"/>
      <c r="I3979" s="128" t="s">
        <v>9026</v>
      </c>
      <c r="J3979" s="124"/>
      <c r="K3979" s="124"/>
      <c r="L3979" s="124"/>
      <c r="M3979" s="124"/>
      <c r="N3979" s="213">
        <v>0</v>
      </c>
      <c r="O3979" s="213">
        <v>1332.06</v>
      </c>
      <c r="P3979" s="124" t="s">
        <v>1314</v>
      </c>
    </row>
    <row r="3980" spans="1:16" ht="63.75">
      <c r="A3980" s="266">
        <v>291</v>
      </c>
      <c r="B3980" s="124"/>
      <c r="C3980" s="125" t="s">
        <v>794</v>
      </c>
      <c r="D3980" s="119">
        <v>43206</v>
      </c>
      <c r="E3980" s="120" t="s">
        <v>7628</v>
      </c>
      <c r="F3980" s="120" t="s">
        <v>3</v>
      </c>
      <c r="G3980" s="120">
        <v>1614102</v>
      </c>
      <c r="H3980" s="124"/>
      <c r="I3980" s="128" t="s">
        <v>9027</v>
      </c>
      <c r="J3980" s="124"/>
      <c r="K3980" s="124"/>
      <c r="L3980" s="124"/>
      <c r="M3980" s="124"/>
      <c r="N3980" s="213">
        <v>0</v>
      </c>
      <c r="O3980" s="213">
        <v>89989.9</v>
      </c>
      <c r="P3980" s="124" t="s">
        <v>1314</v>
      </c>
    </row>
    <row r="3981" spans="1:16" ht="63.75">
      <c r="A3981" s="266" t="s">
        <v>619</v>
      </c>
      <c r="B3981" s="124"/>
      <c r="C3981" s="125" t="s">
        <v>713</v>
      </c>
      <c r="D3981" s="119">
        <v>43206</v>
      </c>
      <c r="E3981" s="120" t="s">
        <v>7629</v>
      </c>
      <c r="F3981" s="120" t="s">
        <v>3</v>
      </c>
      <c r="G3981" s="120">
        <v>1614119</v>
      </c>
      <c r="H3981" s="124"/>
      <c r="I3981" s="128" t="s">
        <v>9028</v>
      </c>
      <c r="J3981" s="124"/>
      <c r="K3981" s="124"/>
      <c r="L3981" s="124"/>
      <c r="M3981" s="124"/>
      <c r="N3981" s="213">
        <v>0</v>
      </c>
      <c r="O3981" s="213">
        <v>70</v>
      </c>
      <c r="P3981" s="124" t="s">
        <v>1314</v>
      </c>
    </row>
    <row r="3982" spans="1:16" ht="51">
      <c r="A3982" s="266">
        <v>670</v>
      </c>
      <c r="B3982" s="124"/>
      <c r="C3982" s="125" t="s">
        <v>235</v>
      </c>
      <c r="D3982" s="119">
        <v>43206</v>
      </c>
      <c r="E3982" s="120" t="s">
        <v>7631</v>
      </c>
      <c r="F3982" s="120" t="s">
        <v>3</v>
      </c>
      <c r="G3982" s="120">
        <v>1614140</v>
      </c>
      <c r="H3982" s="124"/>
      <c r="I3982" s="128" t="s">
        <v>9030</v>
      </c>
      <c r="J3982" s="124"/>
      <c r="K3982" s="124"/>
      <c r="L3982" s="124"/>
      <c r="M3982" s="124"/>
      <c r="N3982" s="213">
        <v>0</v>
      </c>
      <c r="O3982" s="213">
        <v>27660</v>
      </c>
      <c r="P3982" s="124" t="s">
        <v>1314</v>
      </c>
    </row>
    <row r="3983" spans="1:16" ht="63.75">
      <c r="A3983" s="266">
        <v>344</v>
      </c>
      <c r="B3983" s="124"/>
      <c r="C3983" s="125" t="s">
        <v>818</v>
      </c>
      <c r="D3983" s="119">
        <v>43206</v>
      </c>
      <c r="E3983" s="120" t="s">
        <v>7635</v>
      </c>
      <c r="F3983" s="120" t="s">
        <v>3</v>
      </c>
      <c r="G3983" s="120">
        <v>1614041</v>
      </c>
      <c r="H3983" s="124"/>
      <c r="I3983" s="128" t="s">
        <v>9034</v>
      </c>
      <c r="J3983" s="124"/>
      <c r="K3983" s="124"/>
      <c r="L3983" s="124"/>
      <c r="M3983" s="124"/>
      <c r="N3983" s="213">
        <v>0</v>
      </c>
      <c r="O3983" s="213">
        <v>1113.6600000000001</v>
      </c>
      <c r="P3983" s="124" t="s">
        <v>1314</v>
      </c>
    </row>
    <row r="3984" spans="1:16" ht="51">
      <c r="A3984" s="266">
        <v>212</v>
      </c>
      <c r="B3984" s="124"/>
      <c r="C3984" s="125" t="s">
        <v>761</v>
      </c>
      <c r="D3984" s="119">
        <v>43206</v>
      </c>
      <c r="E3984" s="120" t="s">
        <v>7639</v>
      </c>
      <c r="F3984" s="120" t="s">
        <v>3</v>
      </c>
      <c r="G3984" s="120">
        <v>1614114</v>
      </c>
      <c r="H3984" s="124"/>
      <c r="I3984" s="128" t="s">
        <v>9038</v>
      </c>
      <c r="J3984" s="124"/>
      <c r="K3984" s="124"/>
      <c r="L3984" s="124"/>
      <c r="M3984" s="124"/>
      <c r="N3984" s="213">
        <v>0</v>
      </c>
      <c r="O3984" s="213">
        <v>130</v>
      </c>
      <c r="P3984" s="124" t="s">
        <v>1314</v>
      </c>
    </row>
    <row r="3985" spans="1:16" ht="51">
      <c r="A3985" s="266">
        <v>212</v>
      </c>
      <c r="B3985" s="124"/>
      <c r="C3985" s="125" t="s">
        <v>761</v>
      </c>
      <c r="D3985" s="119">
        <v>43206</v>
      </c>
      <c r="E3985" s="120" t="s">
        <v>7641</v>
      </c>
      <c r="F3985" s="120" t="s">
        <v>3</v>
      </c>
      <c r="G3985" s="120">
        <v>1614116</v>
      </c>
      <c r="H3985" s="124"/>
      <c r="I3985" s="128" t="s">
        <v>9038</v>
      </c>
      <c r="J3985" s="124"/>
      <c r="K3985" s="124"/>
      <c r="L3985" s="124"/>
      <c r="M3985" s="124"/>
      <c r="N3985" s="213">
        <v>0</v>
      </c>
      <c r="O3985" s="213">
        <v>215</v>
      </c>
      <c r="P3985" s="124" t="s">
        <v>1314</v>
      </c>
    </row>
    <row r="3986" spans="1:16" ht="51">
      <c r="A3986" s="266">
        <v>212</v>
      </c>
      <c r="B3986" s="124"/>
      <c r="C3986" s="125" t="s">
        <v>761</v>
      </c>
      <c r="D3986" s="119">
        <v>43206</v>
      </c>
      <c r="E3986" s="120" t="s">
        <v>7642</v>
      </c>
      <c r="F3986" s="120" t="s">
        <v>3</v>
      </c>
      <c r="G3986" s="120">
        <v>1614117</v>
      </c>
      <c r="H3986" s="124"/>
      <c r="I3986" s="128" t="s">
        <v>9038</v>
      </c>
      <c r="J3986" s="124"/>
      <c r="K3986" s="124"/>
      <c r="L3986" s="124"/>
      <c r="M3986" s="124"/>
      <c r="N3986" s="213">
        <v>0</v>
      </c>
      <c r="O3986" s="213">
        <v>80</v>
      </c>
      <c r="P3986" s="124" t="s">
        <v>1314</v>
      </c>
    </row>
    <row r="3987" spans="1:16" ht="51">
      <c r="A3987" s="266" t="s">
        <v>619</v>
      </c>
      <c r="B3987" s="124"/>
      <c r="C3987" s="125" t="s">
        <v>713</v>
      </c>
      <c r="D3987" s="119">
        <v>43206</v>
      </c>
      <c r="E3987" s="120" t="s">
        <v>7643</v>
      </c>
      <c r="F3987" s="120" t="s">
        <v>3</v>
      </c>
      <c r="G3987" s="120">
        <v>1614263</v>
      </c>
      <c r="H3987" s="124"/>
      <c r="I3987" s="128" t="s">
        <v>9040</v>
      </c>
      <c r="J3987" s="124"/>
      <c r="K3987" s="124"/>
      <c r="L3987" s="124"/>
      <c r="M3987" s="124"/>
      <c r="N3987" s="213">
        <v>0</v>
      </c>
      <c r="O3987" s="213">
        <v>859</v>
      </c>
      <c r="P3987" s="124" t="s">
        <v>1314</v>
      </c>
    </row>
    <row r="3988" spans="1:16" ht="63.75">
      <c r="A3988" s="266">
        <v>373</v>
      </c>
      <c r="B3988" s="124"/>
      <c r="C3988" s="125" t="s">
        <v>1269</v>
      </c>
      <c r="D3988" s="119">
        <v>43206</v>
      </c>
      <c r="E3988" s="120" t="s">
        <v>7645</v>
      </c>
      <c r="F3988" s="120" t="s">
        <v>3</v>
      </c>
      <c r="G3988" s="120">
        <v>1614261</v>
      </c>
      <c r="H3988" s="124"/>
      <c r="I3988" s="128" t="s">
        <v>9042</v>
      </c>
      <c r="J3988" s="124"/>
      <c r="K3988" s="124"/>
      <c r="L3988" s="124"/>
      <c r="M3988" s="124"/>
      <c r="N3988" s="213">
        <v>0</v>
      </c>
      <c r="O3988" s="213">
        <v>1660.77</v>
      </c>
      <c r="P3988" s="124" t="s">
        <v>1314</v>
      </c>
    </row>
    <row r="3989" spans="1:16" ht="51">
      <c r="A3989" s="266" t="s">
        <v>619</v>
      </c>
      <c r="B3989" s="124"/>
      <c r="C3989" s="125" t="s">
        <v>713</v>
      </c>
      <c r="D3989" s="119">
        <v>43206</v>
      </c>
      <c r="E3989" s="120" t="s">
        <v>7646</v>
      </c>
      <c r="F3989" s="120" t="s">
        <v>3</v>
      </c>
      <c r="G3989" s="120">
        <v>1614234</v>
      </c>
      <c r="H3989" s="124"/>
      <c r="I3989" s="128" t="s">
        <v>9043</v>
      </c>
      <c r="J3989" s="124"/>
      <c r="K3989" s="124"/>
      <c r="L3989" s="124"/>
      <c r="M3989" s="124"/>
      <c r="N3989" s="213">
        <v>0</v>
      </c>
      <c r="O3989" s="213">
        <v>4.6500000000000004</v>
      </c>
      <c r="P3989" s="124" t="s">
        <v>1314</v>
      </c>
    </row>
    <row r="3990" spans="1:16" ht="38.25">
      <c r="A3990" s="266">
        <v>20</v>
      </c>
      <c r="B3990" s="124"/>
      <c r="C3990" s="125" t="s">
        <v>693</v>
      </c>
      <c r="D3990" s="119">
        <v>43206</v>
      </c>
      <c r="E3990" s="120" t="s">
        <v>7647</v>
      </c>
      <c r="F3990" s="120" t="s">
        <v>3</v>
      </c>
      <c r="G3990" s="120">
        <v>1614273</v>
      </c>
      <c r="H3990" s="124"/>
      <c r="I3990" s="128" t="s">
        <v>9044</v>
      </c>
      <c r="J3990" s="124"/>
      <c r="K3990" s="124"/>
      <c r="L3990" s="124"/>
      <c r="M3990" s="124"/>
      <c r="N3990" s="213">
        <v>0</v>
      </c>
      <c r="O3990" s="213">
        <v>65</v>
      </c>
      <c r="P3990" s="124" t="s">
        <v>1314</v>
      </c>
    </row>
    <row r="3991" spans="1:16" ht="38.25">
      <c r="A3991" s="266">
        <v>129</v>
      </c>
      <c r="B3991" s="124"/>
      <c r="C3991" s="125" t="s">
        <v>726</v>
      </c>
      <c r="D3991" s="119">
        <v>43206</v>
      </c>
      <c r="E3991" s="120" t="s">
        <v>7648</v>
      </c>
      <c r="F3991" s="120" t="s">
        <v>3</v>
      </c>
      <c r="G3991" s="120">
        <v>1614277</v>
      </c>
      <c r="H3991" s="124"/>
      <c r="I3991" s="128" t="s">
        <v>9045</v>
      </c>
      <c r="J3991" s="124"/>
      <c r="K3991" s="124"/>
      <c r="L3991" s="124"/>
      <c r="M3991" s="124"/>
      <c r="N3991" s="213">
        <v>0</v>
      </c>
      <c r="O3991" s="213">
        <v>1562</v>
      </c>
      <c r="P3991" s="124" t="s">
        <v>1314</v>
      </c>
    </row>
    <row r="3992" spans="1:16" ht="51">
      <c r="A3992" s="266" t="s">
        <v>619</v>
      </c>
      <c r="B3992" s="124"/>
      <c r="C3992" s="125" t="s">
        <v>713</v>
      </c>
      <c r="D3992" s="119">
        <v>43206</v>
      </c>
      <c r="E3992" s="120" t="s">
        <v>7653</v>
      </c>
      <c r="F3992" s="120" t="s">
        <v>3</v>
      </c>
      <c r="G3992" s="120">
        <v>1614228</v>
      </c>
      <c r="H3992" s="124"/>
      <c r="I3992" s="128" t="s">
        <v>9050</v>
      </c>
      <c r="J3992" s="124"/>
      <c r="K3992" s="124"/>
      <c r="L3992" s="124"/>
      <c r="M3992" s="124"/>
      <c r="N3992" s="213">
        <v>0</v>
      </c>
      <c r="O3992" s="213">
        <v>1524</v>
      </c>
      <c r="P3992" s="124" t="s">
        <v>1314</v>
      </c>
    </row>
    <row r="3993" spans="1:16" ht="51">
      <c r="A3993" s="266" t="s">
        <v>619</v>
      </c>
      <c r="B3993" s="124"/>
      <c r="C3993" s="125" t="s">
        <v>713</v>
      </c>
      <c r="D3993" s="119">
        <v>43206</v>
      </c>
      <c r="E3993" s="120" t="s">
        <v>7654</v>
      </c>
      <c r="F3993" s="120" t="s">
        <v>3</v>
      </c>
      <c r="G3993" s="120">
        <v>1614029</v>
      </c>
      <c r="H3993" s="124"/>
      <c r="I3993" s="128" t="s">
        <v>5346</v>
      </c>
      <c r="J3993" s="124"/>
      <c r="K3993" s="124"/>
      <c r="L3993" s="124"/>
      <c r="M3993" s="124"/>
      <c r="N3993" s="213">
        <v>0</v>
      </c>
      <c r="O3993" s="213">
        <v>5461.35</v>
      </c>
      <c r="P3993" s="124" t="s">
        <v>1314</v>
      </c>
    </row>
    <row r="3994" spans="1:16" ht="51">
      <c r="A3994" s="266" t="s">
        <v>619</v>
      </c>
      <c r="B3994" s="124"/>
      <c r="C3994" s="125" t="s">
        <v>713</v>
      </c>
      <c r="D3994" s="119">
        <v>43206</v>
      </c>
      <c r="E3994" s="120" t="s">
        <v>7821</v>
      </c>
      <c r="F3994" s="120" t="s">
        <v>3</v>
      </c>
      <c r="G3994" s="120">
        <v>1614028</v>
      </c>
      <c r="H3994" s="124"/>
      <c r="I3994" s="128" t="s">
        <v>9188</v>
      </c>
      <c r="J3994" s="124"/>
      <c r="K3994" s="124"/>
      <c r="L3994" s="124"/>
      <c r="M3994" s="124"/>
      <c r="N3994" s="213">
        <v>0</v>
      </c>
      <c r="O3994" s="213">
        <v>590.4</v>
      </c>
      <c r="P3994" s="124" t="s">
        <v>1314</v>
      </c>
    </row>
    <row r="3995" spans="1:16" ht="51">
      <c r="A3995" s="266" t="s">
        <v>619</v>
      </c>
      <c r="B3995" s="124"/>
      <c r="C3995" s="125" t="s">
        <v>713</v>
      </c>
      <c r="D3995" s="119">
        <v>43206</v>
      </c>
      <c r="E3995" s="120" t="s">
        <v>7823</v>
      </c>
      <c r="F3995" s="120" t="s">
        <v>3</v>
      </c>
      <c r="G3995" s="120">
        <v>1614226</v>
      </c>
      <c r="H3995" s="124"/>
      <c r="I3995" s="128" t="s">
        <v>9190</v>
      </c>
      <c r="J3995" s="124"/>
      <c r="K3995" s="124"/>
      <c r="L3995" s="124"/>
      <c r="M3995" s="124"/>
      <c r="N3995" s="213">
        <v>0</v>
      </c>
      <c r="O3995" s="213">
        <v>568</v>
      </c>
      <c r="P3995" s="124" t="s">
        <v>1314</v>
      </c>
    </row>
    <row r="3996" spans="1:16" ht="51">
      <c r="A3996" s="266" t="s">
        <v>619</v>
      </c>
      <c r="B3996" s="124"/>
      <c r="C3996" s="125" t="s">
        <v>713</v>
      </c>
      <c r="D3996" s="119">
        <v>43206</v>
      </c>
      <c r="E3996" s="120" t="s">
        <v>7864</v>
      </c>
      <c r="F3996" s="120" t="s">
        <v>3</v>
      </c>
      <c r="G3996" s="120">
        <v>1614065</v>
      </c>
      <c r="H3996" s="124"/>
      <c r="I3996" s="128" t="s">
        <v>9226</v>
      </c>
      <c r="J3996" s="124"/>
      <c r="K3996" s="124"/>
      <c r="L3996" s="124"/>
      <c r="M3996" s="124"/>
      <c r="N3996" s="213">
        <v>0</v>
      </c>
      <c r="O3996" s="213">
        <v>7.86</v>
      </c>
      <c r="P3996" s="124" t="s">
        <v>1314</v>
      </c>
    </row>
    <row r="3997" spans="1:16" ht="51">
      <c r="A3997" s="266" t="s">
        <v>620</v>
      </c>
      <c r="B3997" s="124"/>
      <c r="C3997" s="125" t="s">
        <v>714</v>
      </c>
      <c r="D3997" s="119">
        <v>43206</v>
      </c>
      <c r="E3997" s="120" t="s">
        <v>8280</v>
      </c>
      <c r="F3997" s="120" t="s">
        <v>6</v>
      </c>
      <c r="G3997" s="120">
        <v>712896</v>
      </c>
      <c r="H3997" s="124"/>
      <c r="I3997" s="128" t="s">
        <v>9619</v>
      </c>
      <c r="J3997" s="124"/>
      <c r="K3997" s="124"/>
      <c r="L3997" s="124"/>
      <c r="M3997" s="124"/>
      <c r="N3997" s="213">
        <v>0</v>
      </c>
      <c r="O3997" s="213">
        <v>2814412.62</v>
      </c>
      <c r="P3997" s="124" t="s">
        <v>1314</v>
      </c>
    </row>
    <row r="3998" spans="1:16" ht="63.75">
      <c r="A3998" s="266" t="s">
        <v>620</v>
      </c>
      <c r="B3998" s="124"/>
      <c r="C3998" s="125" t="s">
        <v>714</v>
      </c>
      <c r="D3998" s="119">
        <v>43206</v>
      </c>
      <c r="E3998" s="120" t="s">
        <v>8281</v>
      </c>
      <c r="F3998" s="120" t="s">
        <v>6</v>
      </c>
      <c r="G3998" s="120">
        <v>918846</v>
      </c>
      <c r="H3998" s="124"/>
      <c r="I3998" s="128" t="s">
        <v>9620</v>
      </c>
      <c r="J3998" s="124"/>
      <c r="K3998" s="124"/>
      <c r="L3998" s="124"/>
      <c r="M3998" s="124"/>
      <c r="N3998" s="213">
        <v>0</v>
      </c>
      <c r="O3998" s="213">
        <v>4567.6899999999996</v>
      </c>
      <c r="P3998" s="124" t="s">
        <v>1314</v>
      </c>
    </row>
    <row r="3999" spans="1:16" ht="76.5">
      <c r="A3999" s="266">
        <v>25</v>
      </c>
      <c r="B3999" s="124"/>
      <c r="C3999" s="125" t="s">
        <v>694</v>
      </c>
      <c r="D3999" s="119">
        <v>43206</v>
      </c>
      <c r="E3999" s="120" t="s">
        <v>8282</v>
      </c>
      <c r="F3999" s="120" t="s">
        <v>1315</v>
      </c>
      <c r="G3999" s="120">
        <v>17315815</v>
      </c>
      <c r="H3999" s="124"/>
      <c r="I3999" s="128" t="s">
        <v>9621</v>
      </c>
      <c r="J3999" s="124"/>
      <c r="K3999" s="124"/>
      <c r="L3999" s="124"/>
      <c r="M3999" s="124"/>
      <c r="N3999" s="213">
        <v>45602.65</v>
      </c>
      <c r="O3999" s="213">
        <v>0</v>
      </c>
      <c r="P3999" s="124" t="s">
        <v>1314</v>
      </c>
    </row>
    <row r="4000" spans="1:16" ht="76.5">
      <c r="A4000" s="266">
        <v>25</v>
      </c>
      <c r="B4000" s="124"/>
      <c r="C4000" s="125" t="s">
        <v>694</v>
      </c>
      <c r="D4000" s="119">
        <v>43206</v>
      </c>
      <c r="E4000" s="120" t="s">
        <v>8283</v>
      </c>
      <c r="F4000" s="120" t="s">
        <v>1315</v>
      </c>
      <c r="G4000" s="120">
        <v>17315584</v>
      </c>
      <c r="H4000" s="124"/>
      <c r="I4000" s="128" t="s">
        <v>9622</v>
      </c>
      <c r="J4000" s="124"/>
      <c r="K4000" s="124"/>
      <c r="L4000" s="124"/>
      <c r="M4000" s="124"/>
      <c r="N4000" s="213">
        <v>849853.12</v>
      </c>
      <c r="O4000" s="213">
        <v>0</v>
      </c>
      <c r="P4000" s="124" t="s">
        <v>1314</v>
      </c>
    </row>
    <row r="4001" spans="1:16" ht="76.5">
      <c r="A4001" s="266">
        <v>513</v>
      </c>
      <c r="B4001" s="124"/>
      <c r="C4001" s="125" t="s">
        <v>201</v>
      </c>
      <c r="D4001" s="119">
        <v>43206</v>
      </c>
      <c r="E4001" s="120" t="s">
        <v>8284</v>
      </c>
      <c r="F4001" s="120" t="s">
        <v>13</v>
      </c>
      <c r="G4001" s="120">
        <v>918870</v>
      </c>
      <c r="H4001" s="124"/>
      <c r="I4001" s="128" t="s">
        <v>9623</v>
      </c>
      <c r="J4001" s="124"/>
      <c r="K4001" s="124"/>
      <c r="L4001" s="124"/>
      <c r="M4001" s="124"/>
      <c r="N4001" s="213">
        <v>143498.84</v>
      </c>
      <c r="O4001" s="213">
        <v>0</v>
      </c>
      <c r="P4001" s="124" t="s">
        <v>1314</v>
      </c>
    </row>
    <row r="4002" spans="1:16" ht="76.5">
      <c r="A4002" s="266">
        <v>513</v>
      </c>
      <c r="B4002" s="124"/>
      <c r="C4002" s="125" t="s">
        <v>201</v>
      </c>
      <c r="D4002" s="119">
        <v>43206</v>
      </c>
      <c r="E4002" s="120" t="s">
        <v>8285</v>
      </c>
      <c r="F4002" s="120" t="s">
        <v>11</v>
      </c>
      <c r="G4002" s="120">
        <v>918870</v>
      </c>
      <c r="H4002" s="124"/>
      <c r="I4002" s="128" t="s">
        <v>9624</v>
      </c>
      <c r="J4002" s="124"/>
      <c r="K4002" s="124"/>
      <c r="L4002" s="124"/>
      <c r="M4002" s="124"/>
      <c r="N4002" s="213">
        <v>368.99</v>
      </c>
      <c r="O4002" s="213">
        <v>0</v>
      </c>
      <c r="P4002" s="124" t="s">
        <v>1314</v>
      </c>
    </row>
    <row r="4003" spans="1:16" ht="51">
      <c r="A4003" s="266">
        <v>513</v>
      </c>
      <c r="B4003" s="124"/>
      <c r="C4003" s="125" t="s">
        <v>201</v>
      </c>
      <c r="D4003" s="119">
        <v>43206</v>
      </c>
      <c r="E4003" s="120" t="s">
        <v>8286</v>
      </c>
      <c r="F4003" s="120" t="s">
        <v>11</v>
      </c>
      <c r="G4003" s="120">
        <v>918875</v>
      </c>
      <c r="H4003" s="124"/>
      <c r="I4003" s="128" t="s">
        <v>9625</v>
      </c>
      <c r="J4003" s="124"/>
      <c r="K4003" s="124"/>
      <c r="L4003" s="124"/>
      <c r="M4003" s="124"/>
      <c r="N4003" s="213">
        <v>50</v>
      </c>
      <c r="O4003" s="213">
        <v>0</v>
      </c>
      <c r="P4003" s="124" t="s">
        <v>1314</v>
      </c>
    </row>
    <row r="4004" spans="1:16" ht="89.25">
      <c r="A4004" s="266">
        <v>513</v>
      </c>
      <c r="B4004" s="124"/>
      <c r="C4004" s="125" t="s">
        <v>201</v>
      </c>
      <c r="D4004" s="119">
        <v>43206</v>
      </c>
      <c r="E4004" s="120" t="s">
        <v>8287</v>
      </c>
      <c r="F4004" s="120" t="s">
        <v>15</v>
      </c>
      <c r="G4004" s="120">
        <v>4786</v>
      </c>
      <c r="H4004" s="124"/>
      <c r="I4004" s="128" t="s">
        <v>9626</v>
      </c>
      <c r="J4004" s="124"/>
      <c r="K4004" s="124"/>
      <c r="L4004" s="124"/>
      <c r="M4004" s="124"/>
      <c r="N4004" s="213">
        <v>50</v>
      </c>
      <c r="O4004" s="213">
        <v>0</v>
      </c>
      <c r="P4004" s="124" t="s">
        <v>1314</v>
      </c>
    </row>
    <row r="4005" spans="1:16" ht="89.25">
      <c r="A4005" s="266">
        <v>513</v>
      </c>
      <c r="B4005" s="124"/>
      <c r="C4005" s="125" t="s">
        <v>201</v>
      </c>
      <c r="D4005" s="119">
        <v>43206</v>
      </c>
      <c r="E4005" s="120" t="s">
        <v>8288</v>
      </c>
      <c r="F4005" s="120" t="s">
        <v>15</v>
      </c>
      <c r="G4005" s="120">
        <v>4787</v>
      </c>
      <c r="H4005" s="124"/>
      <c r="I4005" s="128" t="s">
        <v>9627</v>
      </c>
      <c r="J4005" s="124"/>
      <c r="K4005" s="124"/>
      <c r="L4005" s="124"/>
      <c r="M4005" s="124"/>
      <c r="N4005" s="213">
        <v>50</v>
      </c>
      <c r="O4005" s="213">
        <v>0</v>
      </c>
      <c r="P4005" s="124" t="s">
        <v>1314</v>
      </c>
    </row>
    <row r="4006" spans="1:16" ht="51">
      <c r="A4006" s="266" t="s">
        <v>620</v>
      </c>
      <c r="B4006" s="124"/>
      <c r="C4006" s="125" t="s">
        <v>714</v>
      </c>
      <c r="D4006" s="119">
        <v>43206</v>
      </c>
      <c r="E4006" s="120" t="s">
        <v>8289</v>
      </c>
      <c r="F4006" s="120" t="s">
        <v>11</v>
      </c>
      <c r="G4006" s="120">
        <v>10614</v>
      </c>
      <c r="H4006" s="124"/>
      <c r="I4006" s="128" t="s">
        <v>9628</v>
      </c>
      <c r="J4006" s="124"/>
      <c r="K4006" s="124"/>
      <c r="L4006" s="124"/>
      <c r="M4006" s="124"/>
      <c r="N4006" s="213">
        <v>513.26</v>
      </c>
      <c r="O4006" s="213">
        <v>0</v>
      </c>
      <c r="P4006" s="124" t="s">
        <v>1314</v>
      </c>
    </row>
    <row r="4007" spans="1:16" ht="63.75">
      <c r="A4007" s="266" t="s">
        <v>620</v>
      </c>
      <c r="B4007" s="124"/>
      <c r="C4007" s="125" t="s">
        <v>714</v>
      </c>
      <c r="D4007" s="119">
        <v>43206</v>
      </c>
      <c r="E4007" s="120" t="s">
        <v>8290</v>
      </c>
      <c r="F4007" s="120" t="s">
        <v>11</v>
      </c>
      <c r="G4007" s="120">
        <v>10611</v>
      </c>
      <c r="H4007" s="124"/>
      <c r="I4007" s="128" t="s">
        <v>9629</v>
      </c>
      <c r="J4007" s="124"/>
      <c r="K4007" s="124"/>
      <c r="L4007" s="124"/>
      <c r="M4007" s="124"/>
      <c r="N4007" s="213">
        <v>646.07000000000005</v>
      </c>
      <c r="O4007" s="213">
        <v>0</v>
      </c>
      <c r="P4007" s="124" t="s">
        <v>1314</v>
      </c>
    </row>
    <row r="4008" spans="1:16" ht="51">
      <c r="A4008" s="266" t="s">
        <v>620</v>
      </c>
      <c r="B4008" s="124"/>
      <c r="C4008" s="125" t="s">
        <v>714</v>
      </c>
      <c r="D4008" s="119">
        <v>43206</v>
      </c>
      <c r="E4008" s="120" t="s">
        <v>8291</v>
      </c>
      <c r="F4008" s="120" t="s">
        <v>11</v>
      </c>
      <c r="G4008" s="120">
        <v>10600</v>
      </c>
      <c r="H4008" s="124"/>
      <c r="I4008" s="128" t="s">
        <v>9630</v>
      </c>
      <c r="J4008" s="124"/>
      <c r="K4008" s="124"/>
      <c r="L4008" s="124"/>
      <c r="M4008" s="124"/>
      <c r="N4008" s="213">
        <v>275.76</v>
      </c>
      <c r="O4008" s="213">
        <v>0</v>
      </c>
      <c r="P4008" s="124" t="s">
        <v>1314</v>
      </c>
    </row>
    <row r="4009" spans="1:16" ht="51">
      <c r="A4009" s="266" t="s">
        <v>620</v>
      </c>
      <c r="B4009" s="124"/>
      <c r="C4009" s="125" t="s">
        <v>714</v>
      </c>
      <c r="D4009" s="119">
        <v>43206</v>
      </c>
      <c r="E4009" s="120" t="s">
        <v>8292</v>
      </c>
      <c r="F4009" s="120" t="s">
        <v>11</v>
      </c>
      <c r="G4009" s="120">
        <v>10615</v>
      </c>
      <c r="H4009" s="124"/>
      <c r="I4009" s="128" t="s">
        <v>9631</v>
      </c>
      <c r="J4009" s="124"/>
      <c r="K4009" s="124"/>
      <c r="L4009" s="124"/>
      <c r="M4009" s="124"/>
      <c r="N4009" s="213">
        <v>817.36</v>
      </c>
      <c r="O4009" s="213">
        <v>0</v>
      </c>
      <c r="P4009" s="124" t="s">
        <v>1314</v>
      </c>
    </row>
    <row r="4010" spans="1:16" ht="63.75">
      <c r="A4010" s="266" t="s">
        <v>620</v>
      </c>
      <c r="B4010" s="124"/>
      <c r="C4010" s="125" t="s">
        <v>714</v>
      </c>
      <c r="D4010" s="119">
        <v>43206</v>
      </c>
      <c r="E4010" s="120" t="s">
        <v>8293</v>
      </c>
      <c r="F4010" s="120" t="s">
        <v>11</v>
      </c>
      <c r="G4010" s="120">
        <v>10641</v>
      </c>
      <c r="H4010" s="124"/>
      <c r="I4010" s="128" t="s">
        <v>9632</v>
      </c>
      <c r="J4010" s="124"/>
      <c r="K4010" s="124"/>
      <c r="L4010" s="124"/>
      <c r="M4010" s="124"/>
      <c r="N4010" s="213">
        <v>2769.78</v>
      </c>
      <c r="O4010" s="213">
        <v>0</v>
      </c>
      <c r="P4010" s="124" t="s">
        <v>1314</v>
      </c>
    </row>
    <row r="4011" spans="1:16" ht="76.5">
      <c r="A4011" s="266" t="s">
        <v>619</v>
      </c>
      <c r="B4011" s="124"/>
      <c r="C4011" s="125" t="s">
        <v>713</v>
      </c>
      <c r="D4011" s="119">
        <v>43206</v>
      </c>
      <c r="E4011" s="120" t="s">
        <v>8294</v>
      </c>
      <c r="F4011" s="120" t="s">
        <v>15</v>
      </c>
      <c r="G4011" s="120">
        <v>4781</v>
      </c>
      <c r="H4011" s="124"/>
      <c r="I4011" s="128" t="s">
        <v>9633</v>
      </c>
      <c r="J4011" s="124"/>
      <c r="K4011" s="124"/>
      <c r="L4011" s="124"/>
      <c r="M4011" s="124"/>
      <c r="N4011" s="213">
        <v>352.32</v>
      </c>
      <c r="O4011" s="213">
        <v>0</v>
      </c>
      <c r="P4011" s="124" t="s">
        <v>1314</v>
      </c>
    </row>
    <row r="4012" spans="1:16" ht="89.25">
      <c r="A4012" s="266" t="s">
        <v>619</v>
      </c>
      <c r="B4012" s="124"/>
      <c r="C4012" s="125" t="s">
        <v>713</v>
      </c>
      <c r="D4012" s="119">
        <v>43206</v>
      </c>
      <c r="E4012" s="120" t="s">
        <v>8295</v>
      </c>
      <c r="F4012" s="120" t="s">
        <v>15</v>
      </c>
      <c r="G4012" s="120">
        <v>4780</v>
      </c>
      <c r="H4012" s="124"/>
      <c r="I4012" s="128" t="s">
        <v>9634</v>
      </c>
      <c r="J4012" s="124"/>
      <c r="K4012" s="124"/>
      <c r="L4012" s="124"/>
      <c r="M4012" s="124"/>
      <c r="N4012" s="213">
        <v>425.1</v>
      </c>
      <c r="O4012" s="213">
        <v>0</v>
      </c>
      <c r="P4012" s="124" t="s">
        <v>1314</v>
      </c>
    </row>
    <row r="4013" spans="1:16" ht="102">
      <c r="A4013" s="266">
        <v>197</v>
      </c>
      <c r="B4013" s="124"/>
      <c r="C4013" s="125" t="s">
        <v>754</v>
      </c>
      <c r="D4013" s="119">
        <v>43206</v>
      </c>
      <c r="E4013" s="120" t="s">
        <v>8296</v>
      </c>
      <c r="F4013" s="120" t="s">
        <v>15</v>
      </c>
      <c r="G4013" s="120">
        <v>4782</v>
      </c>
      <c r="H4013" s="124"/>
      <c r="I4013" s="128" t="s">
        <v>9635</v>
      </c>
      <c r="J4013" s="124"/>
      <c r="K4013" s="124"/>
      <c r="L4013" s="124"/>
      <c r="M4013" s="124"/>
      <c r="N4013" s="213">
        <v>506.46</v>
      </c>
      <c r="O4013" s="213">
        <v>0</v>
      </c>
      <c r="P4013" s="124" t="s">
        <v>1314</v>
      </c>
    </row>
    <row r="4014" spans="1:16" ht="89.25">
      <c r="A4014" s="266" t="s">
        <v>619</v>
      </c>
      <c r="B4014" s="124"/>
      <c r="C4014" s="125" t="s">
        <v>713</v>
      </c>
      <c r="D4014" s="119">
        <v>43206</v>
      </c>
      <c r="E4014" s="120" t="s">
        <v>8297</v>
      </c>
      <c r="F4014" s="120" t="s">
        <v>15</v>
      </c>
      <c r="G4014" s="120">
        <v>4778</v>
      </c>
      <c r="H4014" s="124"/>
      <c r="I4014" s="128" t="s">
        <v>9636</v>
      </c>
      <c r="J4014" s="124"/>
      <c r="K4014" s="124"/>
      <c r="L4014" s="124"/>
      <c r="M4014" s="124"/>
      <c r="N4014" s="213">
        <v>515.04</v>
      </c>
      <c r="O4014" s="213">
        <v>0</v>
      </c>
      <c r="P4014" s="124" t="s">
        <v>1314</v>
      </c>
    </row>
    <row r="4015" spans="1:16" ht="89.25">
      <c r="A4015" s="266">
        <v>25</v>
      </c>
      <c r="B4015" s="124"/>
      <c r="C4015" s="125" t="s">
        <v>694</v>
      </c>
      <c r="D4015" s="119">
        <v>43206</v>
      </c>
      <c r="E4015" s="120" t="s">
        <v>8298</v>
      </c>
      <c r="F4015" s="120" t="s">
        <v>15</v>
      </c>
      <c r="G4015" s="120">
        <v>4776</v>
      </c>
      <c r="H4015" s="124"/>
      <c r="I4015" s="128" t="s">
        <v>9637</v>
      </c>
      <c r="J4015" s="124"/>
      <c r="K4015" s="124"/>
      <c r="L4015" s="124"/>
      <c r="M4015" s="124"/>
      <c r="N4015" s="213">
        <v>290.02999999999997</v>
      </c>
      <c r="O4015" s="213">
        <v>0</v>
      </c>
      <c r="P4015" s="124" t="s">
        <v>1314</v>
      </c>
    </row>
    <row r="4016" spans="1:16" ht="102">
      <c r="A4016" s="266">
        <v>513</v>
      </c>
      <c r="B4016" s="124"/>
      <c r="C4016" s="125" t="s">
        <v>201</v>
      </c>
      <c r="D4016" s="119">
        <v>43206</v>
      </c>
      <c r="E4016" s="120" t="s">
        <v>8299</v>
      </c>
      <c r="F4016" s="120" t="s">
        <v>15</v>
      </c>
      <c r="G4016" s="120">
        <v>4783</v>
      </c>
      <c r="H4016" s="124"/>
      <c r="I4016" s="128" t="s">
        <v>9638</v>
      </c>
      <c r="J4016" s="124"/>
      <c r="K4016" s="124"/>
      <c r="L4016" s="124"/>
      <c r="M4016" s="124"/>
      <c r="N4016" s="213">
        <v>46732.92</v>
      </c>
      <c r="O4016" s="213">
        <v>0</v>
      </c>
      <c r="P4016" s="124" t="s">
        <v>1314</v>
      </c>
    </row>
    <row r="4017" spans="1:16" ht="89.25">
      <c r="A4017" s="266">
        <v>25</v>
      </c>
      <c r="B4017" s="124"/>
      <c r="C4017" s="125" t="s">
        <v>694</v>
      </c>
      <c r="D4017" s="119">
        <v>43206</v>
      </c>
      <c r="E4017" s="120" t="s">
        <v>8300</v>
      </c>
      <c r="F4017" s="120" t="s">
        <v>15</v>
      </c>
      <c r="G4017" s="120">
        <v>4775</v>
      </c>
      <c r="H4017" s="124"/>
      <c r="I4017" s="128" t="s">
        <v>9639</v>
      </c>
      <c r="J4017" s="124"/>
      <c r="K4017" s="124"/>
      <c r="L4017" s="124"/>
      <c r="M4017" s="124"/>
      <c r="N4017" s="213">
        <v>271.51</v>
      </c>
      <c r="O4017" s="213">
        <v>0</v>
      </c>
      <c r="P4017" s="124" t="s">
        <v>1314</v>
      </c>
    </row>
    <row r="4018" spans="1:16" ht="51">
      <c r="A4018" s="266">
        <v>513</v>
      </c>
      <c r="B4018" s="124"/>
      <c r="C4018" s="125" t="s">
        <v>201</v>
      </c>
      <c r="D4018" s="119">
        <v>43206</v>
      </c>
      <c r="E4018" s="120" t="s">
        <v>8301</v>
      </c>
      <c r="F4018" s="120" t="s">
        <v>15</v>
      </c>
      <c r="G4018" s="120">
        <v>713016</v>
      </c>
      <c r="H4018" s="124"/>
      <c r="I4018" s="128" t="s">
        <v>6494</v>
      </c>
      <c r="J4018" s="124"/>
      <c r="K4018" s="124"/>
      <c r="L4018" s="124"/>
      <c r="M4018" s="124"/>
      <c r="N4018" s="213">
        <v>50</v>
      </c>
      <c r="O4018" s="213">
        <v>0</v>
      </c>
      <c r="P4018" s="124" t="s">
        <v>1314</v>
      </c>
    </row>
    <row r="4019" spans="1:16" ht="51">
      <c r="A4019" s="266">
        <v>513</v>
      </c>
      <c r="B4019" s="124"/>
      <c r="C4019" s="125" t="s">
        <v>201</v>
      </c>
      <c r="D4019" s="119">
        <v>43206</v>
      </c>
      <c r="E4019" s="120" t="s">
        <v>8302</v>
      </c>
      <c r="F4019" s="120" t="s">
        <v>15</v>
      </c>
      <c r="G4019" s="120">
        <v>713018</v>
      </c>
      <c r="H4019" s="124"/>
      <c r="I4019" s="128" t="s">
        <v>6494</v>
      </c>
      <c r="J4019" s="124"/>
      <c r="K4019" s="124"/>
      <c r="L4019" s="124"/>
      <c r="M4019" s="124"/>
      <c r="N4019" s="213">
        <v>50</v>
      </c>
      <c r="O4019" s="213">
        <v>0</v>
      </c>
      <c r="P4019" s="124" t="s">
        <v>1314</v>
      </c>
    </row>
    <row r="4020" spans="1:16" ht="63.75">
      <c r="A4020" s="266">
        <v>513</v>
      </c>
      <c r="B4020" s="124"/>
      <c r="C4020" s="125" t="s">
        <v>201</v>
      </c>
      <c r="D4020" s="119">
        <v>43206</v>
      </c>
      <c r="E4020" s="120" t="s">
        <v>8303</v>
      </c>
      <c r="F4020" s="120" t="s">
        <v>15</v>
      </c>
      <c r="G4020" s="120">
        <v>713156</v>
      </c>
      <c r="H4020" s="124"/>
      <c r="I4020" s="128" t="s">
        <v>9640</v>
      </c>
      <c r="J4020" s="124"/>
      <c r="K4020" s="124"/>
      <c r="L4020" s="124"/>
      <c r="M4020" s="124"/>
      <c r="N4020" s="213">
        <v>50</v>
      </c>
      <c r="O4020" s="213">
        <v>0</v>
      </c>
      <c r="P4020" s="124" t="s">
        <v>1314</v>
      </c>
    </row>
    <row r="4021" spans="1:16" ht="76.5">
      <c r="A4021" s="266">
        <v>25</v>
      </c>
      <c r="B4021" s="124"/>
      <c r="C4021" s="125" t="s">
        <v>694</v>
      </c>
      <c r="D4021" s="119">
        <v>43206</v>
      </c>
      <c r="E4021" s="120" t="s">
        <v>8304</v>
      </c>
      <c r="F4021" s="120" t="s">
        <v>1315</v>
      </c>
      <c r="G4021" s="120">
        <v>17315441</v>
      </c>
      <c r="H4021" s="124"/>
      <c r="I4021" s="128" t="s">
        <v>9641</v>
      </c>
      <c r="J4021" s="124"/>
      <c r="K4021" s="124"/>
      <c r="L4021" s="124"/>
      <c r="M4021" s="124"/>
      <c r="N4021" s="213">
        <v>117546.48</v>
      </c>
      <c r="O4021" s="213">
        <v>0</v>
      </c>
      <c r="P4021" s="124" t="s">
        <v>1314</v>
      </c>
    </row>
    <row r="4022" spans="1:16" ht="76.5">
      <c r="A4022" s="266">
        <v>25</v>
      </c>
      <c r="B4022" s="124"/>
      <c r="C4022" s="125" t="s">
        <v>694</v>
      </c>
      <c r="D4022" s="119">
        <v>43206</v>
      </c>
      <c r="E4022" s="120" t="s">
        <v>8305</v>
      </c>
      <c r="F4022" s="120" t="s">
        <v>1315</v>
      </c>
      <c r="G4022" s="120">
        <v>17315428</v>
      </c>
      <c r="H4022" s="124"/>
      <c r="I4022" s="128" t="s">
        <v>9642</v>
      </c>
      <c r="J4022" s="124"/>
      <c r="K4022" s="124"/>
      <c r="L4022" s="124"/>
      <c r="M4022" s="124"/>
      <c r="N4022" s="213">
        <v>345796.08</v>
      </c>
      <c r="O4022" s="213">
        <v>0</v>
      </c>
      <c r="P4022" s="124" t="s">
        <v>1314</v>
      </c>
    </row>
    <row r="4023" spans="1:16" ht="76.5">
      <c r="A4023" s="266">
        <v>25</v>
      </c>
      <c r="B4023" s="124"/>
      <c r="C4023" s="125" t="s">
        <v>694</v>
      </c>
      <c r="D4023" s="119">
        <v>43206</v>
      </c>
      <c r="E4023" s="120" t="s">
        <v>8306</v>
      </c>
      <c r="F4023" s="120" t="s">
        <v>1315</v>
      </c>
      <c r="G4023" s="120">
        <v>17315260</v>
      </c>
      <c r="H4023" s="124"/>
      <c r="I4023" s="128" t="s">
        <v>9643</v>
      </c>
      <c r="J4023" s="124"/>
      <c r="K4023" s="124"/>
      <c r="L4023" s="124"/>
      <c r="M4023" s="124"/>
      <c r="N4023" s="213">
        <v>222431.48</v>
      </c>
      <c r="O4023" s="213">
        <v>0</v>
      </c>
      <c r="P4023" s="124" t="s">
        <v>1314</v>
      </c>
    </row>
    <row r="4024" spans="1:16" ht="76.5">
      <c r="A4024" s="266">
        <v>25</v>
      </c>
      <c r="B4024" s="124"/>
      <c r="C4024" s="125" t="s">
        <v>694</v>
      </c>
      <c r="D4024" s="119">
        <v>43206</v>
      </c>
      <c r="E4024" s="120" t="s">
        <v>8307</v>
      </c>
      <c r="F4024" s="120" t="s">
        <v>1315</v>
      </c>
      <c r="G4024" s="120">
        <v>17315583</v>
      </c>
      <c r="H4024" s="124"/>
      <c r="I4024" s="128" t="s">
        <v>9644</v>
      </c>
      <c r="J4024" s="124"/>
      <c r="K4024" s="124"/>
      <c r="L4024" s="124"/>
      <c r="M4024" s="124"/>
      <c r="N4024" s="213">
        <v>206361.21</v>
      </c>
      <c r="O4024" s="213">
        <v>0</v>
      </c>
      <c r="P4024" s="124" t="s">
        <v>1314</v>
      </c>
    </row>
    <row r="4025" spans="1:16" ht="76.5">
      <c r="A4025" s="266">
        <v>25</v>
      </c>
      <c r="B4025" s="124"/>
      <c r="C4025" s="125" t="s">
        <v>694</v>
      </c>
      <c r="D4025" s="119">
        <v>43206</v>
      </c>
      <c r="E4025" s="120" t="s">
        <v>8308</v>
      </c>
      <c r="F4025" s="120" t="s">
        <v>1315</v>
      </c>
      <c r="G4025" s="120">
        <v>17315582</v>
      </c>
      <c r="H4025" s="124"/>
      <c r="I4025" s="128" t="s">
        <v>9645</v>
      </c>
      <c r="J4025" s="124"/>
      <c r="K4025" s="124"/>
      <c r="L4025" s="124"/>
      <c r="M4025" s="124"/>
      <c r="N4025" s="213">
        <v>143430.48000000001</v>
      </c>
      <c r="O4025" s="213">
        <v>0</v>
      </c>
      <c r="P4025" s="124" t="s">
        <v>1314</v>
      </c>
    </row>
    <row r="4026" spans="1:16" ht="76.5">
      <c r="A4026" s="266">
        <v>25</v>
      </c>
      <c r="B4026" s="124"/>
      <c r="C4026" s="125" t="s">
        <v>694</v>
      </c>
      <c r="D4026" s="119">
        <v>43206</v>
      </c>
      <c r="E4026" s="120" t="s">
        <v>8309</v>
      </c>
      <c r="F4026" s="120" t="s">
        <v>1315</v>
      </c>
      <c r="G4026" s="120">
        <v>17315581</v>
      </c>
      <c r="H4026" s="124"/>
      <c r="I4026" s="128" t="s">
        <v>9646</v>
      </c>
      <c r="J4026" s="124"/>
      <c r="K4026" s="124"/>
      <c r="L4026" s="124"/>
      <c r="M4026" s="124"/>
      <c r="N4026" s="213">
        <v>634239.03</v>
      </c>
      <c r="O4026" s="213">
        <v>0</v>
      </c>
      <c r="P4026" s="124" t="s">
        <v>1314</v>
      </c>
    </row>
    <row r="4027" spans="1:16" ht="51">
      <c r="A4027" s="266" t="s">
        <v>619</v>
      </c>
      <c r="B4027" s="124"/>
      <c r="C4027" s="125" t="s">
        <v>713</v>
      </c>
      <c r="D4027" s="119">
        <v>43207</v>
      </c>
      <c r="E4027" s="120" t="s">
        <v>7514</v>
      </c>
      <c r="F4027" s="120" t="s">
        <v>3</v>
      </c>
      <c r="G4027" s="120">
        <v>1614591</v>
      </c>
      <c r="H4027" s="124"/>
      <c r="I4027" s="128" t="s">
        <v>8926</v>
      </c>
      <c r="J4027" s="124"/>
      <c r="K4027" s="124"/>
      <c r="L4027" s="124"/>
      <c r="M4027" s="124"/>
      <c r="N4027" s="213">
        <v>0</v>
      </c>
      <c r="O4027" s="213">
        <v>15000</v>
      </c>
      <c r="P4027" s="124" t="s">
        <v>1314</v>
      </c>
    </row>
    <row r="4028" spans="1:16" ht="51">
      <c r="A4028" s="266" t="s">
        <v>619</v>
      </c>
      <c r="B4028" s="124"/>
      <c r="C4028" s="125" t="s">
        <v>713</v>
      </c>
      <c r="D4028" s="119">
        <v>43207</v>
      </c>
      <c r="E4028" s="120" t="s">
        <v>7634</v>
      </c>
      <c r="F4028" s="120" t="s">
        <v>3</v>
      </c>
      <c r="G4028" s="120">
        <v>1614574</v>
      </c>
      <c r="H4028" s="124"/>
      <c r="I4028" s="128" t="s">
        <v>9033</v>
      </c>
      <c r="J4028" s="124"/>
      <c r="K4028" s="124"/>
      <c r="L4028" s="124"/>
      <c r="M4028" s="124"/>
      <c r="N4028" s="213">
        <v>0</v>
      </c>
      <c r="O4028" s="213">
        <v>2764.47</v>
      </c>
      <c r="P4028" s="124" t="s">
        <v>1314</v>
      </c>
    </row>
    <row r="4029" spans="1:16" ht="63.75">
      <c r="A4029" s="266">
        <v>221</v>
      </c>
      <c r="B4029" s="124"/>
      <c r="C4029" s="125" t="s">
        <v>763</v>
      </c>
      <c r="D4029" s="119">
        <v>43207</v>
      </c>
      <c r="E4029" s="120" t="s">
        <v>7649</v>
      </c>
      <c r="F4029" s="120" t="s">
        <v>3</v>
      </c>
      <c r="G4029" s="120">
        <v>1614525</v>
      </c>
      <c r="H4029" s="124"/>
      <c r="I4029" s="128" t="s">
        <v>9046</v>
      </c>
      <c r="J4029" s="124"/>
      <c r="K4029" s="124"/>
      <c r="L4029" s="124"/>
      <c r="M4029" s="124"/>
      <c r="N4029" s="213">
        <v>0</v>
      </c>
      <c r="O4029" s="213">
        <v>221.5</v>
      </c>
      <c r="P4029" s="124" t="s">
        <v>1314</v>
      </c>
    </row>
    <row r="4030" spans="1:16" ht="63.75">
      <c r="A4030" s="266">
        <v>221</v>
      </c>
      <c r="B4030" s="124"/>
      <c r="C4030" s="125" t="s">
        <v>763</v>
      </c>
      <c r="D4030" s="119">
        <v>43207</v>
      </c>
      <c r="E4030" s="120" t="s">
        <v>7650</v>
      </c>
      <c r="F4030" s="120" t="s">
        <v>3</v>
      </c>
      <c r="G4030" s="120">
        <v>1614527</v>
      </c>
      <c r="H4030" s="124"/>
      <c r="I4030" s="128" t="s">
        <v>9047</v>
      </c>
      <c r="J4030" s="124"/>
      <c r="K4030" s="124"/>
      <c r="L4030" s="124"/>
      <c r="M4030" s="124"/>
      <c r="N4030" s="213">
        <v>0</v>
      </c>
      <c r="O4030" s="213">
        <v>160</v>
      </c>
      <c r="P4030" s="124" t="s">
        <v>1314</v>
      </c>
    </row>
    <row r="4031" spans="1:16" ht="63.75">
      <c r="A4031" s="266">
        <v>292</v>
      </c>
      <c r="B4031" s="124"/>
      <c r="C4031" s="125" t="s">
        <v>152</v>
      </c>
      <c r="D4031" s="119">
        <v>43207</v>
      </c>
      <c r="E4031" s="120" t="s">
        <v>7651</v>
      </c>
      <c r="F4031" s="120" t="s">
        <v>3</v>
      </c>
      <c r="G4031" s="120">
        <v>1614537</v>
      </c>
      <c r="H4031" s="124"/>
      <c r="I4031" s="128" t="s">
        <v>9048</v>
      </c>
      <c r="J4031" s="124"/>
      <c r="K4031" s="124"/>
      <c r="L4031" s="124"/>
      <c r="M4031" s="124"/>
      <c r="N4031" s="213">
        <v>0</v>
      </c>
      <c r="O4031" s="213">
        <v>500</v>
      </c>
      <c r="P4031" s="124" t="s">
        <v>1314</v>
      </c>
    </row>
    <row r="4032" spans="1:16" ht="51">
      <c r="A4032" s="266">
        <v>572</v>
      </c>
      <c r="B4032" s="124"/>
      <c r="C4032" s="125" t="s">
        <v>848</v>
      </c>
      <c r="D4032" s="119">
        <v>43207</v>
      </c>
      <c r="E4032" s="120" t="s">
        <v>7652</v>
      </c>
      <c r="F4032" s="120" t="s">
        <v>3</v>
      </c>
      <c r="G4032" s="120">
        <v>1614448</v>
      </c>
      <c r="H4032" s="124"/>
      <c r="I4032" s="128" t="s">
        <v>9049</v>
      </c>
      <c r="J4032" s="124"/>
      <c r="K4032" s="124"/>
      <c r="L4032" s="124"/>
      <c r="M4032" s="124"/>
      <c r="N4032" s="213">
        <v>0</v>
      </c>
      <c r="O4032" s="213">
        <v>731</v>
      </c>
      <c r="P4032" s="124" t="s">
        <v>1314</v>
      </c>
    </row>
    <row r="4033" spans="1:16" ht="51">
      <c r="A4033" s="266">
        <v>130</v>
      </c>
      <c r="B4033" s="124"/>
      <c r="C4033" s="125" t="s">
        <v>727</v>
      </c>
      <c r="D4033" s="119">
        <v>43207</v>
      </c>
      <c r="E4033" s="120" t="s">
        <v>7655</v>
      </c>
      <c r="F4033" s="120" t="s">
        <v>3</v>
      </c>
      <c r="G4033" s="120">
        <v>1614454</v>
      </c>
      <c r="H4033" s="124"/>
      <c r="I4033" s="128" t="s">
        <v>9051</v>
      </c>
      <c r="J4033" s="124"/>
      <c r="K4033" s="124"/>
      <c r="L4033" s="124"/>
      <c r="M4033" s="124"/>
      <c r="N4033" s="213">
        <v>0</v>
      </c>
      <c r="O4033" s="213">
        <v>508</v>
      </c>
      <c r="P4033" s="124" t="s">
        <v>1314</v>
      </c>
    </row>
    <row r="4034" spans="1:16" ht="51">
      <c r="A4034" s="266">
        <v>47</v>
      </c>
      <c r="B4034" s="124"/>
      <c r="C4034" s="125" t="s">
        <v>699</v>
      </c>
      <c r="D4034" s="119">
        <v>43207</v>
      </c>
      <c r="E4034" s="120" t="s">
        <v>7656</v>
      </c>
      <c r="F4034" s="120" t="s">
        <v>3</v>
      </c>
      <c r="G4034" s="120">
        <v>1614469</v>
      </c>
      <c r="H4034" s="124"/>
      <c r="I4034" s="128" t="s">
        <v>9052</v>
      </c>
      <c r="J4034" s="124"/>
      <c r="K4034" s="124"/>
      <c r="L4034" s="124"/>
      <c r="M4034" s="124"/>
      <c r="N4034" s="213">
        <v>0</v>
      </c>
      <c r="O4034" s="213">
        <v>4654.18</v>
      </c>
      <c r="P4034" s="124" t="s">
        <v>1314</v>
      </c>
    </row>
    <row r="4035" spans="1:16" ht="51">
      <c r="A4035" s="266">
        <v>212</v>
      </c>
      <c r="B4035" s="124"/>
      <c r="C4035" s="125" t="s">
        <v>761</v>
      </c>
      <c r="D4035" s="119">
        <v>43207</v>
      </c>
      <c r="E4035" s="120" t="s">
        <v>7658</v>
      </c>
      <c r="F4035" s="120" t="s">
        <v>3</v>
      </c>
      <c r="G4035" s="120">
        <v>1614494</v>
      </c>
      <c r="H4035" s="124"/>
      <c r="I4035" s="128" t="s">
        <v>9054</v>
      </c>
      <c r="J4035" s="124"/>
      <c r="K4035" s="124"/>
      <c r="L4035" s="124"/>
      <c r="M4035" s="124"/>
      <c r="N4035" s="213">
        <v>0</v>
      </c>
      <c r="O4035" s="213">
        <v>505</v>
      </c>
      <c r="P4035" s="124" t="s">
        <v>1314</v>
      </c>
    </row>
    <row r="4036" spans="1:16" ht="51">
      <c r="A4036" s="266" t="s">
        <v>619</v>
      </c>
      <c r="B4036" s="124"/>
      <c r="C4036" s="125" t="s">
        <v>713</v>
      </c>
      <c r="D4036" s="119">
        <v>43207</v>
      </c>
      <c r="E4036" s="120" t="s">
        <v>7660</v>
      </c>
      <c r="F4036" s="120" t="s">
        <v>3</v>
      </c>
      <c r="G4036" s="120">
        <v>1614529</v>
      </c>
      <c r="H4036" s="124"/>
      <c r="I4036" s="128" t="s">
        <v>9055</v>
      </c>
      <c r="J4036" s="124"/>
      <c r="K4036" s="124"/>
      <c r="L4036" s="124"/>
      <c r="M4036" s="124"/>
      <c r="N4036" s="213">
        <v>0</v>
      </c>
      <c r="O4036" s="213">
        <v>28.81</v>
      </c>
      <c r="P4036" s="124" t="s">
        <v>1314</v>
      </c>
    </row>
    <row r="4037" spans="1:16" ht="51">
      <c r="A4037" s="266">
        <v>212</v>
      </c>
      <c r="B4037" s="124"/>
      <c r="C4037" s="125" t="s">
        <v>761</v>
      </c>
      <c r="D4037" s="119">
        <v>43207</v>
      </c>
      <c r="E4037" s="120" t="s">
        <v>7662</v>
      </c>
      <c r="F4037" s="120" t="s">
        <v>3</v>
      </c>
      <c r="G4037" s="120">
        <v>1614571</v>
      </c>
      <c r="H4037" s="124"/>
      <c r="I4037" s="128" t="s">
        <v>9056</v>
      </c>
      <c r="J4037" s="124"/>
      <c r="K4037" s="124"/>
      <c r="L4037" s="124"/>
      <c r="M4037" s="124"/>
      <c r="N4037" s="213">
        <v>0</v>
      </c>
      <c r="O4037" s="213">
        <v>140</v>
      </c>
      <c r="P4037" s="124" t="s">
        <v>1314</v>
      </c>
    </row>
    <row r="4038" spans="1:16" ht="38.25">
      <c r="A4038" s="266">
        <v>46</v>
      </c>
      <c r="B4038" s="124"/>
      <c r="C4038" s="125" t="s">
        <v>698</v>
      </c>
      <c r="D4038" s="119">
        <v>43207</v>
      </c>
      <c r="E4038" s="120" t="s">
        <v>7665</v>
      </c>
      <c r="F4038" s="120" t="s">
        <v>3</v>
      </c>
      <c r="G4038" s="120">
        <v>1614608</v>
      </c>
      <c r="H4038" s="124"/>
      <c r="I4038" s="128" t="s">
        <v>9058</v>
      </c>
      <c r="J4038" s="124"/>
      <c r="K4038" s="124"/>
      <c r="L4038" s="124"/>
      <c r="M4038" s="124"/>
      <c r="N4038" s="213">
        <v>0</v>
      </c>
      <c r="O4038" s="213">
        <v>495</v>
      </c>
      <c r="P4038" s="124" t="s">
        <v>1314</v>
      </c>
    </row>
    <row r="4039" spans="1:16" ht="51">
      <c r="A4039" s="266">
        <v>513</v>
      </c>
      <c r="B4039" s="124"/>
      <c r="C4039" s="125" t="s">
        <v>201</v>
      </c>
      <c r="D4039" s="119">
        <v>43207</v>
      </c>
      <c r="E4039" s="120" t="s">
        <v>7666</v>
      </c>
      <c r="F4039" s="120" t="s">
        <v>3</v>
      </c>
      <c r="G4039" s="120">
        <v>1614618</v>
      </c>
      <c r="H4039" s="124"/>
      <c r="I4039" s="128" t="s">
        <v>9059</v>
      </c>
      <c r="J4039" s="124"/>
      <c r="K4039" s="124"/>
      <c r="L4039" s="124"/>
      <c r="M4039" s="124"/>
      <c r="N4039" s="213">
        <v>0</v>
      </c>
      <c r="O4039" s="213">
        <v>90.45</v>
      </c>
      <c r="P4039" s="124" t="s">
        <v>5265</v>
      </c>
    </row>
    <row r="4040" spans="1:16" ht="51">
      <c r="A4040" s="266">
        <v>86</v>
      </c>
      <c r="B4040" s="124"/>
      <c r="C4040" s="125" t="s">
        <v>710</v>
      </c>
      <c r="D4040" s="119">
        <v>43207</v>
      </c>
      <c r="E4040" s="120" t="s">
        <v>7667</v>
      </c>
      <c r="F4040" s="120" t="s">
        <v>3</v>
      </c>
      <c r="G4040" s="120">
        <v>1614637</v>
      </c>
      <c r="H4040" s="124"/>
      <c r="I4040" s="128" t="s">
        <v>9060</v>
      </c>
      <c r="J4040" s="124"/>
      <c r="K4040" s="124"/>
      <c r="L4040" s="124"/>
      <c r="M4040" s="124"/>
      <c r="N4040" s="213">
        <v>0</v>
      </c>
      <c r="O4040" s="213">
        <v>330</v>
      </c>
      <c r="P4040" s="124" t="s">
        <v>1314</v>
      </c>
    </row>
    <row r="4041" spans="1:16" ht="51">
      <c r="A4041" s="266" t="s">
        <v>619</v>
      </c>
      <c r="B4041" s="124"/>
      <c r="C4041" s="125" t="s">
        <v>713</v>
      </c>
      <c r="D4041" s="119">
        <v>43207</v>
      </c>
      <c r="E4041" s="120" t="s">
        <v>7716</v>
      </c>
      <c r="F4041" s="120" t="s">
        <v>3</v>
      </c>
      <c r="G4041" s="120">
        <v>1614639</v>
      </c>
      <c r="H4041" s="124"/>
      <c r="I4041" s="128" t="s">
        <v>9094</v>
      </c>
      <c r="J4041" s="124"/>
      <c r="K4041" s="124"/>
      <c r="L4041" s="124"/>
      <c r="M4041" s="124"/>
      <c r="N4041" s="213">
        <v>0</v>
      </c>
      <c r="O4041" s="213">
        <v>340</v>
      </c>
      <c r="P4041" s="124" t="s">
        <v>1314</v>
      </c>
    </row>
    <row r="4042" spans="1:16" ht="51">
      <c r="A4042" s="266" t="s">
        <v>619</v>
      </c>
      <c r="B4042" s="124"/>
      <c r="C4042" s="125" t="s">
        <v>713</v>
      </c>
      <c r="D4042" s="119">
        <v>43207</v>
      </c>
      <c r="E4042" s="120" t="s">
        <v>7726</v>
      </c>
      <c r="F4042" s="120" t="s">
        <v>3</v>
      </c>
      <c r="G4042" s="120">
        <v>1614491</v>
      </c>
      <c r="H4042" s="124"/>
      <c r="I4042" s="128" t="s">
        <v>9102</v>
      </c>
      <c r="J4042" s="124"/>
      <c r="K4042" s="124"/>
      <c r="L4042" s="124"/>
      <c r="M4042" s="124"/>
      <c r="N4042" s="213">
        <v>0</v>
      </c>
      <c r="O4042" s="213">
        <v>3100.55</v>
      </c>
      <c r="P4042" s="124" t="s">
        <v>1314</v>
      </c>
    </row>
    <row r="4043" spans="1:16" ht="38.25">
      <c r="A4043" s="266">
        <v>15</v>
      </c>
      <c r="B4043" s="124"/>
      <c r="C4043" s="125" t="s">
        <v>691</v>
      </c>
      <c r="D4043" s="119">
        <v>43207</v>
      </c>
      <c r="E4043" s="120" t="s">
        <v>7791</v>
      </c>
      <c r="F4043" s="120" t="s">
        <v>3</v>
      </c>
      <c r="G4043" s="120">
        <v>1614581</v>
      </c>
      <c r="H4043" s="124"/>
      <c r="I4043" s="128" t="s">
        <v>9165</v>
      </c>
      <c r="J4043" s="124"/>
      <c r="K4043" s="124"/>
      <c r="L4043" s="124"/>
      <c r="M4043" s="124"/>
      <c r="N4043" s="213">
        <v>0</v>
      </c>
      <c r="O4043" s="213">
        <v>33000</v>
      </c>
      <c r="P4043" s="124" t="s">
        <v>1314</v>
      </c>
    </row>
    <row r="4044" spans="1:16" ht="51">
      <c r="A4044" s="266" t="s">
        <v>619</v>
      </c>
      <c r="B4044" s="124"/>
      <c r="C4044" s="125" t="s">
        <v>713</v>
      </c>
      <c r="D4044" s="119">
        <v>43207</v>
      </c>
      <c r="E4044" s="120" t="s">
        <v>7816</v>
      </c>
      <c r="F4044" s="120" t="s">
        <v>3</v>
      </c>
      <c r="G4044" s="120">
        <v>1614449</v>
      </c>
      <c r="H4044" s="124"/>
      <c r="I4044" s="128" t="s">
        <v>9183</v>
      </c>
      <c r="J4044" s="124"/>
      <c r="K4044" s="124"/>
      <c r="L4044" s="124"/>
      <c r="M4044" s="124"/>
      <c r="N4044" s="213">
        <v>0</v>
      </c>
      <c r="O4044" s="213">
        <v>5.4</v>
      </c>
      <c r="P4044" s="124" t="s">
        <v>1314</v>
      </c>
    </row>
    <row r="4045" spans="1:16" ht="76.5">
      <c r="A4045" s="266" t="s">
        <v>619</v>
      </c>
      <c r="B4045" s="124"/>
      <c r="C4045" s="125" t="s">
        <v>713</v>
      </c>
      <c r="D4045" s="119">
        <v>43207</v>
      </c>
      <c r="E4045" s="120" t="s">
        <v>8310</v>
      </c>
      <c r="F4045" s="120" t="s">
        <v>1315</v>
      </c>
      <c r="G4045" s="120">
        <v>17317656</v>
      </c>
      <c r="H4045" s="124"/>
      <c r="I4045" s="128" t="s">
        <v>9647</v>
      </c>
      <c r="J4045" s="124"/>
      <c r="K4045" s="124"/>
      <c r="L4045" s="124"/>
      <c r="M4045" s="124"/>
      <c r="N4045" s="213">
        <v>0</v>
      </c>
      <c r="O4045" s="213">
        <v>449609.44</v>
      </c>
      <c r="P4045" s="124" t="s">
        <v>1314</v>
      </c>
    </row>
    <row r="4046" spans="1:16" ht="51">
      <c r="A4046" s="266" t="s">
        <v>620</v>
      </c>
      <c r="B4046" s="124"/>
      <c r="C4046" s="125" t="s">
        <v>714</v>
      </c>
      <c r="D4046" s="119">
        <v>43207</v>
      </c>
      <c r="E4046" s="120" t="s">
        <v>8311</v>
      </c>
      <c r="F4046" s="120" t="s">
        <v>1315</v>
      </c>
      <c r="G4046" s="120">
        <v>17348849</v>
      </c>
      <c r="H4046" s="124"/>
      <c r="I4046" s="128" t="s">
        <v>9648</v>
      </c>
      <c r="J4046" s="124"/>
      <c r="K4046" s="124"/>
      <c r="L4046" s="124"/>
      <c r="M4046" s="124"/>
      <c r="N4046" s="213">
        <v>0</v>
      </c>
      <c r="O4046" s="213">
        <v>944.76</v>
      </c>
      <c r="P4046" s="124" t="s">
        <v>1314</v>
      </c>
    </row>
    <row r="4047" spans="1:16" ht="51">
      <c r="A4047" s="266" t="s">
        <v>619</v>
      </c>
      <c r="B4047" s="124"/>
      <c r="C4047" s="125" t="s">
        <v>713</v>
      </c>
      <c r="D4047" s="119">
        <v>43207</v>
      </c>
      <c r="E4047" s="120" t="s">
        <v>8312</v>
      </c>
      <c r="F4047" s="120" t="s">
        <v>1315</v>
      </c>
      <c r="G4047" s="120">
        <v>17348724</v>
      </c>
      <c r="H4047" s="124"/>
      <c r="I4047" s="128" t="s">
        <v>9649</v>
      </c>
      <c r="J4047" s="124"/>
      <c r="K4047" s="124"/>
      <c r="L4047" s="124"/>
      <c r="M4047" s="124"/>
      <c r="N4047" s="213">
        <v>0</v>
      </c>
      <c r="O4047" s="213">
        <v>5409.74</v>
      </c>
      <c r="P4047" s="124" t="s">
        <v>1314</v>
      </c>
    </row>
    <row r="4048" spans="1:16" ht="63.75">
      <c r="A4048" s="266">
        <v>41</v>
      </c>
      <c r="B4048" s="124"/>
      <c r="C4048" s="125" t="s">
        <v>697</v>
      </c>
      <c r="D4048" s="119">
        <v>43207</v>
      </c>
      <c r="E4048" s="120" t="s">
        <v>8313</v>
      </c>
      <c r="F4048" s="120" t="s">
        <v>6</v>
      </c>
      <c r="G4048" s="120">
        <v>963726</v>
      </c>
      <c r="H4048" s="124"/>
      <c r="I4048" s="128" t="s">
        <v>9650</v>
      </c>
      <c r="J4048" s="124"/>
      <c r="K4048" s="124"/>
      <c r="L4048" s="124"/>
      <c r="M4048" s="124"/>
      <c r="N4048" s="213">
        <v>0</v>
      </c>
      <c r="O4048" s="213">
        <v>1645121.18</v>
      </c>
      <c r="P4048" s="124" t="s">
        <v>1314</v>
      </c>
    </row>
    <row r="4049" spans="1:16" ht="63.75">
      <c r="A4049" s="266">
        <v>514</v>
      </c>
      <c r="B4049" s="124"/>
      <c r="C4049" s="125" t="s">
        <v>841</v>
      </c>
      <c r="D4049" s="119">
        <v>43207</v>
      </c>
      <c r="E4049" s="120" t="s">
        <v>8314</v>
      </c>
      <c r="F4049" s="120" t="s">
        <v>6</v>
      </c>
      <c r="G4049" s="120">
        <v>964089</v>
      </c>
      <c r="H4049" s="124"/>
      <c r="I4049" s="128" t="s">
        <v>9651</v>
      </c>
      <c r="J4049" s="124"/>
      <c r="K4049" s="124"/>
      <c r="L4049" s="124"/>
      <c r="M4049" s="124"/>
      <c r="N4049" s="213">
        <v>0</v>
      </c>
      <c r="O4049" s="213">
        <v>40000000</v>
      </c>
      <c r="P4049" s="124" t="s">
        <v>1314</v>
      </c>
    </row>
    <row r="4050" spans="1:16" ht="76.5">
      <c r="A4050" s="266" t="s">
        <v>620</v>
      </c>
      <c r="B4050" s="124"/>
      <c r="C4050" s="125" t="s">
        <v>714</v>
      </c>
      <c r="D4050" s="119">
        <v>43207</v>
      </c>
      <c r="E4050" s="120" t="s">
        <v>8315</v>
      </c>
      <c r="F4050" s="120" t="s">
        <v>6</v>
      </c>
      <c r="G4050" s="120">
        <v>964185</v>
      </c>
      <c r="H4050" s="124"/>
      <c r="I4050" s="128" t="s">
        <v>9652</v>
      </c>
      <c r="J4050" s="124"/>
      <c r="K4050" s="124"/>
      <c r="L4050" s="124"/>
      <c r="M4050" s="124"/>
      <c r="N4050" s="213">
        <v>0</v>
      </c>
      <c r="O4050" s="213">
        <v>182000</v>
      </c>
      <c r="P4050" s="124" t="s">
        <v>1314</v>
      </c>
    </row>
    <row r="4051" spans="1:16" ht="63.75">
      <c r="A4051" s="266">
        <v>585</v>
      </c>
      <c r="B4051" s="124"/>
      <c r="C4051" s="125" t="s">
        <v>221</v>
      </c>
      <c r="D4051" s="119">
        <v>43207</v>
      </c>
      <c r="E4051" s="120" t="s">
        <v>8316</v>
      </c>
      <c r="F4051" s="120" t="s">
        <v>6</v>
      </c>
      <c r="G4051" s="120">
        <v>918888</v>
      </c>
      <c r="H4051" s="124"/>
      <c r="I4051" s="128" t="s">
        <v>9653</v>
      </c>
      <c r="J4051" s="124"/>
      <c r="K4051" s="124"/>
      <c r="L4051" s="124"/>
      <c r="M4051" s="124"/>
      <c r="N4051" s="213">
        <v>0</v>
      </c>
      <c r="O4051" s="213">
        <v>12073.6</v>
      </c>
      <c r="P4051" s="124" t="s">
        <v>1314</v>
      </c>
    </row>
    <row r="4052" spans="1:16" ht="51">
      <c r="A4052" s="266" t="s">
        <v>619</v>
      </c>
      <c r="B4052" s="124"/>
      <c r="C4052" s="125" t="s">
        <v>713</v>
      </c>
      <c r="D4052" s="119">
        <v>43207</v>
      </c>
      <c r="E4052" s="120" t="s">
        <v>8317</v>
      </c>
      <c r="F4052" s="120" t="s">
        <v>6</v>
      </c>
      <c r="G4052" s="120">
        <v>918959</v>
      </c>
      <c r="H4052" s="124"/>
      <c r="I4052" s="128" t="s">
        <v>9654</v>
      </c>
      <c r="J4052" s="124"/>
      <c r="K4052" s="124"/>
      <c r="L4052" s="124"/>
      <c r="M4052" s="124"/>
      <c r="N4052" s="213">
        <v>0</v>
      </c>
      <c r="O4052" s="213">
        <v>7.22</v>
      </c>
      <c r="P4052" s="124" t="s">
        <v>1314</v>
      </c>
    </row>
    <row r="4053" spans="1:16" ht="76.5">
      <c r="A4053" s="266">
        <v>25</v>
      </c>
      <c r="B4053" s="124"/>
      <c r="C4053" s="125" t="s">
        <v>694</v>
      </c>
      <c r="D4053" s="119">
        <v>43207</v>
      </c>
      <c r="E4053" s="120" t="s">
        <v>8318</v>
      </c>
      <c r="F4053" s="120" t="s">
        <v>1315</v>
      </c>
      <c r="G4053" s="120">
        <v>17335290</v>
      </c>
      <c r="H4053" s="124"/>
      <c r="I4053" s="128" t="s">
        <v>9655</v>
      </c>
      <c r="J4053" s="124"/>
      <c r="K4053" s="124"/>
      <c r="L4053" s="124"/>
      <c r="M4053" s="124"/>
      <c r="N4053" s="213">
        <v>9698.67</v>
      </c>
      <c r="O4053" s="213">
        <v>0</v>
      </c>
      <c r="P4053" s="124" t="s">
        <v>1314</v>
      </c>
    </row>
    <row r="4054" spans="1:16" ht="76.5">
      <c r="A4054" s="266">
        <v>25</v>
      </c>
      <c r="B4054" s="124"/>
      <c r="C4054" s="125" t="s">
        <v>694</v>
      </c>
      <c r="D4054" s="119">
        <v>43207</v>
      </c>
      <c r="E4054" s="120" t="s">
        <v>8319</v>
      </c>
      <c r="F4054" s="120" t="s">
        <v>1315</v>
      </c>
      <c r="G4054" s="120">
        <v>17335291</v>
      </c>
      <c r="H4054" s="124"/>
      <c r="I4054" s="128" t="s">
        <v>9656</v>
      </c>
      <c r="J4054" s="124"/>
      <c r="K4054" s="124"/>
      <c r="L4054" s="124"/>
      <c r="M4054" s="124"/>
      <c r="N4054" s="213">
        <v>12140.01</v>
      </c>
      <c r="O4054" s="213">
        <v>0</v>
      </c>
      <c r="P4054" s="124" t="s">
        <v>1314</v>
      </c>
    </row>
    <row r="4055" spans="1:16" ht="76.5">
      <c r="A4055" s="266">
        <v>25</v>
      </c>
      <c r="B4055" s="124"/>
      <c r="C4055" s="125" t="s">
        <v>694</v>
      </c>
      <c r="D4055" s="119">
        <v>43207</v>
      </c>
      <c r="E4055" s="120" t="s">
        <v>8320</v>
      </c>
      <c r="F4055" s="120" t="s">
        <v>1315</v>
      </c>
      <c r="G4055" s="120">
        <v>17335292</v>
      </c>
      <c r="H4055" s="124"/>
      <c r="I4055" s="128" t="s">
        <v>9657</v>
      </c>
      <c r="J4055" s="124"/>
      <c r="K4055" s="124"/>
      <c r="L4055" s="124"/>
      <c r="M4055" s="124"/>
      <c r="N4055" s="213">
        <v>2365</v>
      </c>
      <c r="O4055" s="213">
        <v>0</v>
      </c>
      <c r="P4055" s="124" t="s">
        <v>1314</v>
      </c>
    </row>
    <row r="4056" spans="1:16" ht="76.5">
      <c r="A4056" s="266">
        <v>25</v>
      </c>
      <c r="B4056" s="124"/>
      <c r="C4056" s="125" t="s">
        <v>694</v>
      </c>
      <c r="D4056" s="119">
        <v>43207</v>
      </c>
      <c r="E4056" s="120" t="s">
        <v>8321</v>
      </c>
      <c r="F4056" s="120" t="s">
        <v>1315</v>
      </c>
      <c r="G4056" s="120">
        <v>17335243</v>
      </c>
      <c r="H4056" s="124"/>
      <c r="I4056" s="128" t="s">
        <v>9658</v>
      </c>
      <c r="J4056" s="124"/>
      <c r="K4056" s="124"/>
      <c r="L4056" s="124"/>
      <c r="M4056" s="124"/>
      <c r="N4056" s="213">
        <v>61403.040000000001</v>
      </c>
      <c r="O4056" s="213">
        <v>0</v>
      </c>
      <c r="P4056" s="124" t="s">
        <v>1314</v>
      </c>
    </row>
    <row r="4057" spans="1:16" ht="76.5">
      <c r="A4057" s="266">
        <v>25</v>
      </c>
      <c r="B4057" s="124"/>
      <c r="C4057" s="125" t="s">
        <v>694</v>
      </c>
      <c r="D4057" s="119">
        <v>43207</v>
      </c>
      <c r="E4057" s="120" t="s">
        <v>8322</v>
      </c>
      <c r="F4057" s="120" t="s">
        <v>1315</v>
      </c>
      <c r="G4057" s="120">
        <v>17335289</v>
      </c>
      <c r="H4057" s="124"/>
      <c r="I4057" s="128" t="s">
        <v>9659</v>
      </c>
      <c r="J4057" s="124"/>
      <c r="K4057" s="124"/>
      <c r="L4057" s="124"/>
      <c r="M4057" s="124"/>
      <c r="N4057" s="213">
        <v>45299.48</v>
      </c>
      <c r="O4057" s="213">
        <v>0</v>
      </c>
      <c r="P4057" s="124" t="s">
        <v>1314</v>
      </c>
    </row>
    <row r="4058" spans="1:16" ht="76.5">
      <c r="A4058" s="266">
        <v>25</v>
      </c>
      <c r="B4058" s="124"/>
      <c r="C4058" s="125" t="s">
        <v>694</v>
      </c>
      <c r="D4058" s="119">
        <v>43207</v>
      </c>
      <c r="E4058" s="120" t="s">
        <v>8323</v>
      </c>
      <c r="F4058" s="120" t="s">
        <v>1315</v>
      </c>
      <c r="G4058" s="120">
        <v>17335242</v>
      </c>
      <c r="H4058" s="124"/>
      <c r="I4058" s="128" t="s">
        <v>9660</v>
      </c>
      <c r="J4058" s="124"/>
      <c r="K4058" s="124"/>
      <c r="L4058" s="124"/>
      <c r="M4058" s="124"/>
      <c r="N4058" s="213">
        <v>32012</v>
      </c>
      <c r="O4058" s="213">
        <v>0</v>
      </c>
      <c r="P4058" s="124" t="s">
        <v>1314</v>
      </c>
    </row>
    <row r="4059" spans="1:16" ht="63.75">
      <c r="A4059" s="266">
        <v>378</v>
      </c>
      <c r="B4059" s="124"/>
      <c r="C4059" s="125" t="s">
        <v>1274</v>
      </c>
      <c r="D4059" s="119">
        <v>43207</v>
      </c>
      <c r="E4059" s="120" t="s">
        <v>8324</v>
      </c>
      <c r="F4059" s="120" t="s">
        <v>11</v>
      </c>
      <c r="G4059" s="120">
        <v>918897</v>
      </c>
      <c r="H4059" s="124"/>
      <c r="I4059" s="128" t="s">
        <v>9661</v>
      </c>
      <c r="J4059" s="124"/>
      <c r="K4059" s="124"/>
      <c r="L4059" s="124"/>
      <c r="M4059" s="124"/>
      <c r="N4059" s="213">
        <v>50</v>
      </c>
      <c r="O4059" s="213">
        <v>0</v>
      </c>
      <c r="P4059" s="124" t="s">
        <v>1314</v>
      </c>
    </row>
    <row r="4060" spans="1:16" ht="76.5">
      <c r="A4060" s="266" t="s">
        <v>619</v>
      </c>
      <c r="B4060" s="124"/>
      <c r="C4060" s="125" t="s">
        <v>713</v>
      </c>
      <c r="D4060" s="119">
        <v>43207</v>
      </c>
      <c r="E4060" s="120" t="s">
        <v>8325</v>
      </c>
      <c r="F4060" s="120" t="s">
        <v>15</v>
      </c>
      <c r="G4060" s="120">
        <v>4777</v>
      </c>
      <c r="H4060" s="124"/>
      <c r="I4060" s="128" t="s">
        <v>9662</v>
      </c>
      <c r="J4060" s="124"/>
      <c r="K4060" s="124"/>
      <c r="L4060" s="124"/>
      <c r="M4060" s="124"/>
      <c r="N4060" s="213">
        <v>13103.13</v>
      </c>
      <c r="O4060" s="213">
        <v>0</v>
      </c>
      <c r="P4060" s="124" t="s">
        <v>1314</v>
      </c>
    </row>
    <row r="4061" spans="1:16" ht="76.5">
      <c r="A4061" s="266" t="s">
        <v>619</v>
      </c>
      <c r="B4061" s="124"/>
      <c r="C4061" s="125" t="s">
        <v>713</v>
      </c>
      <c r="D4061" s="119">
        <v>43207</v>
      </c>
      <c r="E4061" s="120" t="s">
        <v>8326</v>
      </c>
      <c r="F4061" s="120" t="s">
        <v>15</v>
      </c>
      <c r="G4061" s="120">
        <v>4779</v>
      </c>
      <c r="H4061" s="124"/>
      <c r="I4061" s="128" t="s">
        <v>9663</v>
      </c>
      <c r="J4061" s="124"/>
      <c r="K4061" s="124"/>
      <c r="L4061" s="124"/>
      <c r="M4061" s="124"/>
      <c r="N4061" s="213">
        <v>17506.5</v>
      </c>
      <c r="O4061" s="213">
        <v>0</v>
      </c>
      <c r="P4061" s="124" t="s">
        <v>1314</v>
      </c>
    </row>
    <row r="4062" spans="1:16" ht="63.75">
      <c r="A4062" s="266">
        <v>291</v>
      </c>
      <c r="B4062" s="124"/>
      <c r="C4062" s="125" t="s">
        <v>794</v>
      </c>
      <c r="D4062" s="119">
        <v>43207</v>
      </c>
      <c r="E4062" s="120" t="s">
        <v>8327</v>
      </c>
      <c r="F4062" s="120" t="s">
        <v>11</v>
      </c>
      <c r="G4062" s="120">
        <v>713587</v>
      </c>
      <c r="H4062" s="124"/>
      <c r="I4062" s="128" t="s">
        <v>9664</v>
      </c>
      <c r="J4062" s="124"/>
      <c r="K4062" s="124"/>
      <c r="L4062" s="124"/>
      <c r="M4062" s="124"/>
      <c r="N4062" s="213">
        <v>50</v>
      </c>
      <c r="O4062" s="213">
        <v>0</v>
      </c>
      <c r="P4062" s="124" t="s">
        <v>1314</v>
      </c>
    </row>
    <row r="4063" spans="1:16" ht="51">
      <c r="A4063" s="266">
        <v>513</v>
      </c>
      <c r="B4063" s="124"/>
      <c r="C4063" s="125" t="s">
        <v>201</v>
      </c>
      <c r="D4063" s="119">
        <v>43207</v>
      </c>
      <c r="E4063" s="120" t="s">
        <v>8328</v>
      </c>
      <c r="F4063" s="120" t="s">
        <v>15</v>
      </c>
      <c r="G4063" s="120">
        <v>713728</v>
      </c>
      <c r="H4063" s="124"/>
      <c r="I4063" s="128" t="s">
        <v>1395</v>
      </c>
      <c r="J4063" s="124"/>
      <c r="K4063" s="124"/>
      <c r="L4063" s="124"/>
      <c r="M4063" s="124"/>
      <c r="N4063" s="213">
        <v>50</v>
      </c>
      <c r="O4063" s="213">
        <v>0</v>
      </c>
      <c r="P4063" s="124" t="s">
        <v>1314</v>
      </c>
    </row>
    <row r="4064" spans="1:16" ht="63.75">
      <c r="A4064" s="266" t="s">
        <v>619</v>
      </c>
      <c r="B4064" s="124"/>
      <c r="C4064" s="125" t="s">
        <v>713</v>
      </c>
      <c r="D4064" s="119">
        <v>43207</v>
      </c>
      <c r="E4064" s="120" t="s">
        <v>8329</v>
      </c>
      <c r="F4064" s="120" t="s">
        <v>15</v>
      </c>
      <c r="G4064" s="120">
        <v>713730</v>
      </c>
      <c r="H4064" s="124"/>
      <c r="I4064" s="128" t="s">
        <v>9665</v>
      </c>
      <c r="J4064" s="124"/>
      <c r="K4064" s="124"/>
      <c r="L4064" s="124"/>
      <c r="M4064" s="124"/>
      <c r="N4064" s="213">
        <v>50</v>
      </c>
      <c r="O4064" s="213">
        <v>0</v>
      </c>
      <c r="P4064" s="124" t="s">
        <v>1314</v>
      </c>
    </row>
    <row r="4065" spans="1:16" ht="89.25">
      <c r="A4065" s="266">
        <v>46</v>
      </c>
      <c r="B4065" s="124"/>
      <c r="C4065" s="125" t="s">
        <v>698</v>
      </c>
      <c r="D4065" s="119">
        <v>43207</v>
      </c>
      <c r="E4065" s="120" t="s">
        <v>8330</v>
      </c>
      <c r="F4065" s="120" t="s">
        <v>15</v>
      </c>
      <c r="G4065" s="120">
        <v>4790</v>
      </c>
      <c r="H4065" s="124"/>
      <c r="I4065" s="128" t="s">
        <v>9666</v>
      </c>
      <c r="J4065" s="124"/>
      <c r="K4065" s="124"/>
      <c r="L4065" s="124"/>
      <c r="M4065" s="124"/>
      <c r="N4065" s="213">
        <v>301.76</v>
      </c>
      <c r="O4065" s="213">
        <v>0</v>
      </c>
      <c r="P4065" s="124" t="s">
        <v>1314</v>
      </c>
    </row>
    <row r="4066" spans="1:16" ht="89.25">
      <c r="A4066" s="266">
        <v>594</v>
      </c>
      <c r="B4066" s="124"/>
      <c r="C4066" s="125" t="s">
        <v>113</v>
      </c>
      <c r="D4066" s="119">
        <v>43207</v>
      </c>
      <c r="E4066" s="120" t="s">
        <v>8331</v>
      </c>
      <c r="F4066" s="120" t="s">
        <v>15</v>
      </c>
      <c r="G4066" s="120">
        <v>4791</v>
      </c>
      <c r="H4066" s="124"/>
      <c r="I4066" s="128" t="s">
        <v>9667</v>
      </c>
      <c r="J4066" s="124"/>
      <c r="K4066" s="124"/>
      <c r="L4066" s="124"/>
      <c r="M4066" s="124"/>
      <c r="N4066" s="213">
        <v>304.02999999999997</v>
      </c>
      <c r="O4066" s="213">
        <v>0</v>
      </c>
      <c r="P4066" s="124" t="s">
        <v>1314</v>
      </c>
    </row>
    <row r="4067" spans="1:16" ht="89.25">
      <c r="A4067" s="266">
        <v>594</v>
      </c>
      <c r="B4067" s="124"/>
      <c r="C4067" s="125" t="s">
        <v>113</v>
      </c>
      <c r="D4067" s="119">
        <v>43207</v>
      </c>
      <c r="E4067" s="120" t="s">
        <v>8332</v>
      </c>
      <c r="F4067" s="120" t="s">
        <v>15</v>
      </c>
      <c r="G4067" s="120">
        <v>4792</v>
      </c>
      <c r="H4067" s="124"/>
      <c r="I4067" s="128" t="s">
        <v>9668</v>
      </c>
      <c r="J4067" s="124"/>
      <c r="K4067" s="124"/>
      <c r="L4067" s="124"/>
      <c r="M4067" s="124"/>
      <c r="N4067" s="213">
        <v>516.21</v>
      </c>
      <c r="O4067" s="213">
        <v>0</v>
      </c>
      <c r="P4067" s="124" t="s">
        <v>1314</v>
      </c>
    </row>
    <row r="4068" spans="1:16" ht="89.25">
      <c r="A4068" s="266">
        <v>46</v>
      </c>
      <c r="B4068" s="124"/>
      <c r="C4068" s="125" t="s">
        <v>698</v>
      </c>
      <c r="D4068" s="119">
        <v>43207</v>
      </c>
      <c r="E4068" s="120" t="s">
        <v>8333</v>
      </c>
      <c r="F4068" s="120" t="s">
        <v>15</v>
      </c>
      <c r="G4068" s="120">
        <v>4789</v>
      </c>
      <c r="H4068" s="124"/>
      <c r="I4068" s="128" t="s">
        <v>9669</v>
      </c>
      <c r="J4068" s="124"/>
      <c r="K4068" s="124"/>
      <c r="L4068" s="124"/>
      <c r="M4068" s="124"/>
      <c r="N4068" s="213">
        <v>300.94</v>
      </c>
      <c r="O4068" s="213">
        <v>0</v>
      </c>
      <c r="P4068" s="124" t="s">
        <v>1314</v>
      </c>
    </row>
    <row r="4069" spans="1:16" ht="76.5">
      <c r="A4069" s="266">
        <v>340</v>
      </c>
      <c r="B4069" s="124"/>
      <c r="C4069" s="125" t="s">
        <v>814</v>
      </c>
      <c r="D4069" s="119">
        <v>43207</v>
      </c>
      <c r="E4069" s="120" t="s">
        <v>8334</v>
      </c>
      <c r="F4069" s="120" t="s">
        <v>1315</v>
      </c>
      <c r="G4069" s="120">
        <v>17317631</v>
      </c>
      <c r="H4069" s="124"/>
      <c r="I4069" s="128" t="s">
        <v>9670</v>
      </c>
      <c r="J4069" s="124"/>
      <c r="K4069" s="124"/>
      <c r="L4069" s="124"/>
      <c r="M4069" s="124"/>
      <c r="N4069" s="213">
        <v>842</v>
      </c>
      <c r="O4069" s="213">
        <v>0</v>
      </c>
      <c r="P4069" s="124" t="s">
        <v>1314</v>
      </c>
    </row>
    <row r="4070" spans="1:16" ht="76.5">
      <c r="A4070" s="266">
        <v>340</v>
      </c>
      <c r="B4070" s="124"/>
      <c r="C4070" s="125" t="s">
        <v>814</v>
      </c>
      <c r="D4070" s="119">
        <v>43207</v>
      </c>
      <c r="E4070" s="120" t="s">
        <v>8335</v>
      </c>
      <c r="F4070" s="120" t="s">
        <v>1315</v>
      </c>
      <c r="G4070" s="120">
        <v>17317632</v>
      </c>
      <c r="H4070" s="124"/>
      <c r="I4070" s="128" t="s">
        <v>9671</v>
      </c>
      <c r="J4070" s="124"/>
      <c r="K4070" s="124"/>
      <c r="L4070" s="124"/>
      <c r="M4070" s="124"/>
      <c r="N4070" s="213">
        <v>33745</v>
      </c>
      <c r="O4070" s="213">
        <v>0</v>
      </c>
      <c r="P4070" s="124" t="s">
        <v>1314</v>
      </c>
    </row>
    <row r="4071" spans="1:16" ht="76.5">
      <c r="A4071" s="266">
        <v>340</v>
      </c>
      <c r="B4071" s="124"/>
      <c r="C4071" s="125" t="s">
        <v>814</v>
      </c>
      <c r="D4071" s="119">
        <v>43207</v>
      </c>
      <c r="E4071" s="120" t="s">
        <v>8336</v>
      </c>
      <c r="F4071" s="120" t="s">
        <v>1315</v>
      </c>
      <c r="G4071" s="120">
        <v>17317633</v>
      </c>
      <c r="H4071" s="124"/>
      <c r="I4071" s="128" t="s">
        <v>9672</v>
      </c>
      <c r="J4071" s="124"/>
      <c r="K4071" s="124"/>
      <c r="L4071" s="124"/>
      <c r="M4071" s="124"/>
      <c r="N4071" s="213">
        <v>47756</v>
      </c>
      <c r="O4071" s="213">
        <v>0</v>
      </c>
      <c r="P4071" s="124" t="s">
        <v>1314</v>
      </c>
    </row>
    <row r="4072" spans="1:16" ht="76.5">
      <c r="A4072" s="266">
        <v>25</v>
      </c>
      <c r="B4072" s="124"/>
      <c r="C4072" s="125" t="s">
        <v>694</v>
      </c>
      <c r="D4072" s="119">
        <v>43207</v>
      </c>
      <c r="E4072" s="120" t="s">
        <v>8337</v>
      </c>
      <c r="F4072" s="120" t="s">
        <v>1315</v>
      </c>
      <c r="G4072" s="120">
        <v>17335237</v>
      </c>
      <c r="H4072" s="124"/>
      <c r="I4072" s="128" t="s">
        <v>9673</v>
      </c>
      <c r="J4072" s="124"/>
      <c r="K4072" s="124"/>
      <c r="L4072" s="124"/>
      <c r="M4072" s="124"/>
      <c r="N4072" s="213">
        <v>232860.82</v>
      </c>
      <c r="O4072" s="213">
        <v>0</v>
      </c>
      <c r="P4072" s="124" t="s">
        <v>1314</v>
      </c>
    </row>
    <row r="4073" spans="1:16" ht="76.5">
      <c r="A4073" s="266">
        <v>25</v>
      </c>
      <c r="B4073" s="124"/>
      <c r="C4073" s="125" t="s">
        <v>694</v>
      </c>
      <c r="D4073" s="119">
        <v>43207</v>
      </c>
      <c r="E4073" s="120" t="s">
        <v>8338</v>
      </c>
      <c r="F4073" s="120" t="s">
        <v>1315</v>
      </c>
      <c r="G4073" s="120">
        <v>17335161</v>
      </c>
      <c r="H4073" s="124"/>
      <c r="I4073" s="128" t="s">
        <v>9674</v>
      </c>
      <c r="J4073" s="124"/>
      <c r="K4073" s="124"/>
      <c r="L4073" s="124"/>
      <c r="M4073" s="124"/>
      <c r="N4073" s="213">
        <v>41040.239999999998</v>
      </c>
      <c r="O4073" s="213">
        <v>0</v>
      </c>
      <c r="P4073" s="124" t="s">
        <v>1314</v>
      </c>
    </row>
    <row r="4074" spans="1:16" ht="76.5">
      <c r="A4074" s="266">
        <v>25</v>
      </c>
      <c r="B4074" s="124"/>
      <c r="C4074" s="125" t="s">
        <v>694</v>
      </c>
      <c r="D4074" s="119">
        <v>43207</v>
      </c>
      <c r="E4074" s="120" t="s">
        <v>8339</v>
      </c>
      <c r="F4074" s="120" t="s">
        <v>1315</v>
      </c>
      <c r="G4074" s="120">
        <v>17335240</v>
      </c>
      <c r="H4074" s="124"/>
      <c r="I4074" s="128" t="s">
        <v>9675</v>
      </c>
      <c r="J4074" s="124"/>
      <c r="K4074" s="124"/>
      <c r="L4074" s="124"/>
      <c r="M4074" s="124"/>
      <c r="N4074" s="213">
        <v>214455.61</v>
      </c>
      <c r="O4074" s="213">
        <v>0</v>
      </c>
      <c r="P4074" s="124" t="s">
        <v>1314</v>
      </c>
    </row>
    <row r="4075" spans="1:16" ht="76.5">
      <c r="A4075" s="266">
        <v>25</v>
      </c>
      <c r="B4075" s="124"/>
      <c r="C4075" s="125" t="s">
        <v>694</v>
      </c>
      <c r="D4075" s="119">
        <v>43207</v>
      </c>
      <c r="E4075" s="120" t="s">
        <v>8340</v>
      </c>
      <c r="F4075" s="120" t="s">
        <v>1315</v>
      </c>
      <c r="G4075" s="120">
        <v>17335239</v>
      </c>
      <c r="H4075" s="124"/>
      <c r="I4075" s="128" t="s">
        <v>9676</v>
      </c>
      <c r="J4075" s="124"/>
      <c r="K4075" s="124"/>
      <c r="L4075" s="124"/>
      <c r="M4075" s="124"/>
      <c r="N4075" s="213">
        <v>457632.96</v>
      </c>
      <c r="O4075" s="213">
        <v>0</v>
      </c>
      <c r="P4075" s="124" t="s">
        <v>1314</v>
      </c>
    </row>
    <row r="4076" spans="1:16" ht="76.5">
      <c r="A4076" s="266">
        <v>25</v>
      </c>
      <c r="B4076" s="124"/>
      <c r="C4076" s="125" t="s">
        <v>694</v>
      </c>
      <c r="D4076" s="119">
        <v>43207</v>
      </c>
      <c r="E4076" s="120" t="s">
        <v>8341</v>
      </c>
      <c r="F4076" s="120" t="s">
        <v>1315</v>
      </c>
      <c r="G4076" s="120">
        <v>17332272</v>
      </c>
      <c r="H4076" s="124"/>
      <c r="I4076" s="128" t="s">
        <v>9677</v>
      </c>
      <c r="J4076" s="124"/>
      <c r="K4076" s="124"/>
      <c r="L4076" s="124"/>
      <c r="M4076" s="124"/>
      <c r="N4076" s="213">
        <v>398981.87</v>
      </c>
      <c r="O4076" s="213">
        <v>0</v>
      </c>
      <c r="P4076" s="124" t="s">
        <v>1314</v>
      </c>
    </row>
    <row r="4077" spans="1:16" ht="76.5">
      <c r="A4077" s="266">
        <v>25</v>
      </c>
      <c r="B4077" s="124"/>
      <c r="C4077" s="125" t="s">
        <v>694</v>
      </c>
      <c r="D4077" s="119">
        <v>43207</v>
      </c>
      <c r="E4077" s="120" t="s">
        <v>8342</v>
      </c>
      <c r="F4077" s="120" t="s">
        <v>1315</v>
      </c>
      <c r="G4077" s="120">
        <v>17334511</v>
      </c>
      <c r="H4077" s="124"/>
      <c r="I4077" s="128" t="s">
        <v>9678</v>
      </c>
      <c r="J4077" s="124"/>
      <c r="K4077" s="124"/>
      <c r="L4077" s="124"/>
      <c r="M4077" s="124"/>
      <c r="N4077" s="213">
        <v>210656.79</v>
      </c>
      <c r="O4077" s="213">
        <v>0</v>
      </c>
      <c r="P4077" s="124" t="s">
        <v>1314</v>
      </c>
    </row>
    <row r="4078" spans="1:16" ht="76.5">
      <c r="A4078" s="266">
        <v>25</v>
      </c>
      <c r="B4078" s="124"/>
      <c r="C4078" s="125" t="s">
        <v>694</v>
      </c>
      <c r="D4078" s="119">
        <v>43207</v>
      </c>
      <c r="E4078" s="120" t="s">
        <v>8343</v>
      </c>
      <c r="F4078" s="120" t="s">
        <v>1315</v>
      </c>
      <c r="G4078" s="120">
        <v>17333154</v>
      </c>
      <c r="H4078" s="124"/>
      <c r="I4078" s="128" t="s">
        <v>9679</v>
      </c>
      <c r="J4078" s="124"/>
      <c r="K4078" s="124"/>
      <c r="L4078" s="124"/>
      <c r="M4078" s="124"/>
      <c r="N4078" s="213">
        <v>157453.49</v>
      </c>
      <c r="O4078" s="213">
        <v>0</v>
      </c>
      <c r="P4078" s="124" t="s">
        <v>1314</v>
      </c>
    </row>
    <row r="4079" spans="1:16" ht="76.5">
      <c r="A4079" s="266">
        <v>25</v>
      </c>
      <c r="B4079" s="124"/>
      <c r="C4079" s="125" t="s">
        <v>694</v>
      </c>
      <c r="D4079" s="119">
        <v>43207</v>
      </c>
      <c r="E4079" s="120" t="s">
        <v>8344</v>
      </c>
      <c r="F4079" s="120" t="s">
        <v>1315</v>
      </c>
      <c r="G4079" s="120">
        <v>17333825</v>
      </c>
      <c r="H4079" s="124"/>
      <c r="I4079" s="128" t="s">
        <v>9680</v>
      </c>
      <c r="J4079" s="124"/>
      <c r="K4079" s="124"/>
      <c r="L4079" s="124"/>
      <c r="M4079" s="124"/>
      <c r="N4079" s="213">
        <v>101671.24</v>
      </c>
      <c r="O4079" s="213">
        <v>0</v>
      </c>
      <c r="P4079" s="124" t="s">
        <v>1314</v>
      </c>
    </row>
    <row r="4080" spans="1:16" ht="76.5">
      <c r="A4080" s="266">
        <v>25</v>
      </c>
      <c r="B4080" s="124"/>
      <c r="C4080" s="125" t="s">
        <v>694</v>
      </c>
      <c r="D4080" s="119">
        <v>43207</v>
      </c>
      <c r="E4080" s="120" t="s">
        <v>8345</v>
      </c>
      <c r="F4080" s="120" t="s">
        <v>1315</v>
      </c>
      <c r="G4080" s="120">
        <v>17333450</v>
      </c>
      <c r="H4080" s="124"/>
      <c r="I4080" s="128" t="s">
        <v>9681</v>
      </c>
      <c r="J4080" s="124"/>
      <c r="K4080" s="124"/>
      <c r="L4080" s="124"/>
      <c r="M4080" s="124"/>
      <c r="N4080" s="213">
        <v>16241.05</v>
      </c>
      <c r="O4080" s="213">
        <v>0</v>
      </c>
      <c r="P4080" s="124" t="s">
        <v>1314</v>
      </c>
    </row>
    <row r="4081" spans="1:16" ht="76.5">
      <c r="A4081" s="266">
        <v>25</v>
      </c>
      <c r="B4081" s="124"/>
      <c r="C4081" s="125" t="s">
        <v>694</v>
      </c>
      <c r="D4081" s="119">
        <v>43207</v>
      </c>
      <c r="E4081" s="120" t="s">
        <v>8346</v>
      </c>
      <c r="F4081" s="120" t="s">
        <v>1315</v>
      </c>
      <c r="G4081" s="120">
        <v>17334036</v>
      </c>
      <c r="H4081" s="124"/>
      <c r="I4081" s="128" t="s">
        <v>9682</v>
      </c>
      <c r="J4081" s="124"/>
      <c r="K4081" s="124"/>
      <c r="L4081" s="124"/>
      <c r="M4081" s="124"/>
      <c r="N4081" s="213">
        <v>2744.9</v>
      </c>
      <c r="O4081" s="213">
        <v>0</v>
      </c>
      <c r="P4081" s="124" t="s">
        <v>1314</v>
      </c>
    </row>
    <row r="4082" spans="1:16" ht="76.5">
      <c r="A4082" s="266">
        <v>25</v>
      </c>
      <c r="B4082" s="124"/>
      <c r="C4082" s="125" t="s">
        <v>694</v>
      </c>
      <c r="D4082" s="119">
        <v>43207</v>
      </c>
      <c r="E4082" s="120" t="s">
        <v>8347</v>
      </c>
      <c r="F4082" s="120" t="s">
        <v>1315</v>
      </c>
      <c r="G4082" s="120">
        <v>17334705</v>
      </c>
      <c r="H4082" s="124"/>
      <c r="I4082" s="128" t="s">
        <v>9683</v>
      </c>
      <c r="J4082" s="124"/>
      <c r="K4082" s="124"/>
      <c r="L4082" s="124"/>
      <c r="M4082" s="124"/>
      <c r="N4082" s="213">
        <v>399590.18</v>
      </c>
      <c r="O4082" s="213">
        <v>0</v>
      </c>
      <c r="P4082" s="124" t="s">
        <v>1314</v>
      </c>
    </row>
    <row r="4083" spans="1:16" ht="76.5">
      <c r="A4083" s="266">
        <v>25</v>
      </c>
      <c r="B4083" s="124"/>
      <c r="C4083" s="125" t="s">
        <v>694</v>
      </c>
      <c r="D4083" s="119">
        <v>43207</v>
      </c>
      <c r="E4083" s="120" t="s">
        <v>8348</v>
      </c>
      <c r="F4083" s="120" t="s">
        <v>1315</v>
      </c>
      <c r="G4083" s="120">
        <v>17335235</v>
      </c>
      <c r="H4083" s="124"/>
      <c r="I4083" s="128" t="s">
        <v>9684</v>
      </c>
      <c r="J4083" s="124"/>
      <c r="K4083" s="124"/>
      <c r="L4083" s="124"/>
      <c r="M4083" s="124"/>
      <c r="N4083" s="213">
        <v>3856.13</v>
      </c>
      <c r="O4083" s="213">
        <v>0</v>
      </c>
      <c r="P4083" s="124" t="s">
        <v>1314</v>
      </c>
    </row>
    <row r="4084" spans="1:16" ht="76.5">
      <c r="A4084" s="266">
        <v>25</v>
      </c>
      <c r="B4084" s="124"/>
      <c r="C4084" s="125" t="s">
        <v>694</v>
      </c>
      <c r="D4084" s="119">
        <v>43207</v>
      </c>
      <c r="E4084" s="120" t="s">
        <v>8349</v>
      </c>
      <c r="F4084" s="120" t="s">
        <v>1315</v>
      </c>
      <c r="G4084" s="120">
        <v>17335236</v>
      </c>
      <c r="H4084" s="124"/>
      <c r="I4084" s="128" t="s">
        <v>9685</v>
      </c>
      <c r="J4084" s="124"/>
      <c r="K4084" s="124"/>
      <c r="L4084" s="124"/>
      <c r="M4084" s="124"/>
      <c r="N4084" s="213">
        <v>114003.23</v>
      </c>
      <c r="O4084" s="213">
        <v>0</v>
      </c>
      <c r="P4084" s="124" t="s">
        <v>1314</v>
      </c>
    </row>
    <row r="4085" spans="1:16" ht="76.5">
      <c r="A4085" s="266">
        <v>25</v>
      </c>
      <c r="B4085" s="124"/>
      <c r="C4085" s="125" t="s">
        <v>694</v>
      </c>
      <c r="D4085" s="119">
        <v>43207</v>
      </c>
      <c r="E4085" s="120" t="s">
        <v>8350</v>
      </c>
      <c r="F4085" s="120" t="s">
        <v>1315</v>
      </c>
      <c r="G4085" s="120">
        <v>17335238</v>
      </c>
      <c r="H4085" s="124"/>
      <c r="I4085" s="128" t="s">
        <v>9686</v>
      </c>
      <c r="J4085" s="124"/>
      <c r="K4085" s="124"/>
      <c r="L4085" s="124"/>
      <c r="M4085" s="124"/>
      <c r="N4085" s="213">
        <v>2616.0700000000002</v>
      </c>
      <c r="O4085" s="213">
        <v>0</v>
      </c>
      <c r="P4085" s="124" t="s">
        <v>1314</v>
      </c>
    </row>
    <row r="4086" spans="1:16" ht="76.5">
      <c r="A4086" s="266">
        <v>25</v>
      </c>
      <c r="B4086" s="124"/>
      <c r="C4086" s="125" t="s">
        <v>694</v>
      </c>
      <c r="D4086" s="119">
        <v>43207</v>
      </c>
      <c r="E4086" s="120" t="s">
        <v>8351</v>
      </c>
      <c r="F4086" s="120" t="s">
        <v>1315</v>
      </c>
      <c r="G4086" s="120">
        <v>17335241</v>
      </c>
      <c r="H4086" s="124"/>
      <c r="I4086" s="128" t="s">
        <v>9687</v>
      </c>
      <c r="J4086" s="124"/>
      <c r="K4086" s="124"/>
      <c r="L4086" s="124"/>
      <c r="M4086" s="124"/>
      <c r="N4086" s="213">
        <v>45939.63</v>
      </c>
      <c r="O4086" s="213">
        <v>0</v>
      </c>
      <c r="P4086" s="124" t="s">
        <v>1314</v>
      </c>
    </row>
    <row r="4087" spans="1:16" ht="51">
      <c r="A4087" s="266" t="s">
        <v>619</v>
      </c>
      <c r="B4087" s="124"/>
      <c r="C4087" s="125" t="s">
        <v>713</v>
      </c>
      <c r="D4087" s="119">
        <v>43208</v>
      </c>
      <c r="E4087" s="120" t="s">
        <v>7362</v>
      </c>
      <c r="F4087" s="120" t="s">
        <v>3</v>
      </c>
      <c r="G4087" s="120">
        <v>1614899</v>
      </c>
      <c r="H4087" s="124"/>
      <c r="I4087" s="128" t="s">
        <v>8793</v>
      </c>
      <c r="J4087" s="124"/>
      <c r="K4087" s="124"/>
      <c r="L4087" s="124"/>
      <c r="M4087" s="124"/>
      <c r="N4087" s="213">
        <v>0</v>
      </c>
      <c r="O4087" s="213">
        <v>20000</v>
      </c>
      <c r="P4087" s="124" t="s">
        <v>1314</v>
      </c>
    </row>
    <row r="4088" spans="1:16" ht="63.75">
      <c r="A4088" s="266">
        <v>20</v>
      </c>
      <c r="B4088" s="124"/>
      <c r="C4088" s="125" t="s">
        <v>693</v>
      </c>
      <c r="D4088" s="119">
        <v>43208</v>
      </c>
      <c r="E4088" s="120" t="s">
        <v>7396</v>
      </c>
      <c r="F4088" s="120" t="s">
        <v>3</v>
      </c>
      <c r="G4088" s="120">
        <v>1614901</v>
      </c>
      <c r="H4088" s="124"/>
      <c r="I4088" s="128" t="s">
        <v>8827</v>
      </c>
      <c r="J4088" s="124"/>
      <c r="K4088" s="124"/>
      <c r="L4088" s="124"/>
      <c r="M4088" s="124"/>
      <c r="N4088" s="213">
        <v>0</v>
      </c>
      <c r="O4088" s="213">
        <v>386</v>
      </c>
      <c r="P4088" s="124" t="s">
        <v>1314</v>
      </c>
    </row>
    <row r="4089" spans="1:16" ht="51">
      <c r="A4089" s="266">
        <v>514</v>
      </c>
      <c r="B4089" s="124"/>
      <c r="C4089" s="125" t="s">
        <v>841</v>
      </c>
      <c r="D4089" s="119">
        <v>43208</v>
      </c>
      <c r="E4089" s="120" t="s">
        <v>7507</v>
      </c>
      <c r="F4089" s="120" t="s">
        <v>3</v>
      </c>
      <c r="G4089" s="120">
        <v>1614946</v>
      </c>
      <c r="H4089" s="124"/>
      <c r="I4089" s="128" t="s">
        <v>8920</v>
      </c>
      <c r="J4089" s="124"/>
      <c r="K4089" s="124"/>
      <c r="L4089" s="124"/>
      <c r="M4089" s="124"/>
      <c r="N4089" s="213">
        <v>0</v>
      </c>
      <c r="O4089" s="213">
        <v>11765.54</v>
      </c>
      <c r="P4089" s="124" t="s">
        <v>1314</v>
      </c>
    </row>
    <row r="4090" spans="1:16" ht="51">
      <c r="A4090" s="266" t="s">
        <v>619</v>
      </c>
      <c r="B4090" s="124"/>
      <c r="C4090" s="125" t="s">
        <v>713</v>
      </c>
      <c r="D4090" s="119">
        <v>43208</v>
      </c>
      <c r="E4090" s="120" t="s">
        <v>7589</v>
      </c>
      <c r="F4090" s="120" t="s">
        <v>3</v>
      </c>
      <c r="G4090" s="120">
        <v>1614934</v>
      </c>
      <c r="H4090" s="124"/>
      <c r="I4090" s="128" t="s">
        <v>8995</v>
      </c>
      <c r="J4090" s="124"/>
      <c r="K4090" s="124"/>
      <c r="L4090" s="124"/>
      <c r="M4090" s="124"/>
      <c r="N4090" s="213">
        <v>0</v>
      </c>
      <c r="O4090" s="213">
        <v>3661</v>
      </c>
      <c r="P4090" s="124" t="s">
        <v>1314</v>
      </c>
    </row>
    <row r="4091" spans="1:16" ht="51">
      <c r="A4091" s="266" t="s">
        <v>619</v>
      </c>
      <c r="B4091" s="124"/>
      <c r="C4091" s="125" t="s">
        <v>713</v>
      </c>
      <c r="D4091" s="119">
        <v>43208</v>
      </c>
      <c r="E4091" s="120" t="s">
        <v>7617</v>
      </c>
      <c r="F4091" s="120" t="s">
        <v>3</v>
      </c>
      <c r="G4091" s="120">
        <v>1614929</v>
      </c>
      <c r="H4091" s="124"/>
      <c r="I4091" s="128" t="s">
        <v>9018</v>
      </c>
      <c r="J4091" s="124"/>
      <c r="K4091" s="124"/>
      <c r="L4091" s="124"/>
      <c r="M4091" s="124"/>
      <c r="N4091" s="213">
        <v>0</v>
      </c>
      <c r="O4091" s="213">
        <v>49</v>
      </c>
      <c r="P4091" s="124" t="s">
        <v>1314</v>
      </c>
    </row>
    <row r="4092" spans="1:16" ht="51">
      <c r="A4092" s="266">
        <v>592</v>
      </c>
      <c r="B4092" s="124"/>
      <c r="C4092" s="125" t="s">
        <v>862</v>
      </c>
      <c r="D4092" s="119">
        <v>43208</v>
      </c>
      <c r="E4092" s="120" t="s">
        <v>7669</v>
      </c>
      <c r="F4092" s="120" t="s">
        <v>3</v>
      </c>
      <c r="G4092" s="120">
        <v>1614872</v>
      </c>
      <c r="H4092" s="124"/>
      <c r="I4092" s="128" t="s">
        <v>9062</v>
      </c>
      <c r="J4092" s="124"/>
      <c r="K4092" s="124"/>
      <c r="L4092" s="124"/>
      <c r="M4092" s="124"/>
      <c r="N4092" s="213">
        <v>0</v>
      </c>
      <c r="O4092" s="213">
        <v>10479.280000000001</v>
      </c>
      <c r="P4092" s="124" t="s">
        <v>1314</v>
      </c>
    </row>
    <row r="4093" spans="1:16" ht="51">
      <c r="A4093" s="266">
        <v>592</v>
      </c>
      <c r="B4093" s="124"/>
      <c r="C4093" s="125" t="s">
        <v>862</v>
      </c>
      <c r="D4093" s="119">
        <v>43208</v>
      </c>
      <c r="E4093" s="120" t="s">
        <v>7670</v>
      </c>
      <c r="F4093" s="120" t="s">
        <v>3</v>
      </c>
      <c r="G4093" s="120">
        <v>1614873</v>
      </c>
      <c r="H4093" s="124"/>
      <c r="I4093" s="128" t="s">
        <v>9063</v>
      </c>
      <c r="J4093" s="124"/>
      <c r="K4093" s="124"/>
      <c r="L4093" s="124"/>
      <c r="M4093" s="124"/>
      <c r="N4093" s="213">
        <v>0</v>
      </c>
      <c r="O4093" s="213">
        <v>65634.77</v>
      </c>
      <c r="P4093" s="124" t="s">
        <v>1314</v>
      </c>
    </row>
    <row r="4094" spans="1:16" ht="51">
      <c r="A4094" s="266">
        <v>592</v>
      </c>
      <c r="B4094" s="124"/>
      <c r="C4094" s="125" t="s">
        <v>862</v>
      </c>
      <c r="D4094" s="119">
        <v>43208</v>
      </c>
      <c r="E4094" s="120" t="s">
        <v>7671</v>
      </c>
      <c r="F4094" s="120" t="s">
        <v>3</v>
      </c>
      <c r="G4094" s="120">
        <v>1614875</v>
      </c>
      <c r="H4094" s="124"/>
      <c r="I4094" s="128" t="s">
        <v>9064</v>
      </c>
      <c r="J4094" s="124"/>
      <c r="K4094" s="124"/>
      <c r="L4094" s="124"/>
      <c r="M4094" s="124"/>
      <c r="N4094" s="213">
        <v>0</v>
      </c>
      <c r="O4094" s="213">
        <v>47713</v>
      </c>
      <c r="P4094" s="124" t="s">
        <v>1314</v>
      </c>
    </row>
    <row r="4095" spans="1:16" ht="63.75">
      <c r="A4095" s="266">
        <v>287</v>
      </c>
      <c r="B4095" s="124"/>
      <c r="C4095" s="125" t="s">
        <v>790</v>
      </c>
      <c r="D4095" s="119">
        <v>43208</v>
      </c>
      <c r="E4095" s="120" t="s">
        <v>7673</v>
      </c>
      <c r="F4095" s="120" t="s">
        <v>3</v>
      </c>
      <c r="G4095" s="120">
        <v>1614881</v>
      </c>
      <c r="H4095" s="124"/>
      <c r="I4095" s="128" t="s">
        <v>9066</v>
      </c>
      <c r="J4095" s="124"/>
      <c r="K4095" s="124"/>
      <c r="L4095" s="124"/>
      <c r="M4095" s="124"/>
      <c r="N4095" s="213">
        <v>0</v>
      </c>
      <c r="O4095" s="213">
        <v>134844.51</v>
      </c>
      <c r="P4095" s="124" t="s">
        <v>1314</v>
      </c>
    </row>
    <row r="4096" spans="1:16" ht="63.75">
      <c r="A4096" s="266">
        <v>287</v>
      </c>
      <c r="B4096" s="124"/>
      <c r="C4096" s="125" t="s">
        <v>790</v>
      </c>
      <c r="D4096" s="119">
        <v>43208</v>
      </c>
      <c r="E4096" s="120" t="s">
        <v>7674</v>
      </c>
      <c r="F4096" s="120" t="s">
        <v>3</v>
      </c>
      <c r="G4096" s="120">
        <v>1614884</v>
      </c>
      <c r="H4096" s="124"/>
      <c r="I4096" s="128" t="s">
        <v>9067</v>
      </c>
      <c r="J4096" s="124"/>
      <c r="K4096" s="124"/>
      <c r="L4096" s="124"/>
      <c r="M4096" s="124"/>
      <c r="N4096" s="213">
        <v>0</v>
      </c>
      <c r="O4096" s="213">
        <v>14851.08</v>
      </c>
      <c r="P4096" s="124" t="s">
        <v>1314</v>
      </c>
    </row>
    <row r="4097" spans="1:16" ht="63.75">
      <c r="A4097" s="266">
        <v>287</v>
      </c>
      <c r="B4097" s="124"/>
      <c r="C4097" s="125" t="s">
        <v>790</v>
      </c>
      <c r="D4097" s="119">
        <v>43208</v>
      </c>
      <c r="E4097" s="120" t="s">
        <v>7675</v>
      </c>
      <c r="F4097" s="120" t="s">
        <v>3</v>
      </c>
      <c r="G4097" s="120">
        <v>1614887</v>
      </c>
      <c r="H4097" s="124"/>
      <c r="I4097" s="128" t="s">
        <v>9068</v>
      </c>
      <c r="J4097" s="124"/>
      <c r="K4097" s="124"/>
      <c r="L4097" s="124"/>
      <c r="M4097" s="124"/>
      <c r="N4097" s="213">
        <v>0</v>
      </c>
      <c r="O4097" s="213">
        <v>36298.620000000003</v>
      </c>
      <c r="P4097" s="124" t="s">
        <v>1314</v>
      </c>
    </row>
    <row r="4098" spans="1:16" ht="51">
      <c r="A4098" s="266">
        <v>16</v>
      </c>
      <c r="B4098" s="124"/>
      <c r="C4098" s="125" t="s">
        <v>692</v>
      </c>
      <c r="D4098" s="119">
        <v>43208</v>
      </c>
      <c r="E4098" s="120" t="s">
        <v>7676</v>
      </c>
      <c r="F4098" s="120" t="s">
        <v>3</v>
      </c>
      <c r="G4098" s="120">
        <v>1614890</v>
      </c>
      <c r="H4098" s="124"/>
      <c r="I4098" s="128" t="s">
        <v>9069</v>
      </c>
      <c r="J4098" s="124"/>
      <c r="K4098" s="124"/>
      <c r="L4098" s="124"/>
      <c r="M4098" s="124"/>
      <c r="N4098" s="213">
        <v>0</v>
      </c>
      <c r="O4098" s="213">
        <v>13127.01</v>
      </c>
      <c r="P4098" s="124" t="s">
        <v>5265</v>
      </c>
    </row>
    <row r="4099" spans="1:16" ht="63.75">
      <c r="A4099" s="266">
        <v>526</v>
      </c>
      <c r="B4099" s="124"/>
      <c r="C4099" s="125" t="s">
        <v>846</v>
      </c>
      <c r="D4099" s="119">
        <v>43208</v>
      </c>
      <c r="E4099" s="120" t="s">
        <v>7677</v>
      </c>
      <c r="F4099" s="120" t="s">
        <v>3</v>
      </c>
      <c r="G4099" s="120">
        <v>1614898</v>
      </c>
      <c r="H4099" s="124"/>
      <c r="I4099" s="128" t="s">
        <v>9070</v>
      </c>
      <c r="J4099" s="124"/>
      <c r="K4099" s="124"/>
      <c r="L4099" s="124"/>
      <c r="M4099" s="124"/>
      <c r="N4099" s="213">
        <v>0</v>
      </c>
      <c r="O4099" s="213">
        <v>1064</v>
      </c>
      <c r="P4099" s="124" t="s">
        <v>1314</v>
      </c>
    </row>
    <row r="4100" spans="1:16" ht="63.75">
      <c r="A4100" s="266">
        <v>526</v>
      </c>
      <c r="B4100" s="124"/>
      <c r="C4100" s="125" t="s">
        <v>846</v>
      </c>
      <c r="D4100" s="119">
        <v>43208</v>
      </c>
      <c r="E4100" s="120" t="s">
        <v>7680</v>
      </c>
      <c r="F4100" s="120" t="s">
        <v>3</v>
      </c>
      <c r="G4100" s="120">
        <v>1614902</v>
      </c>
      <c r="H4100" s="124"/>
      <c r="I4100" s="128" t="s">
        <v>9073</v>
      </c>
      <c r="J4100" s="124"/>
      <c r="K4100" s="124"/>
      <c r="L4100" s="124"/>
      <c r="M4100" s="124"/>
      <c r="N4100" s="213">
        <v>0</v>
      </c>
      <c r="O4100" s="213">
        <v>4483</v>
      </c>
      <c r="P4100" s="124" t="s">
        <v>5265</v>
      </c>
    </row>
    <row r="4101" spans="1:16" ht="63.75">
      <c r="A4101" s="266">
        <v>526</v>
      </c>
      <c r="B4101" s="124"/>
      <c r="C4101" s="125" t="s">
        <v>846</v>
      </c>
      <c r="D4101" s="119">
        <v>43208</v>
      </c>
      <c r="E4101" s="120" t="s">
        <v>7681</v>
      </c>
      <c r="F4101" s="120" t="s">
        <v>3</v>
      </c>
      <c r="G4101" s="120">
        <v>1614904</v>
      </c>
      <c r="H4101" s="124"/>
      <c r="I4101" s="128" t="s">
        <v>9074</v>
      </c>
      <c r="J4101" s="124"/>
      <c r="K4101" s="124"/>
      <c r="L4101" s="124"/>
      <c r="M4101" s="124"/>
      <c r="N4101" s="213">
        <v>0</v>
      </c>
      <c r="O4101" s="213">
        <v>3160</v>
      </c>
      <c r="P4101" s="124" t="s">
        <v>1314</v>
      </c>
    </row>
    <row r="4102" spans="1:16" ht="63.75">
      <c r="A4102" s="266">
        <v>592</v>
      </c>
      <c r="B4102" s="124"/>
      <c r="C4102" s="125" t="s">
        <v>862</v>
      </c>
      <c r="D4102" s="119">
        <v>43208</v>
      </c>
      <c r="E4102" s="120" t="s">
        <v>7682</v>
      </c>
      <c r="F4102" s="120" t="s">
        <v>3</v>
      </c>
      <c r="G4102" s="120">
        <v>1614908</v>
      </c>
      <c r="H4102" s="124"/>
      <c r="I4102" s="128" t="s">
        <v>9075</v>
      </c>
      <c r="J4102" s="124"/>
      <c r="K4102" s="124"/>
      <c r="L4102" s="124"/>
      <c r="M4102" s="124"/>
      <c r="N4102" s="213">
        <v>0</v>
      </c>
      <c r="O4102" s="213">
        <v>8231</v>
      </c>
      <c r="P4102" s="124" t="s">
        <v>1314</v>
      </c>
    </row>
    <row r="4103" spans="1:16" ht="38.25">
      <c r="A4103" s="266">
        <v>86</v>
      </c>
      <c r="B4103" s="124"/>
      <c r="C4103" s="125" t="s">
        <v>710</v>
      </c>
      <c r="D4103" s="119">
        <v>43208</v>
      </c>
      <c r="E4103" s="120" t="s">
        <v>7683</v>
      </c>
      <c r="F4103" s="120" t="s">
        <v>3</v>
      </c>
      <c r="G4103" s="120">
        <v>1614795</v>
      </c>
      <c r="H4103" s="124"/>
      <c r="I4103" s="128" t="s">
        <v>9076</v>
      </c>
      <c r="J4103" s="124"/>
      <c r="K4103" s="124"/>
      <c r="L4103" s="124"/>
      <c r="M4103" s="124"/>
      <c r="N4103" s="213">
        <v>0</v>
      </c>
      <c r="O4103" s="213">
        <v>1430</v>
      </c>
      <c r="P4103" s="124" t="s">
        <v>1314</v>
      </c>
    </row>
    <row r="4104" spans="1:16" ht="51">
      <c r="A4104" s="266">
        <v>292</v>
      </c>
      <c r="B4104" s="124"/>
      <c r="C4104" s="125" t="s">
        <v>152</v>
      </c>
      <c r="D4104" s="119">
        <v>43208</v>
      </c>
      <c r="E4104" s="120" t="s">
        <v>7684</v>
      </c>
      <c r="F4104" s="120" t="s">
        <v>3</v>
      </c>
      <c r="G4104" s="120">
        <v>1614799</v>
      </c>
      <c r="H4104" s="124"/>
      <c r="I4104" s="128" t="s">
        <v>5651</v>
      </c>
      <c r="J4104" s="124"/>
      <c r="K4104" s="124"/>
      <c r="L4104" s="124"/>
      <c r="M4104" s="124"/>
      <c r="N4104" s="213">
        <v>0</v>
      </c>
      <c r="O4104" s="213">
        <v>62</v>
      </c>
      <c r="P4104" s="124" t="s">
        <v>1314</v>
      </c>
    </row>
    <row r="4105" spans="1:16" ht="51">
      <c r="A4105" s="266">
        <v>292</v>
      </c>
      <c r="B4105" s="124"/>
      <c r="C4105" s="125" t="s">
        <v>152</v>
      </c>
      <c r="D4105" s="119">
        <v>43208</v>
      </c>
      <c r="E4105" s="120" t="s">
        <v>7685</v>
      </c>
      <c r="F4105" s="120" t="s">
        <v>3</v>
      </c>
      <c r="G4105" s="120">
        <v>1614800</v>
      </c>
      <c r="H4105" s="124"/>
      <c r="I4105" s="128" t="s">
        <v>5651</v>
      </c>
      <c r="J4105" s="124"/>
      <c r="K4105" s="124"/>
      <c r="L4105" s="124"/>
      <c r="M4105" s="124"/>
      <c r="N4105" s="213">
        <v>0</v>
      </c>
      <c r="O4105" s="213">
        <v>82</v>
      </c>
      <c r="P4105" s="124" t="s">
        <v>1314</v>
      </c>
    </row>
    <row r="4106" spans="1:16" ht="51">
      <c r="A4106" s="266">
        <v>292</v>
      </c>
      <c r="B4106" s="124"/>
      <c r="C4106" s="125" t="s">
        <v>152</v>
      </c>
      <c r="D4106" s="119">
        <v>43208</v>
      </c>
      <c r="E4106" s="120" t="s">
        <v>7686</v>
      </c>
      <c r="F4106" s="120" t="s">
        <v>3</v>
      </c>
      <c r="G4106" s="120">
        <v>1614801</v>
      </c>
      <c r="H4106" s="124"/>
      <c r="I4106" s="128" t="s">
        <v>5651</v>
      </c>
      <c r="J4106" s="124"/>
      <c r="K4106" s="124"/>
      <c r="L4106" s="124"/>
      <c r="M4106" s="124"/>
      <c r="N4106" s="213">
        <v>0</v>
      </c>
      <c r="O4106" s="213">
        <v>81</v>
      </c>
      <c r="P4106" s="124" t="s">
        <v>1314</v>
      </c>
    </row>
    <row r="4107" spans="1:16" ht="51">
      <c r="A4107" s="266">
        <v>292</v>
      </c>
      <c r="B4107" s="124"/>
      <c r="C4107" s="125" t="s">
        <v>152</v>
      </c>
      <c r="D4107" s="119">
        <v>43208</v>
      </c>
      <c r="E4107" s="120" t="s">
        <v>7687</v>
      </c>
      <c r="F4107" s="120" t="s">
        <v>3</v>
      </c>
      <c r="G4107" s="120">
        <v>1614802</v>
      </c>
      <c r="H4107" s="124"/>
      <c r="I4107" s="128" t="s">
        <v>5651</v>
      </c>
      <c r="J4107" s="124"/>
      <c r="K4107" s="124"/>
      <c r="L4107" s="124"/>
      <c r="M4107" s="124"/>
      <c r="N4107" s="213">
        <v>0</v>
      </c>
      <c r="O4107" s="213">
        <v>95</v>
      </c>
      <c r="P4107" s="124" t="s">
        <v>1314</v>
      </c>
    </row>
    <row r="4108" spans="1:16" ht="51">
      <c r="A4108" s="266">
        <v>292</v>
      </c>
      <c r="B4108" s="124"/>
      <c r="C4108" s="125" t="s">
        <v>152</v>
      </c>
      <c r="D4108" s="119">
        <v>43208</v>
      </c>
      <c r="E4108" s="120" t="s">
        <v>7688</v>
      </c>
      <c r="F4108" s="120" t="s">
        <v>3</v>
      </c>
      <c r="G4108" s="120">
        <v>1614803</v>
      </c>
      <c r="H4108" s="124"/>
      <c r="I4108" s="128" t="s">
        <v>5651</v>
      </c>
      <c r="J4108" s="124"/>
      <c r="K4108" s="124"/>
      <c r="L4108" s="124"/>
      <c r="M4108" s="124"/>
      <c r="N4108" s="213">
        <v>0</v>
      </c>
      <c r="O4108" s="213">
        <v>84</v>
      </c>
      <c r="P4108" s="124" t="s">
        <v>1314</v>
      </c>
    </row>
    <row r="4109" spans="1:16" ht="51">
      <c r="A4109" s="266">
        <v>292</v>
      </c>
      <c r="B4109" s="124"/>
      <c r="C4109" s="125" t="s">
        <v>152</v>
      </c>
      <c r="D4109" s="119">
        <v>43208</v>
      </c>
      <c r="E4109" s="120" t="s">
        <v>7689</v>
      </c>
      <c r="F4109" s="120" t="s">
        <v>3</v>
      </c>
      <c r="G4109" s="120">
        <v>1614804</v>
      </c>
      <c r="H4109" s="124"/>
      <c r="I4109" s="128" t="s">
        <v>5651</v>
      </c>
      <c r="J4109" s="124"/>
      <c r="K4109" s="124"/>
      <c r="L4109" s="124"/>
      <c r="M4109" s="124"/>
      <c r="N4109" s="213">
        <v>0</v>
      </c>
      <c r="O4109" s="213">
        <v>94</v>
      </c>
      <c r="P4109" s="124" t="s">
        <v>1314</v>
      </c>
    </row>
    <row r="4110" spans="1:16" ht="51">
      <c r="A4110" s="266">
        <v>292</v>
      </c>
      <c r="B4110" s="124"/>
      <c r="C4110" s="125" t="s">
        <v>152</v>
      </c>
      <c r="D4110" s="119">
        <v>43208</v>
      </c>
      <c r="E4110" s="120" t="s">
        <v>7690</v>
      </c>
      <c r="F4110" s="120" t="s">
        <v>3</v>
      </c>
      <c r="G4110" s="120">
        <v>1614805</v>
      </c>
      <c r="H4110" s="124"/>
      <c r="I4110" s="128" t="s">
        <v>5651</v>
      </c>
      <c r="J4110" s="124"/>
      <c r="K4110" s="124"/>
      <c r="L4110" s="124"/>
      <c r="M4110" s="124"/>
      <c r="N4110" s="213">
        <v>0</v>
      </c>
      <c r="O4110" s="213">
        <v>78</v>
      </c>
      <c r="P4110" s="124" t="s">
        <v>1314</v>
      </c>
    </row>
    <row r="4111" spans="1:16" ht="51">
      <c r="A4111" s="266">
        <v>292</v>
      </c>
      <c r="B4111" s="124"/>
      <c r="C4111" s="125" t="s">
        <v>152</v>
      </c>
      <c r="D4111" s="119">
        <v>43208</v>
      </c>
      <c r="E4111" s="120" t="s">
        <v>7691</v>
      </c>
      <c r="F4111" s="120" t="s">
        <v>3</v>
      </c>
      <c r="G4111" s="120">
        <v>1614807</v>
      </c>
      <c r="H4111" s="124"/>
      <c r="I4111" s="128" t="s">
        <v>5651</v>
      </c>
      <c r="J4111" s="124"/>
      <c r="K4111" s="124"/>
      <c r="L4111" s="124"/>
      <c r="M4111" s="124"/>
      <c r="N4111" s="213">
        <v>0</v>
      </c>
      <c r="O4111" s="213">
        <v>83</v>
      </c>
      <c r="P4111" s="124" t="s">
        <v>1314</v>
      </c>
    </row>
    <row r="4112" spans="1:16" ht="51">
      <c r="A4112" s="266">
        <v>292</v>
      </c>
      <c r="B4112" s="124"/>
      <c r="C4112" s="125" t="s">
        <v>152</v>
      </c>
      <c r="D4112" s="119">
        <v>43208</v>
      </c>
      <c r="E4112" s="120" t="s">
        <v>7692</v>
      </c>
      <c r="F4112" s="120" t="s">
        <v>3</v>
      </c>
      <c r="G4112" s="120">
        <v>1614809</v>
      </c>
      <c r="H4112" s="124"/>
      <c r="I4112" s="128" t="s">
        <v>5651</v>
      </c>
      <c r="J4112" s="124"/>
      <c r="K4112" s="124"/>
      <c r="L4112" s="124"/>
      <c r="M4112" s="124"/>
      <c r="N4112" s="213">
        <v>0</v>
      </c>
      <c r="O4112" s="213">
        <v>115</v>
      </c>
      <c r="P4112" s="124" t="s">
        <v>1314</v>
      </c>
    </row>
    <row r="4113" spans="1:16" ht="51">
      <c r="A4113" s="266">
        <v>292</v>
      </c>
      <c r="B4113" s="124"/>
      <c r="C4113" s="125" t="s">
        <v>152</v>
      </c>
      <c r="D4113" s="119">
        <v>43208</v>
      </c>
      <c r="E4113" s="120" t="s">
        <v>7693</v>
      </c>
      <c r="F4113" s="120" t="s">
        <v>3</v>
      </c>
      <c r="G4113" s="120">
        <v>1614810</v>
      </c>
      <c r="H4113" s="124"/>
      <c r="I4113" s="128" t="s">
        <v>5651</v>
      </c>
      <c r="J4113" s="124"/>
      <c r="K4113" s="124"/>
      <c r="L4113" s="124"/>
      <c r="M4113" s="124"/>
      <c r="N4113" s="213">
        <v>0</v>
      </c>
      <c r="O4113" s="213">
        <v>105</v>
      </c>
      <c r="P4113" s="124" t="s">
        <v>1314</v>
      </c>
    </row>
    <row r="4114" spans="1:16" ht="51">
      <c r="A4114" s="266">
        <v>292</v>
      </c>
      <c r="B4114" s="124"/>
      <c r="C4114" s="125" t="s">
        <v>152</v>
      </c>
      <c r="D4114" s="119">
        <v>43208</v>
      </c>
      <c r="E4114" s="120" t="s">
        <v>7694</v>
      </c>
      <c r="F4114" s="120" t="s">
        <v>3</v>
      </c>
      <c r="G4114" s="120">
        <v>1614811</v>
      </c>
      <c r="H4114" s="124"/>
      <c r="I4114" s="128" t="s">
        <v>5651</v>
      </c>
      <c r="J4114" s="124"/>
      <c r="K4114" s="124"/>
      <c r="L4114" s="124"/>
      <c r="M4114" s="124"/>
      <c r="N4114" s="213">
        <v>0</v>
      </c>
      <c r="O4114" s="213">
        <v>109</v>
      </c>
      <c r="P4114" s="124" t="s">
        <v>1314</v>
      </c>
    </row>
    <row r="4115" spans="1:16" ht="51">
      <c r="A4115" s="266">
        <v>292</v>
      </c>
      <c r="B4115" s="124"/>
      <c r="C4115" s="125" t="s">
        <v>152</v>
      </c>
      <c r="D4115" s="119">
        <v>43208</v>
      </c>
      <c r="E4115" s="120" t="s">
        <v>7695</v>
      </c>
      <c r="F4115" s="120" t="s">
        <v>3</v>
      </c>
      <c r="G4115" s="120">
        <v>1614812</v>
      </c>
      <c r="H4115" s="124"/>
      <c r="I4115" s="128" t="s">
        <v>5651</v>
      </c>
      <c r="J4115" s="124"/>
      <c r="K4115" s="124"/>
      <c r="L4115" s="124"/>
      <c r="M4115" s="124"/>
      <c r="N4115" s="213">
        <v>0</v>
      </c>
      <c r="O4115" s="213">
        <v>115</v>
      </c>
      <c r="P4115" s="124" t="s">
        <v>1314</v>
      </c>
    </row>
    <row r="4116" spans="1:16" ht="51">
      <c r="A4116" s="266">
        <v>292</v>
      </c>
      <c r="B4116" s="124"/>
      <c r="C4116" s="125" t="s">
        <v>152</v>
      </c>
      <c r="D4116" s="119">
        <v>43208</v>
      </c>
      <c r="E4116" s="120" t="s">
        <v>7696</v>
      </c>
      <c r="F4116" s="120" t="s">
        <v>3</v>
      </c>
      <c r="G4116" s="120">
        <v>1614813</v>
      </c>
      <c r="H4116" s="124"/>
      <c r="I4116" s="128" t="s">
        <v>5651</v>
      </c>
      <c r="J4116" s="124"/>
      <c r="K4116" s="124"/>
      <c r="L4116" s="124"/>
      <c r="M4116" s="124"/>
      <c r="N4116" s="213">
        <v>0</v>
      </c>
      <c r="O4116" s="213">
        <v>103</v>
      </c>
      <c r="P4116" s="124" t="s">
        <v>1314</v>
      </c>
    </row>
    <row r="4117" spans="1:16" ht="51">
      <c r="A4117" s="266">
        <v>292</v>
      </c>
      <c r="B4117" s="124"/>
      <c r="C4117" s="125" t="s">
        <v>152</v>
      </c>
      <c r="D4117" s="119">
        <v>43208</v>
      </c>
      <c r="E4117" s="120" t="s">
        <v>7697</v>
      </c>
      <c r="F4117" s="120" t="s">
        <v>3</v>
      </c>
      <c r="G4117" s="120">
        <v>1614815</v>
      </c>
      <c r="H4117" s="124"/>
      <c r="I4117" s="128" t="s">
        <v>5651</v>
      </c>
      <c r="J4117" s="124"/>
      <c r="K4117" s="124"/>
      <c r="L4117" s="124"/>
      <c r="M4117" s="124"/>
      <c r="N4117" s="213">
        <v>0</v>
      </c>
      <c r="O4117" s="213">
        <v>53</v>
      </c>
      <c r="P4117" s="124" t="s">
        <v>1314</v>
      </c>
    </row>
    <row r="4118" spans="1:16" ht="51">
      <c r="A4118" s="266">
        <v>292</v>
      </c>
      <c r="B4118" s="124"/>
      <c r="C4118" s="125" t="s">
        <v>152</v>
      </c>
      <c r="D4118" s="119">
        <v>43208</v>
      </c>
      <c r="E4118" s="120" t="s">
        <v>7698</v>
      </c>
      <c r="F4118" s="120" t="s">
        <v>3</v>
      </c>
      <c r="G4118" s="120">
        <v>1614816</v>
      </c>
      <c r="H4118" s="124"/>
      <c r="I4118" s="128" t="s">
        <v>5651</v>
      </c>
      <c r="J4118" s="124"/>
      <c r="K4118" s="124"/>
      <c r="L4118" s="124"/>
      <c r="M4118" s="124"/>
      <c r="N4118" s="213">
        <v>0</v>
      </c>
      <c r="O4118" s="213">
        <v>53</v>
      </c>
      <c r="P4118" s="124" t="s">
        <v>1314</v>
      </c>
    </row>
    <row r="4119" spans="1:16" ht="38.25">
      <c r="A4119" s="266">
        <v>16</v>
      </c>
      <c r="B4119" s="124"/>
      <c r="C4119" s="125" t="s">
        <v>692</v>
      </c>
      <c r="D4119" s="119">
        <v>43208</v>
      </c>
      <c r="E4119" s="120" t="s">
        <v>7701</v>
      </c>
      <c r="F4119" s="120" t="s">
        <v>3</v>
      </c>
      <c r="G4119" s="120">
        <v>1614865</v>
      </c>
      <c r="H4119" s="124"/>
      <c r="I4119" s="128" t="s">
        <v>9079</v>
      </c>
      <c r="J4119" s="124"/>
      <c r="K4119" s="124"/>
      <c r="L4119" s="124"/>
      <c r="M4119" s="124"/>
      <c r="N4119" s="213">
        <v>0</v>
      </c>
      <c r="O4119" s="213">
        <v>1156</v>
      </c>
      <c r="P4119" s="124" t="s">
        <v>5265</v>
      </c>
    </row>
    <row r="4120" spans="1:16" ht="51">
      <c r="A4120" s="266">
        <v>212</v>
      </c>
      <c r="B4120" s="124"/>
      <c r="C4120" s="125" t="s">
        <v>761</v>
      </c>
      <c r="D4120" s="119">
        <v>43208</v>
      </c>
      <c r="E4120" s="120" t="s">
        <v>7703</v>
      </c>
      <c r="F4120" s="120" t="s">
        <v>3</v>
      </c>
      <c r="G4120" s="120">
        <v>1614930</v>
      </c>
      <c r="H4120" s="124"/>
      <c r="I4120" s="128" t="s">
        <v>9081</v>
      </c>
      <c r="J4120" s="124"/>
      <c r="K4120" s="124"/>
      <c r="L4120" s="124"/>
      <c r="M4120" s="124"/>
      <c r="N4120" s="213">
        <v>0</v>
      </c>
      <c r="O4120" s="213">
        <v>91</v>
      </c>
      <c r="P4120" s="124" t="s">
        <v>1314</v>
      </c>
    </row>
    <row r="4121" spans="1:16" ht="51">
      <c r="A4121" s="266">
        <v>212</v>
      </c>
      <c r="B4121" s="124"/>
      <c r="C4121" s="125" t="s">
        <v>761</v>
      </c>
      <c r="D4121" s="119">
        <v>43208</v>
      </c>
      <c r="E4121" s="120" t="s">
        <v>7705</v>
      </c>
      <c r="F4121" s="120" t="s">
        <v>3</v>
      </c>
      <c r="G4121" s="120">
        <v>1614936</v>
      </c>
      <c r="H4121" s="124"/>
      <c r="I4121" s="128" t="s">
        <v>9083</v>
      </c>
      <c r="J4121" s="124"/>
      <c r="K4121" s="124"/>
      <c r="L4121" s="124"/>
      <c r="M4121" s="124"/>
      <c r="N4121" s="213">
        <v>0</v>
      </c>
      <c r="O4121" s="213">
        <v>300</v>
      </c>
      <c r="P4121" s="124" t="s">
        <v>1314</v>
      </c>
    </row>
    <row r="4122" spans="1:16" ht="51">
      <c r="A4122" s="266">
        <v>41</v>
      </c>
      <c r="B4122" s="124"/>
      <c r="C4122" s="125" t="s">
        <v>697</v>
      </c>
      <c r="D4122" s="119">
        <v>43208</v>
      </c>
      <c r="E4122" s="120" t="s">
        <v>7706</v>
      </c>
      <c r="F4122" s="120" t="s">
        <v>3</v>
      </c>
      <c r="G4122" s="120">
        <v>1614939</v>
      </c>
      <c r="H4122" s="124"/>
      <c r="I4122" s="128" t="s">
        <v>9084</v>
      </c>
      <c r="J4122" s="124"/>
      <c r="K4122" s="124"/>
      <c r="L4122" s="124"/>
      <c r="M4122" s="124"/>
      <c r="N4122" s="213">
        <v>0</v>
      </c>
      <c r="O4122" s="213">
        <v>371</v>
      </c>
      <c r="P4122" s="124" t="s">
        <v>1314</v>
      </c>
    </row>
    <row r="4123" spans="1:16" ht="38.25">
      <c r="A4123" s="266">
        <v>129</v>
      </c>
      <c r="B4123" s="124"/>
      <c r="C4123" s="125" t="s">
        <v>726</v>
      </c>
      <c r="D4123" s="119">
        <v>43208</v>
      </c>
      <c r="E4123" s="120" t="s">
        <v>7707</v>
      </c>
      <c r="F4123" s="120" t="s">
        <v>3</v>
      </c>
      <c r="G4123" s="120">
        <v>1614941</v>
      </c>
      <c r="H4123" s="124"/>
      <c r="I4123" s="128" t="s">
        <v>9085</v>
      </c>
      <c r="J4123" s="124"/>
      <c r="K4123" s="124"/>
      <c r="L4123" s="124"/>
      <c r="M4123" s="124"/>
      <c r="N4123" s="213">
        <v>0</v>
      </c>
      <c r="O4123" s="213">
        <v>452</v>
      </c>
      <c r="P4123" s="124" t="s">
        <v>1314</v>
      </c>
    </row>
    <row r="4124" spans="1:16" ht="51">
      <c r="A4124" s="266">
        <v>47</v>
      </c>
      <c r="B4124" s="124"/>
      <c r="C4124" s="125" t="s">
        <v>699</v>
      </c>
      <c r="D4124" s="119">
        <v>43208</v>
      </c>
      <c r="E4124" s="120" t="s">
        <v>7709</v>
      </c>
      <c r="F4124" s="120" t="s">
        <v>3</v>
      </c>
      <c r="G4124" s="120">
        <v>1615020</v>
      </c>
      <c r="H4124" s="124"/>
      <c r="I4124" s="128" t="s">
        <v>9087</v>
      </c>
      <c r="J4124" s="124"/>
      <c r="K4124" s="124"/>
      <c r="L4124" s="124"/>
      <c r="M4124" s="124"/>
      <c r="N4124" s="213">
        <v>0</v>
      </c>
      <c r="O4124" s="213">
        <v>945</v>
      </c>
      <c r="P4124" s="124" t="s">
        <v>1314</v>
      </c>
    </row>
    <row r="4125" spans="1:16" ht="63.75">
      <c r="A4125" s="266" t="s">
        <v>619</v>
      </c>
      <c r="B4125" s="124"/>
      <c r="C4125" s="125" t="s">
        <v>713</v>
      </c>
      <c r="D4125" s="119">
        <v>43208</v>
      </c>
      <c r="E4125" s="120" t="s">
        <v>7786</v>
      </c>
      <c r="F4125" s="120" t="s">
        <v>3</v>
      </c>
      <c r="G4125" s="120">
        <v>1614945</v>
      </c>
      <c r="H4125" s="124"/>
      <c r="I4125" s="128" t="s">
        <v>9161</v>
      </c>
      <c r="J4125" s="124"/>
      <c r="K4125" s="124"/>
      <c r="L4125" s="124"/>
      <c r="M4125" s="124"/>
      <c r="N4125" s="213">
        <v>0</v>
      </c>
      <c r="O4125" s="213">
        <v>9006</v>
      </c>
      <c r="P4125" s="124" t="s">
        <v>1314</v>
      </c>
    </row>
    <row r="4126" spans="1:16" ht="51">
      <c r="A4126" s="266" t="s">
        <v>619</v>
      </c>
      <c r="B4126" s="124"/>
      <c r="C4126" s="125" t="s">
        <v>713</v>
      </c>
      <c r="D4126" s="119">
        <v>43208</v>
      </c>
      <c r="E4126" s="120" t="s">
        <v>7810</v>
      </c>
      <c r="F4126" s="120" t="s">
        <v>3</v>
      </c>
      <c r="G4126" s="120">
        <v>1614859</v>
      </c>
      <c r="H4126" s="124"/>
      <c r="I4126" s="128" t="s">
        <v>9177</v>
      </c>
      <c r="J4126" s="124"/>
      <c r="K4126" s="124"/>
      <c r="L4126" s="124"/>
      <c r="M4126" s="124"/>
      <c r="N4126" s="213">
        <v>0</v>
      </c>
      <c r="O4126" s="213">
        <v>45</v>
      </c>
      <c r="P4126" s="124" t="s">
        <v>1314</v>
      </c>
    </row>
    <row r="4127" spans="1:16" ht="76.5">
      <c r="A4127" s="266" t="s">
        <v>620</v>
      </c>
      <c r="B4127" s="124"/>
      <c r="C4127" s="125" t="s">
        <v>714</v>
      </c>
      <c r="D4127" s="119">
        <v>43208</v>
      </c>
      <c r="E4127" s="120" t="s">
        <v>8352</v>
      </c>
      <c r="F4127" s="120" t="s">
        <v>6</v>
      </c>
      <c r="G4127" s="120">
        <v>964653</v>
      </c>
      <c r="H4127" s="124"/>
      <c r="I4127" s="128" t="s">
        <v>9688</v>
      </c>
      <c r="J4127" s="124"/>
      <c r="K4127" s="124"/>
      <c r="L4127" s="124"/>
      <c r="M4127" s="124"/>
      <c r="N4127" s="213">
        <v>0</v>
      </c>
      <c r="O4127" s="213">
        <v>30000</v>
      </c>
      <c r="P4127" s="124" t="s">
        <v>1314</v>
      </c>
    </row>
    <row r="4128" spans="1:16" ht="102">
      <c r="A4128" s="266">
        <v>41</v>
      </c>
      <c r="B4128" s="124"/>
      <c r="C4128" s="125" t="s">
        <v>697</v>
      </c>
      <c r="D4128" s="119">
        <v>43208</v>
      </c>
      <c r="E4128" s="120" t="s">
        <v>8353</v>
      </c>
      <c r="F4128" s="120" t="s">
        <v>6</v>
      </c>
      <c r="G4128" s="120">
        <v>919051</v>
      </c>
      <c r="H4128" s="124"/>
      <c r="I4128" s="128" t="s">
        <v>9689</v>
      </c>
      <c r="J4128" s="124"/>
      <c r="K4128" s="124"/>
      <c r="L4128" s="124"/>
      <c r="M4128" s="124"/>
      <c r="N4128" s="213">
        <v>0</v>
      </c>
      <c r="O4128" s="213">
        <v>1376514</v>
      </c>
      <c r="P4128" s="124" t="s">
        <v>1314</v>
      </c>
    </row>
    <row r="4129" spans="1:16" ht="51">
      <c r="A4129" s="266" t="s">
        <v>620</v>
      </c>
      <c r="B4129" s="124"/>
      <c r="C4129" s="125" t="s">
        <v>714</v>
      </c>
      <c r="D4129" s="119">
        <v>43208</v>
      </c>
      <c r="E4129" s="120" t="s">
        <v>8354</v>
      </c>
      <c r="F4129" s="120" t="s">
        <v>11</v>
      </c>
      <c r="G4129" s="120">
        <v>10633</v>
      </c>
      <c r="H4129" s="124"/>
      <c r="I4129" s="128" t="s">
        <v>9690</v>
      </c>
      <c r="J4129" s="124"/>
      <c r="K4129" s="124"/>
      <c r="L4129" s="124"/>
      <c r="M4129" s="124"/>
      <c r="N4129" s="213">
        <v>686.13</v>
      </c>
      <c r="O4129" s="213">
        <v>0</v>
      </c>
      <c r="P4129" s="124" t="s">
        <v>1314</v>
      </c>
    </row>
    <row r="4130" spans="1:16" ht="63.75">
      <c r="A4130" s="266" t="s">
        <v>620</v>
      </c>
      <c r="B4130" s="124"/>
      <c r="C4130" s="125" t="s">
        <v>714</v>
      </c>
      <c r="D4130" s="119">
        <v>43208</v>
      </c>
      <c r="E4130" s="120" t="s">
        <v>8355</v>
      </c>
      <c r="F4130" s="120" t="s">
        <v>11</v>
      </c>
      <c r="G4130" s="120">
        <v>714765</v>
      </c>
      <c r="H4130" s="124"/>
      <c r="I4130" s="128" t="s">
        <v>9691</v>
      </c>
      <c r="J4130" s="124"/>
      <c r="K4130" s="124"/>
      <c r="L4130" s="124"/>
      <c r="M4130" s="124"/>
      <c r="N4130" s="213">
        <v>460</v>
      </c>
      <c r="O4130" s="213">
        <v>0</v>
      </c>
      <c r="P4130" s="124" t="s">
        <v>1314</v>
      </c>
    </row>
    <row r="4131" spans="1:16" ht="63.75">
      <c r="A4131" s="266">
        <v>513</v>
      </c>
      <c r="B4131" s="124"/>
      <c r="C4131" s="125" t="s">
        <v>201</v>
      </c>
      <c r="D4131" s="119">
        <v>43208</v>
      </c>
      <c r="E4131" s="120" t="s">
        <v>8356</v>
      </c>
      <c r="F4131" s="120" t="s">
        <v>15</v>
      </c>
      <c r="G4131" s="120">
        <v>714890</v>
      </c>
      <c r="H4131" s="124"/>
      <c r="I4131" s="128" t="s">
        <v>9692</v>
      </c>
      <c r="J4131" s="124"/>
      <c r="K4131" s="124"/>
      <c r="L4131" s="124"/>
      <c r="M4131" s="124"/>
      <c r="N4131" s="213">
        <v>50</v>
      </c>
      <c r="O4131" s="213">
        <v>0</v>
      </c>
      <c r="P4131" s="124" t="s">
        <v>1314</v>
      </c>
    </row>
    <row r="4132" spans="1:16" ht="63.75">
      <c r="A4132" s="266">
        <v>513</v>
      </c>
      <c r="B4132" s="124"/>
      <c r="C4132" s="125" t="s">
        <v>201</v>
      </c>
      <c r="D4132" s="119">
        <v>43208</v>
      </c>
      <c r="E4132" s="120" t="s">
        <v>8357</v>
      </c>
      <c r="F4132" s="120" t="s">
        <v>15</v>
      </c>
      <c r="G4132" s="120">
        <v>714892</v>
      </c>
      <c r="H4132" s="124"/>
      <c r="I4132" s="128" t="s">
        <v>6766</v>
      </c>
      <c r="J4132" s="124"/>
      <c r="K4132" s="124"/>
      <c r="L4132" s="124"/>
      <c r="M4132" s="124"/>
      <c r="N4132" s="213">
        <v>50</v>
      </c>
      <c r="O4132" s="213">
        <v>0</v>
      </c>
      <c r="P4132" s="124" t="s">
        <v>1314</v>
      </c>
    </row>
    <row r="4133" spans="1:16" ht="89.25">
      <c r="A4133" s="266">
        <v>594</v>
      </c>
      <c r="B4133" s="124"/>
      <c r="C4133" s="125" t="s">
        <v>113</v>
      </c>
      <c r="D4133" s="119">
        <v>43208</v>
      </c>
      <c r="E4133" s="120" t="s">
        <v>8358</v>
      </c>
      <c r="F4133" s="120" t="s">
        <v>15</v>
      </c>
      <c r="G4133" s="120">
        <v>4800</v>
      </c>
      <c r="H4133" s="124"/>
      <c r="I4133" s="128" t="s">
        <v>9693</v>
      </c>
      <c r="J4133" s="124"/>
      <c r="K4133" s="124"/>
      <c r="L4133" s="124"/>
      <c r="M4133" s="124"/>
      <c r="N4133" s="213">
        <v>272.54000000000002</v>
      </c>
      <c r="O4133" s="213">
        <v>0</v>
      </c>
      <c r="P4133" s="124" t="s">
        <v>1314</v>
      </c>
    </row>
    <row r="4134" spans="1:16" ht="89.25">
      <c r="A4134" s="266">
        <v>594</v>
      </c>
      <c r="B4134" s="124"/>
      <c r="C4134" s="125" t="s">
        <v>113</v>
      </c>
      <c r="D4134" s="119">
        <v>43208</v>
      </c>
      <c r="E4134" s="120" t="s">
        <v>8359</v>
      </c>
      <c r="F4134" s="120" t="s">
        <v>15</v>
      </c>
      <c r="G4134" s="120">
        <v>4799</v>
      </c>
      <c r="H4134" s="124"/>
      <c r="I4134" s="128" t="s">
        <v>9694</v>
      </c>
      <c r="J4134" s="124"/>
      <c r="K4134" s="124"/>
      <c r="L4134" s="124"/>
      <c r="M4134" s="124"/>
      <c r="N4134" s="213">
        <v>1556.25</v>
      </c>
      <c r="O4134" s="213">
        <v>0</v>
      </c>
      <c r="P4134" s="124" t="s">
        <v>1314</v>
      </c>
    </row>
    <row r="4135" spans="1:16" ht="89.25">
      <c r="A4135" s="266">
        <v>291</v>
      </c>
      <c r="B4135" s="124"/>
      <c r="C4135" s="125" t="s">
        <v>794</v>
      </c>
      <c r="D4135" s="119">
        <v>43208</v>
      </c>
      <c r="E4135" s="120" t="s">
        <v>8360</v>
      </c>
      <c r="F4135" s="120" t="s">
        <v>15</v>
      </c>
      <c r="G4135" s="120">
        <v>4796</v>
      </c>
      <c r="H4135" s="124"/>
      <c r="I4135" s="128" t="s">
        <v>9695</v>
      </c>
      <c r="J4135" s="124"/>
      <c r="K4135" s="124"/>
      <c r="L4135" s="124"/>
      <c r="M4135" s="124"/>
      <c r="N4135" s="213">
        <v>1386.33</v>
      </c>
      <c r="O4135" s="213">
        <v>0</v>
      </c>
      <c r="P4135" s="124" t="s">
        <v>1314</v>
      </c>
    </row>
    <row r="4136" spans="1:16" ht="89.25">
      <c r="A4136" s="266">
        <v>576</v>
      </c>
      <c r="B4136" s="124"/>
      <c r="C4136" s="125" t="s">
        <v>852</v>
      </c>
      <c r="D4136" s="119">
        <v>43208</v>
      </c>
      <c r="E4136" s="120" t="s">
        <v>8361</v>
      </c>
      <c r="F4136" s="120" t="s">
        <v>15</v>
      </c>
      <c r="G4136" s="120">
        <v>4802</v>
      </c>
      <c r="H4136" s="124"/>
      <c r="I4136" s="128" t="s">
        <v>9696</v>
      </c>
      <c r="J4136" s="124"/>
      <c r="K4136" s="124"/>
      <c r="L4136" s="124"/>
      <c r="M4136" s="124"/>
      <c r="N4136" s="213">
        <v>790.26</v>
      </c>
      <c r="O4136" s="213">
        <v>0</v>
      </c>
      <c r="P4136" s="124" t="s">
        <v>1314</v>
      </c>
    </row>
    <row r="4137" spans="1:16" ht="63.75">
      <c r="A4137" s="266">
        <v>287</v>
      </c>
      <c r="B4137" s="124"/>
      <c r="C4137" s="125" t="s">
        <v>790</v>
      </c>
      <c r="D4137" s="119">
        <v>43208</v>
      </c>
      <c r="E4137" s="120" t="s">
        <v>8362</v>
      </c>
      <c r="F4137" s="120" t="s">
        <v>11</v>
      </c>
      <c r="G4137" s="120">
        <v>715487</v>
      </c>
      <c r="H4137" s="124"/>
      <c r="I4137" s="128" t="s">
        <v>9697</v>
      </c>
      <c r="J4137" s="124"/>
      <c r="K4137" s="124"/>
      <c r="L4137" s="124"/>
      <c r="M4137" s="124"/>
      <c r="N4137" s="213">
        <v>50</v>
      </c>
      <c r="O4137" s="213">
        <v>0</v>
      </c>
      <c r="P4137" s="124" t="s">
        <v>1314</v>
      </c>
    </row>
    <row r="4138" spans="1:16" ht="51">
      <c r="A4138" s="266">
        <v>513</v>
      </c>
      <c r="B4138" s="124"/>
      <c r="C4138" s="125" t="s">
        <v>201</v>
      </c>
      <c r="D4138" s="119">
        <v>43208</v>
      </c>
      <c r="E4138" s="120" t="s">
        <v>8363</v>
      </c>
      <c r="F4138" s="120" t="s">
        <v>15</v>
      </c>
      <c r="G4138" s="120">
        <v>715564</v>
      </c>
      <c r="H4138" s="124"/>
      <c r="I4138" s="128" t="s">
        <v>9698</v>
      </c>
      <c r="J4138" s="124"/>
      <c r="K4138" s="124"/>
      <c r="L4138" s="124"/>
      <c r="M4138" s="124"/>
      <c r="N4138" s="213">
        <v>50</v>
      </c>
      <c r="O4138" s="213">
        <v>0</v>
      </c>
      <c r="P4138" s="124" t="s">
        <v>1314</v>
      </c>
    </row>
    <row r="4139" spans="1:16" ht="63.75">
      <c r="A4139" s="266" t="s">
        <v>619</v>
      </c>
      <c r="B4139" s="124"/>
      <c r="C4139" s="125" t="s">
        <v>713</v>
      </c>
      <c r="D4139" s="119">
        <v>43209</v>
      </c>
      <c r="E4139" s="120" t="s">
        <v>7376</v>
      </c>
      <c r="F4139" s="120" t="s">
        <v>3</v>
      </c>
      <c r="G4139" s="120">
        <v>1615283</v>
      </c>
      <c r="H4139" s="124"/>
      <c r="I4139" s="128" t="s">
        <v>8807</v>
      </c>
      <c r="J4139" s="124"/>
      <c r="K4139" s="124"/>
      <c r="L4139" s="124"/>
      <c r="M4139" s="124"/>
      <c r="N4139" s="213">
        <v>0</v>
      </c>
      <c r="O4139" s="213">
        <v>516</v>
      </c>
      <c r="P4139" s="124" t="s">
        <v>1314</v>
      </c>
    </row>
    <row r="4140" spans="1:16" ht="51">
      <c r="A4140" s="266" t="s">
        <v>619</v>
      </c>
      <c r="B4140" s="124"/>
      <c r="C4140" s="125" t="s">
        <v>713</v>
      </c>
      <c r="D4140" s="119">
        <v>43209</v>
      </c>
      <c r="E4140" s="120" t="s">
        <v>7508</v>
      </c>
      <c r="F4140" s="120" t="s">
        <v>3</v>
      </c>
      <c r="G4140" s="120">
        <v>1615224</v>
      </c>
      <c r="H4140" s="124"/>
      <c r="I4140" s="128" t="s">
        <v>8921</v>
      </c>
      <c r="J4140" s="124"/>
      <c r="K4140" s="124"/>
      <c r="L4140" s="124"/>
      <c r="M4140" s="124"/>
      <c r="N4140" s="213">
        <v>0</v>
      </c>
      <c r="O4140" s="213">
        <v>1125.27</v>
      </c>
      <c r="P4140" s="124" t="s">
        <v>1314</v>
      </c>
    </row>
    <row r="4141" spans="1:16" ht="63.75">
      <c r="A4141" s="266" t="s">
        <v>619</v>
      </c>
      <c r="B4141" s="124"/>
      <c r="C4141" s="125" t="s">
        <v>713</v>
      </c>
      <c r="D4141" s="119">
        <v>43209</v>
      </c>
      <c r="E4141" s="120" t="s">
        <v>7545</v>
      </c>
      <c r="F4141" s="120" t="s">
        <v>3</v>
      </c>
      <c r="G4141" s="120">
        <v>1615391</v>
      </c>
      <c r="H4141" s="124"/>
      <c r="I4141" s="128" t="s">
        <v>8955</v>
      </c>
      <c r="J4141" s="124"/>
      <c r="K4141" s="124"/>
      <c r="L4141" s="124"/>
      <c r="M4141" s="124"/>
      <c r="N4141" s="213">
        <v>0</v>
      </c>
      <c r="O4141" s="213">
        <v>17</v>
      </c>
      <c r="P4141" s="124" t="s">
        <v>1314</v>
      </c>
    </row>
    <row r="4142" spans="1:16" ht="63.75">
      <c r="A4142" s="266" t="s">
        <v>619</v>
      </c>
      <c r="B4142" s="124"/>
      <c r="C4142" s="125" t="s">
        <v>713</v>
      </c>
      <c r="D4142" s="119">
        <v>43209</v>
      </c>
      <c r="E4142" s="120" t="s">
        <v>7546</v>
      </c>
      <c r="F4142" s="120" t="s">
        <v>3</v>
      </c>
      <c r="G4142" s="120">
        <v>1615380</v>
      </c>
      <c r="H4142" s="124"/>
      <c r="I4142" s="128" t="s">
        <v>8956</v>
      </c>
      <c r="J4142" s="124"/>
      <c r="K4142" s="124"/>
      <c r="L4142" s="124"/>
      <c r="M4142" s="124"/>
      <c r="N4142" s="213">
        <v>0</v>
      </c>
      <c r="O4142" s="213">
        <v>217.61</v>
      </c>
      <c r="P4142" s="124" t="s">
        <v>1314</v>
      </c>
    </row>
    <row r="4143" spans="1:16" ht="63.75">
      <c r="A4143" s="266" t="s">
        <v>619</v>
      </c>
      <c r="B4143" s="124"/>
      <c r="C4143" s="125" t="s">
        <v>713</v>
      </c>
      <c r="D4143" s="119">
        <v>43209</v>
      </c>
      <c r="E4143" s="120" t="s">
        <v>7547</v>
      </c>
      <c r="F4143" s="120" t="s">
        <v>3</v>
      </c>
      <c r="G4143" s="120">
        <v>1615377</v>
      </c>
      <c r="H4143" s="124"/>
      <c r="I4143" s="128" t="s">
        <v>8957</v>
      </c>
      <c r="J4143" s="124"/>
      <c r="K4143" s="124"/>
      <c r="L4143" s="124"/>
      <c r="M4143" s="124"/>
      <c r="N4143" s="213">
        <v>0</v>
      </c>
      <c r="O4143" s="213">
        <v>402.35</v>
      </c>
      <c r="P4143" s="124" t="s">
        <v>1314</v>
      </c>
    </row>
    <row r="4144" spans="1:16" ht="63.75">
      <c r="A4144" s="266" t="s">
        <v>619</v>
      </c>
      <c r="B4144" s="124"/>
      <c r="C4144" s="125" t="s">
        <v>713</v>
      </c>
      <c r="D4144" s="119">
        <v>43209</v>
      </c>
      <c r="E4144" s="120" t="s">
        <v>7548</v>
      </c>
      <c r="F4144" s="120" t="s">
        <v>3</v>
      </c>
      <c r="G4144" s="120">
        <v>1615383</v>
      </c>
      <c r="H4144" s="124"/>
      <c r="I4144" s="128" t="s">
        <v>8958</v>
      </c>
      <c r="J4144" s="124"/>
      <c r="K4144" s="124"/>
      <c r="L4144" s="124"/>
      <c r="M4144" s="124"/>
      <c r="N4144" s="213">
        <v>0</v>
      </c>
      <c r="O4144" s="213">
        <v>536.61</v>
      </c>
      <c r="P4144" s="124" t="s">
        <v>1314</v>
      </c>
    </row>
    <row r="4145" spans="1:16" ht="63.75">
      <c r="A4145" s="266" t="s">
        <v>619</v>
      </c>
      <c r="B4145" s="124"/>
      <c r="C4145" s="125" t="s">
        <v>713</v>
      </c>
      <c r="D4145" s="119">
        <v>43209</v>
      </c>
      <c r="E4145" s="120" t="s">
        <v>7549</v>
      </c>
      <c r="F4145" s="120" t="s">
        <v>3</v>
      </c>
      <c r="G4145" s="120">
        <v>1615381</v>
      </c>
      <c r="H4145" s="124"/>
      <c r="I4145" s="128" t="s">
        <v>8959</v>
      </c>
      <c r="J4145" s="124"/>
      <c r="K4145" s="124"/>
      <c r="L4145" s="124"/>
      <c r="M4145" s="124"/>
      <c r="N4145" s="213">
        <v>0</v>
      </c>
      <c r="O4145" s="213">
        <v>1089.5</v>
      </c>
      <c r="P4145" s="124" t="s">
        <v>1314</v>
      </c>
    </row>
    <row r="4146" spans="1:16" ht="63.75">
      <c r="A4146" s="266" t="s">
        <v>619</v>
      </c>
      <c r="B4146" s="124"/>
      <c r="C4146" s="125" t="s">
        <v>713</v>
      </c>
      <c r="D4146" s="119">
        <v>43209</v>
      </c>
      <c r="E4146" s="120" t="s">
        <v>7550</v>
      </c>
      <c r="F4146" s="120" t="s">
        <v>3</v>
      </c>
      <c r="G4146" s="120">
        <v>1615379</v>
      </c>
      <c r="H4146" s="124"/>
      <c r="I4146" s="128" t="s">
        <v>8960</v>
      </c>
      <c r="J4146" s="124"/>
      <c r="K4146" s="124"/>
      <c r="L4146" s="124"/>
      <c r="M4146" s="124"/>
      <c r="N4146" s="213">
        <v>0</v>
      </c>
      <c r="O4146" s="213">
        <v>746</v>
      </c>
      <c r="P4146" s="124" t="s">
        <v>1314</v>
      </c>
    </row>
    <row r="4147" spans="1:16" ht="63.75">
      <c r="A4147" s="266" t="s">
        <v>619</v>
      </c>
      <c r="B4147" s="124"/>
      <c r="C4147" s="125" t="s">
        <v>713</v>
      </c>
      <c r="D4147" s="119">
        <v>43209</v>
      </c>
      <c r="E4147" s="120" t="s">
        <v>7551</v>
      </c>
      <c r="F4147" s="120" t="s">
        <v>3</v>
      </c>
      <c r="G4147" s="120">
        <v>1615387</v>
      </c>
      <c r="H4147" s="124"/>
      <c r="I4147" s="128" t="s">
        <v>8961</v>
      </c>
      <c r="J4147" s="124"/>
      <c r="K4147" s="124"/>
      <c r="L4147" s="124"/>
      <c r="M4147" s="124"/>
      <c r="N4147" s="213">
        <v>0</v>
      </c>
      <c r="O4147" s="213">
        <v>99</v>
      </c>
      <c r="P4147" s="124" t="s">
        <v>1314</v>
      </c>
    </row>
    <row r="4148" spans="1:16" ht="51">
      <c r="A4148" s="266" t="s">
        <v>619</v>
      </c>
      <c r="B4148" s="124"/>
      <c r="C4148" s="125" t="s">
        <v>713</v>
      </c>
      <c r="D4148" s="119">
        <v>43209</v>
      </c>
      <c r="E4148" s="120" t="s">
        <v>7619</v>
      </c>
      <c r="F4148" s="120" t="s">
        <v>3</v>
      </c>
      <c r="G4148" s="120">
        <v>1615373</v>
      </c>
      <c r="H4148" s="124"/>
      <c r="I4148" s="128" t="s">
        <v>5114</v>
      </c>
      <c r="J4148" s="124"/>
      <c r="K4148" s="124"/>
      <c r="L4148" s="124"/>
      <c r="M4148" s="124"/>
      <c r="N4148" s="213">
        <v>0</v>
      </c>
      <c r="O4148" s="213">
        <v>700</v>
      </c>
      <c r="P4148" s="124" t="s">
        <v>1314</v>
      </c>
    </row>
    <row r="4149" spans="1:16" ht="63.75">
      <c r="A4149" s="266" t="s">
        <v>619</v>
      </c>
      <c r="B4149" s="124"/>
      <c r="C4149" s="125" t="s">
        <v>713</v>
      </c>
      <c r="D4149" s="119">
        <v>43209</v>
      </c>
      <c r="E4149" s="120" t="s">
        <v>7710</v>
      </c>
      <c r="F4149" s="120" t="s">
        <v>3</v>
      </c>
      <c r="G4149" s="120">
        <v>1615178</v>
      </c>
      <c r="H4149" s="124"/>
      <c r="I4149" s="128" t="s">
        <v>9088</v>
      </c>
      <c r="J4149" s="124"/>
      <c r="K4149" s="124"/>
      <c r="L4149" s="124"/>
      <c r="M4149" s="124"/>
      <c r="N4149" s="213">
        <v>0</v>
      </c>
      <c r="O4149" s="213">
        <v>105</v>
      </c>
      <c r="P4149" s="124" t="s">
        <v>1314</v>
      </c>
    </row>
    <row r="4150" spans="1:16" ht="63.75">
      <c r="A4150" s="266">
        <v>670</v>
      </c>
      <c r="B4150" s="124"/>
      <c r="C4150" s="125" t="s">
        <v>235</v>
      </c>
      <c r="D4150" s="119">
        <v>43209</v>
      </c>
      <c r="E4150" s="120" t="s">
        <v>7711</v>
      </c>
      <c r="F4150" s="120" t="s">
        <v>3</v>
      </c>
      <c r="G4150" s="120">
        <v>1615185</v>
      </c>
      <c r="H4150" s="124"/>
      <c r="I4150" s="128" t="s">
        <v>9089</v>
      </c>
      <c r="J4150" s="124"/>
      <c r="K4150" s="124"/>
      <c r="L4150" s="124"/>
      <c r="M4150" s="124"/>
      <c r="N4150" s="213">
        <v>0</v>
      </c>
      <c r="O4150" s="213">
        <v>1000</v>
      </c>
      <c r="P4150" s="124" t="s">
        <v>1314</v>
      </c>
    </row>
    <row r="4151" spans="1:16" ht="51">
      <c r="A4151" s="266">
        <v>86</v>
      </c>
      <c r="B4151" s="124"/>
      <c r="C4151" s="125" t="s">
        <v>710</v>
      </c>
      <c r="D4151" s="119">
        <v>43209</v>
      </c>
      <c r="E4151" s="120" t="s">
        <v>7715</v>
      </c>
      <c r="F4151" s="120" t="s">
        <v>3</v>
      </c>
      <c r="G4151" s="120">
        <v>1615259</v>
      </c>
      <c r="H4151" s="124"/>
      <c r="I4151" s="128" t="s">
        <v>9093</v>
      </c>
      <c r="J4151" s="124"/>
      <c r="K4151" s="124"/>
      <c r="L4151" s="124"/>
      <c r="M4151" s="124"/>
      <c r="N4151" s="213">
        <v>0</v>
      </c>
      <c r="O4151" s="213">
        <v>470</v>
      </c>
      <c r="P4151" s="124" t="s">
        <v>1314</v>
      </c>
    </row>
    <row r="4152" spans="1:16" ht="63.75">
      <c r="A4152" s="266">
        <v>290</v>
      </c>
      <c r="B4152" s="124"/>
      <c r="C4152" s="125" t="s">
        <v>793</v>
      </c>
      <c r="D4152" s="119">
        <v>43209</v>
      </c>
      <c r="E4152" s="120" t="s">
        <v>7717</v>
      </c>
      <c r="F4152" s="120" t="s">
        <v>3</v>
      </c>
      <c r="G4152" s="120">
        <v>1615288</v>
      </c>
      <c r="H4152" s="124"/>
      <c r="I4152" s="128" t="s">
        <v>9095</v>
      </c>
      <c r="J4152" s="124"/>
      <c r="K4152" s="124"/>
      <c r="L4152" s="124"/>
      <c r="M4152" s="124"/>
      <c r="N4152" s="213">
        <v>0</v>
      </c>
      <c r="O4152" s="213">
        <v>1015</v>
      </c>
      <c r="P4152" s="124" t="s">
        <v>1314</v>
      </c>
    </row>
    <row r="4153" spans="1:16" ht="51">
      <c r="A4153" s="266">
        <v>290</v>
      </c>
      <c r="B4153" s="124"/>
      <c r="C4153" s="125" t="s">
        <v>793</v>
      </c>
      <c r="D4153" s="119">
        <v>43209</v>
      </c>
      <c r="E4153" s="120" t="s">
        <v>7718</v>
      </c>
      <c r="F4153" s="120" t="s">
        <v>3</v>
      </c>
      <c r="G4153" s="120">
        <v>1615293</v>
      </c>
      <c r="H4153" s="124"/>
      <c r="I4153" s="128" t="s">
        <v>9096</v>
      </c>
      <c r="J4153" s="124"/>
      <c r="K4153" s="124"/>
      <c r="L4153" s="124"/>
      <c r="M4153" s="124"/>
      <c r="N4153" s="213">
        <v>0</v>
      </c>
      <c r="O4153" s="213">
        <v>4169.2299999999996</v>
      </c>
      <c r="P4153" s="124" t="s">
        <v>1314</v>
      </c>
    </row>
    <row r="4154" spans="1:16" ht="63.75">
      <c r="A4154" s="266">
        <v>290</v>
      </c>
      <c r="B4154" s="124"/>
      <c r="C4154" s="125" t="s">
        <v>793</v>
      </c>
      <c r="D4154" s="119">
        <v>43209</v>
      </c>
      <c r="E4154" s="120" t="s">
        <v>7719</v>
      </c>
      <c r="F4154" s="120" t="s">
        <v>3</v>
      </c>
      <c r="G4154" s="120">
        <v>1615297</v>
      </c>
      <c r="H4154" s="124"/>
      <c r="I4154" s="128" t="s">
        <v>9097</v>
      </c>
      <c r="J4154" s="124"/>
      <c r="K4154" s="124"/>
      <c r="L4154" s="124"/>
      <c r="M4154" s="124"/>
      <c r="N4154" s="213">
        <v>0</v>
      </c>
      <c r="O4154" s="213">
        <v>6557.53</v>
      </c>
      <c r="P4154" s="124" t="s">
        <v>1314</v>
      </c>
    </row>
    <row r="4155" spans="1:16" ht="63.75">
      <c r="A4155" s="266">
        <v>10</v>
      </c>
      <c r="B4155" s="124"/>
      <c r="C4155" s="125" t="s">
        <v>690</v>
      </c>
      <c r="D4155" s="119">
        <v>43209</v>
      </c>
      <c r="E4155" s="120" t="s">
        <v>7723</v>
      </c>
      <c r="F4155" s="120" t="s">
        <v>3</v>
      </c>
      <c r="G4155" s="120">
        <v>1615320</v>
      </c>
      <c r="H4155" s="124"/>
      <c r="I4155" s="128" t="s">
        <v>9099</v>
      </c>
      <c r="J4155" s="124"/>
      <c r="K4155" s="124"/>
      <c r="L4155" s="124"/>
      <c r="M4155" s="124"/>
      <c r="N4155" s="213">
        <v>0</v>
      </c>
      <c r="O4155" s="213">
        <v>45</v>
      </c>
      <c r="P4155" s="124" t="s">
        <v>1314</v>
      </c>
    </row>
    <row r="4156" spans="1:16" ht="38.25">
      <c r="A4156" s="266">
        <v>20</v>
      </c>
      <c r="B4156" s="124"/>
      <c r="C4156" s="125" t="s">
        <v>693</v>
      </c>
      <c r="D4156" s="119">
        <v>43209</v>
      </c>
      <c r="E4156" s="120" t="s">
        <v>7724</v>
      </c>
      <c r="F4156" s="120" t="s">
        <v>3</v>
      </c>
      <c r="G4156" s="120">
        <v>1615343</v>
      </c>
      <c r="H4156" s="124"/>
      <c r="I4156" s="128" t="s">
        <v>9100</v>
      </c>
      <c r="J4156" s="124"/>
      <c r="K4156" s="124"/>
      <c r="L4156" s="124"/>
      <c r="M4156" s="124"/>
      <c r="N4156" s="213">
        <v>0</v>
      </c>
      <c r="O4156" s="213">
        <v>84</v>
      </c>
      <c r="P4156" s="124" t="s">
        <v>1314</v>
      </c>
    </row>
    <row r="4157" spans="1:16" ht="51">
      <c r="A4157" s="266">
        <v>16</v>
      </c>
      <c r="B4157" s="124"/>
      <c r="C4157" s="125" t="s">
        <v>692</v>
      </c>
      <c r="D4157" s="119">
        <v>43209</v>
      </c>
      <c r="E4157" s="120" t="s">
        <v>7731</v>
      </c>
      <c r="F4157" s="120" t="s">
        <v>3</v>
      </c>
      <c r="G4157" s="120">
        <v>1615429</v>
      </c>
      <c r="H4157" s="124"/>
      <c r="I4157" s="128" t="s">
        <v>9107</v>
      </c>
      <c r="J4157" s="124"/>
      <c r="K4157" s="124"/>
      <c r="L4157" s="124"/>
      <c r="M4157" s="124"/>
      <c r="N4157" s="213">
        <v>0</v>
      </c>
      <c r="O4157" s="213">
        <v>1220</v>
      </c>
      <c r="P4157" s="124" t="s">
        <v>1314</v>
      </c>
    </row>
    <row r="4158" spans="1:16" ht="51">
      <c r="A4158" s="266" t="s">
        <v>619</v>
      </c>
      <c r="B4158" s="124"/>
      <c r="C4158" s="125" t="s">
        <v>713</v>
      </c>
      <c r="D4158" s="119">
        <v>43209</v>
      </c>
      <c r="E4158" s="120" t="s">
        <v>7789</v>
      </c>
      <c r="F4158" s="120" t="s">
        <v>3</v>
      </c>
      <c r="G4158" s="120">
        <v>1615169</v>
      </c>
      <c r="H4158" s="124"/>
      <c r="I4158" s="128" t="s">
        <v>9164</v>
      </c>
      <c r="J4158" s="124"/>
      <c r="K4158" s="124"/>
      <c r="L4158" s="124"/>
      <c r="M4158" s="124"/>
      <c r="N4158" s="213">
        <v>0</v>
      </c>
      <c r="O4158" s="213">
        <v>1614</v>
      </c>
      <c r="P4158" s="124" t="s">
        <v>1314</v>
      </c>
    </row>
    <row r="4159" spans="1:16" ht="51">
      <c r="A4159" s="266" t="s">
        <v>619</v>
      </c>
      <c r="B4159" s="124"/>
      <c r="C4159" s="125" t="s">
        <v>713</v>
      </c>
      <c r="D4159" s="119">
        <v>43209</v>
      </c>
      <c r="E4159" s="120" t="s">
        <v>7847</v>
      </c>
      <c r="F4159" s="120" t="s">
        <v>3</v>
      </c>
      <c r="G4159" s="120">
        <v>1615365</v>
      </c>
      <c r="H4159" s="124"/>
      <c r="I4159" s="128" t="s">
        <v>9209</v>
      </c>
      <c r="J4159" s="124"/>
      <c r="K4159" s="124"/>
      <c r="L4159" s="124"/>
      <c r="M4159" s="124"/>
      <c r="N4159" s="213">
        <v>0</v>
      </c>
      <c r="O4159" s="213">
        <v>140</v>
      </c>
      <c r="P4159" s="124" t="s">
        <v>1314</v>
      </c>
    </row>
    <row r="4160" spans="1:16" ht="51">
      <c r="A4160" s="266">
        <v>373</v>
      </c>
      <c r="B4160" s="124"/>
      <c r="C4160" s="125" t="s">
        <v>1269</v>
      </c>
      <c r="D4160" s="119">
        <v>43209</v>
      </c>
      <c r="E4160" s="120" t="s">
        <v>8364</v>
      </c>
      <c r="F4160" s="120" t="s">
        <v>1315</v>
      </c>
      <c r="G4160" s="120">
        <v>17368868</v>
      </c>
      <c r="H4160" s="124"/>
      <c r="I4160" s="128" t="s">
        <v>9699</v>
      </c>
      <c r="J4160" s="124"/>
      <c r="K4160" s="124"/>
      <c r="L4160" s="124"/>
      <c r="M4160" s="124"/>
      <c r="N4160" s="213">
        <v>0</v>
      </c>
      <c r="O4160" s="213">
        <v>1148805.58</v>
      </c>
      <c r="P4160" s="124" t="s">
        <v>1314</v>
      </c>
    </row>
    <row r="4161" spans="1:16" ht="51">
      <c r="A4161" s="266">
        <v>373</v>
      </c>
      <c r="B4161" s="124"/>
      <c r="C4161" s="125" t="s">
        <v>1269</v>
      </c>
      <c r="D4161" s="119">
        <v>43209</v>
      </c>
      <c r="E4161" s="120" t="s">
        <v>8365</v>
      </c>
      <c r="F4161" s="120" t="s">
        <v>1315</v>
      </c>
      <c r="G4161" s="120">
        <v>17382594</v>
      </c>
      <c r="H4161" s="124"/>
      <c r="I4161" s="128" t="s">
        <v>9700</v>
      </c>
      <c r="J4161" s="124"/>
      <c r="K4161" s="124"/>
      <c r="L4161" s="124"/>
      <c r="M4161" s="124"/>
      <c r="N4161" s="213">
        <v>0</v>
      </c>
      <c r="O4161" s="213">
        <v>3829351.94</v>
      </c>
      <c r="P4161" s="124" t="s">
        <v>1314</v>
      </c>
    </row>
    <row r="4162" spans="1:16" ht="76.5">
      <c r="A4162" s="266" t="s">
        <v>620</v>
      </c>
      <c r="B4162" s="124"/>
      <c r="C4162" s="125" t="s">
        <v>714</v>
      </c>
      <c r="D4162" s="119">
        <v>43209</v>
      </c>
      <c r="E4162" s="120" t="s">
        <v>8366</v>
      </c>
      <c r="F4162" s="120" t="s">
        <v>6</v>
      </c>
      <c r="G4162" s="120">
        <v>965054</v>
      </c>
      <c r="H4162" s="124"/>
      <c r="I4162" s="128" t="s">
        <v>9701</v>
      </c>
      <c r="J4162" s="124"/>
      <c r="K4162" s="124"/>
      <c r="L4162" s="124"/>
      <c r="M4162" s="124"/>
      <c r="N4162" s="213">
        <v>0</v>
      </c>
      <c r="O4162" s="213">
        <v>254000</v>
      </c>
      <c r="P4162" s="124" t="s">
        <v>1314</v>
      </c>
    </row>
    <row r="4163" spans="1:16" ht="51">
      <c r="A4163" s="266" t="s">
        <v>619</v>
      </c>
      <c r="B4163" s="124"/>
      <c r="C4163" s="125" t="s">
        <v>713</v>
      </c>
      <c r="D4163" s="119">
        <v>43209</v>
      </c>
      <c r="E4163" s="120" t="s">
        <v>8367</v>
      </c>
      <c r="F4163" s="120" t="s">
        <v>6</v>
      </c>
      <c r="G4163" s="120">
        <v>919201</v>
      </c>
      <c r="H4163" s="124"/>
      <c r="I4163" s="128" t="s">
        <v>9702</v>
      </c>
      <c r="J4163" s="124"/>
      <c r="K4163" s="124"/>
      <c r="L4163" s="124"/>
      <c r="M4163" s="124"/>
      <c r="N4163" s="213">
        <v>0</v>
      </c>
      <c r="O4163" s="213">
        <v>172.33</v>
      </c>
      <c r="P4163" s="124" t="s">
        <v>1314</v>
      </c>
    </row>
    <row r="4164" spans="1:16" ht="76.5">
      <c r="A4164" s="266">
        <v>513</v>
      </c>
      <c r="B4164" s="124"/>
      <c r="C4164" s="125" t="s">
        <v>201</v>
      </c>
      <c r="D4164" s="119">
        <v>43209</v>
      </c>
      <c r="E4164" s="120" t="s">
        <v>8368</v>
      </c>
      <c r="F4164" s="120" t="s">
        <v>1315</v>
      </c>
      <c r="G4164" s="120">
        <v>17382617</v>
      </c>
      <c r="H4164" s="124"/>
      <c r="I4164" s="128" t="s">
        <v>9703</v>
      </c>
      <c r="J4164" s="124"/>
      <c r="K4164" s="124"/>
      <c r="L4164" s="124"/>
      <c r="M4164" s="124"/>
      <c r="N4164" s="213">
        <v>42256.6</v>
      </c>
      <c r="O4164" s="213">
        <v>0</v>
      </c>
      <c r="P4164" s="124" t="s">
        <v>1314</v>
      </c>
    </row>
    <row r="4165" spans="1:16" ht="76.5">
      <c r="A4165" s="266">
        <v>513</v>
      </c>
      <c r="B4165" s="124"/>
      <c r="C4165" s="125" t="s">
        <v>201</v>
      </c>
      <c r="D4165" s="119">
        <v>43209</v>
      </c>
      <c r="E4165" s="120" t="s">
        <v>8369</v>
      </c>
      <c r="F4165" s="120" t="s">
        <v>1315</v>
      </c>
      <c r="G4165" s="120">
        <v>17382703</v>
      </c>
      <c r="H4165" s="124"/>
      <c r="I4165" s="128" t="s">
        <v>9704</v>
      </c>
      <c r="J4165" s="124"/>
      <c r="K4165" s="124"/>
      <c r="L4165" s="124"/>
      <c r="M4165" s="124"/>
      <c r="N4165" s="213">
        <v>367327.8</v>
      </c>
      <c r="O4165" s="213">
        <v>0</v>
      </c>
      <c r="P4165" s="124" t="s">
        <v>1314</v>
      </c>
    </row>
    <row r="4166" spans="1:16" ht="76.5">
      <c r="A4166" s="266">
        <v>513</v>
      </c>
      <c r="B4166" s="124"/>
      <c r="C4166" s="125" t="s">
        <v>201</v>
      </c>
      <c r="D4166" s="119">
        <v>43209</v>
      </c>
      <c r="E4166" s="120" t="s">
        <v>8370</v>
      </c>
      <c r="F4166" s="120" t="s">
        <v>1315</v>
      </c>
      <c r="G4166" s="120">
        <v>17382709</v>
      </c>
      <c r="H4166" s="124"/>
      <c r="I4166" s="128" t="s">
        <v>9705</v>
      </c>
      <c r="J4166" s="124"/>
      <c r="K4166" s="124"/>
      <c r="L4166" s="124"/>
      <c r="M4166" s="124"/>
      <c r="N4166" s="213">
        <v>10884.42</v>
      </c>
      <c r="O4166" s="213">
        <v>0</v>
      </c>
      <c r="P4166" s="124" t="s">
        <v>1314</v>
      </c>
    </row>
    <row r="4167" spans="1:16" ht="89.25">
      <c r="A4167" s="266" t="s">
        <v>620</v>
      </c>
      <c r="B4167" s="124"/>
      <c r="C4167" s="125" t="s">
        <v>714</v>
      </c>
      <c r="D4167" s="119">
        <v>43209</v>
      </c>
      <c r="E4167" s="120" t="s">
        <v>8371</v>
      </c>
      <c r="F4167" s="120" t="s">
        <v>13</v>
      </c>
      <c r="G4167" s="120">
        <v>919219</v>
      </c>
      <c r="H4167" s="124"/>
      <c r="I4167" s="128" t="s">
        <v>9706</v>
      </c>
      <c r="J4167" s="124"/>
      <c r="K4167" s="124"/>
      <c r="L4167" s="124"/>
      <c r="M4167" s="124"/>
      <c r="N4167" s="213">
        <v>167706</v>
      </c>
      <c r="O4167" s="213">
        <v>0</v>
      </c>
      <c r="P4167" s="124" t="s">
        <v>1314</v>
      </c>
    </row>
    <row r="4168" spans="1:16" ht="63.75">
      <c r="A4168" s="266" t="s">
        <v>620</v>
      </c>
      <c r="B4168" s="124"/>
      <c r="C4168" s="125" t="s">
        <v>714</v>
      </c>
      <c r="D4168" s="119">
        <v>43209</v>
      </c>
      <c r="E4168" s="120" t="s">
        <v>8372</v>
      </c>
      <c r="F4168" s="120" t="s">
        <v>11</v>
      </c>
      <c r="G4168" s="120">
        <v>919220</v>
      </c>
      <c r="H4168" s="124"/>
      <c r="I4168" s="128" t="s">
        <v>9707</v>
      </c>
      <c r="J4168" s="124"/>
      <c r="K4168" s="124"/>
      <c r="L4168" s="124"/>
      <c r="M4168" s="124"/>
      <c r="N4168" s="213">
        <v>270</v>
      </c>
      <c r="O4168" s="213">
        <v>0</v>
      </c>
      <c r="P4168" s="124" t="s">
        <v>1314</v>
      </c>
    </row>
    <row r="4169" spans="1:16" ht="76.5">
      <c r="A4169" s="266" t="s">
        <v>619</v>
      </c>
      <c r="B4169" s="124"/>
      <c r="C4169" s="125" t="s">
        <v>713</v>
      </c>
      <c r="D4169" s="119">
        <v>43209</v>
      </c>
      <c r="E4169" s="120" t="s">
        <v>8373</v>
      </c>
      <c r="F4169" s="120" t="s">
        <v>15</v>
      </c>
      <c r="G4169" s="120">
        <v>716044</v>
      </c>
      <c r="H4169" s="124"/>
      <c r="I4169" s="128" t="s">
        <v>9708</v>
      </c>
      <c r="J4169" s="124"/>
      <c r="K4169" s="124"/>
      <c r="L4169" s="124"/>
      <c r="M4169" s="124"/>
      <c r="N4169" s="213">
        <v>50</v>
      </c>
      <c r="O4169" s="213">
        <v>0</v>
      </c>
      <c r="P4169" s="124" t="s">
        <v>1314</v>
      </c>
    </row>
    <row r="4170" spans="1:16" ht="76.5">
      <c r="A4170" s="266">
        <v>35</v>
      </c>
      <c r="B4170" s="124"/>
      <c r="C4170" s="125" t="s">
        <v>696</v>
      </c>
      <c r="D4170" s="119">
        <v>43209</v>
      </c>
      <c r="E4170" s="120" t="s">
        <v>8374</v>
      </c>
      <c r="F4170" s="120" t="s">
        <v>15</v>
      </c>
      <c r="G4170" s="120">
        <v>4807</v>
      </c>
      <c r="H4170" s="124"/>
      <c r="I4170" s="128" t="s">
        <v>9709</v>
      </c>
      <c r="J4170" s="124"/>
      <c r="K4170" s="124"/>
      <c r="L4170" s="124"/>
      <c r="M4170" s="124"/>
      <c r="N4170" s="213">
        <v>2426.7800000000002</v>
      </c>
      <c r="O4170" s="213">
        <v>0</v>
      </c>
      <c r="P4170" s="124" t="s">
        <v>1314</v>
      </c>
    </row>
    <row r="4171" spans="1:16" ht="76.5">
      <c r="A4171" s="266">
        <v>35</v>
      </c>
      <c r="B4171" s="124"/>
      <c r="C4171" s="125" t="s">
        <v>696</v>
      </c>
      <c r="D4171" s="119">
        <v>43209</v>
      </c>
      <c r="E4171" s="120" t="s">
        <v>8375</v>
      </c>
      <c r="F4171" s="120" t="s">
        <v>15</v>
      </c>
      <c r="G4171" s="120">
        <v>4806</v>
      </c>
      <c r="H4171" s="124"/>
      <c r="I4171" s="128" t="s">
        <v>9710</v>
      </c>
      <c r="J4171" s="124"/>
      <c r="K4171" s="124"/>
      <c r="L4171" s="124"/>
      <c r="M4171" s="124"/>
      <c r="N4171" s="213">
        <v>711.72</v>
      </c>
      <c r="O4171" s="213">
        <v>0</v>
      </c>
      <c r="P4171" s="124" t="s">
        <v>1314</v>
      </c>
    </row>
    <row r="4172" spans="1:16" ht="76.5">
      <c r="A4172" s="266">
        <v>35</v>
      </c>
      <c r="B4172" s="124"/>
      <c r="C4172" s="125" t="s">
        <v>696</v>
      </c>
      <c r="D4172" s="119">
        <v>43209</v>
      </c>
      <c r="E4172" s="120" t="s">
        <v>8376</v>
      </c>
      <c r="F4172" s="120" t="s">
        <v>15</v>
      </c>
      <c r="G4172" s="120">
        <v>4805</v>
      </c>
      <c r="H4172" s="124"/>
      <c r="I4172" s="128" t="s">
        <v>9711</v>
      </c>
      <c r="J4172" s="124"/>
      <c r="K4172" s="124"/>
      <c r="L4172" s="124"/>
      <c r="M4172" s="124"/>
      <c r="N4172" s="213">
        <v>1299</v>
      </c>
      <c r="O4172" s="213">
        <v>0</v>
      </c>
      <c r="P4172" s="124" t="s">
        <v>1314</v>
      </c>
    </row>
    <row r="4173" spans="1:16" ht="51">
      <c r="A4173" s="266" t="s">
        <v>619</v>
      </c>
      <c r="B4173" s="124"/>
      <c r="C4173" s="125" t="s">
        <v>713</v>
      </c>
      <c r="D4173" s="119">
        <v>43209</v>
      </c>
      <c r="E4173" s="120" t="s">
        <v>8377</v>
      </c>
      <c r="F4173" s="120" t="s">
        <v>15</v>
      </c>
      <c r="G4173" s="120">
        <v>716469</v>
      </c>
      <c r="H4173" s="124"/>
      <c r="I4173" s="128" t="s">
        <v>9712</v>
      </c>
      <c r="J4173" s="124"/>
      <c r="K4173" s="124"/>
      <c r="L4173" s="124"/>
      <c r="M4173" s="124"/>
      <c r="N4173" s="213">
        <v>50</v>
      </c>
      <c r="O4173" s="213">
        <v>0</v>
      </c>
      <c r="P4173" s="124" t="s">
        <v>1314</v>
      </c>
    </row>
    <row r="4174" spans="1:16" ht="51">
      <c r="A4174" s="266">
        <v>513</v>
      </c>
      <c r="B4174" s="124"/>
      <c r="C4174" s="125" t="s">
        <v>201</v>
      </c>
      <c r="D4174" s="119">
        <v>43209</v>
      </c>
      <c r="E4174" s="120" t="s">
        <v>8378</v>
      </c>
      <c r="F4174" s="120" t="s">
        <v>15</v>
      </c>
      <c r="G4174" s="120">
        <v>716617</v>
      </c>
      <c r="H4174" s="124"/>
      <c r="I4174" s="128" t="s">
        <v>2699</v>
      </c>
      <c r="J4174" s="124"/>
      <c r="K4174" s="124"/>
      <c r="L4174" s="124"/>
      <c r="M4174" s="124"/>
      <c r="N4174" s="213">
        <v>50</v>
      </c>
      <c r="O4174" s="213">
        <v>0</v>
      </c>
      <c r="P4174" s="124" t="s">
        <v>1314</v>
      </c>
    </row>
    <row r="4175" spans="1:16" ht="51">
      <c r="A4175" s="266">
        <v>513</v>
      </c>
      <c r="B4175" s="124"/>
      <c r="C4175" s="125" t="s">
        <v>201</v>
      </c>
      <c r="D4175" s="119">
        <v>43209</v>
      </c>
      <c r="E4175" s="120" t="s">
        <v>8379</v>
      </c>
      <c r="F4175" s="120" t="s">
        <v>15</v>
      </c>
      <c r="G4175" s="120">
        <v>716620</v>
      </c>
      <c r="H4175" s="124"/>
      <c r="I4175" s="128" t="s">
        <v>7064</v>
      </c>
      <c r="J4175" s="124"/>
      <c r="K4175" s="124"/>
      <c r="L4175" s="124"/>
      <c r="M4175" s="124"/>
      <c r="N4175" s="213">
        <v>50</v>
      </c>
      <c r="O4175" s="213">
        <v>0</v>
      </c>
      <c r="P4175" s="124" t="s">
        <v>1314</v>
      </c>
    </row>
    <row r="4176" spans="1:16" ht="76.5">
      <c r="A4176" s="266">
        <v>25</v>
      </c>
      <c r="B4176" s="124"/>
      <c r="C4176" s="125" t="s">
        <v>694</v>
      </c>
      <c r="D4176" s="119">
        <v>43209</v>
      </c>
      <c r="E4176" s="120" t="s">
        <v>8380</v>
      </c>
      <c r="F4176" s="120" t="s">
        <v>1315</v>
      </c>
      <c r="G4176" s="120">
        <v>17368871</v>
      </c>
      <c r="H4176" s="124"/>
      <c r="I4176" s="128" t="s">
        <v>9713</v>
      </c>
      <c r="J4176" s="124"/>
      <c r="K4176" s="124"/>
      <c r="L4176" s="124"/>
      <c r="M4176" s="124"/>
      <c r="N4176" s="213">
        <v>240066.57</v>
      </c>
      <c r="O4176" s="213">
        <v>0</v>
      </c>
      <c r="P4176" s="124" t="s">
        <v>1314</v>
      </c>
    </row>
    <row r="4177" spans="1:16" ht="76.5">
      <c r="A4177" s="266">
        <v>25</v>
      </c>
      <c r="B4177" s="124"/>
      <c r="C4177" s="125" t="s">
        <v>694</v>
      </c>
      <c r="D4177" s="119">
        <v>43209</v>
      </c>
      <c r="E4177" s="120" t="s">
        <v>8381</v>
      </c>
      <c r="F4177" s="120" t="s">
        <v>1315</v>
      </c>
      <c r="G4177" s="120">
        <v>17368866</v>
      </c>
      <c r="H4177" s="124"/>
      <c r="I4177" s="128" t="s">
        <v>9714</v>
      </c>
      <c r="J4177" s="124"/>
      <c r="K4177" s="124"/>
      <c r="L4177" s="124"/>
      <c r="M4177" s="124"/>
      <c r="N4177" s="213">
        <v>1256581.51</v>
      </c>
      <c r="O4177" s="213">
        <v>0</v>
      </c>
      <c r="P4177" s="124" t="s">
        <v>1314</v>
      </c>
    </row>
    <row r="4178" spans="1:16" ht="76.5">
      <c r="A4178" s="266">
        <v>25</v>
      </c>
      <c r="B4178" s="124"/>
      <c r="C4178" s="125" t="s">
        <v>694</v>
      </c>
      <c r="D4178" s="119">
        <v>43209</v>
      </c>
      <c r="E4178" s="120" t="s">
        <v>8382</v>
      </c>
      <c r="F4178" s="120" t="s">
        <v>1315</v>
      </c>
      <c r="G4178" s="120">
        <v>17368850</v>
      </c>
      <c r="H4178" s="124"/>
      <c r="I4178" s="128" t="s">
        <v>9715</v>
      </c>
      <c r="J4178" s="124"/>
      <c r="K4178" s="124"/>
      <c r="L4178" s="124"/>
      <c r="M4178" s="124"/>
      <c r="N4178" s="213">
        <v>909894.82</v>
      </c>
      <c r="O4178" s="213">
        <v>0</v>
      </c>
      <c r="P4178" s="124" t="s">
        <v>1314</v>
      </c>
    </row>
    <row r="4179" spans="1:16" ht="76.5">
      <c r="A4179" s="266">
        <v>25</v>
      </c>
      <c r="B4179" s="124"/>
      <c r="C4179" s="125" t="s">
        <v>694</v>
      </c>
      <c r="D4179" s="119">
        <v>43209</v>
      </c>
      <c r="E4179" s="120" t="s">
        <v>8383</v>
      </c>
      <c r="F4179" s="120" t="s">
        <v>1315</v>
      </c>
      <c r="G4179" s="120">
        <v>17368028</v>
      </c>
      <c r="H4179" s="124"/>
      <c r="I4179" s="128" t="s">
        <v>9716</v>
      </c>
      <c r="J4179" s="124"/>
      <c r="K4179" s="124"/>
      <c r="L4179" s="124"/>
      <c r="M4179" s="124"/>
      <c r="N4179" s="213">
        <v>44867.58</v>
      </c>
      <c r="O4179" s="213">
        <v>0</v>
      </c>
      <c r="P4179" s="124" t="s">
        <v>1314</v>
      </c>
    </row>
    <row r="4180" spans="1:16" ht="76.5">
      <c r="A4180" s="266">
        <v>25</v>
      </c>
      <c r="B4180" s="124"/>
      <c r="C4180" s="125" t="s">
        <v>694</v>
      </c>
      <c r="D4180" s="119">
        <v>43209</v>
      </c>
      <c r="E4180" s="120" t="s">
        <v>8384</v>
      </c>
      <c r="F4180" s="120" t="s">
        <v>1315</v>
      </c>
      <c r="G4180" s="120">
        <v>17352428</v>
      </c>
      <c r="H4180" s="124"/>
      <c r="I4180" s="128" t="s">
        <v>9717</v>
      </c>
      <c r="J4180" s="124"/>
      <c r="K4180" s="124"/>
      <c r="L4180" s="124"/>
      <c r="M4180" s="124"/>
      <c r="N4180" s="213">
        <v>373781.23</v>
      </c>
      <c r="O4180" s="213">
        <v>0</v>
      </c>
      <c r="P4180" s="124" t="s">
        <v>1314</v>
      </c>
    </row>
    <row r="4181" spans="1:16" ht="76.5">
      <c r="A4181" s="266">
        <v>25</v>
      </c>
      <c r="B4181" s="124"/>
      <c r="C4181" s="125" t="s">
        <v>694</v>
      </c>
      <c r="D4181" s="119">
        <v>43209</v>
      </c>
      <c r="E4181" s="120" t="s">
        <v>8385</v>
      </c>
      <c r="F4181" s="120" t="s">
        <v>1315</v>
      </c>
      <c r="G4181" s="120">
        <v>17352427</v>
      </c>
      <c r="H4181" s="124"/>
      <c r="I4181" s="128" t="s">
        <v>9718</v>
      </c>
      <c r="J4181" s="124"/>
      <c r="K4181" s="124"/>
      <c r="L4181" s="124"/>
      <c r="M4181" s="124"/>
      <c r="N4181" s="213">
        <v>372460.53</v>
      </c>
      <c r="O4181" s="213">
        <v>0</v>
      </c>
      <c r="P4181" s="124" t="s">
        <v>1314</v>
      </c>
    </row>
    <row r="4182" spans="1:16" ht="76.5">
      <c r="A4182" s="266">
        <v>25</v>
      </c>
      <c r="B4182" s="124"/>
      <c r="C4182" s="125" t="s">
        <v>694</v>
      </c>
      <c r="D4182" s="119">
        <v>43209</v>
      </c>
      <c r="E4182" s="120" t="s">
        <v>8386</v>
      </c>
      <c r="F4182" s="120" t="s">
        <v>1315</v>
      </c>
      <c r="G4182" s="120">
        <v>17352426</v>
      </c>
      <c r="H4182" s="124"/>
      <c r="I4182" s="128" t="s">
        <v>9719</v>
      </c>
      <c r="J4182" s="124"/>
      <c r="K4182" s="124"/>
      <c r="L4182" s="124"/>
      <c r="M4182" s="124"/>
      <c r="N4182" s="213">
        <v>289865.25</v>
      </c>
      <c r="O4182" s="213">
        <v>0</v>
      </c>
      <c r="P4182" s="124" t="s">
        <v>1314</v>
      </c>
    </row>
    <row r="4183" spans="1:16" ht="76.5">
      <c r="A4183" s="266">
        <v>25</v>
      </c>
      <c r="B4183" s="124"/>
      <c r="C4183" s="125" t="s">
        <v>694</v>
      </c>
      <c r="D4183" s="119">
        <v>43209</v>
      </c>
      <c r="E4183" s="120" t="s">
        <v>8387</v>
      </c>
      <c r="F4183" s="120" t="s">
        <v>1315</v>
      </c>
      <c r="G4183" s="120">
        <v>17352425</v>
      </c>
      <c r="H4183" s="124"/>
      <c r="I4183" s="128" t="s">
        <v>9720</v>
      </c>
      <c r="J4183" s="124"/>
      <c r="K4183" s="124"/>
      <c r="L4183" s="124"/>
      <c r="M4183" s="124"/>
      <c r="N4183" s="213">
        <v>853454.91</v>
      </c>
      <c r="O4183" s="213">
        <v>0</v>
      </c>
      <c r="P4183" s="124" t="s">
        <v>1314</v>
      </c>
    </row>
    <row r="4184" spans="1:16" ht="76.5">
      <c r="A4184" s="266">
        <v>25</v>
      </c>
      <c r="B4184" s="124"/>
      <c r="C4184" s="125" t="s">
        <v>694</v>
      </c>
      <c r="D4184" s="119">
        <v>43209</v>
      </c>
      <c r="E4184" s="120" t="s">
        <v>8388</v>
      </c>
      <c r="F4184" s="120" t="s">
        <v>1315</v>
      </c>
      <c r="G4184" s="120">
        <v>17352424</v>
      </c>
      <c r="H4184" s="124"/>
      <c r="I4184" s="128" t="s">
        <v>9721</v>
      </c>
      <c r="J4184" s="124"/>
      <c r="K4184" s="124"/>
      <c r="L4184" s="124"/>
      <c r="M4184" s="124"/>
      <c r="N4184" s="213">
        <v>1531358.89</v>
      </c>
      <c r="O4184" s="213">
        <v>0</v>
      </c>
      <c r="P4184" s="124" t="s">
        <v>1314</v>
      </c>
    </row>
    <row r="4185" spans="1:16" ht="76.5">
      <c r="A4185" s="266">
        <v>25</v>
      </c>
      <c r="B4185" s="124"/>
      <c r="C4185" s="125" t="s">
        <v>694</v>
      </c>
      <c r="D4185" s="119">
        <v>43209</v>
      </c>
      <c r="E4185" s="120" t="s">
        <v>8389</v>
      </c>
      <c r="F4185" s="120" t="s">
        <v>1315</v>
      </c>
      <c r="G4185" s="120">
        <v>17352423</v>
      </c>
      <c r="H4185" s="124"/>
      <c r="I4185" s="128" t="s">
        <v>9722</v>
      </c>
      <c r="J4185" s="124"/>
      <c r="K4185" s="124"/>
      <c r="L4185" s="124"/>
      <c r="M4185" s="124"/>
      <c r="N4185" s="213">
        <v>1062364.48</v>
      </c>
      <c r="O4185" s="213">
        <v>0</v>
      </c>
      <c r="P4185" s="124" t="s">
        <v>1314</v>
      </c>
    </row>
    <row r="4186" spans="1:16" ht="76.5">
      <c r="A4186" s="266">
        <v>25</v>
      </c>
      <c r="B4186" s="124"/>
      <c r="C4186" s="125" t="s">
        <v>694</v>
      </c>
      <c r="D4186" s="119">
        <v>43209</v>
      </c>
      <c r="E4186" s="120" t="s">
        <v>8390</v>
      </c>
      <c r="F4186" s="120" t="s">
        <v>1315</v>
      </c>
      <c r="G4186" s="120">
        <v>17352422</v>
      </c>
      <c r="H4186" s="124"/>
      <c r="I4186" s="128" t="s">
        <v>9723</v>
      </c>
      <c r="J4186" s="124"/>
      <c r="K4186" s="124"/>
      <c r="L4186" s="124"/>
      <c r="M4186" s="124"/>
      <c r="N4186" s="213">
        <v>266233.13</v>
      </c>
      <c r="O4186" s="213">
        <v>0</v>
      </c>
      <c r="P4186" s="124" t="s">
        <v>1314</v>
      </c>
    </row>
    <row r="4187" spans="1:16" ht="76.5">
      <c r="A4187" s="266">
        <v>25</v>
      </c>
      <c r="B4187" s="124"/>
      <c r="C4187" s="125" t="s">
        <v>694</v>
      </c>
      <c r="D4187" s="119">
        <v>43209</v>
      </c>
      <c r="E4187" s="120" t="s">
        <v>8391</v>
      </c>
      <c r="F4187" s="120" t="s">
        <v>1315</v>
      </c>
      <c r="G4187" s="120">
        <v>17352421</v>
      </c>
      <c r="H4187" s="124"/>
      <c r="I4187" s="128" t="s">
        <v>9724</v>
      </c>
      <c r="J4187" s="124"/>
      <c r="K4187" s="124"/>
      <c r="L4187" s="124"/>
      <c r="M4187" s="124"/>
      <c r="N4187" s="213">
        <v>318252.26</v>
      </c>
      <c r="O4187" s="213">
        <v>0</v>
      </c>
      <c r="P4187" s="124" t="s">
        <v>1314</v>
      </c>
    </row>
    <row r="4188" spans="1:16" ht="76.5">
      <c r="A4188" s="266">
        <v>25</v>
      </c>
      <c r="B4188" s="124"/>
      <c r="C4188" s="125" t="s">
        <v>694</v>
      </c>
      <c r="D4188" s="119">
        <v>43209</v>
      </c>
      <c r="E4188" s="120" t="s">
        <v>8392</v>
      </c>
      <c r="F4188" s="120" t="s">
        <v>1315</v>
      </c>
      <c r="G4188" s="120">
        <v>17352420</v>
      </c>
      <c r="H4188" s="124"/>
      <c r="I4188" s="128" t="s">
        <v>9725</v>
      </c>
      <c r="J4188" s="124"/>
      <c r="K4188" s="124"/>
      <c r="L4188" s="124"/>
      <c r="M4188" s="124"/>
      <c r="N4188" s="213">
        <v>299986.73</v>
      </c>
      <c r="O4188" s="213">
        <v>0</v>
      </c>
      <c r="P4188" s="124" t="s">
        <v>1314</v>
      </c>
    </row>
    <row r="4189" spans="1:16" ht="76.5">
      <c r="A4189" s="266">
        <v>25</v>
      </c>
      <c r="B4189" s="124"/>
      <c r="C4189" s="125" t="s">
        <v>694</v>
      </c>
      <c r="D4189" s="119">
        <v>43209</v>
      </c>
      <c r="E4189" s="120" t="s">
        <v>8393</v>
      </c>
      <c r="F4189" s="120" t="s">
        <v>1315</v>
      </c>
      <c r="G4189" s="120">
        <v>17352419</v>
      </c>
      <c r="H4189" s="124"/>
      <c r="I4189" s="128" t="s">
        <v>9726</v>
      </c>
      <c r="J4189" s="124"/>
      <c r="K4189" s="124"/>
      <c r="L4189" s="124"/>
      <c r="M4189" s="124"/>
      <c r="N4189" s="213">
        <v>211544.32000000001</v>
      </c>
      <c r="O4189" s="213">
        <v>0</v>
      </c>
      <c r="P4189" s="124" t="s">
        <v>1314</v>
      </c>
    </row>
    <row r="4190" spans="1:16" ht="76.5">
      <c r="A4190" s="266">
        <v>25</v>
      </c>
      <c r="B4190" s="124"/>
      <c r="C4190" s="125" t="s">
        <v>694</v>
      </c>
      <c r="D4190" s="119">
        <v>43209</v>
      </c>
      <c r="E4190" s="120" t="s">
        <v>8394</v>
      </c>
      <c r="F4190" s="120" t="s">
        <v>1315</v>
      </c>
      <c r="G4190" s="120">
        <v>17352379</v>
      </c>
      <c r="H4190" s="124"/>
      <c r="I4190" s="128" t="s">
        <v>9727</v>
      </c>
      <c r="J4190" s="124"/>
      <c r="K4190" s="124"/>
      <c r="L4190" s="124"/>
      <c r="M4190" s="124"/>
      <c r="N4190" s="213">
        <v>132168.29999999999</v>
      </c>
      <c r="O4190" s="213">
        <v>0</v>
      </c>
      <c r="P4190" s="124" t="s">
        <v>1314</v>
      </c>
    </row>
    <row r="4191" spans="1:16" ht="76.5">
      <c r="A4191" s="266">
        <v>25</v>
      </c>
      <c r="B4191" s="124"/>
      <c r="C4191" s="125" t="s">
        <v>694</v>
      </c>
      <c r="D4191" s="119">
        <v>43209</v>
      </c>
      <c r="E4191" s="120" t="s">
        <v>8395</v>
      </c>
      <c r="F4191" s="120" t="s">
        <v>1315</v>
      </c>
      <c r="G4191" s="120">
        <v>17352378</v>
      </c>
      <c r="H4191" s="124"/>
      <c r="I4191" s="128" t="s">
        <v>9728</v>
      </c>
      <c r="J4191" s="124"/>
      <c r="K4191" s="124"/>
      <c r="L4191" s="124"/>
      <c r="M4191" s="124"/>
      <c r="N4191" s="213">
        <v>140799.06</v>
      </c>
      <c r="O4191" s="213">
        <v>0</v>
      </c>
      <c r="P4191" s="124" t="s">
        <v>1314</v>
      </c>
    </row>
    <row r="4192" spans="1:16" ht="76.5">
      <c r="A4192" s="266">
        <v>25</v>
      </c>
      <c r="B4192" s="124"/>
      <c r="C4192" s="125" t="s">
        <v>694</v>
      </c>
      <c r="D4192" s="119">
        <v>43209</v>
      </c>
      <c r="E4192" s="120" t="s">
        <v>8396</v>
      </c>
      <c r="F4192" s="120" t="s">
        <v>1315</v>
      </c>
      <c r="G4192" s="120">
        <v>17352264</v>
      </c>
      <c r="H4192" s="124"/>
      <c r="I4192" s="128" t="s">
        <v>9729</v>
      </c>
      <c r="J4192" s="124"/>
      <c r="K4192" s="124"/>
      <c r="L4192" s="124"/>
      <c r="M4192" s="124"/>
      <c r="N4192" s="213">
        <v>54516.58</v>
      </c>
      <c r="O4192" s="213">
        <v>0</v>
      </c>
      <c r="P4192" s="124" t="s">
        <v>1314</v>
      </c>
    </row>
    <row r="4193" spans="1:16" ht="76.5">
      <c r="A4193" s="266">
        <v>25</v>
      </c>
      <c r="B4193" s="124"/>
      <c r="C4193" s="125" t="s">
        <v>694</v>
      </c>
      <c r="D4193" s="119">
        <v>43209</v>
      </c>
      <c r="E4193" s="120" t="s">
        <v>8397</v>
      </c>
      <c r="F4193" s="120" t="s">
        <v>1315</v>
      </c>
      <c r="G4193" s="120">
        <v>17352263</v>
      </c>
      <c r="H4193" s="124"/>
      <c r="I4193" s="128" t="s">
        <v>9730</v>
      </c>
      <c r="J4193" s="124"/>
      <c r="K4193" s="124"/>
      <c r="L4193" s="124"/>
      <c r="M4193" s="124"/>
      <c r="N4193" s="213">
        <v>374304.84</v>
      </c>
      <c r="O4193" s="213">
        <v>0</v>
      </c>
      <c r="P4193" s="124" t="s">
        <v>1314</v>
      </c>
    </row>
    <row r="4194" spans="1:16" ht="76.5">
      <c r="A4194" s="266">
        <v>25</v>
      </c>
      <c r="B4194" s="124"/>
      <c r="C4194" s="125" t="s">
        <v>694</v>
      </c>
      <c r="D4194" s="119">
        <v>43209</v>
      </c>
      <c r="E4194" s="120" t="s">
        <v>8398</v>
      </c>
      <c r="F4194" s="120" t="s">
        <v>1315</v>
      </c>
      <c r="G4194" s="120">
        <v>17352262</v>
      </c>
      <c r="H4194" s="124"/>
      <c r="I4194" s="128" t="s">
        <v>9731</v>
      </c>
      <c r="J4194" s="124"/>
      <c r="K4194" s="124"/>
      <c r="L4194" s="124"/>
      <c r="M4194" s="124"/>
      <c r="N4194" s="213">
        <v>66860.86</v>
      </c>
      <c r="O4194" s="213">
        <v>0</v>
      </c>
      <c r="P4194" s="124" t="s">
        <v>1314</v>
      </c>
    </row>
    <row r="4195" spans="1:16" ht="76.5">
      <c r="A4195" s="266">
        <v>25</v>
      </c>
      <c r="B4195" s="124"/>
      <c r="C4195" s="125" t="s">
        <v>694</v>
      </c>
      <c r="D4195" s="119">
        <v>43209</v>
      </c>
      <c r="E4195" s="120" t="s">
        <v>8399</v>
      </c>
      <c r="F4195" s="120" t="s">
        <v>1315</v>
      </c>
      <c r="G4195" s="120">
        <v>17352229</v>
      </c>
      <c r="H4195" s="124"/>
      <c r="I4195" s="128" t="s">
        <v>9732</v>
      </c>
      <c r="J4195" s="124"/>
      <c r="K4195" s="124"/>
      <c r="L4195" s="124"/>
      <c r="M4195" s="124"/>
      <c r="N4195" s="213">
        <v>1495125.93</v>
      </c>
      <c r="O4195" s="213">
        <v>0</v>
      </c>
      <c r="P4195" s="124" t="s">
        <v>1314</v>
      </c>
    </row>
    <row r="4196" spans="1:16" ht="76.5">
      <c r="A4196" s="266">
        <v>25</v>
      </c>
      <c r="B4196" s="124"/>
      <c r="C4196" s="125" t="s">
        <v>694</v>
      </c>
      <c r="D4196" s="119">
        <v>43209</v>
      </c>
      <c r="E4196" s="120" t="s">
        <v>8400</v>
      </c>
      <c r="F4196" s="120" t="s">
        <v>1315</v>
      </c>
      <c r="G4196" s="120">
        <v>17332274</v>
      </c>
      <c r="H4196" s="124"/>
      <c r="I4196" s="128" t="s">
        <v>9733</v>
      </c>
      <c r="J4196" s="124"/>
      <c r="K4196" s="124"/>
      <c r="L4196" s="124"/>
      <c r="M4196" s="124"/>
      <c r="N4196" s="213">
        <v>158681.62</v>
      </c>
      <c r="O4196" s="213">
        <v>0</v>
      </c>
      <c r="P4196" s="124" t="s">
        <v>1314</v>
      </c>
    </row>
    <row r="4197" spans="1:16" ht="76.5">
      <c r="A4197" s="266">
        <v>25</v>
      </c>
      <c r="B4197" s="124"/>
      <c r="C4197" s="125" t="s">
        <v>694</v>
      </c>
      <c r="D4197" s="119">
        <v>43209</v>
      </c>
      <c r="E4197" s="120" t="s">
        <v>8401</v>
      </c>
      <c r="F4197" s="120" t="s">
        <v>1315</v>
      </c>
      <c r="G4197" s="120">
        <v>17368849</v>
      </c>
      <c r="H4197" s="124"/>
      <c r="I4197" s="128" t="s">
        <v>9734</v>
      </c>
      <c r="J4197" s="124"/>
      <c r="K4197" s="124"/>
      <c r="L4197" s="124"/>
      <c r="M4197" s="124"/>
      <c r="N4197" s="213">
        <v>295410.14</v>
      </c>
      <c r="O4197" s="213">
        <v>0</v>
      </c>
      <c r="P4197" s="124" t="s">
        <v>1314</v>
      </c>
    </row>
    <row r="4198" spans="1:16" ht="76.5">
      <c r="A4198" s="266">
        <v>25</v>
      </c>
      <c r="B4198" s="124"/>
      <c r="C4198" s="125" t="s">
        <v>694</v>
      </c>
      <c r="D4198" s="119">
        <v>43209</v>
      </c>
      <c r="E4198" s="120" t="s">
        <v>8402</v>
      </c>
      <c r="F4198" s="120" t="s">
        <v>1315</v>
      </c>
      <c r="G4198" s="120">
        <v>17368874</v>
      </c>
      <c r="H4198" s="124"/>
      <c r="I4198" s="128" t="s">
        <v>9735</v>
      </c>
      <c r="J4198" s="124"/>
      <c r="K4198" s="124"/>
      <c r="L4198" s="124"/>
      <c r="M4198" s="124"/>
      <c r="N4198" s="213">
        <v>122944.26</v>
      </c>
      <c r="O4198" s="213">
        <v>0</v>
      </c>
      <c r="P4198" s="124" t="s">
        <v>1314</v>
      </c>
    </row>
    <row r="4199" spans="1:16" ht="76.5">
      <c r="A4199" s="266">
        <v>25</v>
      </c>
      <c r="B4199" s="124"/>
      <c r="C4199" s="125" t="s">
        <v>694</v>
      </c>
      <c r="D4199" s="119">
        <v>43209</v>
      </c>
      <c r="E4199" s="120" t="s">
        <v>8403</v>
      </c>
      <c r="F4199" s="120" t="s">
        <v>1315</v>
      </c>
      <c r="G4199" s="120">
        <v>17368872</v>
      </c>
      <c r="H4199" s="124"/>
      <c r="I4199" s="128" t="s">
        <v>9736</v>
      </c>
      <c r="J4199" s="124"/>
      <c r="K4199" s="124"/>
      <c r="L4199" s="124"/>
      <c r="M4199" s="124"/>
      <c r="N4199" s="213">
        <v>533043.79</v>
      </c>
      <c r="O4199" s="213">
        <v>0</v>
      </c>
      <c r="P4199" s="124" t="s">
        <v>1314</v>
      </c>
    </row>
    <row r="4200" spans="1:16" ht="76.5">
      <c r="A4200" s="266">
        <v>25</v>
      </c>
      <c r="B4200" s="124"/>
      <c r="C4200" s="125" t="s">
        <v>694</v>
      </c>
      <c r="D4200" s="119">
        <v>43209</v>
      </c>
      <c r="E4200" s="120" t="s">
        <v>8404</v>
      </c>
      <c r="F4200" s="120" t="s">
        <v>1315</v>
      </c>
      <c r="G4200" s="120">
        <v>17368870</v>
      </c>
      <c r="H4200" s="124"/>
      <c r="I4200" s="128" t="s">
        <v>9737</v>
      </c>
      <c r="J4200" s="124"/>
      <c r="K4200" s="124"/>
      <c r="L4200" s="124"/>
      <c r="M4200" s="124"/>
      <c r="N4200" s="213">
        <v>29384.14</v>
      </c>
      <c r="O4200" s="213">
        <v>0</v>
      </c>
      <c r="P4200" s="124" t="s">
        <v>1314</v>
      </c>
    </row>
    <row r="4201" spans="1:16" ht="76.5">
      <c r="A4201" s="266">
        <v>25</v>
      </c>
      <c r="B4201" s="124"/>
      <c r="C4201" s="125" t="s">
        <v>694</v>
      </c>
      <c r="D4201" s="119">
        <v>43209</v>
      </c>
      <c r="E4201" s="120" t="s">
        <v>8405</v>
      </c>
      <c r="F4201" s="120" t="s">
        <v>1315</v>
      </c>
      <c r="G4201" s="120">
        <v>17368867</v>
      </c>
      <c r="H4201" s="124"/>
      <c r="I4201" s="128" t="s">
        <v>6400</v>
      </c>
      <c r="J4201" s="124"/>
      <c r="K4201" s="124"/>
      <c r="L4201" s="124"/>
      <c r="M4201" s="124"/>
      <c r="N4201" s="213">
        <v>71712.98</v>
      </c>
      <c r="O4201" s="213">
        <v>0</v>
      </c>
      <c r="P4201" s="124" t="s">
        <v>1314</v>
      </c>
    </row>
    <row r="4202" spans="1:16" ht="76.5">
      <c r="A4202" s="266">
        <v>25</v>
      </c>
      <c r="B4202" s="124"/>
      <c r="C4202" s="125" t="s">
        <v>694</v>
      </c>
      <c r="D4202" s="119">
        <v>43209</v>
      </c>
      <c r="E4202" s="120" t="s">
        <v>8406</v>
      </c>
      <c r="F4202" s="120" t="s">
        <v>1315</v>
      </c>
      <c r="G4202" s="120">
        <v>17368883</v>
      </c>
      <c r="H4202" s="124"/>
      <c r="I4202" s="128" t="s">
        <v>9738</v>
      </c>
      <c r="J4202" s="124"/>
      <c r="K4202" s="124"/>
      <c r="L4202" s="124"/>
      <c r="M4202" s="124"/>
      <c r="N4202" s="213">
        <v>283758.12</v>
      </c>
      <c r="O4202" s="213">
        <v>0</v>
      </c>
      <c r="P4202" s="124" t="s">
        <v>1314</v>
      </c>
    </row>
    <row r="4203" spans="1:16" ht="76.5">
      <c r="A4203" s="266">
        <v>25</v>
      </c>
      <c r="B4203" s="124"/>
      <c r="C4203" s="125" t="s">
        <v>694</v>
      </c>
      <c r="D4203" s="119">
        <v>43209</v>
      </c>
      <c r="E4203" s="120" t="s">
        <v>8407</v>
      </c>
      <c r="F4203" s="120" t="s">
        <v>1315</v>
      </c>
      <c r="G4203" s="120">
        <v>17368882</v>
      </c>
      <c r="H4203" s="124"/>
      <c r="I4203" s="128" t="s">
        <v>9739</v>
      </c>
      <c r="J4203" s="124"/>
      <c r="K4203" s="124"/>
      <c r="L4203" s="124"/>
      <c r="M4203" s="124"/>
      <c r="N4203" s="213">
        <v>240066.57</v>
      </c>
      <c r="O4203" s="213">
        <v>0</v>
      </c>
      <c r="P4203" s="124" t="s">
        <v>1314</v>
      </c>
    </row>
    <row r="4204" spans="1:16" ht="76.5">
      <c r="A4204" s="266">
        <v>25</v>
      </c>
      <c r="B4204" s="124"/>
      <c r="C4204" s="125" t="s">
        <v>694</v>
      </c>
      <c r="D4204" s="119">
        <v>43209</v>
      </c>
      <c r="E4204" s="120" t="s">
        <v>8408</v>
      </c>
      <c r="F4204" s="120" t="s">
        <v>1315</v>
      </c>
      <c r="G4204" s="120">
        <v>17368881</v>
      </c>
      <c r="H4204" s="124"/>
      <c r="I4204" s="128" t="s">
        <v>9740</v>
      </c>
      <c r="J4204" s="124"/>
      <c r="K4204" s="124"/>
      <c r="L4204" s="124"/>
      <c r="M4204" s="124"/>
      <c r="N4204" s="213">
        <v>454350.53</v>
      </c>
      <c r="O4204" s="213">
        <v>0</v>
      </c>
      <c r="P4204" s="124" t="s">
        <v>1314</v>
      </c>
    </row>
    <row r="4205" spans="1:16" ht="76.5">
      <c r="A4205" s="266">
        <v>25</v>
      </c>
      <c r="B4205" s="124"/>
      <c r="C4205" s="125" t="s">
        <v>694</v>
      </c>
      <c r="D4205" s="119">
        <v>43209</v>
      </c>
      <c r="E4205" s="120" t="s">
        <v>8409</v>
      </c>
      <c r="F4205" s="120" t="s">
        <v>1315</v>
      </c>
      <c r="G4205" s="120">
        <v>17368880</v>
      </c>
      <c r="H4205" s="124"/>
      <c r="I4205" s="128" t="s">
        <v>9741</v>
      </c>
      <c r="J4205" s="124"/>
      <c r="K4205" s="124"/>
      <c r="L4205" s="124"/>
      <c r="M4205" s="124"/>
      <c r="N4205" s="213">
        <v>389543.13</v>
      </c>
      <c r="O4205" s="213">
        <v>0</v>
      </c>
      <c r="P4205" s="124" t="s">
        <v>1314</v>
      </c>
    </row>
    <row r="4206" spans="1:16" ht="76.5">
      <c r="A4206" s="266">
        <v>25</v>
      </c>
      <c r="B4206" s="124"/>
      <c r="C4206" s="125" t="s">
        <v>694</v>
      </c>
      <c r="D4206" s="119">
        <v>43209</v>
      </c>
      <c r="E4206" s="120" t="s">
        <v>8410</v>
      </c>
      <c r="F4206" s="120" t="s">
        <v>1315</v>
      </c>
      <c r="G4206" s="120">
        <v>17368878</v>
      </c>
      <c r="H4206" s="124"/>
      <c r="I4206" s="128" t="s">
        <v>9742</v>
      </c>
      <c r="J4206" s="124"/>
      <c r="K4206" s="124"/>
      <c r="L4206" s="124"/>
      <c r="M4206" s="124"/>
      <c r="N4206" s="213">
        <v>129009.87</v>
      </c>
      <c r="O4206" s="213">
        <v>0</v>
      </c>
      <c r="P4206" s="124" t="s">
        <v>1314</v>
      </c>
    </row>
    <row r="4207" spans="1:16" ht="76.5">
      <c r="A4207" s="266">
        <v>25</v>
      </c>
      <c r="B4207" s="124"/>
      <c r="C4207" s="125" t="s">
        <v>694</v>
      </c>
      <c r="D4207" s="119">
        <v>43209</v>
      </c>
      <c r="E4207" s="120" t="s">
        <v>8411</v>
      </c>
      <c r="F4207" s="120" t="s">
        <v>1315</v>
      </c>
      <c r="G4207" s="120">
        <v>17368877</v>
      </c>
      <c r="H4207" s="124"/>
      <c r="I4207" s="128" t="s">
        <v>9743</v>
      </c>
      <c r="J4207" s="124"/>
      <c r="K4207" s="124"/>
      <c r="L4207" s="124"/>
      <c r="M4207" s="124"/>
      <c r="N4207" s="213">
        <v>132377.56</v>
      </c>
      <c r="O4207" s="213">
        <v>0</v>
      </c>
      <c r="P4207" s="124" t="s">
        <v>1314</v>
      </c>
    </row>
    <row r="4208" spans="1:16" ht="76.5">
      <c r="A4208" s="266">
        <v>25</v>
      </c>
      <c r="B4208" s="124"/>
      <c r="C4208" s="125" t="s">
        <v>694</v>
      </c>
      <c r="D4208" s="119">
        <v>43209</v>
      </c>
      <c r="E4208" s="120" t="s">
        <v>8412</v>
      </c>
      <c r="F4208" s="120" t="s">
        <v>1315</v>
      </c>
      <c r="G4208" s="120">
        <v>17368876</v>
      </c>
      <c r="H4208" s="124"/>
      <c r="I4208" s="128" t="s">
        <v>9744</v>
      </c>
      <c r="J4208" s="124"/>
      <c r="K4208" s="124"/>
      <c r="L4208" s="124"/>
      <c r="M4208" s="124"/>
      <c r="N4208" s="213">
        <v>208517.93</v>
      </c>
      <c r="O4208" s="213">
        <v>0</v>
      </c>
      <c r="P4208" s="124" t="s">
        <v>1314</v>
      </c>
    </row>
    <row r="4209" spans="1:16" ht="76.5">
      <c r="A4209" s="266">
        <v>25</v>
      </c>
      <c r="B4209" s="124"/>
      <c r="C4209" s="125" t="s">
        <v>694</v>
      </c>
      <c r="D4209" s="119">
        <v>43209</v>
      </c>
      <c r="E4209" s="120" t="s">
        <v>8413</v>
      </c>
      <c r="F4209" s="120" t="s">
        <v>1315</v>
      </c>
      <c r="G4209" s="120">
        <v>17368875</v>
      </c>
      <c r="H4209" s="124"/>
      <c r="I4209" s="128" t="s">
        <v>9745</v>
      </c>
      <c r="J4209" s="124"/>
      <c r="K4209" s="124"/>
      <c r="L4209" s="124"/>
      <c r="M4209" s="124"/>
      <c r="N4209" s="213">
        <v>135433.37</v>
      </c>
      <c r="O4209" s="213">
        <v>0</v>
      </c>
      <c r="P4209" s="124" t="s">
        <v>1314</v>
      </c>
    </row>
    <row r="4210" spans="1:16" ht="76.5">
      <c r="A4210" s="266">
        <v>25</v>
      </c>
      <c r="B4210" s="124"/>
      <c r="C4210" s="125" t="s">
        <v>694</v>
      </c>
      <c r="D4210" s="119">
        <v>43209</v>
      </c>
      <c r="E4210" s="120" t="s">
        <v>8414</v>
      </c>
      <c r="F4210" s="120" t="s">
        <v>1315</v>
      </c>
      <c r="G4210" s="120">
        <v>17368896</v>
      </c>
      <c r="H4210" s="124"/>
      <c r="I4210" s="128" t="s">
        <v>9746</v>
      </c>
      <c r="J4210" s="124"/>
      <c r="K4210" s="124"/>
      <c r="L4210" s="124"/>
      <c r="M4210" s="124"/>
      <c r="N4210" s="213">
        <v>363529.88</v>
      </c>
      <c r="O4210" s="213">
        <v>0</v>
      </c>
      <c r="P4210" s="124" t="s">
        <v>1314</v>
      </c>
    </row>
    <row r="4211" spans="1:16" ht="76.5">
      <c r="A4211" s="266">
        <v>25</v>
      </c>
      <c r="B4211" s="124"/>
      <c r="C4211" s="125" t="s">
        <v>694</v>
      </c>
      <c r="D4211" s="119">
        <v>43209</v>
      </c>
      <c r="E4211" s="120" t="s">
        <v>8415</v>
      </c>
      <c r="F4211" s="120" t="s">
        <v>1315</v>
      </c>
      <c r="G4211" s="120">
        <v>17368895</v>
      </c>
      <c r="H4211" s="124"/>
      <c r="I4211" s="128" t="s">
        <v>9747</v>
      </c>
      <c r="J4211" s="124"/>
      <c r="K4211" s="124"/>
      <c r="L4211" s="124"/>
      <c r="M4211" s="124"/>
      <c r="N4211" s="213">
        <v>234283.45</v>
      </c>
      <c r="O4211" s="213">
        <v>0</v>
      </c>
      <c r="P4211" s="124" t="s">
        <v>1314</v>
      </c>
    </row>
    <row r="4212" spans="1:16" ht="76.5">
      <c r="A4212" s="266">
        <v>25</v>
      </c>
      <c r="B4212" s="124"/>
      <c r="C4212" s="125" t="s">
        <v>694</v>
      </c>
      <c r="D4212" s="119">
        <v>43209</v>
      </c>
      <c r="E4212" s="120" t="s">
        <v>8416</v>
      </c>
      <c r="F4212" s="120" t="s">
        <v>1315</v>
      </c>
      <c r="G4212" s="120">
        <v>17368879</v>
      </c>
      <c r="H4212" s="124"/>
      <c r="I4212" s="128" t="s">
        <v>9748</v>
      </c>
      <c r="J4212" s="124"/>
      <c r="K4212" s="124"/>
      <c r="L4212" s="124"/>
      <c r="M4212" s="124"/>
      <c r="N4212" s="213">
        <v>797660.18</v>
      </c>
      <c r="O4212" s="213">
        <v>0</v>
      </c>
      <c r="P4212" s="124" t="s">
        <v>1314</v>
      </c>
    </row>
    <row r="4213" spans="1:16" ht="76.5">
      <c r="A4213" s="266">
        <v>25</v>
      </c>
      <c r="B4213" s="124"/>
      <c r="C4213" s="125" t="s">
        <v>694</v>
      </c>
      <c r="D4213" s="119">
        <v>43209</v>
      </c>
      <c r="E4213" s="120" t="s">
        <v>8417</v>
      </c>
      <c r="F4213" s="120" t="s">
        <v>1315</v>
      </c>
      <c r="G4213" s="120">
        <v>17368873</v>
      </c>
      <c r="H4213" s="124"/>
      <c r="I4213" s="128" t="s">
        <v>9749</v>
      </c>
      <c r="J4213" s="124"/>
      <c r="K4213" s="124"/>
      <c r="L4213" s="124"/>
      <c r="M4213" s="124"/>
      <c r="N4213" s="213">
        <v>214133.28</v>
      </c>
      <c r="O4213" s="213">
        <v>0</v>
      </c>
      <c r="P4213" s="124" t="s">
        <v>1314</v>
      </c>
    </row>
    <row r="4214" spans="1:16" ht="63.75">
      <c r="A4214" s="266">
        <v>86</v>
      </c>
      <c r="B4214" s="124"/>
      <c r="C4214" s="125" t="s">
        <v>710</v>
      </c>
      <c r="D4214" s="119">
        <v>43210</v>
      </c>
      <c r="E4214" s="120" t="s">
        <v>7359</v>
      </c>
      <c r="F4214" s="120" t="s">
        <v>3</v>
      </c>
      <c r="G4214" s="120">
        <v>1615708</v>
      </c>
      <c r="H4214" s="124"/>
      <c r="I4214" s="128" t="s">
        <v>8790</v>
      </c>
      <c r="J4214" s="124"/>
      <c r="K4214" s="124"/>
      <c r="L4214" s="124"/>
      <c r="M4214" s="124"/>
      <c r="N4214" s="213">
        <v>0</v>
      </c>
      <c r="O4214" s="213">
        <v>1872</v>
      </c>
      <c r="P4214" s="124" t="s">
        <v>1314</v>
      </c>
    </row>
    <row r="4215" spans="1:16" ht="51">
      <c r="A4215" s="266" t="s">
        <v>619</v>
      </c>
      <c r="B4215" s="124"/>
      <c r="C4215" s="125" t="s">
        <v>713</v>
      </c>
      <c r="D4215" s="119">
        <v>43210</v>
      </c>
      <c r="E4215" s="120" t="s">
        <v>7436</v>
      </c>
      <c r="F4215" s="120" t="s">
        <v>3</v>
      </c>
      <c r="G4215" s="120">
        <v>1615645</v>
      </c>
      <c r="H4215" s="124"/>
      <c r="I4215" s="128" t="s">
        <v>8866</v>
      </c>
      <c r="J4215" s="124"/>
      <c r="K4215" s="124"/>
      <c r="L4215" s="124"/>
      <c r="M4215" s="124"/>
      <c r="N4215" s="213">
        <v>0</v>
      </c>
      <c r="O4215" s="213">
        <v>5000</v>
      </c>
      <c r="P4215" s="124" t="s">
        <v>1314</v>
      </c>
    </row>
    <row r="4216" spans="1:16" ht="63.75">
      <c r="A4216" s="266" t="s">
        <v>619</v>
      </c>
      <c r="B4216" s="124"/>
      <c r="C4216" s="125" t="s">
        <v>713</v>
      </c>
      <c r="D4216" s="119">
        <v>43210</v>
      </c>
      <c r="E4216" s="120" t="s">
        <v>7443</v>
      </c>
      <c r="F4216" s="120" t="s">
        <v>3</v>
      </c>
      <c r="G4216" s="120">
        <v>1615878</v>
      </c>
      <c r="H4216" s="124"/>
      <c r="I4216" s="128" t="s">
        <v>8873</v>
      </c>
      <c r="J4216" s="124"/>
      <c r="K4216" s="124"/>
      <c r="L4216" s="124"/>
      <c r="M4216" s="124"/>
      <c r="N4216" s="213">
        <v>0</v>
      </c>
      <c r="O4216" s="213">
        <v>6798.06</v>
      </c>
      <c r="P4216" s="124" t="s">
        <v>1314</v>
      </c>
    </row>
    <row r="4217" spans="1:16" ht="51">
      <c r="A4217" s="266" t="s">
        <v>619</v>
      </c>
      <c r="B4217" s="124"/>
      <c r="C4217" s="125" t="s">
        <v>713</v>
      </c>
      <c r="D4217" s="119">
        <v>43210</v>
      </c>
      <c r="E4217" s="120" t="s">
        <v>7459</v>
      </c>
      <c r="F4217" s="120" t="s">
        <v>3</v>
      </c>
      <c r="G4217" s="120">
        <v>1615691</v>
      </c>
      <c r="H4217" s="124"/>
      <c r="I4217" s="128" t="s">
        <v>8887</v>
      </c>
      <c r="J4217" s="124"/>
      <c r="K4217" s="124"/>
      <c r="L4217" s="124"/>
      <c r="M4217" s="124"/>
      <c r="N4217" s="213">
        <v>0</v>
      </c>
      <c r="O4217" s="213">
        <v>220.26</v>
      </c>
      <c r="P4217" s="124" t="s">
        <v>1314</v>
      </c>
    </row>
    <row r="4218" spans="1:16" ht="51">
      <c r="A4218" s="266" t="s">
        <v>619</v>
      </c>
      <c r="B4218" s="124"/>
      <c r="C4218" s="125" t="s">
        <v>713</v>
      </c>
      <c r="D4218" s="119">
        <v>43210</v>
      </c>
      <c r="E4218" s="120" t="s">
        <v>7468</v>
      </c>
      <c r="F4218" s="120" t="s">
        <v>3</v>
      </c>
      <c r="G4218" s="120">
        <v>1615889</v>
      </c>
      <c r="H4218" s="124"/>
      <c r="I4218" s="128" t="s">
        <v>8896</v>
      </c>
      <c r="J4218" s="124"/>
      <c r="K4218" s="124"/>
      <c r="L4218" s="124"/>
      <c r="M4218" s="124"/>
      <c r="N4218" s="213">
        <v>0</v>
      </c>
      <c r="O4218" s="213">
        <v>1480.63</v>
      </c>
      <c r="P4218" s="124" t="s">
        <v>1314</v>
      </c>
    </row>
    <row r="4219" spans="1:16" ht="63.75">
      <c r="A4219" s="266" t="s">
        <v>619</v>
      </c>
      <c r="B4219" s="124"/>
      <c r="C4219" s="125" t="s">
        <v>713</v>
      </c>
      <c r="D4219" s="119">
        <v>43210</v>
      </c>
      <c r="E4219" s="120" t="s">
        <v>7516</v>
      </c>
      <c r="F4219" s="120" t="s">
        <v>3</v>
      </c>
      <c r="G4219" s="120">
        <v>1615833</v>
      </c>
      <c r="H4219" s="124"/>
      <c r="I4219" s="128" t="s">
        <v>8928</v>
      </c>
      <c r="J4219" s="124"/>
      <c r="K4219" s="124"/>
      <c r="L4219" s="124"/>
      <c r="M4219" s="124"/>
      <c r="N4219" s="213">
        <v>0</v>
      </c>
      <c r="O4219" s="213">
        <v>370</v>
      </c>
      <c r="P4219" s="124" t="s">
        <v>1314</v>
      </c>
    </row>
    <row r="4220" spans="1:16" ht="51">
      <c r="A4220" s="266" t="s">
        <v>619</v>
      </c>
      <c r="B4220" s="124"/>
      <c r="C4220" s="125" t="s">
        <v>713</v>
      </c>
      <c r="D4220" s="119">
        <v>43210</v>
      </c>
      <c r="E4220" s="120" t="s">
        <v>7644</v>
      </c>
      <c r="F4220" s="120" t="s">
        <v>3</v>
      </c>
      <c r="G4220" s="120">
        <v>1615577</v>
      </c>
      <c r="H4220" s="124"/>
      <c r="I4220" s="128" t="s">
        <v>9041</v>
      </c>
      <c r="J4220" s="124"/>
      <c r="K4220" s="124"/>
      <c r="L4220" s="124"/>
      <c r="M4220" s="124"/>
      <c r="N4220" s="213">
        <v>0</v>
      </c>
      <c r="O4220" s="213">
        <v>2325.8200000000002</v>
      </c>
      <c r="P4220" s="124" t="s">
        <v>1314</v>
      </c>
    </row>
    <row r="4221" spans="1:16" ht="51">
      <c r="A4221" s="266">
        <v>48</v>
      </c>
      <c r="B4221" s="124"/>
      <c r="C4221" s="125" t="s">
        <v>700</v>
      </c>
      <c r="D4221" s="119">
        <v>43210</v>
      </c>
      <c r="E4221" s="120" t="s">
        <v>7729</v>
      </c>
      <c r="F4221" s="120" t="s">
        <v>3</v>
      </c>
      <c r="G4221" s="120">
        <v>1615838</v>
      </c>
      <c r="H4221" s="124"/>
      <c r="I4221" s="128" t="s">
        <v>9105</v>
      </c>
      <c r="J4221" s="124"/>
      <c r="K4221" s="124"/>
      <c r="L4221" s="124"/>
      <c r="M4221" s="124"/>
      <c r="N4221" s="213">
        <v>0</v>
      </c>
      <c r="O4221" s="213">
        <v>520</v>
      </c>
      <c r="P4221" s="124" t="s">
        <v>1314</v>
      </c>
    </row>
    <row r="4222" spans="1:16" ht="63.75">
      <c r="A4222" s="266">
        <v>47</v>
      </c>
      <c r="B4222" s="124"/>
      <c r="C4222" s="125" t="s">
        <v>699</v>
      </c>
      <c r="D4222" s="119">
        <v>43210</v>
      </c>
      <c r="E4222" s="120" t="s">
        <v>7732</v>
      </c>
      <c r="F4222" s="120" t="s">
        <v>3</v>
      </c>
      <c r="G4222" s="120">
        <v>1615639</v>
      </c>
      <c r="H4222" s="124"/>
      <c r="I4222" s="128" t="s">
        <v>9109</v>
      </c>
      <c r="J4222" s="124"/>
      <c r="K4222" s="124"/>
      <c r="L4222" s="124"/>
      <c r="M4222" s="124"/>
      <c r="N4222" s="213">
        <v>0</v>
      </c>
      <c r="O4222" s="213">
        <v>3520</v>
      </c>
      <c r="P4222" s="124" t="s">
        <v>1314</v>
      </c>
    </row>
    <row r="4223" spans="1:16" ht="63.75">
      <c r="A4223" s="266">
        <v>47</v>
      </c>
      <c r="B4223" s="124"/>
      <c r="C4223" s="125" t="s">
        <v>699</v>
      </c>
      <c r="D4223" s="119">
        <v>43210</v>
      </c>
      <c r="E4223" s="120" t="s">
        <v>7733</v>
      </c>
      <c r="F4223" s="120" t="s">
        <v>3</v>
      </c>
      <c r="G4223" s="120">
        <v>1615640</v>
      </c>
      <c r="H4223" s="124"/>
      <c r="I4223" s="128" t="s">
        <v>9110</v>
      </c>
      <c r="J4223" s="124"/>
      <c r="K4223" s="124"/>
      <c r="L4223" s="124"/>
      <c r="M4223" s="124"/>
      <c r="N4223" s="213">
        <v>0</v>
      </c>
      <c r="O4223" s="213">
        <v>7223.43</v>
      </c>
      <c r="P4223" s="124" t="s">
        <v>1314</v>
      </c>
    </row>
    <row r="4224" spans="1:16" ht="63.75">
      <c r="A4224" s="266">
        <v>35</v>
      </c>
      <c r="B4224" s="124"/>
      <c r="C4224" s="125" t="s">
        <v>696</v>
      </c>
      <c r="D4224" s="119">
        <v>43210</v>
      </c>
      <c r="E4224" s="120" t="s">
        <v>7734</v>
      </c>
      <c r="F4224" s="120" t="s">
        <v>3</v>
      </c>
      <c r="G4224" s="120">
        <v>1615642</v>
      </c>
      <c r="H4224" s="124"/>
      <c r="I4224" s="128" t="s">
        <v>9111</v>
      </c>
      <c r="J4224" s="124"/>
      <c r="K4224" s="124"/>
      <c r="L4224" s="124"/>
      <c r="M4224" s="124"/>
      <c r="N4224" s="213">
        <v>0</v>
      </c>
      <c r="O4224" s="213">
        <v>300</v>
      </c>
      <c r="P4224" s="124" t="s">
        <v>1314</v>
      </c>
    </row>
    <row r="4225" spans="1:16" ht="63.75">
      <c r="A4225" s="266">
        <v>35</v>
      </c>
      <c r="B4225" s="124"/>
      <c r="C4225" s="125" t="s">
        <v>696</v>
      </c>
      <c r="D4225" s="119">
        <v>43210</v>
      </c>
      <c r="E4225" s="120" t="s">
        <v>7735</v>
      </c>
      <c r="F4225" s="120" t="s">
        <v>3</v>
      </c>
      <c r="G4225" s="120">
        <v>1615644</v>
      </c>
      <c r="H4225" s="124"/>
      <c r="I4225" s="128" t="s">
        <v>9112</v>
      </c>
      <c r="J4225" s="124"/>
      <c r="K4225" s="124"/>
      <c r="L4225" s="124"/>
      <c r="M4225" s="124"/>
      <c r="N4225" s="213">
        <v>0</v>
      </c>
      <c r="O4225" s="213">
        <v>300</v>
      </c>
      <c r="P4225" s="124" t="s">
        <v>1314</v>
      </c>
    </row>
    <row r="4226" spans="1:16" ht="63.75">
      <c r="A4226" s="266">
        <v>35</v>
      </c>
      <c r="B4226" s="124"/>
      <c r="C4226" s="125" t="s">
        <v>696</v>
      </c>
      <c r="D4226" s="119">
        <v>43210</v>
      </c>
      <c r="E4226" s="120" t="s">
        <v>7736</v>
      </c>
      <c r="F4226" s="120" t="s">
        <v>3</v>
      </c>
      <c r="G4226" s="120">
        <v>1615646</v>
      </c>
      <c r="H4226" s="124"/>
      <c r="I4226" s="128" t="s">
        <v>9113</v>
      </c>
      <c r="J4226" s="124"/>
      <c r="K4226" s="124"/>
      <c r="L4226" s="124"/>
      <c r="M4226" s="124"/>
      <c r="N4226" s="213">
        <v>0</v>
      </c>
      <c r="O4226" s="213">
        <v>5400</v>
      </c>
      <c r="P4226" s="124" t="s">
        <v>1314</v>
      </c>
    </row>
    <row r="4227" spans="1:16" ht="63.75">
      <c r="A4227" s="266">
        <v>35</v>
      </c>
      <c r="B4227" s="124"/>
      <c r="C4227" s="125" t="s">
        <v>696</v>
      </c>
      <c r="D4227" s="119">
        <v>43210</v>
      </c>
      <c r="E4227" s="120" t="s">
        <v>7737</v>
      </c>
      <c r="F4227" s="120" t="s">
        <v>3</v>
      </c>
      <c r="G4227" s="120">
        <v>1615648</v>
      </c>
      <c r="H4227" s="124"/>
      <c r="I4227" s="128" t="s">
        <v>9114</v>
      </c>
      <c r="J4227" s="124"/>
      <c r="K4227" s="124"/>
      <c r="L4227" s="124"/>
      <c r="M4227" s="124"/>
      <c r="N4227" s="213">
        <v>0</v>
      </c>
      <c r="O4227" s="213">
        <v>26550</v>
      </c>
      <c r="P4227" s="124" t="s">
        <v>1314</v>
      </c>
    </row>
    <row r="4228" spans="1:16" ht="51">
      <c r="A4228" s="266">
        <v>15</v>
      </c>
      <c r="B4228" s="124"/>
      <c r="C4228" s="125" t="s">
        <v>691</v>
      </c>
      <c r="D4228" s="119">
        <v>43210</v>
      </c>
      <c r="E4228" s="120" t="s">
        <v>7738</v>
      </c>
      <c r="F4228" s="120" t="s">
        <v>3</v>
      </c>
      <c r="G4228" s="120">
        <v>1615649</v>
      </c>
      <c r="H4228" s="124"/>
      <c r="I4228" s="128" t="s">
        <v>9115</v>
      </c>
      <c r="J4228" s="124"/>
      <c r="K4228" s="124"/>
      <c r="L4228" s="124"/>
      <c r="M4228" s="124"/>
      <c r="N4228" s="213">
        <v>0</v>
      </c>
      <c r="O4228" s="213">
        <v>21.3</v>
      </c>
      <c r="P4228" s="124" t="s">
        <v>1314</v>
      </c>
    </row>
    <row r="4229" spans="1:16" ht="51">
      <c r="A4229" s="266">
        <v>15</v>
      </c>
      <c r="B4229" s="124"/>
      <c r="C4229" s="125" t="s">
        <v>691</v>
      </c>
      <c r="D4229" s="119">
        <v>43210</v>
      </c>
      <c r="E4229" s="120" t="s">
        <v>7739</v>
      </c>
      <c r="F4229" s="120" t="s">
        <v>3</v>
      </c>
      <c r="G4229" s="120">
        <v>1615650</v>
      </c>
      <c r="H4229" s="124"/>
      <c r="I4229" s="128" t="s">
        <v>9116</v>
      </c>
      <c r="J4229" s="124"/>
      <c r="K4229" s="124"/>
      <c r="L4229" s="124"/>
      <c r="M4229" s="124"/>
      <c r="N4229" s="213">
        <v>0</v>
      </c>
      <c r="O4229" s="213">
        <v>660.49</v>
      </c>
      <c r="P4229" s="124" t="s">
        <v>1314</v>
      </c>
    </row>
    <row r="4230" spans="1:16" ht="51">
      <c r="A4230" s="266">
        <v>15</v>
      </c>
      <c r="B4230" s="124"/>
      <c r="C4230" s="125" t="s">
        <v>691</v>
      </c>
      <c r="D4230" s="119">
        <v>43210</v>
      </c>
      <c r="E4230" s="120" t="s">
        <v>7740</v>
      </c>
      <c r="F4230" s="120" t="s">
        <v>3</v>
      </c>
      <c r="G4230" s="120">
        <v>1615651</v>
      </c>
      <c r="H4230" s="124"/>
      <c r="I4230" s="128" t="s">
        <v>9117</v>
      </c>
      <c r="J4230" s="124"/>
      <c r="K4230" s="124"/>
      <c r="L4230" s="124"/>
      <c r="M4230" s="124"/>
      <c r="N4230" s="213">
        <v>0</v>
      </c>
      <c r="O4230" s="213">
        <v>2466</v>
      </c>
      <c r="P4230" s="124" t="s">
        <v>1314</v>
      </c>
    </row>
    <row r="4231" spans="1:16" ht="63.75">
      <c r="A4231" s="266">
        <v>35</v>
      </c>
      <c r="B4231" s="124"/>
      <c r="C4231" s="125" t="s">
        <v>696</v>
      </c>
      <c r="D4231" s="119">
        <v>43210</v>
      </c>
      <c r="E4231" s="120" t="s">
        <v>7741</v>
      </c>
      <c r="F4231" s="120" t="s">
        <v>3</v>
      </c>
      <c r="G4231" s="120">
        <v>1615652</v>
      </c>
      <c r="H4231" s="124"/>
      <c r="I4231" s="128" t="s">
        <v>9118</v>
      </c>
      <c r="J4231" s="124"/>
      <c r="K4231" s="124"/>
      <c r="L4231" s="124"/>
      <c r="M4231" s="124"/>
      <c r="N4231" s="213">
        <v>0</v>
      </c>
      <c r="O4231" s="213">
        <v>11755</v>
      </c>
      <c r="P4231" s="124" t="s">
        <v>1314</v>
      </c>
    </row>
    <row r="4232" spans="1:16" ht="51">
      <c r="A4232" s="266">
        <v>15</v>
      </c>
      <c r="B4232" s="124"/>
      <c r="C4232" s="125" t="s">
        <v>691</v>
      </c>
      <c r="D4232" s="119">
        <v>43210</v>
      </c>
      <c r="E4232" s="120" t="s">
        <v>7742</v>
      </c>
      <c r="F4232" s="120" t="s">
        <v>3</v>
      </c>
      <c r="G4232" s="120">
        <v>1615653</v>
      </c>
      <c r="H4232" s="124"/>
      <c r="I4232" s="128" t="s">
        <v>9119</v>
      </c>
      <c r="J4232" s="124"/>
      <c r="K4232" s="124"/>
      <c r="L4232" s="124"/>
      <c r="M4232" s="124"/>
      <c r="N4232" s="213">
        <v>0</v>
      </c>
      <c r="O4232" s="213">
        <v>320</v>
      </c>
      <c r="P4232" s="124" t="s">
        <v>1314</v>
      </c>
    </row>
    <row r="4233" spans="1:16" ht="51">
      <c r="A4233" s="266">
        <v>15</v>
      </c>
      <c r="B4233" s="124"/>
      <c r="C4233" s="125" t="s">
        <v>691</v>
      </c>
      <c r="D4233" s="119">
        <v>43210</v>
      </c>
      <c r="E4233" s="120" t="s">
        <v>7743</v>
      </c>
      <c r="F4233" s="120" t="s">
        <v>3</v>
      </c>
      <c r="G4233" s="120">
        <v>1615655</v>
      </c>
      <c r="H4233" s="124"/>
      <c r="I4233" s="128" t="s">
        <v>9120</v>
      </c>
      <c r="J4233" s="124"/>
      <c r="K4233" s="124"/>
      <c r="L4233" s="124"/>
      <c r="M4233" s="124"/>
      <c r="N4233" s="213">
        <v>0</v>
      </c>
      <c r="O4233" s="213">
        <v>1026</v>
      </c>
      <c r="P4233" s="124" t="s">
        <v>1314</v>
      </c>
    </row>
    <row r="4234" spans="1:16" ht="51">
      <c r="A4234" s="266">
        <v>15</v>
      </c>
      <c r="B4234" s="124"/>
      <c r="C4234" s="125" t="s">
        <v>691</v>
      </c>
      <c r="D4234" s="119">
        <v>43210</v>
      </c>
      <c r="E4234" s="120" t="s">
        <v>7744</v>
      </c>
      <c r="F4234" s="120" t="s">
        <v>3</v>
      </c>
      <c r="G4234" s="120">
        <v>1615657</v>
      </c>
      <c r="H4234" s="124"/>
      <c r="I4234" s="128" t="s">
        <v>9121</v>
      </c>
      <c r="J4234" s="124"/>
      <c r="K4234" s="124"/>
      <c r="L4234" s="124"/>
      <c r="M4234" s="124"/>
      <c r="N4234" s="213">
        <v>0</v>
      </c>
      <c r="O4234" s="213">
        <v>170</v>
      </c>
      <c r="P4234" s="124" t="s">
        <v>1314</v>
      </c>
    </row>
    <row r="4235" spans="1:16" ht="51">
      <c r="A4235" s="266">
        <v>15</v>
      </c>
      <c r="B4235" s="124"/>
      <c r="C4235" s="125" t="s">
        <v>691</v>
      </c>
      <c r="D4235" s="119">
        <v>43210</v>
      </c>
      <c r="E4235" s="120" t="s">
        <v>7745</v>
      </c>
      <c r="F4235" s="120" t="s">
        <v>3</v>
      </c>
      <c r="G4235" s="120">
        <v>1615658</v>
      </c>
      <c r="H4235" s="124"/>
      <c r="I4235" s="128" t="s">
        <v>9122</v>
      </c>
      <c r="J4235" s="124"/>
      <c r="K4235" s="124"/>
      <c r="L4235" s="124"/>
      <c r="M4235" s="124"/>
      <c r="N4235" s="213">
        <v>0</v>
      </c>
      <c r="O4235" s="213">
        <v>2466</v>
      </c>
      <c r="P4235" s="124" t="s">
        <v>1314</v>
      </c>
    </row>
    <row r="4236" spans="1:16" ht="51">
      <c r="A4236" s="266">
        <v>15</v>
      </c>
      <c r="B4236" s="124"/>
      <c r="C4236" s="125" t="s">
        <v>691</v>
      </c>
      <c r="D4236" s="119">
        <v>43210</v>
      </c>
      <c r="E4236" s="120" t="s">
        <v>7746</v>
      </c>
      <c r="F4236" s="120" t="s">
        <v>3</v>
      </c>
      <c r="G4236" s="120">
        <v>1615660</v>
      </c>
      <c r="H4236" s="124"/>
      <c r="I4236" s="128" t="s">
        <v>9123</v>
      </c>
      <c r="J4236" s="124"/>
      <c r="K4236" s="124"/>
      <c r="L4236" s="124"/>
      <c r="M4236" s="124"/>
      <c r="N4236" s="213">
        <v>0</v>
      </c>
      <c r="O4236" s="213">
        <v>120</v>
      </c>
      <c r="P4236" s="124" t="s">
        <v>1314</v>
      </c>
    </row>
    <row r="4237" spans="1:16" ht="51">
      <c r="A4237" s="266">
        <v>15</v>
      </c>
      <c r="B4237" s="124"/>
      <c r="C4237" s="125" t="s">
        <v>691</v>
      </c>
      <c r="D4237" s="119">
        <v>43210</v>
      </c>
      <c r="E4237" s="120" t="s">
        <v>7747</v>
      </c>
      <c r="F4237" s="120" t="s">
        <v>3</v>
      </c>
      <c r="G4237" s="120">
        <v>1615662</v>
      </c>
      <c r="H4237" s="124"/>
      <c r="I4237" s="128" t="s">
        <v>9124</v>
      </c>
      <c r="J4237" s="124"/>
      <c r="K4237" s="124"/>
      <c r="L4237" s="124"/>
      <c r="M4237" s="124"/>
      <c r="N4237" s="213">
        <v>0</v>
      </c>
      <c r="O4237" s="213">
        <v>180</v>
      </c>
      <c r="P4237" s="124" t="s">
        <v>1314</v>
      </c>
    </row>
    <row r="4238" spans="1:16" ht="51">
      <c r="A4238" s="266">
        <v>15</v>
      </c>
      <c r="B4238" s="124"/>
      <c r="C4238" s="125" t="s">
        <v>691</v>
      </c>
      <c r="D4238" s="119">
        <v>43210</v>
      </c>
      <c r="E4238" s="120" t="s">
        <v>7748</v>
      </c>
      <c r="F4238" s="120" t="s">
        <v>3</v>
      </c>
      <c r="G4238" s="120">
        <v>1615663</v>
      </c>
      <c r="H4238" s="124"/>
      <c r="I4238" s="128" t="s">
        <v>9125</v>
      </c>
      <c r="J4238" s="124"/>
      <c r="K4238" s="124"/>
      <c r="L4238" s="124"/>
      <c r="M4238" s="124"/>
      <c r="N4238" s="213">
        <v>0</v>
      </c>
      <c r="O4238" s="213">
        <v>1425</v>
      </c>
      <c r="P4238" s="124" t="s">
        <v>1314</v>
      </c>
    </row>
    <row r="4239" spans="1:16" ht="51">
      <c r="A4239" s="266">
        <v>15</v>
      </c>
      <c r="B4239" s="124"/>
      <c r="C4239" s="125" t="s">
        <v>691</v>
      </c>
      <c r="D4239" s="119">
        <v>43210</v>
      </c>
      <c r="E4239" s="120" t="s">
        <v>7749</v>
      </c>
      <c r="F4239" s="120" t="s">
        <v>3</v>
      </c>
      <c r="G4239" s="120">
        <v>1615664</v>
      </c>
      <c r="H4239" s="124"/>
      <c r="I4239" s="128" t="s">
        <v>9126</v>
      </c>
      <c r="J4239" s="124"/>
      <c r="K4239" s="124"/>
      <c r="L4239" s="124"/>
      <c r="M4239" s="124"/>
      <c r="N4239" s="213">
        <v>0</v>
      </c>
      <c r="O4239" s="213">
        <v>730</v>
      </c>
      <c r="P4239" s="124" t="s">
        <v>1314</v>
      </c>
    </row>
    <row r="4240" spans="1:16" ht="63.75">
      <c r="A4240" s="266">
        <v>222</v>
      </c>
      <c r="B4240" s="124"/>
      <c r="C4240" s="125" t="s">
        <v>764</v>
      </c>
      <c r="D4240" s="119">
        <v>43210</v>
      </c>
      <c r="E4240" s="120" t="s">
        <v>7750</v>
      </c>
      <c r="F4240" s="120" t="s">
        <v>3</v>
      </c>
      <c r="G4240" s="120">
        <v>1615690</v>
      </c>
      <c r="H4240" s="124"/>
      <c r="I4240" s="128" t="s">
        <v>9127</v>
      </c>
      <c r="J4240" s="124"/>
      <c r="K4240" s="124"/>
      <c r="L4240" s="124"/>
      <c r="M4240" s="124"/>
      <c r="N4240" s="213">
        <v>0</v>
      </c>
      <c r="O4240" s="213">
        <v>5259.11</v>
      </c>
      <c r="P4240" s="124" t="s">
        <v>1314</v>
      </c>
    </row>
    <row r="4241" spans="1:16" ht="63.75">
      <c r="A4241" s="266">
        <v>222</v>
      </c>
      <c r="B4241" s="124"/>
      <c r="C4241" s="125" t="s">
        <v>764</v>
      </c>
      <c r="D4241" s="119">
        <v>43210</v>
      </c>
      <c r="E4241" s="120" t="s">
        <v>7751</v>
      </c>
      <c r="F4241" s="120" t="s">
        <v>3</v>
      </c>
      <c r="G4241" s="120">
        <v>1615692</v>
      </c>
      <c r="H4241" s="124"/>
      <c r="I4241" s="128" t="s">
        <v>9128</v>
      </c>
      <c r="J4241" s="124"/>
      <c r="K4241" s="124"/>
      <c r="L4241" s="124"/>
      <c r="M4241" s="124"/>
      <c r="N4241" s="213">
        <v>0</v>
      </c>
      <c r="O4241" s="213">
        <v>8229.52</v>
      </c>
      <c r="P4241" s="124" t="s">
        <v>1314</v>
      </c>
    </row>
    <row r="4242" spans="1:16" ht="63.75">
      <c r="A4242" s="266">
        <v>86</v>
      </c>
      <c r="B4242" s="124"/>
      <c r="C4242" s="125" t="s">
        <v>710</v>
      </c>
      <c r="D4242" s="119">
        <v>43210</v>
      </c>
      <c r="E4242" s="120" t="s">
        <v>7752</v>
      </c>
      <c r="F4242" s="120" t="s">
        <v>3</v>
      </c>
      <c r="G4242" s="120">
        <v>1615707</v>
      </c>
      <c r="H4242" s="124"/>
      <c r="I4242" s="128" t="s">
        <v>9129</v>
      </c>
      <c r="J4242" s="124"/>
      <c r="K4242" s="124"/>
      <c r="L4242" s="124"/>
      <c r="M4242" s="124"/>
      <c r="N4242" s="213">
        <v>0</v>
      </c>
      <c r="O4242" s="213">
        <v>3855</v>
      </c>
      <c r="P4242" s="124" t="s">
        <v>1314</v>
      </c>
    </row>
    <row r="4243" spans="1:16" ht="51">
      <c r="A4243" s="266">
        <v>373</v>
      </c>
      <c r="B4243" s="124"/>
      <c r="C4243" s="125" t="s">
        <v>1269</v>
      </c>
      <c r="D4243" s="119">
        <v>43210</v>
      </c>
      <c r="E4243" s="120" t="s">
        <v>7754</v>
      </c>
      <c r="F4243" s="120" t="s">
        <v>3</v>
      </c>
      <c r="G4243" s="120">
        <v>1615668</v>
      </c>
      <c r="H4243" s="124"/>
      <c r="I4243" s="128" t="s">
        <v>9131</v>
      </c>
      <c r="J4243" s="124"/>
      <c r="K4243" s="124"/>
      <c r="L4243" s="124"/>
      <c r="M4243" s="124"/>
      <c r="N4243" s="213">
        <v>0</v>
      </c>
      <c r="O4243" s="213">
        <v>222</v>
      </c>
      <c r="P4243" s="124" t="s">
        <v>1314</v>
      </c>
    </row>
    <row r="4244" spans="1:16" ht="51">
      <c r="A4244" s="266">
        <v>155</v>
      </c>
      <c r="B4244" s="124"/>
      <c r="C4244" s="125" t="s">
        <v>744</v>
      </c>
      <c r="D4244" s="119">
        <v>43210</v>
      </c>
      <c r="E4244" s="120" t="s">
        <v>7755</v>
      </c>
      <c r="F4244" s="120" t="s">
        <v>3</v>
      </c>
      <c r="G4244" s="120">
        <v>1615671</v>
      </c>
      <c r="H4244" s="124"/>
      <c r="I4244" s="128" t="s">
        <v>9132</v>
      </c>
      <c r="J4244" s="124"/>
      <c r="K4244" s="124"/>
      <c r="L4244" s="124"/>
      <c r="M4244" s="124"/>
      <c r="N4244" s="213">
        <v>0</v>
      </c>
      <c r="O4244" s="213">
        <v>90</v>
      </c>
      <c r="P4244" s="124" t="s">
        <v>1314</v>
      </c>
    </row>
    <row r="4245" spans="1:16" ht="51">
      <c r="A4245" s="266">
        <v>130</v>
      </c>
      <c r="B4245" s="124"/>
      <c r="C4245" s="125" t="s">
        <v>727</v>
      </c>
      <c r="D4245" s="119">
        <v>43210</v>
      </c>
      <c r="E4245" s="120" t="s">
        <v>7757</v>
      </c>
      <c r="F4245" s="120" t="s">
        <v>3</v>
      </c>
      <c r="G4245" s="120">
        <v>1615701</v>
      </c>
      <c r="H4245" s="124"/>
      <c r="I4245" s="128" t="s">
        <v>9134</v>
      </c>
      <c r="J4245" s="124"/>
      <c r="K4245" s="124"/>
      <c r="L4245" s="124"/>
      <c r="M4245" s="124"/>
      <c r="N4245" s="213">
        <v>0</v>
      </c>
      <c r="O4245" s="213">
        <v>222</v>
      </c>
      <c r="P4245" s="124" t="s">
        <v>1314</v>
      </c>
    </row>
    <row r="4246" spans="1:16" ht="51">
      <c r="A4246" s="266" t="s">
        <v>619</v>
      </c>
      <c r="B4246" s="124"/>
      <c r="C4246" s="125" t="s">
        <v>713</v>
      </c>
      <c r="D4246" s="119">
        <v>43210</v>
      </c>
      <c r="E4246" s="120" t="s">
        <v>7777</v>
      </c>
      <c r="F4246" s="120" t="s">
        <v>3</v>
      </c>
      <c r="G4246" s="120">
        <v>1615643</v>
      </c>
      <c r="H4246" s="124"/>
      <c r="I4246" s="128" t="s">
        <v>9153</v>
      </c>
      <c r="J4246" s="124"/>
      <c r="K4246" s="124"/>
      <c r="L4246" s="124"/>
      <c r="M4246" s="124"/>
      <c r="N4246" s="213">
        <v>0</v>
      </c>
      <c r="O4246" s="213">
        <v>2000</v>
      </c>
      <c r="P4246" s="124" t="s">
        <v>1314</v>
      </c>
    </row>
    <row r="4247" spans="1:16" ht="63.75">
      <c r="A4247" s="266">
        <v>25</v>
      </c>
      <c r="B4247" s="124"/>
      <c r="C4247" s="125" t="s">
        <v>694</v>
      </c>
      <c r="D4247" s="119">
        <v>43210</v>
      </c>
      <c r="E4247" s="120" t="s">
        <v>7917</v>
      </c>
      <c r="F4247" s="120" t="s">
        <v>3</v>
      </c>
      <c r="G4247" s="120">
        <v>1615716</v>
      </c>
      <c r="H4247" s="124"/>
      <c r="I4247" s="128" t="s">
        <v>9278</v>
      </c>
      <c r="J4247" s="124"/>
      <c r="K4247" s="124"/>
      <c r="L4247" s="124"/>
      <c r="M4247" s="124"/>
      <c r="N4247" s="213">
        <v>0</v>
      </c>
      <c r="O4247" s="213">
        <v>58366.84</v>
      </c>
      <c r="P4247" s="124" t="s">
        <v>1314</v>
      </c>
    </row>
    <row r="4248" spans="1:16" ht="76.5">
      <c r="A4248" s="266" t="s">
        <v>620</v>
      </c>
      <c r="B4248" s="124"/>
      <c r="C4248" s="125" t="s">
        <v>714</v>
      </c>
      <c r="D4248" s="119">
        <v>43210</v>
      </c>
      <c r="E4248" s="120" t="s">
        <v>8418</v>
      </c>
      <c r="F4248" s="120" t="s">
        <v>1256</v>
      </c>
      <c r="G4248" s="120">
        <v>17387056</v>
      </c>
      <c r="H4248" s="124"/>
      <c r="I4248" s="128" t="s">
        <v>4686</v>
      </c>
      <c r="J4248" s="124"/>
      <c r="K4248" s="124"/>
      <c r="L4248" s="124"/>
      <c r="M4248" s="124"/>
      <c r="N4248" s="213">
        <v>0</v>
      </c>
      <c r="O4248" s="213">
        <v>1047.93</v>
      </c>
      <c r="P4248" s="124" t="s">
        <v>1314</v>
      </c>
    </row>
    <row r="4249" spans="1:16" ht="76.5">
      <c r="A4249" s="266" t="s">
        <v>620</v>
      </c>
      <c r="B4249" s="124"/>
      <c r="C4249" s="125" t="s">
        <v>714</v>
      </c>
      <c r="D4249" s="119">
        <v>43210</v>
      </c>
      <c r="E4249" s="120" t="s">
        <v>8419</v>
      </c>
      <c r="F4249" s="120" t="s">
        <v>6</v>
      </c>
      <c r="G4249" s="120">
        <v>965655</v>
      </c>
      <c r="H4249" s="124"/>
      <c r="I4249" s="128" t="s">
        <v>9750</v>
      </c>
      <c r="J4249" s="124"/>
      <c r="K4249" s="124"/>
      <c r="L4249" s="124"/>
      <c r="M4249" s="124"/>
      <c r="N4249" s="213">
        <v>0</v>
      </c>
      <c r="O4249" s="213">
        <v>265000</v>
      </c>
      <c r="P4249" s="124" t="s">
        <v>1314</v>
      </c>
    </row>
    <row r="4250" spans="1:16" ht="63.75">
      <c r="A4250" s="266" t="s">
        <v>619</v>
      </c>
      <c r="B4250" s="124"/>
      <c r="C4250" s="125" t="s">
        <v>713</v>
      </c>
      <c r="D4250" s="119">
        <v>43210</v>
      </c>
      <c r="E4250" s="120" t="s">
        <v>8420</v>
      </c>
      <c r="F4250" s="120" t="s">
        <v>6</v>
      </c>
      <c r="G4250" s="120">
        <v>965689</v>
      </c>
      <c r="H4250" s="124"/>
      <c r="I4250" s="128" t="s">
        <v>9751</v>
      </c>
      <c r="J4250" s="124"/>
      <c r="K4250" s="124"/>
      <c r="L4250" s="124"/>
      <c r="M4250" s="124"/>
      <c r="N4250" s="213">
        <v>0</v>
      </c>
      <c r="O4250" s="213">
        <v>267967.84999999998</v>
      </c>
      <c r="P4250" s="124" t="s">
        <v>1314</v>
      </c>
    </row>
    <row r="4251" spans="1:16" ht="51">
      <c r="A4251" s="266" t="s">
        <v>619</v>
      </c>
      <c r="B4251" s="124"/>
      <c r="C4251" s="125" t="s">
        <v>713</v>
      </c>
      <c r="D4251" s="119">
        <v>43210</v>
      </c>
      <c r="E4251" s="120" t="s">
        <v>8421</v>
      </c>
      <c r="F4251" s="120" t="s">
        <v>6</v>
      </c>
      <c r="G4251" s="120">
        <v>965691</v>
      </c>
      <c r="H4251" s="124"/>
      <c r="I4251" s="128" t="s">
        <v>9752</v>
      </c>
      <c r="J4251" s="124"/>
      <c r="K4251" s="124"/>
      <c r="L4251" s="124"/>
      <c r="M4251" s="124"/>
      <c r="N4251" s="213">
        <v>0</v>
      </c>
      <c r="O4251" s="213">
        <v>8.51</v>
      </c>
      <c r="P4251" s="124" t="s">
        <v>1314</v>
      </c>
    </row>
    <row r="4252" spans="1:16" ht="63.75">
      <c r="A4252" s="266">
        <v>287</v>
      </c>
      <c r="B4252" s="124"/>
      <c r="C4252" s="125" t="s">
        <v>790</v>
      </c>
      <c r="D4252" s="119">
        <v>43210</v>
      </c>
      <c r="E4252" s="120" t="s">
        <v>8422</v>
      </c>
      <c r="F4252" s="120" t="s">
        <v>6</v>
      </c>
      <c r="G4252" s="120">
        <v>919255</v>
      </c>
      <c r="H4252" s="124"/>
      <c r="I4252" s="128" t="s">
        <v>9753</v>
      </c>
      <c r="J4252" s="124"/>
      <c r="K4252" s="124"/>
      <c r="L4252" s="124"/>
      <c r="M4252" s="124"/>
      <c r="N4252" s="213">
        <v>0</v>
      </c>
      <c r="O4252" s="213">
        <v>211718</v>
      </c>
      <c r="P4252" s="124" t="s">
        <v>1314</v>
      </c>
    </row>
    <row r="4253" spans="1:16" ht="76.5">
      <c r="A4253" s="266">
        <v>287</v>
      </c>
      <c r="B4253" s="124"/>
      <c r="C4253" s="125" t="s">
        <v>790</v>
      </c>
      <c r="D4253" s="119">
        <v>43210</v>
      </c>
      <c r="E4253" s="120" t="s">
        <v>8423</v>
      </c>
      <c r="F4253" s="120" t="s">
        <v>11</v>
      </c>
      <c r="G4253" s="120">
        <v>919255</v>
      </c>
      <c r="H4253" s="124"/>
      <c r="I4253" s="128" t="s">
        <v>9754</v>
      </c>
      <c r="J4253" s="124"/>
      <c r="K4253" s="124"/>
      <c r="L4253" s="124"/>
      <c r="M4253" s="124"/>
      <c r="N4253" s="213">
        <v>50</v>
      </c>
      <c r="O4253" s="213">
        <v>0</v>
      </c>
      <c r="P4253" s="124" t="s">
        <v>1314</v>
      </c>
    </row>
    <row r="4254" spans="1:16" ht="51">
      <c r="A4254" s="266">
        <v>513</v>
      </c>
      <c r="B4254" s="124"/>
      <c r="C4254" s="125" t="s">
        <v>201</v>
      </c>
      <c r="D4254" s="119">
        <v>43210</v>
      </c>
      <c r="E4254" s="120" t="s">
        <v>8424</v>
      </c>
      <c r="F4254" s="120" t="s">
        <v>11</v>
      </c>
      <c r="G4254" s="120">
        <v>919318</v>
      </c>
      <c r="H4254" s="124"/>
      <c r="I4254" s="128" t="s">
        <v>9755</v>
      </c>
      <c r="J4254" s="124"/>
      <c r="K4254" s="124"/>
      <c r="L4254" s="124"/>
      <c r="M4254" s="124"/>
      <c r="N4254" s="213">
        <v>50</v>
      </c>
      <c r="O4254" s="213">
        <v>0</v>
      </c>
      <c r="P4254" s="124" t="s">
        <v>1314</v>
      </c>
    </row>
    <row r="4255" spans="1:16" ht="51">
      <c r="A4255" s="266">
        <v>513</v>
      </c>
      <c r="B4255" s="124"/>
      <c r="C4255" s="125" t="s">
        <v>201</v>
      </c>
      <c r="D4255" s="119">
        <v>43210</v>
      </c>
      <c r="E4255" s="120" t="s">
        <v>8425</v>
      </c>
      <c r="F4255" s="120" t="s">
        <v>15</v>
      </c>
      <c r="G4255" s="120">
        <v>717197</v>
      </c>
      <c r="H4255" s="124"/>
      <c r="I4255" s="128" t="s">
        <v>7088</v>
      </c>
      <c r="J4255" s="124"/>
      <c r="K4255" s="124"/>
      <c r="L4255" s="124"/>
      <c r="M4255" s="124"/>
      <c r="N4255" s="213">
        <v>50</v>
      </c>
      <c r="O4255" s="213">
        <v>0</v>
      </c>
      <c r="P4255" s="124" t="s">
        <v>1314</v>
      </c>
    </row>
    <row r="4256" spans="1:16" ht="63.75">
      <c r="A4256" s="266" t="s">
        <v>619</v>
      </c>
      <c r="B4256" s="124"/>
      <c r="C4256" s="125" t="s">
        <v>713</v>
      </c>
      <c r="D4256" s="119">
        <v>43210</v>
      </c>
      <c r="E4256" s="120" t="s">
        <v>8426</v>
      </c>
      <c r="F4256" s="120" t="s">
        <v>15</v>
      </c>
      <c r="G4256" s="120">
        <v>717205</v>
      </c>
      <c r="H4256" s="124"/>
      <c r="I4256" s="128" t="s">
        <v>9756</v>
      </c>
      <c r="J4256" s="124"/>
      <c r="K4256" s="124"/>
      <c r="L4256" s="124"/>
      <c r="M4256" s="124"/>
      <c r="N4256" s="213">
        <v>50</v>
      </c>
      <c r="O4256" s="213">
        <v>0</v>
      </c>
      <c r="P4256" s="124" t="s">
        <v>1314</v>
      </c>
    </row>
    <row r="4257" spans="1:16" ht="102">
      <c r="A4257" s="266">
        <v>513</v>
      </c>
      <c r="B4257" s="124"/>
      <c r="C4257" s="125" t="s">
        <v>201</v>
      </c>
      <c r="D4257" s="119">
        <v>43210</v>
      </c>
      <c r="E4257" s="120" t="s">
        <v>8427</v>
      </c>
      <c r="F4257" s="120" t="s">
        <v>15</v>
      </c>
      <c r="G4257" s="120">
        <v>4816</v>
      </c>
      <c r="H4257" s="124"/>
      <c r="I4257" s="128" t="s">
        <v>9757</v>
      </c>
      <c r="J4257" s="124"/>
      <c r="K4257" s="124"/>
      <c r="L4257" s="124"/>
      <c r="M4257" s="124"/>
      <c r="N4257" s="213">
        <v>448.91</v>
      </c>
      <c r="O4257" s="213">
        <v>0</v>
      </c>
      <c r="P4257" s="124" t="s">
        <v>1314</v>
      </c>
    </row>
    <row r="4258" spans="1:16" ht="89.25">
      <c r="A4258" s="266">
        <v>25</v>
      </c>
      <c r="B4258" s="124"/>
      <c r="C4258" s="125" t="s">
        <v>694</v>
      </c>
      <c r="D4258" s="119">
        <v>43210</v>
      </c>
      <c r="E4258" s="120" t="s">
        <v>8428</v>
      </c>
      <c r="F4258" s="120" t="s">
        <v>15</v>
      </c>
      <c r="G4258" s="120">
        <v>4810</v>
      </c>
      <c r="H4258" s="124"/>
      <c r="I4258" s="128" t="s">
        <v>9758</v>
      </c>
      <c r="J4258" s="124"/>
      <c r="K4258" s="124"/>
      <c r="L4258" s="124"/>
      <c r="M4258" s="124"/>
      <c r="N4258" s="213">
        <v>318.57</v>
      </c>
      <c r="O4258" s="213">
        <v>0</v>
      </c>
      <c r="P4258" s="124" t="s">
        <v>1314</v>
      </c>
    </row>
    <row r="4259" spans="1:16" ht="89.25">
      <c r="A4259" s="266" t="s">
        <v>619</v>
      </c>
      <c r="B4259" s="124"/>
      <c r="C4259" s="125" t="s">
        <v>713</v>
      </c>
      <c r="D4259" s="119">
        <v>43210</v>
      </c>
      <c r="E4259" s="120" t="s">
        <v>8429</v>
      </c>
      <c r="F4259" s="120" t="s">
        <v>15</v>
      </c>
      <c r="G4259" s="120">
        <v>4813</v>
      </c>
      <c r="H4259" s="124"/>
      <c r="I4259" s="128" t="s">
        <v>9759</v>
      </c>
      <c r="J4259" s="124"/>
      <c r="K4259" s="124"/>
      <c r="L4259" s="124"/>
      <c r="M4259" s="124"/>
      <c r="N4259" s="213">
        <v>279.60000000000002</v>
      </c>
      <c r="O4259" s="213">
        <v>0</v>
      </c>
      <c r="P4259" s="124" t="s">
        <v>1314</v>
      </c>
    </row>
    <row r="4260" spans="1:16" ht="63.75">
      <c r="A4260" s="266">
        <v>513</v>
      </c>
      <c r="B4260" s="124"/>
      <c r="C4260" s="125" t="s">
        <v>201</v>
      </c>
      <c r="D4260" s="119">
        <v>43210</v>
      </c>
      <c r="E4260" s="120" t="s">
        <v>8430</v>
      </c>
      <c r="F4260" s="120" t="s">
        <v>15</v>
      </c>
      <c r="G4260" s="120">
        <v>717766</v>
      </c>
      <c r="H4260" s="124"/>
      <c r="I4260" s="128" t="s">
        <v>9760</v>
      </c>
      <c r="J4260" s="124"/>
      <c r="K4260" s="124"/>
      <c r="L4260" s="124"/>
      <c r="M4260" s="124"/>
      <c r="N4260" s="213">
        <v>50</v>
      </c>
      <c r="O4260" s="213">
        <v>0</v>
      </c>
      <c r="P4260" s="124" t="s">
        <v>1314</v>
      </c>
    </row>
    <row r="4261" spans="1:16" ht="51">
      <c r="A4261" s="266">
        <v>513</v>
      </c>
      <c r="B4261" s="124"/>
      <c r="C4261" s="125" t="s">
        <v>201</v>
      </c>
      <c r="D4261" s="119">
        <v>43210</v>
      </c>
      <c r="E4261" s="120" t="s">
        <v>8431</v>
      </c>
      <c r="F4261" s="120" t="s">
        <v>15</v>
      </c>
      <c r="G4261" s="120">
        <v>717778</v>
      </c>
      <c r="H4261" s="124"/>
      <c r="I4261" s="128" t="s">
        <v>9761</v>
      </c>
      <c r="J4261" s="124"/>
      <c r="K4261" s="124"/>
      <c r="L4261" s="124"/>
      <c r="M4261" s="124"/>
      <c r="N4261" s="213">
        <v>50</v>
      </c>
      <c r="O4261" s="213">
        <v>0</v>
      </c>
      <c r="P4261" s="124" t="s">
        <v>1314</v>
      </c>
    </row>
    <row r="4262" spans="1:16" ht="63.75">
      <c r="A4262" s="266" t="s">
        <v>619</v>
      </c>
      <c r="B4262" s="124"/>
      <c r="C4262" s="125" t="s">
        <v>713</v>
      </c>
      <c r="D4262" s="119">
        <v>43210</v>
      </c>
      <c r="E4262" s="120" t="s">
        <v>8432</v>
      </c>
      <c r="F4262" s="120" t="s">
        <v>15</v>
      </c>
      <c r="G4262" s="120">
        <v>717782</v>
      </c>
      <c r="H4262" s="124"/>
      <c r="I4262" s="128" t="s">
        <v>9762</v>
      </c>
      <c r="J4262" s="124"/>
      <c r="K4262" s="124"/>
      <c r="L4262" s="124"/>
      <c r="M4262" s="124"/>
      <c r="N4262" s="213">
        <v>50</v>
      </c>
      <c r="O4262" s="213">
        <v>0</v>
      </c>
      <c r="P4262" s="124" t="s">
        <v>1314</v>
      </c>
    </row>
    <row r="4263" spans="1:16" ht="51">
      <c r="A4263" s="266">
        <v>513</v>
      </c>
      <c r="B4263" s="124"/>
      <c r="C4263" s="125" t="s">
        <v>201</v>
      </c>
      <c r="D4263" s="119">
        <v>43210</v>
      </c>
      <c r="E4263" s="120" t="s">
        <v>8433</v>
      </c>
      <c r="F4263" s="120" t="s">
        <v>15</v>
      </c>
      <c r="G4263" s="120">
        <v>717784</v>
      </c>
      <c r="H4263" s="124"/>
      <c r="I4263" s="128" t="s">
        <v>7064</v>
      </c>
      <c r="J4263" s="124"/>
      <c r="K4263" s="124"/>
      <c r="L4263" s="124"/>
      <c r="M4263" s="124"/>
      <c r="N4263" s="213">
        <v>50</v>
      </c>
      <c r="O4263" s="213">
        <v>0</v>
      </c>
      <c r="P4263" s="124" t="s">
        <v>1314</v>
      </c>
    </row>
    <row r="4264" spans="1:16" ht="51">
      <c r="A4264" s="266" t="s">
        <v>626</v>
      </c>
      <c r="B4264" s="124"/>
      <c r="C4264" s="125" t="s">
        <v>1234</v>
      </c>
      <c r="D4264" s="119">
        <v>43213</v>
      </c>
      <c r="E4264" s="120" t="s">
        <v>7357</v>
      </c>
      <c r="F4264" s="120" t="s">
        <v>3</v>
      </c>
      <c r="G4264" s="120">
        <v>1616111</v>
      </c>
      <c r="H4264" s="124"/>
      <c r="I4264" s="128" t="s">
        <v>8788</v>
      </c>
      <c r="J4264" s="124"/>
      <c r="K4264" s="124"/>
      <c r="L4264" s="124"/>
      <c r="M4264" s="124"/>
      <c r="N4264" s="213">
        <v>0</v>
      </c>
      <c r="O4264" s="213">
        <v>499.5</v>
      </c>
      <c r="P4264" s="124" t="s">
        <v>1314</v>
      </c>
    </row>
    <row r="4265" spans="1:16" ht="63.75">
      <c r="A4265" s="266">
        <v>650</v>
      </c>
      <c r="B4265" s="124"/>
      <c r="C4265" s="125" t="s">
        <v>232</v>
      </c>
      <c r="D4265" s="119">
        <v>43213</v>
      </c>
      <c r="E4265" s="120" t="s">
        <v>7387</v>
      </c>
      <c r="F4265" s="120" t="s">
        <v>3</v>
      </c>
      <c r="G4265" s="120">
        <v>1616174</v>
      </c>
      <c r="H4265" s="124"/>
      <c r="I4265" s="128" t="s">
        <v>8818</v>
      </c>
      <c r="J4265" s="124"/>
      <c r="K4265" s="124"/>
      <c r="L4265" s="124"/>
      <c r="M4265" s="124"/>
      <c r="N4265" s="213">
        <v>0</v>
      </c>
      <c r="O4265" s="213">
        <v>16157.02</v>
      </c>
      <c r="P4265" s="124" t="s">
        <v>1314</v>
      </c>
    </row>
    <row r="4266" spans="1:16" ht="63.75">
      <c r="A4266" s="266">
        <v>87</v>
      </c>
      <c r="B4266" s="124"/>
      <c r="C4266" s="125" t="s">
        <v>711</v>
      </c>
      <c r="D4266" s="119">
        <v>43213</v>
      </c>
      <c r="E4266" s="120" t="s">
        <v>7389</v>
      </c>
      <c r="F4266" s="120" t="s">
        <v>3</v>
      </c>
      <c r="G4266" s="120">
        <v>1616157</v>
      </c>
      <c r="H4266" s="124"/>
      <c r="I4266" s="128" t="s">
        <v>8820</v>
      </c>
      <c r="J4266" s="124"/>
      <c r="K4266" s="124"/>
      <c r="L4266" s="124"/>
      <c r="M4266" s="124"/>
      <c r="N4266" s="213">
        <v>0</v>
      </c>
      <c r="O4266" s="213">
        <v>10965.06</v>
      </c>
      <c r="P4266" s="124" t="s">
        <v>1314</v>
      </c>
    </row>
    <row r="4267" spans="1:16" ht="51">
      <c r="A4267" s="266" t="s">
        <v>619</v>
      </c>
      <c r="B4267" s="124"/>
      <c r="C4267" s="125" t="s">
        <v>713</v>
      </c>
      <c r="D4267" s="119">
        <v>43213</v>
      </c>
      <c r="E4267" s="120" t="s">
        <v>7424</v>
      </c>
      <c r="F4267" s="120" t="s">
        <v>3</v>
      </c>
      <c r="G4267" s="120">
        <v>1616191</v>
      </c>
      <c r="H4267" s="124"/>
      <c r="I4267" s="128" t="s">
        <v>8855</v>
      </c>
      <c r="J4267" s="124"/>
      <c r="K4267" s="124"/>
      <c r="L4267" s="124"/>
      <c r="M4267" s="124"/>
      <c r="N4267" s="213">
        <v>0</v>
      </c>
      <c r="O4267" s="213">
        <v>3414.12</v>
      </c>
      <c r="P4267" s="124" t="s">
        <v>1314</v>
      </c>
    </row>
    <row r="4268" spans="1:16" ht="51">
      <c r="A4268" s="266" t="s">
        <v>619</v>
      </c>
      <c r="B4268" s="124"/>
      <c r="C4268" s="125" t="s">
        <v>713</v>
      </c>
      <c r="D4268" s="119">
        <v>43213</v>
      </c>
      <c r="E4268" s="120" t="s">
        <v>7463</v>
      </c>
      <c r="F4268" s="120" t="s">
        <v>3</v>
      </c>
      <c r="G4268" s="120">
        <v>1616167</v>
      </c>
      <c r="H4268" s="124"/>
      <c r="I4268" s="128" t="s">
        <v>8891</v>
      </c>
      <c r="J4268" s="124"/>
      <c r="K4268" s="124"/>
      <c r="L4268" s="124"/>
      <c r="M4268" s="124"/>
      <c r="N4268" s="213">
        <v>0</v>
      </c>
      <c r="O4268" s="213">
        <v>3404.31</v>
      </c>
      <c r="P4268" s="124" t="s">
        <v>1314</v>
      </c>
    </row>
    <row r="4269" spans="1:16" ht="51">
      <c r="A4269" s="266">
        <v>16</v>
      </c>
      <c r="B4269" s="124"/>
      <c r="C4269" s="125" t="s">
        <v>692</v>
      </c>
      <c r="D4269" s="119">
        <v>43213</v>
      </c>
      <c r="E4269" s="120" t="s">
        <v>7581</v>
      </c>
      <c r="F4269" s="120" t="s">
        <v>3</v>
      </c>
      <c r="G4269" s="120">
        <v>1616122</v>
      </c>
      <c r="H4269" s="124"/>
      <c r="I4269" s="128" t="s">
        <v>8988</v>
      </c>
      <c r="J4269" s="124"/>
      <c r="K4269" s="124"/>
      <c r="L4269" s="124"/>
      <c r="M4269" s="124"/>
      <c r="N4269" s="213">
        <v>0</v>
      </c>
      <c r="O4269" s="213">
        <v>1208.92</v>
      </c>
      <c r="P4269" s="124" t="s">
        <v>1314</v>
      </c>
    </row>
    <row r="4270" spans="1:16" ht="51">
      <c r="A4270" s="266">
        <v>683</v>
      </c>
      <c r="B4270" s="124"/>
      <c r="C4270" s="125" t="s">
        <v>868</v>
      </c>
      <c r="D4270" s="119">
        <v>43213</v>
      </c>
      <c r="E4270" s="120" t="s">
        <v>7612</v>
      </c>
      <c r="F4270" s="120" t="s">
        <v>3</v>
      </c>
      <c r="G4270" s="120">
        <v>1616376</v>
      </c>
      <c r="H4270" s="124"/>
      <c r="I4270" s="128" t="s">
        <v>9013</v>
      </c>
      <c r="J4270" s="124"/>
      <c r="K4270" s="124"/>
      <c r="L4270" s="124"/>
      <c r="M4270" s="124"/>
      <c r="N4270" s="213">
        <v>0</v>
      </c>
      <c r="O4270" s="213">
        <v>30</v>
      </c>
      <c r="P4270" s="124" t="s">
        <v>1314</v>
      </c>
    </row>
    <row r="4271" spans="1:16" ht="63.75">
      <c r="A4271" s="266" t="s">
        <v>619</v>
      </c>
      <c r="B4271" s="124"/>
      <c r="C4271" s="125" t="s">
        <v>713</v>
      </c>
      <c r="D4271" s="119">
        <v>43213</v>
      </c>
      <c r="E4271" s="120" t="s">
        <v>7623</v>
      </c>
      <c r="F4271" s="120" t="s">
        <v>3</v>
      </c>
      <c r="G4271" s="120">
        <v>1616202</v>
      </c>
      <c r="H4271" s="124"/>
      <c r="I4271" s="128" t="s">
        <v>9022</v>
      </c>
      <c r="J4271" s="124"/>
      <c r="K4271" s="124"/>
      <c r="L4271" s="124"/>
      <c r="M4271" s="124"/>
      <c r="N4271" s="213">
        <v>0</v>
      </c>
      <c r="O4271" s="213">
        <v>951.52</v>
      </c>
      <c r="P4271" s="124" t="s">
        <v>1314</v>
      </c>
    </row>
    <row r="4272" spans="1:16" ht="51">
      <c r="A4272" s="266" t="s">
        <v>619</v>
      </c>
      <c r="B4272" s="124"/>
      <c r="C4272" s="125" t="s">
        <v>713</v>
      </c>
      <c r="D4272" s="119">
        <v>43213</v>
      </c>
      <c r="E4272" s="120" t="s">
        <v>7657</v>
      </c>
      <c r="F4272" s="120" t="s">
        <v>3</v>
      </c>
      <c r="G4272" s="120">
        <v>1616273</v>
      </c>
      <c r="H4272" s="124"/>
      <c r="I4272" s="128" t="s">
        <v>9053</v>
      </c>
      <c r="J4272" s="124"/>
      <c r="K4272" s="124"/>
      <c r="L4272" s="124"/>
      <c r="M4272" s="124"/>
      <c r="N4272" s="213">
        <v>0</v>
      </c>
      <c r="O4272" s="213">
        <v>2155.7199999999998</v>
      </c>
      <c r="P4272" s="124" t="s">
        <v>1314</v>
      </c>
    </row>
    <row r="4273" spans="1:16" ht="51">
      <c r="A4273" s="266" t="s">
        <v>619</v>
      </c>
      <c r="B4273" s="124"/>
      <c r="C4273" s="125" t="s">
        <v>713</v>
      </c>
      <c r="D4273" s="119">
        <v>43213</v>
      </c>
      <c r="E4273" s="120" t="s">
        <v>7714</v>
      </c>
      <c r="F4273" s="120" t="s">
        <v>3</v>
      </c>
      <c r="G4273" s="120">
        <v>1616182</v>
      </c>
      <c r="H4273" s="124"/>
      <c r="I4273" s="128" t="s">
        <v>9092</v>
      </c>
      <c r="J4273" s="124"/>
      <c r="K4273" s="124"/>
      <c r="L4273" s="124"/>
      <c r="M4273" s="124"/>
      <c r="N4273" s="213">
        <v>0</v>
      </c>
      <c r="O4273" s="213">
        <v>883.7</v>
      </c>
      <c r="P4273" s="124" t="s">
        <v>1314</v>
      </c>
    </row>
    <row r="4274" spans="1:16" ht="51">
      <c r="A4274" s="266">
        <v>46</v>
      </c>
      <c r="B4274" s="124"/>
      <c r="C4274" s="125" t="s">
        <v>698</v>
      </c>
      <c r="D4274" s="119">
        <v>43213</v>
      </c>
      <c r="E4274" s="120" t="s">
        <v>7753</v>
      </c>
      <c r="F4274" s="120" t="s">
        <v>3</v>
      </c>
      <c r="G4274" s="120">
        <v>1616199</v>
      </c>
      <c r="H4274" s="124"/>
      <c r="I4274" s="128" t="s">
        <v>9130</v>
      </c>
      <c r="J4274" s="124"/>
      <c r="K4274" s="124"/>
      <c r="L4274" s="124"/>
      <c r="M4274" s="124"/>
      <c r="N4274" s="213">
        <v>0</v>
      </c>
      <c r="O4274" s="213">
        <v>184484.94</v>
      </c>
      <c r="P4274" s="124" t="s">
        <v>1314</v>
      </c>
    </row>
    <row r="4275" spans="1:16" ht="51">
      <c r="A4275" s="266">
        <v>291</v>
      </c>
      <c r="B4275" s="124"/>
      <c r="C4275" s="125" t="s">
        <v>794</v>
      </c>
      <c r="D4275" s="119">
        <v>43213</v>
      </c>
      <c r="E4275" s="120" t="s">
        <v>7762</v>
      </c>
      <c r="F4275" s="120" t="s">
        <v>3</v>
      </c>
      <c r="G4275" s="120">
        <v>1616095</v>
      </c>
      <c r="H4275" s="124"/>
      <c r="I4275" s="128" t="s">
        <v>9138</v>
      </c>
      <c r="J4275" s="124"/>
      <c r="K4275" s="124"/>
      <c r="L4275" s="124"/>
      <c r="M4275" s="124"/>
      <c r="N4275" s="213">
        <v>0</v>
      </c>
      <c r="O4275" s="213">
        <v>720945.51</v>
      </c>
      <c r="P4275" s="124" t="s">
        <v>1314</v>
      </c>
    </row>
    <row r="4276" spans="1:16" ht="63.75">
      <c r="A4276" s="266">
        <v>20</v>
      </c>
      <c r="B4276" s="124"/>
      <c r="C4276" s="125" t="s">
        <v>693</v>
      </c>
      <c r="D4276" s="119">
        <v>43213</v>
      </c>
      <c r="E4276" s="120" t="s">
        <v>7763</v>
      </c>
      <c r="F4276" s="120" t="s">
        <v>3</v>
      </c>
      <c r="G4276" s="120">
        <v>1616098</v>
      </c>
      <c r="H4276" s="124"/>
      <c r="I4276" s="128" t="s">
        <v>9139</v>
      </c>
      <c r="J4276" s="124"/>
      <c r="K4276" s="124"/>
      <c r="L4276" s="124"/>
      <c r="M4276" s="124"/>
      <c r="N4276" s="213">
        <v>0</v>
      </c>
      <c r="O4276" s="213">
        <v>139200</v>
      </c>
      <c r="P4276" s="124" t="s">
        <v>1314</v>
      </c>
    </row>
    <row r="4277" spans="1:16" ht="63.75">
      <c r="A4277" s="266">
        <v>25</v>
      </c>
      <c r="B4277" s="124"/>
      <c r="C4277" s="125" t="s">
        <v>694</v>
      </c>
      <c r="D4277" s="119">
        <v>43213</v>
      </c>
      <c r="E4277" s="120" t="s">
        <v>7764</v>
      </c>
      <c r="F4277" s="120" t="s">
        <v>3</v>
      </c>
      <c r="G4277" s="120">
        <v>1616101</v>
      </c>
      <c r="H4277" s="124"/>
      <c r="I4277" s="128" t="s">
        <v>9140</v>
      </c>
      <c r="J4277" s="124"/>
      <c r="K4277" s="124"/>
      <c r="L4277" s="124"/>
      <c r="M4277" s="124"/>
      <c r="N4277" s="213">
        <v>0</v>
      </c>
      <c r="O4277" s="213">
        <v>909036.66</v>
      </c>
      <c r="P4277" s="124" t="s">
        <v>1314</v>
      </c>
    </row>
    <row r="4278" spans="1:16" ht="51">
      <c r="A4278" s="266">
        <v>25</v>
      </c>
      <c r="B4278" s="124"/>
      <c r="C4278" s="125" t="s">
        <v>694</v>
      </c>
      <c r="D4278" s="119">
        <v>43213</v>
      </c>
      <c r="E4278" s="120" t="s">
        <v>7765</v>
      </c>
      <c r="F4278" s="120" t="s">
        <v>3</v>
      </c>
      <c r="G4278" s="120">
        <v>1616103</v>
      </c>
      <c r="H4278" s="124"/>
      <c r="I4278" s="128" t="s">
        <v>9141</v>
      </c>
      <c r="J4278" s="124"/>
      <c r="K4278" s="124"/>
      <c r="L4278" s="124"/>
      <c r="M4278" s="124"/>
      <c r="N4278" s="213">
        <v>0</v>
      </c>
      <c r="O4278" s="213">
        <v>35374.589999999997</v>
      </c>
      <c r="P4278" s="124" t="s">
        <v>1314</v>
      </c>
    </row>
    <row r="4279" spans="1:16" ht="63.75">
      <c r="A4279" s="266">
        <v>290</v>
      </c>
      <c r="B4279" s="124"/>
      <c r="C4279" s="125" t="s">
        <v>793</v>
      </c>
      <c r="D4279" s="119">
        <v>43213</v>
      </c>
      <c r="E4279" s="120" t="s">
        <v>7767</v>
      </c>
      <c r="F4279" s="120" t="s">
        <v>3</v>
      </c>
      <c r="G4279" s="120">
        <v>1616114</v>
      </c>
      <c r="H4279" s="124"/>
      <c r="I4279" s="128" t="s">
        <v>9143</v>
      </c>
      <c r="J4279" s="124"/>
      <c r="K4279" s="124"/>
      <c r="L4279" s="124"/>
      <c r="M4279" s="124"/>
      <c r="N4279" s="213">
        <v>0</v>
      </c>
      <c r="O4279" s="213">
        <v>1514</v>
      </c>
      <c r="P4279" s="124" t="s">
        <v>1314</v>
      </c>
    </row>
    <row r="4280" spans="1:16" ht="51">
      <c r="A4280" s="266">
        <v>290</v>
      </c>
      <c r="B4280" s="124"/>
      <c r="C4280" s="125" t="s">
        <v>793</v>
      </c>
      <c r="D4280" s="119">
        <v>43213</v>
      </c>
      <c r="E4280" s="120" t="s">
        <v>7768</v>
      </c>
      <c r="F4280" s="120" t="s">
        <v>3</v>
      </c>
      <c r="G4280" s="120">
        <v>1616117</v>
      </c>
      <c r="H4280" s="124"/>
      <c r="I4280" s="128" t="s">
        <v>9144</v>
      </c>
      <c r="J4280" s="124"/>
      <c r="K4280" s="124"/>
      <c r="L4280" s="124"/>
      <c r="M4280" s="124"/>
      <c r="N4280" s="213">
        <v>0</v>
      </c>
      <c r="O4280" s="213">
        <v>8050.72</v>
      </c>
      <c r="P4280" s="124" t="s">
        <v>1314</v>
      </c>
    </row>
    <row r="4281" spans="1:16" ht="63.75">
      <c r="A4281" s="266">
        <v>169</v>
      </c>
      <c r="B4281" s="124"/>
      <c r="C4281" s="125" t="s">
        <v>749</v>
      </c>
      <c r="D4281" s="119">
        <v>43213</v>
      </c>
      <c r="E4281" s="120" t="s">
        <v>7769</v>
      </c>
      <c r="F4281" s="120" t="s">
        <v>3</v>
      </c>
      <c r="G4281" s="120">
        <v>1616144</v>
      </c>
      <c r="H4281" s="124"/>
      <c r="I4281" s="128" t="s">
        <v>9145</v>
      </c>
      <c r="J4281" s="124"/>
      <c r="K4281" s="124"/>
      <c r="L4281" s="124"/>
      <c r="M4281" s="124"/>
      <c r="N4281" s="213">
        <v>0</v>
      </c>
      <c r="O4281" s="213">
        <v>19862.29</v>
      </c>
      <c r="P4281" s="124" t="s">
        <v>1314</v>
      </c>
    </row>
    <row r="4282" spans="1:16" ht="51">
      <c r="A4282" s="266">
        <v>315</v>
      </c>
      <c r="B4282" s="124"/>
      <c r="C4282" s="125" t="s">
        <v>812</v>
      </c>
      <c r="D4282" s="119">
        <v>43213</v>
      </c>
      <c r="E4282" s="120" t="s">
        <v>7770</v>
      </c>
      <c r="F4282" s="120" t="s">
        <v>3</v>
      </c>
      <c r="G4282" s="120">
        <v>1616147</v>
      </c>
      <c r="H4282" s="124"/>
      <c r="I4282" s="128" t="s">
        <v>9146</v>
      </c>
      <c r="J4282" s="124"/>
      <c r="K4282" s="124"/>
      <c r="L4282" s="124"/>
      <c r="M4282" s="124"/>
      <c r="N4282" s="213">
        <v>0</v>
      </c>
      <c r="O4282" s="213">
        <v>3841.65</v>
      </c>
      <c r="P4282" s="124" t="s">
        <v>1314</v>
      </c>
    </row>
    <row r="4283" spans="1:16" ht="51">
      <c r="A4283" s="266">
        <v>81</v>
      </c>
      <c r="B4283" s="124"/>
      <c r="C4283" s="125" t="s">
        <v>709</v>
      </c>
      <c r="D4283" s="119">
        <v>43213</v>
      </c>
      <c r="E4283" s="120" t="s">
        <v>7771</v>
      </c>
      <c r="F4283" s="120" t="s">
        <v>3</v>
      </c>
      <c r="G4283" s="120">
        <v>1616154</v>
      </c>
      <c r="H4283" s="124"/>
      <c r="I4283" s="128" t="s">
        <v>9147</v>
      </c>
      <c r="J4283" s="124"/>
      <c r="K4283" s="124"/>
      <c r="L4283" s="124"/>
      <c r="M4283" s="124"/>
      <c r="N4283" s="213">
        <v>0</v>
      </c>
      <c r="O4283" s="213">
        <v>250.4</v>
      </c>
      <c r="P4283" s="124" t="s">
        <v>1314</v>
      </c>
    </row>
    <row r="4284" spans="1:16" ht="51">
      <c r="A4284" s="266">
        <v>46</v>
      </c>
      <c r="B4284" s="124"/>
      <c r="C4284" s="125" t="s">
        <v>698</v>
      </c>
      <c r="D4284" s="119">
        <v>43213</v>
      </c>
      <c r="E4284" s="120" t="s">
        <v>7773</v>
      </c>
      <c r="F4284" s="120" t="s">
        <v>3</v>
      </c>
      <c r="G4284" s="120">
        <v>1616177</v>
      </c>
      <c r="H4284" s="124"/>
      <c r="I4284" s="128" t="s">
        <v>9149</v>
      </c>
      <c r="J4284" s="124"/>
      <c r="K4284" s="124"/>
      <c r="L4284" s="124"/>
      <c r="M4284" s="124"/>
      <c r="N4284" s="213">
        <v>0</v>
      </c>
      <c r="O4284" s="213">
        <v>3630.9</v>
      </c>
      <c r="P4284" s="124" t="s">
        <v>1314</v>
      </c>
    </row>
    <row r="4285" spans="1:16" ht="63.75">
      <c r="A4285" s="266" t="s">
        <v>619</v>
      </c>
      <c r="B4285" s="124"/>
      <c r="C4285" s="125" t="s">
        <v>713</v>
      </c>
      <c r="D4285" s="119">
        <v>43213</v>
      </c>
      <c r="E4285" s="120" t="s">
        <v>7774</v>
      </c>
      <c r="F4285" s="120" t="s">
        <v>3</v>
      </c>
      <c r="G4285" s="120">
        <v>1616184</v>
      </c>
      <c r="H4285" s="124"/>
      <c r="I4285" s="128" t="s">
        <v>9150</v>
      </c>
      <c r="J4285" s="124"/>
      <c r="K4285" s="124"/>
      <c r="L4285" s="124"/>
      <c r="M4285" s="124"/>
      <c r="N4285" s="213">
        <v>0</v>
      </c>
      <c r="O4285" s="213">
        <v>246</v>
      </c>
      <c r="P4285" s="124" t="s">
        <v>1314</v>
      </c>
    </row>
    <row r="4286" spans="1:16" ht="51">
      <c r="A4286" s="266">
        <v>513</v>
      </c>
      <c r="B4286" s="124"/>
      <c r="C4286" s="125" t="s">
        <v>201</v>
      </c>
      <c r="D4286" s="119">
        <v>43213</v>
      </c>
      <c r="E4286" s="120" t="s">
        <v>7775</v>
      </c>
      <c r="F4286" s="120" t="s">
        <v>3</v>
      </c>
      <c r="G4286" s="120">
        <v>1616186</v>
      </c>
      <c r="H4286" s="124"/>
      <c r="I4286" s="128" t="s">
        <v>9151</v>
      </c>
      <c r="J4286" s="124"/>
      <c r="K4286" s="124"/>
      <c r="L4286" s="124"/>
      <c r="M4286" s="124"/>
      <c r="N4286" s="213">
        <v>0</v>
      </c>
      <c r="O4286" s="213">
        <v>183717</v>
      </c>
      <c r="P4286" s="124" t="s">
        <v>1314</v>
      </c>
    </row>
    <row r="4287" spans="1:16" ht="51">
      <c r="A4287" s="266">
        <v>130</v>
      </c>
      <c r="B4287" s="124"/>
      <c r="C4287" s="125" t="s">
        <v>727</v>
      </c>
      <c r="D4287" s="119">
        <v>43213</v>
      </c>
      <c r="E4287" s="120" t="s">
        <v>7776</v>
      </c>
      <c r="F4287" s="120" t="s">
        <v>3</v>
      </c>
      <c r="G4287" s="120">
        <v>1616068</v>
      </c>
      <c r="H4287" s="124"/>
      <c r="I4287" s="128" t="s">
        <v>9152</v>
      </c>
      <c r="J4287" s="124"/>
      <c r="K4287" s="124"/>
      <c r="L4287" s="124"/>
      <c r="M4287" s="124"/>
      <c r="N4287" s="213">
        <v>0</v>
      </c>
      <c r="O4287" s="213">
        <v>7</v>
      </c>
      <c r="P4287" s="124" t="s">
        <v>1314</v>
      </c>
    </row>
    <row r="4288" spans="1:16" ht="51">
      <c r="A4288" s="266">
        <v>86</v>
      </c>
      <c r="B4288" s="124"/>
      <c r="C4288" s="125" t="s">
        <v>710</v>
      </c>
      <c r="D4288" s="119">
        <v>43213</v>
      </c>
      <c r="E4288" s="120" t="s">
        <v>7779</v>
      </c>
      <c r="F4288" s="120" t="s">
        <v>3</v>
      </c>
      <c r="G4288" s="120">
        <v>1616124</v>
      </c>
      <c r="H4288" s="124"/>
      <c r="I4288" s="128" t="s">
        <v>9155</v>
      </c>
      <c r="J4288" s="124"/>
      <c r="K4288" s="124"/>
      <c r="L4288" s="124"/>
      <c r="M4288" s="124"/>
      <c r="N4288" s="213">
        <v>0</v>
      </c>
      <c r="O4288" s="213">
        <v>300</v>
      </c>
      <c r="P4288" s="124" t="s">
        <v>1314</v>
      </c>
    </row>
    <row r="4289" spans="1:16" ht="63.75">
      <c r="A4289" s="266">
        <v>373</v>
      </c>
      <c r="B4289" s="124"/>
      <c r="C4289" s="125" t="s">
        <v>1269</v>
      </c>
      <c r="D4289" s="119">
        <v>43213</v>
      </c>
      <c r="E4289" s="120" t="s">
        <v>7785</v>
      </c>
      <c r="F4289" s="120" t="s">
        <v>3</v>
      </c>
      <c r="G4289" s="120">
        <v>1616212</v>
      </c>
      <c r="H4289" s="124"/>
      <c r="I4289" s="128" t="s">
        <v>9160</v>
      </c>
      <c r="J4289" s="124"/>
      <c r="K4289" s="124"/>
      <c r="L4289" s="124"/>
      <c r="M4289" s="124"/>
      <c r="N4289" s="213">
        <v>0</v>
      </c>
      <c r="O4289" s="213">
        <v>31481.7</v>
      </c>
      <c r="P4289" s="124" t="s">
        <v>1314</v>
      </c>
    </row>
    <row r="4290" spans="1:16" ht="51">
      <c r="A4290" s="266">
        <v>16</v>
      </c>
      <c r="B4290" s="124"/>
      <c r="C4290" s="125" t="s">
        <v>692</v>
      </c>
      <c r="D4290" s="119">
        <v>43213</v>
      </c>
      <c r="E4290" s="120" t="s">
        <v>7787</v>
      </c>
      <c r="F4290" s="120" t="s">
        <v>3</v>
      </c>
      <c r="G4290" s="120">
        <v>1616278</v>
      </c>
      <c r="H4290" s="124"/>
      <c r="I4290" s="128" t="s">
        <v>9162</v>
      </c>
      <c r="J4290" s="124"/>
      <c r="K4290" s="124"/>
      <c r="L4290" s="124"/>
      <c r="M4290" s="124"/>
      <c r="N4290" s="213">
        <v>0</v>
      </c>
      <c r="O4290" s="213">
        <v>1478</v>
      </c>
      <c r="P4290" s="124" t="s">
        <v>5265</v>
      </c>
    </row>
    <row r="4291" spans="1:16" ht="51">
      <c r="A4291" s="266" t="s">
        <v>619</v>
      </c>
      <c r="B4291" s="124"/>
      <c r="C4291" s="125" t="s">
        <v>713</v>
      </c>
      <c r="D4291" s="119">
        <v>43213</v>
      </c>
      <c r="E4291" s="120" t="s">
        <v>7859</v>
      </c>
      <c r="F4291" s="120" t="s">
        <v>3</v>
      </c>
      <c r="G4291" s="120">
        <v>1616251</v>
      </c>
      <c r="H4291" s="124"/>
      <c r="I4291" s="128" t="s">
        <v>9221</v>
      </c>
      <c r="J4291" s="124"/>
      <c r="K4291" s="124"/>
      <c r="L4291" s="124"/>
      <c r="M4291" s="124"/>
      <c r="N4291" s="213">
        <v>0</v>
      </c>
      <c r="O4291" s="213">
        <v>4603.5</v>
      </c>
      <c r="P4291" s="124" t="s">
        <v>1314</v>
      </c>
    </row>
    <row r="4292" spans="1:16" ht="51">
      <c r="A4292" s="266">
        <v>10</v>
      </c>
      <c r="B4292" s="124"/>
      <c r="C4292" s="125" t="s">
        <v>690</v>
      </c>
      <c r="D4292" s="119">
        <v>43213</v>
      </c>
      <c r="E4292" s="120" t="s">
        <v>8434</v>
      </c>
      <c r="F4292" s="120" t="s">
        <v>6</v>
      </c>
      <c r="G4292" s="120">
        <v>718257</v>
      </c>
      <c r="H4292" s="124"/>
      <c r="I4292" s="128" t="s">
        <v>9763</v>
      </c>
      <c r="J4292" s="124"/>
      <c r="K4292" s="124"/>
      <c r="L4292" s="124"/>
      <c r="M4292" s="124"/>
      <c r="N4292" s="213">
        <v>0</v>
      </c>
      <c r="O4292" s="213">
        <v>30643.83</v>
      </c>
      <c r="P4292" s="124" t="s">
        <v>1314</v>
      </c>
    </row>
    <row r="4293" spans="1:16" ht="63.75">
      <c r="A4293" s="266">
        <v>340</v>
      </c>
      <c r="B4293" s="124"/>
      <c r="C4293" s="125" t="s">
        <v>814</v>
      </c>
      <c r="D4293" s="119">
        <v>43213</v>
      </c>
      <c r="E4293" s="120" t="s">
        <v>8435</v>
      </c>
      <c r="F4293" s="120" t="s">
        <v>6</v>
      </c>
      <c r="G4293" s="120">
        <v>718260</v>
      </c>
      <c r="H4293" s="124"/>
      <c r="I4293" s="128" t="s">
        <v>9764</v>
      </c>
      <c r="J4293" s="124"/>
      <c r="K4293" s="124"/>
      <c r="L4293" s="124"/>
      <c r="M4293" s="124"/>
      <c r="N4293" s="213">
        <v>0</v>
      </c>
      <c r="O4293" s="213">
        <v>76745.149999999994</v>
      </c>
      <c r="P4293" s="124" t="s">
        <v>1314</v>
      </c>
    </row>
    <row r="4294" spans="1:16" ht="76.5">
      <c r="A4294" s="266" t="s">
        <v>620</v>
      </c>
      <c r="B4294" s="124"/>
      <c r="C4294" s="125" t="s">
        <v>714</v>
      </c>
      <c r="D4294" s="119">
        <v>43213</v>
      </c>
      <c r="E4294" s="120" t="s">
        <v>8436</v>
      </c>
      <c r="F4294" s="120" t="s">
        <v>6</v>
      </c>
      <c r="G4294" s="120">
        <v>966260</v>
      </c>
      <c r="H4294" s="124"/>
      <c r="I4294" s="128" t="s">
        <v>9765</v>
      </c>
      <c r="J4294" s="124"/>
      <c r="K4294" s="124"/>
      <c r="L4294" s="124"/>
      <c r="M4294" s="124"/>
      <c r="N4294" s="213">
        <v>0</v>
      </c>
      <c r="O4294" s="213">
        <v>40000</v>
      </c>
      <c r="P4294" s="124" t="s">
        <v>1314</v>
      </c>
    </row>
    <row r="4295" spans="1:16" ht="89.25">
      <c r="A4295" s="266" t="s">
        <v>622</v>
      </c>
      <c r="B4295" s="124"/>
      <c r="C4295" s="125" t="s">
        <v>715</v>
      </c>
      <c r="D4295" s="119">
        <v>43213</v>
      </c>
      <c r="E4295" s="120" t="s">
        <v>8437</v>
      </c>
      <c r="F4295" s="120" t="s">
        <v>6</v>
      </c>
      <c r="G4295" s="120">
        <v>919471</v>
      </c>
      <c r="H4295" s="124"/>
      <c r="I4295" s="128" t="s">
        <v>9766</v>
      </c>
      <c r="J4295" s="124"/>
      <c r="K4295" s="124"/>
      <c r="L4295" s="124"/>
      <c r="M4295" s="124"/>
      <c r="N4295" s="213">
        <v>0</v>
      </c>
      <c r="O4295" s="213">
        <v>59359.83</v>
      </c>
      <c r="P4295" s="124" t="s">
        <v>1314</v>
      </c>
    </row>
    <row r="4296" spans="1:16" ht="63.75">
      <c r="A4296" s="266" t="s">
        <v>620</v>
      </c>
      <c r="B4296" s="124"/>
      <c r="C4296" s="125" t="s">
        <v>714</v>
      </c>
      <c r="D4296" s="119">
        <v>43213</v>
      </c>
      <c r="E4296" s="120" t="s">
        <v>8438</v>
      </c>
      <c r="F4296" s="120" t="s">
        <v>11</v>
      </c>
      <c r="G4296" s="120">
        <v>10637</v>
      </c>
      <c r="H4296" s="124"/>
      <c r="I4296" s="128" t="s">
        <v>9767</v>
      </c>
      <c r="J4296" s="124"/>
      <c r="K4296" s="124"/>
      <c r="L4296" s="124"/>
      <c r="M4296" s="124"/>
      <c r="N4296" s="213">
        <v>1453.14</v>
      </c>
      <c r="O4296" s="213">
        <v>0</v>
      </c>
      <c r="P4296" s="124" t="s">
        <v>1314</v>
      </c>
    </row>
    <row r="4297" spans="1:16" ht="89.25">
      <c r="A4297" s="266">
        <v>41</v>
      </c>
      <c r="B4297" s="124"/>
      <c r="C4297" s="125" t="s">
        <v>697</v>
      </c>
      <c r="D4297" s="119">
        <v>43213</v>
      </c>
      <c r="E4297" s="120" t="s">
        <v>8439</v>
      </c>
      <c r="F4297" s="120" t="s">
        <v>11</v>
      </c>
      <c r="G4297" s="120">
        <v>919479</v>
      </c>
      <c r="H4297" s="124"/>
      <c r="I4297" s="128" t="s">
        <v>9768</v>
      </c>
      <c r="J4297" s="124"/>
      <c r="K4297" s="124"/>
      <c r="L4297" s="124"/>
      <c r="M4297" s="124"/>
      <c r="N4297" s="213">
        <v>50</v>
      </c>
      <c r="O4297" s="213">
        <v>0</v>
      </c>
      <c r="P4297" s="124" t="s">
        <v>1314</v>
      </c>
    </row>
    <row r="4298" spans="1:16" ht="51">
      <c r="A4298" s="266">
        <v>513</v>
      </c>
      <c r="B4298" s="124"/>
      <c r="C4298" s="125" t="s">
        <v>201</v>
      </c>
      <c r="D4298" s="119">
        <v>43213</v>
      </c>
      <c r="E4298" s="120" t="s">
        <v>8440</v>
      </c>
      <c r="F4298" s="120" t="s">
        <v>15</v>
      </c>
      <c r="G4298" s="120">
        <v>718256</v>
      </c>
      <c r="H4298" s="124"/>
      <c r="I4298" s="128" t="s">
        <v>9769</v>
      </c>
      <c r="J4298" s="124"/>
      <c r="K4298" s="124"/>
      <c r="L4298" s="124"/>
      <c r="M4298" s="124"/>
      <c r="N4298" s="213">
        <v>50</v>
      </c>
      <c r="O4298" s="213">
        <v>0</v>
      </c>
      <c r="P4298" s="124" t="s">
        <v>1314</v>
      </c>
    </row>
    <row r="4299" spans="1:16" ht="51">
      <c r="A4299" s="266" t="s">
        <v>619</v>
      </c>
      <c r="B4299" s="124"/>
      <c r="C4299" s="125" t="s">
        <v>713</v>
      </c>
      <c r="D4299" s="119">
        <v>43213</v>
      </c>
      <c r="E4299" s="120" t="s">
        <v>8441</v>
      </c>
      <c r="F4299" s="120" t="s">
        <v>15</v>
      </c>
      <c r="G4299" s="120">
        <v>718258</v>
      </c>
      <c r="H4299" s="124"/>
      <c r="I4299" s="128" t="s">
        <v>9770</v>
      </c>
      <c r="J4299" s="124"/>
      <c r="K4299" s="124"/>
      <c r="L4299" s="124"/>
      <c r="M4299" s="124"/>
      <c r="N4299" s="213">
        <v>50</v>
      </c>
      <c r="O4299" s="213">
        <v>0</v>
      </c>
      <c r="P4299" s="124" t="s">
        <v>1314</v>
      </c>
    </row>
    <row r="4300" spans="1:16" ht="51">
      <c r="A4300" s="266">
        <v>340</v>
      </c>
      <c r="B4300" s="124"/>
      <c r="C4300" s="125" t="s">
        <v>814</v>
      </c>
      <c r="D4300" s="119">
        <v>43213</v>
      </c>
      <c r="E4300" s="120" t="s">
        <v>8442</v>
      </c>
      <c r="F4300" s="120" t="s">
        <v>15</v>
      </c>
      <c r="G4300" s="120">
        <v>718261</v>
      </c>
      <c r="H4300" s="124"/>
      <c r="I4300" s="128" t="s">
        <v>9771</v>
      </c>
      <c r="J4300" s="124"/>
      <c r="K4300" s="124"/>
      <c r="L4300" s="124"/>
      <c r="M4300" s="124"/>
      <c r="N4300" s="213">
        <v>50</v>
      </c>
      <c r="O4300" s="213">
        <v>0</v>
      </c>
      <c r="P4300" s="124" t="s">
        <v>1314</v>
      </c>
    </row>
    <row r="4301" spans="1:16" ht="89.25">
      <c r="A4301" s="266">
        <v>291</v>
      </c>
      <c r="B4301" s="124"/>
      <c r="C4301" s="125" t="s">
        <v>794</v>
      </c>
      <c r="D4301" s="119">
        <v>43213</v>
      </c>
      <c r="E4301" s="120" t="s">
        <v>8443</v>
      </c>
      <c r="F4301" s="120" t="s">
        <v>15</v>
      </c>
      <c r="G4301" s="120">
        <v>4824</v>
      </c>
      <c r="H4301" s="124"/>
      <c r="I4301" s="128" t="s">
        <v>9772</v>
      </c>
      <c r="J4301" s="124"/>
      <c r="K4301" s="124"/>
      <c r="L4301" s="124"/>
      <c r="M4301" s="124"/>
      <c r="N4301" s="213">
        <v>298.81</v>
      </c>
      <c r="O4301" s="213">
        <v>0</v>
      </c>
      <c r="P4301" s="124" t="s">
        <v>1314</v>
      </c>
    </row>
    <row r="4302" spans="1:16" ht="102">
      <c r="A4302" s="266">
        <v>197</v>
      </c>
      <c r="B4302" s="124"/>
      <c r="C4302" s="125" t="s">
        <v>754</v>
      </c>
      <c r="D4302" s="119">
        <v>43213</v>
      </c>
      <c r="E4302" s="120" t="s">
        <v>8444</v>
      </c>
      <c r="F4302" s="120" t="s">
        <v>1257</v>
      </c>
      <c r="G4302" s="120">
        <v>4812</v>
      </c>
      <c r="H4302" s="124"/>
      <c r="I4302" s="128" t="s">
        <v>9773</v>
      </c>
      <c r="J4302" s="124"/>
      <c r="K4302" s="124"/>
      <c r="L4302" s="124"/>
      <c r="M4302" s="124"/>
      <c r="N4302" s="213">
        <v>361.14</v>
      </c>
      <c r="O4302" s="213">
        <v>0</v>
      </c>
      <c r="P4302" s="124" t="s">
        <v>1314</v>
      </c>
    </row>
    <row r="4303" spans="1:16" ht="89.25">
      <c r="A4303" s="266">
        <v>197</v>
      </c>
      <c r="B4303" s="124"/>
      <c r="C4303" s="125" t="s">
        <v>754</v>
      </c>
      <c r="D4303" s="119">
        <v>43213</v>
      </c>
      <c r="E4303" s="120" t="s">
        <v>8445</v>
      </c>
      <c r="F4303" s="120" t="s">
        <v>15</v>
      </c>
      <c r="G4303" s="120">
        <v>4812</v>
      </c>
      <c r="H4303" s="124"/>
      <c r="I4303" s="128" t="s">
        <v>9774</v>
      </c>
      <c r="J4303" s="124"/>
      <c r="K4303" s="124"/>
      <c r="L4303" s="124"/>
      <c r="M4303" s="124"/>
      <c r="N4303" s="213">
        <v>319.25</v>
      </c>
      <c r="O4303" s="213">
        <v>0</v>
      </c>
      <c r="P4303" s="124" t="s">
        <v>1314</v>
      </c>
    </row>
    <row r="4304" spans="1:16" ht="102">
      <c r="A4304" s="266">
        <v>197</v>
      </c>
      <c r="B4304" s="124"/>
      <c r="C4304" s="125" t="s">
        <v>754</v>
      </c>
      <c r="D4304" s="119">
        <v>43213</v>
      </c>
      <c r="E4304" s="120" t="s">
        <v>8446</v>
      </c>
      <c r="F4304" s="120" t="s">
        <v>1257</v>
      </c>
      <c r="G4304" s="120">
        <v>4811</v>
      </c>
      <c r="H4304" s="124"/>
      <c r="I4304" s="128" t="s">
        <v>9775</v>
      </c>
      <c r="J4304" s="124"/>
      <c r="K4304" s="124"/>
      <c r="L4304" s="124"/>
      <c r="M4304" s="124"/>
      <c r="N4304" s="213">
        <v>154.62</v>
      </c>
      <c r="O4304" s="213">
        <v>0</v>
      </c>
      <c r="P4304" s="124" t="s">
        <v>1314</v>
      </c>
    </row>
    <row r="4305" spans="1:16" ht="89.25">
      <c r="A4305" s="266">
        <v>197</v>
      </c>
      <c r="B4305" s="124"/>
      <c r="C4305" s="125" t="s">
        <v>754</v>
      </c>
      <c r="D4305" s="119">
        <v>43213</v>
      </c>
      <c r="E4305" s="120" t="s">
        <v>8447</v>
      </c>
      <c r="F4305" s="120" t="s">
        <v>15</v>
      </c>
      <c r="G4305" s="120">
        <v>4811</v>
      </c>
      <c r="H4305" s="124"/>
      <c r="I4305" s="128" t="s">
        <v>9776</v>
      </c>
      <c r="J4305" s="124"/>
      <c r="K4305" s="124"/>
      <c r="L4305" s="124"/>
      <c r="M4305" s="124"/>
      <c r="N4305" s="213">
        <v>291.06</v>
      </c>
      <c r="O4305" s="213">
        <v>0</v>
      </c>
      <c r="P4305" s="124" t="s">
        <v>1314</v>
      </c>
    </row>
    <row r="4306" spans="1:16" ht="63.75">
      <c r="A4306" s="266">
        <v>513</v>
      </c>
      <c r="B4306" s="124"/>
      <c r="C4306" s="125" t="s">
        <v>201</v>
      </c>
      <c r="D4306" s="119">
        <v>43213</v>
      </c>
      <c r="E4306" s="120" t="s">
        <v>8448</v>
      </c>
      <c r="F4306" s="120" t="s">
        <v>15</v>
      </c>
      <c r="G4306" s="120">
        <v>718389</v>
      </c>
      <c r="H4306" s="124"/>
      <c r="I4306" s="128" t="s">
        <v>9777</v>
      </c>
      <c r="J4306" s="124"/>
      <c r="K4306" s="124"/>
      <c r="L4306" s="124"/>
      <c r="M4306" s="124"/>
      <c r="N4306" s="213">
        <v>50</v>
      </c>
      <c r="O4306" s="213">
        <v>0</v>
      </c>
      <c r="P4306" s="124" t="s">
        <v>1314</v>
      </c>
    </row>
    <row r="4307" spans="1:16" ht="76.5">
      <c r="A4307" s="266">
        <v>35</v>
      </c>
      <c r="B4307" s="124"/>
      <c r="C4307" s="125" t="s">
        <v>696</v>
      </c>
      <c r="D4307" s="119">
        <v>43213</v>
      </c>
      <c r="E4307" s="120" t="s">
        <v>8449</v>
      </c>
      <c r="F4307" s="120" t="s">
        <v>15</v>
      </c>
      <c r="G4307" s="120">
        <v>4831</v>
      </c>
      <c r="H4307" s="124"/>
      <c r="I4307" s="128" t="s">
        <v>9778</v>
      </c>
      <c r="J4307" s="124"/>
      <c r="K4307" s="124"/>
      <c r="L4307" s="124"/>
      <c r="M4307" s="124"/>
      <c r="N4307" s="213">
        <v>672.96</v>
      </c>
      <c r="O4307" s="213">
        <v>0</v>
      </c>
      <c r="P4307" s="124" t="s">
        <v>1314</v>
      </c>
    </row>
    <row r="4308" spans="1:16" ht="76.5">
      <c r="A4308" s="266">
        <v>35</v>
      </c>
      <c r="B4308" s="124"/>
      <c r="C4308" s="125" t="s">
        <v>696</v>
      </c>
      <c r="D4308" s="119">
        <v>43213</v>
      </c>
      <c r="E4308" s="120" t="s">
        <v>8450</v>
      </c>
      <c r="F4308" s="120" t="s">
        <v>15</v>
      </c>
      <c r="G4308" s="120">
        <v>4832</v>
      </c>
      <c r="H4308" s="124"/>
      <c r="I4308" s="128" t="s">
        <v>9779</v>
      </c>
      <c r="J4308" s="124"/>
      <c r="K4308" s="124"/>
      <c r="L4308" s="124"/>
      <c r="M4308" s="124"/>
      <c r="N4308" s="213">
        <v>1122.6300000000001</v>
      </c>
      <c r="O4308" s="213">
        <v>0</v>
      </c>
      <c r="P4308" s="124" t="s">
        <v>1314</v>
      </c>
    </row>
    <row r="4309" spans="1:16" ht="89.25">
      <c r="A4309" s="266">
        <v>35</v>
      </c>
      <c r="B4309" s="124"/>
      <c r="C4309" s="125" t="s">
        <v>696</v>
      </c>
      <c r="D4309" s="119">
        <v>43213</v>
      </c>
      <c r="E4309" s="120" t="s">
        <v>8451</v>
      </c>
      <c r="F4309" s="120" t="s">
        <v>15</v>
      </c>
      <c r="G4309" s="120">
        <v>4833</v>
      </c>
      <c r="H4309" s="124"/>
      <c r="I4309" s="128" t="s">
        <v>9780</v>
      </c>
      <c r="J4309" s="124"/>
      <c r="K4309" s="124"/>
      <c r="L4309" s="124"/>
      <c r="M4309" s="124"/>
      <c r="N4309" s="213">
        <v>1527.23</v>
      </c>
      <c r="O4309" s="213">
        <v>0</v>
      </c>
      <c r="P4309" s="124" t="s">
        <v>1314</v>
      </c>
    </row>
    <row r="4310" spans="1:16" ht="89.25">
      <c r="A4310" s="266">
        <v>594</v>
      </c>
      <c r="B4310" s="124"/>
      <c r="C4310" s="125" t="s">
        <v>113</v>
      </c>
      <c r="D4310" s="119">
        <v>43213</v>
      </c>
      <c r="E4310" s="120" t="s">
        <v>8452</v>
      </c>
      <c r="F4310" s="120" t="s">
        <v>15</v>
      </c>
      <c r="G4310" s="120">
        <v>4828</v>
      </c>
      <c r="H4310" s="124"/>
      <c r="I4310" s="128" t="s">
        <v>9781</v>
      </c>
      <c r="J4310" s="124"/>
      <c r="K4310" s="124"/>
      <c r="L4310" s="124"/>
      <c r="M4310" s="124"/>
      <c r="N4310" s="213">
        <v>292.5</v>
      </c>
      <c r="O4310" s="213">
        <v>0</v>
      </c>
      <c r="P4310" s="124" t="s">
        <v>1314</v>
      </c>
    </row>
    <row r="4311" spans="1:16" ht="89.25">
      <c r="A4311" s="266">
        <v>41</v>
      </c>
      <c r="B4311" s="124"/>
      <c r="C4311" s="125" t="s">
        <v>697</v>
      </c>
      <c r="D4311" s="119">
        <v>43213</v>
      </c>
      <c r="E4311" s="120" t="s">
        <v>8453</v>
      </c>
      <c r="F4311" s="120" t="s">
        <v>13</v>
      </c>
      <c r="G4311" s="120">
        <v>919479</v>
      </c>
      <c r="H4311" s="124"/>
      <c r="I4311" s="128" t="s">
        <v>9782</v>
      </c>
      <c r="J4311" s="124"/>
      <c r="K4311" s="124"/>
      <c r="L4311" s="124"/>
      <c r="M4311" s="124"/>
      <c r="N4311" s="213">
        <v>171.08</v>
      </c>
      <c r="O4311" s="213">
        <v>0</v>
      </c>
      <c r="P4311" s="124" t="s">
        <v>1314</v>
      </c>
    </row>
    <row r="4312" spans="1:16" ht="63.75">
      <c r="A4312" s="266" t="s">
        <v>619</v>
      </c>
      <c r="B4312" s="124"/>
      <c r="C4312" s="125" t="s">
        <v>713</v>
      </c>
      <c r="D4312" s="119">
        <v>43214</v>
      </c>
      <c r="E4312" s="120" t="s">
        <v>7368</v>
      </c>
      <c r="F4312" s="120" t="s">
        <v>3</v>
      </c>
      <c r="G4312" s="120">
        <v>1616566</v>
      </c>
      <c r="H4312" s="124"/>
      <c r="I4312" s="128" t="s">
        <v>8799</v>
      </c>
      <c r="J4312" s="124"/>
      <c r="K4312" s="124"/>
      <c r="L4312" s="124"/>
      <c r="M4312" s="124"/>
      <c r="N4312" s="213">
        <v>0</v>
      </c>
      <c r="O4312" s="213">
        <v>3993.01</v>
      </c>
      <c r="P4312" s="124" t="s">
        <v>1314</v>
      </c>
    </row>
    <row r="4313" spans="1:16" ht="63.75">
      <c r="A4313" s="266" t="s">
        <v>619</v>
      </c>
      <c r="B4313" s="124"/>
      <c r="C4313" s="125" t="s">
        <v>713</v>
      </c>
      <c r="D4313" s="119">
        <v>43214</v>
      </c>
      <c r="E4313" s="120" t="s">
        <v>7410</v>
      </c>
      <c r="F4313" s="120" t="s">
        <v>3</v>
      </c>
      <c r="G4313" s="120">
        <v>1616571</v>
      </c>
      <c r="H4313" s="124"/>
      <c r="I4313" s="128" t="s">
        <v>8841</v>
      </c>
      <c r="J4313" s="124"/>
      <c r="K4313" s="124"/>
      <c r="L4313" s="124"/>
      <c r="M4313" s="124"/>
      <c r="N4313" s="213">
        <v>0</v>
      </c>
      <c r="O4313" s="213">
        <v>45541.05</v>
      </c>
      <c r="P4313" s="124" t="s">
        <v>1314</v>
      </c>
    </row>
    <row r="4314" spans="1:16" ht="63.75">
      <c r="A4314" s="266" t="s">
        <v>619</v>
      </c>
      <c r="B4314" s="124"/>
      <c r="C4314" s="125" t="s">
        <v>713</v>
      </c>
      <c r="D4314" s="119">
        <v>43214</v>
      </c>
      <c r="E4314" s="120" t="s">
        <v>7445</v>
      </c>
      <c r="F4314" s="120" t="s">
        <v>3</v>
      </c>
      <c r="G4314" s="120">
        <v>1616533</v>
      </c>
      <c r="H4314" s="124"/>
      <c r="I4314" s="128" t="s">
        <v>8875</v>
      </c>
      <c r="J4314" s="124"/>
      <c r="K4314" s="124"/>
      <c r="L4314" s="124"/>
      <c r="M4314" s="124"/>
      <c r="N4314" s="213">
        <v>0</v>
      </c>
      <c r="O4314" s="213">
        <v>5912.27</v>
      </c>
      <c r="P4314" s="124" t="s">
        <v>1314</v>
      </c>
    </row>
    <row r="4315" spans="1:16" ht="51">
      <c r="A4315" s="266" t="s">
        <v>619</v>
      </c>
      <c r="B4315" s="124"/>
      <c r="C4315" s="125" t="s">
        <v>713</v>
      </c>
      <c r="D4315" s="119">
        <v>43214</v>
      </c>
      <c r="E4315" s="120" t="s">
        <v>7458</v>
      </c>
      <c r="F4315" s="120" t="s">
        <v>3</v>
      </c>
      <c r="G4315" s="120">
        <v>1616559</v>
      </c>
      <c r="H4315" s="124"/>
      <c r="I4315" s="128" t="s">
        <v>8886</v>
      </c>
      <c r="J4315" s="124"/>
      <c r="K4315" s="124"/>
      <c r="L4315" s="124"/>
      <c r="M4315" s="124"/>
      <c r="N4315" s="213">
        <v>0</v>
      </c>
      <c r="O4315" s="213">
        <v>534.89</v>
      </c>
      <c r="P4315" s="124" t="s">
        <v>1314</v>
      </c>
    </row>
    <row r="4316" spans="1:16" ht="51">
      <c r="A4316" s="266" t="s">
        <v>619</v>
      </c>
      <c r="B4316" s="124"/>
      <c r="C4316" s="125" t="s">
        <v>713</v>
      </c>
      <c r="D4316" s="119">
        <v>43214</v>
      </c>
      <c r="E4316" s="120" t="s">
        <v>7497</v>
      </c>
      <c r="F4316" s="120" t="s">
        <v>3</v>
      </c>
      <c r="G4316" s="120">
        <v>1616639</v>
      </c>
      <c r="H4316" s="124"/>
      <c r="I4316" s="128" t="s">
        <v>8911</v>
      </c>
      <c r="J4316" s="124"/>
      <c r="K4316" s="124"/>
      <c r="L4316" s="124"/>
      <c r="M4316" s="124"/>
      <c r="N4316" s="213">
        <v>0</v>
      </c>
      <c r="O4316" s="213">
        <v>140</v>
      </c>
      <c r="P4316" s="124" t="s">
        <v>1314</v>
      </c>
    </row>
    <row r="4317" spans="1:16" ht="51">
      <c r="A4317" s="266" t="s">
        <v>619</v>
      </c>
      <c r="B4317" s="124"/>
      <c r="C4317" s="125" t="s">
        <v>713</v>
      </c>
      <c r="D4317" s="119">
        <v>43214</v>
      </c>
      <c r="E4317" s="120" t="s">
        <v>7505</v>
      </c>
      <c r="F4317" s="120" t="s">
        <v>3</v>
      </c>
      <c r="G4317" s="120">
        <v>1616517</v>
      </c>
      <c r="H4317" s="124"/>
      <c r="I4317" s="128" t="s">
        <v>8918</v>
      </c>
      <c r="J4317" s="124"/>
      <c r="K4317" s="124"/>
      <c r="L4317" s="124"/>
      <c r="M4317" s="124"/>
      <c r="N4317" s="213">
        <v>0</v>
      </c>
      <c r="O4317" s="213">
        <v>1064</v>
      </c>
      <c r="P4317" s="124" t="s">
        <v>1314</v>
      </c>
    </row>
    <row r="4318" spans="1:16" ht="51">
      <c r="A4318" s="266">
        <v>683</v>
      </c>
      <c r="B4318" s="124"/>
      <c r="C4318" s="125" t="s">
        <v>868</v>
      </c>
      <c r="D4318" s="119">
        <v>43214</v>
      </c>
      <c r="E4318" s="120" t="s">
        <v>7564</v>
      </c>
      <c r="F4318" s="120" t="s">
        <v>3</v>
      </c>
      <c r="G4318" s="120">
        <v>1616527</v>
      </c>
      <c r="H4318" s="124"/>
      <c r="I4318" s="128" t="s">
        <v>8971</v>
      </c>
      <c r="J4318" s="124"/>
      <c r="K4318" s="124"/>
      <c r="L4318" s="124"/>
      <c r="M4318" s="124"/>
      <c r="N4318" s="213">
        <v>0</v>
      </c>
      <c r="O4318" s="213">
        <v>30</v>
      </c>
      <c r="P4318" s="124" t="s">
        <v>1314</v>
      </c>
    </row>
    <row r="4319" spans="1:16" ht="51">
      <c r="A4319" s="266" t="s">
        <v>619</v>
      </c>
      <c r="B4319" s="124"/>
      <c r="C4319" s="125" t="s">
        <v>713</v>
      </c>
      <c r="D4319" s="119">
        <v>43214</v>
      </c>
      <c r="E4319" s="120" t="s">
        <v>7575</v>
      </c>
      <c r="F4319" s="120" t="s">
        <v>3</v>
      </c>
      <c r="G4319" s="120">
        <v>1616662</v>
      </c>
      <c r="H4319" s="124"/>
      <c r="I4319" s="128" t="s">
        <v>8982</v>
      </c>
      <c r="J4319" s="124"/>
      <c r="K4319" s="124"/>
      <c r="L4319" s="124"/>
      <c r="M4319" s="124"/>
      <c r="N4319" s="213">
        <v>0</v>
      </c>
      <c r="O4319" s="213">
        <v>318</v>
      </c>
      <c r="P4319" s="124" t="s">
        <v>1314</v>
      </c>
    </row>
    <row r="4320" spans="1:16" ht="51">
      <c r="A4320" s="266" t="s">
        <v>619</v>
      </c>
      <c r="B4320" s="124"/>
      <c r="C4320" s="125" t="s">
        <v>713</v>
      </c>
      <c r="D4320" s="119">
        <v>43214</v>
      </c>
      <c r="E4320" s="120" t="s">
        <v>7668</v>
      </c>
      <c r="F4320" s="120" t="s">
        <v>3</v>
      </c>
      <c r="G4320" s="120">
        <v>1616534</v>
      </c>
      <c r="H4320" s="124"/>
      <c r="I4320" s="128" t="s">
        <v>9061</v>
      </c>
      <c r="J4320" s="124"/>
      <c r="K4320" s="124"/>
      <c r="L4320" s="124"/>
      <c r="M4320" s="124"/>
      <c r="N4320" s="213">
        <v>0</v>
      </c>
      <c r="O4320" s="213">
        <v>1551.6</v>
      </c>
      <c r="P4320" s="124" t="s">
        <v>1314</v>
      </c>
    </row>
    <row r="4321" spans="1:16" ht="63.75">
      <c r="A4321" s="266">
        <v>574</v>
      </c>
      <c r="B4321" s="124"/>
      <c r="C4321" s="125" t="s">
        <v>850</v>
      </c>
      <c r="D4321" s="119">
        <v>43214</v>
      </c>
      <c r="E4321" s="120" t="s">
        <v>7793</v>
      </c>
      <c r="F4321" s="120" t="s">
        <v>3</v>
      </c>
      <c r="G4321" s="120">
        <v>1616542</v>
      </c>
      <c r="H4321" s="124"/>
      <c r="I4321" s="128" t="s">
        <v>9167</v>
      </c>
      <c r="J4321" s="124"/>
      <c r="K4321" s="124"/>
      <c r="L4321" s="124"/>
      <c r="M4321" s="124"/>
      <c r="N4321" s="213">
        <v>0</v>
      </c>
      <c r="O4321" s="213">
        <v>4231.13</v>
      </c>
      <c r="P4321" s="124" t="s">
        <v>1314</v>
      </c>
    </row>
    <row r="4322" spans="1:16" ht="51">
      <c r="A4322" s="266">
        <v>15</v>
      </c>
      <c r="B4322" s="124"/>
      <c r="C4322" s="125" t="s">
        <v>691</v>
      </c>
      <c r="D4322" s="119">
        <v>43214</v>
      </c>
      <c r="E4322" s="120" t="s">
        <v>7794</v>
      </c>
      <c r="F4322" s="120" t="s">
        <v>3</v>
      </c>
      <c r="G4322" s="120">
        <v>1616548</v>
      </c>
      <c r="H4322" s="124"/>
      <c r="I4322" s="128" t="s">
        <v>9168</v>
      </c>
      <c r="J4322" s="124"/>
      <c r="K4322" s="124"/>
      <c r="L4322" s="124"/>
      <c r="M4322" s="124"/>
      <c r="N4322" s="213">
        <v>0</v>
      </c>
      <c r="O4322" s="213">
        <v>651</v>
      </c>
      <c r="P4322" s="124" t="s">
        <v>1314</v>
      </c>
    </row>
    <row r="4323" spans="1:16" ht="51">
      <c r="A4323" s="266" t="s">
        <v>619</v>
      </c>
      <c r="B4323" s="124"/>
      <c r="C4323" s="125" t="s">
        <v>713</v>
      </c>
      <c r="D4323" s="119">
        <v>43214</v>
      </c>
      <c r="E4323" s="120" t="s">
        <v>7797</v>
      </c>
      <c r="F4323" s="120" t="s">
        <v>3</v>
      </c>
      <c r="G4323" s="120">
        <v>1616721</v>
      </c>
      <c r="H4323" s="124"/>
      <c r="I4323" s="128" t="s">
        <v>9170</v>
      </c>
      <c r="J4323" s="124"/>
      <c r="K4323" s="124"/>
      <c r="L4323" s="124"/>
      <c r="M4323" s="124"/>
      <c r="N4323" s="213">
        <v>0</v>
      </c>
      <c r="O4323" s="213">
        <v>225.33</v>
      </c>
      <c r="P4323" s="124" t="s">
        <v>1314</v>
      </c>
    </row>
    <row r="4324" spans="1:16" ht="51">
      <c r="A4324" s="266" t="s">
        <v>619</v>
      </c>
      <c r="B4324" s="124"/>
      <c r="C4324" s="125" t="s">
        <v>713</v>
      </c>
      <c r="D4324" s="119">
        <v>43214</v>
      </c>
      <c r="E4324" s="120" t="s">
        <v>7798</v>
      </c>
      <c r="F4324" s="120" t="s">
        <v>3</v>
      </c>
      <c r="G4324" s="120">
        <v>1616724</v>
      </c>
      <c r="H4324" s="124"/>
      <c r="I4324" s="128" t="s">
        <v>9170</v>
      </c>
      <c r="J4324" s="124"/>
      <c r="K4324" s="124"/>
      <c r="L4324" s="124"/>
      <c r="M4324" s="124"/>
      <c r="N4324" s="213">
        <v>0</v>
      </c>
      <c r="O4324" s="213">
        <v>225.33</v>
      </c>
      <c r="P4324" s="124" t="s">
        <v>1314</v>
      </c>
    </row>
    <row r="4325" spans="1:16" ht="51">
      <c r="A4325" s="266">
        <v>253</v>
      </c>
      <c r="B4325" s="124"/>
      <c r="C4325" s="125" t="s">
        <v>778</v>
      </c>
      <c r="D4325" s="119">
        <v>43214</v>
      </c>
      <c r="E4325" s="120" t="s">
        <v>7799</v>
      </c>
      <c r="F4325" s="120" t="s">
        <v>3</v>
      </c>
      <c r="G4325" s="120">
        <v>1616580</v>
      </c>
      <c r="H4325" s="124"/>
      <c r="I4325" s="128" t="s">
        <v>9171</v>
      </c>
      <c r="J4325" s="124"/>
      <c r="K4325" s="124"/>
      <c r="L4325" s="124"/>
      <c r="M4325" s="124"/>
      <c r="N4325" s="213">
        <v>0</v>
      </c>
      <c r="O4325" s="213">
        <v>24026.54</v>
      </c>
      <c r="P4325" s="124" t="s">
        <v>1314</v>
      </c>
    </row>
    <row r="4326" spans="1:16" ht="51">
      <c r="A4326" s="266">
        <v>290</v>
      </c>
      <c r="B4326" s="124"/>
      <c r="C4326" s="125" t="s">
        <v>793</v>
      </c>
      <c r="D4326" s="119">
        <v>43214</v>
      </c>
      <c r="E4326" s="120" t="s">
        <v>7800</v>
      </c>
      <c r="F4326" s="120" t="s">
        <v>3</v>
      </c>
      <c r="G4326" s="120">
        <v>1616583</v>
      </c>
      <c r="H4326" s="124"/>
      <c r="I4326" s="128" t="s">
        <v>9172</v>
      </c>
      <c r="J4326" s="124"/>
      <c r="K4326" s="124"/>
      <c r="L4326" s="124"/>
      <c r="M4326" s="124"/>
      <c r="N4326" s="213">
        <v>0</v>
      </c>
      <c r="O4326" s="213">
        <v>1000</v>
      </c>
      <c r="P4326" s="124" t="s">
        <v>1314</v>
      </c>
    </row>
    <row r="4327" spans="1:16" ht="51">
      <c r="A4327" s="266">
        <v>290</v>
      </c>
      <c r="B4327" s="124"/>
      <c r="C4327" s="125" t="s">
        <v>793</v>
      </c>
      <c r="D4327" s="119">
        <v>43214</v>
      </c>
      <c r="E4327" s="120" t="s">
        <v>7801</v>
      </c>
      <c r="F4327" s="120" t="s">
        <v>3</v>
      </c>
      <c r="G4327" s="120">
        <v>1616584</v>
      </c>
      <c r="H4327" s="124"/>
      <c r="I4327" s="128" t="s">
        <v>9173</v>
      </c>
      <c r="J4327" s="124"/>
      <c r="K4327" s="124"/>
      <c r="L4327" s="124"/>
      <c r="M4327" s="124"/>
      <c r="N4327" s="213">
        <v>0</v>
      </c>
      <c r="O4327" s="213">
        <v>14088.81</v>
      </c>
      <c r="P4327" s="124" t="s">
        <v>1314</v>
      </c>
    </row>
    <row r="4328" spans="1:16" ht="51">
      <c r="A4328" s="266" t="s">
        <v>619</v>
      </c>
      <c r="B4328" s="124"/>
      <c r="C4328" s="125" t="s">
        <v>713</v>
      </c>
      <c r="D4328" s="119">
        <v>43214</v>
      </c>
      <c r="E4328" s="120" t="s">
        <v>7802</v>
      </c>
      <c r="F4328" s="120" t="s">
        <v>3</v>
      </c>
      <c r="G4328" s="120">
        <v>1616726</v>
      </c>
      <c r="H4328" s="124"/>
      <c r="I4328" s="128" t="s">
        <v>9170</v>
      </c>
      <c r="J4328" s="124"/>
      <c r="K4328" s="124"/>
      <c r="L4328" s="124"/>
      <c r="M4328" s="124"/>
      <c r="N4328" s="213">
        <v>0</v>
      </c>
      <c r="O4328" s="213">
        <v>225.33</v>
      </c>
      <c r="P4328" s="124" t="s">
        <v>1314</v>
      </c>
    </row>
    <row r="4329" spans="1:16" ht="51">
      <c r="A4329" s="266" t="s">
        <v>619</v>
      </c>
      <c r="B4329" s="124"/>
      <c r="C4329" s="125" t="s">
        <v>713</v>
      </c>
      <c r="D4329" s="119">
        <v>43214</v>
      </c>
      <c r="E4329" s="120" t="s">
        <v>7803</v>
      </c>
      <c r="F4329" s="120" t="s">
        <v>3</v>
      </c>
      <c r="G4329" s="120">
        <v>1616729</v>
      </c>
      <c r="H4329" s="124"/>
      <c r="I4329" s="128" t="s">
        <v>9170</v>
      </c>
      <c r="J4329" s="124"/>
      <c r="K4329" s="124"/>
      <c r="L4329" s="124"/>
      <c r="M4329" s="124"/>
      <c r="N4329" s="213">
        <v>0</v>
      </c>
      <c r="O4329" s="213">
        <v>225.33</v>
      </c>
      <c r="P4329" s="124" t="s">
        <v>1314</v>
      </c>
    </row>
    <row r="4330" spans="1:16" ht="63.75">
      <c r="A4330" s="266">
        <v>133</v>
      </c>
      <c r="B4330" s="124"/>
      <c r="C4330" s="125" t="s">
        <v>729</v>
      </c>
      <c r="D4330" s="119">
        <v>43214</v>
      </c>
      <c r="E4330" s="120" t="s">
        <v>7804</v>
      </c>
      <c r="F4330" s="120" t="s">
        <v>3</v>
      </c>
      <c r="G4330" s="120">
        <v>1616524</v>
      </c>
      <c r="H4330" s="124"/>
      <c r="I4330" s="128" t="s">
        <v>9174</v>
      </c>
      <c r="J4330" s="124"/>
      <c r="K4330" s="124"/>
      <c r="L4330" s="124"/>
      <c r="M4330" s="124"/>
      <c r="N4330" s="213">
        <v>0</v>
      </c>
      <c r="O4330" s="213">
        <v>465</v>
      </c>
      <c r="P4330" s="124" t="s">
        <v>1314</v>
      </c>
    </row>
    <row r="4331" spans="1:16" ht="51">
      <c r="A4331" s="266" t="s">
        <v>619</v>
      </c>
      <c r="B4331" s="124"/>
      <c r="C4331" s="125" t="s">
        <v>713</v>
      </c>
      <c r="D4331" s="119">
        <v>43214</v>
      </c>
      <c r="E4331" s="120" t="s">
        <v>7805</v>
      </c>
      <c r="F4331" s="120" t="s">
        <v>3</v>
      </c>
      <c r="G4331" s="120">
        <v>1616731</v>
      </c>
      <c r="H4331" s="124"/>
      <c r="I4331" s="128" t="s">
        <v>9170</v>
      </c>
      <c r="J4331" s="124"/>
      <c r="K4331" s="124"/>
      <c r="L4331" s="124"/>
      <c r="M4331" s="124"/>
      <c r="N4331" s="213">
        <v>0</v>
      </c>
      <c r="O4331" s="213">
        <v>225.33</v>
      </c>
      <c r="P4331" s="124" t="s">
        <v>1314</v>
      </c>
    </row>
    <row r="4332" spans="1:16" ht="51">
      <c r="A4332" s="266" t="s">
        <v>619</v>
      </c>
      <c r="B4332" s="124"/>
      <c r="C4332" s="125" t="s">
        <v>713</v>
      </c>
      <c r="D4332" s="119">
        <v>43214</v>
      </c>
      <c r="E4332" s="120" t="s">
        <v>7806</v>
      </c>
      <c r="F4332" s="120" t="s">
        <v>3</v>
      </c>
      <c r="G4332" s="120">
        <v>1616733</v>
      </c>
      <c r="H4332" s="124"/>
      <c r="I4332" s="128" t="s">
        <v>9170</v>
      </c>
      <c r="J4332" s="124"/>
      <c r="K4332" s="124"/>
      <c r="L4332" s="124"/>
      <c r="M4332" s="124"/>
      <c r="N4332" s="213">
        <v>0</v>
      </c>
      <c r="O4332" s="213">
        <v>225.33</v>
      </c>
      <c r="P4332" s="124" t="s">
        <v>1314</v>
      </c>
    </row>
    <row r="4333" spans="1:16" ht="51">
      <c r="A4333" s="266">
        <v>132</v>
      </c>
      <c r="B4333" s="124"/>
      <c r="C4333" s="125" t="s">
        <v>728</v>
      </c>
      <c r="D4333" s="119">
        <v>43214</v>
      </c>
      <c r="E4333" s="120" t="s">
        <v>7808</v>
      </c>
      <c r="F4333" s="120" t="s">
        <v>3</v>
      </c>
      <c r="G4333" s="120">
        <v>1616536</v>
      </c>
      <c r="H4333" s="124"/>
      <c r="I4333" s="128" t="s">
        <v>9176</v>
      </c>
      <c r="J4333" s="124"/>
      <c r="K4333" s="124"/>
      <c r="L4333" s="124"/>
      <c r="M4333" s="124"/>
      <c r="N4333" s="213">
        <v>0</v>
      </c>
      <c r="O4333" s="213">
        <v>92</v>
      </c>
      <c r="P4333" s="124" t="s">
        <v>1314</v>
      </c>
    </row>
    <row r="4334" spans="1:16" ht="51">
      <c r="A4334" s="266">
        <v>592</v>
      </c>
      <c r="B4334" s="124"/>
      <c r="C4334" s="125" t="s">
        <v>862</v>
      </c>
      <c r="D4334" s="119">
        <v>43214</v>
      </c>
      <c r="E4334" s="120" t="s">
        <v>7811</v>
      </c>
      <c r="F4334" s="120" t="s">
        <v>3</v>
      </c>
      <c r="G4334" s="120">
        <v>1616562</v>
      </c>
      <c r="H4334" s="124"/>
      <c r="I4334" s="128" t="s">
        <v>9178</v>
      </c>
      <c r="J4334" s="124"/>
      <c r="K4334" s="124"/>
      <c r="L4334" s="124"/>
      <c r="M4334" s="124"/>
      <c r="N4334" s="213">
        <v>0</v>
      </c>
      <c r="O4334" s="213">
        <v>90</v>
      </c>
      <c r="P4334" s="124" t="s">
        <v>1314</v>
      </c>
    </row>
    <row r="4335" spans="1:16" ht="51">
      <c r="A4335" s="266">
        <v>592</v>
      </c>
      <c r="B4335" s="124"/>
      <c r="C4335" s="125" t="s">
        <v>862</v>
      </c>
      <c r="D4335" s="119">
        <v>43214</v>
      </c>
      <c r="E4335" s="120" t="s">
        <v>7812</v>
      </c>
      <c r="F4335" s="120" t="s">
        <v>3</v>
      </c>
      <c r="G4335" s="120">
        <v>1616565</v>
      </c>
      <c r="H4335" s="124"/>
      <c r="I4335" s="128" t="s">
        <v>9179</v>
      </c>
      <c r="J4335" s="124"/>
      <c r="K4335" s="124"/>
      <c r="L4335" s="124"/>
      <c r="M4335" s="124"/>
      <c r="N4335" s="213">
        <v>0</v>
      </c>
      <c r="O4335" s="213">
        <v>569</v>
      </c>
      <c r="P4335" s="124" t="s">
        <v>1314</v>
      </c>
    </row>
    <row r="4336" spans="1:16" ht="51">
      <c r="A4336" s="266">
        <v>592</v>
      </c>
      <c r="B4336" s="124"/>
      <c r="C4336" s="125" t="s">
        <v>862</v>
      </c>
      <c r="D4336" s="119">
        <v>43214</v>
      </c>
      <c r="E4336" s="120" t="s">
        <v>7813</v>
      </c>
      <c r="F4336" s="120" t="s">
        <v>3</v>
      </c>
      <c r="G4336" s="120">
        <v>1616568</v>
      </c>
      <c r="H4336" s="124"/>
      <c r="I4336" s="128" t="s">
        <v>9180</v>
      </c>
      <c r="J4336" s="124"/>
      <c r="K4336" s="124"/>
      <c r="L4336" s="124"/>
      <c r="M4336" s="124"/>
      <c r="N4336" s="213">
        <v>0</v>
      </c>
      <c r="O4336" s="213">
        <v>607</v>
      </c>
      <c r="P4336" s="124" t="s">
        <v>1314</v>
      </c>
    </row>
    <row r="4337" spans="1:16" ht="51">
      <c r="A4337" s="266">
        <v>81</v>
      </c>
      <c r="B4337" s="124"/>
      <c r="C4337" s="125" t="s">
        <v>709</v>
      </c>
      <c r="D4337" s="119">
        <v>43214</v>
      </c>
      <c r="E4337" s="120" t="s">
        <v>7815</v>
      </c>
      <c r="F4337" s="120" t="s">
        <v>3</v>
      </c>
      <c r="G4337" s="120">
        <v>1616684</v>
      </c>
      <c r="H4337" s="124"/>
      <c r="I4337" s="128" t="s">
        <v>9182</v>
      </c>
      <c r="J4337" s="124"/>
      <c r="K4337" s="124"/>
      <c r="L4337" s="124"/>
      <c r="M4337" s="124"/>
      <c r="N4337" s="213">
        <v>0</v>
      </c>
      <c r="O4337" s="213">
        <v>100</v>
      </c>
      <c r="P4337" s="124" t="s">
        <v>1314</v>
      </c>
    </row>
    <row r="4338" spans="1:16" ht="51">
      <c r="A4338" s="266">
        <v>86</v>
      </c>
      <c r="B4338" s="124"/>
      <c r="C4338" s="125" t="s">
        <v>710</v>
      </c>
      <c r="D4338" s="119">
        <v>43214</v>
      </c>
      <c r="E4338" s="120" t="s">
        <v>7817</v>
      </c>
      <c r="F4338" s="120" t="s">
        <v>3</v>
      </c>
      <c r="G4338" s="120">
        <v>1616689</v>
      </c>
      <c r="H4338" s="124"/>
      <c r="I4338" s="128" t="s">
        <v>9184</v>
      </c>
      <c r="J4338" s="124"/>
      <c r="K4338" s="124"/>
      <c r="L4338" s="124"/>
      <c r="M4338" s="124"/>
      <c r="N4338" s="213">
        <v>0</v>
      </c>
      <c r="O4338" s="213">
        <v>239.67</v>
      </c>
      <c r="P4338" s="124" t="s">
        <v>1314</v>
      </c>
    </row>
    <row r="4339" spans="1:16" ht="51">
      <c r="A4339" s="266">
        <v>86</v>
      </c>
      <c r="B4339" s="124"/>
      <c r="C4339" s="125" t="s">
        <v>710</v>
      </c>
      <c r="D4339" s="119">
        <v>43214</v>
      </c>
      <c r="E4339" s="120" t="s">
        <v>7818</v>
      </c>
      <c r="F4339" s="120" t="s">
        <v>3</v>
      </c>
      <c r="G4339" s="120">
        <v>1616691</v>
      </c>
      <c r="H4339" s="124"/>
      <c r="I4339" s="128" t="s">
        <v>9185</v>
      </c>
      <c r="J4339" s="124"/>
      <c r="K4339" s="124"/>
      <c r="L4339" s="124"/>
      <c r="M4339" s="124"/>
      <c r="N4339" s="213">
        <v>0</v>
      </c>
      <c r="O4339" s="213">
        <v>1850.53</v>
      </c>
      <c r="P4339" s="124" t="s">
        <v>1314</v>
      </c>
    </row>
    <row r="4340" spans="1:16" ht="51">
      <c r="A4340" s="266">
        <v>46</v>
      </c>
      <c r="B4340" s="124"/>
      <c r="C4340" s="125" t="s">
        <v>698</v>
      </c>
      <c r="D4340" s="119">
        <v>43214</v>
      </c>
      <c r="E4340" s="120" t="s">
        <v>7819</v>
      </c>
      <c r="F4340" s="120" t="s">
        <v>3</v>
      </c>
      <c r="G4340" s="120">
        <v>1616698</v>
      </c>
      <c r="H4340" s="124"/>
      <c r="I4340" s="128" t="s">
        <v>9186</v>
      </c>
      <c r="J4340" s="124"/>
      <c r="K4340" s="124"/>
      <c r="L4340" s="124"/>
      <c r="M4340" s="124"/>
      <c r="N4340" s="213">
        <v>0</v>
      </c>
      <c r="O4340" s="213">
        <v>111.3</v>
      </c>
      <c r="P4340" s="124" t="s">
        <v>1314</v>
      </c>
    </row>
    <row r="4341" spans="1:16" ht="51">
      <c r="A4341" s="266">
        <v>16</v>
      </c>
      <c r="B4341" s="124"/>
      <c r="C4341" s="125" t="s">
        <v>692</v>
      </c>
      <c r="D4341" s="119">
        <v>43214</v>
      </c>
      <c r="E4341" s="120" t="s">
        <v>7820</v>
      </c>
      <c r="F4341" s="120" t="s">
        <v>3</v>
      </c>
      <c r="G4341" s="120">
        <v>1616716</v>
      </c>
      <c r="H4341" s="124"/>
      <c r="I4341" s="128" t="s">
        <v>9187</v>
      </c>
      <c r="J4341" s="124"/>
      <c r="K4341" s="124"/>
      <c r="L4341" s="124"/>
      <c r="M4341" s="124"/>
      <c r="N4341" s="213">
        <v>0</v>
      </c>
      <c r="O4341" s="213">
        <v>2793.28</v>
      </c>
      <c r="P4341" s="124" t="s">
        <v>1314</v>
      </c>
    </row>
    <row r="4342" spans="1:16" ht="51">
      <c r="A4342" s="266" t="s">
        <v>619</v>
      </c>
      <c r="B4342" s="124"/>
      <c r="C4342" s="125" t="s">
        <v>713</v>
      </c>
      <c r="D4342" s="119">
        <v>43214</v>
      </c>
      <c r="E4342" s="120" t="s">
        <v>7829</v>
      </c>
      <c r="F4342" s="120" t="s">
        <v>3</v>
      </c>
      <c r="G4342" s="120">
        <v>1616723</v>
      </c>
      <c r="H4342" s="124"/>
      <c r="I4342" s="128" t="s">
        <v>9196</v>
      </c>
      <c r="J4342" s="124"/>
      <c r="K4342" s="124"/>
      <c r="L4342" s="124"/>
      <c r="M4342" s="124"/>
      <c r="N4342" s="213">
        <v>0</v>
      </c>
      <c r="O4342" s="213">
        <v>225.33</v>
      </c>
      <c r="P4342" s="124" t="s">
        <v>1314</v>
      </c>
    </row>
    <row r="4343" spans="1:16" ht="51">
      <c r="A4343" s="266" t="s">
        <v>619</v>
      </c>
      <c r="B4343" s="124"/>
      <c r="C4343" s="125" t="s">
        <v>713</v>
      </c>
      <c r="D4343" s="119">
        <v>43214</v>
      </c>
      <c r="E4343" s="120" t="s">
        <v>7830</v>
      </c>
      <c r="F4343" s="120" t="s">
        <v>3</v>
      </c>
      <c r="G4343" s="120">
        <v>1616725</v>
      </c>
      <c r="H4343" s="124"/>
      <c r="I4343" s="128" t="s">
        <v>9196</v>
      </c>
      <c r="J4343" s="124"/>
      <c r="K4343" s="124"/>
      <c r="L4343" s="124"/>
      <c r="M4343" s="124"/>
      <c r="N4343" s="213">
        <v>0</v>
      </c>
      <c r="O4343" s="213">
        <v>225.33</v>
      </c>
      <c r="P4343" s="124" t="s">
        <v>1314</v>
      </c>
    </row>
    <row r="4344" spans="1:16" ht="51">
      <c r="A4344" s="266" t="s">
        <v>619</v>
      </c>
      <c r="B4344" s="124"/>
      <c r="C4344" s="125" t="s">
        <v>713</v>
      </c>
      <c r="D4344" s="119">
        <v>43214</v>
      </c>
      <c r="E4344" s="120" t="s">
        <v>7831</v>
      </c>
      <c r="F4344" s="120" t="s">
        <v>3</v>
      </c>
      <c r="G4344" s="120">
        <v>1616728</v>
      </c>
      <c r="H4344" s="124"/>
      <c r="I4344" s="128" t="s">
        <v>9196</v>
      </c>
      <c r="J4344" s="124"/>
      <c r="K4344" s="124"/>
      <c r="L4344" s="124"/>
      <c r="M4344" s="124"/>
      <c r="N4344" s="213">
        <v>0</v>
      </c>
      <c r="O4344" s="213">
        <v>225.33</v>
      </c>
      <c r="P4344" s="124" t="s">
        <v>1314</v>
      </c>
    </row>
    <row r="4345" spans="1:16" ht="51">
      <c r="A4345" s="266">
        <v>86</v>
      </c>
      <c r="B4345" s="124"/>
      <c r="C4345" s="125" t="s">
        <v>710</v>
      </c>
      <c r="D4345" s="119">
        <v>43214</v>
      </c>
      <c r="E4345" s="120" t="s">
        <v>7832</v>
      </c>
      <c r="F4345" s="120" t="s">
        <v>3</v>
      </c>
      <c r="G4345" s="120">
        <v>1616750</v>
      </c>
      <c r="H4345" s="124"/>
      <c r="I4345" s="128" t="s">
        <v>9197</v>
      </c>
      <c r="J4345" s="124"/>
      <c r="K4345" s="124"/>
      <c r="L4345" s="124"/>
      <c r="M4345" s="124"/>
      <c r="N4345" s="213">
        <v>0</v>
      </c>
      <c r="O4345" s="213">
        <v>1200</v>
      </c>
      <c r="P4345" s="124" t="s">
        <v>1314</v>
      </c>
    </row>
    <row r="4346" spans="1:16" ht="51">
      <c r="A4346" s="266">
        <v>16</v>
      </c>
      <c r="B4346" s="124"/>
      <c r="C4346" s="125" t="s">
        <v>692</v>
      </c>
      <c r="D4346" s="119">
        <v>43214</v>
      </c>
      <c r="E4346" s="120" t="s">
        <v>7833</v>
      </c>
      <c r="F4346" s="120" t="s">
        <v>3</v>
      </c>
      <c r="G4346" s="120">
        <v>1616753</v>
      </c>
      <c r="H4346" s="124"/>
      <c r="I4346" s="128" t="s">
        <v>9198</v>
      </c>
      <c r="J4346" s="124"/>
      <c r="K4346" s="124"/>
      <c r="L4346" s="124"/>
      <c r="M4346" s="124"/>
      <c r="N4346" s="213">
        <v>0</v>
      </c>
      <c r="O4346" s="213">
        <v>3175</v>
      </c>
      <c r="P4346" s="124" t="s">
        <v>1314</v>
      </c>
    </row>
    <row r="4347" spans="1:16" ht="51">
      <c r="A4347" s="266" t="s">
        <v>619</v>
      </c>
      <c r="B4347" s="124"/>
      <c r="C4347" s="125" t="s">
        <v>713</v>
      </c>
      <c r="D4347" s="119">
        <v>43214</v>
      </c>
      <c r="E4347" s="120" t="s">
        <v>7836</v>
      </c>
      <c r="F4347" s="120" t="s">
        <v>3</v>
      </c>
      <c r="G4347" s="120">
        <v>1616730</v>
      </c>
      <c r="H4347" s="124"/>
      <c r="I4347" s="128" t="s">
        <v>9196</v>
      </c>
      <c r="J4347" s="124"/>
      <c r="K4347" s="124"/>
      <c r="L4347" s="124"/>
      <c r="M4347" s="124"/>
      <c r="N4347" s="213">
        <v>0</v>
      </c>
      <c r="O4347" s="213">
        <v>225.33</v>
      </c>
      <c r="P4347" s="124" t="s">
        <v>1314</v>
      </c>
    </row>
    <row r="4348" spans="1:16" ht="51">
      <c r="A4348" s="266" t="s">
        <v>619</v>
      </c>
      <c r="B4348" s="124"/>
      <c r="C4348" s="125" t="s">
        <v>713</v>
      </c>
      <c r="D4348" s="119">
        <v>43214</v>
      </c>
      <c r="E4348" s="120" t="s">
        <v>7837</v>
      </c>
      <c r="F4348" s="120" t="s">
        <v>3</v>
      </c>
      <c r="G4348" s="120">
        <v>1616732</v>
      </c>
      <c r="H4348" s="124"/>
      <c r="I4348" s="128" t="s">
        <v>9196</v>
      </c>
      <c r="J4348" s="124"/>
      <c r="K4348" s="124"/>
      <c r="L4348" s="124"/>
      <c r="M4348" s="124"/>
      <c r="N4348" s="213">
        <v>0</v>
      </c>
      <c r="O4348" s="213">
        <v>225.33</v>
      </c>
      <c r="P4348" s="124" t="s">
        <v>1314</v>
      </c>
    </row>
    <row r="4349" spans="1:16" ht="51">
      <c r="A4349" s="266" t="s">
        <v>619</v>
      </c>
      <c r="B4349" s="124"/>
      <c r="C4349" s="125" t="s">
        <v>713</v>
      </c>
      <c r="D4349" s="119">
        <v>43214</v>
      </c>
      <c r="E4349" s="120" t="s">
        <v>7838</v>
      </c>
      <c r="F4349" s="120" t="s">
        <v>3</v>
      </c>
      <c r="G4349" s="120">
        <v>1616734</v>
      </c>
      <c r="H4349" s="124"/>
      <c r="I4349" s="128" t="s">
        <v>9196</v>
      </c>
      <c r="J4349" s="124"/>
      <c r="K4349" s="124"/>
      <c r="L4349" s="124"/>
      <c r="M4349" s="124"/>
      <c r="N4349" s="213">
        <v>0</v>
      </c>
      <c r="O4349" s="213">
        <v>225.33</v>
      </c>
      <c r="P4349" s="124" t="s">
        <v>1314</v>
      </c>
    </row>
    <row r="4350" spans="1:16" ht="51">
      <c r="A4350" s="266" t="s">
        <v>619</v>
      </c>
      <c r="B4350" s="124"/>
      <c r="C4350" s="125" t="s">
        <v>713</v>
      </c>
      <c r="D4350" s="119">
        <v>43214</v>
      </c>
      <c r="E4350" s="120" t="s">
        <v>7839</v>
      </c>
      <c r="F4350" s="120" t="s">
        <v>3</v>
      </c>
      <c r="G4350" s="120">
        <v>1616543</v>
      </c>
      <c r="H4350" s="124"/>
      <c r="I4350" s="128" t="s">
        <v>9201</v>
      </c>
      <c r="J4350" s="124"/>
      <c r="K4350" s="124"/>
      <c r="L4350" s="124"/>
      <c r="M4350" s="124"/>
      <c r="N4350" s="213">
        <v>0</v>
      </c>
      <c r="O4350" s="213">
        <v>2231.52</v>
      </c>
      <c r="P4350" s="124" t="s">
        <v>1314</v>
      </c>
    </row>
    <row r="4351" spans="1:16" ht="51">
      <c r="A4351" s="266">
        <v>292</v>
      </c>
      <c r="B4351" s="124"/>
      <c r="C4351" s="125" t="s">
        <v>152</v>
      </c>
      <c r="D4351" s="119">
        <v>43214</v>
      </c>
      <c r="E4351" s="120" t="s">
        <v>7853</v>
      </c>
      <c r="F4351" s="120" t="s">
        <v>3</v>
      </c>
      <c r="G4351" s="120">
        <v>1616578</v>
      </c>
      <c r="H4351" s="124"/>
      <c r="I4351" s="128" t="s">
        <v>9215</v>
      </c>
      <c r="J4351" s="124"/>
      <c r="K4351" s="124"/>
      <c r="L4351" s="124"/>
      <c r="M4351" s="124"/>
      <c r="N4351" s="213">
        <v>0</v>
      </c>
      <c r="O4351" s="213">
        <v>2878.15</v>
      </c>
      <c r="P4351" s="124" t="s">
        <v>1314</v>
      </c>
    </row>
    <row r="4352" spans="1:16" ht="51">
      <c r="A4352" s="266" t="s">
        <v>619</v>
      </c>
      <c r="B4352" s="124"/>
      <c r="C4352" s="125" t="s">
        <v>713</v>
      </c>
      <c r="D4352" s="119">
        <v>43214</v>
      </c>
      <c r="E4352" s="120" t="s">
        <v>7858</v>
      </c>
      <c r="F4352" s="120" t="s">
        <v>3</v>
      </c>
      <c r="G4352" s="120">
        <v>1616736</v>
      </c>
      <c r="H4352" s="124"/>
      <c r="I4352" s="128" t="s">
        <v>9220</v>
      </c>
      <c r="J4352" s="124"/>
      <c r="K4352" s="124"/>
      <c r="L4352" s="124"/>
      <c r="M4352" s="124"/>
      <c r="N4352" s="213">
        <v>0</v>
      </c>
      <c r="O4352" s="213">
        <v>19200</v>
      </c>
      <c r="P4352" s="124" t="s">
        <v>1314</v>
      </c>
    </row>
    <row r="4353" spans="1:16" ht="51">
      <c r="A4353" s="266" t="s">
        <v>619</v>
      </c>
      <c r="B4353" s="124"/>
      <c r="C4353" s="125" t="s">
        <v>713</v>
      </c>
      <c r="D4353" s="119">
        <v>43214</v>
      </c>
      <c r="E4353" s="120" t="s">
        <v>7912</v>
      </c>
      <c r="F4353" s="120" t="s">
        <v>3</v>
      </c>
      <c r="G4353" s="120">
        <v>1616513</v>
      </c>
      <c r="H4353" s="124"/>
      <c r="I4353" s="128" t="s">
        <v>9273</v>
      </c>
      <c r="J4353" s="124"/>
      <c r="K4353" s="124"/>
      <c r="L4353" s="124"/>
      <c r="M4353" s="124"/>
      <c r="N4353" s="213">
        <v>0</v>
      </c>
      <c r="O4353" s="213">
        <v>382.56</v>
      </c>
      <c r="P4353" s="124" t="s">
        <v>1314</v>
      </c>
    </row>
    <row r="4354" spans="1:16" ht="51">
      <c r="A4354" s="266" t="s">
        <v>619</v>
      </c>
      <c r="B4354" s="124"/>
      <c r="C4354" s="125" t="s">
        <v>713</v>
      </c>
      <c r="D4354" s="119">
        <v>43214</v>
      </c>
      <c r="E4354" s="120" t="s">
        <v>8454</v>
      </c>
      <c r="F4354" s="120" t="s">
        <v>6</v>
      </c>
      <c r="G4354" s="120">
        <v>966565</v>
      </c>
      <c r="H4354" s="124"/>
      <c r="I4354" s="128" t="s">
        <v>9783</v>
      </c>
      <c r="J4354" s="124"/>
      <c r="K4354" s="124"/>
      <c r="L4354" s="124"/>
      <c r="M4354" s="124"/>
      <c r="N4354" s="213">
        <v>0</v>
      </c>
      <c r="O4354" s="213">
        <v>9333503.1300000008</v>
      </c>
      <c r="P4354" s="124" t="s">
        <v>1314</v>
      </c>
    </row>
    <row r="4355" spans="1:16" ht="76.5">
      <c r="A4355" s="266" t="s">
        <v>620</v>
      </c>
      <c r="B4355" s="124"/>
      <c r="C4355" s="125" t="s">
        <v>714</v>
      </c>
      <c r="D4355" s="119">
        <v>43214</v>
      </c>
      <c r="E4355" s="120" t="s">
        <v>8455</v>
      </c>
      <c r="F4355" s="120" t="s">
        <v>6</v>
      </c>
      <c r="G4355" s="120">
        <v>966718</v>
      </c>
      <c r="H4355" s="124"/>
      <c r="I4355" s="128" t="s">
        <v>9784</v>
      </c>
      <c r="J4355" s="124"/>
      <c r="K4355" s="124"/>
      <c r="L4355" s="124"/>
      <c r="M4355" s="124"/>
      <c r="N4355" s="213">
        <v>0</v>
      </c>
      <c r="O4355" s="213">
        <v>176000</v>
      </c>
      <c r="P4355" s="124" t="s">
        <v>1314</v>
      </c>
    </row>
    <row r="4356" spans="1:16" ht="102">
      <c r="A4356" s="266">
        <v>574</v>
      </c>
      <c r="B4356" s="124"/>
      <c r="C4356" s="125" t="s">
        <v>850</v>
      </c>
      <c r="D4356" s="119">
        <v>43214</v>
      </c>
      <c r="E4356" s="120" t="s">
        <v>8456</v>
      </c>
      <c r="F4356" s="120" t="s">
        <v>6</v>
      </c>
      <c r="G4356" s="120">
        <v>919584</v>
      </c>
      <c r="H4356" s="124"/>
      <c r="I4356" s="128" t="s">
        <v>9785</v>
      </c>
      <c r="J4356" s="124"/>
      <c r="K4356" s="124"/>
      <c r="L4356" s="124"/>
      <c r="M4356" s="124"/>
      <c r="N4356" s="213">
        <v>0</v>
      </c>
      <c r="O4356" s="213">
        <v>1295217</v>
      </c>
      <c r="P4356" s="124" t="s">
        <v>1314</v>
      </c>
    </row>
    <row r="4357" spans="1:16" ht="76.5">
      <c r="A4357" s="266">
        <v>572</v>
      </c>
      <c r="B4357" s="124"/>
      <c r="C4357" s="125" t="s">
        <v>848</v>
      </c>
      <c r="D4357" s="119">
        <v>43214</v>
      </c>
      <c r="E4357" s="120" t="s">
        <v>8457</v>
      </c>
      <c r="F4357" s="120" t="s">
        <v>6</v>
      </c>
      <c r="G4357" s="120">
        <v>919587</v>
      </c>
      <c r="H4357" s="124"/>
      <c r="I4357" s="128" t="s">
        <v>9786</v>
      </c>
      <c r="J4357" s="124"/>
      <c r="K4357" s="124"/>
      <c r="L4357" s="124"/>
      <c r="M4357" s="124"/>
      <c r="N4357" s="213">
        <v>0</v>
      </c>
      <c r="O4357" s="213">
        <v>46660.56</v>
      </c>
      <c r="P4357" s="124" t="s">
        <v>1314</v>
      </c>
    </row>
    <row r="4358" spans="1:16" ht="25.5">
      <c r="A4358" s="266">
        <v>16</v>
      </c>
      <c r="B4358" s="124"/>
      <c r="C4358" s="125" t="s">
        <v>692</v>
      </c>
      <c r="D4358" s="119">
        <v>43214</v>
      </c>
      <c r="E4358" s="120" t="s">
        <v>8458</v>
      </c>
      <c r="F4358" s="120" t="s">
        <v>1315</v>
      </c>
      <c r="G4358" s="120">
        <v>17440003</v>
      </c>
      <c r="H4358" s="124"/>
      <c r="I4358" s="128" t="s">
        <v>9787</v>
      </c>
      <c r="J4358" s="124"/>
      <c r="K4358" s="124"/>
      <c r="L4358" s="124"/>
      <c r="M4358" s="124"/>
      <c r="N4358" s="213">
        <v>3000</v>
      </c>
      <c r="O4358" s="213">
        <v>0</v>
      </c>
      <c r="P4358" s="124" t="s">
        <v>1314</v>
      </c>
    </row>
    <row r="4359" spans="1:16" ht="76.5">
      <c r="A4359" s="266">
        <v>661</v>
      </c>
      <c r="B4359" s="124"/>
      <c r="C4359" s="125" t="s">
        <v>234</v>
      </c>
      <c r="D4359" s="119">
        <v>43214</v>
      </c>
      <c r="E4359" s="120" t="s">
        <v>8459</v>
      </c>
      <c r="F4359" s="120" t="s">
        <v>1315</v>
      </c>
      <c r="G4359" s="120">
        <v>17063551</v>
      </c>
      <c r="H4359" s="124"/>
      <c r="I4359" s="128" t="s">
        <v>9788</v>
      </c>
      <c r="J4359" s="124"/>
      <c r="K4359" s="124"/>
      <c r="L4359" s="124"/>
      <c r="M4359" s="124"/>
      <c r="N4359" s="213">
        <v>7417</v>
      </c>
      <c r="O4359" s="213">
        <v>0</v>
      </c>
      <c r="P4359" s="124" t="s">
        <v>1314</v>
      </c>
    </row>
    <row r="4360" spans="1:16" ht="76.5">
      <c r="A4360" s="266">
        <v>513</v>
      </c>
      <c r="B4360" s="124"/>
      <c r="C4360" s="125" t="s">
        <v>201</v>
      </c>
      <c r="D4360" s="119">
        <v>43214</v>
      </c>
      <c r="E4360" s="120" t="s">
        <v>8460</v>
      </c>
      <c r="F4360" s="120" t="s">
        <v>11</v>
      </c>
      <c r="G4360" s="120">
        <v>919561</v>
      </c>
      <c r="H4360" s="124"/>
      <c r="I4360" s="128" t="s">
        <v>9789</v>
      </c>
      <c r="J4360" s="124"/>
      <c r="K4360" s="124"/>
      <c r="L4360" s="124"/>
      <c r="M4360" s="124"/>
      <c r="N4360" s="213">
        <v>270</v>
      </c>
      <c r="O4360" s="213">
        <v>0</v>
      </c>
      <c r="P4360" s="124" t="s">
        <v>1314</v>
      </c>
    </row>
    <row r="4361" spans="1:16" ht="76.5">
      <c r="A4361" s="266">
        <v>513</v>
      </c>
      <c r="B4361" s="124"/>
      <c r="C4361" s="125" t="s">
        <v>201</v>
      </c>
      <c r="D4361" s="119">
        <v>43214</v>
      </c>
      <c r="E4361" s="120" t="s">
        <v>8461</v>
      </c>
      <c r="F4361" s="120" t="s">
        <v>11</v>
      </c>
      <c r="G4361" s="120">
        <v>919683</v>
      </c>
      <c r="H4361" s="124"/>
      <c r="I4361" s="128" t="s">
        <v>9790</v>
      </c>
      <c r="J4361" s="124"/>
      <c r="K4361" s="124"/>
      <c r="L4361" s="124"/>
      <c r="M4361" s="124"/>
      <c r="N4361" s="213">
        <v>50</v>
      </c>
      <c r="O4361" s="213">
        <v>0</v>
      </c>
      <c r="P4361" s="124" t="s">
        <v>1314</v>
      </c>
    </row>
    <row r="4362" spans="1:16" ht="63.75">
      <c r="A4362" s="266">
        <v>513</v>
      </c>
      <c r="B4362" s="124"/>
      <c r="C4362" s="125" t="s">
        <v>201</v>
      </c>
      <c r="D4362" s="119">
        <v>43214</v>
      </c>
      <c r="E4362" s="120" t="s">
        <v>8462</v>
      </c>
      <c r="F4362" s="120" t="s">
        <v>15</v>
      </c>
      <c r="G4362" s="120">
        <v>719371</v>
      </c>
      <c r="H4362" s="124"/>
      <c r="I4362" s="128" t="s">
        <v>9791</v>
      </c>
      <c r="J4362" s="124"/>
      <c r="K4362" s="124"/>
      <c r="L4362" s="124"/>
      <c r="M4362" s="124"/>
      <c r="N4362" s="213">
        <v>50</v>
      </c>
      <c r="O4362" s="213">
        <v>0</v>
      </c>
      <c r="P4362" s="124" t="s">
        <v>1314</v>
      </c>
    </row>
    <row r="4363" spans="1:16" ht="51">
      <c r="A4363" s="266">
        <v>513</v>
      </c>
      <c r="B4363" s="124"/>
      <c r="C4363" s="125" t="s">
        <v>201</v>
      </c>
      <c r="D4363" s="119">
        <v>43214</v>
      </c>
      <c r="E4363" s="120" t="s">
        <v>8463</v>
      </c>
      <c r="F4363" s="120" t="s">
        <v>15</v>
      </c>
      <c r="G4363" s="120">
        <v>719377</v>
      </c>
      <c r="H4363" s="124"/>
      <c r="I4363" s="128" t="s">
        <v>9792</v>
      </c>
      <c r="J4363" s="124"/>
      <c r="K4363" s="124"/>
      <c r="L4363" s="124"/>
      <c r="M4363" s="124"/>
      <c r="N4363" s="213">
        <v>50</v>
      </c>
      <c r="O4363" s="213">
        <v>0</v>
      </c>
      <c r="P4363" s="124" t="s">
        <v>1314</v>
      </c>
    </row>
    <row r="4364" spans="1:16" ht="63.75">
      <c r="A4364" s="266">
        <v>513</v>
      </c>
      <c r="B4364" s="124"/>
      <c r="C4364" s="125" t="s">
        <v>201</v>
      </c>
      <c r="D4364" s="119">
        <v>43214</v>
      </c>
      <c r="E4364" s="120" t="s">
        <v>8464</v>
      </c>
      <c r="F4364" s="120" t="s">
        <v>15</v>
      </c>
      <c r="G4364" s="120">
        <v>719497</v>
      </c>
      <c r="H4364" s="124"/>
      <c r="I4364" s="128" t="s">
        <v>9793</v>
      </c>
      <c r="J4364" s="124"/>
      <c r="K4364" s="124"/>
      <c r="L4364" s="124"/>
      <c r="M4364" s="124"/>
      <c r="N4364" s="213">
        <v>50</v>
      </c>
      <c r="O4364" s="213">
        <v>0</v>
      </c>
      <c r="P4364" s="124" t="s">
        <v>1314</v>
      </c>
    </row>
    <row r="4365" spans="1:16" ht="63.75">
      <c r="A4365" s="266" t="s">
        <v>620</v>
      </c>
      <c r="B4365" s="124"/>
      <c r="C4365" s="125" t="s">
        <v>714</v>
      </c>
      <c r="D4365" s="119">
        <v>43214</v>
      </c>
      <c r="E4365" s="120" t="s">
        <v>8465</v>
      </c>
      <c r="F4365" s="120" t="s">
        <v>11</v>
      </c>
      <c r="G4365" s="120">
        <v>10605</v>
      </c>
      <c r="H4365" s="124"/>
      <c r="I4365" s="128" t="s">
        <v>9794</v>
      </c>
      <c r="J4365" s="124"/>
      <c r="K4365" s="124"/>
      <c r="L4365" s="124"/>
      <c r="M4365" s="124"/>
      <c r="N4365" s="213">
        <v>473.47</v>
      </c>
      <c r="O4365" s="213">
        <v>0</v>
      </c>
      <c r="P4365" s="124" t="s">
        <v>1314</v>
      </c>
    </row>
    <row r="4366" spans="1:16" ht="63.75">
      <c r="A4366" s="266">
        <v>291</v>
      </c>
      <c r="B4366" s="124"/>
      <c r="C4366" s="125" t="s">
        <v>794</v>
      </c>
      <c r="D4366" s="119">
        <v>43214</v>
      </c>
      <c r="E4366" s="120" t="s">
        <v>8466</v>
      </c>
      <c r="F4366" s="120" t="s">
        <v>11</v>
      </c>
      <c r="G4366" s="120">
        <v>719625</v>
      </c>
      <c r="H4366" s="124"/>
      <c r="I4366" s="128" t="s">
        <v>9795</v>
      </c>
      <c r="J4366" s="124"/>
      <c r="K4366" s="124"/>
      <c r="L4366" s="124"/>
      <c r="M4366" s="124"/>
      <c r="N4366" s="213">
        <v>50</v>
      </c>
      <c r="O4366" s="213">
        <v>0</v>
      </c>
      <c r="P4366" s="124" t="s">
        <v>1314</v>
      </c>
    </row>
    <row r="4367" spans="1:16" ht="63.75">
      <c r="A4367" s="266">
        <v>291</v>
      </c>
      <c r="B4367" s="124"/>
      <c r="C4367" s="125" t="s">
        <v>794</v>
      </c>
      <c r="D4367" s="119">
        <v>43214</v>
      </c>
      <c r="E4367" s="120" t="s">
        <v>8467</v>
      </c>
      <c r="F4367" s="120" t="s">
        <v>11</v>
      </c>
      <c r="G4367" s="120">
        <v>719627</v>
      </c>
      <c r="H4367" s="124"/>
      <c r="I4367" s="128" t="s">
        <v>9796</v>
      </c>
      <c r="J4367" s="124"/>
      <c r="K4367" s="124"/>
      <c r="L4367" s="124"/>
      <c r="M4367" s="124"/>
      <c r="N4367" s="213">
        <v>50</v>
      </c>
      <c r="O4367" s="213">
        <v>0</v>
      </c>
      <c r="P4367" s="124" t="s">
        <v>1314</v>
      </c>
    </row>
    <row r="4368" spans="1:16" ht="63.75">
      <c r="A4368" s="266" t="s">
        <v>619</v>
      </c>
      <c r="B4368" s="124"/>
      <c r="C4368" s="125" t="s">
        <v>713</v>
      </c>
      <c r="D4368" s="119">
        <v>43214</v>
      </c>
      <c r="E4368" s="120" t="s">
        <v>8468</v>
      </c>
      <c r="F4368" s="120" t="s">
        <v>15</v>
      </c>
      <c r="G4368" s="120">
        <v>720057</v>
      </c>
      <c r="H4368" s="124"/>
      <c r="I4368" s="128" t="s">
        <v>9797</v>
      </c>
      <c r="J4368" s="124"/>
      <c r="K4368" s="124"/>
      <c r="L4368" s="124"/>
      <c r="M4368" s="124"/>
      <c r="N4368" s="213">
        <v>50</v>
      </c>
      <c r="O4368" s="213">
        <v>0</v>
      </c>
      <c r="P4368" s="124" t="s">
        <v>1314</v>
      </c>
    </row>
    <row r="4369" spans="1:16" ht="76.5">
      <c r="A4369" s="266">
        <v>25</v>
      </c>
      <c r="B4369" s="124"/>
      <c r="C4369" s="125" t="s">
        <v>694</v>
      </c>
      <c r="D4369" s="119">
        <v>43214</v>
      </c>
      <c r="E4369" s="120" t="s">
        <v>8469</v>
      </c>
      <c r="F4369" s="120" t="s">
        <v>1315</v>
      </c>
      <c r="G4369" s="120">
        <v>17418952</v>
      </c>
      <c r="H4369" s="124"/>
      <c r="I4369" s="128" t="s">
        <v>9798</v>
      </c>
      <c r="J4369" s="124"/>
      <c r="K4369" s="124"/>
      <c r="L4369" s="124"/>
      <c r="M4369" s="124"/>
      <c r="N4369" s="213">
        <v>530331.29</v>
      </c>
      <c r="O4369" s="213">
        <v>0</v>
      </c>
      <c r="P4369" s="124" t="s">
        <v>1314</v>
      </c>
    </row>
    <row r="4370" spans="1:16" ht="76.5">
      <c r="A4370" s="266">
        <v>25</v>
      </c>
      <c r="B4370" s="124"/>
      <c r="C4370" s="125" t="s">
        <v>694</v>
      </c>
      <c r="D4370" s="119">
        <v>43214</v>
      </c>
      <c r="E4370" s="120" t="s">
        <v>8470</v>
      </c>
      <c r="F4370" s="120" t="s">
        <v>1315</v>
      </c>
      <c r="G4370" s="120">
        <v>17418819</v>
      </c>
      <c r="H4370" s="124"/>
      <c r="I4370" s="128" t="s">
        <v>9799</v>
      </c>
      <c r="J4370" s="124"/>
      <c r="K4370" s="124"/>
      <c r="L4370" s="124"/>
      <c r="M4370" s="124"/>
      <c r="N4370" s="213">
        <v>223025.56</v>
      </c>
      <c r="O4370" s="213">
        <v>0</v>
      </c>
      <c r="P4370" s="124" t="s">
        <v>1314</v>
      </c>
    </row>
    <row r="4371" spans="1:16" ht="76.5">
      <c r="A4371" s="266">
        <v>25</v>
      </c>
      <c r="B4371" s="124"/>
      <c r="C4371" s="125" t="s">
        <v>694</v>
      </c>
      <c r="D4371" s="119">
        <v>43214</v>
      </c>
      <c r="E4371" s="120" t="s">
        <v>8471</v>
      </c>
      <c r="F4371" s="120" t="s">
        <v>1315</v>
      </c>
      <c r="G4371" s="120">
        <v>17418870</v>
      </c>
      <c r="H4371" s="124"/>
      <c r="I4371" s="128" t="s">
        <v>9800</v>
      </c>
      <c r="J4371" s="124"/>
      <c r="K4371" s="124"/>
      <c r="L4371" s="124"/>
      <c r="M4371" s="124"/>
      <c r="N4371" s="213">
        <v>649203.25</v>
      </c>
      <c r="O4371" s="213">
        <v>0</v>
      </c>
      <c r="P4371" s="124" t="s">
        <v>1314</v>
      </c>
    </row>
    <row r="4372" spans="1:16" ht="76.5">
      <c r="A4372" s="266">
        <v>25</v>
      </c>
      <c r="B4372" s="124"/>
      <c r="C4372" s="125" t="s">
        <v>694</v>
      </c>
      <c r="D4372" s="119">
        <v>43214</v>
      </c>
      <c r="E4372" s="120" t="s">
        <v>8472</v>
      </c>
      <c r="F4372" s="120" t="s">
        <v>1315</v>
      </c>
      <c r="G4372" s="120">
        <v>17418933</v>
      </c>
      <c r="H4372" s="124"/>
      <c r="I4372" s="128" t="s">
        <v>9801</v>
      </c>
      <c r="J4372" s="124"/>
      <c r="K4372" s="124"/>
      <c r="L4372" s="124"/>
      <c r="M4372" s="124"/>
      <c r="N4372" s="213">
        <v>985243.57</v>
      </c>
      <c r="O4372" s="213">
        <v>0</v>
      </c>
      <c r="P4372" s="124" t="s">
        <v>1314</v>
      </c>
    </row>
    <row r="4373" spans="1:16" ht="76.5">
      <c r="A4373" s="266">
        <v>25</v>
      </c>
      <c r="B4373" s="124"/>
      <c r="C4373" s="125" t="s">
        <v>694</v>
      </c>
      <c r="D4373" s="119">
        <v>43214</v>
      </c>
      <c r="E4373" s="120" t="s">
        <v>8473</v>
      </c>
      <c r="F4373" s="120" t="s">
        <v>1315</v>
      </c>
      <c r="G4373" s="120">
        <v>17418929</v>
      </c>
      <c r="H4373" s="124"/>
      <c r="I4373" s="128" t="s">
        <v>9802</v>
      </c>
      <c r="J4373" s="124"/>
      <c r="K4373" s="124"/>
      <c r="L4373" s="124"/>
      <c r="M4373" s="124"/>
      <c r="N4373" s="213">
        <v>398108.24</v>
      </c>
      <c r="O4373" s="213">
        <v>0</v>
      </c>
      <c r="P4373" s="124" t="s">
        <v>1314</v>
      </c>
    </row>
    <row r="4374" spans="1:16" ht="76.5">
      <c r="A4374" s="266">
        <v>25</v>
      </c>
      <c r="B4374" s="124"/>
      <c r="C4374" s="125" t="s">
        <v>694</v>
      </c>
      <c r="D4374" s="119">
        <v>43214</v>
      </c>
      <c r="E4374" s="120" t="s">
        <v>8474</v>
      </c>
      <c r="F4374" s="120" t="s">
        <v>1315</v>
      </c>
      <c r="G4374" s="120">
        <v>17419218</v>
      </c>
      <c r="H4374" s="124"/>
      <c r="I4374" s="128" t="s">
        <v>9803</v>
      </c>
      <c r="J4374" s="124"/>
      <c r="K4374" s="124"/>
      <c r="L4374" s="124"/>
      <c r="M4374" s="124"/>
      <c r="N4374" s="213">
        <v>445212.35</v>
      </c>
      <c r="O4374" s="213">
        <v>0</v>
      </c>
      <c r="P4374" s="124" t="s">
        <v>1314</v>
      </c>
    </row>
    <row r="4375" spans="1:16" ht="76.5">
      <c r="A4375" s="266">
        <v>25</v>
      </c>
      <c r="B4375" s="124"/>
      <c r="C4375" s="125" t="s">
        <v>694</v>
      </c>
      <c r="D4375" s="119">
        <v>43214</v>
      </c>
      <c r="E4375" s="120" t="s">
        <v>8475</v>
      </c>
      <c r="F4375" s="120" t="s">
        <v>1315</v>
      </c>
      <c r="G4375" s="120">
        <v>17419207</v>
      </c>
      <c r="H4375" s="124"/>
      <c r="I4375" s="128" t="s">
        <v>9804</v>
      </c>
      <c r="J4375" s="124"/>
      <c r="K4375" s="124"/>
      <c r="L4375" s="124"/>
      <c r="M4375" s="124"/>
      <c r="N4375" s="213">
        <v>99546.07</v>
      </c>
      <c r="O4375" s="213">
        <v>0</v>
      </c>
      <c r="P4375" s="124" t="s">
        <v>1314</v>
      </c>
    </row>
    <row r="4376" spans="1:16" ht="76.5">
      <c r="A4376" s="266">
        <v>25</v>
      </c>
      <c r="B4376" s="124"/>
      <c r="C4376" s="125" t="s">
        <v>694</v>
      </c>
      <c r="D4376" s="119">
        <v>43214</v>
      </c>
      <c r="E4376" s="120" t="s">
        <v>8476</v>
      </c>
      <c r="F4376" s="120" t="s">
        <v>1315</v>
      </c>
      <c r="G4376" s="120">
        <v>17419135</v>
      </c>
      <c r="H4376" s="124"/>
      <c r="I4376" s="128" t="s">
        <v>9805</v>
      </c>
      <c r="J4376" s="124"/>
      <c r="K4376" s="124"/>
      <c r="L4376" s="124"/>
      <c r="M4376" s="124"/>
      <c r="N4376" s="213">
        <v>615017.98</v>
      </c>
      <c r="O4376" s="213">
        <v>0</v>
      </c>
      <c r="P4376" s="124" t="s">
        <v>1314</v>
      </c>
    </row>
    <row r="4377" spans="1:16" ht="76.5">
      <c r="A4377" s="266">
        <v>25</v>
      </c>
      <c r="B4377" s="124"/>
      <c r="C4377" s="125" t="s">
        <v>694</v>
      </c>
      <c r="D4377" s="119">
        <v>43214</v>
      </c>
      <c r="E4377" s="120" t="s">
        <v>8477</v>
      </c>
      <c r="F4377" s="120" t="s">
        <v>1315</v>
      </c>
      <c r="G4377" s="120">
        <v>17419020</v>
      </c>
      <c r="H4377" s="124"/>
      <c r="I4377" s="128" t="s">
        <v>9806</v>
      </c>
      <c r="J4377" s="124"/>
      <c r="K4377" s="124"/>
      <c r="L4377" s="124"/>
      <c r="M4377" s="124"/>
      <c r="N4377" s="213">
        <v>783473.37</v>
      </c>
      <c r="O4377" s="213">
        <v>0</v>
      </c>
      <c r="P4377" s="124" t="s">
        <v>1314</v>
      </c>
    </row>
    <row r="4378" spans="1:16" ht="76.5">
      <c r="A4378" s="266">
        <v>25</v>
      </c>
      <c r="B4378" s="124"/>
      <c r="C4378" s="125" t="s">
        <v>694</v>
      </c>
      <c r="D4378" s="119">
        <v>43214</v>
      </c>
      <c r="E4378" s="120" t="s">
        <v>8478</v>
      </c>
      <c r="F4378" s="120" t="s">
        <v>1315</v>
      </c>
      <c r="G4378" s="120">
        <v>17419363</v>
      </c>
      <c r="H4378" s="124"/>
      <c r="I4378" s="128" t="s">
        <v>9807</v>
      </c>
      <c r="J4378" s="124"/>
      <c r="K4378" s="124"/>
      <c r="L4378" s="124"/>
      <c r="M4378" s="124"/>
      <c r="N4378" s="213">
        <v>573928.95999999996</v>
      </c>
      <c r="O4378" s="213">
        <v>0</v>
      </c>
      <c r="P4378" s="124" t="s">
        <v>1314</v>
      </c>
    </row>
    <row r="4379" spans="1:16" ht="76.5">
      <c r="A4379" s="266">
        <v>25</v>
      </c>
      <c r="B4379" s="124"/>
      <c r="C4379" s="125" t="s">
        <v>694</v>
      </c>
      <c r="D4379" s="119">
        <v>43214</v>
      </c>
      <c r="E4379" s="120" t="s">
        <v>8479</v>
      </c>
      <c r="F4379" s="120" t="s">
        <v>1315</v>
      </c>
      <c r="G4379" s="120">
        <v>17419358</v>
      </c>
      <c r="H4379" s="124"/>
      <c r="I4379" s="128" t="s">
        <v>9808</v>
      </c>
      <c r="J4379" s="124"/>
      <c r="K4379" s="124"/>
      <c r="L4379" s="124"/>
      <c r="M4379" s="124"/>
      <c r="N4379" s="213">
        <v>451865.69</v>
      </c>
      <c r="O4379" s="213">
        <v>0</v>
      </c>
      <c r="P4379" s="124" t="s">
        <v>1314</v>
      </c>
    </row>
    <row r="4380" spans="1:16" ht="76.5">
      <c r="A4380" s="266">
        <v>25</v>
      </c>
      <c r="B4380" s="124"/>
      <c r="C4380" s="125" t="s">
        <v>694</v>
      </c>
      <c r="D4380" s="119">
        <v>43214</v>
      </c>
      <c r="E4380" s="120" t="s">
        <v>8480</v>
      </c>
      <c r="F4380" s="120" t="s">
        <v>1315</v>
      </c>
      <c r="G4380" s="120">
        <v>17419236</v>
      </c>
      <c r="H4380" s="124"/>
      <c r="I4380" s="128" t="s">
        <v>9809</v>
      </c>
      <c r="J4380" s="124"/>
      <c r="K4380" s="124"/>
      <c r="L4380" s="124"/>
      <c r="M4380" s="124"/>
      <c r="N4380" s="213">
        <v>166663.70000000001</v>
      </c>
      <c r="O4380" s="213">
        <v>0</v>
      </c>
      <c r="P4380" s="124" t="s">
        <v>1314</v>
      </c>
    </row>
    <row r="4381" spans="1:16" ht="76.5">
      <c r="A4381" s="266">
        <v>25</v>
      </c>
      <c r="B4381" s="124"/>
      <c r="C4381" s="125" t="s">
        <v>694</v>
      </c>
      <c r="D4381" s="119">
        <v>43214</v>
      </c>
      <c r="E4381" s="120" t="s">
        <v>8481</v>
      </c>
      <c r="F4381" s="120" t="s">
        <v>1315</v>
      </c>
      <c r="G4381" s="120">
        <v>17418802</v>
      </c>
      <c r="H4381" s="124"/>
      <c r="I4381" s="128" t="s">
        <v>9810</v>
      </c>
      <c r="J4381" s="124"/>
      <c r="K4381" s="124"/>
      <c r="L4381" s="124"/>
      <c r="M4381" s="124"/>
      <c r="N4381" s="213">
        <v>1758696.13</v>
      </c>
      <c r="O4381" s="213">
        <v>0</v>
      </c>
      <c r="P4381" s="124" t="s">
        <v>1314</v>
      </c>
    </row>
    <row r="4382" spans="1:16" ht="76.5">
      <c r="A4382" s="266">
        <v>25</v>
      </c>
      <c r="B4382" s="124"/>
      <c r="C4382" s="125" t="s">
        <v>694</v>
      </c>
      <c r="D4382" s="119">
        <v>43214</v>
      </c>
      <c r="E4382" s="120" t="s">
        <v>8482</v>
      </c>
      <c r="F4382" s="120" t="s">
        <v>1315</v>
      </c>
      <c r="G4382" s="120">
        <v>17418756</v>
      </c>
      <c r="H4382" s="124"/>
      <c r="I4382" s="128" t="s">
        <v>9811</v>
      </c>
      <c r="J4382" s="124"/>
      <c r="K4382" s="124"/>
      <c r="L4382" s="124"/>
      <c r="M4382" s="124"/>
      <c r="N4382" s="213">
        <v>1385689.8</v>
      </c>
      <c r="O4382" s="213">
        <v>0</v>
      </c>
      <c r="P4382" s="124" t="s">
        <v>1314</v>
      </c>
    </row>
    <row r="4383" spans="1:16" ht="76.5">
      <c r="A4383" s="266">
        <v>25</v>
      </c>
      <c r="B4383" s="124"/>
      <c r="C4383" s="125" t="s">
        <v>694</v>
      </c>
      <c r="D4383" s="119">
        <v>43214</v>
      </c>
      <c r="E4383" s="120" t="s">
        <v>8483</v>
      </c>
      <c r="F4383" s="120" t="s">
        <v>1315</v>
      </c>
      <c r="G4383" s="120">
        <v>17419251</v>
      </c>
      <c r="H4383" s="124"/>
      <c r="I4383" s="128" t="s">
        <v>9812</v>
      </c>
      <c r="J4383" s="124"/>
      <c r="K4383" s="124"/>
      <c r="L4383" s="124"/>
      <c r="M4383" s="124"/>
      <c r="N4383" s="213">
        <v>621627.31999999995</v>
      </c>
      <c r="O4383" s="213">
        <v>0</v>
      </c>
      <c r="P4383" s="124" t="s">
        <v>1314</v>
      </c>
    </row>
    <row r="4384" spans="1:16" ht="76.5">
      <c r="A4384" s="266">
        <v>25</v>
      </c>
      <c r="B4384" s="124"/>
      <c r="C4384" s="125" t="s">
        <v>694</v>
      </c>
      <c r="D4384" s="119">
        <v>43214</v>
      </c>
      <c r="E4384" s="120" t="s">
        <v>8484</v>
      </c>
      <c r="F4384" s="120" t="s">
        <v>1315</v>
      </c>
      <c r="G4384" s="120">
        <v>17419225</v>
      </c>
      <c r="H4384" s="124"/>
      <c r="I4384" s="128" t="s">
        <v>9813</v>
      </c>
      <c r="J4384" s="124"/>
      <c r="K4384" s="124"/>
      <c r="L4384" s="124"/>
      <c r="M4384" s="124"/>
      <c r="N4384" s="213">
        <v>174951.24</v>
      </c>
      <c r="O4384" s="213">
        <v>0</v>
      </c>
      <c r="P4384" s="124" t="s">
        <v>1314</v>
      </c>
    </row>
    <row r="4385" spans="1:16" ht="76.5">
      <c r="A4385" s="266">
        <v>25</v>
      </c>
      <c r="B4385" s="124"/>
      <c r="C4385" s="125" t="s">
        <v>694</v>
      </c>
      <c r="D4385" s="119">
        <v>43214</v>
      </c>
      <c r="E4385" s="120" t="s">
        <v>8485</v>
      </c>
      <c r="F4385" s="120" t="s">
        <v>1315</v>
      </c>
      <c r="G4385" s="120">
        <v>17419005</v>
      </c>
      <c r="H4385" s="124"/>
      <c r="I4385" s="128" t="s">
        <v>9814</v>
      </c>
      <c r="J4385" s="124"/>
      <c r="K4385" s="124"/>
      <c r="L4385" s="124"/>
      <c r="M4385" s="124"/>
      <c r="N4385" s="213">
        <v>319995.52000000002</v>
      </c>
      <c r="O4385" s="213">
        <v>0</v>
      </c>
      <c r="P4385" s="124" t="s">
        <v>1314</v>
      </c>
    </row>
    <row r="4386" spans="1:16" ht="76.5">
      <c r="A4386" s="266">
        <v>25</v>
      </c>
      <c r="B4386" s="124"/>
      <c r="C4386" s="125" t="s">
        <v>694</v>
      </c>
      <c r="D4386" s="119">
        <v>43214</v>
      </c>
      <c r="E4386" s="120" t="s">
        <v>8486</v>
      </c>
      <c r="F4386" s="120" t="s">
        <v>1315</v>
      </c>
      <c r="G4386" s="120">
        <v>17419399</v>
      </c>
      <c r="H4386" s="124"/>
      <c r="I4386" s="128" t="s">
        <v>9815</v>
      </c>
      <c r="J4386" s="124"/>
      <c r="K4386" s="124"/>
      <c r="L4386" s="124"/>
      <c r="M4386" s="124"/>
      <c r="N4386" s="213">
        <v>101864.53</v>
      </c>
      <c r="O4386" s="213">
        <v>0</v>
      </c>
      <c r="P4386" s="124" t="s">
        <v>1314</v>
      </c>
    </row>
    <row r="4387" spans="1:16" ht="76.5">
      <c r="A4387" s="266">
        <v>25</v>
      </c>
      <c r="B4387" s="124"/>
      <c r="C4387" s="125" t="s">
        <v>694</v>
      </c>
      <c r="D4387" s="119">
        <v>43214</v>
      </c>
      <c r="E4387" s="120" t="s">
        <v>8487</v>
      </c>
      <c r="F4387" s="120" t="s">
        <v>1315</v>
      </c>
      <c r="G4387" s="120">
        <v>17419392</v>
      </c>
      <c r="H4387" s="124"/>
      <c r="I4387" s="128" t="s">
        <v>9816</v>
      </c>
      <c r="J4387" s="124"/>
      <c r="K4387" s="124"/>
      <c r="L4387" s="124"/>
      <c r="M4387" s="124"/>
      <c r="N4387" s="213">
        <v>442027.58</v>
      </c>
      <c r="O4387" s="213">
        <v>0</v>
      </c>
      <c r="P4387" s="124" t="s">
        <v>1314</v>
      </c>
    </row>
    <row r="4388" spans="1:16" ht="76.5">
      <c r="A4388" s="266">
        <v>25</v>
      </c>
      <c r="B4388" s="124"/>
      <c r="C4388" s="125" t="s">
        <v>694</v>
      </c>
      <c r="D4388" s="119">
        <v>43214</v>
      </c>
      <c r="E4388" s="120" t="s">
        <v>8488</v>
      </c>
      <c r="F4388" s="120" t="s">
        <v>1315</v>
      </c>
      <c r="G4388" s="120">
        <v>17419390</v>
      </c>
      <c r="H4388" s="124"/>
      <c r="I4388" s="128" t="s">
        <v>9817</v>
      </c>
      <c r="J4388" s="124"/>
      <c r="K4388" s="124"/>
      <c r="L4388" s="124"/>
      <c r="M4388" s="124"/>
      <c r="N4388" s="213">
        <v>218636.32</v>
      </c>
      <c r="O4388" s="213">
        <v>0</v>
      </c>
      <c r="P4388" s="124" t="s">
        <v>1314</v>
      </c>
    </row>
    <row r="4389" spans="1:16" ht="76.5">
      <c r="A4389" s="266">
        <v>25</v>
      </c>
      <c r="B4389" s="124"/>
      <c r="C4389" s="125" t="s">
        <v>694</v>
      </c>
      <c r="D4389" s="119">
        <v>43214</v>
      </c>
      <c r="E4389" s="120" t="s">
        <v>8489</v>
      </c>
      <c r="F4389" s="120" t="s">
        <v>1315</v>
      </c>
      <c r="G4389" s="120">
        <v>17419380</v>
      </c>
      <c r="H4389" s="124"/>
      <c r="I4389" s="128" t="s">
        <v>9818</v>
      </c>
      <c r="J4389" s="124"/>
      <c r="K4389" s="124"/>
      <c r="L4389" s="124"/>
      <c r="M4389" s="124"/>
      <c r="N4389" s="213">
        <v>392235.38</v>
      </c>
      <c r="O4389" s="213">
        <v>0</v>
      </c>
      <c r="P4389" s="124" t="s">
        <v>1314</v>
      </c>
    </row>
    <row r="4390" spans="1:16" ht="76.5">
      <c r="A4390" s="266">
        <v>25</v>
      </c>
      <c r="B4390" s="124"/>
      <c r="C4390" s="125" t="s">
        <v>694</v>
      </c>
      <c r="D4390" s="119">
        <v>43214</v>
      </c>
      <c r="E4390" s="120" t="s">
        <v>8490</v>
      </c>
      <c r="F4390" s="120" t="s">
        <v>1315</v>
      </c>
      <c r="G4390" s="120">
        <v>17419378</v>
      </c>
      <c r="H4390" s="124"/>
      <c r="I4390" s="128" t="s">
        <v>9819</v>
      </c>
      <c r="J4390" s="124"/>
      <c r="K4390" s="124"/>
      <c r="L4390" s="124"/>
      <c r="M4390" s="124"/>
      <c r="N4390" s="213">
        <v>72472.710000000006</v>
      </c>
      <c r="O4390" s="213">
        <v>0</v>
      </c>
      <c r="P4390" s="124" t="s">
        <v>1314</v>
      </c>
    </row>
    <row r="4391" spans="1:16" ht="76.5">
      <c r="A4391" s="266">
        <v>25</v>
      </c>
      <c r="B4391" s="124"/>
      <c r="C4391" s="125" t="s">
        <v>694</v>
      </c>
      <c r="D4391" s="119">
        <v>43214</v>
      </c>
      <c r="E4391" s="120" t="s">
        <v>8491</v>
      </c>
      <c r="F4391" s="120" t="s">
        <v>1315</v>
      </c>
      <c r="G4391" s="120">
        <v>17419364</v>
      </c>
      <c r="H4391" s="124"/>
      <c r="I4391" s="128" t="s">
        <v>9820</v>
      </c>
      <c r="J4391" s="124"/>
      <c r="K4391" s="124"/>
      <c r="L4391" s="124"/>
      <c r="M4391" s="124"/>
      <c r="N4391" s="213">
        <v>268085.25</v>
      </c>
      <c r="O4391" s="213">
        <v>0</v>
      </c>
      <c r="P4391" s="124" t="s">
        <v>1314</v>
      </c>
    </row>
    <row r="4392" spans="1:16" ht="76.5">
      <c r="A4392" s="266">
        <v>25</v>
      </c>
      <c r="B4392" s="124"/>
      <c r="C4392" s="125" t="s">
        <v>694</v>
      </c>
      <c r="D4392" s="119">
        <v>43214</v>
      </c>
      <c r="E4392" s="120" t="s">
        <v>8492</v>
      </c>
      <c r="F4392" s="120" t="s">
        <v>1315</v>
      </c>
      <c r="G4392" s="120">
        <v>17419362</v>
      </c>
      <c r="H4392" s="124"/>
      <c r="I4392" s="128" t="s">
        <v>9821</v>
      </c>
      <c r="J4392" s="124"/>
      <c r="K4392" s="124"/>
      <c r="L4392" s="124"/>
      <c r="M4392" s="124"/>
      <c r="N4392" s="213">
        <v>355746.28</v>
      </c>
      <c r="O4392" s="213">
        <v>0</v>
      </c>
      <c r="P4392" s="124" t="s">
        <v>1314</v>
      </c>
    </row>
    <row r="4393" spans="1:16" ht="76.5">
      <c r="A4393" s="266">
        <v>25</v>
      </c>
      <c r="B4393" s="124"/>
      <c r="C4393" s="125" t="s">
        <v>694</v>
      </c>
      <c r="D4393" s="119">
        <v>43214</v>
      </c>
      <c r="E4393" s="120" t="s">
        <v>8493</v>
      </c>
      <c r="F4393" s="120" t="s">
        <v>1315</v>
      </c>
      <c r="G4393" s="120">
        <v>17419357</v>
      </c>
      <c r="H4393" s="124"/>
      <c r="I4393" s="128" t="s">
        <v>9822</v>
      </c>
      <c r="J4393" s="124"/>
      <c r="K4393" s="124"/>
      <c r="L4393" s="124"/>
      <c r="M4393" s="124"/>
      <c r="N4393" s="213">
        <v>487923.49</v>
      </c>
      <c r="O4393" s="213">
        <v>0</v>
      </c>
      <c r="P4393" s="124" t="s">
        <v>1314</v>
      </c>
    </row>
    <row r="4394" spans="1:16" ht="76.5">
      <c r="A4394" s="266">
        <v>25</v>
      </c>
      <c r="B4394" s="124"/>
      <c r="C4394" s="125" t="s">
        <v>694</v>
      </c>
      <c r="D4394" s="119">
        <v>43214</v>
      </c>
      <c r="E4394" s="120" t="s">
        <v>8494</v>
      </c>
      <c r="F4394" s="120" t="s">
        <v>1315</v>
      </c>
      <c r="G4394" s="120">
        <v>17419449</v>
      </c>
      <c r="H4394" s="124"/>
      <c r="I4394" s="128" t="s">
        <v>9823</v>
      </c>
      <c r="J4394" s="124"/>
      <c r="K4394" s="124"/>
      <c r="L4394" s="124"/>
      <c r="M4394" s="124"/>
      <c r="N4394" s="213">
        <v>39124.89</v>
      </c>
      <c r="O4394" s="213">
        <v>0</v>
      </c>
      <c r="P4394" s="124" t="s">
        <v>1314</v>
      </c>
    </row>
    <row r="4395" spans="1:16" ht="76.5">
      <c r="A4395" s="266">
        <v>25</v>
      </c>
      <c r="B4395" s="124"/>
      <c r="C4395" s="125" t="s">
        <v>694</v>
      </c>
      <c r="D4395" s="119">
        <v>43214</v>
      </c>
      <c r="E4395" s="120" t="s">
        <v>8495</v>
      </c>
      <c r="F4395" s="120" t="s">
        <v>1315</v>
      </c>
      <c r="G4395" s="120">
        <v>17419439</v>
      </c>
      <c r="H4395" s="124"/>
      <c r="I4395" s="128" t="s">
        <v>9824</v>
      </c>
      <c r="J4395" s="124"/>
      <c r="K4395" s="124"/>
      <c r="L4395" s="124"/>
      <c r="M4395" s="124"/>
      <c r="N4395" s="213">
        <v>515264.34</v>
      </c>
      <c r="O4395" s="213">
        <v>0</v>
      </c>
      <c r="P4395" s="124" t="s">
        <v>1314</v>
      </c>
    </row>
    <row r="4396" spans="1:16" ht="76.5">
      <c r="A4396" s="266">
        <v>25</v>
      </c>
      <c r="B4396" s="124"/>
      <c r="C4396" s="125" t="s">
        <v>694</v>
      </c>
      <c r="D4396" s="119">
        <v>43214</v>
      </c>
      <c r="E4396" s="120" t="s">
        <v>8496</v>
      </c>
      <c r="F4396" s="120" t="s">
        <v>1315</v>
      </c>
      <c r="G4396" s="120">
        <v>17419432</v>
      </c>
      <c r="H4396" s="124"/>
      <c r="I4396" s="128" t="s">
        <v>9825</v>
      </c>
      <c r="J4396" s="124"/>
      <c r="K4396" s="124"/>
      <c r="L4396" s="124"/>
      <c r="M4396" s="124"/>
      <c r="N4396" s="213">
        <v>322087.44</v>
      </c>
      <c r="O4396" s="213">
        <v>0</v>
      </c>
      <c r="P4396" s="124" t="s">
        <v>1314</v>
      </c>
    </row>
    <row r="4397" spans="1:16" ht="76.5">
      <c r="A4397" s="266">
        <v>25</v>
      </c>
      <c r="B4397" s="124"/>
      <c r="C4397" s="125" t="s">
        <v>694</v>
      </c>
      <c r="D4397" s="119">
        <v>43214</v>
      </c>
      <c r="E4397" s="120" t="s">
        <v>8497</v>
      </c>
      <c r="F4397" s="120" t="s">
        <v>1315</v>
      </c>
      <c r="G4397" s="120">
        <v>17419429</v>
      </c>
      <c r="H4397" s="124"/>
      <c r="I4397" s="128" t="s">
        <v>9826</v>
      </c>
      <c r="J4397" s="124"/>
      <c r="K4397" s="124"/>
      <c r="L4397" s="124"/>
      <c r="M4397" s="124"/>
      <c r="N4397" s="213">
        <v>126633.88</v>
      </c>
      <c r="O4397" s="213">
        <v>0</v>
      </c>
      <c r="P4397" s="124" t="s">
        <v>1314</v>
      </c>
    </row>
    <row r="4398" spans="1:16" ht="76.5">
      <c r="A4398" s="266">
        <v>25</v>
      </c>
      <c r="B4398" s="124"/>
      <c r="C4398" s="125" t="s">
        <v>694</v>
      </c>
      <c r="D4398" s="119">
        <v>43214</v>
      </c>
      <c r="E4398" s="120" t="s">
        <v>8498</v>
      </c>
      <c r="F4398" s="120" t="s">
        <v>1315</v>
      </c>
      <c r="G4398" s="120">
        <v>17419427</v>
      </c>
      <c r="H4398" s="124"/>
      <c r="I4398" s="128" t="s">
        <v>9827</v>
      </c>
      <c r="J4398" s="124"/>
      <c r="K4398" s="124"/>
      <c r="L4398" s="124"/>
      <c r="M4398" s="124"/>
      <c r="N4398" s="213">
        <v>129983.15</v>
      </c>
      <c r="O4398" s="213">
        <v>0</v>
      </c>
      <c r="P4398" s="124" t="s">
        <v>1314</v>
      </c>
    </row>
    <row r="4399" spans="1:16" ht="51">
      <c r="A4399" s="266" t="s">
        <v>619</v>
      </c>
      <c r="B4399" s="124"/>
      <c r="C4399" s="125" t="s">
        <v>713</v>
      </c>
      <c r="D4399" s="119">
        <v>43215</v>
      </c>
      <c r="E4399" s="120" t="s">
        <v>7388</v>
      </c>
      <c r="F4399" s="120" t="s">
        <v>3</v>
      </c>
      <c r="G4399" s="120">
        <v>1616958</v>
      </c>
      <c r="H4399" s="124"/>
      <c r="I4399" s="128" t="s">
        <v>8819</v>
      </c>
      <c r="J4399" s="124"/>
      <c r="K4399" s="124"/>
      <c r="L4399" s="124"/>
      <c r="M4399" s="124"/>
      <c r="N4399" s="213">
        <v>0</v>
      </c>
      <c r="O4399" s="213">
        <v>2138.58</v>
      </c>
      <c r="P4399" s="124" t="s">
        <v>1314</v>
      </c>
    </row>
    <row r="4400" spans="1:16" ht="63.75">
      <c r="A4400" s="266" t="s">
        <v>619</v>
      </c>
      <c r="B4400" s="124"/>
      <c r="C4400" s="125" t="s">
        <v>713</v>
      </c>
      <c r="D4400" s="119">
        <v>43215</v>
      </c>
      <c r="E4400" s="120" t="s">
        <v>7405</v>
      </c>
      <c r="F4400" s="120" t="s">
        <v>3</v>
      </c>
      <c r="G4400" s="120">
        <v>1616928</v>
      </c>
      <c r="H4400" s="124"/>
      <c r="I4400" s="128" t="s">
        <v>8836</v>
      </c>
      <c r="J4400" s="124"/>
      <c r="K4400" s="124"/>
      <c r="L4400" s="124"/>
      <c r="M4400" s="124"/>
      <c r="N4400" s="213">
        <v>0</v>
      </c>
      <c r="O4400" s="213">
        <v>9110.74</v>
      </c>
      <c r="P4400" s="124" t="s">
        <v>1314</v>
      </c>
    </row>
    <row r="4401" spans="1:16" ht="51">
      <c r="A4401" s="266">
        <v>342</v>
      </c>
      <c r="B4401" s="124"/>
      <c r="C4401" s="125" t="s">
        <v>816</v>
      </c>
      <c r="D4401" s="119">
        <v>43215</v>
      </c>
      <c r="E4401" s="120" t="s">
        <v>7428</v>
      </c>
      <c r="F4401" s="120" t="s">
        <v>3</v>
      </c>
      <c r="G4401" s="120">
        <v>1617103</v>
      </c>
      <c r="H4401" s="124"/>
      <c r="I4401" s="128" t="s">
        <v>8859</v>
      </c>
      <c r="J4401" s="124"/>
      <c r="K4401" s="124"/>
      <c r="L4401" s="124"/>
      <c r="M4401" s="124"/>
      <c r="N4401" s="213">
        <v>0</v>
      </c>
      <c r="O4401" s="213">
        <v>1522.63</v>
      </c>
      <c r="P4401" s="124" t="s">
        <v>1314</v>
      </c>
    </row>
    <row r="4402" spans="1:16" ht="51">
      <c r="A4402" s="266" t="s">
        <v>619</v>
      </c>
      <c r="B4402" s="124"/>
      <c r="C4402" s="125" t="s">
        <v>713</v>
      </c>
      <c r="D4402" s="119">
        <v>43215</v>
      </c>
      <c r="E4402" s="120" t="s">
        <v>7720</v>
      </c>
      <c r="F4402" s="120" t="s">
        <v>3</v>
      </c>
      <c r="G4402" s="120">
        <v>1616916</v>
      </c>
      <c r="H4402" s="124"/>
      <c r="I4402" s="128" t="s">
        <v>3340</v>
      </c>
      <c r="J4402" s="124"/>
      <c r="K4402" s="124"/>
      <c r="L4402" s="124"/>
      <c r="M4402" s="124"/>
      <c r="N4402" s="213">
        <v>0</v>
      </c>
      <c r="O4402" s="213">
        <v>647.59</v>
      </c>
      <c r="P4402" s="124" t="s">
        <v>1314</v>
      </c>
    </row>
    <row r="4403" spans="1:16" ht="51">
      <c r="A4403" s="266">
        <v>572</v>
      </c>
      <c r="B4403" s="124"/>
      <c r="C4403" s="125" t="s">
        <v>848</v>
      </c>
      <c r="D4403" s="119">
        <v>43215</v>
      </c>
      <c r="E4403" s="120" t="s">
        <v>7834</v>
      </c>
      <c r="F4403" s="120" t="s">
        <v>3</v>
      </c>
      <c r="G4403" s="120">
        <v>1616900</v>
      </c>
      <c r="H4403" s="124"/>
      <c r="I4403" s="128" t="s">
        <v>9199</v>
      </c>
      <c r="J4403" s="124"/>
      <c r="K4403" s="124"/>
      <c r="L4403" s="124"/>
      <c r="M4403" s="124"/>
      <c r="N4403" s="213">
        <v>0</v>
      </c>
      <c r="O4403" s="213">
        <v>700</v>
      </c>
      <c r="P4403" s="124" t="s">
        <v>1314</v>
      </c>
    </row>
    <row r="4404" spans="1:16" ht="63.75">
      <c r="A4404" s="266">
        <v>41</v>
      </c>
      <c r="B4404" s="124"/>
      <c r="C4404" s="125" t="s">
        <v>697</v>
      </c>
      <c r="D4404" s="119">
        <v>43215</v>
      </c>
      <c r="E4404" s="120" t="s">
        <v>7835</v>
      </c>
      <c r="F4404" s="120" t="s">
        <v>3</v>
      </c>
      <c r="G4404" s="120">
        <v>1616915</v>
      </c>
      <c r="H4404" s="124"/>
      <c r="I4404" s="128" t="s">
        <v>9200</v>
      </c>
      <c r="J4404" s="124"/>
      <c r="K4404" s="124"/>
      <c r="L4404" s="124"/>
      <c r="M4404" s="124"/>
      <c r="N4404" s="213">
        <v>0</v>
      </c>
      <c r="O4404" s="213">
        <v>50000</v>
      </c>
      <c r="P4404" s="124" t="s">
        <v>1314</v>
      </c>
    </row>
    <row r="4405" spans="1:16" ht="51">
      <c r="A4405" s="266">
        <v>212</v>
      </c>
      <c r="B4405" s="124"/>
      <c r="C4405" s="125" t="s">
        <v>761</v>
      </c>
      <c r="D4405" s="119">
        <v>43215</v>
      </c>
      <c r="E4405" s="120" t="s">
        <v>7845</v>
      </c>
      <c r="F4405" s="120" t="s">
        <v>3</v>
      </c>
      <c r="G4405" s="120">
        <v>1617070</v>
      </c>
      <c r="H4405" s="124"/>
      <c r="I4405" s="128" t="s">
        <v>9207</v>
      </c>
      <c r="J4405" s="124"/>
      <c r="K4405" s="124"/>
      <c r="L4405" s="124"/>
      <c r="M4405" s="124"/>
      <c r="N4405" s="213">
        <v>0</v>
      </c>
      <c r="O4405" s="213">
        <v>290</v>
      </c>
      <c r="P4405" s="124" t="s">
        <v>1314</v>
      </c>
    </row>
    <row r="4406" spans="1:16" ht="51">
      <c r="A4406" s="266">
        <v>86</v>
      </c>
      <c r="B4406" s="124"/>
      <c r="C4406" s="125" t="s">
        <v>710</v>
      </c>
      <c r="D4406" s="119">
        <v>43215</v>
      </c>
      <c r="E4406" s="120" t="s">
        <v>7846</v>
      </c>
      <c r="F4406" s="120" t="s">
        <v>3</v>
      </c>
      <c r="G4406" s="120">
        <v>1617084</v>
      </c>
      <c r="H4406" s="124"/>
      <c r="I4406" s="128" t="s">
        <v>9208</v>
      </c>
      <c r="J4406" s="124"/>
      <c r="K4406" s="124"/>
      <c r="L4406" s="124"/>
      <c r="M4406" s="124"/>
      <c r="N4406" s="213">
        <v>0</v>
      </c>
      <c r="O4406" s="213">
        <v>1209</v>
      </c>
      <c r="P4406" s="124" t="s">
        <v>1314</v>
      </c>
    </row>
    <row r="4407" spans="1:16" ht="63.75">
      <c r="A4407" s="266">
        <v>15</v>
      </c>
      <c r="B4407" s="124"/>
      <c r="C4407" s="125" t="s">
        <v>691</v>
      </c>
      <c r="D4407" s="119">
        <v>43215</v>
      </c>
      <c r="E4407" s="120" t="s">
        <v>7848</v>
      </c>
      <c r="F4407" s="120" t="s">
        <v>3</v>
      </c>
      <c r="G4407" s="120">
        <v>1617132</v>
      </c>
      <c r="H4407" s="124"/>
      <c r="I4407" s="128" t="s">
        <v>9210</v>
      </c>
      <c r="J4407" s="124"/>
      <c r="K4407" s="124"/>
      <c r="L4407" s="124"/>
      <c r="M4407" s="124"/>
      <c r="N4407" s="213">
        <v>0</v>
      </c>
      <c r="O4407" s="213">
        <v>3164.91</v>
      </c>
      <c r="P4407" s="124" t="s">
        <v>1314</v>
      </c>
    </row>
    <row r="4408" spans="1:16" ht="51">
      <c r="A4408" s="266" t="s">
        <v>619</v>
      </c>
      <c r="B4408" s="124"/>
      <c r="C4408" s="125" t="s">
        <v>713</v>
      </c>
      <c r="D4408" s="119">
        <v>43215</v>
      </c>
      <c r="E4408" s="120" t="s">
        <v>7914</v>
      </c>
      <c r="F4408" s="120" t="s">
        <v>3</v>
      </c>
      <c r="G4408" s="120">
        <v>1617063</v>
      </c>
      <c r="H4408" s="124"/>
      <c r="I4408" s="128" t="s">
        <v>9275</v>
      </c>
      <c r="J4408" s="124"/>
      <c r="K4408" s="124"/>
      <c r="L4408" s="124"/>
      <c r="M4408" s="124"/>
      <c r="N4408" s="213">
        <v>0</v>
      </c>
      <c r="O4408" s="213">
        <v>2157.71</v>
      </c>
      <c r="P4408" s="124" t="s">
        <v>1314</v>
      </c>
    </row>
    <row r="4409" spans="1:16" ht="63.75">
      <c r="A4409" s="266">
        <v>373</v>
      </c>
      <c r="B4409" s="124"/>
      <c r="C4409" s="125" t="s">
        <v>1269</v>
      </c>
      <c r="D4409" s="119">
        <v>43215</v>
      </c>
      <c r="E4409" s="120" t="s">
        <v>8499</v>
      </c>
      <c r="F4409" s="120" t="s">
        <v>1315</v>
      </c>
      <c r="G4409" s="120">
        <v>17422961</v>
      </c>
      <c r="H4409" s="124"/>
      <c r="I4409" s="128" t="s">
        <v>9828</v>
      </c>
      <c r="J4409" s="124"/>
      <c r="K4409" s="124"/>
      <c r="L4409" s="124"/>
      <c r="M4409" s="124"/>
      <c r="N4409" s="213">
        <v>0</v>
      </c>
      <c r="O4409" s="213">
        <v>1250342.78</v>
      </c>
      <c r="P4409" s="124" t="s">
        <v>1314</v>
      </c>
    </row>
    <row r="4410" spans="1:16" ht="76.5">
      <c r="A4410" s="266" t="s">
        <v>620</v>
      </c>
      <c r="B4410" s="124"/>
      <c r="C4410" s="125" t="s">
        <v>714</v>
      </c>
      <c r="D4410" s="119">
        <v>43215</v>
      </c>
      <c r="E4410" s="120" t="s">
        <v>8500</v>
      </c>
      <c r="F4410" s="120" t="s">
        <v>1256</v>
      </c>
      <c r="G4410" s="120">
        <v>17453864</v>
      </c>
      <c r="H4410" s="124"/>
      <c r="I4410" s="128" t="s">
        <v>4686</v>
      </c>
      <c r="J4410" s="124"/>
      <c r="K4410" s="124"/>
      <c r="L4410" s="124"/>
      <c r="M4410" s="124"/>
      <c r="N4410" s="213">
        <v>0</v>
      </c>
      <c r="O4410" s="213">
        <v>547.47</v>
      </c>
      <c r="P4410" s="124" t="s">
        <v>1314</v>
      </c>
    </row>
    <row r="4411" spans="1:16" ht="76.5">
      <c r="A4411" s="266">
        <v>41</v>
      </c>
      <c r="B4411" s="124"/>
      <c r="C4411" s="125" t="s">
        <v>697</v>
      </c>
      <c r="D4411" s="119">
        <v>43215</v>
      </c>
      <c r="E4411" s="120" t="s">
        <v>8501</v>
      </c>
      <c r="F4411" s="120" t="s">
        <v>1315</v>
      </c>
      <c r="G4411" s="120">
        <v>17440002</v>
      </c>
      <c r="H4411" s="124"/>
      <c r="I4411" s="128" t="s">
        <v>9829</v>
      </c>
      <c r="J4411" s="124"/>
      <c r="K4411" s="124"/>
      <c r="L4411" s="124"/>
      <c r="M4411" s="124"/>
      <c r="N4411" s="213">
        <v>0</v>
      </c>
      <c r="O4411" s="213">
        <v>40405.230000000003</v>
      </c>
      <c r="P4411" s="124" t="s">
        <v>1314</v>
      </c>
    </row>
    <row r="4412" spans="1:16" ht="76.5">
      <c r="A4412" s="266">
        <v>41</v>
      </c>
      <c r="B4412" s="124"/>
      <c r="C4412" s="125" t="s">
        <v>697</v>
      </c>
      <c r="D4412" s="119">
        <v>43215</v>
      </c>
      <c r="E4412" s="120" t="s">
        <v>8502</v>
      </c>
      <c r="F4412" s="120" t="s">
        <v>6</v>
      </c>
      <c r="G4412" s="120">
        <v>919828</v>
      </c>
      <c r="H4412" s="124"/>
      <c r="I4412" s="128" t="s">
        <v>9830</v>
      </c>
      <c r="J4412" s="124"/>
      <c r="K4412" s="124"/>
      <c r="L4412" s="124"/>
      <c r="M4412" s="124"/>
      <c r="N4412" s="213">
        <v>0</v>
      </c>
      <c r="O4412" s="213">
        <v>79083</v>
      </c>
      <c r="P4412" s="124" t="s">
        <v>1314</v>
      </c>
    </row>
    <row r="4413" spans="1:16" ht="76.5">
      <c r="A4413" s="266">
        <v>25</v>
      </c>
      <c r="B4413" s="124"/>
      <c r="C4413" s="125" t="s">
        <v>694</v>
      </c>
      <c r="D4413" s="119">
        <v>43215</v>
      </c>
      <c r="E4413" s="120" t="s">
        <v>8503</v>
      </c>
      <c r="F4413" s="120" t="s">
        <v>1315</v>
      </c>
      <c r="G4413" s="120">
        <v>17419430</v>
      </c>
      <c r="H4413" s="124"/>
      <c r="I4413" s="128" t="s">
        <v>9831</v>
      </c>
      <c r="J4413" s="124"/>
      <c r="K4413" s="124"/>
      <c r="L4413" s="124"/>
      <c r="M4413" s="124"/>
      <c r="N4413" s="213">
        <v>143726.51999999999</v>
      </c>
      <c r="O4413" s="213">
        <v>0</v>
      </c>
      <c r="P4413" s="124" t="s">
        <v>1314</v>
      </c>
    </row>
    <row r="4414" spans="1:16" ht="76.5">
      <c r="A4414" s="266">
        <v>25</v>
      </c>
      <c r="B4414" s="124"/>
      <c r="C4414" s="125" t="s">
        <v>694</v>
      </c>
      <c r="D4414" s="119">
        <v>43215</v>
      </c>
      <c r="E4414" s="120" t="s">
        <v>8504</v>
      </c>
      <c r="F4414" s="120" t="s">
        <v>1315</v>
      </c>
      <c r="G4414" s="120">
        <v>17419428</v>
      </c>
      <c r="H4414" s="124"/>
      <c r="I4414" s="128" t="s">
        <v>9832</v>
      </c>
      <c r="J4414" s="124"/>
      <c r="K4414" s="124"/>
      <c r="L4414" s="124"/>
      <c r="M4414" s="124"/>
      <c r="N4414" s="213">
        <v>331081.39</v>
      </c>
      <c r="O4414" s="213">
        <v>0</v>
      </c>
      <c r="P4414" s="124" t="s">
        <v>1314</v>
      </c>
    </row>
    <row r="4415" spans="1:16" ht="76.5">
      <c r="A4415" s="266">
        <v>25</v>
      </c>
      <c r="B4415" s="124"/>
      <c r="C4415" s="125" t="s">
        <v>694</v>
      </c>
      <c r="D4415" s="119">
        <v>43215</v>
      </c>
      <c r="E4415" s="120" t="s">
        <v>8505</v>
      </c>
      <c r="F4415" s="120" t="s">
        <v>1315</v>
      </c>
      <c r="G4415" s="120">
        <v>17419411</v>
      </c>
      <c r="H4415" s="124"/>
      <c r="I4415" s="128" t="s">
        <v>9833</v>
      </c>
      <c r="J4415" s="124"/>
      <c r="K4415" s="124"/>
      <c r="L4415" s="124"/>
      <c r="M4415" s="124"/>
      <c r="N4415" s="213">
        <v>700151.26</v>
      </c>
      <c r="O4415" s="213">
        <v>0</v>
      </c>
      <c r="P4415" s="124" t="s">
        <v>1314</v>
      </c>
    </row>
    <row r="4416" spans="1:16" ht="76.5">
      <c r="A4416" s="266">
        <v>25</v>
      </c>
      <c r="B4416" s="124"/>
      <c r="C4416" s="125" t="s">
        <v>694</v>
      </c>
      <c r="D4416" s="119">
        <v>43215</v>
      </c>
      <c r="E4416" s="120" t="s">
        <v>8506</v>
      </c>
      <c r="F4416" s="120" t="s">
        <v>1315</v>
      </c>
      <c r="G4416" s="120">
        <v>17419410</v>
      </c>
      <c r="H4416" s="124"/>
      <c r="I4416" s="128" t="s">
        <v>9834</v>
      </c>
      <c r="J4416" s="124"/>
      <c r="K4416" s="124"/>
      <c r="L4416" s="124"/>
      <c r="M4416" s="124"/>
      <c r="N4416" s="213">
        <v>296836.31</v>
      </c>
      <c r="O4416" s="213">
        <v>0</v>
      </c>
      <c r="P4416" s="124" t="s">
        <v>1314</v>
      </c>
    </row>
    <row r="4417" spans="1:16" ht="76.5">
      <c r="A4417" s="266">
        <v>25</v>
      </c>
      <c r="B4417" s="124"/>
      <c r="C4417" s="125" t="s">
        <v>694</v>
      </c>
      <c r="D4417" s="119">
        <v>43215</v>
      </c>
      <c r="E4417" s="120" t="s">
        <v>8507</v>
      </c>
      <c r="F4417" s="120" t="s">
        <v>1315</v>
      </c>
      <c r="G4417" s="120">
        <v>17419403</v>
      </c>
      <c r="H4417" s="124"/>
      <c r="I4417" s="128" t="s">
        <v>9835</v>
      </c>
      <c r="J4417" s="124"/>
      <c r="K4417" s="124"/>
      <c r="L4417" s="124"/>
      <c r="M4417" s="124"/>
      <c r="N4417" s="213">
        <v>169082.1</v>
      </c>
      <c r="O4417" s="213">
        <v>0</v>
      </c>
      <c r="P4417" s="124" t="s">
        <v>1314</v>
      </c>
    </row>
    <row r="4418" spans="1:16" ht="76.5">
      <c r="A4418" s="266">
        <v>25</v>
      </c>
      <c r="B4418" s="124"/>
      <c r="C4418" s="125" t="s">
        <v>694</v>
      </c>
      <c r="D4418" s="119">
        <v>43215</v>
      </c>
      <c r="E4418" s="120" t="s">
        <v>8508</v>
      </c>
      <c r="F4418" s="120" t="s">
        <v>1315</v>
      </c>
      <c r="G4418" s="120">
        <v>17419400</v>
      </c>
      <c r="H4418" s="124"/>
      <c r="I4418" s="128" t="s">
        <v>9836</v>
      </c>
      <c r="J4418" s="124"/>
      <c r="K4418" s="124"/>
      <c r="L4418" s="124"/>
      <c r="M4418" s="124"/>
      <c r="N4418" s="213">
        <v>259986.49</v>
      </c>
      <c r="O4418" s="213">
        <v>0</v>
      </c>
      <c r="P4418" s="124" t="s">
        <v>1314</v>
      </c>
    </row>
    <row r="4419" spans="1:16" ht="76.5">
      <c r="A4419" s="266">
        <v>25</v>
      </c>
      <c r="B4419" s="124"/>
      <c r="C4419" s="125" t="s">
        <v>694</v>
      </c>
      <c r="D4419" s="119">
        <v>43215</v>
      </c>
      <c r="E4419" s="120" t="s">
        <v>8509</v>
      </c>
      <c r="F4419" s="120" t="s">
        <v>1315</v>
      </c>
      <c r="G4419" s="120">
        <v>17419398</v>
      </c>
      <c r="H4419" s="124"/>
      <c r="I4419" s="128" t="s">
        <v>9837</v>
      </c>
      <c r="J4419" s="124"/>
      <c r="K4419" s="124"/>
      <c r="L4419" s="124"/>
      <c r="M4419" s="124"/>
      <c r="N4419" s="213">
        <v>450000.82</v>
      </c>
      <c r="O4419" s="213">
        <v>0</v>
      </c>
      <c r="P4419" s="124" t="s">
        <v>1314</v>
      </c>
    </row>
    <row r="4420" spans="1:16" ht="76.5">
      <c r="A4420" s="266">
        <v>25</v>
      </c>
      <c r="B4420" s="124"/>
      <c r="C4420" s="125" t="s">
        <v>694</v>
      </c>
      <c r="D4420" s="119">
        <v>43215</v>
      </c>
      <c r="E4420" s="120" t="s">
        <v>8510</v>
      </c>
      <c r="F4420" s="120" t="s">
        <v>1315</v>
      </c>
      <c r="G4420" s="120">
        <v>17419397</v>
      </c>
      <c r="H4420" s="124"/>
      <c r="I4420" s="128" t="s">
        <v>9838</v>
      </c>
      <c r="J4420" s="124"/>
      <c r="K4420" s="124"/>
      <c r="L4420" s="124"/>
      <c r="M4420" s="124"/>
      <c r="N4420" s="213">
        <v>407612.5</v>
      </c>
      <c r="O4420" s="213">
        <v>0</v>
      </c>
      <c r="P4420" s="124" t="s">
        <v>1314</v>
      </c>
    </row>
    <row r="4421" spans="1:16" ht="76.5">
      <c r="A4421" s="266">
        <v>25</v>
      </c>
      <c r="B4421" s="124"/>
      <c r="C4421" s="125" t="s">
        <v>694</v>
      </c>
      <c r="D4421" s="119">
        <v>43215</v>
      </c>
      <c r="E4421" s="120" t="s">
        <v>8511</v>
      </c>
      <c r="F4421" s="120" t="s">
        <v>1315</v>
      </c>
      <c r="G4421" s="120">
        <v>17436832</v>
      </c>
      <c r="H4421" s="124"/>
      <c r="I4421" s="128" t="s">
        <v>9839</v>
      </c>
      <c r="J4421" s="124"/>
      <c r="K4421" s="124"/>
      <c r="L4421" s="124"/>
      <c r="M4421" s="124"/>
      <c r="N4421" s="213">
        <v>747027.78</v>
      </c>
      <c r="O4421" s="213">
        <v>0</v>
      </c>
      <c r="P4421" s="124" t="s">
        <v>1314</v>
      </c>
    </row>
    <row r="4422" spans="1:16" ht="76.5">
      <c r="A4422" s="266">
        <v>25</v>
      </c>
      <c r="B4422" s="124"/>
      <c r="C4422" s="125" t="s">
        <v>694</v>
      </c>
      <c r="D4422" s="119">
        <v>43215</v>
      </c>
      <c r="E4422" s="120" t="s">
        <v>8512</v>
      </c>
      <c r="F4422" s="120" t="s">
        <v>1315</v>
      </c>
      <c r="G4422" s="120">
        <v>17436831</v>
      </c>
      <c r="H4422" s="124"/>
      <c r="I4422" s="128" t="s">
        <v>9840</v>
      </c>
      <c r="J4422" s="124"/>
      <c r="K4422" s="124"/>
      <c r="L4422" s="124"/>
      <c r="M4422" s="124"/>
      <c r="N4422" s="213">
        <v>184179.34</v>
      </c>
      <c r="O4422" s="213">
        <v>0</v>
      </c>
      <c r="P4422" s="124" t="s">
        <v>1314</v>
      </c>
    </row>
    <row r="4423" spans="1:16" ht="76.5">
      <c r="A4423" s="266">
        <v>25</v>
      </c>
      <c r="B4423" s="124"/>
      <c r="C4423" s="125" t="s">
        <v>694</v>
      </c>
      <c r="D4423" s="119">
        <v>43215</v>
      </c>
      <c r="E4423" s="120" t="s">
        <v>8513</v>
      </c>
      <c r="F4423" s="120" t="s">
        <v>1315</v>
      </c>
      <c r="G4423" s="120">
        <v>17436830</v>
      </c>
      <c r="H4423" s="124"/>
      <c r="I4423" s="128" t="s">
        <v>9841</v>
      </c>
      <c r="J4423" s="124"/>
      <c r="K4423" s="124"/>
      <c r="L4423" s="124"/>
      <c r="M4423" s="124"/>
      <c r="N4423" s="213">
        <v>169245.73</v>
      </c>
      <c r="O4423" s="213">
        <v>0</v>
      </c>
      <c r="P4423" s="124" t="s">
        <v>1314</v>
      </c>
    </row>
    <row r="4424" spans="1:16" ht="76.5">
      <c r="A4424" s="266">
        <v>25</v>
      </c>
      <c r="B4424" s="124"/>
      <c r="C4424" s="125" t="s">
        <v>694</v>
      </c>
      <c r="D4424" s="119">
        <v>43215</v>
      </c>
      <c r="E4424" s="120" t="s">
        <v>8514</v>
      </c>
      <c r="F4424" s="120" t="s">
        <v>1315</v>
      </c>
      <c r="G4424" s="120">
        <v>17436810</v>
      </c>
      <c r="H4424" s="124"/>
      <c r="I4424" s="128" t="s">
        <v>9842</v>
      </c>
      <c r="J4424" s="124"/>
      <c r="K4424" s="124"/>
      <c r="L4424" s="124"/>
      <c r="M4424" s="124"/>
      <c r="N4424" s="213">
        <v>1112858.8899999999</v>
      </c>
      <c r="O4424" s="213">
        <v>0</v>
      </c>
      <c r="P4424" s="124" t="s">
        <v>1314</v>
      </c>
    </row>
    <row r="4425" spans="1:16" ht="76.5">
      <c r="A4425" s="266">
        <v>25</v>
      </c>
      <c r="B4425" s="124"/>
      <c r="C4425" s="125" t="s">
        <v>694</v>
      </c>
      <c r="D4425" s="119">
        <v>43215</v>
      </c>
      <c r="E4425" s="120" t="s">
        <v>8515</v>
      </c>
      <c r="F4425" s="120" t="s">
        <v>1315</v>
      </c>
      <c r="G4425" s="120">
        <v>17436725</v>
      </c>
      <c r="H4425" s="124"/>
      <c r="I4425" s="128" t="s">
        <v>9354</v>
      </c>
      <c r="J4425" s="124"/>
      <c r="K4425" s="124"/>
      <c r="L4425" s="124"/>
      <c r="M4425" s="124"/>
      <c r="N4425" s="213">
        <v>3037612.54</v>
      </c>
      <c r="O4425" s="213">
        <v>0</v>
      </c>
      <c r="P4425" s="124" t="s">
        <v>1314</v>
      </c>
    </row>
    <row r="4426" spans="1:16" ht="89.25">
      <c r="A4426" s="266">
        <v>222</v>
      </c>
      <c r="B4426" s="124"/>
      <c r="C4426" s="125" t="s">
        <v>764</v>
      </c>
      <c r="D4426" s="119">
        <v>43215</v>
      </c>
      <c r="E4426" s="120" t="s">
        <v>8516</v>
      </c>
      <c r="F4426" s="120" t="s">
        <v>11</v>
      </c>
      <c r="G4426" s="120">
        <v>919829</v>
      </c>
      <c r="H4426" s="124"/>
      <c r="I4426" s="128" t="s">
        <v>9843</v>
      </c>
      <c r="J4426" s="124"/>
      <c r="K4426" s="124"/>
      <c r="L4426" s="124"/>
      <c r="M4426" s="124"/>
      <c r="N4426" s="213">
        <v>50</v>
      </c>
      <c r="O4426" s="213">
        <v>0</v>
      </c>
      <c r="P4426" s="124" t="s">
        <v>1314</v>
      </c>
    </row>
    <row r="4427" spans="1:16" ht="51">
      <c r="A4427" s="266">
        <v>513</v>
      </c>
      <c r="B4427" s="124"/>
      <c r="C4427" s="125" t="s">
        <v>201</v>
      </c>
      <c r="D4427" s="119">
        <v>43215</v>
      </c>
      <c r="E4427" s="120" t="s">
        <v>8517</v>
      </c>
      <c r="F4427" s="120" t="s">
        <v>15</v>
      </c>
      <c r="G4427" s="120">
        <v>720950</v>
      </c>
      <c r="H4427" s="124"/>
      <c r="I4427" s="128" t="s">
        <v>9844</v>
      </c>
      <c r="J4427" s="124"/>
      <c r="K4427" s="124"/>
      <c r="L4427" s="124"/>
      <c r="M4427" s="124"/>
      <c r="N4427" s="213">
        <v>50</v>
      </c>
      <c r="O4427" s="213">
        <v>0</v>
      </c>
      <c r="P4427" s="124" t="s">
        <v>1314</v>
      </c>
    </row>
    <row r="4428" spans="1:16" ht="51">
      <c r="A4428" s="266">
        <v>513</v>
      </c>
      <c r="B4428" s="124"/>
      <c r="C4428" s="125" t="s">
        <v>201</v>
      </c>
      <c r="D4428" s="119">
        <v>43215</v>
      </c>
      <c r="E4428" s="120" t="s">
        <v>8518</v>
      </c>
      <c r="F4428" s="120" t="s">
        <v>15</v>
      </c>
      <c r="G4428" s="120">
        <v>720958</v>
      </c>
      <c r="H4428" s="124"/>
      <c r="I4428" s="128" t="s">
        <v>9336</v>
      </c>
      <c r="J4428" s="124"/>
      <c r="K4428" s="124"/>
      <c r="L4428" s="124"/>
      <c r="M4428" s="124"/>
      <c r="N4428" s="213">
        <v>50</v>
      </c>
      <c r="O4428" s="213">
        <v>0</v>
      </c>
      <c r="P4428" s="124" t="s">
        <v>1314</v>
      </c>
    </row>
    <row r="4429" spans="1:16" ht="63.75">
      <c r="A4429" s="266">
        <v>513</v>
      </c>
      <c r="B4429" s="124"/>
      <c r="C4429" s="125" t="s">
        <v>201</v>
      </c>
      <c r="D4429" s="119">
        <v>43215</v>
      </c>
      <c r="E4429" s="120" t="s">
        <v>8519</v>
      </c>
      <c r="F4429" s="120" t="s">
        <v>15</v>
      </c>
      <c r="G4429" s="120">
        <v>720962</v>
      </c>
      <c r="H4429" s="124"/>
      <c r="I4429" s="128" t="s">
        <v>9845</v>
      </c>
      <c r="J4429" s="124"/>
      <c r="K4429" s="124"/>
      <c r="L4429" s="124"/>
      <c r="M4429" s="124"/>
      <c r="N4429" s="213">
        <v>50</v>
      </c>
      <c r="O4429" s="213">
        <v>0</v>
      </c>
      <c r="P4429" s="124" t="s">
        <v>1314</v>
      </c>
    </row>
    <row r="4430" spans="1:16" ht="89.25">
      <c r="A4430" s="266">
        <v>340</v>
      </c>
      <c r="B4430" s="124"/>
      <c r="C4430" s="125" t="s">
        <v>814</v>
      </c>
      <c r="D4430" s="119">
        <v>43215</v>
      </c>
      <c r="E4430" s="120" t="s">
        <v>8520</v>
      </c>
      <c r="F4430" s="120" t="s">
        <v>15</v>
      </c>
      <c r="G4430" s="120">
        <v>4838</v>
      </c>
      <c r="H4430" s="124"/>
      <c r="I4430" s="128" t="s">
        <v>9846</v>
      </c>
      <c r="J4430" s="124"/>
      <c r="K4430" s="124"/>
      <c r="L4430" s="124"/>
      <c r="M4430" s="124"/>
      <c r="N4430" s="213">
        <v>276.72000000000003</v>
      </c>
      <c r="O4430" s="213">
        <v>0</v>
      </c>
      <c r="P4430" s="124" t="s">
        <v>1314</v>
      </c>
    </row>
    <row r="4431" spans="1:16" ht="89.25">
      <c r="A4431" s="266" t="s">
        <v>619</v>
      </c>
      <c r="B4431" s="124"/>
      <c r="C4431" s="125" t="s">
        <v>713</v>
      </c>
      <c r="D4431" s="119">
        <v>43215</v>
      </c>
      <c r="E4431" s="120" t="s">
        <v>8521</v>
      </c>
      <c r="F4431" s="120" t="s">
        <v>15</v>
      </c>
      <c r="G4431" s="120">
        <v>4841</v>
      </c>
      <c r="H4431" s="124"/>
      <c r="I4431" s="128" t="s">
        <v>9847</v>
      </c>
      <c r="J4431" s="124"/>
      <c r="K4431" s="124"/>
      <c r="L4431" s="124"/>
      <c r="M4431" s="124"/>
      <c r="N4431" s="213">
        <v>307.25</v>
      </c>
      <c r="O4431" s="213">
        <v>0</v>
      </c>
      <c r="P4431" s="124" t="s">
        <v>1314</v>
      </c>
    </row>
    <row r="4432" spans="1:16" ht="89.25">
      <c r="A4432" s="266">
        <v>340</v>
      </c>
      <c r="B4432" s="124"/>
      <c r="C4432" s="125" t="s">
        <v>814</v>
      </c>
      <c r="D4432" s="119">
        <v>43215</v>
      </c>
      <c r="E4432" s="120" t="s">
        <v>8522</v>
      </c>
      <c r="F4432" s="120" t="s">
        <v>15</v>
      </c>
      <c r="G4432" s="120">
        <v>4839</v>
      </c>
      <c r="H4432" s="124"/>
      <c r="I4432" s="128" t="s">
        <v>9848</v>
      </c>
      <c r="J4432" s="124"/>
      <c r="K4432" s="124"/>
      <c r="L4432" s="124"/>
      <c r="M4432" s="124"/>
      <c r="N4432" s="213">
        <v>276.17</v>
      </c>
      <c r="O4432" s="213">
        <v>0</v>
      </c>
      <c r="P4432" s="124" t="s">
        <v>1314</v>
      </c>
    </row>
    <row r="4433" spans="1:16" ht="89.25">
      <c r="A4433" s="266">
        <v>35</v>
      </c>
      <c r="B4433" s="124"/>
      <c r="C4433" s="125" t="s">
        <v>696</v>
      </c>
      <c r="D4433" s="119">
        <v>43215</v>
      </c>
      <c r="E4433" s="120" t="s">
        <v>8523</v>
      </c>
      <c r="F4433" s="120" t="s">
        <v>15</v>
      </c>
      <c r="G4433" s="120">
        <v>4840</v>
      </c>
      <c r="H4433" s="124"/>
      <c r="I4433" s="128" t="s">
        <v>9849</v>
      </c>
      <c r="J4433" s="124"/>
      <c r="K4433" s="124"/>
      <c r="L4433" s="124"/>
      <c r="M4433" s="124"/>
      <c r="N4433" s="213">
        <v>295.11</v>
      </c>
      <c r="O4433" s="213">
        <v>0</v>
      </c>
      <c r="P4433" s="124" t="s">
        <v>1314</v>
      </c>
    </row>
    <row r="4434" spans="1:16" ht="63.75">
      <c r="A4434" s="266">
        <v>513</v>
      </c>
      <c r="B4434" s="124"/>
      <c r="C4434" s="125" t="s">
        <v>201</v>
      </c>
      <c r="D4434" s="119">
        <v>43215</v>
      </c>
      <c r="E4434" s="120" t="s">
        <v>8524</v>
      </c>
      <c r="F4434" s="120" t="s">
        <v>15</v>
      </c>
      <c r="G4434" s="120">
        <v>721275</v>
      </c>
      <c r="H4434" s="124"/>
      <c r="I4434" s="128" t="s">
        <v>9570</v>
      </c>
      <c r="J4434" s="124"/>
      <c r="K4434" s="124"/>
      <c r="L4434" s="124"/>
      <c r="M4434" s="124"/>
      <c r="N4434" s="213">
        <v>50</v>
      </c>
      <c r="O4434" s="213">
        <v>0</v>
      </c>
      <c r="P4434" s="124" t="s">
        <v>1314</v>
      </c>
    </row>
    <row r="4435" spans="1:16" ht="76.5">
      <c r="A4435" s="266">
        <v>25</v>
      </c>
      <c r="B4435" s="124"/>
      <c r="C4435" s="125" t="s">
        <v>694</v>
      </c>
      <c r="D4435" s="119">
        <v>43215</v>
      </c>
      <c r="E4435" s="120" t="s">
        <v>8525</v>
      </c>
      <c r="F4435" s="120" t="s">
        <v>1315</v>
      </c>
      <c r="G4435" s="120">
        <v>17422955</v>
      </c>
      <c r="H4435" s="124"/>
      <c r="I4435" s="128" t="s">
        <v>9850</v>
      </c>
      <c r="J4435" s="124"/>
      <c r="K4435" s="124"/>
      <c r="L4435" s="124"/>
      <c r="M4435" s="124"/>
      <c r="N4435" s="213">
        <v>712456.59</v>
      </c>
      <c r="O4435" s="213">
        <v>0</v>
      </c>
      <c r="P4435" s="124" t="s">
        <v>1314</v>
      </c>
    </row>
    <row r="4436" spans="1:16" ht="76.5">
      <c r="A4436" s="266">
        <v>25</v>
      </c>
      <c r="B4436" s="124"/>
      <c r="C4436" s="125" t="s">
        <v>694</v>
      </c>
      <c r="D4436" s="119">
        <v>43215</v>
      </c>
      <c r="E4436" s="120" t="s">
        <v>8526</v>
      </c>
      <c r="F4436" s="120" t="s">
        <v>1315</v>
      </c>
      <c r="G4436" s="120">
        <v>17422954</v>
      </c>
      <c r="H4436" s="124"/>
      <c r="I4436" s="128" t="s">
        <v>9851</v>
      </c>
      <c r="J4436" s="124"/>
      <c r="K4436" s="124"/>
      <c r="L4436" s="124"/>
      <c r="M4436" s="124"/>
      <c r="N4436" s="213">
        <v>7651.52</v>
      </c>
      <c r="O4436" s="213">
        <v>0</v>
      </c>
      <c r="P4436" s="124" t="s">
        <v>1314</v>
      </c>
    </row>
    <row r="4437" spans="1:16" ht="76.5">
      <c r="A4437" s="266">
        <v>25</v>
      </c>
      <c r="B4437" s="124"/>
      <c r="C4437" s="125" t="s">
        <v>694</v>
      </c>
      <c r="D4437" s="119">
        <v>43215</v>
      </c>
      <c r="E4437" s="120" t="s">
        <v>8527</v>
      </c>
      <c r="F4437" s="120" t="s">
        <v>1315</v>
      </c>
      <c r="G4437" s="120">
        <v>17422953</v>
      </c>
      <c r="H4437" s="124"/>
      <c r="I4437" s="128" t="s">
        <v>9852</v>
      </c>
      <c r="J4437" s="124"/>
      <c r="K4437" s="124"/>
      <c r="L4437" s="124"/>
      <c r="M4437" s="124"/>
      <c r="N4437" s="213">
        <v>147326.6</v>
      </c>
      <c r="O4437" s="213">
        <v>0</v>
      </c>
      <c r="P4437" s="124" t="s">
        <v>1314</v>
      </c>
    </row>
    <row r="4438" spans="1:16" ht="76.5">
      <c r="A4438" s="266">
        <v>25</v>
      </c>
      <c r="B4438" s="124"/>
      <c r="C4438" s="125" t="s">
        <v>694</v>
      </c>
      <c r="D4438" s="119">
        <v>43215</v>
      </c>
      <c r="E4438" s="120" t="s">
        <v>8528</v>
      </c>
      <c r="F4438" s="120" t="s">
        <v>1315</v>
      </c>
      <c r="G4438" s="120">
        <v>17422952</v>
      </c>
      <c r="H4438" s="124"/>
      <c r="I4438" s="128" t="s">
        <v>9853</v>
      </c>
      <c r="J4438" s="124"/>
      <c r="K4438" s="124"/>
      <c r="L4438" s="124"/>
      <c r="M4438" s="124"/>
      <c r="N4438" s="213">
        <v>139809.31</v>
      </c>
      <c r="O4438" s="213">
        <v>0</v>
      </c>
      <c r="P4438" s="124" t="s">
        <v>1314</v>
      </c>
    </row>
    <row r="4439" spans="1:16" ht="76.5">
      <c r="A4439" s="266">
        <v>25</v>
      </c>
      <c r="B4439" s="124"/>
      <c r="C4439" s="125" t="s">
        <v>694</v>
      </c>
      <c r="D4439" s="119">
        <v>43215</v>
      </c>
      <c r="E4439" s="120" t="s">
        <v>8529</v>
      </c>
      <c r="F4439" s="120" t="s">
        <v>1315</v>
      </c>
      <c r="G4439" s="120">
        <v>17422936</v>
      </c>
      <c r="H4439" s="124"/>
      <c r="I4439" s="128" t="s">
        <v>4676</v>
      </c>
      <c r="J4439" s="124"/>
      <c r="K4439" s="124"/>
      <c r="L4439" s="124"/>
      <c r="M4439" s="124"/>
      <c r="N4439" s="213">
        <v>93329.17</v>
      </c>
      <c r="O4439" s="213">
        <v>0</v>
      </c>
      <c r="P4439" s="124" t="s">
        <v>1314</v>
      </c>
    </row>
    <row r="4440" spans="1:16" ht="76.5">
      <c r="A4440" s="266">
        <v>25</v>
      </c>
      <c r="B4440" s="124"/>
      <c r="C4440" s="125" t="s">
        <v>694</v>
      </c>
      <c r="D4440" s="119">
        <v>43215</v>
      </c>
      <c r="E4440" s="120" t="s">
        <v>8530</v>
      </c>
      <c r="F4440" s="120" t="s">
        <v>1315</v>
      </c>
      <c r="G4440" s="120">
        <v>17422935</v>
      </c>
      <c r="H4440" s="124"/>
      <c r="I4440" s="128" t="s">
        <v>9854</v>
      </c>
      <c r="J4440" s="124"/>
      <c r="K4440" s="124"/>
      <c r="L4440" s="124"/>
      <c r="M4440" s="124"/>
      <c r="N4440" s="213">
        <v>108326.92</v>
      </c>
      <c r="O4440" s="213">
        <v>0</v>
      </c>
      <c r="P4440" s="124" t="s">
        <v>1314</v>
      </c>
    </row>
    <row r="4441" spans="1:16" ht="76.5">
      <c r="A4441" s="266">
        <v>25</v>
      </c>
      <c r="B4441" s="124"/>
      <c r="C4441" s="125" t="s">
        <v>694</v>
      </c>
      <c r="D4441" s="119">
        <v>43215</v>
      </c>
      <c r="E4441" s="120" t="s">
        <v>8531</v>
      </c>
      <c r="F4441" s="120" t="s">
        <v>1315</v>
      </c>
      <c r="G4441" s="120">
        <v>17422934</v>
      </c>
      <c r="H4441" s="124"/>
      <c r="I4441" s="128" t="s">
        <v>9855</v>
      </c>
      <c r="J4441" s="124"/>
      <c r="K4441" s="124"/>
      <c r="L4441" s="124"/>
      <c r="M4441" s="124"/>
      <c r="N4441" s="213">
        <v>617244.54</v>
      </c>
      <c r="O4441" s="213">
        <v>0</v>
      </c>
      <c r="P4441" s="124" t="s">
        <v>1314</v>
      </c>
    </row>
    <row r="4442" spans="1:16" ht="76.5">
      <c r="A4442" s="266">
        <v>25</v>
      </c>
      <c r="B4442" s="124"/>
      <c r="C4442" s="125" t="s">
        <v>694</v>
      </c>
      <c r="D4442" s="119">
        <v>43215</v>
      </c>
      <c r="E4442" s="120" t="s">
        <v>8532</v>
      </c>
      <c r="F4442" s="120" t="s">
        <v>1315</v>
      </c>
      <c r="G4442" s="120">
        <v>17422960</v>
      </c>
      <c r="H4442" s="124"/>
      <c r="I4442" s="128" t="s">
        <v>9856</v>
      </c>
      <c r="J4442" s="124"/>
      <c r="K4442" s="124"/>
      <c r="L4442" s="124"/>
      <c r="M4442" s="124"/>
      <c r="N4442" s="213">
        <v>519820.09</v>
      </c>
      <c r="O4442" s="213">
        <v>0</v>
      </c>
      <c r="P4442" s="124" t="s">
        <v>1314</v>
      </c>
    </row>
    <row r="4443" spans="1:16" ht="76.5">
      <c r="A4443" s="266">
        <v>25</v>
      </c>
      <c r="B4443" s="124"/>
      <c r="C4443" s="125" t="s">
        <v>694</v>
      </c>
      <c r="D4443" s="119">
        <v>43215</v>
      </c>
      <c r="E4443" s="120" t="s">
        <v>8533</v>
      </c>
      <c r="F4443" s="120" t="s">
        <v>1315</v>
      </c>
      <c r="G4443" s="120">
        <v>17422959</v>
      </c>
      <c r="H4443" s="124"/>
      <c r="I4443" s="128" t="s">
        <v>9857</v>
      </c>
      <c r="J4443" s="124"/>
      <c r="K4443" s="124"/>
      <c r="L4443" s="124"/>
      <c r="M4443" s="124"/>
      <c r="N4443" s="213">
        <v>162061.39000000001</v>
      </c>
      <c r="O4443" s="213">
        <v>0</v>
      </c>
      <c r="P4443" s="124" t="s">
        <v>1314</v>
      </c>
    </row>
    <row r="4444" spans="1:16" ht="76.5">
      <c r="A4444" s="266">
        <v>25</v>
      </c>
      <c r="B4444" s="124"/>
      <c r="C4444" s="125" t="s">
        <v>694</v>
      </c>
      <c r="D4444" s="119">
        <v>43215</v>
      </c>
      <c r="E4444" s="120" t="s">
        <v>8534</v>
      </c>
      <c r="F4444" s="120" t="s">
        <v>1315</v>
      </c>
      <c r="G4444" s="120">
        <v>17422931</v>
      </c>
      <c r="H4444" s="124"/>
      <c r="I4444" s="128" t="s">
        <v>9858</v>
      </c>
      <c r="J4444" s="124"/>
      <c r="K4444" s="124"/>
      <c r="L4444" s="124"/>
      <c r="M4444" s="124"/>
      <c r="N4444" s="213">
        <v>831153.59</v>
      </c>
      <c r="O4444" s="213">
        <v>0</v>
      </c>
      <c r="P4444" s="124" t="s">
        <v>1314</v>
      </c>
    </row>
    <row r="4445" spans="1:16" ht="76.5">
      <c r="A4445" s="266">
        <v>25</v>
      </c>
      <c r="B4445" s="124"/>
      <c r="C4445" s="125" t="s">
        <v>694</v>
      </c>
      <c r="D4445" s="119">
        <v>43215</v>
      </c>
      <c r="E4445" s="120" t="s">
        <v>8535</v>
      </c>
      <c r="F4445" s="120" t="s">
        <v>1315</v>
      </c>
      <c r="G4445" s="120">
        <v>17419394</v>
      </c>
      <c r="H4445" s="124"/>
      <c r="I4445" s="128" t="s">
        <v>9859</v>
      </c>
      <c r="J4445" s="124"/>
      <c r="K4445" s="124"/>
      <c r="L4445" s="124"/>
      <c r="M4445" s="124"/>
      <c r="N4445" s="213">
        <v>334547.58</v>
      </c>
      <c r="O4445" s="213">
        <v>0</v>
      </c>
      <c r="P4445" s="124" t="s">
        <v>1314</v>
      </c>
    </row>
    <row r="4446" spans="1:16" ht="76.5">
      <c r="A4446" s="266">
        <v>25</v>
      </c>
      <c r="B4446" s="124"/>
      <c r="C4446" s="125" t="s">
        <v>694</v>
      </c>
      <c r="D4446" s="119">
        <v>43215</v>
      </c>
      <c r="E4446" s="120" t="s">
        <v>8536</v>
      </c>
      <c r="F4446" s="120" t="s">
        <v>1315</v>
      </c>
      <c r="G4446" s="120">
        <v>17419389</v>
      </c>
      <c r="H4446" s="124"/>
      <c r="I4446" s="128" t="s">
        <v>9860</v>
      </c>
      <c r="J4446" s="124"/>
      <c r="K4446" s="124"/>
      <c r="L4446" s="124"/>
      <c r="M4446" s="124"/>
      <c r="N4446" s="213">
        <v>348100.78</v>
      </c>
      <c r="O4446" s="213">
        <v>0</v>
      </c>
      <c r="P4446" s="124" t="s">
        <v>1314</v>
      </c>
    </row>
    <row r="4447" spans="1:16" ht="76.5">
      <c r="A4447" s="266">
        <v>25</v>
      </c>
      <c r="B4447" s="124"/>
      <c r="C4447" s="125" t="s">
        <v>694</v>
      </c>
      <c r="D4447" s="119">
        <v>43215</v>
      </c>
      <c r="E4447" s="120" t="s">
        <v>8537</v>
      </c>
      <c r="F4447" s="120" t="s">
        <v>1315</v>
      </c>
      <c r="G4447" s="120">
        <v>17419383</v>
      </c>
      <c r="H4447" s="124"/>
      <c r="I4447" s="128" t="s">
        <v>9861</v>
      </c>
      <c r="J4447" s="124"/>
      <c r="K4447" s="124"/>
      <c r="L4447" s="124"/>
      <c r="M4447" s="124"/>
      <c r="N4447" s="213">
        <v>166434.19</v>
      </c>
      <c r="O4447" s="213">
        <v>0</v>
      </c>
      <c r="P4447" s="124" t="s">
        <v>1314</v>
      </c>
    </row>
    <row r="4448" spans="1:16" ht="76.5">
      <c r="A4448" s="266">
        <v>25</v>
      </c>
      <c r="B4448" s="124"/>
      <c r="C4448" s="125" t="s">
        <v>694</v>
      </c>
      <c r="D4448" s="119">
        <v>43215</v>
      </c>
      <c r="E4448" s="120" t="s">
        <v>8538</v>
      </c>
      <c r="F4448" s="120" t="s">
        <v>1315</v>
      </c>
      <c r="G4448" s="120">
        <v>17419381</v>
      </c>
      <c r="H4448" s="124"/>
      <c r="I4448" s="128" t="s">
        <v>9862</v>
      </c>
      <c r="J4448" s="124"/>
      <c r="K4448" s="124"/>
      <c r="L4448" s="124"/>
      <c r="M4448" s="124"/>
      <c r="N4448" s="213">
        <v>1116824.98</v>
      </c>
      <c r="O4448" s="213">
        <v>0</v>
      </c>
      <c r="P4448" s="124" t="s">
        <v>1314</v>
      </c>
    </row>
    <row r="4449" spans="1:16" ht="76.5">
      <c r="A4449" s="266">
        <v>25</v>
      </c>
      <c r="B4449" s="124"/>
      <c r="C4449" s="125" t="s">
        <v>694</v>
      </c>
      <c r="D4449" s="119">
        <v>43215</v>
      </c>
      <c r="E4449" s="120" t="s">
        <v>8539</v>
      </c>
      <c r="F4449" s="120" t="s">
        <v>1315</v>
      </c>
      <c r="G4449" s="120">
        <v>17419379</v>
      </c>
      <c r="H4449" s="124"/>
      <c r="I4449" s="128" t="s">
        <v>9863</v>
      </c>
      <c r="J4449" s="124"/>
      <c r="K4449" s="124"/>
      <c r="L4449" s="124"/>
      <c r="M4449" s="124"/>
      <c r="N4449" s="213">
        <v>428524.27</v>
      </c>
      <c r="O4449" s="213">
        <v>0</v>
      </c>
      <c r="P4449" s="124" t="s">
        <v>1314</v>
      </c>
    </row>
    <row r="4450" spans="1:16" ht="76.5">
      <c r="A4450" s="266">
        <v>25</v>
      </c>
      <c r="B4450" s="124"/>
      <c r="C4450" s="125" t="s">
        <v>694</v>
      </c>
      <c r="D4450" s="119">
        <v>43215</v>
      </c>
      <c r="E4450" s="120" t="s">
        <v>8540</v>
      </c>
      <c r="F4450" s="120" t="s">
        <v>1315</v>
      </c>
      <c r="G4450" s="120">
        <v>17419366</v>
      </c>
      <c r="H4450" s="124"/>
      <c r="I4450" s="128" t="s">
        <v>9864</v>
      </c>
      <c r="J4450" s="124"/>
      <c r="K4450" s="124"/>
      <c r="L4450" s="124"/>
      <c r="M4450" s="124"/>
      <c r="N4450" s="213">
        <v>633435.43999999994</v>
      </c>
      <c r="O4450" s="213">
        <v>0</v>
      </c>
      <c r="P4450" s="124" t="s">
        <v>1314</v>
      </c>
    </row>
    <row r="4451" spans="1:16" ht="76.5">
      <c r="A4451" s="266">
        <v>25</v>
      </c>
      <c r="B4451" s="124"/>
      <c r="C4451" s="125" t="s">
        <v>694</v>
      </c>
      <c r="D4451" s="119">
        <v>43215</v>
      </c>
      <c r="E4451" s="120" t="s">
        <v>8541</v>
      </c>
      <c r="F4451" s="120" t="s">
        <v>1315</v>
      </c>
      <c r="G4451" s="120">
        <v>17419382</v>
      </c>
      <c r="H4451" s="124"/>
      <c r="I4451" s="128" t="s">
        <v>9865</v>
      </c>
      <c r="J4451" s="124"/>
      <c r="K4451" s="124"/>
      <c r="L4451" s="124"/>
      <c r="M4451" s="124"/>
      <c r="N4451" s="213">
        <v>1290192.46</v>
      </c>
      <c r="O4451" s="213">
        <v>0</v>
      </c>
      <c r="P4451" s="124" t="s">
        <v>1314</v>
      </c>
    </row>
    <row r="4452" spans="1:16" ht="76.5">
      <c r="A4452" s="266">
        <v>25</v>
      </c>
      <c r="B4452" s="124"/>
      <c r="C4452" s="125" t="s">
        <v>694</v>
      </c>
      <c r="D4452" s="119">
        <v>43215</v>
      </c>
      <c r="E4452" s="120" t="s">
        <v>8542</v>
      </c>
      <c r="F4452" s="120" t="s">
        <v>1315</v>
      </c>
      <c r="G4452" s="120">
        <v>17419384</v>
      </c>
      <c r="H4452" s="124"/>
      <c r="I4452" s="128" t="s">
        <v>9866</v>
      </c>
      <c r="J4452" s="124"/>
      <c r="K4452" s="124"/>
      <c r="L4452" s="124"/>
      <c r="M4452" s="124"/>
      <c r="N4452" s="213">
        <v>376773.71</v>
      </c>
      <c r="O4452" s="213">
        <v>0</v>
      </c>
      <c r="P4452" s="124" t="s">
        <v>1314</v>
      </c>
    </row>
    <row r="4453" spans="1:16" ht="76.5">
      <c r="A4453" s="266">
        <v>25</v>
      </c>
      <c r="B4453" s="124"/>
      <c r="C4453" s="125" t="s">
        <v>694</v>
      </c>
      <c r="D4453" s="119">
        <v>43215</v>
      </c>
      <c r="E4453" s="120" t="s">
        <v>8543</v>
      </c>
      <c r="F4453" s="120" t="s">
        <v>1315</v>
      </c>
      <c r="G4453" s="120">
        <v>17419134</v>
      </c>
      <c r="H4453" s="124"/>
      <c r="I4453" s="128" t="s">
        <v>9867</v>
      </c>
      <c r="J4453" s="124"/>
      <c r="K4453" s="124"/>
      <c r="L4453" s="124"/>
      <c r="M4453" s="124"/>
      <c r="N4453" s="213">
        <v>256343.62</v>
      </c>
      <c r="O4453" s="213">
        <v>0</v>
      </c>
      <c r="P4453" s="124" t="s">
        <v>1314</v>
      </c>
    </row>
    <row r="4454" spans="1:16" ht="76.5">
      <c r="A4454" s="266">
        <v>25</v>
      </c>
      <c r="B4454" s="124"/>
      <c r="C4454" s="125" t="s">
        <v>694</v>
      </c>
      <c r="D4454" s="119">
        <v>43215</v>
      </c>
      <c r="E4454" s="120" t="s">
        <v>8544</v>
      </c>
      <c r="F4454" s="120" t="s">
        <v>1315</v>
      </c>
      <c r="G4454" s="120">
        <v>17422932</v>
      </c>
      <c r="H4454" s="124"/>
      <c r="I4454" s="128" t="s">
        <v>9868</v>
      </c>
      <c r="J4454" s="124"/>
      <c r="K4454" s="124"/>
      <c r="L4454" s="124"/>
      <c r="M4454" s="124"/>
      <c r="N4454" s="213">
        <v>405370.39</v>
      </c>
      <c r="O4454" s="213">
        <v>0</v>
      </c>
      <c r="P4454" s="124" t="s">
        <v>1314</v>
      </c>
    </row>
    <row r="4455" spans="1:16" ht="76.5">
      <c r="A4455" s="266">
        <v>41</v>
      </c>
      <c r="B4455" s="124"/>
      <c r="C4455" s="125" t="s">
        <v>697</v>
      </c>
      <c r="D4455" s="119">
        <v>43215</v>
      </c>
      <c r="E4455" s="120" t="s">
        <v>8545</v>
      </c>
      <c r="F4455" s="120" t="s">
        <v>1315</v>
      </c>
      <c r="G4455" s="120">
        <v>17387058</v>
      </c>
      <c r="H4455" s="124"/>
      <c r="I4455" s="128" t="s">
        <v>9869</v>
      </c>
      <c r="J4455" s="124"/>
      <c r="K4455" s="124"/>
      <c r="L4455" s="124"/>
      <c r="M4455" s="124"/>
      <c r="N4455" s="213">
        <v>7000</v>
      </c>
      <c r="O4455" s="213">
        <v>0</v>
      </c>
      <c r="P4455" s="124" t="s">
        <v>1314</v>
      </c>
    </row>
    <row r="4456" spans="1:16" ht="76.5">
      <c r="A4456" s="266">
        <v>25</v>
      </c>
      <c r="B4456" s="124"/>
      <c r="C4456" s="125" t="s">
        <v>694</v>
      </c>
      <c r="D4456" s="119">
        <v>43215</v>
      </c>
      <c r="E4456" s="120" t="s">
        <v>8546</v>
      </c>
      <c r="F4456" s="120" t="s">
        <v>1315</v>
      </c>
      <c r="G4456" s="120">
        <v>17419450</v>
      </c>
      <c r="H4456" s="124"/>
      <c r="I4456" s="128" t="s">
        <v>9870</v>
      </c>
      <c r="J4456" s="124"/>
      <c r="K4456" s="124"/>
      <c r="L4456" s="124"/>
      <c r="M4456" s="124"/>
      <c r="N4456" s="213">
        <v>691312.4</v>
      </c>
      <c r="O4456" s="213">
        <v>0</v>
      </c>
      <c r="P4456" s="124" t="s">
        <v>1314</v>
      </c>
    </row>
    <row r="4457" spans="1:16" ht="76.5">
      <c r="A4457" s="266">
        <v>25</v>
      </c>
      <c r="B4457" s="124"/>
      <c r="C4457" s="125" t="s">
        <v>694</v>
      </c>
      <c r="D4457" s="119">
        <v>43215</v>
      </c>
      <c r="E4457" s="120" t="s">
        <v>8547</v>
      </c>
      <c r="F4457" s="120" t="s">
        <v>1315</v>
      </c>
      <c r="G4457" s="120">
        <v>17419438</v>
      </c>
      <c r="H4457" s="124"/>
      <c r="I4457" s="128" t="s">
        <v>9871</v>
      </c>
      <c r="J4457" s="124"/>
      <c r="K4457" s="124"/>
      <c r="L4457" s="124"/>
      <c r="M4457" s="124"/>
      <c r="N4457" s="213">
        <v>275452.28000000003</v>
      </c>
      <c r="O4457" s="213">
        <v>0</v>
      </c>
      <c r="P4457" s="124" t="s">
        <v>1314</v>
      </c>
    </row>
    <row r="4458" spans="1:16" ht="76.5">
      <c r="A4458" s="266">
        <v>25</v>
      </c>
      <c r="B4458" s="124"/>
      <c r="C4458" s="125" t="s">
        <v>694</v>
      </c>
      <c r="D4458" s="119">
        <v>43215</v>
      </c>
      <c r="E4458" s="120" t="s">
        <v>8548</v>
      </c>
      <c r="F4458" s="120" t="s">
        <v>1315</v>
      </c>
      <c r="G4458" s="120">
        <v>17419448</v>
      </c>
      <c r="H4458" s="124"/>
      <c r="I4458" s="128" t="s">
        <v>9872</v>
      </c>
      <c r="J4458" s="124"/>
      <c r="K4458" s="124"/>
      <c r="L4458" s="124"/>
      <c r="M4458" s="124"/>
      <c r="N4458" s="213">
        <v>530627.30000000005</v>
      </c>
      <c r="O4458" s="213">
        <v>0</v>
      </c>
      <c r="P4458" s="124" t="s">
        <v>1314</v>
      </c>
    </row>
    <row r="4459" spans="1:16" ht="63.75">
      <c r="A4459" s="266">
        <v>16</v>
      </c>
      <c r="B4459" s="124"/>
      <c r="C4459" s="125" t="s">
        <v>692</v>
      </c>
      <c r="D4459" s="119">
        <v>43216</v>
      </c>
      <c r="E4459" s="120" t="s">
        <v>7383</v>
      </c>
      <c r="F4459" s="120" t="s">
        <v>3</v>
      </c>
      <c r="G4459" s="120">
        <v>1617352</v>
      </c>
      <c r="H4459" s="124"/>
      <c r="I4459" s="128" t="s">
        <v>8814</v>
      </c>
      <c r="J4459" s="124"/>
      <c r="K4459" s="124"/>
      <c r="L4459" s="124"/>
      <c r="M4459" s="124"/>
      <c r="N4459" s="213">
        <v>0</v>
      </c>
      <c r="O4459" s="213">
        <v>2850</v>
      </c>
      <c r="P4459" s="124" t="s">
        <v>1314</v>
      </c>
    </row>
    <row r="4460" spans="1:16" ht="63.75">
      <c r="A4460" s="266" t="s">
        <v>619</v>
      </c>
      <c r="B4460" s="124"/>
      <c r="C4460" s="125" t="s">
        <v>713</v>
      </c>
      <c r="D4460" s="119">
        <v>43216</v>
      </c>
      <c r="E4460" s="120" t="s">
        <v>7403</v>
      </c>
      <c r="F4460" s="120" t="s">
        <v>3</v>
      </c>
      <c r="G4460" s="120">
        <v>1617342</v>
      </c>
      <c r="H4460" s="124"/>
      <c r="I4460" s="128" t="s">
        <v>8834</v>
      </c>
      <c r="J4460" s="124"/>
      <c r="K4460" s="124"/>
      <c r="L4460" s="124"/>
      <c r="M4460" s="124"/>
      <c r="N4460" s="213">
        <v>0</v>
      </c>
      <c r="O4460" s="213">
        <v>7240.5</v>
      </c>
      <c r="P4460" s="124" t="s">
        <v>1314</v>
      </c>
    </row>
    <row r="4461" spans="1:16" ht="51">
      <c r="A4461" s="266" t="s">
        <v>619</v>
      </c>
      <c r="B4461" s="124"/>
      <c r="C4461" s="125" t="s">
        <v>713</v>
      </c>
      <c r="D4461" s="119">
        <v>43216</v>
      </c>
      <c r="E4461" s="120" t="s">
        <v>7437</v>
      </c>
      <c r="F4461" s="120" t="s">
        <v>3</v>
      </c>
      <c r="G4461" s="120">
        <v>1617280</v>
      </c>
      <c r="H4461" s="124"/>
      <c r="I4461" s="128" t="s">
        <v>8867</v>
      </c>
      <c r="J4461" s="124"/>
      <c r="K4461" s="124"/>
      <c r="L4461" s="124"/>
      <c r="M4461" s="124"/>
      <c r="N4461" s="213">
        <v>0</v>
      </c>
      <c r="O4461" s="213">
        <v>748</v>
      </c>
      <c r="P4461" s="124" t="s">
        <v>1314</v>
      </c>
    </row>
    <row r="4462" spans="1:16" ht="51">
      <c r="A4462" s="266" t="s">
        <v>619</v>
      </c>
      <c r="B4462" s="124"/>
      <c r="C4462" s="125" t="s">
        <v>713</v>
      </c>
      <c r="D4462" s="119">
        <v>43216</v>
      </c>
      <c r="E4462" s="120" t="s">
        <v>7563</v>
      </c>
      <c r="F4462" s="120" t="s">
        <v>3</v>
      </c>
      <c r="G4462" s="120">
        <v>1617323</v>
      </c>
      <c r="H4462" s="124"/>
      <c r="I4462" s="128" t="s">
        <v>8970</v>
      </c>
      <c r="J4462" s="124"/>
      <c r="K4462" s="124"/>
      <c r="L4462" s="124"/>
      <c r="M4462" s="124"/>
      <c r="N4462" s="213">
        <v>0</v>
      </c>
      <c r="O4462" s="213">
        <v>15957.03</v>
      </c>
      <c r="P4462" s="124" t="s">
        <v>1314</v>
      </c>
    </row>
    <row r="4463" spans="1:16" ht="51">
      <c r="A4463" s="266" t="s">
        <v>619</v>
      </c>
      <c r="B4463" s="124"/>
      <c r="C4463" s="125" t="s">
        <v>713</v>
      </c>
      <c r="D4463" s="119">
        <v>43216</v>
      </c>
      <c r="E4463" s="120" t="s">
        <v>7586</v>
      </c>
      <c r="F4463" s="120" t="s">
        <v>3</v>
      </c>
      <c r="G4463" s="120">
        <v>1617273</v>
      </c>
      <c r="H4463" s="124"/>
      <c r="I4463" s="128" t="s">
        <v>8992</v>
      </c>
      <c r="J4463" s="124"/>
      <c r="K4463" s="124"/>
      <c r="L4463" s="124"/>
      <c r="M4463" s="124"/>
      <c r="N4463" s="213">
        <v>0</v>
      </c>
      <c r="O4463" s="213">
        <v>10000</v>
      </c>
      <c r="P4463" s="124" t="s">
        <v>1314</v>
      </c>
    </row>
    <row r="4464" spans="1:16" ht="51">
      <c r="A4464" s="266" t="s">
        <v>619</v>
      </c>
      <c r="B4464" s="124"/>
      <c r="C4464" s="125" t="s">
        <v>713</v>
      </c>
      <c r="D4464" s="119">
        <v>43216</v>
      </c>
      <c r="E4464" s="120" t="s">
        <v>7625</v>
      </c>
      <c r="F4464" s="120" t="s">
        <v>3</v>
      </c>
      <c r="G4464" s="120">
        <v>1617433</v>
      </c>
      <c r="H4464" s="124"/>
      <c r="I4464" s="128" t="s">
        <v>9024</v>
      </c>
      <c r="J4464" s="124"/>
      <c r="K4464" s="124"/>
      <c r="L4464" s="124"/>
      <c r="M4464" s="124"/>
      <c r="N4464" s="213">
        <v>0</v>
      </c>
      <c r="O4464" s="213">
        <v>636.85</v>
      </c>
      <c r="P4464" s="124" t="s">
        <v>1314</v>
      </c>
    </row>
    <row r="4465" spans="1:16" ht="51">
      <c r="A4465" s="266" t="s">
        <v>619</v>
      </c>
      <c r="B4465" s="124"/>
      <c r="C4465" s="125" t="s">
        <v>713</v>
      </c>
      <c r="D4465" s="119">
        <v>43216</v>
      </c>
      <c r="E4465" s="120" t="s">
        <v>7712</v>
      </c>
      <c r="F4465" s="120" t="s">
        <v>3</v>
      </c>
      <c r="G4465" s="120">
        <v>1617401</v>
      </c>
      <c r="H4465" s="124"/>
      <c r="I4465" s="128" t="s">
        <v>9090</v>
      </c>
      <c r="J4465" s="124"/>
      <c r="K4465" s="124"/>
      <c r="L4465" s="124"/>
      <c r="M4465" s="124"/>
      <c r="N4465" s="213">
        <v>0</v>
      </c>
      <c r="O4465" s="213">
        <v>371</v>
      </c>
      <c r="P4465" s="124" t="s">
        <v>1314</v>
      </c>
    </row>
    <row r="4466" spans="1:16" ht="63.75">
      <c r="A4466" s="266">
        <v>291</v>
      </c>
      <c r="B4466" s="124"/>
      <c r="C4466" s="125" t="s">
        <v>794</v>
      </c>
      <c r="D4466" s="119">
        <v>43216</v>
      </c>
      <c r="E4466" s="120" t="s">
        <v>7852</v>
      </c>
      <c r="F4466" s="120" t="s">
        <v>3</v>
      </c>
      <c r="G4466" s="120">
        <v>1617370</v>
      </c>
      <c r="H4466" s="124"/>
      <c r="I4466" s="128" t="s">
        <v>9214</v>
      </c>
      <c r="J4466" s="124"/>
      <c r="K4466" s="124"/>
      <c r="L4466" s="124"/>
      <c r="M4466" s="124"/>
      <c r="N4466" s="213">
        <v>0</v>
      </c>
      <c r="O4466" s="213">
        <v>463052.28</v>
      </c>
      <c r="P4466" s="124" t="s">
        <v>1314</v>
      </c>
    </row>
    <row r="4467" spans="1:16" ht="63.75">
      <c r="A4467" s="266">
        <v>10</v>
      </c>
      <c r="B4467" s="124"/>
      <c r="C4467" s="125" t="s">
        <v>690</v>
      </c>
      <c r="D4467" s="119">
        <v>43216</v>
      </c>
      <c r="E4467" s="120" t="s">
        <v>7860</v>
      </c>
      <c r="F4467" s="120" t="s">
        <v>3</v>
      </c>
      <c r="G4467" s="120">
        <v>1617386</v>
      </c>
      <c r="H4467" s="124"/>
      <c r="I4467" s="128" t="s">
        <v>9222</v>
      </c>
      <c r="J4467" s="124"/>
      <c r="K4467" s="124"/>
      <c r="L4467" s="124"/>
      <c r="M4467" s="124"/>
      <c r="N4467" s="213">
        <v>0</v>
      </c>
      <c r="O4467" s="213">
        <v>357</v>
      </c>
      <c r="P4467" s="124" t="s">
        <v>1314</v>
      </c>
    </row>
    <row r="4468" spans="1:16" ht="63.75">
      <c r="A4468" s="266">
        <v>373</v>
      </c>
      <c r="B4468" s="124"/>
      <c r="C4468" s="125" t="s">
        <v>1269</v>
      </c>
      <c r="D4468" s="119">
        <v>43216</v>
      </c>
      <c r="E4468" s="120" t="s">
        <v>7861</v>
      </c>
      <c r="F4468" s="120" t="s">
        <v>3</v>
      </c>
      <c r="G4468" s="120">
        <v>1617391</v>
      </c>
      <c r="H4468" s="124"/>
      <c r="I4468" s="128" t="s">
        <v>9223</v>
      </c>
      <c r="J4468" s="124"/>
      <c r="K4468" s="124"/>
      <c r="L4468" s="124"/>
      <c r="M4468" s="124"/>
      <c r="N4468" s="213">
        <v>0</v>
      </c>
      <c r="O4468" s="213">
        <v>1153.8699999999999</v>
      </c>
      <c r="P4468" s="124" t="s">
        <v>1314</v>
      </c>
    </row>
    <row r="4469" spans="1:16" ht="63.75">
      <c r="A4469" s="266">
        <v>373</v>
      </c>
      <c r="B4469" s="124"/>
      <c r="C4469" s="125" t="s">
        <v>1269</v>
      </c>
      <c r="D4469" s="119">
        <v>43216</v>
      </c>
      <c r="E4469" s="120" t="s">
        <v>7862</v>
      </c>
      <c r="F4469" s="120" t="s">
        <v>3</v>
      </c>
      <c r="G4469" s="120">
        <v>1617393</v>
      </c>
      <c r="H4469" s="124"/>
      <c r="I4469" s="128" t="s">
        <v>9224</v>
      </c>
      <c r="J4469" s="124"/>
      <c r="K4469" s="124"/>
      <c r="L4469" s="124"/>
      <c r="M4469" s="124"/>
      <c r="N4469" s="213">
        <v>0</v>
      </c>
      <c r="O4469" s="213">
        <v>383.21</v>
      </c>
      <c r="P4469" s="124" t="s">
        <v>1314</v>
      </c>
    </row>
    <row r="4470" spans="1:16" ht="51">
      <c r="A4470" s="266">
        <v>46</v>
      </c>
      <c r="B4470" s="124"/>
      <c r="C4470" s="125" t="s">
        <v>698</v>
      </c>
      <c r="D4470" s="119">
        <v>43216</v>
      </c>
      <c r="E4470" s="120" t="s">
        <v>7866</v>
      </c>
      <c r="F4470" s="120" t="s">
        <v>3</v>
      </c>
      <c r="G4470" s="120">
        <v>1617443</v>
      </c>
      <c r="H4470" s="124"/>
      <c r="I4470" s="128" t="s">
        <v>9227</v>
      </c>
      <c r="J4470" s="124"/>
      <c r="K4470" s="124"/>
      <c r="L4470" s="124"/>
      <c r="M4470" s="124"/>
      <c r="N4470" s="213">
        <v>0</v>
      </c>
      <c r="O4470" s="213">
        <v>25.03</v>
      </c>
      <c r="P4470" s="124" t="s">
        <v>5265</v>
      </c>
    </row>
    <row r="4471" spans="1:16" ht="38.25">
      <c r="A4471" s="266">
        <v>47</v>
      </c>
      <c r="B4471" s="124"/>
      <c r="C4471" s="125" t="s">
        <v>699</v>
      </c>
      <c r="D4471" s="119">
        <v>43216</v>
      </c>
      <c r="E4471" s="120" t="s">
        <v>7867</v>
      </c>
      <c r="F4471" s="120" t="s">
        <v>3</v>
      </c>
      <c r="G4471" s="120">
        <v>1617454</v>
      </c>
      <c r="H4471" s="124"/>
      <c r="I4471" s="128" t="s">
        <v>9228</v>
      </c>
      <c r="J4471" s="124"/>
      <c r="K4471" s="124"/>
      <c r="L4471" s="124"/>
      <c r="M4471" s="124"/>
      <c r="N4471" s="213">
        <v>0</v>
      </c>
      <c r="O4471" s="213">
        <v>2527.52</v>
      </c>
      <c r="P4471" s="124" t="s">
        <v>1314</v>
      </c>
    </row>
    <row r="4472" spans="1:16" ht="51">
      <c r="A4472" s="266">
        <v>340</v>
      </c>
      <c r="B4472" s="124"/>
      <c r="C4472" s="125" t="s">
        <v>814</v>
      </c>
      <c r="D4472" s="119">
        <v>43216</v>
      </c>
      <c r="E4472" s="120" t="s">
        <v>8549</v>
      </c>
      <c r="F4472" s="120" t="s">
        <v>6</v>
      </c>
      <c r="G4472" s="120">
        <v>721810</v>
      </c>
      <c r="H4472" s="124"/>
      <c r="I4472" s="128" t="s">
        <v>9873</v>
      </c>
      <c r="J4472" s="124"/>
      <c r="K4472" s="124"/>
      <c r="L4472" s="124"/>
      <c r="M4472" s="124"/>
      <c r="N4472" s="213">
        <v>0</v>
      </c>
      <c r="O4472" s="213">
        <v>12389.16</v>
      </c>
      <c r="P4472" s="124" t="s">
        <v>1314</v>
      </c>
    </row>
    <row r="4473" spans="1:16" ht="51">
      <c r="A4473" s="266">
        <v>340</v>
      </c>
      <c r="B4473" s="124"/>
      <c r="C4473" s="125" t="s">
        <v>814</v>
      </c>
      <c r="D4473" s="119">
        <v>43216</v>
      </c>
      <c r="E4473" s="120" t="s">
        <v>8550</v>
      </c>
      <c r="F4473" s="120" t="s">
        <v>6</v>
      </c>
      <c r="G4473" s="120">
        <v>721816</v>
      </c>
      <c r="H4473" s="124"/>
      <c r="I4473" s="128" t="s">
        <v>9874</v>
      </c>
      <c r="J4473" s="124"/>
      <c r="K4473" s="124"/>
      <c r="L4473" s="124"/>
      <c r="M4473" s="124"/>
      <c r="N4473" s="213">
        <v>0</v>
      </c>
      <c r="O4473" s="213">
        <v>22751.74</v>
      </c>
      <c r="P4473" s="124" t="s">
        <v>1314</v>
      </c>
    </row>
    <row r="4474" spans="1:16" ht="63.75">
      <c r="A4474" s="266">
        <v>41</v>
      </c>
      <c r="B4474" s="124"/>
      <c r="C4474" s="125" t="s">
        <v>697</v>
      </c>
      <c r="D4474" s="119">
        <v>43216</v>
      </c>
      <c r="E4474" s="120" t="s">
        <v>8551</v>
      </c>
      <c r="F4474" s="120" t="s">
        <v>6</v>
      </c>
      <c r="G4474" s="120">
        <v>722508</v>
      </c>
      <c r="H4474" s="124"/>
      <c r="I4474" s="128" t="s">
        <v>9875</v>
      </c>
      <c r="J4474" s="124"/>
      <c r="K4474" s="124"/>
      <c r="L4474" s="124"/>
      <c r="M4474" s="124"/>
      <c r="N4474" s="213">
        <v>0</v>
      </c>
      <c r="O4474" s="213">
        <v>3499794.19</v>
      </c>
      <c r="P4474" s="124" t="s">
        <v>1314</v>
      </c>
    </row>
    <row r="4475" spans="1:16" ht="51">
      <c r="A4475" s="266">
        <v>340</v>
      </c>
      <c r="B4475" s="124"/>
      <c r="C4475" s="125" t="s">
        <v>814</v>
      </c>
      <c r="D4475" s="119">
        <v>43216</v>
      </c>
      <c r="E4475" s="120" t="s">
        <v>8552</v>
      </c>
      <c r="F4475" s="120" t="s">
        <v>6</v>
      </c>
      <c r="G4475" s="120">
        <v>722517</v>
      </c>
      <c r="H4475" s="124"/>
      <c r="I4475" s="128" t="s">
        <v>9876</v>
      </c>
      <c r="J4475" s="124"/>
      <c r="K4475" s="124"/>
      <c r="L4475" s="124"/>
      <c r="M4475" s="124"/>
      <c r="N4475" s="213">
        <v>0</v>
      </c>
      <c r="O4475" s="213">
        <v>63818.58</v>
      </c>
      <c r="P4475" s="124" t="s">
        <v>1314</v>
      </c>
    </row>
    <row r="4476" spans="1:16" ht="51">
      <c r="A4476" s="266">
        <v>340</v>
      </c>
      <c r="B4476" s="124"/>
      <c r="C4476" s="125" t="s">
        <v>814</v>
      </c>
      <c r="D4476" s="119">
        <v>43216</v>
      </c>
      <c r="E4476" s="120" t="s">
        <v>8553</v>
      </c>
      <c r="F4476" s="120" t="s">
        <v>6</v>
      </c>
      <c r="G4476" s="120">
        <v>967599</v>
      </c>
      <c r="H4476" s="124"/>
      <c r="I4476" s="128" t="s">
        <v>9877</v>
      </c>
      <c r="J4476" s="124"/>
      <c r="K4476" s="124"/>
      <c r="L4476" s="124"/>
      <c r="M4476" s="124"/>
      <c r="N4476" s="213">
        <v>0</v>
      </c>
      <c r="O4476" s="213">
        <v>184.86</v>
      </c>
      <c r="P4476" s="124" t="s">
        <v>1314</v>
      </c>
    </row>
    <row r="4477" spans="1:16" ht="51">
      <c r="A4477" s="266">
        <v>340</v>
      </c>
      <c r="B4477" s="124"/>
      <c r="C4477" s="125" t="s">
        <v>814</v>
      </c>
      <c r="D4477" s="119">
        <v>43216</v>
      </c>
      <c r="E4477" s="120" t="s">
        <v>8554</v>
      </c>
      <c r="F4477" s="120" t="s">
        <v>6</v>
      </c>
      <c r="G4477" s="120">
        <v>967602</v>
      </c>
      <c r="H4477" s="124"/>
      <c r="I4477" s="128" t="s">
        <v>9878</v>
      </c>
      <c r="J4477" s="124"/>
      <c r="K4477" s="124"/>
      <c r="L4477" s="124"/>
      <c r="M4477" s="124"/>
      <c r="N4477" s="213">
        <v>0</v>
      </c>
      <c r="O4477" s="213">
        <v>51.57</v>
      </c>
      <c r="P4477" s="124" t="s">
        <v>1314</v>
      </c>
    </row>
    <row r="4478" spans="1:16" ht="63.75">
      <c r="A4478" s="266">
        <v>514</v>
      </c>
      <c r="B4478" s="124"/>
      <c r="C4478" s="125" t="s">
        <v>841</v>
      </c>
      <c r="D4478" s="119">
        <v>43216</v>
      </c>
      <c r="E4478" s="120" t="s">
        <v>8555</v>
      </c>
      <c r="F4478" s="120" t="s">
        <v>6</v>
      </c>
      <c r="G4478" s="120">
        <v>967613</v>
      </c>
      <c r="H4478" s="124"/>
      <c r="I4478" s="128" t="s">
        <v>9879</v>
      </c>
      <c r="J4478" s="124"/>
      <c r="K4478" s="124"/>
      <c r="L4478" s="124"/>
      <c r="M4478" s="124"/>
      <c r="N4478" s="213">
        <v>0</v>
      </c>
      <c r="O4478" s="213">
        <v>21858289.309999999</v>
      </c>
      <c r="P4478" s="124" t="s">
        <v>1314</v>
      </c>
    </row>
    <row r="4479" spans="1:16" ht="51">
      <c r="A4479" s="266">
        <v>513</v>
      </c>
      <c r="B4479" s="124"/>
      <c r="C4479" s="125" t="s">
        <v>201</v>
      </c>
      <c r="D4479" s="119">
        <v>43216</v>
      </c>
      <c r="E4479" s="120" t="s">
        <v>8556</v>
      </c>
      <c r="F4479" s="120" t="s">
        <v>6</v>
      </c>
      <c r="G4479" s="120">
        <v>967620</v>
      </c>
      <c r="H4479" s="124"/>
      <c r="I4479" s="128" t="s">
        <v>9880</v>
      </c>
      <c r="J4479" s="124"/>
      <c r="K4479" s="124"/>
      <c r="L4479" s="124"/>
      <c r="M4479" s="124"/>
      <c r="N4479" s="213">
        <v>0</v>
      </c>
      <c r="O4479" s="213">
        <v>138066055.5</v>
      </c>
      <c r="P4479" s="124" t="s">
        <v>1314</v>
      </c>
    </row>
    <row r="4480" spans="1:16" ht="76.5">
      <c r="A4480" s="266" t="s">
        <v>620</v>
      </c>
      <c r="B4480" s="124"/>
      <c r="C4480" s="125" t="s">
        <v>714</v>
      </c>
      <c r="D4480" s="119">
        <v>43216</v>
      </c>
      <c r="E4480" s="120" t="s">
        <v>8557</v>
      </c>
      <c r="F4480" s="120" t="s">
        <v>6</v>
      </c>
      <c r="G4480" s="120">
        <v>967835</v>
      </c>
      <c r="H4480" s="124"/>
      <c r="I4480" s="128" t="s">
        <v>9881</v>
      </c>
      <c r="J4480" s="124"/>
      <c r="K4480" s="124"/>
      <c r="L4480" s="124"/>
      <c r="M4480" s="124"/>
      <c r="N4480" s="213">
        <v>0</v>
      </c>
      <c r="O4480" s="213">
        <v>140000</v>
      </c>
      <c r="P4480" s="124" t="s">
        <v>1314</v>
      </c>
    </row>
    <row r="4481" spans="1:16" ht="76.5">
      <c r="A4481" s="266">
        <v>25</v>
      </c>
      <c r="B4481" s="124"/>
      <c r="C4481" s="125" t="s">
        <v>694</v>
      </c>
      <c r="D4481" s="119">
        <v>43216</v>
      </c>
      <c r="E4481" s="120" t="s">
        <v>8558</v>
      </c>
      <c r="F4481" s="120" t="s">
        <v>1315</v>
      </c>
      <c r="G4481" s="120">
        <v>17440052</v>
      </c>
      <c r="H4481" s="124"/>
      <c r="I4481" s="128" t="s">
        <v>9882</v>
      </c>
      <c r="J4481" s="124"/>
      <c r="K4481" s="124"/>
      <c r="L4481" s="124"/>
      <c r="M4481" s="124"/>
      <c r="N4481" s="213">
        <v>184085.5</v>
      </c>
      <c r="O4481" s="213">
        <v>0</v>
      </c>
      <c r="P4481" s="124" t="s">
        <v>1314</v>
      </c>
    </row>
    <row r="4482" spans="1:16" ht="76.5">
      <c r="A4482" s="266">
        <v>25</v>
      </c>
      <c r="B4482" s="124"/>
      <c r="C4482" s="125" t="s">
        <v>694</v>
      </c>
      <c r="D4482" s="119">
        <v>43216</v>
      </c>
      <c r="E4482" s="120" t="s">
        <v>8559</v>
      </c>
      <c r="F4482" s="120" t="s">
        <v>1315</v>
      </c>
      <c r="G4482" s="120">
        <v>17440053</v>
      </c>
      <c r="H4482" s="124"/>
      <c r="I4482" s="128" t="s">
        <v>9883</v>
      </c>
      <c r="J4482" s="124"/>
      <c r="K4482" s="124"/>
      <c r="L4482" s="124"/>
      <c r="M4482" s="124"/>
      <c r="N4482" s="213">
        <v>111674.28</v>
      </c>
      <c r="O4482" s="213">
        <v>0</v>
      </c>
      <c r="P4482" s="124" t="s">
        <v>1314</v>
      </c>
    </row>
    <row r="4483" spans="1:16" ht="76.5">
      <c r="A4483" s="266">
        <v>25</v>
      </c>
      <c r="B4483" s="124"/>
      <c r="C4483" s="125" t="s">
        <v>694</v>
      </c>
      <c r="D4483" s="119">
        <v>43216</v>
      </c>
      <c r="E4483" s="120" t="s">
        <v>8560</v>
      </c>
      <c r="F4483" s="120" t="s">
        <v>1315</v>
      </c>
      <c r="G4483" s="120">
        <v>17440054</v>
      </c>
      <c r="H4483" s="124"/>
      <c r="I4483" s="128" t="s">
        <v>9884</v>
      </c>
      <c r="J4483" s="124"/>
      <c r="K4483" s="124"/>
      <c r="L4483" s="124"/>
      <c r="M4483" s="124"/>
      <c r="N4483" s="213">
        <v>106212.45</v>
      </c>
      <c r="O4483" s="213">
        <v>0</v>
      </c>
      <c r="P4483" s="124" t="s">
        <v>1314</v>
      </c>
    </row>
    <row r="4484" spans="1:16" ht="76.5">
      <c r="A4484" s="266">
        <v>25</v>
      </c>
      <c r="B4484" s="124"/>
      <c r="C4484" s="125" t="s">
        <v>694</v>
      </c>
      <c r="D4484" s="119">
        <v>43216</v>
      </c>
      <c r="E4484" s="120" t="s">
        <v>8561</v>
      </c>
      <c r="F4484" s="120" t="s">
        <v>1315</v>
      </c>
      <c r="G4484" s="120">
        <v>17440055</v>
      </c>
      <c r="H4484" s="124"/>
      <c r="I4484" s="128" t="s">
        <v>9885</v>
      </c>
      <c r="J4484" s="124"/>
      <c r="K4484" s="124"/>
      <c r="L4484" s="124"/>
      <c r="M4484" s="124"/>
      <c r="N4484" s="213">
        <v>68912.009999999995</v>
      </c>
      <c r="O4484" s="213">
        <v>0</v>
      </c>
      <c r="P4484" s="124" t="s">
        <v>1314</v>
      </c>
    </row>
    <row r="4485" spans="1:16" ht="38.25">
      <c r="A4485" s="266">
        <v>340</v>
      </c>
      <c r="B4485" s="124"/>
      <c r="C4485" s="125" t="s">
        <v>814</v>
      </c>
      <c r="D4485" s="119">
        <v>43216</v>
      </c>
      <c r="E4485" s="120" t="s">
        <v>8562</v>
      </c>
      <c r="F4485" s="120" t="s">
        <v>15</v>
      </c>
      <c r="G4485" s="120">
        <v>721811</v>
      </c>
      <c r="H4485" s="124"/>
      <c r="I4485" s="128" t="s">
        <v>9886</v>
      </c>
      <c r="J4485" s="124"/>
      <c r="K4485" s="124"/>
      <c r="L4485" s="124"/>
      <c r="M4485" s="124"/>
      <c r="N4485" s="213">
        <v>50</v>
      </c>
      <c r="O4485" s="213">
        <v>0</v>
      </c>
      <c r="P4485" s="124" t="s">
        <v>1314</v>
      </c>
    </row>
    <row r="4486" spans="1:16" ht="51">
      <c r="A4486" s="266">
        <v>340</v>
      </c>
      <c r="B4486" s="124"/>
      <c r="C4486" s="125" t="s">
        <v>814</v>
      </c>
      <c r="D4486" s="119">
        <v>43216</v>
      </c>
      <c r="E4486" s="120" t="s">
        <v>8563</v>
      </c>
      <c r="F4486" s="120" t="s">
        <v>15</v>
      </c>
      <c r="G4486" s="120">
        <v>721817</v>
      </c>
      <c r="H4486" s="124"/>
      <c r="I4486" s="128" t="s">
        <v>9887</v>
      </c>
      <c r="J4486" s="124"/>
      <c r="K4486" s="124"/>
      <c r="L4486" s="124"/>
      <c r="M4486" s="124"/>
      <c r="N4486" s="213">
        <v>50</v>
      </c>
      <c r="O4486" s="213">
        <v>0</v>
      </c>
      <c r="P4486" s="124" t="s">
        <v>1314</v>
      </c>
    </row>
    <row r="4487" spans="1:16" ht="89.25">
      <c r="A4487" s="266">
        <v>526</v>
      </c>
      <c r="B4487" s="124"/>
      <c r="C4487" s="125" t="s">
        <v>846</v>
      </c>
      <c r="D4487" s="119">
        <v>43216</v>
      </c>
      <c r="E4487" s="120" t="s">
        <v>8564</v>
      </c>
      <c r="F4487" s="120" t="s">
        <v>15</v>
      </c>
      <c r="G4487" s="120">
        <v>4848</v>
      </c>
      <c r="H4487" s="124"/>
      <c r="I4487" s="128" t="s">
        <v>9888</v>
      </c>
      <c r="J4487" s="124"/>
      <c r="K4487" s="124"/>
      <c r="L4487" s="124"/>
      <c r="M4487" s="124"/>
      <c r="N4487" s="213">
        <v>376.47</v>
      </c>
      <c r="O4487" s="213">
        <v>0</v>
      </c>
      <c r="P4487" s="124" t="s">
        <v>1314</v>
      </c>
    </row>
    <row r="4488" spans="1:16" ht="89.25">
      <c r="A4488" s="266">
        <v>526</v>
      </c>
      <c r="B4488" s="124"/>
      <c r="C4488" s="125" t="s">
        <v>846</v>
      </c>
      <c r="D4488" s="119">
        <v>43216</v>
      </c>
      <c r="E4488" s="120" t="s">
        <v>8565</v>
      </c>
      <c r="F4488" s="120" t="s">
        <v>15</v>
      </c>
      <c r="G4488" s="120">
        <v>4849</v>
      </c>
      <c r="H4488" s="124"/>
      <c r="I4488" s="128" t="s">
        <v>9889</v>
      </c>
      <c r="J4488" s="124"/>
      <c r="K4488" s="124"/>
      <c r="L4488" s="124"/>
      <c r="M4488" s="124"/>
      <c r="N4488" s="213">
        <v>486.78</v>
      </c>
      <c r="O4488" s="213">
        <v>0</v>
      </c>
      <c r="P4488" s="124" t="s">
        <v>1314</v>
      </c>
    </row>
    <row r="4489" spans="1:16" ht="89.25">
      <c r="A4489" s="266">
        <v>526</v>
      </c>
      <c r="B4489" s="124"/>
      <c r="C4489" s="125" t="s">
        <v>846</v>
      </c>
      <c r="D4489" s="119">
        <v>43216</v>
      </c>
      <c r="E4489" s="120" t="s">
        <v>8566</v>
      </c>
      <c r="F4489" s="120" t="s">
        <v>15</v>
      </c>
      <c r="G4489" s="120">
        <v>4850</v>
      </c>
      <c r="H4489" s="124"/>
      <c r="I4489" s="128" t="s">
        <v>9890</v>
      </c>
      <c r="J4489" s="124"/>
      <c r="K4489" s="124"/>
      <c r="L4489" s="124"/>
      <c r="M4489" s="124"/>
      <c r="N4489" s="213">
        <v>486.78</v>
      </c>
      <c r="O4489" s="213">
        <v>0</v>
      </c>
      <c r="P4489" s="124" t="s">
        <v>1314</v>
      </c>
    </row>
    <row r="4490" spans="1:16" ht="63.75">
      <c r="A4490" s="266">
        <v>41</v>
      </c>
      <c r="B4490" s="124"/>
      <c r="C4490" s="125" t="s">
        <v>697</v>
      </c>
      <c r="D4490" s="119">
        <v>43216</v>
      </c>
      <c r="E4490" s="120" t="s">
        <v>8567</v>
      </c>
      <c r="F4490" s="120" t="s">
        <v>15</v>
      </c>
      <c r="G4490" s="120">
        <v>722509</v>
      </c>
      <c r="H4490" s="124"/>
      <c r="I4490" s="128" t="s">
        <v>9891</v>
      </c>
      <c r="J4490" s="124"/>
      <c r="K4490" s="124"/>
      <c r="L4490" s="124"/>
      <c r="M4490" s="124"/>
      <c r="N4490" s="213">
        <v>50</v>
      </c>
      <c r="O4490" s="213">
        <v>0</v>
      </c>
      <c r="P4490" s="124" t="s">
        <v>1314</v>
      </c>
    </row>
    <row r="4491" spans="1:16" ht="51">
      <c r="A4491" s="266">
        <v>340</v>
      </c>
      <c r="B4491" s="124"/>
      <c r="C4491" s="125" t="s">
        <v>814</v>
      </c>
      <c r="D4491" s="119">
        <v>43216</v>
      </c>
      <c r="E4491" s="120" t="s">
        <v>8568</v>
      </c>
      <c r="F4491" s="120" t="s">
        <v>15</v>
      </c>
      <c r="G4491" s="120">
        <v>722518</v>
      </c>
      <c r="H4491" s="124"/>
      <c r="I4491" s="128" t="s">
        <v>9892</v>
      </c>
      <c r="J4491" s="124"/>
      <c r="K4491" s="124"/>
      <c r="L4491" s="124"/>
      <c r="M4491" s="124"/>
      <c r="N4491" s="213">
        <v>50</v>
      </c>
      <c r="O4491" s="213">
        <v>0</v>
      </c>
      <c r="P4491" s="124" t="s">
        <v>1314</v>
      </c>
    </row>
    <row r="4492" spans="1:16" ht="102">
      <c r="A4492" s="266">
        <v>197</v>
      </c>
      <c r="B4492" s="124"/>
      <c r="C4492" s="125" t="s">
        <v>754</v>
      </c>
      <c r="D4492" s="119">
        <v>43216</v>
      </c>
      <c r="E4492" s="120" t="s">
        <v>8569</v>
      </c>
      <c r="F4492" s="120" t="s">
        <v>1257</v>
      </c>
      <c r="G4492" s="120">
        <v>4836</v>
      </c>
      <c r="H4492" s="124"/>
      <c r="I4492" s="128" t="s">
        <v>9893</v>
      </c>
      <c r="J4492" s="124"/>
      <c r="K4492" s="124"/>
      <c r="L4492" s="124"/>
      <c r="M4492" s="124"/>
      <c r="N4492" s="213">
        <v>6922.22</v>
      </c>
      <c r="O4492" s="213">
        <v>0</v>
      </c>
      <c r="P4492" s="124" t="s">
        <v>1314</v>
      </c>
    </row>
    <row r="4493" spans="1:16" ht="89.25">
      <c r="A4493" s="266">
        <v>197</v>
      </c>
      <c r="B4493" s="124"/>
      <c r="C4493" s="125" t="s">
        <v>754</v>
      </c>
      <c r="D4493" s="119">
        <v>43216</v>
      </c>
      <c r="E4493" s="120" t="s">
        <v>8570</v>
      </c>
      <c r="F4493" s="120" t="s">
        <v>15</v>
      </c>
      <c r="G4493" s="120">
        <v>4836</v>
      </c>
      <c r="H4493" s="124"/>
      <c r="I4493" s="128" t="s">
        <v>9894</v>
      </c>
      <c r="J4493" s="124"/>
      <c r="K4493" s="124"/>
      <c r="L4493" s="124"/>
      <c r="M4493" s="124"/>
      <c r="N4493" s="213">
        <v>866.2</v>
      </c>
      <c r="O4493" s="213">
        <v>0</v>
      </c>
      <c r="P4493" s="124" t="s">
        <v>1314</v>
      </c>
    </row>
    <row r="4494" spans="1:16" ht="76.5">
      <c r="A4494" s="266">
        <v>25</v>
      </c>
      <c r="B4494" s="124"/>
      <c r="C4494" s="125" t="s">
        <v>694</v>
      </c>
      <c r="D4494" s="119">
        <v>43216</v>
      </c>
      <c r="E4494" s="120" t="s">
        <v>8571</v>
      </c>
      <c r="F4494" s="120" t="s">
        <v>1315</v>
      </c>
      <c r="G4494" s="120">
        <v>17436914</v>
      </c>
      <c r="H4494" s="124"/>
      <c r="I4494" s="128" t="s">
        <v>9895</v>
      </c>
      <c r="J4494" s="124"/>
      <c r="K4494" s="124"/>
      <c r="L4494" s="124"/>
      <c r="M4494" s="124"/>
      <c r="N4494" s="213">
        <v>152795.66</v>
      </c>
      <c r="O4494" s="213">
        <v>0</v>
      </c>
      <c r="P4494" s="124" t="s">
        <v>1314</v>
      </c>
    </row>
    <row r="4495" spans="1:16" ht="76.5">
      <c r="A4495" s="266">
        <v>25</v>
      </c>
      <c r="B4495" s="124"/>
      <c r="C4495" s="125" t="s">
        <v>694</v>
      </c>
      <c r="D4495" s="119">
        <v>43216</v>
      </c>
      <c r="E4495" s="120" t="s">
        <v>8572</v>
      </c>
      <c r="F4495" s="120" t="s">
        <v>1315</v>
      </c>
      <c r="G4495" s="120">
        <v>17436951</v>
      </c>
      <c r="H4495" s="124"/>
      <c r="I4495" s="128" t="s">
        <v>9896</v>
      </c>
      <c r="J4495" s="124"/>
      <c r="K4495" s="124"/>
      <c r="L4495" s="124"/>
      <c r="M4495" s="124"/>
      <c r="N4495" s="213">
        <v>225031.38</v>
      </c>
      <c r="O4495" s="213">
        <v>0</v>
      </c>
      <c r="P4495" s="124" t="s">
        <v>1314</v>
      </c>
    </row>
    <row r="4496" spans="1:16" ht="76.5">
      <c r="A4496" s="266">
        <v>25</v>
      </c>
      <c r="B4496" s="124"/>
      <c r="C4496" s="125" t="s">
        <v>694</v>
      </c>
      <c r="D4496" s="119">
        <v>43216</v>
      </c>
      <c r="E4496" s="120" t="s">
        <v>8573</v>
      </c>
      <c r="F4496" s="120" t="s">
        <v>1315</v>
      </c>
      <c r="G4496" s="120">
        <v>17437329</v>
      </c>
      <c r="H4496" s="124"/>
      <c r="I4496" s="128" t="s">
        <v>9897</v>
      </c>
      <c r="J4496" s="124"/>
      <c r="K4496" s="124"/>
      <c r="L4496" s="124"/>
      <c r="M4496" s="124"/>
      <c r="N4496" s="213">
        <v>259260.21</v>
      </c>
      <c r="O4496" s="213">
        <v>0</v>
      </c>
      <c r="P4496" s="124" t="s">
        <v>1314</v>
      </c>
    </row>
    <row r="4497" spans="1:16" ht="76.5">
      <c r="A4497" s="266">
        <v>25</v>
      </c>
      <c r="B4497" s="124"/>
      <c r="C4497" s="125" t="s">
        <v>694</v>
      </c>
      <c r="D4497" s="119">
        <v>43216</v>
      </c>
      <c r="E4497" s="120" t="s">
        <v>8574</v>
      </c>
      <c r="F4497" s="120" t="s">
        <v>1315</v>
      </c>
      <c r="G4497" s="120">
        <v>17437354</v>
      </c>
      <c r="H4497" s="124"/>
      <c r="I4497" s="128" t="s">
        <v>9898</v>
      </c>
      <c r="J4497" s="124"/>
      <c r="K4497" s="124"/>
      <c r="L4497" s="124"/>
      <c r="M4497" s="124"/>
      <c r="N4497" s="213">
        <v>47941</v>
      </c>
      <c r="O4497" s="213">
        <v>0</v>
      </c>
      <c r="P4497" s="124" t="s">
        <v>1314</v>
      </c>
    </row>
    <row r="4498" spans="1:16" ht="76.5">
      <c r="A4498" s="266">
        <v>25</v>
      </c>
      <c r="B4498" s="124"/>
      <c r="C4498" s="125" t="s">
        <v>694</v>
      </c>
      <c r="D4498" s="119">
        <v>43216</v>
      </c>
      <c r="E4498" s="120" t="s">
        <v>8575</v>
      </c>
      <c r="F4498" s="120" t="s">
        <v>1315</v>
      </c>
      <c r="G4498" s="120">
        <v>17437543</v>
      </c>
      <c r="H4498" s="124"/>
      <c r="I4498" s="128" t="s">
        <v>9899</v>
      </c>
      <c r="J4498" s="124"/>
      <c r="K4498" s="124"/>
      <c r="L4498" s="124"/>
      <c r="M4498" s="124"/>
      <c r="N4498" s="213">
        <v>115509.75</v>
      </c>
      <c r="O4498" s="213">
        <v>0</v>
      </c>
      <c r="P4498" s="124" t="s">
        <v>1314</v>
      </c>
    </row>
    <row r="4499" spans="1:16" ht="76.5">
      <c r="A4499" s="266">
        <v>25</v>
      </c>
      <c r="B4499" s="124"/>
      <c r="C4499" s="125" t="s">
        <v>694</v>
      </c>
      <c r="D4499" s="119">
        <v>43216</v>
      </c>
      <c r="E4499" s="120" t="s">
        <v>8576</v>
      </c>
      <c r="F4499" s="120" t="s">
        <v>1315</v>
      </c>
      <c r="G4499" s="120">
        <v>17437777</v>
      </c>
      <c r="H4499" s="124"/>
      <c r="I4499" s="128" t="s">
        <v>9900</v>
      </c>
      <c r="J4499" s="124"/>
      <c r="K4499" s="124"/>
      <c r="L4499" s="124"/>
      <c r="M4499" s="124"/>
      <c r="N4499" s="213">
        <v>106555.05</v>
      </c>
      <c r="O4499" s="213">
        <v>0</v>
      </c>
      <c r="P4499" s="124" t="s">
        <v>1314</v>
      </c>
    </row>
    <row r="4500" spans="1:16" ht="76.5">
      <c r="A4500" s="266">
        <v>25</v>
      </c>
      <c r="B4500" s="124"/>
      <c r="C4500" s="125" t="s">
        <v>694</v>
      </c>
      <c r="D4500" s="119">
        <v>43216</v>
      </c>
      <c r="E4500" s="120" t="s">
        <v>8577</v>
      </c>
      <c r="F4500" s="120" t="s">
        <v>1315</v>
      </c>
      <c r="G4500" s="120">
        <v>17438207</v>
      </c>
      <c r="H4500" s="124"/>
      <c r="I4500" s="128" t="s">
        <v>9901</v>
      </c>
      <c r="J4500" s="124"/>
      <c r="K4500" s="124"/>
      <c r="L4500" s="124"/>
      <c r="M4500" s="124"/>
      <c r="N4500" s="213">
        <v>81000.84</v>
      </c>
      <c r="O4500" s="213">
        <v>0</v>
      </c>
      <c r="P4500" s="124" t="s">
        <v>1314</v>
      </c>
    </row>
    <row r="4501" spans="1:16" ht="76.5">
      <c r="A4501" s="266">
        <v>25</v>
      </c>
      <c r="B4501" s="124"/>
      <c r="C4501" s="125" t="s">
        <v>694</v>
      </c>
      <c r="D4501" s="119">
        <v>43216</v>
      </c>
      <c r="E4501" s="120" t="s">
        <v>8578</v>
      </c>
      <c r="F4501" s="120" t="s">
        <v>1315</v>
      </c>
      <c r="G4501" s="120">
        <v>17453775</v>
      </c>
      <c r="H4501" s="124"/>
      <c r="I4501" s="128" t="s">
        <v>9902</v>
      </c>
      <c r="J4501" s="124"/>
      <c r="K4501" s="124"/>
      <c r="L4501" s="124"/>
      <c r="M4501" s="124"/>
      <c r="N4501" s="213">
        <v>29059.19</v>
      </c>
      <c r="O4501" s="213">
        <v>0</v>
      </c>
      <c r="P4501" s="124" t="s">
        <v>1314</v>
      </c>
    </row>
    <row r="4502" spans="1:16" ht="76.5">
      <c r="A4502" s="266">
        <v>25</v>
      </c>
      <c r="B4502" s="124"/>
      <c r="C4502" s="125" t="s">
        <v>694</v>
      </c>
      <c r="D4502" s="119">
        <v>43216</v>
      </c>
      <c r="E4502" s="120" t="s">
        <v>8579</v>
      </c>
      <c r="F4502" s="120" t="s">
        <v>1315</v>
      </c>
      <c r="G4502" s="120">
        <v>17453776</v>
      </c>
      <c r="H4502" s="124"/>
      <c r="I4502" s="128" t="s">
        <v>9903</v>
      </c>
      <c r="J4502" s="124"/>
      <c r="K4502" s="124"/>
      <c r="L4502" s="124"/>
      <c r="M4502" s="124"/>
      <c r="N4502" s="213">
        <v>355007.01</v>
      </c>
      <c r="O4502" s="213">
        <v>0</v>
      </c>
      <c r="P4502" s="124" t="s">
        <v>1314</v>
      </c>
    </row>
    <row r="4503" spans="1:16" ht="76.5">
      <c r="A4503" s="266">
        <v>25</v>
      </c>
      <c r="B4503" s="124"/>
      <c r="C4503" s="125" t="s">
        <v>694</v>
      </c>
      <c r="D4503" s="119">
        <v>43216</v>
      </c>
      <c r="E4503" s="120" t="s">
        <v>8580</v>
      </c>
      <c r="F4503" s="120" t="s">
        <v>1315</v>
      </c>
      <c r="G4503" s="120">
        <v>17454162</v>
      </c>
      <c r="H4503" s="124"/>
      <c r="I4503" s="128" t="s">
        <v>9904</v>
      </c>
      <c r="J4503" s="124"/>
      <c r="K4503" s="124"/>
      <c r="L4503" s="124"/>
      <c r="M4503" s="124"/>
      <c r="N4503" s="213">
        <v>120173.38</v>
      </c>
      <c r="O4503" s="213">
        <v>0</v>
      </c>
      <c r="P4503" s="124" t="s">
        <v>1314</v>
      </c>
    </row>
    <row r="4504" spans="1:16" ht="76.5">
      <c r="A4504" s="266">
        <v>25</v>
      </c>
      <c r="B4504" s="124"/>
      <c r="C4504" s="125" t="s">
        <v>694</v>
      </c>
      <c r="D4504" s="119">
        <v>43216</v>
      </c>
      <c r="E4504" s="120" t="s">
        <v>8581</v>
      </c>
      <c r="F4504" s="120" t="s">
        <v>1315</v>
      </c>
      <c r="G4504" s="120">
        <v>17454163</v>
      </c>
      <c r="H4504" s="124"/>
      <c r="I4504" s="128" t="s">
        <v>9905</v>
      </c>
      <c r="J4504" s="124"/>
      <c r="K4504" s="124"/>
      <c r="L4504" s="124"/>
      <c r="M4504" s="124"/>
      <c r="N4504" s="213">
        <v>68912.009999999995</v>
      </c>
      <c r="O4504" s="213">
        <v>0</v>
      </c>
      <c r="P4504" s="124" t="s">
        <v>1314</v>
      </c>
    </row>
    <row r="4505" spans="1:16" ht="76.5">
      <c r="A4505" s="266">
        <v>25</v>
      </c>
      <c r="B4505" s="124"/>
      <c r="C4505" s="125" t="s">
        <v>694</v>
      </c>
      <c r="D4505" s="119">
        <v>43216</v>
      </c>
      <c r="E4505" s="120" t="s">
        <v>8582</v>
      </c>
      <c r="F4505" s="120" t="s">
        <v>1315</v>
      </c>
      <c r="G4505" s="120">
        <v>17454164</v>
      </c>
      <c r="H4505" s="124"/>
      <c r="I4505" s="128" t="s">
        <v>9906</v>
      </c>
      <c r="J4505" s="124"/>
      <c r="K4505" s="124"/>
      <c r="L4505" s="124"/>
      <c r="M4505" s="124"/>
      <c r="N4505" s="213">
        <v>68912.009999999995</v>
      </c>
      <c r="O4505" s="213">
        <v>0</v>
      </c>
      <c r="P4505" s="124" t="s">
        <v>1314</v>
      </c>
    </row>
    <row r="4506" spans="1:16" ht="76.5">
      <c r="A4506" s="266">
        <v>25</v>
      </c>
      <c r="B4506" s="124"/>
      <c r="C4506" s="125" t="s">
        <v>694</v>
      </c>
      <c r="D4506" s="119">
        <v>43216</v>
      </c>
      <c r="E4506" s="120" t="s">
        <v>8583</v>
      </c>
      <c r="F4506" s="120" t="s">
        <v>1315</v>
      </c>
      <c r="G4506" s="120">
        <v>17440001</v>
      </c>
      <c r="H4506" s="124"/>
      <c r="I4506" s="128" t="s">
        <v>9907</v>
      </c>
      <c r="J4506" s="124"/>
      <c r="K4506" s="124"/>
      <c r="L4506" s="124"/>
      <c r="M4506" s="124"/>
      <c r="N4506" s="213">
        <v>187337.66</v>
      </c>
      <c r="O4506" s="213">
        <v>0</v>
      </c>
      <c r="P4506" s="124" t="s">
        <v>1314</v>
      </c>
    </row>
    <row r="4507" spans="1:16" ht="76.5">
      <c r="A4507" s="266">
        <v>25</v>
      </c>
      <c r="B4507" s="124"/>
      <c r="C4507" s="125" t="s">
        <v>694</v>
      </c>
      <c r="D4507" s="119">
        <v>43216</v>
      </c>
      <c r="E4507" s="120" t="s">
        <v>8584</v>
      </c>
      <c r="F4507" s="120" t="s">
        <v>1315</v>
      </c>
      <c r="G4507" s="120">
        <v>17440019</v>
      </c>
      <c r="H4507" s="124"/>
      <c r="I4507" s="128" t="s">
        <v>9908</v>
      </c>
      <c r="J4507" s="124"/>
      <c r="K4507" s="124"/>
      <c r="L4507" s="124"/>
      <c r="M4507" s="124"/>
      <c r="N4507" s="213">
        <v>105977.33</v>
      </c>
      <c r="O4507" s="213">
        <v>0</v>
      </c>
      <c r="P4507" s="124" t="s">
        <v>1314</v>
      </c>
    </row>
    <row r="4508" spans="1:16" ht="76.5">
      <c r="A4508" s="266">
        <v>25</v>
      </c>
      <c r="B4508" s="124"/>
      <c r="C4508" s="125" t="s">
        <v>694</v>
      </c>
      <c r="D4508" s="119">
        <v>43216</v>
      </c>
      <c r="E4508" s="120" t="s">
        <v>8585</v>
      </c>
      <c r="F4508" s="120" t="s">
        <v>1315</v>
      </c>
      <c r="G4508" s="120">
        <v>17440020</v>
      </c>
      <c r="H4508" s="124"/>
      <c r="I4508" s="128" t="s">
        <v>9909</v>
      </c>
      <c r="J4508" s="124"/>
      <c r="K4508" s="124"/>
      <c r="L4508" s="124"/>
      <c r="M4508" s="124"/>
      <c r="N4508" s="213">
        <v>68912.009999999995</v>
      </c>
      <c r="O4508" s="213">
        <v>0</v>
      </c>
      <c r="P4508" s="124" t="s">
        <v>1314</v>
      </c>
    </row>
    <row r="4509" spans="1:16" ht="76.5">
      <c r="A4509" s="266">
        <v>25</v>
      </c>
      <c r="B4509" s="124"/>
      <c r="C4509" s="125" t="s">
        <v>694</v>
      </c>
      <c r="D4509" s="119">
        <v>43216</v>
      </c>
      <c r="E4509" s="120" t="s">
        <v>8586</v>
      </c>
      <c r="F4509" s="120" t="s">
        <v>1315</v>
      </c>
      <c r="G4509" s="120">
        <v>17440021</v>
      </c>
      <c r="H4509" s="124"/>
      <c r="I4509" s="128" t="s">
        <v>9910</v>
      </c>
      <c r="J4509" s="124"/>
      <c r="K4509" s="124"/>
      <c r="L4509" s="124"/>
      <c r="M4509" s="124"/>
      <c r="N4509" s="213">
        <v>125804.84</v>
      </c>
      <c r="O4509" s="213">
        <v>0</v>
      </c>
      <c r="P4509" s="124" t="s">
        <v>1314</v>
      </c>
    </row>
    <row r="4510" spans="1:16" ht="76.5">
      <c r="A4510" s="266">
        <v>25</v>
      </c>
      <c r="B4510" s="124"/>
      <c r="C4510" s="125" t="s">
        <v>694</v>
      </c>
      <c r="D4510" s="119">
        <v>43216</v>
      </c>
      <c r="E4510" s="120" t="s">
        <v>8587</v>
      </c>
      <c r="F4510" s="120" t="s">
        <v>1315</v>
      </c>
      <c r="G4510" s="120">
        <v>17440022</v>
      </c>
      <c r="H4510" s="124"/>
      <c r="I4510" s="128" t="s">
        <v>9911</v>
      </c>
      <c r="J4510" s="124"/>
      <c r="K4510" s="124"/>
      <c r="L4510" s="124"/>
      <c r="M4510" s="124"/>
      <c r="N4510" s="213">
        <v>112816.28</v>
      </c>
      <c r="O4510" s="213">
        <v>0</v>
      </c>
      <c r="P4510" s="124" t="s">
        <v>1314</v>
      </c>
    </row>
    <row r="4511" spans="1:16" ht="76.5">
      <c r="A4511" s="266">
        <v>25</v>
      </c>
      <c r="B4511" s="124"/>
      <c r="C4511" s="125" t="s">
        <v>694</v>
      </c>
      <c r="D4511" s="119">
        <v>43216</v>
      </c>
      <c r="E4511" s="120" t="s">
        <v>8588</v>
      </c>
      <c r="F4511" s="120" t="s">
        <v>1315</v>
      </c>
      <c r="G4511" s="120">
        <v>17440045</v>
      </c>
      <c r="H4511" s="124"/>
      <c r="I4511" s="128" t="s">
        <v>9912</v>
      </c>
      <c r="J4511" s="124"/>
      <c r="K4511" s="124"/>
      <c r="L4511" s="124"/>
      <c r="M4511" s="124"/>
      <c r="N4511" s="213">
        <v>137674.63</v>
      </c>
      <c r="O4511" s="213">
        <v>0</v>
      </c>
      <c r="P4511" s="124" t="s">
        <v>1314</v>
      </c>
    </row>
    <row r="4512" spans="1:16" ht="76.5">
      <c r="A4512" s="266">
        <v>25</v>
      </c>
      <c r="B4512" s="124"/>
      <c r="C4512" s="125" t="s">
        <v>694</v>
      </c>
      <c r="D4512" s="119">
        <v>43216</v>
      </c>
      <c r="E4512" s="120" t="s">
        <v>8589</v>
      </c>
      <c r="F4512" s="120" t="s">
        <v>1315</v>
      </c>
      <c r="G4512" s="120">
        <v>17440049</v>
      </c>
      <c r="H4512" s="124"/>
      <c r="I4512" s="128" t="s">
        <v>9913</v>
      </c>
      <c r="J4512" s="124"/>
      <c r="K4512" s="124"/>
      <c r="L4512" s="124"/>
      <c r="M4512" s="124"/>
      <c r="N4512" s="213">
        <v>68912.009999999995</v>
      </c>
      <c r="O4512" s="213">
        <v>0</v>
      </c>
      <c r="P4512" s="124" t="s">
        <v>1314</v>
      </c>
    </row>
    <row r="4513" spans="1:16" ht="76.5">
      <c r="A4513" s="266">
        <v>25</v>
      </c>
      <c r="B4513" s="124"/>
      <c r="C4513" s="125" t="s">
        <v>694</v>
      </c>
      <c r="D4513" s="119">
        <v>43216</v>
      </c>
      <c r="E4513" s="120" t="s">
        <v>8590</v>
      </c>
      <c r="F4513" s="120" t="s">
        <v>1315</v>
      </c>
      <c r="G4513" s="120">
        <v>17440050</v>
      </c>
      <c r="H4513" s="124"/>
      <c r="I4513" s="128" t="s">
        <v>9914</v>
      </c>
      <c r="J4513" s="124"/>
      <c r="K4513" s="124"/>
      <c r="L4513" s="124"/>
      <c r="M4513" s="124"/>
      <c r="N4513" s="213">
        <v>68912.009999999995</v>
      </c>
      <c r="O4513" s="213">
        <v>0</v>
      </c>
      <c r="P4513" s="124" t="s">
        <v>1314</v>
      </c>
    </row>
    <row r="4514" spans="1:16" ht="76.5">
      <c r="A4514" s="266">
        <v>25</v>
      </c>
      <c r="B4514" s="124"/>
      <c r="C4514" s="125" t="s">
        <v>694</v>
      </c>
      <c r="D4514" s="119">
        <v>43216</v>
      </c>
      <c r="E4514" s="120" t="s">
        <v>8591</v>
      </c>
      <c r="F4514" s="120" t="s">
        <v>1315</v>
      </c>
      <c r="G4514" s="120">
        <v>17440051</v>
      </c>
      <c r="H4514" s="124"/>
      <c r="I4514" s="128" t="s">
        <v>9915</v>
      </c>
      <c r="J4514" s="124"/>
      <c r="K4514" s="124"/>
      <c r="L4514" s="124"/>
      <c r="M4514" s="124"/>
      <c r="N4514" s="213">
        <v>111970.92</v>
      </c>
      <c r="O4514" s="213">
        <v>0</v>
      </c>
      <c r="P4514" s="124" t="s">
        <v>1314</v>
      </c>
    </row>
    <row r="4515" spans="1:16" ht="63.75">
      <c r="A4515" s="266">
        <v>109</v>
      </c>
      <c r="B4515" s="124"/>
      <c r="C4515" s="125" t="s">
        <v>717</v>
      </c>
      <c r="D4515" s="119">
        <v>43217</v>
      </c>
      <c r="E4515" s="120" t="s">
        <v>7411</v>
      </c>
      <c r="F4515" s="120" t="s">
        <v>3</v>
      </c>
      <c r="G4515" s="120">
        <v>1617706</v>
      </c>
      <c r="H4515" s="124"/>
      <c r="I4515" s="128" t="s">
        <v>8842</v>
      </c>
      <c r="J4515" s="124"/>
      <c r="K4515" s="124"/>
      <c r="L4515" s="124"/>
      <c r="M4515" s="124"/>
      <c r="N4515" s="213">
        <v>0</v>
      </c>
      <c r="O4515" s="213">
        <v>5377.86</v>
      </c>
      <c r="P4515" s="124" t="s">
        <v>1314</v>
      </c>
    </row>
    <row r="4516" spans="1:16" ht="51">
      <c r="A4516" s="266" t="s">
        <v>619</v>
      </c>
      <c r="B4516" s="124"/>
      <c r="C4516" s="125" t="s">
        <v>713</v>
      </c>
      <c r="D4516" s="119">
        <v>43217</v>
      </c>
      <c r="E4516" s="120" t="s">
        <v>7453</v>
      </c>
      <c r="F4516" s="120" t="s">
        <v>3</v>
      </c>
      <c r="G4516" s="120">
        <v>1617637</v>
      </c>
      <c r="H4516" s="124"/>
      <c r="I4516" s="128" t="s">
        <v>1373</v>
      </c>
      <c r="J4516" s="124"/>
      <c r="K4516" s="124"/>
      <c r="L4516" s="124"/>
      <c r="M4516" s="124"/>
      <c r="N4516" s="213">
        <v>0</v>
      </c>
      <c r="O4516" s="213">
        <v>545</v>
      </c>
      <c r="P4516" s="124" t="s">
        <v>1314</v>
      </c>
    </row>
    <row r="4517" spans="1:16" ht="51">
      <c r="A4517" s="266" t="s">
        <v>619</v>
      </c>
      <c r="B4517" s="124"/>
      <c r="C4517" s="125" t="s">
        <v>713</v>
      </c>
      <c r="D4517" s="119">
        <v>43217</v>
      </c>
      <c r="E4517" s="120" t="s">
        <v>7465</v>
      </c>
      <c r="F4517" s="120" t="s">
        <v>3</v>
      </c>
      <c r="G4517" s="120">
        <v>1617608</v>
      </c>
      <c r="H4517" s="124"/>
      <c r="I4517" s="128" t="s">
        <v>8893</v>
      </c>
      <c r="J4517" s="124"/>
      <c r="K4517" s="124"/>
      <c r="L4517" s="124"/>
      <c r="M4517" s="124"/>
      <c r="N4517" s="213">
        <v>0</v>
      </c>
      <c r="O4517" s="213">
        <v>50</v>
      </c>
      <c r="P4517" s="124" t="s">
        <v>1314</v>
      </c>
    </row>
    <row r="4518" spans="1:16" ht="38.25">
      <c r="A4518" s="266">
        <v>35</v>
      </c>
      <c r="B4518" s="124"/>
      <c r="C4518" s="125" t="s">
        <v>696</v>
      </c>
      <c r="D4518" s="119">
        <v>43217</v>
      </c>
      <c r="E4518" s="120" t="s">
        <v>7490</v>
      </c>
      <c r="F4518" s="120" t="s">
        <v>3</v>
      </c>
      <c r="G4518" s="120">
        <v>1617673</v>
      </c>
      <c r="H4518" s="124"/>
      <c r="I4518" s="128" t="s">
        <v>8907</v>
      </c>
      <c r="J4518" s="124"/>
      <c r="K4518" s="124"/>
      <c r="L4518" s="124"/>
      <c r="M4518" s="124"/>
      <c r="N4518" s="213">
        <v>0</v>
      </c>
      <c r="O4518" s="213">
        <v>535.5</v>
      </c>
      <c r="P4518" s="124" t="s">
        <v>1314</v>
      </c>
    </row>
    <row r="4519" spans="1:16" ht="51">
      <c r="A4519" s="266" t="s">
        <v>619</v>
      </c>
      <c r="B4519" s="124"/>
      <c r="C4519" s="125" t="s">
        <v>713</v>
      </c>
      <c r="D4519" s="119">
        <v>43217</v>
      </c>
      <c r="E4519" s="120" t="s">
        <v>7506</v>
      </c>
      <c r="F4519" s="120" t="s">
        <v>3</v>
      </c>
      <c r="G4519" s="120">
        <v>1617804</v>
      </c>
      <c r="H4519" s="124"/>
      <c r="I4519" s="128" t="s">
        <v>8919</v>
      </c>
      <c r="J4519" s="124"/>
      <c r="K4519" s="124"/>
      <c r="L4519" s="124"/>
      <c r="M4519" s="124"/>
      <c r="N4519" s="213">
        <v>0</v>
      </c>
      <c r="O4519" s="213">
        <v>2669.68</v>
      </c>
      <c r="P4519" s="124" t="s">
        <v>1314</v>
      </c>
    </row>
    <row r="4520" spans="1:16" ht="51">
      <c r="A4520" s="266" t="s">
        <v>619</v>
      </c>
      <c r="B4520" s="124"/>
      <c r="C4520" s="125" t="s">
        <v>713</v>
      </c>
      <c r="D4520" s="119">
        <v>43217</v>
      </c>
      <c r="E4520" s="120" t="s">
        <v>7521</v>
      </c>
      <c r="F4520" s="120" t="s">
        <v>3</v>
      </c>
      <c r="G4520" s="120">
        <v>1617799</v>
      </c>
      <c r="H4520" s="124"/>
      <c r="I4520" s="128" t="s">
        <v>8931</v>
      </c>
      <c r="J4520" s="124"/>
      <c r="K4520" s="124"/>
      <c r="L4520" s="124"/>
      <c r="M4520" s="124"/>
      <c r="N4520" s="213">
        <v>0</v>
      </c>
      <c r="O4520" s="213">
        <v>1085.58</v>
      </c>
      <c r="P4520" s="124" t="s">
        <v>1314</v>
      </c>
    </row>
    <row r="4521" spans="1:16" ht="51">
      <c r="A4521" s="266" t="s">
        <v>619</v>
      </c>
      <c r="B4521" s="124"/>
      <c r="C4521" s="125" t="s">
        <v>713</v>
      </c>
      <c r="D4521" s="119">
        <v>43217</v>
      </c>
      <c r="E4521" s="120" t="s">
        <v>7640</v>
      </c>
      <c r="F4521" s="120" t="s">
        <v>3</v>
      </c>
      <c r="G4521" s="120">
        <v>1617794</v>
      </c>
      <c r="H4521" s="124"/>
      <c r="I4521" s="128" t="s">
        <v>9039</v>
      </c>
      <c r="J4521" s="124"/>
      <c r="K4521" s="124"/>
      <c r="L4521" s="124"/>
      <c r="M4521" s="124"/>
      <c r="N4521" s="213">
        <v>0</v>
      </c>
      <c r="O4521" s="213">
        <v>1500</v>
      </c>
      <c r="P4521" s="124" t="s">
        <v>1314</v>
      </c>
    </row>
    <row r="4522" spans="1:16" ht="51">
      <c r="A4522" s="266">
        <v>35</v>
      </c>
      <c r="B4522" s="124"/>
      <c r="C4522" s="125" t="s">
        <v>696</v>
      </c>
      <c r="D4522" s="119">
        <v>43217</v>
      </c>
      <c r="E4522" s="120" t="s">
        <v>7730</v>
      </c>
      <c r="F4522" s="120" t="s">
        <v>3</v>
      </c>
      <c r="G4522" s="120">
        <v>1617631</v>
      </c>
      <c r="H4522" s="124"/>
      <c r="I4522" s="128" t="s">
        <v>9106</v>
      </c>
      <c r="J4522" s="124"/>
      <c r="K4522" s="124"/>
      <c r="L4522" s="124"/>
      <c r="M4522" s="124"/>
      <c r="N4522" s="213">
        <v>0</v>
      </c>
      <c r="O4522" s="213">
        <v>83</v>
      </c>
      <c r="P4522" s="124" t="s">
        <v>1314</v>
      </c>
    </row>
    <row r="4523" spans="1:16" ht="51">
      <c r="A4523" s="266" t="s">
        <v>619</v>
      </c>
      <c r="B4523" s="124"/>
      <c r="C4523" s="125" t="s">
        <v>713</v>
      </c>
      <c r="D4523" s="119">
        <v>43217</v>
      </c>
      <c r="E4523" s="120" t="s">
        <v>7784</v>
      </c>
      <c r="F4523" s="120" t="s">
        <v>3</v>
      </c>
      <c r="G4523" s="120">
        <v>1617727</v>
      </c>
      <c r="H4523" s="124"/>
      <c r="I4523" s="128" t="s">
        <v>9159</v>
      </c>
      <c r="J4523" s="124"/>
      <c r="K4523" s="124"/>
      <c r="L4523" s="124"/>
      <c r="M4523" s="124"/>
      <c r="N4523" s="213">
        <v>0</v>
      </c>
      <c r="O4523" s="213">
        <v>140</v>
      </c>
      <c r="P4523" s="124" t="s">
        <v>1314</v>
      </c>
    </row>
    <row r="4524" spans="1:16" ht="51">
      <c r="A4524" s="266" t="s">
        <v>619</v>
      </c>
      <c r="B4524" s="124"/>
      <c r="C4524" s="125" t="s">
        <v>713</v>
      </c>
      <c r="D4524" s="119">
        <v>43217</v>
      </c>
      <c r="E4524" s="120" t="s">
        <v>7856</v>
      </c>
      <c r="F4524" s="120" t="s">
        <v>3</v>
      </c>
      <c r="G4524" s="120">
        <v>1617849</v>
      </c>
      <c r="H4524" s="124"/>
      <c r="I4524" s="128" t="s">
        <v>9218</v>
      </c>
      <c r="J4524" s="124"/>
      <c r="K4524" s="124"/>
      <c r="L4524" s="124"/>
      <c r="M4524" s="124"/>
      <c r="N4524" s="213">
        <v>0</v>
      </c>
      <c r="O4524" s="213">
        <v>3366.83</v>
      </c>
      <c r="P4524" s="124" t="s">
        <v>1314</v>
      </c>
    </row>
    <row r="4525" spans="1:16" ht="51">
      <c r="A4525" s="266">
        <v>660</v>
      </c>
      <c r="B4525" s="124"/>
      <c r="C4525" s="125" t="s">
        <v>233</v>
      </c>
      <c r="D4525" s="119">
        <v>43217</v>
      </c>
      <c r="E4525" s="120" t="s">
        <v>7868</v>
      </c>
      <c r="F4525" s="120" t="s">
        <v>3</v>
      </c>
      <c r="G4525" s="120">
        <v>1617640</v>
      </c>
      <c r="H4525" s="124"/>
      <c r="I4525" s="128" t="s">
        <v>9229</v>
      </c>
      <c r="J4525" s="124"/>
      <c r="K4525" s="124"/>
      <c r="L4525" s="124"/>
      <c r="M4525" s="124"/>
      <c r="N4525" s="213">
        <v>0</v>
      </c>
      <c r="O4525" s="213">
        <v>844.04</v>
      </c>
      <c r="P4525" s="124" t="s">
        <v>1314</v>
      </c>
    </row>
    <row r="4526" spans="1:16" ht="51">
      <c r="A4526" s="266">
        <v>15</v>
      </c>
      <c r="B4526" s="124"/>
      <c r="C4526" s="125" t="s">
        <v>691</v>
      </c>
      <c r="D4526" s="119">
        <v>43217</v>
      </c>
      <c r="E4526" s="120" t="s">
        <v>7869</v>
      </c>
      <c r="F4526" s="120" t="s">
        <v>3</v>
      </c>
      <c r="G4526" s="120">
        <v>1617669</v>
      </c>
      <c r="H4526" s="124"/>
      <c r="I4526" s="128" t="s">
        <v>9230</v>
      </c>
      <c r="J4526" s="124"/>
      <c r="K4526" s="124"/>
      <c r="L4526" s="124"/>
      <c r="M4526" s="124"/>
      <c r="N4526" s="213">
        <v>0</v>
      </c>
      <c r="O4526" s="213">
        <v>1515</v>
      </c>
      <c r="P4526" s="124" t="s">
        <v>1314</v>
      </c>
    </row>
    <row r="4527" spans="1:16" ht="51">
      <c r="A4527" s="266">
        <v>15</v>
      </c>
      <c r="B4527" s="124"/>
      <c r="C4527" s="125" t="s">
        <v>691</v>
      </c>
      <c r="D4527" s="119">
        <v>43217</v>
      </c>
      <c r="E4527" s="120" t="s">
        <v>7870</v>
      </c>
      <c r="F4527" s="120" t="s">
        <v>3</v>
      </c>
      <c r="G4527" s="120">
        <v>1617671</v>
      </c>
      <c r="H4527" s="124"/>
      <c r="I4527" s="128" t="s">
        <v>9231</v>
      </c>
      <c r="J4527" s="124"/>
      <c r="K4527" s="124"/>
      <c r="L4527" s="124"/>
      <c r="M4527" s="124"/>
      <c r="N4527" s="213">
        <v>0</v>
      </c>
      <c r="O4527" s="213">
        <v>4000</v>
      </c>
      <c r="P4527" s="124" t="s">
        <v>1314</v>
      </c>
    </row>
    <row r="4528" spans="1:16" ht="63.75">
      <c r="A4528" s="266">
        <v>254</v>
      </c>
      <c r="B4528" s="124"/>
      <c r="C4528" s="125" t="s">
        <v>779</v>
      </c>
      <c r="D4528" s="119">
        <v>43217</v>
      </c>
      <c r="E4528" s="120" t="s">
        <v>7871</v>
      </c>
      <c r="F4528" s="120" t="s">
        <v>3</v>
      </c>
      <c r="G4528" s="120">
        <v>1617697</v>
      </c>
      <c r="H4528" s="124"/>
      <c r="I4528" s="128" t="s">
        <v>9232</v>
      </c>
      <c r="J4528" s="124"/>
      <c r="K4528" s="124"/>
      <c r="L4528" s="124"/>
      <c r="M4528" s="124"/>
      <c r="N4528" s="213">
        <v>0</v>
      </c>
      <c r="O4528" s="213">
        <v>1619</v>
      </c>
      <c r="P4528" s="124" t="s">
        <v>1314</v>
      </c>
    </row>
    <row r="4529" spans="1:16" ht="51">
      <c r="A4529" s="266">
        <v>513</v>
      </c>
      <c r="B4529" s="124"/>
      <c r="C4529" s="125" t="s">
        <v>201</v>
      </c>
      <c r="D4529" s="119">
        <v>43217</v>
      </c>
      <c r="E4529" s="120" t="s">
        <v>7872</v>
      </c>
      <c r="F4529" s="120" t="s">
        <v>3</v>
      </c>
      <c r="G4529" s="120">
        <v>1617700</v>
      </c>
      <c r="H4529" s="124"/>
      <c r="I4529" s="128" t="s">
        <v>9233</v>
      </c>
      <c r="J4529" s="124"/>
      <c r="K4529" s="124"/>
      <c r="L4529" s="124"/>
      <c r="M4529" s="124"/>
      <c r="N4529" s="213">
        <v>0</v>
      </c>
      <c r="O4529" s="213">
        <v>774</v>
      </c>
      <c r="P4529" s="124" t="s">
        <v>1314</v>
      </c>
    </row>
    <row r="4530" spans="1:16" ht="38.25">
      <c r="A4530" s="266">
        <v>206</v>
      </c>
      <c r="B4530" s="124"/>
      <c r="C4530" s="125" t="s">
        <v>758</v>
      </c>
      <c r="D4530" s="119">
        <v>43217</v>
      </c>
      <c r="E4530" s="120" t="s">
        <v>7873</v>
      </c>
      <c r="F4530" s="120" t="s">
        <v>3</v>
      </c>
      <c r="G4530" s="120">
        <v>1617710</v>
      </c>
      <c r="H4530" s="124"/>
      <c r="I4530" s="128" t="s">
        <v>9234</v>
      </c>
      <c r="J4530" s="124"/>
      <c r="K4530" s="124"/>
      <c r="L4530" s="124"/>
      <c r="M4530" s="124"/>
      <c r="N4530" s="213">
        <v>0</v>
      </c>
      <c r="O4530" s="213">
        <v>18.010000000000002</v>
      </c>
      <c r="P4530" s="124" t="s">
        <v>1314</v>
      </c>
    </row>
    <row r="4531" spans="1:16" ht="51">
      <c r="A4531" s="266">
        <v>20</v>
      </c>
      <c r="B4531" s="124"/>
      <c r="C4531" s="125" t="s">
        <v>693</v>
      </c>
      <c r="D4531" s="119">
        <v>43217</v>
      </c>
      <c r="E4531" s="120" t="s">
        <v>7874</v>
      </c>
      <c r="F4531" s="120" t="s">
        <v>3</v>
      </c>
      <c r="G4531" s="120">
        <v>1617615</v>
      </c>
      <c r="H4531" s="124"/>
      <c r="I4531" s="128" t="s">
        <v>9235</v>
      </c>
      <c r="J4531" s="124"/>
      <c r="K4531" s="124"/>
      <c r="L4531" s="124"/>
      <c r="M4531" s="124"/>
      <c r="N4531" s="213">
        <v>0</v>
      </c>
      <c r="O4531" s="213">
        <v>74</v>
      </c>
      <c r="P4531" s="124" t="s">
        <v>1314</v>
      </c>
    </row>
    <row r="4532" spans="1:16" ht="51">
      <c r="A4532" s="266">
        <v>203</v>
      </c>
      <c r="B4532" s="124"/>
      <c r="C4532" s="125" t="s">
        <v>757</v>
      </c>
      <c r="D4532" s="119">
        <v>43217</v>
      </c>
      <c r="E4532" s="120" t="s">
        <v>7882</v>
      </c>
      <c r="F4532" s="120" t="s">
        <v>3</v>
      </c>
      <c r="G4532" s="120">
        <v>1617755</v>
      </c>
      <c r="H4532" s="124"/>
      <c r="I4532" s="128" t="s">
        <v>9243</v>
      </c>
      <c r="J4532" s="124"/>
      <c r="K4532" s="124"/>
      <c r="L4532" s="124"/>
      <c r="M4532" s="124"/>
      <c r="N4532" s="213">
        <v>0</v>
      </c>
      <c r="O4532" s="213">
        <v>15</v>
      </c>
      <c r="P4532" s="124" t="s">
        <v>1314</v>
      </c>
    </row>
    <row r="4533" spans="1:16" ht="51">
      <c r="A4533" s="266">
        <v>10</v>
      </c>
      <c r="B4533" s="124"/>
      <c r="C4533" s="125" t="s">
        <v>690</v>
      </c>
      <c r="D4533" s="119">
        <v>43217</v>
      </c>
      <c r="E4533" s="120" t="s">
        <v>7887</v>
      </c>
      <c r="F4533" s="120" t="s">
        <v>3</v>
      </c>
      <c r="G4533" s="120">
        <v>1617810</v>
      </c>
      <c r="H4533" s="124"/>
      <c r="I4533" s="128" t="s">
        <v>9248</v>
      </c>
      <c r="J4533" s="124"/>
      <c r="K4533" s="124"/>
      <c r="L4533" s="124"/>
      <c r="M4533" s="124"/>
      <c r="N4533" s="213">
        <v>0</v>
      </c>
      <c r="O4533" s="213">
        <v>35.840000000000003</v>
      </c>
      <c r="P4533" s="124" t="s">
        <v>1314</v>
      </c>
    </row>
    <row r="4534" spans="1:16" ht="38.25">
      <c r="A4534" s="266">
        <v>291</v>
      </c>
      <c r="B4534" s="124"/>
      <c r="C4534" s="125" t="s">
        <v>794</v>
      </c>
      <c r="D4534" s="119">
        <v>43217</v>
      </c>
      <c r="E4534" s="120" t="s">
        <v>7889</v>
      </c>
      <c r="F4534" s="120" t="s">
        <v>3</v>
      </c>
      <c r="G4534" s="120">
        <v>1617833</v>
      </c>
      <c r="H4534" s="124"/>
      <c r="I4534" s="128" t="s">
        <v>9250</v>
      </c>
      <c r="J4534" s="124"/>
      <c r="K4534" s="124"/>
      <c r="L4534" s="124"/>
      <c r="M4534" s="124"/>
      <c r="N4534" s="213">
        <v>0</v>
      </c>
      <c r="O4534" s="213">
        <v>35</v>
      </c>
      <c r="P4534" s="124" t="s">
        <v>1314</v>
      </c>
    </row>
    <row r="4535" spans="1:16" ht="51">
      <c r="A4535" s="266">
        <v>222</v>
      </c>
      <c r="B4535" s="124"/>
      <c r="C4535" s="125" t="s">
        <v>764</v>
      </c>
      <c r="D4535" s="119">
        <v>43217</v>
      </c>
      <c r="E4535" s="120" t="s">
        <v>7891</v>
      </c>
      <c r="F4535" s="120" t="s">
        <v>3</v>
      </c>
      <c r="G4535" s="120">
        <v>1617850</v>
      </c>
      <c r="H4535" s="124"/>
      <c r="I4535" s="128" t="s">
        <v>9252</v>
      </c>
      <c r="J4535" s="124"/>
      <c r="K4535" s="124"/>
      <c r="L4535" s="124"/>
      <c r="M4535" s="124"/>
      <c r="N4535" s="213">
        <v>0</v>
      </c>
      <c r="O4535" s="213">
        <v>0.54</v>
      </c>
      <c r="P4535" s="124" t="s">
        <v>5265</v>
      </c>
    </row>
    <row r="4536" spans="1:16" ht="51">
      <c r="A4536" s="266">
        <v>378</v>
      </c>
      <c r="B4536" s="124"/>
      <c r="C4536" s="125" t="s">
        <v>1274</v>
      </c>
      <c r="D4536" s="119">
        <v>43217</v>
      </c>
      <c r="E4536" s="120" t="s">
        <v>7892</v>
      </c>
      <c r="F4536" s="120" t="s">
        <v>3</v>
      </c>
      <c r="G4536" s="120">
        <v>1617912</v>
      </c>
      <c r="H4536" s="124"/>
      <c r="I4536" s="128" t="s">
        <v>9253</v>
      </c>
      <c r="J4536" s="124"/>
      <c r="K4536" s="124"/>
      <c r="L4536" s="124"/>
      <c r="M4536" s="124"/>
      <c r="N4536" s="213">
        <v>0</v>
      </c>
      <c r="O4536" s="213">
        <v>7.71</v>
      </c>
      <c r="P4536" s="124" t="s">
        <v>5265</v>
      </c>
    </row>
    <row r="4537" spans="1:16" ht="38.25">
      <c r="A4537" s="266">
        <v>373</v>
      </c>
      <c r="B4537" s="124"/>
      <c r="C4537" s="125" t="s">
        <v>1269</v>
      </c>
      <c r="D4537" s="119">
        <v>43217</v>
      </c>
      <c r="E4537" s="120" t="s">
        <v>8592</v>
      </c>
      <c r="F4537" s="120" t="s">
        <v>1315</v>
      </c>
      <c r="G4537" s="120">
        <v>17489816</v>
      </c>
      <c r="H4537" s="124"/>
      <c r="I4537" s="128" t="s">
        <v>9916</v>
      </c>
      <c r="J4537" s="124"/>
      <c r="K4537" s="124"/>
      <c r="L4537" s="124"/>
      <c r="M4537" s="124"/>
      <c r="N4537" s="213">
        <v>0</v>
      </c>
      <c r="O4537" s="213">
        <v>2731299.33</v>
      </c>
      <c r="P4537" s="124" t="s">
        <v>1314</v>
      </c>
    </row>
    <row r="4538" spans="1:16" ht="51">
      <c r="A4538" s="266">
        <v>373</v>
      </c>
      <c r="B4538" s="124"/>
      <c r="C4538" s="125" t="s">
        <v>1269</v>
      </c>
      <c r="D4538" s="119">
        <v>43217</v>
      </c>
      <c r="E4538" s="120" t="s">
        <v>8593</v>
      </c>
      <c r="F4538" s="120" t="s">
        <v>1315</v>
      </c>
      <c r="G4538" s="120">
        <v>17489815</v>
      </c>
      <c r="H4538" s="124"/>
      <c r="I4538" s="128" t="s">
        <v>9917</v>
      </c>
      <c r="J4538" s="124"/>
      <c r="K4538" s="124"/>
      <c r="L4538" s="124"/>
      <c r="M4538" s="124"/>
      <c r="N4538" s="213">
        <v>0</v>
      </c>
      <c r="O4538" s="213">
        <v>1434605.14</v>
      </c>
      <c r="P4538" s="124" t="s">
        <v>1314</v>
      </c>
    </row>
    <row r="4539" spans="1:16" ht="63.75">
      <c r="A4539" s="266" t="s">
        <v>619</v>
      </c>
      <c r="B4539" s="124"/>
      <c r="C4539" s="125" t="s">
        <v>713</v>
      </c>
      <c r="D4539" s="119">
        <v>43217</v>
      </c>
      <c r="E4539" s="120" t="s">
        <v>8594</v>
      </c>
      <c r="F4539" s="120" t="s">
        <v>1315</v>
      </c>
      <c r="G4539" s="120">
        <v>17475818</v>
      </c>
      <c r="H4539" s="124"/>
      <c r="I4539" s="128" t="s">
        <v>9918</v>
      </c>
      <c r="J4539" s="124"/>
      <c r="K4539" s="124"/>
      <c r="L4539" s="124"/>
      <c r="M4539" s="124"/>
      <c r="N4539" s="213">
        <v>0</v>
      </c>
      <c r="O4539" s="213">
        <v>27708.560000000001</v>
      </c>
      <c r="P4539" s="124" t="s">
        <v>1314</v>
      </c>
    </row>
    <row r="4540" spans="1:16" ht="51">
      <c r="A4540" s="266" t="s">
        <v>619</v>
      </c>
      <c r="B4540" s="124"/>
      <c r="C4540" s="125" t="s">
        <v>713</v>
      </c>
      <c r="D4540" s="119">
        <v>43217</v>
      </c>
      <c r="E4540" s="120" t="s">
        <v>8595</v>
      </c>
      <c r="F4540" s="120" t="s">
        <v>1315</v>
      </c>
      <c r="G4540" s="120">
        <v>17475813</v>
      </c>
      <c r="H4540" s="124"/>
      <c r="I4540" s="128" t="s">
        <v>9919</v>
      </c>
      <c r="J4540" s="124"/>
      <c r="K4540" s="124"/>
      <c r="L4540" s="124"/>
      <c r="M4540" s="124"/>
      <c r="N4540" s="213">
        <v>0</v>
      </c>
      <c r="O4540" s="213">
        <v>267167.09999999998</v>
      </c>
      <c r="P4540" s="124" t="s">
        <v>1314</v>
      </c>
    </row>
    <row r="4541" spans="1:16" ht="76.5">
      <c r="A4541" s="266" t="s">
        <v>626</v>
      </c>
      <c r="B4541" s="124"/>
      <c r="C4541" s="125" t="s">
        <v>1234</v>
      </c>
      <c r="D4541" s="119">
        <v>43217</v>
      </c>
      <c r="E4541" s="120" t="s">
        <v>8596</v>
      </c>
      <c r="F4541" s="120" t="s">
        <v>1315</v>
      </c>
      <c r="G4541" s="120">
        <v>17475811</v>
      </c>
      <c r="H4541" s="124"/>
      <c r="I4541" s="128" t="s">
        <v>9920</v>
      </c>
      <c r="J4541" s="124"/>
      <c r="K4541" s="124"/>
      <c r="L4541" s="124"/>
      <c r="M4541" s="124"/>
      <c r="N4541" s="213">
        <v>0</v>
      </c>
      <c r="O4541" s="213">
        <v>131412.09</v>
      </c>
      <c r="P4541" s="124" t="s">
        <v>1314</v>
      </c>
    </row>
    <row r="4542" spans="1:16" ht="76.5">
      <c r="A4542" s="266" t="s">
        <v>626</v>
      </c>
      <c r="B4542" s="124"/>
      <c r="C4542" s="125" t="s">
        <v>1234</v>
      </c>
      <c r="D4542" s="119">
        <v>43217</v>
      </c>
      <c r="E4542" s="120" t="s">
        <v>8597</v>
      </c>
      <c r="F4542" s="120" t="s">
        <v>1315</v>
      </c>
      <c r="G4542" s="120">
        <v>17475809</v>
      </c>
      <c r="H4542" s="124"/>
      <c r="I4542" s="128" t="s">
        <v>9921</v>
      </c>
      <c r="J4542" s="124"/>
      <c r="K4542" s="124"/>
      <c r="L4542" s="124"/>
      <c r="M4542" s="124"/>
      <c r="N4542" s="213">
        <v>0</v>
      </c>
      <c r="O4542" s="213">
        <v>110591.41</v>
      </c>
      <c r="P4542" s="124" t="s">
        <v>1314</v>
      </c>
    </row>
    <row r="4543" spans="1:16" ht="76.5">
      <c r="A4543" s="266">
        <v>35</v>
      </c>
      <c r="B4543" s="124"/>
      <c r="C4543" s="125" t="s">
        <v>696</v>
      </c>
      <c r="D4543" s="119">
        <v>43217</v>
      </c>
      <c r="E4543" s="120" t="s">
        <v>8598</v>
      </c>
      <c r="F4543" s="120" t="s">
        <v>1315</v>
      </c>
      <c r="G4543" s="120">
        <v>17475807</v>
      </c>
      <c r="H4543" s="124"/>
      <c r="I4543" s="128" t="s">
        <v>9922</v>
      </c>
      <c r="J4543" s="124"/>
      <c r="K4543" s="124"/>
      <c r="L4543" s="124"/>
      <c r="M4543" s="124"/>
      <c r="N4543" s="213">
        <v>0</v>
      </c>
      <c r="O4543" s="213">
        <v>10851.56</v>
      </c>
      <c r="P4543" s="124" t="s">
        <v>1314</v>
      </c>
    </row>
    <row r="4544" spans="1:16" ht="76.5">
      <c r="A4544" s="266">
        <v>35</v>
      </c>
      <c r="B4544" s="124"/>
      <c r="C4544" s="125" t="s">
        <v>696</v>
      </c>
      <c r="D4544" s="119">
        <v>43217</v>
      </c>
      <c r="E4544" s="120" t="s">
        <v>8599</v>
      </c>
      <c r="F4544" s="120" t="s">
        <v>1315</v>
      </c>
      <c r="G4544" s="120">
        <v>17475806</v>
      </c>
      <c r="H4544" s="124"/>
      <c r="I4544" s="128" t="s">
        <v>9923</v>
      </c>
      <c r="J4544" s="124"/>
      <c r="K4544" s="124"/>
      <c r="L4544" s="124"/>
      <c r="M4544" s="124"/>
      <c r="N4544" s="213">
        <v>0</v>
      </c>
      <c r="O4544" s="213">
        <v>4584.88</v>
      </c>
      <c r="P4544" s="124" t="s">
        <v>1314</v>
      </c>
    </row>
    <row r="4545" spans="1:16" ht="63.75">
      <c r="A4545" s="266" t="s">
        <v>622</v>
      </c>
      <c r="B4545" s="124"/>
      <c r="C4545" s="125" t="s">
        <v>715</v>
      </c>
      <c r="D4545" s="119">
        <v>43217</v>
      </c>
      <c r="E4545" s="120" t="s">
        <v>8600</v>
      </c>
      <c r="F4545" s="120" t="s">
        <v>1315</v>
      </c>
      <c r="G4545" s="120">
        <v>17475858</v>
      </c>
      <c r="H4545" s="124"/>
      <c r="I4545" s="128" t="s">
        <v>9924</v>
      </c>
      <c r="J4545" s="124"/>
      <c r="K4545" s="124"/>
      <c r="L4545" s="124"/>
      <c r="M4545" s="124"/>
      <c r="N4545" s="213">
        <v>0</v>
      </c>
      <c r="O4545" s="213">
        <v>84269.36</v>
      </c>
      <c r="P4545" s="124" t="s">
        <v>1314</v>
      </c>
    </row>
    <row r="4546" spans="1:16" ht="63.75">
      <c r="A4546" s="266">
        <v>86</v>
      </c>
      <c r="B4546" s="124"/>
      <c r="C4546" s="125" t="s">
        <v>710</v>
      </c>
      <c r="D4546" s="119">
        <v>43217</v>
      </c>
      <c r="E4546" s="120" t="s">
        <v>8601</v>
      </c>
      <c r="F4546" s="120" t="s">
        <v>1315</v>
      </c>
      <c r="G4546" s="120">
        <v>17475856</v>
      </c>
      <c r="H4546" s="124"/>
      <c r="I4546" s="128" t="s">
        <v>9925</v>
      </c>
      <c r="J4546" s="124"/>
      <c r="K4546" s="124"/>
      <c r="L4546" s="124"/>
      <c r="M4546" s="124"/>
      <c r="N4546" s="213">
        <v>0</v>
      </c>
      <c r="O4546" s="213">
        <v>84269.35</v>
      </c>
      <c r="P4546" s="124" t="s">
        <v>1314</v>
      </c>
    </row>
    <row r="4547" spans="1:16" ht="63.75">
      <c r="A4547" s="266" t="s">
        <v>622</v>
      </c>
      <c r="B4547" s="124"/>
      <c r="C4547" s="125" t="s">
        <v>715</v>
      </c>
      <c r="D4547" s="119">
        <v>43217</v>
      </c>
      <c r="E4547" s="120" t="s">
        <v>8602</v>
      </c>
      <c r="F4547" s="120" t="s">
        <v>1315</v>
      </c>
      <c r="G4547" s="120">
        <v>17475854</v>
      </c>
      <c r="H4547" s="124"/>
      <c r="I4547" s="128" t="s">
        <v>9926</v>
      </c>
      <c r="J4547" s="124"/>
      <c r="K4547" s="124"/>
      <c r="L4547" s="124"/>
      <c r="M4547" s="124"/>
      <c r="N4547" s="213">
        <v>0</v>
      </c>
      <c r="O4547" s="213">
        <v>3377.96</v>
      </c>
      <c r="P4547" s="124" t="s">
        <v>1314</v>
      </c>
    </row>
    <row r="4548" spans="1:16" ht="63.75">
      <c r="A4548" s="266">
        <v>86</v>
      </c>
      <c r="B4548" s="124"/>
      <c r="C4548" s="125" t="s">
        <v>710</v>
      </c>
      <c r="D4548" s="119">
        <v>43217</v>
      </c>
      <c r="E4548" s="120" t="s">
        <v>8603</v>
      </c>
      <c r="F4548" s="120" t="s">
        <v>1315</v>
      </c>
      <c r="G4548" s="120">
        <v>17475853</v>
      </c>
      <c r="H4548" s="124"/>
      <c r="I4548" s="128" t="s">
        <v>9927</v>
      </c>
      <c r="J4548" s="124"/>
      <c r="K4548" s="124"/>
      <c r="L4548" s="124"/>
      <c r="M4548" s="124"/>
      <c r="N4548" s="213">
        <v>0</v>
      </c>
      <c r="O4548" s="213">
        <v>3377.96</v>
      </c>
      <c r="P4548" s="124" t="s">
        <v>1314</v>
      </c>
    </row>
    <row r="4549" spans="1:16" ht="51">
      <c r="A4549" s="266">
        <v>513</v>
      </c>
      <c r="B4549" s="124"/>
      <c r="C4549" s="125" t="s">
        <v>201</v>
      </c>
      <c r="D4549" s="119">
        <v>43217</v>
      </c>
      <c r="E4549" s="120" t="s">
        <v>8604</v>
      </c>
      <c r="F4549" s="120" t="s">
        <v>6</v>
      </c>
      <c r="G4549" s="120">
        <v>968124</v>
      </c>
      <c r="H4549" s="124"/>
      <c r="I4549" s="128" t="s">
        <v>9928</v>
      </c>
      <c r="J4549" s="124"/>
      <c r="K4549" s="124"/>
      <c r="L4549" s="124"/>
      <c r="M4549" s="124"/>
      <c r="N4549" s="213">
        <v>0</v>
      </c>
      <c r="O4549" s="213">
        <v>77256000</v>
      </c>
      <c r="P4549" s="124" t="s">
        <v>1314</v>
      </c>
    </row>
    <row r="4550" spans="1:16" ht="51">
      <c r="A4550" s="266">
        <v>582</v>
      </c>
      <c r="B4550" s="124"/>
      <c r="C4550" s="125" t="s">
        <v>856</v>
      </c>
      <c r="D4550" s="119">
        <v>43217</v>
      </c>
      <c r="E4550" s="120" t="s">
        <v>8605</v>
      </c>
      <c r="F4550" s="120" t="s">
        <v>6</v>
      </c>
      <c r="G4550" s="120">
        <v>968181</v>
      </c>
      <c r="H4550" s="124"/>
      <c r="I4550" s="128" t="s">
        <v>9929</v>
      </c>
      <c r="J4550" s="124"/>
      <c r="K4550" s="124"/>
      <c r="L4550" s="124"/>
      <c r="M4550" s="124"/>
      <c r="N4550" s="213">
        <v>0</v>
      </c>
      <c r="O4550" s="213">
        <v>4053</v>
      </c>
      <c r="P4550" s="124" t="s">
        <v>1314</v>
      </c>
    </row>
    <row r="4551" spans="1:16" ht="76.5">
      <c r="A4551" s="266" t="s">
        <v>620</v>
      </c>
      <c r="B4551" s="124"/>
      <c r="C4551" s="125" t="s">
        <v>714</v>
      </c>
      <c r="D4551" s="119">
        <v>43217</v>
      </c>
      <c r="E4551" s="120" t="s">
        <v>8606</v>
      </c>
      <c r="F4551" s="120" t="s">
        <v>6</v>
      </c>
      <c r="G4551" s="120">
        <v>968341</v>
      </c>
      <c r="H4551" s="124"/>
      <c r="I4551" s="128" t="s">
        <v>9930</v>
      </c>
      <c r="J4551" s="124"/>
      <c r="K4551" s="124"/>
      <c r="L4551" s="124"/>
      <c r="M4551" s="124"/>
      <c r="N4551" s="213">
        <v>0</v>
      </c>
      <c r="O4551" s="213">
        <v>30000</v>
      </c>
      <c r="P4551" s="124" t="s">
        <v>1314</v>
      </c>
    </row>
    <row r="4552" spans="1:16" ht="89.25">
      <c r="A4552" s="266">
        <v>293</v>
      </c>
      <c r="B4552" s="124"/>
      <c r="C4552" s="125" t="s">
        <v>795</v>
      </c>
      <c r="D4552" s="119">
        <v>43217</v>
      </c>
      <c r="E4552" s="120" t="s">
        <v>8607</v>
      </c>
      <c r="F4552" s="120" t="s">
        <v>6</v>
      </c>
      <c r="G4552" s="120">
        <v>920184</v>
      </c>
      <c r="H4552" s="124"/>
      <c r="I4552" s="128" t="s">
        <v>9931</v>
      </c>
      <c r="J4552" s="124"/>
      <c r="K4552" s="124"/>
      <c r="L4552" s="124"/>
      <c r="M4552" s="124"/>
      <c r="N4552" s="213">
        <v>0</v>
      </c>
      <c r="O4552" s="213">
        <v>15750536</v>
      </c>
      <c r="P4552" s="124" t="s">
        <v>14493</v>
      </c>
    </row>
    <row r="4553" spans="1:16" ht="76.5">
      <c r="A4553" s="266">
        <v>513</v>
      </c>
      <c r="B4553" s="124"/>
      <c r="C4553" s="125" t="s">
        <v>201</v>
      </c>
      <c r="D4553" s="119">
        <v>43217</v>
      </c>
      <c r="E4553" s="120" t="s">
        <v>8608</v>
      </c>
      <c r="F4553" s="120" t="s">
        <v>11</v>
      </c>
      <c r="G4553" s="120">
        <v>920182</v>
      </c>
      <c r="H4553" s="124"/>
      <c r="I4553" s="128" t="s">
        <v>9932</v>
      </c>
      <c r="J4553" s="124"/>
      <c r="K4553" s="124"/>
      <c r="L4553" s="124"/>
      <c r="M4553" s="124"/>
      <c r="N4553" s="213">
        <v>1019.11</v>
      </c>
      <c r="O4553" s="213">
        <v>0</v>
      </c>
      <c r="P4553" s="124" t="s">
        <v>1314</v>
      </c>
    </row>
    <row r="4554" spans="1:16" ht="51">
      <c r="A4554" s="266">
        <v>117</v>
      </c>
      <c r="B4554" s="124"/>
      <c r="C4554" s="125" t="s">
        <v>722</v>
      </c>
      <c r="D4554" s="119">
        <v>43217</v>
      </c>
      <c r="E4554" s="120" t="s">
        <v>8609</v>
      </c>
      <c r="F4554" s="120" t="s">
        <v>11</v>
      </c>
      <c r="G4554" s="120">
        <v>920244</v>
      </c>
      <c r="H4554" s="124"/>
      <c r="I4554" s="128" t="s">
        <v>9933</v>
      </c>
      <c r="J4554" s="124"/>
      <c r="K4554" s="124"/>
      <c r="L4554" s="124"/>
      <c r="M4554" s="124"/>
      <c r="N4554" s="213">
        <v>50</v>
      </c>
      <c r="O4554" s="213">
        <v>0</v>
      </c>
      <c r="P4554" s="124" t="s">
        <v>1314</v>
      </c>
    </row>
    <row r="4555" spans="1:16" ht="51">
      <c r="A4555" s="266">
        <v>513</v>
      </c>
      <c r="B4555" s="124"/>
      <c r="C4555" s="125" t="s">
        <v>201</v>
      </c>
      <c r="D4555" s="119">
        <v>43217</v>
      </c>
      <c r="E4555" s="120" t="s">
        <v>8610</v>
      </c>
      <c r="F4555" s="120" t="s">
        <v>11</v>
      </c>
      <c r="G4555" s="120">
        <v>920248</v>
      </c>
      <c r="H4555" s="124"/>
      <c r="I4555" s="128" t="s">
        <v>9934</v>
      </c>
      <c r="J4555" s="124"/>
      <c r="K4555" s="124"/>
      <c r="L4555" s="124"/>
      <c r="M4555" s="124"/>
      <c r="N4555" s="213">
        <v>50</v>
      </c>
      <c r="O4555" s="213">
        <v>0</v>
      </c>
      <c r="P4555" s="124" t="s">
        <v>1314</v>
      </c>
    </row>
    <row r="4556" spans="1:16" ht="51">
      <c r="A4556" s="266">
        <v>513</v>
      </c>
      <c r="B4556" s="124"/>
      <c r="C4556" s="125" t="s">
        <v>201</v>
      </c>
      <c r="D4556" s="119">
        <v>43217</v>
      </c>
      <c r="E4556" s="120" t="s">
        <v>8611</v>
      </c>
      <c r="F4556" s="120" t="s">
        <v>15</v>
      </c>
      <c r="G4556" s="120">
        <v>722893</v>
      </c>
      <c r="H4556" s="124"/>
      <c r="I4556" s="128" t="s">
        <v>9935</v>
      </c>
      <c r="J4556" s="124"/>
      <c r="K4556" s="124"/>
      <c r="L4556" s="124"/>
      <c r="M4556" s="124"/>
      <c r="N4556" s="213">
        <v>50</v>
      </c>
      <c r="O4556" s="213">
        <v>0</v>
      </c>
      <c r="P4556" s="124" t="s">
        <v>1314</v>
      </c>
    </row>
    <row r="4557" spans="1:16" ht="51">
      <c r="A4557" s="266">
        <v>513</v>
      </c>
      <c r="B4557" s="124"/>
      <c r="C4557" s="125" t="s">
        <v>201</v>
      </c>
      <c r="D4557" s="119">
        <v>43217</v>
      </c>
      <c r="E4557" s="120" t="s">
        <v>8612</v>
      </c>
      <c r="F4557" s="120" t="s">
        <v>15</v>
      </c>
      <c r="G4557" s="120">
        <v>722905</v>
      </c>
      <c r="H4557" s="124"/>
      <c r="I4557" s="128" t="s">
        <v>9936</v>
      </c>
      <c r="J4557" s="124"/>
      <c r="K4557" s="124"/>
      <c r="L4557" s="124"/>
      <c r="M4557" s="124"/>
      <c r="N4557" s="213">
        <v>50</v>
      </c>
      <c r="O4557" s="213">
        <v>0</v>
      </c>
      <c r="P4557" s="124" t="s">
        <v>1314</v>
      </c>
    </row>
    <row r="4558" spans="1:16" ht="89.25">
      <c r="A4558" s="266">
        <v>594</v>
      </c>
      <c r="B4558" s="124"/>
      <c r="C4558" s="125" t="s">
        <v>113</v>
      </c>
      <c r="D4558" s="119">
        <v>43217</v>
      </c>
      <c r="E4558" s="120" t="s">
        <v>8613</v>
      </c>
      <c r="F4558" s="120" t="s">
        <v>15</v>
      </c>
      <c r="G4558" s="120">
        <v>4852</v>
      </c>
      <c r="H4558" s="124"/>
      <c r="I4558" s="128" t="s">
        <v>9937</v>
      </c>
      <c r="J4558" s="124"/>
      <c r="K4558" s="124"/>
      <c r="L4558" s="124"/>
      <c r="M4558" s="124"/>
      <c r="N4558" s="213">
        <v>276.38</v>
      </c>
      <c r="O4558" s="213">
        <v>0</v>
      </c>
      <c r="P4558" s="124" t="s">
        <v>1314</v>
      </c>
    </row>
    <row r="4559" spans="1:16" ht="89.25">
      <c r="A4559" s="266">
        <v>594</v>
      </c>
      <c r="B4559" s="124"/>
      <c r="C4559" s="125" t="s">
        <v>113</v>
      </c>
      <c r="D4559" s="119">
        <v>43217</v>
      </c>
      <c r="E4559" s="120" t="s">
        <v>8614</v>
      </c>
      <c r="F4559" s="120" t="s">
        <v>15</v>
      </c>
      <c r="G4559" s="120">
        <v>4854</v>
      </c>
      <c r="H4559" s="124"/>
      <c r="I4559" s="128" t="s">
        <v>9938</v>
      </c>
      <c r="J4559" s="124"/>
      <c r="K4559" s="124"/>
      <c r="L4559" s="124"/>
      <c r="M4559" s="124"/>
      <c r="N4559" s="213">
        <v>272.54000000000002</v>
      </c>
      <c r="O4559" s="213">
        <v>0</v>
      </c>
      <c r="P4559" s="124" t="s">
        <v>1314</v>
      </c>
    </row>
    <row r="4560" spans="1:16" ht="89.25">
      <c r="A4560" s="266">
        <v>526</v>
      </c>
      <c r="B4560" s="124"/>
      <c r="C4560" s="125" t="s">
        <v>846</v>
      </c>
      <c r="D4560" s="119">
        <v>43217</v>
      </c>
      <c r="E4560" s="120" t="s">
        <v>8615</v>
      </c>
      <c r="F4560" s="120" t="s">
        <v>15</v>
      </c>
      <c r="G4560" s="120">
        <v>4856</v>
      </c>
      <c r="H4560" s="124"/>
      <c r="I4560" s="128" t="s">
        <v>9939</v>
      </c>
      <c r="J4560" s="124"/>
      <c r="K4560" s="124"/>
      <c r="L4560" s="124"/>
      <c r="M4560" s="124"/>
      <c r="N4560" s="213">
        <v>376.47</v>
      </c>
      <c r="O4560" s="213">
        <v>0</v>
      </c>
      <c r="P4560" s="124" t="s">
        <v>1314</v>
      </c>
    </row>
    <row r="4561" spans="1:16" ht="51">
      <c r="A4561" s="266">
        <v>513</v>
      </c>
      <c r="B4561" s="124"/>
      <c r="C4561" s="125" t="s">
        <v>201</v>
      </c>
      <c r="D4561" s="119">
        <v>43217</v>
      </c>
      <c r="E4561" s="120" t="s">
        <v>8616</v>
      </c>
      <c r="F4561" s="120" t="s">
        <v>15</v>
      </c>
      <c r="G4561" s="120">
        <v>722923</v>
      </c>
      <c r="H4561" s="124"/>
      <c r="I4561" s="128" t="s">
        <v>9940</v>
      </c>
      <c r="J4561" s="124"/>
      <c r="K4561" s="124"/>
      <c r="L4561" s="124"/>
      <c r="M4561" s="124"/>
      <c r="N4561" s="213">
        <v>50</v>
      </c>
      <c r="O4561" s="213">
        <v>0</v>
      </c>
      <c r="P4561" s="124" t="s">
        <v>1314</v>
      </c>
    </row>
    <row r="4562" spans="1:16" ht="89.25">
      <c r="A4562" s="266">
        <v>576</v>
      </c>
      <c r="B4562" s="124"/>
      <c r="C4562" s="125" t="s">
        <v>852</v>
      </c>
      <c r="D4562" s="119">
        <v>43217</v>
      </c>
      <c r="E4562" s="120" t="s">
        <v>8617</v>
      </c>
      <c r="F4562" s="120" t="s">
        <v>15</v>
      </c>
      <c r="G4562" s="120">
        <v>4851</v>
      </c>
      <c r="H4562" s="124"/>
      <c r="I4562" s="128" t="s">
        <v>9941</v>
      </c>
      <c r="J4562" s="124"/>
      <c r="K4562" s="124"/>
      <c r="L4562" s="124"/>
      <c r="M4562" s="124"/>
      <c r="N4562" s="213">
        <v>754.11</v>
      </c>
      <c r="O4562" s="213">
        <v>0</v>
      </c>
      <c r="P4562" s="124" t="s">
        <v>1314</v>
      </c>
    </row>
    <row r="4563" spans="1:16" ht="51">
      <c r="A4563" s="266">
        <v>513</v>
      </c>
      <c r="B4563" s="124"/>
      <c r="C4563" s="125" t="s">
        <v>201</v>
      </c>
      <c r="D4563" s="119">
        <v>43217</v>
      </c>
      <c r="E4563" s="120" t="s">
        <v>8618</v>
      </c>
      <c r="F4563" s="120" t="s">
        <v>15</v>
      </c>
      <c r="G4563" s="120">
        <v>722931</v>
      </c>
      <c r="H4563" s="124"/>
      <c r="I4563" s="128" t="s">
        <v>9942</v>
      </c>
      <c r="J4563" s="124"/>
      <c r="K4563" s="124"/>
      <c r="L4563" s="124"/>
      <c r="M4563" s="124"/>
      <c r="N4563" s="213">
        <v>50</v>
      </c>
      <c r="O4563" s="213">
        <v>0</v>
      </c>
      <c r="P4563" s="124" t="s">
        <v>1314</v>
      </c>
    </row>
    <row r="4564" spans="1:16" ht="102">
      <c r="A4564" s="266">
        <v>513</v>
      </c>
      <c r="B4564" s="124"/>
      <c r="C4564" s="125" t="s">
        <v>201</v>
      </c>
      <c r="D4564" s="119">
        <v>43217</v>
      </c>
      <c r="E4564" s="120" t="s">
        <v>8619</v>
      </c>
      <c r="F4564" s="120" t="s">
        <v>15</v>
      </c>
      <c r="G4564" s="120">
        <v>4858</v>
      </c>
      <c r="H4564" s="124"/>
      <c r="I4564" s="128" t="s">
        <v>9943</v>
      </c>
      <c r="J4564" s="124"/>
      <c r="K4564" s="124"/>
      <c r="L4564" s="124"/>
      <c r="M4564" s="124"/>
      <c r="N4564" s="213">
        <v>296967.88</v>
      </c>
      <c r="O4564" s="213">
        <v>0</v>
      </c>
      <c r="P4564" s="124" t="s">
        <v>1314</v>
      </c>
    </row>
    <row r="4565" spans="1:16" ht="102">
      <c r="A4565" s="266">
        <v>590</v>
      </c>
      <c r="B4565" s="124"/>
      <c r="C4565" s="125" t="s">
        <v>860</v>
      </c>
      <c r="D4565" s="119">
        <v>43217</v>
      </c>
      <c r="E4565" s="120" t="s">
        <v>8620</v>
      </c>
      <c r="F4565" s="120" t="s">
        <v>15</v>
      </c>
      <c r="G4565" s="120">
        <v>4869</v>
      </c>
      <c r="H4565" s="124"/>
      <c r="I4565" s="128" t="s">
        <v>9944</v>
      </c>
      <c r="J4565" s="124"/>
      <c r="K4565" s="124"/>
      <c r="L4565" s="124"/>
      <c r="M4565" s="124"/>
      <c r="N4565" s="213">
        <v>689.01</v>
      </c>
      <c r="O4565" s="213">
        <v>0</v>
      </c>
      <c r="P4565" s="124" t="s">
        <v>1314</v>
      </c>
    </row>
    <row r="4566" spans="1:16" ht="89.25">
      <c r="A4566" s="266">
        <v>25</v>
      </c>
      <c r="B4566" s="124"/>
      <c r="C4566" s="125" t="s">
        <v>694</v>
      </c>
      <c r="D4566" s="119">
        <v>43217</v>
      </c>
      <c r="E4566" s="120" t="s">
        <v>8621</v>
      </c>
      <c r="F4566" s="120" t="s">
        <v>15</v>
      </c>
      <c r="G4566" s="120">
        <v>4867</v>
      </c>
      <c r="H4566" s="124"/>
      <c r="I4566" s="128" t="s">
        <v>9945</v>
      </c>
      <c r="J4566" s="124"/>
      <c r="K4566" s="124"/>
      <c r="L4566" s="124"/>
      <c r="M4566" s="124"/>
      <c r="N4566" s="213">
        <v>613</v>
      </c>
      <c r="O4566" s="213">
        <v>0</v>
      </c>
      <c r="P4566" s="124" t="s">
        <v>1314</v>
      </c>
    </row>
    <row r="4567" spans="1:16" ht="102">
      <c r="A4567" s="266">
        <v>670</v>
      </c>
      <c r="B4567" s="124"/>
      <c r="C4567" s="125" t="s">
        <v>235</v>
      </c>
      <c r="D4567" s="119">
        <v>43217</v>
      </c>
      <c r="E4567" s="120" t="s">
        <v>8622</v>
      </c>
      <c r="F4567" s="120" t="s">
        <v>15</v>
      </c>
      <c r="G4567" s="120">
        <v>4859</v>
      </c>
      <c r="H4567" s="124"/>
      <c r="I4567" s="128" t="s">
        <v>9946</v>
      </c>
      <c r="J4567" s="124"/>
      <c r="K4567" s="124"/>
      <c r="L4567" s="124"/>
      <c r="M4567" s="124"/>
      <c r="N4567" s="213">
        <v>276.86</v>
      </c>
      <c r="O4567" s="213">
        <v>0</v>
      </c>
      <c r="P4567" s="124" t="s">
        <v>1314</v>
      </c>
    </row>
    <row r="4568" spans="1:16" ht="89.25">
      <c r="A4568" s="266">
        <v>594</v>
      </c>
      <c r="B4568" s="124"/>
      <c r="C4568" s="125" t="s">
        <v>113</v>
      </c>
      <c r="D4568" s="119">
        <v>43217</v>
      </c>
      <c r="E4568" s="120" t="s">
        <v>8623</v>
      </c>
      <c r="F4568" s="120" t="s">
        <v>15</v>
      </c>
      <c r="G4568" s="120">
        <v>4853</v>
      </c>
      <c r="H4568" s="124"/>
      <c r="I4568" s="128" t="s">
        <v>9947</v>
      </c>
      <c r="J4568" s="124"/>
      <c r="K4568" s="124"/>
      <c r="L4568" s="124"/>
      <c r="M4568" s="124"/>
      <c r="N4568" s="213">
        <v>314.73</v>
      </c>
      <c r="O4568" s="213">
        <v>0</v>
      </c>
      <c r="P4568" s="124" t="s">
        <v>1314</v>
      </c>
    </row>
    <row r="4569" spans="1:16" ht="51">
      <c r="A4569" s="266">
        <v>513</v>
      </c>
      <c r="B4569" s="124"/>
      <c r="C4569" s="125" t="s">
        <v>201</v>
      </c>
      <c r="D4569" s="119">
        <v>43217</v>
      </c>
      <c r="E4569" s="120" t="s">
        <v>8624</v>
      </c>
      <c r="F4569" s="120" t="s">
        <v>15</v>
      </c>
      <c r="G4569" s="120">
        <v>723296</v>
      </c>
      <c r="H4569" s="124"/>
      <c r="I4569" s="128" t="s">
        <v>7088</v>
      </c>
      <c r="J4569" s="124"/>
      <c r="K4569" s="124"/>
      <c r="L4569" s="124"/>
      <c r="M4569" s="124"/>
      <c r="N4569" s="213">
        <v>50</v>
      </c>
      <c r="O4569" s="213">
        <v>0</v>
      </c>
      <c r="P4569" s="124" t="s">
        <v>1314</v>
      </c>
    </row>
    <row r="4570" spans="1:16" ht="51">
      <c r="A4570" s="266">
        <v>513</v>
      </c>
      <c r="B4570" s="124"/>
      <c r="C4570" s="125" t="s">
        <v>201</v>
      </c>
      <c r="D4570" s="119">
        <v>43217</v>
      </c>
      <c r="E4570" s="120" t="s">
        <v>8625</v>
      </c>
      <c r="F4570" s="120" t="s">
        <v>15</v>
      </c>
      <c r="G4570" s="120">
        <v>723841</v>
      </c>
      <c r="H4570" s="124"/>
      <c r="I4570" s="128" t="s">
        <v>1394</v>
      </c>
      <c r="J4570" s="124"/>
      <c r="K4570" s="124"/>
      <c r="L4570" s="124"/>
      <c r="M4570" s="124"/>
      <c r="N4570" s="213">
        <v>50</v>
      </c>
      <c r="O4570" s="213">
        <v>0</v>
      </c>
      <c r="P4570" s="124" t="s">
        <v>1314</v>
      </c>
    </row>
    <row r="4571" spans="1:16" ht="76.5">
      <c r="A4571" s="266">
        <v>25</v>
      </c>
      <c r="B4571" s="124"/>
      <c r="C4571" s="125" t="s">
        <v>694</v>
      </c>
      <c r="D4571" s="119">
        <v>43217</v>
      </c>
      <c r="E4571" s="120" t="s">
        <v>8626</v>
      </c>
      <c r="F4571" s="120" t="s">
        <v>1315</v>
      </c>
      <c r="G4571" s="120">
        <v>17475857</v>
      </c>
      <c r="H4571" s="124"/>
      <c r="I4571" s="128" t="s">
        <v>9948</v>
      </c>
      <c r="J4571" s="124"/>
      <c r="K4571" s="124"/>
      <c r="L4571" s="124"/>
      <c r="M4571" s="124"/>
      <c r="N4571" s="213">
        <v>176777.95</v>
      </c>
      <c r="O4571" s="213">
        <v>0</v>
      </c>
      <c r="P4571" s="124" t="s">
        <v>1314</v>
      </c>
    </row>
    <row r="4572" spans="1:16" ht="76.5">
      <c r="A4572" s="266">
        <v>25</v>
      </c>
      <c r="B4572" s="124"/>
      <c r="C4572" s="125" t="s">
        <v>694</v>
      </c>
      <c r="D4572" s="119">
        <v>43217</v>
      </c>
      <c r="E4572" s="120" t="s">
        <v>8627</v>
      </c>
      <c r="F4572" s="120" t="s">
        <v>1315</v>
      </c>
      <c r="G4572" s="120">
        <v>17475852</v>
      </c>
      <c r="H4572" s="124"/>
      <c r="I4572" s="128" t="s">
        <v>9949</v>
      </c>
      <c r="J4572" s="124"/>
      <c r="K4572" s="124"/>
      <c r="L4572" s="124"/>
      <c r="M4572" s="124"/>
      <c r="N4572" s="213">
        <v>313270.31</v>
      </c>
      <c r="O4572" s="213">
        <v>0</v>
      </c>
      <c r="P4572" s="124" t="s">
        <v>1314</v>
      </c>
    </row>
    <row r="4573" spans="1:16" ht="76.5">
      <c r="A4573" s="266">
        <v>25</v>
      </c>
      <c r="B4573" s="124"/>
      <c r="C4573" s="125" t="s">
        <v>694</v>
      </c>
      <c r="D4573" s="119">
        <v>43217</v>
      </c>
      <c r="E4573" s="120" t="s">
        <v>8628</v>
      </c>
      <c r="F4573" s="120" t="s">
        <v>1315</v>
      </c>
      <c r="G4573" s="120">
        <v>17475841</v>
      </c>
      <c r="H4573" s="124"/>
      <c r="I4573" s="128" t="s">
        <v>9950</v>
      </c>
      <c r="J4573" s="124"/>
      <c r="K4573" s="124"/>
      <c r="L4573" s="124"/>
      <c r="M4573" s="124"/>
      <c r="N4573" s="213">
        <v>303779.25</v>
      </c>
      <c r="O4573" s="213">
        <v>0</v>
      </c>
      <c r="P4573" s="124" t="s">
        <v>1314</v>
      </c>
    </row>
    <row r="4574" spans="1:16" ht="76.5">
      <c r="A4574" s="266">
        <v>25</v>
      </c>
      <c r="B4574" s="124"/>
      <c r="C4574" s="125" t="s">
        <v>694</v>
      </c>
      <c r="D4574" s="119">
        <v>43217</v>
      </c>
      <c r="E4574" s="120" t="s">
        <v>8629</v>
      </c>
      <c r="F4574" s="120" t="s">
        <v>1315</v>
      </c>
      <c r="G4574" s="120">
        <v>17475817</v>
      </c>
      <c r="H4574" s="124"/>
      <c r="I4574" s="128" t="s">
        <v>9951</v>
      </c>
      <c r="J4574" s="124"/>
      <c r="K4574" s="124"/>
      <c r="L4574" s="124"/>
      <c r="M4574" s="124"/>
      <c r="N4574" s="213">
        <v>823066.54</v>
      </c>
      <c r="O4574" s="213">
        <v>0</v>
      </c>
      <c r="P4574" s="124" t="s">
        <v>1314</v>
      </c>
    </row>
    <row r="4575" spans="1:16" ht="76.5">
      <c r="A4575" s="266">
        <v>25</v>
      </c>
      <c r="B4575" s="124"/>
      <c r="C4575" s="125" t="s">
        <v>694</v>
      </c>
      <c r="D4575" s="119">
        <v>43217</v>
      </c>
      <c r="E4575" s="120" t="s">
        <v>8630</v>
      </c>
      <c r="F4575" s="120" t="s">
        <v>1315</v>
      </c>
      <c r="G4575" s="120">
        <v>17471260</v>
      </c>
      <c r="H4575" s="124"/>
      <c r="I4575" s="128" t="s">
        <v>9952</v>
      </c>
      <c r="J4575" s="124"/>
      <c r="K4575" s="124"/>
      <c r="L4575" s="124"/>
      <c r="M4575" s="124"/>
      <c r="N4575" s="213">
        <v>406444</v>
      </c>
      <c r="O4575" s="213">
        <v>0</v>
      </c>
      <c r="P4575" s="124" t="s">
        <v>1314</v>
      </c>
    </row>
    <row r="4576" spans="1:16" ht="76.5">
      <c r="A4576" s="266">
        <v>25</v>
      </c>
      <c r="B4576" s="124"/>
      <c r="C4576" s="125" t="s">
        <v>694</v>
      </c>
      <c r="D4576" s="119">
        <v>43217</v>
      </c>
      <c r="E4576" s="120" t="s">
        <v>8631</v>
      </c>
      <c r="F4576" s="120" t="s">
        <v>1315</v>
      </c>
      <c r="G4576" s="120">
        <v>17457556</v>
      </c>
      <c r="H4576" s="124"/>
      <c r="I4576" s="128" t="s">
        <v>9953</v>
      </c>
      <c r="J4576" s="124"/>
      <c r="K4576" s="124"/>
      <c r="L4576" s="124"/>
      <c r="M4576" s="124"/>
      <c r="N4576" s="213">
        <v>593906.11</v>
      </c>
      <c r="O4576" s="213">
        <v>0</v>
      </c>
      <c r="P4576" s="124" t="s">
        <v>1314</v>
      </c>
    </row>
    <row r="4577" spans="1:16" ht="76.5">
      <c r="A4577" s="266">
        <v>25</v>
      </c>
      <c r="B4577" s="124"/>
      <c r="C4577" s="125" t="s">
        <v>694</v>
      </c>
      <c r="D4577" s="119">
        <v>43217</v>
      </c>
      <c r="E4577" s="120" t="s">
        <v>8632</v>
      </c>
      <c r="F4577" s="120" t="s">
        <v>1315</v>
      </c>
      <c r="G4577" s="120">
        <v>17475330</v>
      </c>
      <c r="H4577" s="124"/>
      <c r="I4577" s="128" t="s">
        <v>9954</v>
      </c>
      <c r="J4577" s="124"/>
      <c r="K4577" s="124"/>
      <c r="L4577" s="124"/>
      <c r="M4577" s="124"/>
      <c r="N4577" s="213">
        <v>50720.23</v>
      </c>
      <c r="O4577" s="213">
        <v>0</v>
      </c>
      <c r="P4577" s="124" t="s">
        <v>1314</v>
      </c>
    </row>
    <row r="4578" spans="1:16" ht="76.5">
      <c r="A4578" s="266">
        <v>25</v>
      </c>
      <c r="B4578" s="124"/>
      <c r="C4578" s="125" t="s">
        <v>694</v>
      </c>
      <c r="D4578" s="119">
        <v>43217</v>
      </c>
      <c r="E4578" s="120" t="s">
        <v>8633</v>
      </c>
      <c r="F4578" s="120" t="s">
        <v>1315</v>
      </c>
      <c r="G4578" s="120">
        <v>17475331</v>
      </c>
      <c r="H4578" s="124"/>
      <c r="I4578" s="128" t="s">
        <v>9955</v>
      </c>
      <c r="J4578" s="124"/>
      <c r="K4578" s="124"/>
      <c r="L4578" s="124"/>
      <c r="M4578" s="124"/>
      <c r="N4578" s="213">
        <v>97400.05</v>
      </c>
      <c r="O4578" s="213">
        <v>0</v>
      </c>
      <c r="P4578" s="124" t="s">
        <v>1314</v>
      </c>
    </row>
    <row r="4579" spans="1:16" ht="76.5">
      <c r="A4579" s="266">
        <v>25</v>
      </c>
      <c r="B4579" s="124"/>
      <c r="C4579" s="125" t="s">
        <v>694</v>
      </c>
      <c r="D4579" s="119">
        <v>43217</v>
      </c>
      <c r="E4579" s="120" t="s">
        <v>8634</v>
      </c>
      <c r="F4579" s="120" t="s">
        <v>1315</v>
      </c>
      <c r="G4579" s="120">
        <v>17475308</v>
      </c>
      <c r="H4579" s="124"/>
      <c r="I4579" s="128" t="s">
        <v>9956</v>
      </c>
      <c r="J4579" s="124"/>
      <c r="K4579" s="124"/>
      <c r="L4579" s="124"/>
      <c r="M4579" s="124"/>
      <c r="N4579" s="213">
        <v>110070.6</v>
      </c>
      <c r="O4579" s="213">
        <v>0</v>
      </c>
      <c r="P4579" s="124" t="s">
        <v>1314</v>
      </c>
    </row>
    <row r="4580" spans="1:16" ht="76.5">
      <c r="A4580" s="266">
        <v>25</v>
      </c>
      <c r="B4580" s="124"/>
      <c r="C4580" s="125" t="s">
        <v>694</v>
      </c>
      <c r="D4580" s="119">
        <v>43217</v>
      </c>
      <c r="E4580" s="120" t="s">
        <v>8635</v>
      </c>
      <c r="F4580" s="120" t="s">
        <v>1315</v>
      </c>
      <c r="G4580" s="120">
        <v>17475313</v>
      </c>
      <c r="H4580" s="124"/>
      <c r="I4580" s="128" t="s">
        <v>9957</v>
      </c>
      <c r="J4580" s="124"/>
      <c r="K4580" s="124"/>
      <c r="L4580" s="124"/>
      <c r="M4580" s="124"/>
      <c r="N4580" s="213">
        <v>137393.51</v>
      </c>
      <c r="O4580" s="213">
        <v>0</v>
      </c>
      <c r="P4580" s="124" t="s">
        <v>1314</v>
      </c>
    </row>
    <row r="4581" spans="1:16" ht="38.25">
      <c r="A4581" s="266">
        <v>291</v>
      </c>
      <c r="B4581" s="124"/>
      <c r="C4581" s="125" t="s">
        <v>794</v>
      </c>
      <c r="D4581" s="119">
        <v>43220</v>
      </c>
      <c r="E4581" s="120" t="s">
        <v>7423</v>
      </c>
      <c r="F4581" s="120" t="s">
        <v>3</v>
      </c>
      <c r="G4581" s="120">
        <v>1618142</v>
      </c>
      <c r="H4581" s="124"/>
      <c r="I4581" s="128" t="s">
        <v>8854</v>
      </c>
      <c r="J4581" s="124"/>
      <c r="K4581" s="124"/>
      <c r="L4581" s="124"/>
      <c r="M4581" s="124"/>
      <c r="N4581" s="213">
        <v>0</v>
      </c>
      <c r="O4581" s="213">
        <v>81</v>
      </c>
      <c r="P4581" s="124" t="s">
        <v>1314</v>
      </c>
    </row>
    <row r="4582" spans="1:16" ht="63.75">
      <c r="A4582" s="266" t="s">
        <v>619</v>
      </c>
      <c r="B4582" s="124"/>
      <c r="C4582" s="125" t="s">
        <v>713</v>
      </c>
      <c r="D4582" s="119">
        <v>43220</v>
      </c>
      <c r="E4582" s="120" t="s">
        <v>7725</v>
      </c>
      <c r="F4582" s="120" t="s">
        <v>3</v>
      </c>
      <c r="G4582" s="120">
        <v>1618211</v>
      </c>
      <c r="H4582" s="124"/>
      <c r="I4582" s="128" t="s">
        <v>9101</v>
      </c>
      <c r="J4582" s="124"/>
      <c r="K4582" s="124"/>
      <c r="L4582" s="124"/>
      <c r="M4582" s="124"/>
      <c r="N4582" s="213">
        <v>0</v>
      </c>
      <c r="O4582" s="213">
        <v>522</v>
      </c>
      <c r="P4582" s="124" t="s">
        <v>1314</v>
      </c>
    </row>
    <row r="4583" spans="1:16" ht="51">
      <c r="A4583" s="266">
        <v>681</v>
      </c>
      <c r="B4583" s="124"/>
      <c r="C4583" s="125" t="s">
        <v>237</v>
      </c>
      <c r="D4583" s="119">
        <v>43220</v>
      </c>
      <c r="E4583" s="120" t="s">
        <v>7758</v>
      </c>
      <c r="F4583" s="120" t="s">
        <v>3</v>
      </c>
      <c r="G4583" s="120">
        <v>1618258</v>
      </c>
      <c r="H4583" s="124"/>
      <c r="I4583" s="128" t="s">
        <v>9135</v>
      </c>
      <c r="J4583" s="124"/>
      <c r="K4583" s="124"/>
      <c r="L4583" s="124"/>
      <c r="M4583" s="124"/>
      <c r="N4583" s="213">
        <v>0</v>
      </c>
      <c r="O4583" s="213">
        <v>147.1</v>
      </c>
      <c r="P4583" s="124" t="s">
        <v>1314</v>
      </c>
    </row>
    <row r="4584" spans="1:16" ht="51">
      <c r="A4584" s="266" t="s">
        <v>619</v>
      </c>
      <c r="B4584" s="124"/>
      <c r="C4584" s="125" t="s">
        <v>713</v>
      </c>
      <c r="D4584" s="119">
        <v>43220</v>
      </c>
      <c r="E4584" s="120" t="s">
        <v>7796</v>
      </c>
      <c r="F4584" s="120" t="s">
        <v>3</v>
      </c>
      <c r="G4584" s="120">
        <v>1618095</v>
      </c>
      <c r="H4584" s="124"/>
      <c r="I4584" s="128" t="s">
        <v>9169</v>
      </c>
      <c r="J4584" s="124"/>
      <c r="K4584" s="124"/>
      <c r="L4584" s="124"/>
      <c r="M4584" s="124"/>
      <c r="N4584" s="213">
        <v>0</v>
      </c>
      <c r="O4584" s="213">
        <v>371</v>
      </c>
      <c r="P4584" s="124" t="s">
        <v>1314</v>
      </c>
    </row>
    <row r="4585" spans="1:16" ht="51">
      <c r="A4585" s="266">
        <v>660</v>
      </c>
      <c r="B4585" s="124"/>
      <c r="C4585" s="125" t="s">
        <v>233</v>
      </c>
      <c r="D4585" s="119">
        <v>43220</v>
      </c>
      <c r="E4585" s="120" t="s">
        <v>7893</v>
      </c>
      <c r="F4585" s="120" t="s">
        <v>3</v>
      </c>
      <c r="G4585" s="120">
        <v>1618028</v>
      </c>
      <c r="H4585" s="124"/>
      <c r="I4585" s="128" t="s">
        <v>9254</v>
      </c>
      <c r="J4585" s="124"/>
      <c r="K4585" s="124"/>
      <c r="L4585" s="124"/>
      <c r="M4585" s="124"/>
      <c r="N4585" s="213">
        <v>0</v>
      </c>
      <c r="O4585" s="213">
        <v>238.36</v>
      </c>
      <c r="P4585" s="124" t="s">
        <v>1314</v>
      </c>
    </row>
    <row r="4586" spans="1:16" ht="51">
      <c r="A4586" s="266">
        <v>574</v>
      </c>
      <c r="B4586" s="124"/>
      <c r="C4586" s="125" t="s">
        <v>850</v>
      </c>
      <c r="D4586" s="119">
        <v>43220</v>
      </c>
      <c r="E4586" s="120" t="s">
        <v>7894</v>
      </c>
      <c r="F4586" s="120" t="s">
        <v>3</v>
      </c>
      <c r="G4586" s="120">
        <v>1618057</v>
      </c>
      <c r="H4586" s="124"/>
      <c r="I4586" s="128" t="s">
        <v>9255</v>
      </c>
      <c r="J4586" s="124"/>
      <c r="K4586" s="124"/>
      <c r="L4586" s="124"/>
      <c r="M4586" s="124"/>
      <c r="N4586" s="213">
        <v>0</v>
      </c>
      <c r="O4586" s="213">
        <v>834</v>
      </c>
      <c r="P4586" s="124" t="s">
        <v>1314</v>
      </c>
    </row>
    <row r="4587" spans="1:16" ht="51">
      <c r="A4587" s="266">
        <v>574</v>
      </c>
      <c r="B4587" s="124"/>
      <c r="C4587" s="125" t="s">
        <v>850</v>
      </c>
      <c r="D4587" s="119">
        <v>43220</v>
      </c>
      <c r="E4587" s="120" t="s">
        <v>7895</v>
      </c>
      <c r="F4587" s="120" t="s">
        <v>3</v>
      </c>
      <c r="G4587" s="120">
        <v>1618064</v>
      </c>
      <c r="H4587" s="124"/>
      <c r="I4587" s="128" t="s">
        <v>9256</v>
      </c>
      <c r="J4587" s="124"/>
      <c r="K4587" s="124"/>
      <c r="L4587" s="124"/>
      <c r="M4587" s="124"/>
      <c r="N4587" s="213">
        <v>0</v>
      </c>
      <c r="O4587" s="213">
        <v>7795.65</v>
      </c>
      <c r="P4587" s="124" t="s">
        <v>1314</v>
      </c>
    </row>
    <row r="4588" spans="1:16" ht="51">
      <c r="A4588" s="266">
        <v>130</v>
      </c>
      <c r="B4588" s="124"/>
      <c r="C4588" s="125" t="s">
        <v>727</v>
      </c>
      <c r="D4588" s="119">
        <v>43220</v>
      </c>
      <c r="E4588" s="120" t="s">
        <v>7896</v>
      </c>
      <c r="F4588" s="120" t="s">
        <v>3</v>
      </c>
      <c r="G4588" s="120">
        <v>1618077</v>
      </c>
      <c r="H4588" s="124"/>
      <c r="I4588" s="128" t="s">
        <v>9257</v>
      </c>
      <c r="J4588" s="124"/>
      <c r="K4588" s="124"/>
      <c r="L4588" s="124"/>
      <c r="M4588" s="124"/>
      <c r="N4588" s="213">
        <v>0</v>
      </c>
      <c r="O4588" s="213">
        <v>145812.57999999999</v>
      </c>
      <c r="P4588" s="124" t="s">
        <v>1314</v>
      </c>
    </row>
    <row r="4589" spans="1:16" ht="51">
      <c r="A4589" s="266">
        <v>660</v>
      </c>
      <c r="B4589" s="124"/>
      <c r="C4589" s="125" t="s">
        <v>233</v>
      </c>
      <c r="D4589" s="119">
        <v>43220</v>
      </c>
      <c r="E4589" s="120" t="s">
        <v>7899</v>
      </c>
      <c r="F4589" s="120" t="s">
        <v>3</v>
      </c>
      <c r="G4589" s="120">
        <v>1618115</v>
      </c>
      <c r="H4589" s="124"/>
      <c r="I4589" s="128" t="s">
        <v>9260</v>
      </c>
      <c r="J4589" s="124"/>
      <c r="K4589" s="124"/>
      <c r="L4589" s="124"/>
      <c r="M4589" s="124"/>
      <c r="N4589" s="213">
        <v>0</v>
      </c>
      <c r="O4589" s="213">
        <v>1001.6</v>
      </c>
      <c r="P4589" s="124" t="s">
        <v>1314</v>
      </c>
    </row>
    <row r="4590" spans="1:16" ht="51">
      <c r="A4590" s="266">
        <v>660</v>
      </c>
      <c r="B4590" s="124"/>
      <c r="C4590" s="125" t="s">
        <v>233</v>
      </c>
      <c r="D4590" s="119">
        <v>43220</v>
      </c>
      <c r="E4590" s="120" t="s">
        <v>7900</v>
      </c>
      <c r="F4590" s="120" t="s">
        <v>3</v>
      </c>
      <c r="G4590" s="120">
        <v>1618117</v>
      </c>
      <c r="H4590" s="124"/>
      <c r="I4590" s="128" t="s">
        <v>9261</v>
      </c>
      <c r="J4590" s="124"/>
      <c r="K4590" s="124"/>
      <c r="L4590" s="124"/>
      <c r="M4590" s="124"/>
      <c r="N4590" s="213">
        <v>0</v>
      </c>
      <c r="O4590" s="213">
        <v>675.72</v>
      </c>
      <c r="P4590" s="124" t="s">
        <v>1314</v>
      </c>
    </row>
    <row r="4591" spans="1:16" ht="51">
      <c r="A4591" s="266">
        <v>660</v>
      </c>
      <c r="B4591" s="124"/>
      <c r="C4591" s="125" t="s">
        <v>233</v>
      </c>
      <c r="D4591" s="119">
        <v>43220</v>
      </c>
      <c r="E4591" s="120" t="s">
        <v>7901</v>
      </c>
      <c r="F4591" s="120" t="s">
        <v>3</v>
      </c>
      <c r="G4591" s="120">
        <v>1618118</v>
      </c>
      <c r="H4591" s="124"/>
      <c r="I4591" s="128" t="s">
        <v>9262</v>
      </c>
      <c r="J4591" s="124"/>
      <c r="K4591" s="124"/>
      <c r="L4591" s="124"/>
      <c r="M4591" s="124"/>
      <c r="N4591" s="213">
        <v>0</v>
      </c>
      <c r="O4591" s="213">
        <v>1024.22</v>
      </c>
      <c r="P4591" s="124" t="s">
        <v>1314</v>
      </c>
    </row>
    <row r="4592" spans="1:16" ht="63.75">
      <c r="A4592" s="266" t="s">
        <v>619</v>
      </c>
      <c r="B4592" s="124"/>
      <c r="C4592" s="125" t="s">
        <v>713</v>
      </c>
      <c r="D4592" s="119">
        <v>43220</v>
      </c>
      <c r="E4592" s="120" t="s">
        <v>7902</v>
      </c>
      <c r="F4592" s="120" t="s">
        <v>3</v>
      </c>
      <c r="G4592" s="120">
        <v>1618121</v>
      </c>
      <c r="H4592" s="124"/>
      <c r="I4592" s="128" t="s">
        <v>9263</v>
      </c>
      <c r="J4592" s="124"/>
      <c r="K4592" s="124"/>
      <c r="L4592" s="124"/>
      <c r="M4592" s="124"/>
      <c r="N4592" s="213">
        <v>0</v>
      </c>
      <c r="O4592" s="213">
        <v>260.39999999999998</v>
      </c>
      <c r="P4592" s="124" t="s">
        <v>1314</v>
      </c>
    </row>
    <row r="4593" spans="1:16" ht="63.75">
      <c r="A4593" s="266">
        <v>660</v>
      </c>
      <c r="B4593" s="124"/>
      <c r="C4593" s="125" t="s">
        <v>233</v>
      </c>
      <c r="D4593" s="119">
        <v>43220</v>
      </c>
      <c r="E4593" s="120" t="s">
        <v>7903</v>
      </c>
      <c r="F4593" s="120" t="s">
        <v>3</v>
      </c>
      <c r="G4593" s="120">
        <v>1618122</v>
      </c>
      <c r="H4593" s="124"/>
      <c r="I4593" s="128" t="s">
        <v>9264</v>
      </c>
      <c r="J4593" s="124"/>
      <c r="K4593" s="124"/>
      <c r="L4593" s="124"/>
      <c r="M4593" s="124"/>
      <c r="N4593" s="213">
        <v>0</v>
      </c>
      <c r="O4593" s="213">
        <v>217.39</v>
      </c>
      <c r="P4593" s="124" t="s">
        <v>1314</v>
      </c>
    </row>
    <row r="4594" spans="1:16" ht="51">
      <c r="A4594" s="266" t="s">
        <v>619</v>
      </c>
      <c r="B4594" s="124"/>
      <c r="C4594" s="125" t="s">
        <v>713</v>
      </c>
      <c r="D4594" s="119">
        <v>43220</v>
      </c>
      <c r="E4594" s="120" t="s">
        <v>7904</v>
      </c>
      <c r="F4594" s="120" t="s">
        <v>3</v>
      </c>
      <c r="G4594" s="120">
        <v>1618124</v>
      </c>
      <c r="H4594" s="124"/>
      <c r="I4594" s="128" t="s">
        <v>9265</v>
      </c>
      <c r="J4594" s="124"/>
      <c r="K4594" s="124"/>
      <c r="L4594" s="124"/>
      <c r="M4594" s="124"/>
      <c r="N4594" s="213">
        <v>0</v>
      </c>
      <c r="O4594" s="213">
        <v>70</v>
      </c>
      <c r="P4594" s="124" t="s">
        <v>1314</v>
      </c>
    </row>
    <row r="4595" spans="1:16" ht="51">
      <c r="A4595" s="266">
        <v>373</v>
      </c>
      <c r="B4595" s="124"/>
      <c r="C4595" s="125" t="s">
        <v>1269</v>
      </c>
      <c r="D4595" s="119">
        <v>43220</v>
      </c>
      <c r="E4595" s="120" t="s">
        <v>7905</v>
      </c>
      <c r="F4595" s="120" t="s">
        <v>3</v>
      </c>
      <c r="G4595" s="120">
        <v>1618031</v>
      </c>
      <c r="H4595" s="124"/>
      <c r="I4595" s="128" t="s">
        <v>9266</v>
      </c>
      <c r="J4595" s="124"/>
      <c r="K4595" s="124"/>
      <c r="L4595" s="124"/>
      <c r="M4595" s="124"/>
      <c r="N4595" s="213">
        <v>0</v>
      </c>
      <c r="O4595" s="213">
        <v>982</v>
      </c>
      <c r="P4595" s="124" t="s">
        <v>1314</v>
      </c>
    </row>
    <row r="4596" spans="1:16" ht="51">
      <c r="A4596" s="266">
        <v>576</v>
      </c>
      <c r="B4596" s="124"/>
      <c r="C4596" s="125" t="s">
        <v>852</v>
      </c>
      <c r="D4596" s="119">
        <v>43220</v>
      </c>
      <c r="E4596" s="120" t="s">
        <v>7907</v>
      </c>
      <c r="F4596" s="120" t="s">
        <v>3</v>
      </c>
      <c r="G4596" s="120">
        <v>1618066</v>
      </c>
      <c r="H4596" s="124"/>
      <c r="I4596" s="128" t="s">
        <v>9268</v>
      </c>
      <c r="J4596" s="124"/>
      <c r="K4596" s="124"/>
      <c r="L4596" s="124"/>
      <c r="M4596" s="124"/>
      <c r="N4596" s="213">
        <v>0</v>
      </c>
      <c r="O4596" s="213">
        <v>1000</v>
      </c>
      <c r="P4596" s="124" t="s">
        <v>1314</v>
      </c>
    </row>
    <row r="4597" spans="1:16" ht="38.25">
      <c r="A4597" s="266">
        <v>291</v>
      </c>
      <c r="B4597" s="124"/>
      <c r="C4597" s="125" t="s">
        <v>794</v>
      </c>
      <c r="D4597" s="119">
        <v>43220</v>
      </c>
      <c r="E4597" s="120" t="s">
        <v>7910</v>
      </c>
      <c r="F4597" s="120" t="s">
        <v>3</v>
      </c>
      <c r="G4597" s="120">
        <v>1618144</v>
      </c>
      <c r="H4597" s="124"/>
      <c r="I4597" s="128" t="s">
        <v>9271</v>
      </c>
      <c r="J4597" s="124"/>
      <c r="K4597" s="124"/>
      <c r="L4597" s="124"/>
      <c r="M4597" s="124"/>
      <c r="N4597" s="213">
        <v>0</v>
      </c>
      <c r="O4597" s="213">
        <v>49</v>
      </c>
      <c r="P4597" s="124" t="s">
        <v>1314</v>
      </c>
    </row>
    <row r="4598" spans="1:16" ht="51">
      <c r="A4598" s="266">
        <v>309</v>
      </c>
      <c r="B4598" s="124"/>
      <c r="C4598" s="125" t="s">
        <v>806</v>
      </c>
      <c r="D4598" s="119">
        <v>43220</v>
      </c>
      <c r="E4598" s="120" t="s">
        <v>7911</v>
      </c>
      <c r="F4598" s="120" t="s">
        <v>3</v>
      </c>
      <c r="G4598" s="120">
        <v>1618176</v>
      </c>
      <c r="H4598" s="124"/>
      <c r="I4598" s="128" t="s">
        <v>9272</v>
      </c>
      <c r="J4598" s="124"/>
      <c r="K4598" s="124"/>
      <c r="L4598" s="124"/>
      <c r="M4598" s="124"/>
      <c r="N4598" s="213">
        <v>0</v>
      </c>
      <c r="O4598" s="213">
        <v>22</v>
      </c>
      <c r="P4598" s="124" t="s">
        <v>1314</v>
      </c>
    </row>
    <row r="4599" spans="1:16" ht="76.5">
      <c r="A4599" s="266">
        <v>582</v>
      </c>
      <c r="B4599" s="124"/>
      <c r="C4599" s="125" t="s">
        <v>856</v>
      </c>
      <c r="D4599" s="119">
        <v>43220</v>
      </c>
      <c r="E4599" s="120" t="s">
        <v>8636</v>
      </c>
      <c r="F4599" s="120" t="s">
        <v>1315</v>
      </c>
      <c r="G4599" s="120">
        <v>17493663</v>
      </c>
      <c r="H4599" s="124"/>
      <c r="I4599" s="128" t="s">
        <v>9958</v>
      </c>
      <c r="J4599" s="124"/>
      <c r="K4599" s="124"/>
      <c r="L4599" s="124"/>
      <c r="M4599" s="124"/>
      <c r="N4599" s="213">
        <v>0</v>
      </c>
      <c r="O4599" s="213">
        <v>1756</v>
      </c>
      <c r="P4599" s="124" t="s">
        <v>1314</v>
      </c>
    </row>
    <row r="4600" spans="1:16" ht="76.5">
      <c r="A4600" s="266">
        <v>212</v>
      </c>
      <c r="B4600" s="124"/>
      <c r="C4600" s="125" t="s">
        <v>761</v>
      </c>
      <c r="D4600" s="119">
        <v>43220</v>
      </c>
      <c r="E4600" s="120" t="s">
        <v>8637</v>
      </c>
      <c r="F4600" s="120" t="s">
        <v>1315</v>
      </c>
      <c r="G4600" s="120">
        <v>17493674</v>
      </c>
      <c r="H4600" s="124"/>
      <c r="I4600" s="128" t="s">
        <v>9959</v>
      </c>
      <c r="J4600" s="124"/>
      <c r="K4600" s="124"/>
      <c r="L4600" s="124"/>
      <c r="M4600" s="124"/>
      <c r="N4600" s="213">
        <v>0</v>
      </c>
      <c r="O4600" s="213">
        <v>1448</v>
      </c>
      <c r="P4600" s="124" t="s">
        <v>1314</v>
      </c>
    </row>
    <row r="4601" spans="1:16" ht="76.5">
      <c r="A4601" s="266" t="s">
        <v>619</v>
      </c>
      <c r="B4601" s="124"/>
      <c r="C4601" s="125" t="s">
        <v>713</v>
      </c>
      <c r="D4601" s="119">
        <v>43220</v>
      </c>
      <c r="E4601" s="120" t="s">
        <v>8638</v>
      </c>
      <c r="F4601" s="120" t="s">
        <v>1315</v>
      </c>
      <c r="G4601" s="120">
        <v>17493677</v>
      </c>
      <c r="H4601" s="124"/>
      <c r="I4601" s="128" t="s">
        <v>9960</v>
      </c>
      <c r="J4601" s="124"/>
      <c r="K4601" s="124"/>
      <c r="L4601" s="124"/>
      <c r="M4601" s="124"/>
      <c r="N4601" s="213">
        <v>0</v>
      </c>
      <c r="O4601" s="213">
        <v>5949</v>
      </c>
      <c r="P4601" s="124" t="s">
        <v>1314</v>
      </c>
    </row>
    <row r="4602" spans="1:16" ht="76.5">
      <c r="A4602" s="266">
        <v>292</v>
      </c>
      <c r="B4602" s="124"/>
      <c r="C4602" s="125" t="s">
        <v>152</v>
      </c>
      <c r="D4602" s="119">
        <v>43220</v>
      </c>
      <c r="E4602" s="120" t="s">
        <v>8639</v>
      </c>
      <c r="F4602" s="120" t="s">
        <v>1315</v>
      </c>
      <c r="G4602" s="120">
        <v>17493678</v>
      </c>
      <c r="H4602" s="124"/>
      <c r="I4602" s="128" t="s">
        <v>9961</v>
      </c>
      <c r="J4602" s="124"/>
      <c r="K4602" s="124"/>
      <c r="L4602" s="124"/>
      <c r="M4602" s="124"/>
      <c r="N4602" s="213">
        <v>0</v>
      </c>
      <c r="O4602" s="213">
        <v>1833</v>
      </c>
      <c r="P4602" s="124" t="s">
        <v>1314</v>
      </c>
    </row>
    <row r="4603" spans="1:16" ht="76.5">
      <c r="A4603" s="266">
        <v>373</v>
      </c>
      <c r="B4603" s="124"/>
      <c r="C4603" s="125" t="s">
        <v>1269</v>
      </c>
      <c r="D4603" s="119">
        <v>43220</v>
      </c>
      <c r="E4603" s="120" t="s">
        <v>8640</v>
      </c>
      <c r="F4603" s="120" t="s">
        <v>1315</v>
      </c>
      <c r="G4603" s="120">
        <v>17512510</v>
      </c>
      <c r="H4603" s="124"/>
      <c r="I4603" s="128" t="s">
        <v>9962</v>
      </c>
      <c r="J4603" s="124"/>
      <c r="K4603" s="124"/>
      <c r="L4603" s="124"/>
      <c r="M4603" s="124"/>
      <c r="N4603" s="213">
        <v>0</v>
      </c>
      <c r="O4603" s="213">
        <v>8391500.3900000006</v>
      </c>
      <c r="P4603" s="124" t="s">
        <v>1314</v>
      </c>
    </row>
    <row r="4604" spans="1:16" ht="51">
      <c r="A4604" s="266" t="s">
        <v>619</v>
      </c>
      <c r="B4604" s="124"/>
      <c r="C4604" s="125" t="s">
        <v>713</v>
      </c>
      <c r="D4604" s="119">
        <v>43220</v>
      </c>
      <c r="E4604" s="120" t="s">
        <v>8641</v>
      </c>
      <c r="F4604" s="120" t="s">
        <v>6</v>
      </c>
      <c r="G4604" s="120">
        <v>969182</v>
      </c>
      <c r="H4604" s="124"/>
      <c r="I4604" s="128" t="s">
        <v>9963</v>
      </c>
      <c r="J4604" s="124"/>
      <c r="K4604" s="124"/>
      <c r="L4604" s="124"/>
      <c r="M4604" s="124"/>
      <c r="N4604" s="213">
        <v>0</v>
      </c>
      <c r="O4604" s="213">
        <v>3215.31</v>
      </c>
      <c r="P4604" s="124" t="s">
        <v>1314</v>
      </c>
    </row>
    <row r="4605" spans="1:16">
      <c r="A4605" s="266" t="s">
        <v>1370</v>
      </c>
      <c r="B4605" s="124"/>
      <c r="C4605" s="125" t="s">
        <v>1370</v>
      </c>
      <c r="D4605" s="119">
        <v>43220</v>
      </c>
      <c r="E4605" s="120" t="s">
        <v>8642</v>
      </c>
      <c r="F4605" s="120" t="s">
        <v>13</v>
      </c>
      <c r="G4605" s="120">
        <v>381910</v>
      </c>
      <c r="H4605" s="124"/>
      <c r="I4605" s="128" t="s">
        <v>1396</v>
      </c>
      <c r="J4605" s="124"/>
      <c r="K4605" s="124"/>
      <c r="L4605" s="124"/>
      <c r="M4605" s="124"/>
      <c r="N4605" s="213">
        <v>5335659.0199999996</v>
      </c>
      <c r="O4605" s="213">
        <v>0</v>
      </c>
      <c r="P4605" s="124" t="s">
        <v>1314</v>
      </c>
    </row>
    <row r="4606" spans="1:16">
      <c r="A4606" s="266" t="s">
        <v>1370</v>
      </c>
      <c r="B4606" s="124"/>
      <c r="C4606" s="125" t="s">
        <v>1370</v>
      </c>
      <c r="D4606" s="119">
        <v>43220</v>
      </c>
      <c r="E4606" s="120" t="s">
        <v>8643</v>
      </c>
      <c r="F4606" s="120" t="s">
        <v>13</v>
      </c>
      <c r="G4606" s="120">
        <v>381912</v>
      </c>
      <c r="H4606" s="124"/>
      <c r="I4606" s="128" t="s">
        <v>1396</v>
      </c>
      <c r="J4606" s="124"/>
      <c r="K4606" s="124"/>
      <c r="L4606" s="124"/>
      <c r="M4606" s="124"/>
      <c r="N4606" s="213">
        <v>5335659.0199999996</v>
      </c>
      <c r="O4606" s="213">
        <v>0</v>
      </c>
      <c r="P4606" s="124" t="s">
        <v>1314</v>
      </c>
    </row>
    <row r="4607" spans="1:16">
      <c r="A4607" s="266" t="s">
        <v>1370</v>
      </c>
      <c r="B4607" s="124"/>
      <c r="C4607" s="125" t="s">
        <v>1370</v>
      </c>
      <c r="D4607" s="119">
        <v>43220</v>
      </c>
      <c r="E4607" s="120" t="s">
        <v>8644</v>
      </c>
      <c r="F4607" s="120" t="s">
        <v>13</v>
      </c>
      <c r="G4607" s="120">
        <v>381914</v>
      </c>
      <c r="H4607" s="124"/>
      <c r="I4607" s="128" t="s">
        <v>1396</v>
      </c>
      <c r="J4607" s="124"/>
      <c r="K4607" s="124"/>
      <c r="L4607" s="124"/>
      <c r="M4607" s="124"/>
      <c r="N4607" s="213">
        <v>5335659.0199999996</v>
      </c>
      <c r="O4607" s="213">
        <v>0</v>
      </c>
      <c r="P4607" s="124" t="s">
        <v>1314</v>
      </c>
    </row>
    <row r="4608" spans="1:16">
      <c r="A4608" s="266" t="s">
        <v>1370</v>
      </c>
      <c r="B4608" s="124"/>
      <c r="C4608" s="125" t="s">
        <v>1370</v>
      </c>
      <c r="D4608" s="119">
        <v>43220</v>
      </c>
      <c r="E4608" s="120" t="s">
        <v>8645</v>
      </c>
      <c r="F4608" s="120" t="s">
        <v>13</v>
      </c>
      <c r="G4608" s="120">
        <v>381916</v>
      </c>
      <c r="H4608" s="124"/>
      <c r="I4608" s="128" t="s">
        <v>1396</v>
      </c>
      <c r="J4608" s="124"/>
      <c r="K4608" s="124"/>
      <c r="L4608" s="124"/>
      <c r="M4608" s="124"/>
      <c r="N4608" s="213">
        <v>5335659.0199999996</v>
      </c>
      <c r="O4608" s="213">
        <v>0</v>
      </c>
      <c r="P4608" s="124" t="s">
        <v>1314</v>
      </c>
    </row>
    <row r="4609" spans="1:16">
      <c r="A4609" s="266" t="s">
        <v>1370</v>
      </c>
      <c r="B4609" s="124"/>
      <c r="C4609" s="125" t="s">
        <v>1370</v>
      </c>
      <c r="D4609" s="119">
        <v>43220</v>
      </c>
      <c r="E4609" s="120" t="s">
        <v>8646</v>
      </c>
      <c r="F4609" s="120" t="s">
        <v>13</v>
      </c>
      <c r="G4609" s="120">
        <v>381918</v>
      </c>
      <c r="H4609" s="124"/>
      <c r="I4609" s="128" t="s">
        <v>1396</v>
      </c>
      <c r="J4609" s="124"/>
      <c r="K4609" s="124"/>
      <c r="L4609" s="124"/>
      <c r="M4609" s="124"/>
      <c r="N4609" s="213">
        <v>5335659.0199999996</v>
      </c>
      <c r="O4609" s="213">
        <v>0</v>
      </c>
      <c r="P4609" s="124" t="s">
        <v>1314</v>
      </c>
    </row>
    <row r="4610" spans="1:16">
      <c r="A4610" s="266" t="s">
        <v>1370</v>
      </c>
      <c r="B4610" s="124"/>
      <c r="C4610" s="125" t="s">
        <v>1370</v>
      </c>
      <c r="D4610" s="119">
        <v>43220</v>
      </c>
      <c r="E4610" s="120" t="s">
        <v>8647</v>
      </c>
      <c r="F4610" s="120" t="s">
        <v>13</v>
      </c>
      <c r="G4610" s="120">
        <v>381920</v>
      </c>
      <c r="H4610" s="124"/>
      <c r="I4610" s="128" t="s">
        <v>1396</v>
      </c>
      <c r="J4610" s="124"/>
      <c r="K4610" s="124"/>
      <c r="L4610" s="124"/>
      <c r="M4610" s="124"/>
      <c r="N4610" s="213">
        <v>14655014.300000001</v>
      </c>
      <c r="O4610" s="213">
        <v>0</v>
      </c>
      <c r="P4610" s="124" t="s">
        <v>1314</v>
      </c>
    </row>
    <row r="4611" spans="1:16">
      <c r="A4611" s="266" t="s">
        <v>1370</v>
      </c>
      <c r="B4611" s="124"/>
      <c r="C4611" s="125" t="s">
        <v>1370</v>
      </c>
      <c r="D4611" s="119">
        <v>43220</v>
      </c>
      <c r="E4611" s="120" t="s">
        <v>8648</v>
      </c>
      <c r="F4611" s="120" t="s">
        <v>13</v>
      </c>
      <c r="G4611" s="120">
        <v>381922</v>
      </c>
      <c r="H4611" s="124"/>
      <c r="I4611" s="128" t="s">
        <v>1396</v>
      </c>
      <c r="J4611" s="124"/>
      <c r="K4611" s="124"/>
      <c r="L4611" s="124"/>
      <c r="M4611" s="124"/>
      <c r="N4611" s="213">
        <v>14655014.300000001</v>
      </c>
      <c r="O4611" s="213">
        <v>0</v>
      </c>
      <c r="P4611" s="124" t="s">
        <v>1314</v>
      </c>
    </row>
    <row r="4612" spans="1:16">
      <c r="A4612" s="266" t="s">
        <v>1370</v>
      </c>
      <c r="B4612" s="124"/>
      <c r="C4612" s="125" t="s">
        <v>1370</v>
      </c>
      <c r="D4612" s="119">
        <v>43220</v>
      </c>
      <c r="E4612" s="120" t="s">
        <v>8649</v>
      </c>
      <c r="F4612" s="120" t="s">
        <v>13</v>
      </c>
      <c r="G4612" s="120">
        <v>381924</v>
      </c>
      <c r="H4612" s="124"/>
      <c r="I4612" s="128" t="s">
        <v>1396</v>
      </c>
      <c r="J4612" s="124"/>
      <c r="K4612" s="124"/>
      <c r="L4612" s="124"/>
      <c r="M4612" s="124"/>
      <c r="N4612" s="213">
        <v>14655014.300000001</v>
      </c>
      <c r="O4612" s="213">
        <v>0</v>
      </c>
      <c r="P4612" s="124" t="s">
        <v>1314</v>
      </c>
    </row>
    <row r="4613" spans="1:16">
      <c r="A4613" s="266" t="s">
        <v>1370</v>
      </c>
      <c r="B4613" s="124"/>
      <c r="C4613" s="125" t="s">
        <v>1370</v>
      </c>
      <c r="D4613" s="119">
        <v>43220</v>
      </c>
      <c r="E4613" s="120" t="s">
        <v>8650</v>
      </c>
      <c r="F4613" s="120" t="s">
        <v>13</v>
      </c>
      <c r="G4613" s="120">
        <v>381926</v>
      </c>
      <c r="H4613" s="124"/>
      <c r="I4613" s="128" t="s">
        <v>1396</v>
      </c>
      <c r="J4613" s="124"/>
      <c r="K4613" s="124"/>
      <c r="L4613" s="124"/>
      <c r="M4613" s="124"/>
      <c r="N4613" s="213">
        <v>14655014.300000001</v>
      </c>
      <c r="O4613" s="213">
        <v>0</v>
      </c>
      <c r="P4613" s="124" t="s">
        <v>1314</v>
      </c>
    </row>
    <row r="4614" spans="1:16">
      <c r="A4614" s="266" t="s">
        <v>1370</v>
      </c>
      <c r="B4614" s="124"/>
      <c r="C4614" s="125" t="s">
        <v>1370</v>
      </c>
      <c r="D4614" s="119">
        <v>43220</v>
      </c>
      <c r="E4614" s="120" t="s">
        <v>8651</v>
      </c>
      <c r="F4614" s="120" t="s">
        <v>13</v>
      </c>
      <c r="G4614" s="120">
        <v>381928</v>
      </c>
      <c r="H4614" s="124"/>
      <c r="I4614" s="128" t="s">
        <v>1396</v>
      </c>
      <c r="J4614" s="124"/>
      <c r="K4614" s="124"/>
      <c r="L4614" s="124"/>
      <c r="M4614" s="124"/>
      <c r="N4614" s="213">
        <v>14655014.300000001</v>
      </c>
      <c r="O4614" s="213">
        <v>0</v>
      </c>
      <c r="P4614" s="124" t="s">
        <v>1314</v>
      </c>
    </row>
    <row r="4615" spans="1:16">
      <c r="A4615" s="266" t="s">
        <v>1370</v>
      </c>
      <c r="B4615" s="124"/>
      <c r="C4615" s="125" t="s">
        <v>1370</v>
      </c>
      <c r="D4615" s="119">
        <v>43220</v>
      </c>
      <c r="E4615" s="120" t="s">
        <v>8652</v>
      </c>
      <c r="F4615" s="120" t="s">
        <v>13</v>
      </c>
      <c r="G4615" s="120">
        <v>381930</v>
      </c>
      <c r="H4615" s="124"/>
      <c r="I4615" s="128" t="s">
        <v>1396</v>
      </c>
      <c r="J4615" s="124"/>
      <c r="K4615" s="124"/>
      <c r="L4615" s="124"/>
      <c r="M4615" s="124"/>
      <c r="N4615" s="213">
        <v>2696240.68</v>
      </c>
      <c r="O4615" s="213">
        <v>0</v>
      </c>
      <c r="P4615" s="124" t="s">
        <v>1314</v>
      </c>
    </row>
    <row r="4616" spans="1:16">
      <c r="A4616" s="266" t="s">
        <v>1370</v>
      </c>
      <c r="B4616" s="124"/>
      <c r="C4616" s="125" t="s">
        <v>1370</v>
      </c>
      <c r="D4616" s="119">
        <v>43220</v>
      </c>
      <c r="E4616" s="120" t="s">
        <v>8653</v>
      </c>
      <c r="F4616" s="120" t="s">
        <v>13</v>
      </c>
      <c r="G4616" s="120">
        <v>381932</v>
      </c>
      <c r="H4616" s="124"/>
      <c r="I4616" s="128" t="s">
        <v>1396</v>
      </c>
      <c r="J4616" s="124"/>
      <c r="K4616" s="124"/>
      <c r="L4616" s="124"/>
      <c r="M4616" s="124"/>
      <c r="N4616" s="213">
        <v>2696240.68</v>
      </c>
      <c r="O4616" s="213">
        <v>0</v>
      </c>
      <c r="P4616" s="124" t="s">
        <v>1314</v>
      </c>
    </row>
    <row r="4617" spans="1:16">
      <c r="A4617" s="266" t="s">
        <v>1370</v>
      </c>
      <c r="B4617" s="124"/>
      <c r="C4617" s="125" t="s">
        <v>1370</v>
      </c>
      <c r="D4617" s="119">
        <v>43220</v>
      </c>
      <c r="E4617" s="120" t="s">
        <v>8654</v>
      </c>
      <c r="F4617" s="120" t="s">
        <v>13</v>
      </c>
      <c r="G4617" s="120">
        <v>381934</v>
      </c>
      <c r="H4617" s="124"/>
      <c r="I4617" s="128" t="s">
        <v>1396</v>
      </c>
      <c r="J4617" s="124"/>
      <c r="K4617" s="124"/>
      <c r="L4617" s="124"/>
      <c r="M4617" s="124"/>
      <c r="N4617" s="213">
        <v>2696240.68</v>
      </c>
      <c r="O4617" s="213">
        <v>0</v>
      </c>
      <c r="P4617" s="124" t="s">
        <v>1314</v>
      </c>
    </row>
    <row r="4618" spans="1:16">
      <c r="A4618" s="266" t="s">
        <v>1370</v>
      </c>
      <c r="B4618" s="124"/>
      <c r="C4618" s="125" t="s">
        <v>1370</v>
      </c>
      <c r="D4618" s="119">
        <v>43220</v>
      </c>
      <c r="E4618" s="120" t="s">
        <v>8655</v>
      </c>
      <c r="F4618" s="120" t="s">
        <v>13</v>
      </c>
      <c r="G4618" s="120">
        <v>381936</v>
      </c>
      <c r="H4618" s="124"/>
      <c r="I4618" s="128" t="s">
        <v>1396</v>
      </c>
      <c r="J4618" s="124"/>
      <c r="K4618" s="124"/>
      <c r="L4618" s="124"/>
      <c r="M4618" s="124"/>
      <c r="N4618" s="213">
        <v>2696240.68</v>
      </c>
      <c r="O4618" s="213">
        <v>0</v>
      </c>
      <c r="P4618" s="124" t="s">
        <v>1314</v>
      </c>
    </row>
    <row r="4619" spans="1:16">
      <c r="A4619" s="266" t="s">
        <v>1370</v>
      </c>
      <c r="B4619" s="124"/>
      <c r="C4619" s="125" t="s">
        <v>1370</v>
      </c>
      <c r="D4619" s="119">
        <v>43220</v>
      </c>
      <c r="E4619" s="120" t="s">
        <v>8656</v>
      </c>
      <c r="F4619" s="120" t="s">
        <v>13</v>
      </c>
      <c r="G4619" s="120">
        <v>381938</v>
      </c>
      <c r="H4619" s="124"/>
      <c r="I4619" s="128" t="s">
        <v>1396</v>
      </c>
      <c r="J4619" s="124"/>
      <c r="K4619" s="124"/>
      <c r="L4619" s="124"/>
      <c r="M4619" s="124"/>
      <c r="N4619" s="213">
        <v>2696240.68</v>
      </c>
      <c r="O4619" s="213">
        <v>0</v>
      </c>
      <c r="P4619" s="124" t="s">
        <v>1314</v>
      </c>
    </row>
    <row r="4620" spans="1:16">
      <c r="A4620" s="266" t="s">
        <v>1370</v>
      </c>
      <c r="B4620" s="124"/>
      <c r="C4620" s="125" t="s">
        <v>1370</v>
      </c>
      <c r="D4620" s="119">
        <v>43220</v>
      </c>
      <c r="E4620" s="120" t="s">
        <v>8657</v>
      </c>
      <c r="F4620" s="120" t="s">
        <v>13</v>
      </c>
      <c r="G4620" s="120">
        <v>381940</v>
      </c>
      <c r="H4620" s="124"/>
      <c r="I4620" s="128" t="s">
        <v>1396</v>
      </c>
      <c r="J4620" s="124"/>
      <c r="K4620" s="124"/>
      <c r="L4620" s="124"/>
      <c r="M4620" s="124"/>
      <c r="N4620" s="213">
        <v>1460305.62</v>
      </c>
      <c r="O4620" s="213">
        <v>0</v>
      </c>
      <c r="P4620" s="124" t="s">
        <v>1314</v>
      </c>
    </row>
    <row r="4621" spans="1:16">
      <c r="A4621" s="266" t="s">
        <v>1370</v>
      </c>
      <c r="B4621" s="124"/>
      <c r="C4621" s="125" t="s">
        <v>1370</v>
      </c>
      <c r="D4621" s="119">
        <v>43220</v>
      </c>
      <c r="E4621" s="120" t="s">
        <v>8658</v>
      </c>
      <c r="F4621" s="120" t="s">
        <v>13</v>
      </c>
      <c r="G4621" s="120">
        <v>381942</v>
      </c>
      <c r="H4621" s="124"/>
      <c r="I4621" s="128" t="s">
        <v>1396</v>
      </c>
      <c r="J4621" s="124"/>
      <c r="K4621" s="124"/>
      <c r="L4621" s="124"/>
      <c r="M4621" s="124"/>
      <c r="N4621" s="213">
        <v>174617.87</v>
      </c>
      <c r="O4621" s="213">
        <v>0</v>
      </c>
      <c r="P4621" s="124" t="s">
        <v>1314</v>
      </c>
    </row>
    <row r="4622" spans="1:16">
      <c r="A4622" s="266" t="s">
        <v>1370</v>
      </c>
      <c r="B4622" s="124"/>
      <c r="C4622" s="125" t="s">
        <v>1370</v>
      </c>
      <c r="D4622" s="119">
        <v>43220</v>
      </c>
      <c r="E4622" s="120" t="s">
        <v>8659</v>
      </c>
      <c r="F4622" s="120" t="s">
        <v>13</v>
      </c>
      <c r="G4622" s="120">
        <v>381944</v>
      </c>
      <c r="H4622" s="124"/>
      <c r="I4622" s="128" t="s">
        <v>1396</v>
      </c>
      <c r="J4622" s="124"/>
      <c r="K4622" s="124"/>
      <c r="L4622" s="124"/>
      <c r="M4622" s="124"/>
      <c r="N4622" s="213">
        <v>2336031.62</v>
      </c>
      <c r="O4622" s="213">
        <v>0</v>
      </c>
      <c r="P4622" s="124" t="s">
        <v>1314</v>
      </c>
    </row>
    <row r="4623" spans="1:16">
      <c r="A4623" s="266" t="s">
        <v>1370</v>
      </c>
      <c r="B4623" s="124"/>
      <c r="C4623" s="125" t="s">
        <v>1370</v>
      </c>
      <c r="D4623" s="119">
        <v>43220</v>
      </c>
      <c r="E4623" s="120" t="s">
        <v>8660</v>
      </c>
      <c r="F4623" s="120" t="s">
        <v>13</v>
      </c>
      <c r="G4623" s="120">
        <v>381946</v>
      </c>
      <c r="H4623" s="124"/>
      <c r="I4623" s="128" t="s">
        <v>1396</v>
      </c>
      <c r="J4623" s="124"/>
      <c r="K4623" s="124"/>
      <c r="L4623" s="124"/>
      <c r="M4623" s="124"/>
      <c r="N4623" s="213">
        <v>615571.26</v>
      </c>
      <c r="O4623" s="213">
        <v>0</v>
      </c>
      <c r="P4623" s="124" t="s">
        <v>1314</v>
      </c>
    </row>
    <row r="4624" spans="1:16">
      <c r="A4624" s="266" t="s">
        <v>1370</v>
      </c>
      <c r="B4624" s="124"/>
      <c r="C4624" s="125" t="s">
        <v>1370</v>
      </c>
      <c r="D4624" s="119">
        <v>43220</v>
      </c>
      <c r="E4624" s="120" t="s">
        <v>8661</v>
      </c>
      <c r="F4624" s="120" t="s">
        <v>13</v>
      </c>
      <c r="G4624" s="120">
        <v>381948</v>
      </c>
      <c r="H4624" s="124"/>
      <c r="I4624" s="128" t="s">
        <v>1396</v>
      </c>
      <c r="J4624" s="124"/>
      <c r="K4624" s="124"/>
      <c r="L4624" s="124"/>
      <c r="M4624" s="124"/>
      <c r="N4624" s="213">
        <v>4010900.96</v>
      </c>
      <c r="O4624" s="213">
        <v>0</v>
      </c>
      <c r="P4624" s="124" t="s">
        <v>1314</v>
      </c>
    </row>
    <row r="4625" spans="1:16">
      <c r="A4625" s="266" t="s">
        <v>1370</v>
      </c>
      <c r="B4625" s="124"/>
      <c r="C4625" s="125" t="s">
        <v>1370</v>
      </c>
      <c r="D4625" s="119">
        <v>43220</v>
      </c>
      <c r="E4625" s="120" t="s">
        <v>8662</v>
      </c>
      <c r="F4625" s="120" t="s">
        <v>13</v>
      </c>
      <c r="G4625" s="120">
        <v>381950</v>
      </c>
      <c r="H4625" s="124"/>
      <c r="I4625" s="128" t="s">
        <v>1396</v>
      </c>
      <c r="J4625" s="124"/>
      <c r="K4625" s="124"/>
      <c r="L4625" s="124"/>
      <c r="M4625" s="124"/>
      <c r="N4625" s="213">
        <v>1690738.72</v>
      </c>
      <c r="O4625" s="213">
        <v>0</v>
      </c>
      <c r="P4625" s="124" t="s">
        <v>1314</v>
      </c>
    </row>
    <row r="4626" spans="1:16">
      <c r="A4626" s="266" t="s">
        <v>1370</v>
      </c>
      <c r="B4626" s="124"/>
      <c r="C4626" s="125" t="s">
        <v>1370</v>
      </c>
      <c r="D4626" s="119">
        <v>43220</v>
      </c>
      <c r="E4626" s="120" t="s">
        <v>8663</v>
      </c>
      <c r="F4626" s="120" t="s">
        <v>13</v>
      </c>
      <c r="G4626" s="120">
        <v>381952</v>
      </c>
      <c r="H4626" s="124"/>
      <c r="I4626" s="128" t="s">
        <v>1396</v>
      </c>
      <c r="J4626" s="124"/>
      <c r="K4626" s="124"/>
      <c r="L4626" s="124"/>
      <c r="M4626" s="124"/>
      <c r="N4626" s="213">
        <v>6416185.2999999998</v>
      </c>
      <c r="O4626" s="213">
        <v>0</v>
      </c>
      <c r="P4626" s="124" t="s">
        <v>1314</v>
      </c>
    </row>
    <row r="4627" spans="1:16">
      <c r="A4627" s="266" t="s">
        <v>1370</v>
      </c>
      <c r="B4627" s="124"/>
      <c r="C4627" s="125" t="s">
        <v>1370</v>
      </c>
      <c r="D4627" s="119">
        <v>43220</v>
      </c>
      <c r="E4627" s="120" t="s">
        <v>8664</v>
      </c>
      <c r="F4627" s="120" t="s">
        <v>13</v>
      </c>
      <c r="G4627" s="120">
        <v>381954</v>
      </c>
      <c r="H4627" s="124"/>
      <c r="I4627" s="128" t="s">
        <v>1396</v>
      </c>
      <c r="J4627" s="124"/>
      <c r="K4627" s="124"/>
      <c r="L4627" s="124"/>
      <c r="M4627" s="124"/>
      <c r="N4627" s="213">
        <v>5435166.96</v>
      </c>
      <c r="O4627" s="213">
        <v>0</v>
      </c>
      <c r="P4627" s="124" t="s">
        <v>1314</v>
      </c>
    </row>
    <row r="4628" spans="1:16">
      <c r="A4628" s="266" t="s">
        <v>1370</v>
      </c>
      <c r="B4628" s="124"/>
      <c r="C4628" s="125" t="s">
        <v>1370</v>
      </c>
      <c r="D4628" s="119">
        <v>43220</v>
      </c>
      <c r="E4628" s="120" t="s">
        <v>8665</v>
      </c>
      <c r="F4628" s="120" t="s">
        <v>13</v>
      </c>
      <c r="G4628" s="120">
        <v>381956</v>
      </c>
      <c r="H4628" s="124"/>
      <c r="I4628" s="128" t="s">
        <v>1396</v>
      </c>
      <c r="J4628" s="124"/>
      <c r="K4628" s="124"/>
      <c r="L4628" s="124"/>
      <c r="M4628" s="124"/>
      <c r="N4628" s="213">
        <v>3933785.43</v>
      </c>
      <c r="O4628" s="213">
        <v>0</v>
      </c>
      <c r="P4628" s="124" t="s">
        <v>1314</v>
      </c>
    </row>
    <row r="4629" spans="1:16">
      <c r="A4629" s="266" t="s">
        <v>1370</v>
      </c>
      <c r="B4629" s="124"/>
      <c r="C4629" s="125" t="s">
        <v>1370</v>
      </c>
      <c r="D4629" s="119">
        <v>43220</v>
      </c>
      <c r="E4629" s="120" t="s">
        <v>8666</v>
      </c>
      <c r="F4629" s="120" t="s">
        <v>13</v>
      </c>
      <c r="G4629" s="120">
        <v>381958</v>
      </c>
      <c r="H4629" s="124"/>
      <c r="I4629" s="128" t="s">
        <v>1396</v>
      </c>
      <c r="J4629" s="124"/>
      <c r="K4629" s="124"/>
      <c r="L4629" s="124"/>
      <c r="M4629" s="124"/>
      <c r="N4629" s="213">
        <v>205302.1</v>
      </c>
      <c r="O4629" s="213">
        <v>0</v>
      </c>
      <c r="P4629" s="124" t="s">
        <v>1314</v>
      </c>
    </row>
    <row r="4630" spans="1:16">
      <c r="A4630" s="266" t="s">
        <v>1370</v>
      </c>
      <c r="B4630" s="124"/>
      <c r="C4630" s="125" t="s">
        <v>1370</v>
      </c>
      <c r="D4630" s="119">
        <v>43220</v>
      </c>
      <c r="E4630" s="120" t="s">
        <v>8667</v>
      </c>
      <c r="F4630" s="120" t="s">
        <v>13</v>
      </c>
      <c r="G4630" s="120">
        <v>381960</v>
      </c>
      <c r="H4630" s="124"/>
      <c r="I4630" s="128" t="s">
        <v>1396</v>
      </c>
      <c r="J4630" s="124"/>
      <c r="K4630" s="124"/>
      <c r="L4630" s="124"/>
      <c r="M4630" s="124"/>
      <c r="N4630" s="213">
        <v>1677691.96</v>
      </c>
      <c r="O4630" s="213">
        <v>0</v>
      </c>
      <c r="P4630" s="124" t="s">
        <v>1314</v>
      </c>
    </row>
    <row r="4631" spans="1:16">
      <c r="A4631" s="266" t="s">
        <v>1370</v>
      </c>
      <c r="B4631" s="124"/>
      <c r="C4631" s="125" t="s">
        <v>1370</v>
      </c>
      <c r="D4631" s="119">
        <v>43220</v>
      </c>
      <c r="E4631" s="120" t="s">
        <v>8668</v>
      </c>
      <c r="F4631" s="120" t="s">
        <v>13</v>
      </c>
      <c r="G4631" s="120">
        <v>381962</v>
      </c>
      <c r="H4631" s="124"/>
      <c r="I4631" s="128" t="s">
        <v>1396</v>
      </c>
      <c r="J4631" s="124"/>
      <c r="K4631" s="124"/>
      <c r="L4631" s="124"/>
      <c r="M4631" s="124"/>
      <c r="N4631" s="213">
        <v>3903429.93</v>
      </c>
      <c r="O4631" s="213">
        <v>0</v>
      </c>
      <c r="P4631" s="124" t="s">
        <v>1314</v>
      </c>
    </row>
    <row r="4632" spans="1:16">
      <c r="A4632" s="266" t="s">
        <v>1370</v>
      </c>
      <c r="B4632" s="124"/>
      <c r="C4632" s="125" t="s">
        <v>1370</v>
      </c>
      <c r="D4632" s="119">
        <v>43220</v>
      </c>
      <c r="E4632" s="120" t="s">
        <v>8669</v>
      </c>
      <c r="F4632" s="120" t="s">
        <v>13</v>
      </c>
      <c r="G4632" s="120">
        <v>381964</v>
      </c>
      <c r="H4632" s="124"/>
      <c r="I4632" s="128" t="s">
        <v>1396</v>
      </c>
      <c r="J4632" s="124"/>
      <c r="K4632" s="124"/>
      <c r="L4632" s="124"/>
      <c r="M4632" s="124"/>
      <c r="N4632" s="213">
        <v>5322984.76</v>
      </c>
      <c r="O4632" s="213">
        <v>0</v>
      </c>
      <c r="P4632" s="124" t="s">
        <v>1314</v>
      </c>
    </row>
    <row r="4633" spans="1:16">
      <c r="A4633" s="266" t="s">
        <v>1370</v>
      </c>
      <c r="B4633" s="124"/>
      <c r="C4633" s="125" t="s">
        <v>1370</v>
      </c>
      <c r="D4633" s="119">
        <v>43220</v>
      </c>
      <c r="E4633" s="120" t="s">
        <v>8670</v>
      </c>
      <c r="F4633" s="120" t="s">
        <v>13</v>
      </c>
      <c r="G4633" s="120">
        <v>381966</v>
      </c>
      <c r="H4633" s="124"/>
      <c r="I4633" s="128" t="s">
        <v>1396</v>
      </c>
      <c r="J4633" s="124"/>
      <c r="K4633" s="124"/>
      <c r="L4633" s="124"/>
      <c r="M4633" s="124"/>
      <c r="N4633" s="213">
        <v>979326.74</v>
      </c>
      <c r="O4633" s="213">
        <v>0</v>
      </c>
      <c r="P4633" s="124" t="s">
        <v>1314</v>
      </c>
    </row>
    <row r="4634" spans="1:16">
      <c r="A4634" s="266" t="s">
        <v>1370</v>
      </c>
      <c r="B4634" s="124"/>
      <c r="C4634" s="125" t="s">
        <v>1370</v>
      </c>
      <c r="D4634" s="119">
        <v>43220</v>
      </c>
      <c r="E4634" s="120" t="s">
        <v>8671</v>
      </c>
      <c r="F4634" s="120" t="s">
        <v>13</v>
      </c>
      <c r="G4634" s="120">
        <v>381968</v>
      </c>
      <c r="H4634" s="124"/>
      <c r="I4634" s="128" t="s">
        <v>1396</v>
      </c>
      <c r="J4634" s="124"/>
      <c r="K4634" s="124"/>
      <c r="L4634" s="124"/>
      <c r="M4634" s="124"/>
      <c r="N4634" s="213">
        <v>8475013.1699999999</v>
      </c>
      <c r="O4634" s="213">
        <v>0</v>
      </c>
      <c r="P4634" s="124" t="s">
        <v>1314</v>
      </c>
    </row>
    <row r="4635" spans="1:16">
      <c r="A4635" s="266" t="s">
        <v>1370</v>
      </c>
      <c r="B4635" s="124"/>
      <c r="C4635" s="125" t="s">
        <v>1370</v>
      </c>
      <c r="D4635" s="119">
        <v>43220</v>
      </c>
      <c r="E4635" s="120" t="s">
        <v>8672</v>
      </c>
      <c r="F4635" s="120" t="s">
        <v>13</v>
      </c>
      <c r="G4635" s="120">
        <v>381970</v>
      </c>
      <c r="H4635" s="124"/>
      <c r="I4635" s="128" t="s">
        <v>1396</v>
      </c>
      <c r="J4635" s="124"/>
      <c r="K4635" s="124"/>
      <c r="L4635" s="124"/>
      <c r="M4635" s="124"/>
      <c r="N4635" s="213">
        <v>9735.3700000000008</v>
      </c>
      <c r="O4635" s="213">
        <v>0</v>
      </c>
      <c r="P4635" s="124" t="s">
        <v>1314</v>
      </c>
    </row>
    <row r="4636" spans="1:16">
      <c r="A4636" s="266" t="s">
        <v>1370</v>
      </c>
      <c r="B4636" s="124"/>
      <c r="C4636" s="125" t="s">
        <v>1370</v>
      </c>
      <c r="D4636" s="119">
        <v>43220</v>
      </c>
      <c r="E4636" s="120" t="s">
        <v>8673</v>
      </c>
      <c r="F4636" s="120" t="s">
        <v>13</v>
      </c>
      <c r="G4636" s="120">
        <v>381972</v>
      </c>
      <c r="H4636" s="124"/>
      <c r="I4636" s="128" t="s">
        <v>1396</v>
      </c>
      <c r="J4636" s="124"/>
      <c r="K4636" s="124"/>
      <c r="L4636" s="124"/>
      <c r="M4636" s="124"/>
      <c r="N4636" s="213">
        <v>15288.4</v>
      </c>
      <c r="O4636" s="213">
        <v>0</v>
      </c>
      <c r="P4636" s="124" t="s">
        <v>1314</v>
      </c>
    </row>
    <row r="4637" spans="1:16">
      <c r="A4637" s="266" t="s">
        <v>1370</v>
      </c>
      <c r="B4637" s="124"/>
      <c r="C4637" s="125" t="s">
        <v>1370</v>
      </c>
      <c r="D4637" s="119">
        <v>43220</v>
      </c>
      <c r="E4637" s="120" t="s">
        <v>8674</v>
      </c>
      <c r="F4637" s="120" t="s">
        <v>13</v>
      </c>
      <c r="G4637" s="120">
        <v>381974</v>
      </c>
      <c r="H4637" s="124"/>
      <c r="I4637" s="128" t="s">
        <v>1396</v>
      </c>
      <c r="J4637" s="124"/>
      <c r="K4637" s="124"/>
      <c r="L4637" s="124"/>
      <c r="M4637" s="124"/>
      <c r="N4637" s="213">
        <v>292188.12</v>
      </c>
      <c r="O4637" s="213">
        <v>0</v>
      </c>
      <c r="P4637" s="124" t="s">
        <v>1314</v>
      </c>
    </row>
    <row r="4638" spans="1:16">
      <c r="A4638" s="266" t="s">
        <v>1370</v>
      </c>
      <c r="B4638" s="124"/>
      <c r="C4638" s="125" t="s">
        <v>1370</v>
      </c>
      <c r="D4638" s="119">
        <v>43220</v>
      </c>
      <c r="E4638" s="120" t="s">
        <v>8675</v>
      </c>
      <c r="F4638" s="120" t="s">
        <v>13</v>
      </c>
      <c r="G4638" s="120">
        <v>381976</v>
      </c>
      <c r="H4638" s="124"/>
      <c r="I4638" s="128" t="s">
        <v>1396</v>
      </c>
      <c r="J4638" s="124"/>
      <c r="K4638" s="124"/>
      <c r="L4638" s="124"/>
      <c r="M4638" s="124"/>
      <c r="N4638" s="213">
        <v>1450.41</v>
      </c>
      <c r="O4638" s="213">
        <v>0</v>
      </c>
      <c r="P4638" s="124" t="s">
        <v>1314</v>
      </c>
    </row>
    <row r="4639" spans="1:16">
      <c r="A4639" s="266" t="s">
        <v>1370</v>
      </c>
      <c r="B4639" s="124"/>
      <c r="C4639" s="125" t="s">
        <v>1370</v>
      </c>
      <c r="D4639" s="119">
        <v>43220</v>
      </c>
      <c r="E4639" s="120" t="s">
        <v>8676</v>
      </c>
      <c r="F4639" s="120" t="s">
        <v>13</v>
      </c>
      <c r="G4639" s="120">
        <v>381978</v>
      </c>
      <c r="H4639" s="124"/>
      <c r="I4639" s="128" t="s">
        <v>1396</v>
      </c>
      <c r="J4639" s="124"/>
      <c r="K4639" s="124"/>
      <c r="L4639" s="124"/>
      <c r="M4639" s="124"/>
      <c r="N4639" s="213">
        <v>5403.28</v>
      </c>
      <c r="O4639" s="213">
        <v>0</v>
      </c>
      <c r="P4639" s="124" t="s">
        <v>1314</v>
      </c>
    </row>
    <row r="4640" spans="1:16">
      <c r="A4640" s="266" t="s">
        <v>1370</v>
      </c>
      <c r="B4640" s="124"/>
      <c r="C4640" s="125" t="s">
        <v>1370</v>
      </c>
      <c r="D4640" s="119">
        <v>43220</v>
      </c>
      <c r="E4640" s="120" t="s">
        <v>8677</v>
      </c>
      <c r="F4640" s="120" t="s">
        <v>13</v>
      </c>
      <c r="G4640" s="120">
        <v>381980</v>
      </c>
      <c r="H4640" s="124"/>
      <c r="I4640" s="128" t="s">
        <v>1396</v>
      </c>
      <c r="J4640" s="124"/>
      <c r="K4640" s="124"/>
      <c r="L4640" s="124"/>
      <c r="M4640" s="124"/>
      <c r="N4640" s="213">
        <v>3197.38</v>
      </c>
      <c r="O4640" s="213">
        <v>0</v>
      </c>
      <c r="P4640" s="124" t="s">
        <v>1314</v>
      </c>
    </row>
    <row r="4641" spans="1:16">
      <c r="A4641" s="266" t="s">
        <v>1370</v>
      </c>
      <c r="B4641" s="124"/>
      <c r="C4641" s="125" t="s">
        <v>1370</v>
      </c>
      <c r="D4641" s="119">
        <v>43220</v>
      </c>
      <c r="E4641" s="120" t="s">
        <v>8678</v>
      </c>
      <c r="F4641" s="120" t="s">
        <v>13</v>
      </c>
      <c r="G4641" s="120">
        <v>381982</v>
      </c>
      <c r="H4641" s="124"/>
      <c r="I4641" s="128" t="s">
        <v>1396</v>
      </c>
      <c r="J4641" s="124"/>
      <c r="K4641" s="124"/>
      <c r="L4641" s="124"/>
      <c r="M4641" s="124"/>
      <c r="N4641" s="213">
        <v>41991.43</v>
      </c>
      <c r="O4641" s="213">
        <v>0</v>
      </c>
      <c r="P4641" s="124" t="s">
        <v>1314</v>
      </c>
    </row>
    <row r="4642" spans="1:16">
      <c r="A4642" s="266" t="s">
        <v>1370</v>
      </c>
      <c r="B4642" s="124"/>
      <c r="C4642" s="125" t="s">
        <v>1370</v>
      </c>
      <c r="D4642" s="119">
        <v>43220</v>
      </c>
      <c r="E4642" s="120" t="s">
        <v>8679</v>
      </c>
      <c r="F4642" s="120" t="s">
        <v>13</v>
      </c>
      <c r="G4642" s="120">
        <v>381984</v>
      </c>
      <c r="H4642" s="124"/>
      <c r="I4642" s="128" t="s">
        <v>1396</v>
      </c>
      <c r="J4642" s="124"/>
      <c r="K4642" s="124"/>
      <c r="L4642" s="124"/>
      <c r="M4642" s="124"/>
      <c r="N4642" s="213">
        <v>4991.88</v>
      </c>
      <c r="O4642" s="213">
        <v>0</v>
      </c>
      <c r="P4642" s="124" t="s">
        <v>1314</v>
      </c>
    </row>
    <row r="4643" spans="1:16">
      <c r="A4643" s="266" t="s">
        <v>1370</v>
      </c>
      <c r="B4643" s="124"/>
      <c r="C4643" s="125" t="s">
        <v>1370</v>
      </c>
      <c r="D4643" s="119">
        <v>43220</v>
      </c>
      <c r="E4643" s="120" t="s">
        <v>8680</v>
      </c>
      <c r="F4643" s="120" t="s">
        <v>13</v>
      </c>
      <c r="G4643" s="120">
        <v>381986</v>
      </c>
      <c r="H4643" s="124"/>
      <c r="I4643" s="128" t="s">
        <v>1396</v>
      </c>
      <c r="J4643" s="124"/>
      <c r="K4643" s="124"/>
      <c r="L4643" s="124"/>
      <c r="M4643" s="124"/>
      <c r="N4643" s="213">
        <v>5553.03</v>
      </c>
      <c r="O4643" s="213">
        <v>0</v>
      </c>
      <c r="P4643" s="124" t="s">
        <v>1314</v>
      </c>
    </row>
    <row r="4644" spans="1:16">
      <c r="A4644" s="266" t="s">
        <v>1370</v>
      </c>
      <c r="B4644" s="124"/>
      <c r="C4644" s="125" t="s">
        <v>1370</v>
      </c>
      <c r="D4644" s="119">
        <v>43220</v>
      </c>
      <c r="E4644" s="120" t="s">
        <v>8681</v>
      </c>
      <c r="F4644" s="120" t="s">
        <v>13</v>
      </c>
      <c r="G4644" s="120">
        <v>381988</v>
      </c>
      <c r="H4644" s="124"/>
      <c r="I4644" s="128" t="s">
        <v>1396</v>
      </c>
      <c r="J4644" s="124"/>
      <c r="K4644" s="124"/>
      <c r="L4644" s="124"/>
      <c r="M4644" s="124"/>
      <c r="N4644" s="213">
        <v>38794.050000000003</v>
      </c>
      <c r="O4644" s="213">
        <v>0</v>
      </c>
      <c r="P4644" s="124" t="s">
        <v>1314</v>
      </c>
    </row>
    <row r="4645" spans="1:16">
      <c r="A4645" s="266" t="s">
        <v>1370</v>
      </c>
      <c r="B4645" s="124"/>
      <c r="C4645" s="125" t="s">
        <v>1370</v>
      </c>
      <c r="D4645" s="119">
        <v>43220</v>
      </c>
      <c r="E4645" s="120" t="s">
        <v>8682</v>
      </c>
      <c r="F4645" s="120" t="s">
        <v>13</v>
      </c>
      <c r="G4645" s="120">
        <v>381991</v>
      </c>
      <c r="H4645" s="124"/>
      <c r="I4645" s="128" t="s">
        <v>1396</v>
      </c>
      <c r="J4645" s="124"/>
      <c r="K4645" s="124"/>
      <c r="L4645" s="124"/>
      <c r="M4645" s="124"/>
      <c r="N4645" s="213">
        <v>479608.53</v>
      </c>
      <c r="O4645" s="213">
        <v>0</v>
      </c>
      <c r="P4645" s="124" t="s">
        <v>1314</v>
      </c>
    </row>
    <row r="4646" spans="1:16">
      <c r="A4646" s="266" t="s">
        <v>1370</v>
      </c>
      <c r="B4646" s="124"/>
      <c r="C4646" s="125" t="s">
        <v>1370</v>
      </c>
      <c r="D4646" s="119">
        <v>43220</v>
      </c>
      <c r="E4646" s="120" t="s">
        <v>8683</v>
      </c>
      <c r="F4646" s="120" t="s">
        <v>13</v>
      </c>
      <c r="G4646" s="120">
        <v>381993</v>
      </c>
      <c r="H4646" s="124"/>
      <c r="I4646" s="128" t="s">
        <v>1396</v>
      </c>
      <c r="J4646" s="124"/>
      <c r="K4646" s="124"/>
      <c r="L4646" s="124"/>
      <c r="M4646" s="124"/>
      <c r="N4646" s="213">
        <v>1432229.09</v>
      </c>
      <c r="O4646" s="213">
        <v>0</v>
      </c>
      <c r="P4646" s="124" t="s">
        <v>1314</v>
      </c>
    </row>
    <row r="4647" spans="1:16">
      <c r="A4647" s="266" t="s">
        <v>1370</v>
      </c>
      <c r="B4647" s="124"/>
      <c r="C4647" s="125" t="s">
        <v>1370</v>
      </c>
      <c r="D4647" s="119">
        <v>43220</v>
      </c>
      <c r="E4647" s="120" t="s">
        <v>8684</v>
      </c>
      <c r="F4647" s="120" t="s">
        <v>13</v>
      </c>
      <c r="G4647" s="120">
        <v>381995</v>
      </c>
      <c r="H4647" s="124"/>
      <c r="I4647" s="128" t="s">
        <v>1396</v>
      </c>
      <c r="J4647" s="124"/>
      <c r="K4647" s="124"/>
      <c r="L4647" s="124"/>
      <c r="M4647" s="124"/>
      <c r="N4647" s="213">
        <v>3397644.47</v>
      </c>
      <c r="O4647" s="213">
        <v>0</v>
      </c>
      <c r="P4647" s="124" t="s">
        <v>1314</v>
      </c>
    </row>
    <row r="4648" spans="1:16">
      <c r="A4648" s="266" t="s">
        <v>1370</v>
      </c>
      <c r="B4648" s="124"/>
      <c r="C4648" s="125" t="s">
        <v>1370</v>
      </c>
      <c r="D4648" s="119">
        <v>43220</v>
      </c>
      <c r="E4648" s="120" t="s">
        <v>8685</v>
      </c>
      <c r="F4648" s="120" t="s">
        <v>13</v>
      </c>
      <c r="G4648" s="120">
        <v>381997</v>
      </c>
      <c r="H4648" s="124"/>
      <c r="I4648" s="128" t="s">
        <v>1396</v>
      </c>
      <c r="J4648" s="124"/>
      <c r="K4648" s="124"/>
      <c r="L4648" s="124"/>
      <c r="M4648" s="124"/>
      <c r="N4648" s="213">
        <v>406277.6</v>
      </c>
      <c r="O4648" s="213">
        <v>0</v>
      </c>
      <c r="P4648" s="124" t="s">
        <v>1314</v>
      </c>
    </row>
    <row r="4649" spans="1:16">
      <c r="A4649" s="266" t="s">
        <v>1370</v>
      </c>
      <c r="B4649" s="124"/>
      <c r="C4649" s="125" t="s">
        <v>1370</v>
      </c>
      <c r="D4649" s="119">
        <v>43220</v>
      </c>
      <c r="E4649" s="120" t="s">
        <v>8686</v>
      </c>
      <c r="F4649" s="120" t="s">
        <v>13</v>
      </c>
      <c r="G4649" s="120">
        <v>381999</v>
      </c>
      <c r="H4649" s="124"/>
      <c r="I4649" s="128" t="s">
        <v>1396</v>
      </c>
      <c r="J4649" s="124"/>
      <c r="K4649" s="124"/>
      <c r="L4649" s="124"/>
      <c r="M4649" s="124"/>
      <c r="N4649" s="213">
        <v>1115889.1000000001</v>
      </c>
      <c r="O4649" s="213">
        <v>0</v>
      </c>
      <c r="P4649" s="124" t="s">
        <v>1314</v>
      </c>
    </row>
    <row r="4650" spans="1:16">
      <c r="A4650" s="266" t="s">
        <v>1370</v>
      </c>
      <c r="B4650" s="124"/>
      <c r="C4650" s="125" t="s">
        <v>1370</v>
      </c>
      <c r="D4650" s="119">
        <v>43220</v>
      </c>
      <c r="E4650" s="120" t="s">
        <v>8687</v>
      </c>
      <c r="F4650" s="120" t="s">
        <v>13</v>
      </c>
      <c r="G4650" s="120">
        <v>382001</v>
      </c>
      <c r="H4650" s="124"/>
      <c r="I4650" s="128" t="s">
        <v>1396</v>
      </c>
      <c r="J4650" s="124"/>
      <c r="K4650" s="124"/>
      <c r="L4650" s="124"/>
      <c r="M4650" s="124"/>
      <c r="N4650" s="213">
        <v>14928324.52</v>
      </c>
      <c r="O4650" s="213">
        <v>0</v>
      </c>
      <c r="P4650" s="124" t="s">
        <v>1314</v>
      </c>
    </row>
    <row r="4651" spans="1:16">
      <c r="A4651" s="266" t="s">
        <v>1370</v>
      </c>
      <c r="B4651" s="124"/>
      <c r="C4651" s="125" t="s">
        <v>1370</v>
      </c>
      <c r="D4651" s="119">
        <v>43220</v>
      </c>
      <c r="E4651" s="120" t="s">
        <v>8688</v>
      </c>
      <c r="F4651" s="120" t="s">
        <v>13</v>
      </c>
      <c r="G4651" s="120">
        <v>382003</v>
      </c>
      <c r="H4651" s="124"/>
      <c r="I4651" s="128" t="s">
        <v>1396</v>
      </c>
      <c r="J4651" s="124"/>
      <c r="K4651" s="124"/>
      <c r="L4651" s="124"/>
      <c r="M4651" s="124"/>
      <c r="N4651" s="213">
        <v>9332029.6099999994</v>
      </c>
      <c r="O4651" s="213">
        <v>0</v>
      </c>
      <c r="P4651" s="124" t="s">
        <v>1314</v>
      </c>
    </row>
    <row r="4652" spans="1:16">
      <c r="A4652" s="266" t="s">
        <v>1370</v>
      </c>
      <c r="B4652" s="124"/>
      <c r="C4652" s="125" t="s">
        <v>1370</v>
      </c>
      <c r="D4652" s="119">
        <v>43220</v>
      </c>
      <c r="E4652" s="120" t="s">
        <v>8689</v>
      </c>
      <c r="F4652" s="120" t="s">
        <v>13</v>
      </c>
      <c r="G4652" s="120">
        <v>382005</v>
      </c>
      <c r="H4652" s="124"/>
      <c r="I4652" s="128" t="s">
        <v>1396</v>
      </c>
      <c r="J4652" s="124"/>
      <c r="K4652" s="124"/>
      <c r="L4652" s="124"/>
      <c r="M4652" s="124"/>
      <c r="N4652" s="213">
        <v>2746524.48</v>
      </c>
      <c r="O4652" s="213">
        <v>0</v>
      </c>
      <c r="P4652" s="124" t="s">
        <v>1314</v>
      </c>
    </row>
    <row r="4653" spans="1:16">
      <c r="A4653" s="266" t="s">
        <v>1370</v>
      </c>
      <c r="B4653" s="124"/>
      <c r="C4653" s="125" t="s">
        <v>1370</v>
      </c>
      <c r="D4653" s="119">
        <v>43220</v>
      </c>
      <c r="E4653" s="120" t="s">
        <v>8690</v>
      </c>
      <c r="F4653" s="120" t="s">
        <v>13</v>
      </c>
      <c r="G4653" s="120">
        <v>382007</v>
      </c>
      <c r="H4653" s="124"/>
      <c r="I4653" s="128" t="s">
        <v>1396</v>
      </c>
      <c r="J4653" s="124"/>
      <c r="K4653" s="124"/>
      <c r="L4653" s="124"/>
      <c r="M4653" s="124"/>
      <c r="N4653" s="213">
        <v>723740.84</v>
      </c>
      <c r="O4653" s="213">
        <v>0</v>
      </c>
      <c r="P4653" s="124" t="s">
        <v>1314</v>
      </c>
    </row>
    <row r="4654" spans="1:16">
      <c r="A4654" s="266" t="s">
        <v>1370</v>
      </c>
      <c r="B4654" s="124"/>
      <c r="C4654" s="125" t="s">
        <v>1370</v>
      </c>
      <c r="D4654" s="119">
        <v>43220</v>
      </c>
      <c r="E4654" s="120" t="s">
        <v>8691</v>
      </c>
      <c r="F4654" s="120" t="s">
        <v>13</v>
      </c>
      <c r="G4654" s="120">
        <v>382009</v>
      </c>
      <c r="H4654" s="124"/>
      <c r="I4654" s="128" t="s">
        <v>1396</v>
      </c>
      <c r="J4654" s="124"/>
      <c r="K4654" s="124"/>
      <c r="L4654" s="124"/>
      <c r="M4654" s="124"/>
      <c r="N4654" s="213">
        <v>1716913.87</v>
      </c>
      <c r="O4654" s="213">
        <v>0</v>
      </c>
      <c r="P4654" s="124" t="s">
        <v>1314</v>
      </c>
    </row>
    <row r="4655" spans="1:16">
      <c r="A4655" s="266" t="s">
        <v>1370</v>
      </c>
      <c r="B4655" s="124"/>
      <c r="C4655" s="125" t="s">
        <v>1370</v>
      </c>
      <c r="D4655" s="119">
        <v>43220</v>
      </c>
      <c r="E4655" s="120" t="s">
        <v>8692</v>
      </c>
      <c r="F4655" s="120" t="s">
        <v>13</v>
      </c>
      <c r="G4655" s="120">
        <v>382011</v>
      </c>
      <c r="H4655" s="124"/>
      <c r="I4655" s="128" t="s">
        <v>1396</v>
      </c>
      <c r="J4655" s="124"/>
      <c r="K4655" s="124"/>
      <c r="L4655" s="124"/>
      <c r="M4655" s="124"/>
      <c r="N4655" s="213">
        <v>2118645.35</v>
      </c>
      <c r="O4655" s="213">
        <v>0</v>
      </c>
      <c r="P4655" s="124" t="s">
        <v>1314</v>
      </c>
    </row>
    <row r="4656" spans="1:16">
      <c r="A4656" s="266" t="s">
        <v>1370</v>
      </c>
      <c r="B4656" s="124"/>
      <c r="C4656" s="125" t="s">
        <v>1370</v>
      </c>
      <c r="D4656" s="119">
        <v>43220</v>
      </c>
      <c r="E4656" s="120" t="s">
        <v>8693</v>
      </c>
      <c r="F4656" s="120" t="s">
        <v>13</v>
      </c>
      <c r="G4656" s="120">
        <v>382013</v>
      </c>
      <c r="H4656" s="124"/>
      <c r="I4656" s="128" t="s">
        <v>1396</v>
      </c>
      <c r="J4656" s="124"/>
      <c r="K4656" s="124"/>
      <c r="L4656" s="124"/>
      <c r="M4656" s="124"/>
      <c r="N4656" s="213">
        <v>832957.53</v>
      </c>
      <c r="O4656" s="213">
        <v>0</v>
      </c>
      <c r="P4656" s="124" t="s">
        <v>1314</v>
      </c>
    </row>
    <row r="4657" spans="1:16">
      <c r="A4657" s="266" t="s">
        <v>1370</v>
      </c>
      <c r="B4657" s="124"/>
      <c r="C4657" s="125" t="s">
        <v>1370</v>
      </c>
      <c r="D4657" s="119">
        <v>43220</v>
      </c>
      <c r="E4657" s="120" t="s">
        <v>8694</v>
      </c>
      <c r="F4657" s="120" t="s">
        <v>13</v>
      </c>
      <c r="G4657" s="120">
        <v>382015</v>
      </c>
      <c r="H4657" s="124"/>
      <c r="I4657" s="128" t="s">
        <v>1396</v>
      </c>
      <c r="J4657" s="124"/>
      <c r="K4657" s="124"/>
      <c r="L4657" s="124"/>
      <c r="M4657" s="124"/>
      <c r="N4657" s="213">
        <v>4607978</v>
      </c>
      <c r="O4657" s="213">
        <v>0</v>
      </c>
      <c r="P4657" s="124" t="s">
        <v>1314</v>
      </c>
    </row>
    <row r="4658" spans="1:16">
      <c r="A4658" s="266" t="s">
        <v>1370</v>
      </c>
      <c r="B4658" s="124"/>
      <c r="C4658" s="125" t="s">
        <v>1370</v>
      </c>
      <c r="D4658" s="119">
        <v>43220</v>
      </c>
      <c r="E4658" s="120" t="s">
        <v>8695</v>
      </c>
      <c r="F4658" s="120" t="s">
        <v>13</v>
      </c>
      <c r="G4658" s="120">
        <v>382017</v>
      </c>
      <c r="H4658" s="124"/>
      <c r="I4658" s="128" t="s">
        <v>1396</v>
      </c>
      <c r="J4658" s="124"/>
      <c r="K4658" s="124"/>
      <c r="L4658" s="124"/>
      <c r="M4658" s="124"/>
      <c r="N4658" s="213">
        <v>2287815.7599999998</v>
      </c>
      <c r="O4658" s="213">
        <v>0</v>
      </c>
      <c r="P4658" s="124" t="s">
        <v>1314</v>
      </c>
    </row>
    <row r="4659" spans="1:16" ht="89.25">
      <c r="A4659" s="266">
        <v>597</v>
      </c>
      <c r="B4659" s="124"/>
      <c r="C4659" s="125" t="s">
        <v>4550</v>
      </c>
      <c r="D4659" s="119">
        <v>43220</v>
      </c>
      <c r="E4659" s="120" t="s">
        <v>8696</v>
      </c>
      <c r="F4659" s="120" t="s">
        <v>11</v>
      </c>
      <c r="G4659" s="120">
        <v>920296</v>
      </c>
      <c r="H4659" s="124"/>
      <c r="I4659" s="128" t="s">
        <v>9964</v>
      </c>
      <c r="J4659" s="124"/>
      <c r="K4659" s="124"/>
      <c r="L4659" s="124"/>
      <c r="M4659" s="124"/>
      <c r="N4659" s="213">
        <v>24561.599999999999</v>
      </c>
      <c r="O4659" s="213">
        <v>0</v>
      </c>
      <c r="P4659" s="124" t="s">
        <v>1314</v>
      </c>
    </row>
    <row r="4660" spans="1:16" ht="38.25">
      <c r="A4660" s="266">
        <v>117</v>
      </c>
      <c r="B4660" s="124"/>
      <c r="C4660" s="125" t="s">
        <v>722</v>
      </c>
      <c r="D4660" s="119">
        <v>43220</v>
      </c>
      <c r="E4660" s="120" t="s">
        <v>8697</v>
      </c>
      <c r="F4660" s="120" t="s">
        <v>11</v>
      </c>
      <c r="G4660" s="120">
        <v>920388</v>
      </c>
      <c r="H4660" s="124"/>
      <c r="I4660" s="128" t="s">
        <v>9965</v>
      </c>
      <c r="J4660" s="124"/>
      <c r="K4660" s="124"/>
      <c r="L4660" s="124"/>
      <c r="M4660" s="124"/>
      <c r="N4660" s="213">
        <v>50</v>
      </c>
      <c r="O4660" s="213">
        <v>0</v>
      </c>
      <c r="P4660" s="124" t="s">
        <v>1314</v>
      </c>
    </row>
    <row r="4661" spans="1:16" ht="63.75">
      <c r="A4661" s="266">
        <v>117</v>
      </c>
      <c r="B4661" s="124"/>
      <c r="C4661" s="125" t="s">
        <v>722</v>
      </c>
      <c r="D4661" s="119">
        <v>43220</v>
      </c>
      <c r="E4661" s="120" t="s">
        <v>8698</v>
      </c>
      <c r="F4661" s="120" t="s">
        <v>11</v>
      </c>
      <c r="G4661" s="120">
        <v>920408</v>
      </c>
      <c r="H4661" s="124"/>
      <c r="I4661" s="128" t="s">
        <v>9966</v>
      </c>
      <c r="J4661" s="124"/>
      <c r="K4661" s="124"/>
      <c r="L4661" s="124"/>
      <c r="M4661" s="124"/>
      <c r="N4661" s="213">
        <v>50</v>
      </c>
      <c r="O4661" s="213">
        <v>0</v>
      </c>
      <c r="P4661" s="124" t="s">
        <v>1314</v>
      </c>
    </row>
    <row r="4662" spans="1:16" ht="38.25">
      <c r="A4662" s="266">
        <v>117</v>
      </c>
      <c r="B4662" s="124"/>
      <c r="C4662" s="125" t="s">
        <v>722</v>
      </c>
      <c r="D4662" s="119">
        <v>43220</v>
      </c>
      <c r="E4662" s="120" t="s">
        <v>8699</v>
      </c>
      <c r="F4662" s="120" t="s">
        <v>11</v>
      </c>
      <c r="G4662" s="120">
        <v>920428</v>
      </c>
      <c r="H4662" s="124"/>
      <c r="I4662" s="128" t="s">
        <v>9967</v>
      </c>
      <c r="J4662" s="124"/>
      <c r="K4662" s="124"/>
      <c r="L4662" s="124"/>
      <c r="M4662" s="124"/>
      <c r="N4662" s="213">
        <v>50</v>
      </c>
      <c r="O4662" s="213">
        <v>0</v>
      </c>
      <c r="P4662" s="124" t="s">
        <v>1314</v>
      </c>
    </row>
    <row r="4663" spans="1:16" ht="51">
      <c r="A4663" s="266">
        <v>513</v>
      </c>
      <c r="B4663" s="124"/>
      <c r="C4663" s="125" t="s">
        <v>201</v>
      </c>
      <c r="D4663" s="119">
        <v>43220</v>
      </c>
      <c r="E4663" s="120" t="s">
        <v>8700</v>
      </c>
      <c r="F4663" s="120" t="s">
        <v>11</v>
      </c>
      <c r="G4663" s="120">
        <v>920446</v>
      </c>
      <c r="H4663" s="124"/>
      <c r="I4663" s="128" t="s">
        <v>9968</v>
      </c>
      <c r="J4663" s="124"/>
      <c r="K4663" s="124"/>
      <c r="L4663" s="124"/>
      <c r="M4663" s="124"/>
      <c r="N4663" s="213">
        <v>50</v>
      </c>
      <c r="O4663" s="213">
        <v>0</v>
      </c>
      <c r="P4663" s="124" t="s">
        <v>1314</v>
      </c>
    </row>
    <row r="4664" spans="1:16" ht="63.75">
      <c r="A4664" s="266" t="s">
        <v>622</v>
      </c>
      <c r="B4664" s="124"/>
      <c r="C4664" s="125" t="s">
        <v>715</v>
      </c>
      <c r="D4664" s="119">
        <v>43220</v>
      </c>
      <c r="E4664" s="120" t="s">
        <v>8701</v>
      </c>
      <c r="F4664" s="120" t="s">
        <v>11</v>
      </c>
      <c r="G4664" s="120">
        <v>920464</v>
      </c>
      <c r="H4664" s="124"/>
      <c r="I4664" s="128" t="s">
        <v>9969</v>
      </c>
      <c r="J4664" s="124"/>
      <c r="K4664" s="124"/>
      <c r="L4664" s="124"/>
      <c r="M4664" s="124"/>
      <c r="N4664" s="213">
        <v>50</v>
      </c>
      <c r="O4664" s="213">
        <v>0</v>
      </c>
      <c r="P4664" s="124" t="s">
        <v>1314</v>
      </c>
    </row>
    <row r="4665" spans="1:16">
      <c r="A4665" s="266" t="s">
        <v>1370</v>
      </c>
      <c r="B4665" s="124"/>
      <c r="C4665" s="125" t="s">
        <v>1370</v>
      </c>
      <c r="D4665" s="119">
        <v>43220</v>
      </c>
      <c r="E4665" s="120" t="s">
        <v>8702</v>
      </c>
      <c r="F4665" s="120" t="s">
        <v>13</v>
      </c>
      <c r="G4665" s="120">
        <v>381808</v>
      </c>
      <c r="H4665" s="124"/>
      <c r="I4665" s="128" t="s">
        <v>1396</v>
      </c>
      <c r="J4665" s="124"/>
      <c r="K4665" s="124"/>
      <c r="L4665" s="124"/>
      <c r="M4665" s="124"/>
      <c r="N4665" s="213">
        <v>5819108.2599999998</v>
      </c>
      <c r="O4665" s="213">
        <v>0</v>
      </c>
      <c r="P4665" s="124" t="s">
        <v>1314</v>
      </c>
    </row>
    <row r="4666" spans="1:16">
      <c r="A4666" s="266" t="s">
        <v>1370</v>
      </c>
      <c r="B4666" s="124"/>
      <c r="C4666" s="125" t="s">
        <v>1370</v>
      </c>
      <c r="D4666" s="119">
        <v>43220</v>
      </c>
      <c r="E4666" s="120" t="s">
        <v>8703</v>
      </c>
      <c r="F4666" s="120" t="s">
        <v>13</v>
      </c>
      <c r="G4666" s="120">
        <v>381810</v>
      </c>
      <c r="H4666" s="124"/>
      <c r="I4666" s="128" t="s">
        <v>1396</v>
      </c>
      <c r="J4666" s="124"/>
      <c r="K4666" s="124"/>
      <c r="L4666" s="124"/>
      <c r="M4666" s="124"/>
      <c r="N4666" s="213">
        <v>4929381.49</v>
      </c>
      <c r="O4666" s="213">
        <v>0</v>
      </c>
      <c r="P4666" s="124" t="s">
        <v>1314</v>
      </c>
    </row>
    <row r="4667" spans="1:16">
      <c r="A4667" s="266" t="s">
        <v>1370</v>
      </c>
      <c r="B4667" s="124"/>
      <c r="C4667" s="125" t="s">
        <v>1370</v>
      </c>
      <c r="D4667" s="119">
        <v>43220</v>
      </c>
      <c r="E4667" s="120" t="s">
        <v>8704</v>
      </c>
      <c r="F4667" s="120" t="s">
        <v>13</v>
      </c>
      <c r="G4667" s="120">
        <v>381812</v>
      </c>
      <c r="H4667" s="124"/>
      <c r="I4667" s="128" t="s">
        <v>1396</v>
      </c>
      <c r="J4667" s="124"/>
      <c r="K4667" s="124"/>
      <c r="L4667" s="124"/>
      <c r="M4667" s="124"/>
      <c r="N4667" s="213">
        <v>1938014.62</v>
      </c>
      <c r="O4667" s="213">
        <v>0</v>
      </c>
      <c r="P4667" s="124" t="s">
        <v>1314</v>
      </c>
    </row>
    <row r="4668" spans="1:16">
      <c r="A4668" s="266" t="s">
        <v>1370</v>
      </c>
      <c r="B4668" s="124"/>
      <c r="C4668" s="125" t="s">
        <v>1370</v>
      </c>
      <c r="D4668" s="119">
        <v>43220</v>
      </c>
      <c r="E4668" s="120" t="s">
        <v>8705</v>
      </c>
      <c r="F4668" s="120" t="s">
        <v>13</v>
      </c>
      <c r="G4668" s="120">
        <v>381814</v>
      </c>
      <c r="H4668" s="124"/>
      <c r="I4668" s="128" t="s">
        <v>1396</v>
      </c>
      <c r="J4668" s="124"/>
      <c r="K4668" s="124"/>
      <c r="L4668" s="124"/>
      <c r="M4668" s="124"/>
      <c r="N4668" s="213">
        <v>13539125.189999999</v>
      </c>
      <c r="O4668" s="213">
        <v>0</v>
      </c>
      <c r="P4668" s="124" t="s">
        <v>1314</v>
      </c>
    </row>
    <row r="4669" spans="1:16">
      <c r="A4669" s="266" t="s">
        <v>1370</v>
      </c>
      <c r="B4669" s="124"/>
      <c r="C4669" s="125" t="s">
        <v>1370</v>
      </c>
      <c r="D4669" s="119">
        <v>43220</v>
      </c>
      <c r="E4669" s="120" t="s">
        <v>8706</v>
      </c>
      <c r="F4669" s="120" t="s">
        <v>13</v>
      </c>
      <c r="G4669" s="120">
        <v>381816</v>
      </c>
      <c r="H4669" s="124"/>
      <c r="I4669" s="128" t="s">
        <v>1396</v>
      </c>
      <c r="J4669" s="124"/>
      <c r="K4669" s="124"/>
      <c r="L4669" s="124"/>
      <c r="M4669" s="124"/>
      <c r="N4669" s="213">
        <v>10721228.859999999</v>
      </c>
      <c r="O4669" s="213">
        <v>0</v>
      </c>
      <c r="P4669" s="124" t="s">
        <v>1314</v>
      </c>
    </row>
    <row r="4670" spans="1:16">
      <c r="A4670" s="266" t="s">
        <v>1370</v>
      </c>
      <c r="B4670" s="124"/>
      <c r="C4670" s="125" t="s">
        <v>1370</v>
      </c>
      <c r="D4670" s="119">
        <v>43220</v>
      </c>
      <c r="E4670" s="120" t="s">
        <v>8707</v>
      </c>
      <c r="F4670" s="120" t="s">
        <v>13</v>
      </c>
      <c r="G4670" s="120">
        <v>381818</v>
      </c>
      <c r="H4670" s="124"/>
      <c r="I4670" s="128" t="s">
        <v>1396</v>
      </c>
      <c r="J4670" s="124"/>
      <c r="K4670" s="124"/>
      <c r="L4670" s="124"/>
      <c r="M4670" s="124"/>
      <c r="N4670" s="213">
        <v>1972499.84</v>
      </c>
      <c r="O4670" s="213">
        <v>0</v>
      </c>
      <c r="P4670" s="124" t="s">
        <v>1314</v>
      </c>
    </row>
    <row r="4671" spans="1:16">
      <c r="A4671" s="266" t="s">
        <v>1370</v>
      </c>
      <c r="B4671" s="124"/>
      <c r="C4671" s="125" t="s">
        <v>1370</v>
      </c>
      <c r="D4671" s="119">
        <v>43220</v>
      </c>
      <c r="E4671" s="120" t="s">
        <v>8708</v>
      </c>
      <c r="F4671" s="120" t="s">
        <v>13</v>
      </c>
      <c r="G4671" s="120">
        <v>381820</v>
      </c>
      <c r="H4671" s="124"/>
      <c r="I4671" s="128" t="s">
        <v>1396</v>
      </c>
      <c r="J4671" s="124"/>
      <c r="K4671" s="124"/>
      <c r="L4671" s="124"/>
      <c r="M4671" s="124"/>
      <c r="N4671" s="213">
        <v>2490938.5099999998</v>
      </c>
      <c r="O4671" s="213">
        <v>0</v>
      </c>
      <c r="P4671" s="124" t="s">
        <v>1314</v>
      </c>
    </row>
    <row r="4672" spans="1:16">
      <c r="A4672" s="266" t="s">
        <v>1370</v>
      </c>
      <c r="B4672" s="124"/>
      <c r="C4672" s="125" t="s">
        <v>1370</v>
      </c>
      <c r="D4672" s="119">
        <v>43220</v>
      </c>
      <c r="E4672" s="120" t="s">
        <v>8709</v>
      </c>
      <c r="F4672" s="120" t="s">
        <v>13</v>
      </c>
      <c r="G4672" s="120">
        <v>381822</v>
      </c>
      <c r="H4672" s="124"/>
      <c r="I4672" s="128" t="s">
        <v>1396</v>
      </c>
      <c r="J4672" s="124"/>
      <c r="K4672" s="124"/>
      <c r="L4672" s="124"/>
      <c r="M4672" s="124"/>
      <c r="N4672" s="213">
        <v>17501136.710000001</v>
      </c>
      <c r="O4672" s="213">
        <v>0</v>
      </c>
      <c r="P4672" s="124" t="s">
        <v>1314</v>
      </c>
    </row>
    <row r="4673" spans="1:16">
      <c r="A4673" s="266" t="s">
        <v>1370</v>
      </c>
      <c r="B4673" s="124"/>
      <c r="C4673" s="125" t="s">
        <v>1370</v>
      </c>
      <c r="D4673" s="119">
        <v>43220</v>
      </c>
      <c r="E4673" s="120" t="s">
        <v>8710</v>
      </c>
      <c r="F4673" s="120" t="s">
        <v>13</v>
      </c>
      <c r="G4673" s="120">
        <v>381824</v>
      </c>
      <c r="H4673" s="124"/>
      <c r="I4673" s="128" t="s">
        <v>1396</v>
      </c>
      <c r="J4673" s="124"/>
      <c r="K4673" s="124"/>
      <c r="L4673" s="124"/>
      <c r="M4673" s="124"/>
      <c r="N4673" s="213">
        <v>17159638.850000001</v>
      </c>
      <c r="O4673" s="213">
        <v>0</v>
      </c>
      <c r="P4673" s="124" t="s">
        <v>1314</v>
      </c>
    </row>
    <row r="4674" spans="1:16">
      <c r="A4674" s="266" t="s">
        <v>1370</v>
      </c>
      <c r="B4674" s="124"/>
      <c r="C4674" s="125" t="s">
        <v>1370</v>
      </c>
      <c r="D4674" s="119">
        <v>43220</v>
      </c>
      <c r="E4674" s="120" t="s">
        <v>8711</v>
      </c>
      <c r="F4674" s="120" t="s">
        <v>13</v>
      </c>
      <c r="G4674" s="120">
        <v>381826</v>
      </c>
      <c r="H4674" s="124"/>
      <c r="I4674" s="128" t="s">
        <v>1396</v>
      </c>
      <c r="J4674" s="124"/>
      <c r="K4674" s="124"/>
      <c r="L4674" s="124"/>
      <c r="M4674" s="124"/>
      <c r="N4674" s="213">
        <v>22004545.199999999</v>
      </c>
      <c r="O4674" s="213">
        <v>0</v>
      </c>
      <c r="P4674" s="124" t="s">
        <v>1314</v>
      </c>
    </row>
    <row r="4675" spans="1:16">
      <c r="A4675" s="266" t="s">
        <v>1370</v>
      </c>
      <c r="B4675" s="124"/>
      <c r="C4675" s="125" t="s">
        <v>1370</v>
      </c>
      <c r="D4675" s="119">
        <v>43220</v>
      </c>
      <c r="E4675" s="120" t="s">
        <v>8712</v>
      </c>
      <c r="F4675" s="120" t="s">
        <v>13</v>
      </c>
      <c r="G4675" s="120">
        <v>381828</v>
      </c>
      <c r="H4675" s="124"/>
      <c r="I4675" s="128" t="s">
        <v>1396</v>
      </c>
      <c r="J4675" s="124"/>
      <c r="K4675" s="124"/>
      <c r="L4675" s="124"/>
      <c r="M4675" s="124"/>
      <c r="N4675" s="213">
        <v>101973663.33</v>
      </c>
      <c r="O4675" s="213">
        <v>0</v>
      </c>
      <c r="P4675" s="124" t="s">
        <v>1314</v>
      </c>
    </row>
    <row r="4676" spans="1:16">
      <c r="A4676" s="266" t="s">
        <v>1370</v>
      </c>
      <c r="B4676" s="124"/>
      <c r="C4676" s="125" t="s">
        <v>1370</v>
      </c>
      <c r="D4676" s="119">
        <v>43220</v>
      </c>
      <c r="E4676" s="120" t="s">
        <v>8713</v>
      </c>
      <c r="F4676" s="120" t="s">
        <v>13</v>
      </c>
      <c r="G4676" s="120">
        <v>381830</v>
      </c>
      <c r="H4676" s="124"/>
      <c r="I4676" s="128" t="s">
        <v>1396</v>
      </c>
      <c r="J4676" s="124"/>
      <c r="K4676" s="124"/>
      <c r="L4676" s="124"/>
      <c r="M4676" s="124"/>
      <c r="N4676" s="213">
        <v>43828221.969999999</v>
      </c>
      <c r="O4676" s="213">
        <v>0</v>
      </c>
      <c r="P4676" s="124" t="s">
        <v>1314</v>
      </c>
    </row>
    <row r="4677" spans="1:16">
      <c r="A4677" s="266" t="s">
        <v>1370</v>
      </c>
      <c r="B4677" s="124"/>
      <c r="C4677" s="125" t="s">
        <v>1370</v>
      </c>
      <c r="D4677" s="119">
        <v>43220</v>
      </c>
      <c r="E4677" s="120" t="s">
        <v>8714</v>
      </c>
      <c r="F4677" s="120" t="s">
        <v>13</v>
      </c>
      <c r="G4677" s="120">
        <v>381832</v>
      </c>
      <c r="H4677" s="124"/>
      <c r="I4677" s="128" t="s">
        <v>1396</v>
      </c>
      <c r="J4677" s="124"/>
      <c r="K4677" s="124"/>
      <c r="L4677" s="124"/>
      <c r="M4677" s="124"/>
      <c r="N4677" s="213">
        <v>7521978.54</v>
      </c>
      <c r="O4677" s="213">
        <v>0</v>
      </c>
      <c r="P4677" s="124" t="s">
        <v>1314</v>
      </c>
    </row>
    <row r="4678" spans="1:16">
      <c r="A4678" s="266" t="s">
        <v>1370</v>
      </c>
      <c r="B4678" s="124"/>
      <c r="C4678" s="125" t="s">
        <v>1370</v>
      </c>
      <c r="D4678" s="119">
        <v>43220</v>
      </c>
      <c r="E4678" s="120" t="s">
        <v>8715</v>
      </c>
      <c r="F4678" s="120" t="s">
        <v>13</v>
      </c>
      <c r="G4678" s="120">
        <v>381834</v>
      </c>
      <c r="H4678" s="124"/>
      <c r="I4678" s="128" t="s">
        <v>1396</v>
      </c>
      <c r="J4678" s="124"/>
      <c r="K4678" s="124"/>
      <c r="L4678" s="124"/>
      <c r="M4678" s="124"/>
      <c r="N4678" s="213">
        <v>15573.57</v>
      </c>
      <c r="O4678" s="213">
        <v>0</v>
      </c>
      <c r="P4678" s="124" t="s">
        <v>1314</v>
      </c>
    </row>
    <row r="4679" spans="1:16">
      <c r="A4679" s="266" t="s">
        <v>1370</v>
      </c>
      <c r="B4679" s="124"/>
      <c r="C4679" s="125" t="s">
        <v>1370</v>
      </c>
      <c r="D4679" s="119">
        <v>43220</v>
      </c>
      <c r="E4679" s="120" t="s">
        <v>8716</v>
      </c>
      <c r="F4679" s="120" t="s">
        <v>13</v>
      </c>
      <c r="G4679" s="120">
        <v>381836</v>
      </c>
      <c r="H4679" s="124"/>
      <c r="I4679" s="128" t="s">
        <v>1396</v>
      </c>
      <c r="J4679" s="124"/>
      <c r="K4679" s="124"/>
      <c r="L4679" s="124"/>
      <c r="M4679" s="124"/>
      <c r="N4679" s="213">
        <v>1164.1400000000001</v>
      </c>
      <c r="O4679" s="213">
        <v>0</v>
      </c>
      <c r="P4679" s="124" t="s">
        <v>1314</v>
      </c>
    </row>
    <row r="4680" spans="1:16">
      <c r="A4680" s="266" t="s">
        <v>1370</v>
      </c>
      <c r="B4680" s="124"/>
      <c r="C4680" s="125" t="s">
        <v>1370</v>
      </c>
      <c r="D4680" s="119">
        <v>43220</v>
      </c>
      <c r="E4680" s="120" t="s">
        <v>8717</v>
      </c>
      <c r="F4680" s="120" t="s">
        <v>13</v>
      </c>
      <c r="G4680" s="120">
        <v>381838</v>
      </c>
      <c r="H4680" s="124"/>
      <c r="I4680" s="128" t="s">
        <v>1396</v>
      </c>
      <c r="J4680" s="124"/>
      <c r="K4680" s="124"/>
      <c r="L4680" s="124"/>
      <c r="M4680" s="124"/>
      <c r="N4680" s="213">
        <v>4103.79</v>
      </c>
      <c r="O4680" s="213">
        <v>0</v>
      </c>
      <c r="P4680" s="124" t="s">
        <v>1314</v>
      </c>
    </row>
    <row r="4681" spans="1:16">
      <c r="A4681" s="266" t="s">
        <v>1370</v>
      </c>
      <c r="B4681" s="124"/>
      <c r="C4681" s="125" t="s">
        <v>1370</v>
      </c>
      <c r="D4681" s="119">
        <v>43220</v>
      </c>
      <c r="E4681" s="120" t="s">
        <v>8718</v>
      </c>
      <c r="F4681" s="120" t="s">
        <v>13</v>
      </c>
      <c r="G4681" s="120">
        <v>381840</v>
      </c>
      <c r="H4681" s="124"/>
      <c r="I4681" s="128" t="s">
        <v>1396</v>
      </c>
      <c r="J4681" s="124"/>
      <c r="K4681" s="124"/>
      <c r="L4681" s="124"/>
      <c r="M4681" s="124"/>
      <c r="N4681" s="213">
        <v>15288.4</v>
      </c>
      <c r="O4681" s="213">
        <v>0</v>
      </c>
      <c r="P4681" s="124" t="s">
        <v>1314</v>
      </c>
    </row>
    <row r="4682" spans="1:16">
      <c r="A4682" s="266" t="s">
        <v>1370</v>
      </c>
      <c r="B4682" s="124"/>
      <c r="C4682" s="125" t="s">
        <v>1370</v>
      </c>
      <c r="D4682" s="119">
        <v>43220</v>
      </c>
      <c r="E4682" s="120" t="s">
        <v>8719</v>
      </c>
      <c r="F4682" s="120" t="s">
        <v>13</v>
      </c>
      <c r="G4682" s="120">
        <v>381842</v>
      </c>
      <c r="H4682" s="124"/>
      <c r="I4682" s="128" t="s">
        <v>1396</v>
      </c>
      <c r="J4682" s="124"/>
      <c r="K4682" s="124"/>
      <c r="L4682" s="124"/>
      <c r="M4682" s="124"/>
      <c r="N4682" s="213">
        <v>15288.4</v>
      </c>
      <c r="O4682" s="213">
        <v>0</v>
      </c>
      <c r="P4682" s="124" t="s">
        <v>1314</v>
      </c>
    </row>
    <row r="4683" spans="1:16">
      <c r="A4683" s="266" t="s">
        <v>1370</v>
      </c>
      <c r="B4683" s="124"/>
      <c r="C4683" s="125" t="s">
        <v>1370</v>
      </c>
      <c r="D4683" s="119">
        <v>43220</v>
      </c>
      <c r="E4683" s="120" t="s">
        <v>8720</v>
      </c>
      <c r="F4683" s="120" t="s">
        <v>13</v>
      </c>
      <c r="G4683" s="120">
        <v>381844</v>
      </c>
      <c r="H4683" s="124"/>
      <c r="I4683" s="128" t="s">
        <v>1396</v>
      </c>
      <c r="J4683" s="124"/>
      <c r="K4683" s="124"/>
      <c r="L4683" s="124"/>
      <c r="M4683" s="124"/>
      <c r="N4683" s="213">
        <v>15288.4</v>
      </c>
      <c r="O4683" s="213">
        <v>0</v>
      </c>
      <c r="P4683" s="124" t="s">
        <v>1314</v>
      </c>
    </row>
    <row r="4684" spans="1:16">
      <c r="A4684" s="266" t="s">
        <v>1370</v>
      </c>
      <c r="B4684" s="124"/>
      <c r="C4684" s="125" t="s">
        <v>1370</v>
      </c>
      <c r="D4684" s="119">
        <v>43220</v>
      </c>
      <c r="E4684" s="120" t="s">
        <v>8721</v>
      </c>
      <c r="F4684" s="120" t="s">
        <v>13</v>
      </c>
      <c r="G4684" s="120">
        <v>381846</v>
      </c>
      <c r="H4684" s="124"/>
      <c r="I4684" s="128" t="s">
        <v>1396</v>
      </c>
      <c r="J4684" s="124"/>
      <c r="K4684" s="124"/>
      <c r="L4684" s="124"/>
      <c r="M4684" s="124"/>
      <c r="N4684" s="213">
        <v>15288.4</v>
      </c>
      <c r="O4684" s="213">
        <v>0</v>
      </c>
      <c r="P4684" s="124" t="s">
        <v>1314</v>
      </c>
    </row>
    <row r="4685" spans="1:16">
      <c r="A4685" s="266" t="s">
        <v>1370</v>
      </c>
      <c r="B4685" s="124"/>
      <c r="C4685" s="125" t="s">
        <v>1370</v>
      </c>
      <c r="D4685" s="119">
        <v>43220</v>
      </c>
      <c r="E4685" s="120" t="s">
        <v>8722</v>
      </c>
      <c r="F4685" s="120" t="s">
        <v>13</v>
      </c>
      <c r="G4685" s="120">
        <v>381848</v>
      </c>
      <c r="H4685" s="124"/>
      <c r="I4685" s="128" t="s">
        <v>1396</v>
      </c>
      <c r="J4685" s="124"/>
      <c r="K4685" s="124"/>
      <c r="L4685" s="124"/>
      <c r="M4685" s="124"/>
      <c r="N4685" s="213">
        <v>5504.05</v>
      </c>
      <c r="O4685" s="213">
        <v>0</v>
      </c>
      <c r="P4685" s="124" t="s">
        <v>1314</v>
      </c>
    </row>
    <row r="4686" spans="1:16">
      <c r="A4686" s="266" t="s">
        <v>1370</v>
      </c>
      <c r="B4686" s="124"/>
      <c r="C4686" s="125" t="s">
        <v>1370</v>
      </c>
      <c r="D4686" s="119">
        <v>43220</v>
      </c>
      <c r="E4686" s="120" t="s">
        <v>8723</v>
      </c>
      <c r="F4686" s="120" t="s">
        <v>13</v>
      </c>
      <c r="G4686" s="120">
        <v>381850</v>
      </c>
      <c r="H4686" s="124"/>
      <c r="I4686" s="128" t="s">
        <v>1396</v>
      </c>
      <c r="J4686" s="124"/>
      <c r="K4686" s="124"/>
      <c r="L4686" s="124"/>
      <c r="M4686" s="124"/>
      <c r="N4686" s="213">
        <v>3440.7</v>
      </c>
      <c r="O4686" s="213">
        <v>0</v>
      </c>
      <c r="P4686" s="124" t="s">
        <v>1314</v>
      </c>
    </row>
    <row r="4687" spans="1:16">
      <c r="A4687" s="266" t="s">
        <v>1370</v>
      </c>
      <c r="B4687" s="124"/>
      <c r="C4687" s="125" t="s">
        <v>1370</v>
      </c>
      <c r="D4687" s="119">
        <v>43220</v>
      </c>
      <c r="E4687" s="120" t="s">
        <v>8724</v>
      </c>
      <c r="F4687" s="120" t="s">
        <v>13</v>
      </c>
      <c r="G4687" s="120">
        <v>381852</v>
      </c>
      <c r="H4687" s="124"/>
      <c r="I4687" s="128" t="s">
        <v>1396</v>
      </c>
      <c r="J4687" s="124"/>
      <c r="K4687" s="124"/>
      <c r="L4687" s="124"/>
      <c r="M4687" s="124"/>
      <c r="N4687" s="213">
        <v>411.39</v>
      </c>
      <c r="O4687" s="213">
        <v>0</v>
      </c>
      <c r="P4687" s="124" t="s">
        <v>1314</v>
      </c>
    </row>
    <row r="4688" spans="1:16">
      <c r="A4688" s="266" t="s">
        <v>1370</v>
      </c>
      <c r="B4688" s="124"/>
      <c r="C4688" s="125" t="s">
        <v>1370</v>
      </c>
      <c r="D4688" s="119">
        <v>43220</v>
      </c>
      <c r="E4688" s="120" t="s">
        <v>8725</v>
      </c>
      <c r="F4688" s="120" t="s">
        <v>13</v>
      </c>
      <c r="G4688" s="120">
        <v>381854</v>
      </c>
      <c r="H4688" s="124"/>
      <c r="I4688" s="128" t="s">
        <v>1396</v>
      </c>
      <c r="J4688" s="124"/>
      <c r="K4688" s="124"/>
      <c r="L4688" s="124"/>
      <c r="M4688" s="124"/>
      <c r="N4688" s="213">
        <v>5403.28</v>
      </c>
      <c r="O4688" s="213">
        <v>0</v>
      </c>
      <c r="P4688" s="124" t="s">
        <v>1314</v>
      </c>
    </row>
    <row r="4689" spans="1:16">
      <c r="A4689" s="266" t="s">
        <v>1370</v>
      </c>
      <c r="B4689" s="124"/>
      <c r="C4689" s="125" t="s">
        <v>1370</v>
      </c>
      <c r="D4689" s="119">
        <v>43220</v>
      </c>
      <c r="E4689" s="120" t="s">
        <v>8726</v>
      </c>
      <c r="F4689" s="120" t="s">
        <v>13</v>
      </c>
      <c r="G4689" s="120">
        <v>381856</v>
      </c>
      <c r="H4689" s="124"/>
      <c r="I4689" s="128" t="s">
        <v>1396</v>
      </c>
      <c r="J4689" s="124"/>
      <c r="K4689" s="124"/>
      <c r="L4689" s="124"/>
      <c r="M4689" s="124"/>
      <c r="N4689" s="213">
        <v>5403.28</v>
      </c>
      <c r="O4689" s="213">
        <v>0</v>
      </c>
      <c r="P4689" s="124" t="s">
        <v>1314</v>
      </c>
    </row>
    <row r="4690" spans="1:16">
      <c r="A4690" s="266" t="s">
        <v>1370</v>
      </c>
      <c r="B4690" s="124"/>
      <c r="C4690" s="125" t="s">
        <v>1370</v>
      </c>
      <c r="D4690" s="119">
        <v>43220</v>
      </c>
      <c r="E4690" s="120" t="s">
        <v>8727</v>
      </c>
      <c r="F4690" s="120" t="s">
        <v>13</v>
      </c>
      <c r="G4690" s="120">
        <v>381858</v>
      </c>
      <c r="H4690" s="124"/>
      <c r="I4690" s="128" t="s">
        <v>1396</v>
      </c>
      <c r="J4690" s="124"/>
      <c r="K4690" s="124"/>
      <c r="L4690" s="124"/>
      <c r="M4690" s="124"/>
      <c r="N4690" s="213">
        <v>5403.28</v>
      </c>
      <c r="O4690" s="213">
        <v>0</v>
      </c>
      <c r="P4690" s="124" t="s">
        <v>1314</v>
      </c>
    </row>
    <row r="4691" spans="1:16">
      <c r="A4691" s="266" t="s">
        <v>1370</v>
      </c>
      <c r="B4691" s="124"/>
      <c r="C4691" s="125" t="s">
        <v>1370</v>
      </c>
      <c r="D4691" s="119">
        <v>43220</v>
      </c>
      <c r="E4691" s="120" t="s">
        <v>8728</v>
      </c>
      <c r="F4691" s="120" t="s">
        <v>13</v>
      </c>
      <c r="G4691" s="120">
        <v>381860</v>
      </c>
      <c r="H4691" s="124"/>
      <c r="I4691" s="128" t="s">
        <v>1396</v>
      </c>
      <c r="J4691" s="124"/>
      <c r="K4691" s="124"/>
      <c r="L4691" s="124"/>
      <c r="M4691" s="124"/>
      <c r="N4691" s="213">
        <v>5403.28</v>
      </c>
      <c r="O4691" s="213">
        <v>0</v>
      </c>
      <c r="P4691" s="124" t="s">
        <v>1314</v>
      </c>
    </row>
    <row r="4692" spans="1:16">
      <c r="A4692" s="266" t="s">
        <v>1370</v>
      </c>
      <c r="B4692" s="124"/>
      <c r="C4692" s="125" t="s">
        <v>1370</v>
      </c>
      <c r="D4692" s="119">
        <v>43220</v>
      </c>
      <c r="E4692" s="120" t="s">
        <v>8729</v>
      </c>
      <c r="F4692" s="120" t="s">
        <v>13</v>
      </c>
      <c r="G4692" s="120">
        <v>381862</v>
      </c>
      <c r="H4692" s="124"/>
      <c r="I4692" s="128" t="s">
        <v>1396</v>
      </c>
      <c r="J4692" s="124"/>
      <c r="K4692" s="124"/>
      <c r="L4692" s="124"/>
      <c r="M4692" s="124"/>
      <c r="N4692" s="213">
        <v>42774.57</v>
      </c>
      <c r="O4692" s="213">
        <v>0</v>
      </c>
      <c r="P4692" s="124" t="s">
        <v>1314</v>
      </c>
    </row>
    <row r="4693" spans="1:16">
      <c r="A4693" s="266" t="s">
        <v>1370</v>
      </c>
      <c r="B4693" s="124"/>
      <c r="C4693" s="125" t="s">
        <v>1370</v>
      </c>
      <c r="D4693" s="119">
        <v>43220</v>
      </c>
      <c r="E4693" s="120" t="s">
        <v>8730</v>
      </c>
      <c r="F4693" s="120" t="s">
        <v>13</v>
      </c>
      <c r="G4693" s="120">
        <v>381864</v>
      </c>
      <c r="H4693" s="124"/>
      <c r="I4693" s="128" t="s">
        <v>1396</v>
      </c>
      <c r="J4693" s="124"/>
      <c r="K4693" s="124"/>
      <c r="L4693" s="124"/>
      <c r="M4693" s="124"/>
      <c r="N4693" s="213">
        <v>26739.32</v>
      </c>
      <c r="O4693" s="213">
        <v>0</v>
      </c>
      <c r="P4693" s="124" t="s">
        <v>1314</v>
      </c>
    </row>
    <row r="4694" spans="1:16">
      <c r="A4694" s="266" t="s">
        <v>1370</v>
      </c>
      <c r="B4694" s="124"/>
      <c r="C4694" s="125" t="s">
        <v>1370</v>
      </c>
      <c r="D4694" s="119">
        <v>43220</v>
      </c>
      <c r="E4694" s="120" t="s">
        <v>8731</v>
      </c>
      <c r="F4694" s="120" t="s">
        <v>13</v>
      </c>
      <c r="G4694" s="120">
        <v>381866</v>
      </c>
      <c r="H4694" s="124"/>
      <c r="I4694" s="128" t="s">
        <v>1396</v>
      </c>
      <c r="J4694" s="124"/>
      <c r="K4694" s="124"/>
      <c r="L4694" s="124"/>
      <c r="M4694" s="124"/>
      <c r="N4694" s="213">
        <v>11271.6</v>
      </c>
      <c r="O4694" s="213">
        <v>0</v>
      </c>
      <c r="P4694" s="124" t="s">
        <v>1314</v>
      </c>
    </row>
    <row r="4695" spans="1:16">
      <c r="A4695" s="266" t="s">
        <v>1370</v>
      </c>
      <c r="B4695" s="124"/>
      <c r="C4695" s="125" t="s">
        <v>1370</v>
      </c>
      <c r="D4695" s="119">
        <v>43220</v>
      </c>
      <c r="E4695" s="120" t="s">
        <v>8732</v>
      </c>
      <c r="F4695" s="120" t="s">
        <v>13</v>
      </c>
      <c r="G4695" s="120">
        <v>381868</v>
      </c>
      <c r="H4695" s="124"/>
      <c r="I4695" s="128" t="s">
        <v>1396</v>
      </c>
      <c r="J4695" s="124"/>
      <c r="K4695" s="124"/>
      <c r="L4695" s="124"/>
      <c r="M4695" s="124"/>
      <c r="N4695" s="213">
        <v>41991.43</v>
      </c>
      <c r="O4695" s="213">
        <v>0</v>
      </c>
      <c r="P4695" s="124" t="s">
        <v>1314</v>
      </c>
    </row>
    <row r="4696" spans="1:16">
      <c r="A4696" s="266" t="s">
        <v>1370</v>
      </c>
      <c r="B4696" s="124"/>
      <c r="C4696" s="125" t="s">
        <v>1370</v>
      </c>
      <c r="D4696" s="119">
        <v>43220</v>
      </c>
      <c r="E4696" s="120" t="s">
        <v>8733</v>
      </c>
      <c r="F4696" s="120" t="s">
        <v>13</v>
      </c>
      <c r="G4696" s="120">
        <v>381870</v>
      </c>
      <c r="H4696" s="124"/>
      <c r="I4696" s="128" t="s">
        <v>1396</v>
      </c>
      <c r="J4696" s="124"/>
      <c r="K4696" s="124"/>
      <c r="L4696" s="124"/>
      <c r="M4696" s="124"/>
      <c r="N4696" s="213">
        <v>41991.43</v>
      </c>
      <c r="O4696" s="213">
        <v>0</v>
      </c>
      <c r="P4696" s="124" t="s">
        <v>1314</v>
      </c>
    </row>
    <row r="4697" spans="1:16">
      <c r="A4697" s="266" t="s">
        <v>1370</v>
      </c>
      <c r="B4697" s="124"/>
      <c r="C4697" s="125" t="s">
        <v>1370</v>
      </c>
      <c r="D4697" s="119">
        <v>43220</v>
      </c>
      <c r="E4697" s="120" t="s">
        <v>8734</v>
      </c>
      <c r="F4697" s="120" t="s">
        <v>13</v>
      </c>
      <c r="G4697" s="120">
        <v>381872</v>
      </c>
      <c r="H4697" s="124"/>
      <c r="I4697" s="128" t="s">
        <v>1396</v>
      </c>
      <c r="J4697" s="124"/>
      <c r="K4697" s="124"/>
      <c r="L4697" s="124"/>
      <c r="M4697" s="124"/>
      <c r="N4697" s="213">
        <v>41991.43</v>
      </c>
      <c r="O4697" s="213">
        <v>0</v>
      </c>
      <c r="P4697" s="124" t="s">
        <v>1314</v>
      </c>
    </row>
    <row r="4698" spans="1:16">
      <c r="A4698" s="266" t="s">
        <v>1370</v>
      </c>
      <c r="B4698" s="124"/>
      <c r="C4698" s="125" t="s">
        <v>1370</v>
      </c>
      <c r="D4698" s="119">
        <v>43220</v>
      </c>
      <c r="E4698" s="120" t="s">
        <v>8735</v>
      </c>
      <c r="F4698" s="120" t="s">
        <v>13</v>
      </c>
      <c r="G4698" s="120">
        <v>381874</v>
      </c>
      <c r="H4698" s="124"/>
      <c r="I4698" s="128" t="s">
        <v>1396</v>
      </c>
      <c r="J4698" s="124"/>
      <c r="K4698" s="124"/>
      <c r="L4698" s="124"/>
      <c r="M4698" s="124"/>
      <c r="N4698" s="213">
        <v>41991.43</v>
      </c>
      <c r="O4698" s="213">
        <v>0</v>
      </c>
      <c r="P4698" s="124" t="s">
        <v>1314</v>
      </c>
    </row>
    <row r="4699" spans="1:16">
      <c r="A4699" s="266" t="s">
        <v>1370</v>
      </c>
      <c r="B4699" s="124"/>
      <c r="C4699" s="125" t="s">
        <v>1370</v>
      </c>
      <c r="D4699" s="119">
        <v>43220</v>
      </c>
      <c r="E4699" s="120" t="s">
        <v>8736</v>
      </c>
      <c r="F4699" s="120" t="s">
        <v>13</v>
      </c>
      <c r="G4699" s="120">
        <v>381876</v>
      </c>
      <c r="H4699" s="124"/>
      <c r="I4699" s="128" t="s">
        <v>1396</v>
      </c>
      <c r="J4699" s="124"/>
      <c r="K4699" s="124"/>
      <c r="L4699" s="124"/>
      <c r="M4699" s="124"/>
      <c r="N4699" s="213">
        <v>50146.53</v>
      </c>
      <c r="O4699" s="213">
        <v>0</v>
      </c>
      <c r="P4699" s="124" t="s">
        <v>1314</v>
      </c>
    </row>
    <row r="4700" spans="1:16">
      <c r="A4700" s="266" t="s">
        <v>1370</v>
      </c>
      <c r="B4700" s="124"/>
      <c r="C4700" s="125" t="s">
        <v>1370</v>
      </c>
      <c r="D4700" s="119">
        <v>43220</v>
      </c>
      <c r="E4700" s="120" t="s">
        <v>8737</v>
      </c>
      <c r="F4700" s="120" t="s">
        <v>13</v>
      </c>
      <c r="G4700" s="120">
        <v>381878</v>
      </c>
      <c r="H4700" s="124"/>
      <c r="I4700" s="128" t="s">
        <v>1396</v>
      </c>
      <c r="J4700" s="124"/>
      <c r="K4700" s="124"/>
      <c r="L4700" s="124"/>
      <c r="M4700" s="124"/>
      <c r="N4700" s="213">
        <v>3952.94</v>
      </c>
      <c r="O4700" s="213">
        <v>0</v>
      </c>
      <c r="P4700" s="124" t="s">
        <v>1314</v>
      </c>
    </row>
    <row r="4701" spans="1:16">
      <c r="A4701" s="266" t="s">
        <v>1370</v>
      </c>
      <c r="B4701" s="124"/>
      <c r="C4701" s="125" t="s">
        <v>1370</v>
      </c>
      <c r="D4701" s="119">
        <v>43220</v>
      </c>
      <c r="E4701" s="120" t="s">
        <v>8738</v>
      </c>
      <c r="F4701" s="120" t="s">
        <v>13</v>
      </c>
      <c r="G4701" s="120">
        <v>381880</v>
      </c>
      <c r="H4701" s="124"/>
      <c r="I4701" s="128" t="s">
        <v>1396</v>
      </c>
      <c r="J4701" s="124"/>
      <c r="K4701" s="124"/>
      <c r="L4701" s="124"/>
      <c r="M4701" s="124"/>
      <c r="N4701" s="213">
        <v>1962.58</v>
      </c>
      <c r="O4701" s="213">
        <v>0</v>
      </c>
      <c r="P4701" s="124" t="s">
        <v>1314</v>
      </c>
    </row>
    <row r="4702" spans="1:16">
      <c r="A4702" s="266" t="s">
        <v>1370</v>
      </c>
      <c r="B4702" s="124"/>
      <c r="C4702" s="125" t="s">
        <v>1370</v>
      </c>
      <c r="D4702" s="119">
        <v>43220</v>
      </c>
      <c r="E4702" s="120" t="s">
        <v>8739</v>
      </c>
      <c r="F4702" s="120" t="s">
        <v>13</v>
      </c>
      <c r="G4702" s="120">
        <v>381882</v>
      </c>
      <c r="H4702" s="124"/>
      <c r="I4702" s="128" t="s">
        <v>1396</v>
      </c>
      <c r="J4702" s="124"/>
      <c r="K4702" s="124"/>
      <c r="L4702" s="124"/>
      <c r="M4702" s="124"/>
      <c r="N4702" s="213">
        <v>14124.33</v>
      </c>
      <c r="O4702" s="213">
        <v>0</v>
      </c>
      <c r="P4702" s="124" t="s">
        <v>1314</v>
      </c>
    </row>
    <row r="4703" spans="1:16">
      <c r="A4703" s="266" t="s">
        <v>1370</v>
      </c>
      <c r="B4703" s="124"/>
      <c r="C4703" s="125" t="s">
        <v>1370</v>
      </c>
      <c r="D4703" s="119">
        <v>43220</v>
      </c>
      <c r="E4703" s="120" t="s">
        <v>8740</v>
      </c>
      <c r="F4703" s="120" t="s">
        <v>13</v>
      </c>
      <c r="G4703" s="120">
        <v>381884</v>
      </c>
      <c r="H4703" s="124"/>
      <c r="I4703" s="128" t="s">
        <v>1396</v>
      </c>
      <c r="J4703" s="124"/>
      <c r="K4703" s="124"/>
      <c r="L4703" s="124"/>
      <c r="M4703" s="124"/>
      <c r="N4703" s="213">
        <v>11184.61</v>
      </c>
      <c r="O4703" s="213">
        <v>0</v>
      </c>
      <c r="P4703" s="124" t="s">
        <v>1314</v>
      </c>
    </row>
    <row r="4704" spans="1:16">
      <c r="A4704" s="266" t="s">
        <v>1370</v>
      </c>
      <c r="B4704" s="124"/>
      <c r="C4704" s="125" t="s">
        <v>1370</v>
      </c>
      <c r="D4704" s="119">
        <v>43220</v>
      </c>
      <c r="E4704" s="120" t="s">
        <v>8741</v>
      </c>
      <c r="F4704" s="120" t="s">
        <v>13</v>
      </c>
      <c r="G4704" s="120">
        <v>381886</v>
      </c>
      <c r="H4704" s="124"/>
      <c r="I4704" s="128" t="s">
        <v>1396</v>
      </c>
      <c r="J4704" s="124"/>
      <c r="K4704" s="124"/>
      <c r="L4704" s="124"/>
      <c r="M4704" s="124"/>
      <c r="N4704" s="213">
        <v>15252.11</v>
      </c>
      <c r="O4704" s="213">
        <v>0</v>
      </c>
      <c r="P4704" s="124" t="s">
        <v>1314</v>
      </c>
    </row>
    <row r="4705" spans="1:16">
      <c r="A4705" s="266" t="s">
        <v>1370</v>
      </c>
      <c r="B4705" s="124"/>
      <c r="C4705" s="125" t="s">
        <v>1370</v>
      </c>
      <c r="D4705" s="119">
        <v>43220</v>
      </c>
      <c r="E4705" s="120" t="s">
        <v>8742</v>
      </c>
      <c r="F4705" s="120" t="s">
        <v>13</v>
      </c>
      <c r="G4705" s="120">
        <v>381888</v>
      </c>
      <c r="H4705" s="124"/>
      <c r="I4705" s="128" t="s">
        <v>1396</v>
      </c>
      <c r="J4705" s="124"/>
      <c r="K4705" s="124"/>
      <c r="L4705" s="124"/>
      <c r="M4705" s="124"/>
      <c r="N4705" s="213">
        <v>30719.83</v>
      </c>
      <c r="O4705" s="213">
        <v>0</v>
      </c>
      <c r="P4705" s="124" t="s">
        <v>1314</v>
      </c>
    </row>
    <row r="4706" spans="1:16">
      <c r="A4706" s="266" t="s">
        <v>1370</v>
      </c>
      <c r="B4706" s="124"/>
      <c r="C4706" s="125" t="s">
        <v>1370</v>
      </c>
      <c r="D4706" s="119">
        <v>43220</v>
      </c>
      <c r="E4706" s="120" t="s">
        <v>8743</v>
      </c>
      <c r="F4706" s="120" t="s">
        <v>13</v>
      </c>
      <c r="G4706" s="120">
        <v>381890</v>
      </c>
      <c r="H4706" s="124"/>
      <c r="I4706" s="128" t="s">
        <v>1396</v>
      </c>
      <c r="J4706" s="124"/>
      <c r="K4706" s="124"/>
      <c r="L4706" s="124"/>
      <c r="M4706" s="124"/>
      <c r="N4706" s="213">
        <v>2293263.2200000002</v>
      </c>
      <c r="O4706" s="213">
        <v>0</v>
      </c>
      <c r="P4706" s="124" t="s">
        <v>1314</v>
      </c>
    </row>
    <row r="4707" spans="1:16">
      <c r="A4707" s="266" t="s">
        <v>1370</v>
      </c>
      <c r="B4707" s="124"/>
      <c r="C4707" s="125" t="s">
        <v>1370</v>
      </c>
      <c r="D4707" s="119">
        <v>43220</v>
      </c>
      <c r="E4707" s="120" t="s">
        <v>8744</v>
      </c>
      <c r="F4707" s="120" t="s">
        <v>13</v>
      </c>
      <c r="G4707" s="120">
        <v>381892</v>
      </c>
      <c r="H4707" s="124"/>
      <c r="I4707" s="128" t="s">
        <v>1396</v>
      </c>
      <c r="J4707" s="124"/>
      <c r="K4707" s="124"/>
      <c r="L4707" s="124"/>
      <c r="M4707" s="124"/>
      <c r="N4707" s="213">
        <v>2293263.2200000002</v>
      </c>
      <c r="O4707" s="213">
        <v>0</v>
      </c>
      <c r="P4707" s="124" t="s">
        <v>1314</v>
      </c>
    </row>
    <row r="4708" spans="1:16">
      <c r="A4708" s="266" t="s">
        <v>1370</v>
      </c>
      <c r="B4708" s="124"/>
      <c r="C4708" s="125" t="s">
        <v>1370</v>
      </c>
      <c r="D4708" s="119">
        <v>43220</v>
      </c>
      <c r="E4708" s="120" t="s">
        <v>8745</v>
      </c>
      <c r="F4708" s="120" t="s">
        <v>13</v>
      </c>
      <c r="G4708" s="120">
        <v>381894</v>
      </c>
      <c r="H4708" s="124"/>
      <c r="I4708" s="128" t="s">
        <v>1396</v>
      </c>
      <c r="J4708" s="124"/>
      <c r="K4708" s="124"/>
      <c r="L4708" s="124"/>
      <c r="M4708" s="124"/>
      <c r="N4708" s="213">
        <v>2293263.2200000002</v>
      </c>
      <c r="O4708" s="213">
        <v>0</v>
      </c>
      <c r="P4708" s="124" t="s">
        <v>1314</v>
      </c>
    </row>
    <row r="4709" spans="1:16">
      <c r="A4709" s="266" t="s">
        <v>1370</v>
      </c>
      <c r="B4709" s="124"/>
      <c r="C4709" s="125" t="s">
        <v>1370</v>
      </c>
      <c r="D4709" s="119">
        <v>43220</v>
      </c>
      <c r="E4709" s="120" t="s">
        <v>8746</v>
      </c>
      <c r="F4709" s="120" t="s">
        <v>13</v>
      </c>
      <c r="G4709" s="120">
        <v>381896</v>
      </c>
      <c r="H4709" s="124"/>
      <c r="I4709" s="128" t="s">
        <v>1396</v>
      </c>
      <c r="J4709" s="124"/>
      <c r="K4709" s="124"/>
      <c r="L4709" s="124"/>
      <c r="M4709" s="124"/>
      <c r="N4709" s="213">
        <v>2293263.2200000002</v>
      </c>
      <c r="O4709" s="213">
        <v>0</v>
      </c>
      <c r="P4709" s="124" t="s">
        <v>1314</v>
      </c>
    </row>
    <row r="4710" spans="1:16">
      <c r="A4710" s="266" t="s">
        <v>1370</v>
      </c>
      <c r="B4710" s="124"/>
      <c r="C4710" s="125" t="s">
        <v>1370</v>
      </c>
      <c r="D4710" s="119">
        <v>43220</v>
      </c>
      <c r="E4710" s="120" t="s">
        <v>8747</v>
      </c>
      <c r="F4710" s="120" t="s">
        <v>13</v>
      </c>
      <c r="G4710" s="120">
        <v>381898</v>
      </c>
      <c r="H4710" s="124"/>
      <c r="I4710" s="128" t="s">
        <v>1396</v>
      </c>
      <c r="J4710" s="124"/>
      <c r="K4710" s="124"/>
      <c r="L4710" s="124"/>
      <c r="M4710" s="124"/>
      <c r="N4710" s="213">
        <v>2293263.2200000002</v>
      </c>
      <c r="O4710" s="213">
        <v>0</v>
      </c>
      <c r="P4710" s="124" t="s">
        <v>1314</v>
      </c>
    </row>
    <row r="4711" spans="1:16">
      <c r="A4711" s="266" t="s">
        <v>1370</v>
      </c>
      <c r="B4711" s="124"/>
      <c r="C4711" s="125" t="s">
        <v>1370</v>
      </c>
      <c r="D4711" s="119">
        <v>43220</v>
      </c>
      <c r="E4711" s="120" t="s">
        <v>8748</v>
      </c>
      <c r="F4711" s="120" t="s">
        <v>13</v>
      </c>
      <c r="G4711" s="120">
        <v>381900</v>
      </c>
      <c r="H4711" s="124"/>
      <c r="I4711" s="128" t="s">
        <v>1396</v>
      </c>
      <c r="J4711" s="124"/>
      <c r="K4711" s="124"/>
      <c r="L4711" s="124"/>
      <c r="M4711" s="124"/>
      <c r="N4711" s="213">
        <v>6298716.79</v>
      </c>
      <c r="O4711" s="213">
        <v>0</v>
      </c>
      <c r="P4711" s="124" t="s">
        <v>1314</v>
      </c>
    </row>
    <row r="4712" spans="1:16">
      <c r="A4712" s="266" t="s">
        <v>1370</v>
      </c>
      <c r="B4712" s="124"/>
      <c r="C4712" s="125" t="s">
        <v>1370</v>
      </c>
      <c r="D4712" s="119">
        <v>43220</v>
      </c>
      <c r="E4712" s="120" t="s">
        <v>8749</v>
      </c>
      <c r="F4712" s="120" t="s">
        <v>13</v>
      </c>
      <c r="G4712" s="120">
        <v>381902</v>
      </c>
      <c r="H4712" s="124"/>
      <c r="I4712" s="128" t="s">
        <v>1396</v>
      </c>
      <c r="J4712" s="124"/>
      <c r="K4712" s="124"/>
      <c r="L4712" s="124"/>
      <c r="M4712" s="124"/>
      <c r="N4712" s="213">
        <v>6298716.79</v>
      </c>
      <c r="O4712" s="213">
        <v>0</v>
      </c>
      <c r="P4712" s="124" t="s">
        <v>1314</v>
      </c>
    </row>
    <row r="4713" spans="1:16">
      <c r="A4713" s="266" t="s">
        <v>1370</v>
      </c>
      <c r="B4713" s="124"/>
      <c r="C4713" s="125" t="s">
        <v>1370</v>
      </c>
      <c r="D4713" s="119">
        <v>43220</v>
      </c>
      <c r="E4713" s="120" t="s">
        <v>8750</v>
      </c>
      <c r="F4713" s="120" t="s">
        <v>13</v>
      </c>
      <c r="G4713" s="120">
        <v>381904</v>
      </c>
      <c r="H4713" s="124"/>
      <c r="I4713" s="128" t="s">
        <v>1396</v>
      </c>
      <c r="J4713" s="124"/>
      <c r="K4713" s="124"/>
      <c r="L4713" s="124"/>
      <c r="M4713" s="124"/>
      <c r="N4713" s="213">
        <v>6298716.79</v>
      </c>
      <c r="O4713" s="213">
        <v>0</v>
      </c>
      <c r="P4713" s="124" t="s">
        <v>1314</v>
      </c>
    </row>
    <row r="4714" spans="1:16">
      <c r="A4714" s="266" t="s">
        <v>1370</v>
      </c>
      <c r="B4714" s="124"/>
      <c r="C4714" s="125" t="s">
        <v>1370</v>
      </c>
      <c r="D4714" s="119">
        <v>43220</v>
      </c>
      <c r="E4714" s="120" t="s">
        <v>8751</v>
      </c>
      <c r="F4714" s="120" t="s">
        <v>13</v>
      </c>
      <c r="G4714" s="120">
        <v>381906</v>
      </c>
      <c r="H4714" s="124"/>
      <c r="I4714" s="128" t="s">
        <v>1396</v>
      </c>
      <c r="J4714" s="124"/>
      <c r="K4714" s="124"/>
      <c r="L4714" s="124"/>
      <c r="M4714" s="124"/>
      <c r="N4714" s="213">
        <v>6298716.79</v>
      </c>
      <c r="O4714" s="213">
        <v>0</v>
      </c>
      <c r="P4714" s="124" t="s">
        <v>1314</v>
      </c>
    </row>
    <row r="4715" spans="1:16">
      <c r="A4715" s="266" t="s">
        <v>1370</v>
      </c>
      <c r="B4715" s="124"/>
      <c r="C4715" s="125" t="s">
        <v>1370</v>
      </c>
      <c r="D4715" s="119">
        <v>43220</v>
      </c>
      <c r="E4715" s="120" t="s">
        <v>8752</v>
      </c>
      <c r="F4715" s="120" t="s">
        <v>13</v>
      </c>
      <c r="G4715" s="120">
        <v>381908</v>
      </c>
      <c r="H4715" s="124"/>
      <c r="I4715" s="128" t="s">
        <v>1396</v>
      </c>
      <c r="J4715" s="124"/>
      <c r="K4715" s="124"/>
      <c r="L4715" s="124"/>
      <c r="M4715" s="124"/>
      <c r="N4715" s="213">
        <v>6298716.79</v>
      </c>
      <c r="O4715" s="213">
        <v>0</v>
      </c>
      <c r="P4715" s="124" t="s">
        <v>1314</v>
      </c>
    </row>
    <row r="4716" spans="1:16" ht="63.75">
      <c r="A4716" s="266">
        <v>513</v>
      </c>
      <c r="B4716" s="124"/>
      <c r="C4716" s="125" t="s">
        <v>201</v>
      </c>
      <c r="D4716" s="119">
        <v>43220</v>
      </c>
      <c r="E4716" s="120" t="s">
        <v>8753</v>
      </c>
      <c r="F4716" s="120" t="s">
        <v>15</v>
      </c>
      <c r="G4716" s="120">
        <v>724290</v>
      </c>
      <c r="H4716" s="124"/>
      <c r="I4716" s="128" t="s">
        <v>9970</v>
      </c>
      <c r="J4716" s="124"/>
      <c r="K4716" s="124"/>
      <c r="L4716" s="124"/>
      <c r="M4716" s="124"/>
      <c r="N4716" s="213">
        <v>50</v>
      </c>
      <c r="O4716" s="213">
        <v>0</v>
      </c>
      <c r="P4716" s="124" t="s">
        <v>1314</v>
      </c>
    </row>
    <row r="4717" spans="1:16" ht="63.75">
      <c r="A4717" s="266">
        <v>513</v>
      </c>
      <c r="B4717" s="124"/>
      <c r="C4717" s="125" t="s">
        <v>201</v>
      </c>
      <c r="D4717" s="119">
        <v>43220</v>
      </c>
      <c r="E4717" s="120" t="s">
        <v>8754</v>
      </c>
      <c r="F4717" s="120" t="s">
        <v>15</v>
      </c>
      <c r="G4717" s="120">
        <v>724295</v>
      </c>
      <c r="H4717" s="124"/>
      <c r="I4717" s="128" t="s">
        <v>9971</v>
      </c>
      <c r="J4717" s="124"/>
      <c r="K4717" s="124"/>
      <c r="L4717" s="124"/>
      <c r="M4717" s="124"/>
      <c r="N4717" s="213">
        <v>50</v>
      </c>
      <c r="O4717" s="213">
        <v>0</v>
      </c>
      <c r="P4717" s="124" t="s">
        <v>1314</v>
      </c>
    </row>
    <row r="4718" spans="1:16" ht="63.75">
      <c r="A4718" s="266">
        <v>513</v>
      </c>
      <c r="B4718" s="124"/>
      <c r="C4718" s="125" t="s">
        <v>201</v>
      </c>
      <c r="D4718" s="119">
        <v>43220</v>
      </c>
      <c r="E4718" s="120" t="s">
        <v>8755</v>
      </c>
      <c r="F4718" s="120" t="s">
        <v>15</v>
      </c>
      <c r="G4718" s="120">
        <v>724312</v>
      </c>
      <c r="H4718" s="124"/>
      <c r="I4718" s="128" t="s">
        <v>9972</v>
      </c>
      <c r="J4718" s="124"/>
      <c r="K4718" s="124"/>
      <c r="L4718" s="124"/>
      <c r="M4718" s="124"/>
      <c r="N4718" s="213">
        <v>50</v>
      </c>
      <c r="O4718" s="213">
        <v>0</v>
      </c>
      <c r="P4718" s="124" t="s">
        <v>1314</v>
      </c>
    </row>
    <row r="4719" spans="1:16" ht="63.75">
      <c r="A4719" s="266">
        <v>291</v>
      </c>
      <c r="B4719" s="124"/>
      <c r="C4719" s="125" t="s">
        <v>794</v>
      </c>
      <c r="D4719" s="119">
        <v>43220</v>
      </c>
      <c r="E4719" s="120" t="s">
        <v>8756</v>
      </c>
      <c r="F4719" s="120" t="s">
        <v>11</v>
      </c>
      <c r="G4719" s="120">
        <v>724465</v>
      </c>
      <c r="H4719" s="124"/>
      <c r="I4719" s="128" t="s">
        <v>9973</v>
      </c>
      <c r="J4719" s="124"/>
      <c r="K4719" s="124"/>
      <c r="L4719" s="124"/>
      <c r="M4719" s="124"/>
      <c r="N4719" s="213">
        <v>50</v>
      </c>
      <c r="O4719" s="213">
        <v>0</v>
      </c>
      <c r="P4719" s="124" t="s">
        <v>1314</v>
      </c>
    </row>
    <row r="4720" spans="1:16" ht="63.75">
      <c r="A4720" s="266">
        <v>291</v>
      </c>
      <c r="B4720" s="124"/>
      <c r="C4720" s="125" t="s">
        <v>794</v>
      </c>
      <c r="D4720" s="119">
        <v>43220</v>
      </c>
      <c r="E4720" s="120" t="s">
        <v>8757</v>
      </c>
      <c r="F4720" s="120" t="s">
        <v>11</v>
      </c>
      <c r="G4720" s="120">
        <v>724466</v>
      </c>
      <c r="H4720" s="124"/>
      <c r="I4720" s="128" t="s">
        <v>9974</v>
      </c>
      <c r="J4720" s="124"/>
      <c r="K4720" s="124"/>
      <c r="L4720" s="124"/>
      <c r="M4720" s="124"/>
      <c r="N4720" s="213">
        <v>50</v>
      </c>
      <c r="O4720" s="213">
        <v>0</v>
      </c>
      <c r="P4720" s="124" t="s">
        <v>1314</v>
      </c>
    </row>
    <row r="4721" spans="1:16" ht="89.25">
      <c r="A4721" s="266">
        <v>25</v>
      </c>
      <c r="B4721" s="124"/>
      <c r="C4721" s="125" t="s">
        <v>694</v>
      </c>
      <c r="D4721" s="119">
        <v>43220</v>
      </c>
      <c r="E4721" s="120" t="s">
        <v>8758</v>
      </c>
      <c r="F4721" s="120" t="s">
        <v>15</v>
      </c>
      <c r="G4721" s="120">
        <v>4873</v>
      </c>
      <c r="H4721" s="124"/>
      <c r="I4721" s="128" t="s">
        <v>9975</v>
      </c>
      <c r="J4721" s="124"/>
      <c r="K4721" s="124"/>
      <c r="L4721" s="124"/>
      <c r="M4721" s="124"/>
      <c r="N4721" s="213">
        <v>312.12</v>
      </c>
      <c r="O4721" s="213">
        <v>0</v>
      </c>
      <c r="P4721" s="124" t="s">
        <v>1314</v>
      </c>
    </row>
    <row r="4722" spans="1:16" ht="102">
      <c r="A4722" s="266">
        <v>513</v>
      </c>
      <c r="B4722" s="124"/>
      <c r="C4722" s="125" t="s">
        <v>201</v>
      </c>
      <c r="D4722" s="119">
        <v>43220</v>
      </c>
      <c r="E4722" s="120" t="s">
        <v>8759</v>
      </c>
      <c r="F4722" s="120" t="s">
        <v>15</v>
      </c>
      <c r="G4722" s="120">
        <v>4876</v>
      </c>
      <c r="H4722" s="124"/>
      <c r="I4722" s="128" t="s">
        <v>9976</v>
      </c>
      <c r="J4722" s="124"/>
      <c r="K4722" s="124"/>
      <c r="L4722" s="124"/>
      <c r="M4722" s="124"/>
      <c r="N4722" s="213">
        <v>410.63</v>
      </c>
      <c r="O4722" s="213">
        <v>0</v>
      </c>
      <c r="P4722" s="124" t="s">
        <v>1314</v>
      </c>
    </row>
    <row r="4723" spans="1:16" ht="89.25">
      <c r="A4723" s="266">
        <v>149</v>
      </c>
      <c r="B4723" s="124"/>
      <c r="C4723" s="125" t="s">
        <v>740</v>
      </c>
      <c r="D4723" s="119">
        <v>43220</v>
      </c>
      <c r="E4723" s="120" t="s">
        <v>8760</v>
      </c>
      <c r="F4723" s="120" t="s">
        <v>15</v>
      </c>
      <c r="G4723" s="120">
        <v>4874</v>
      </c>
      <c r="H4723" s="124"/>
      <c r="I4723" s="128" t="s">
        <v>9977</v>
      </c>
      <c r="J4723" s="124"/>
      <c r="K4723" s="124"/>
      <c r="L4723" s="124"/>
      <c r="M4723" s="124"/>
      <c r="N4723" s="213">
        <v>293.05</v>
      </c>
      <c r="O4723" s="213">
        <v>0</v>
      </c>
      <c r="P4723" s="124" t="s">
        <v>1314</v>
      </c>
    </row>
    <row r="4724" spans="1:16" ht="89.25">
      <c r="A4724" s="266">
        <v>594</v>
      </c>
      <c r="B4724" s="124"/>
      <c r="C4724" s="125" t="s">
        <v>113</v>
      </c>
      <c r="D4724" s="119">
        <v>43220</v>
      </c>
      <c r="E4724" s="120" t="s">
        <v>8761</v>
      </c>
      <c r="F4724" s="120" t="s">
        <v>15</v>
      </c>
      <c r="G4724" s="120">
        <v>4875</v>
      </c>
      <c r="H4724" s="124"/>
      <c r="I4724" s="128" t="s">
        <v>9978</v>
      </c>
      <c r="J4724" s="124"/>
      <c r="K4724" s="124"/>
      <c r="L4724" s="124"/>
      <c r="M4724" s="124"/>
      <c r="N4724" s="213">
        <v>1404.3</v>
      </c>
      <c r="O4724" s="213">
        <v>0</v>
      </c>
      <c r="P4724" s="124" t="s">
        <v>1314</v>
      </c>
    </row>
    <row r="4725" spans="1:16" ht="89.25">
      <c r="A4725" s="266" t="s">
        <v>619</v>
      </c>
      <c r="B4725" s="124"/>
      <c r="C4725" s="125" t="s">
        <v>713</v>
      </c>
      <c r="D4725" s="119">
        <v>43220</v>
      </c>
      <c r="E4725" s="120" t="s">
        <v>8762</v>
      </c>
      <c r="F4725" s="120" t="s">
        <v>15</v>
      </c>
      <c r="G4725" s="120">
        <v>4872</v>
      </c>
      <c r="H4725" s="124"/>
      <c r="I4725" s="128" t="s">
        <v>9979</v>
      </c>
      <c r="J4725" s="124"/>
      <c r="K4725" s="124"/>
      <c r="L4725" s="124"/>
      <c r="M4725" s="124"/>
      <c r="N4725" s="213">
        <v>306.29000000000002</v>
      </c>
      <c r="O4725" s="213">
        <v>0</v>
      </c>
      <c r="P4725" s="124" t="s">
        <v>1314</v>
      </c>
    </row>
    <row r="4726" spans="1:16" ht="76.5">
      <c r="A4726" s="266">
        <v>513</v>
      </c>
      <c r="B4726" s="124"/>
      <c r="C4726" s="125" t="s">
        <v>201</v>
      </c>
      <c r="D4726" s="119">
        <v>43220</v>
      </c>
      <c r="E4726" s="120" t="s">
        <v>8763</v>
      </c>
      <c r="F4726" s="120" t="s">
        <v>1315</v>
      </c>
      <c r="G4726" s="120">
        <v>17507838</v>
      </c>
      <c r="H4726" s="124"/>
      <c r="I4726" s="128" t="s">
        <v>9980</v>
      </c>
      <c r="J4726" s="124"/>
      <c r="K4726" s="124"/>
      <c r="L4726" s="124"/>
      <c r="M4726" s="124"/>
      <c r="N4726" s="213">
        <v>42487.7</v>
      </c>
      <c r="O4726" s="213">
        <v>0</v>
      </c>
      <c r="P4726" s="124" t="s">
        <v>1314</v>
      </c>
    </row>
    <row r="4727" spans="1:16" ht="76.5">
      <c r="A4727" s="266">
        <v>25</v>
      </c>
      <c r="B4727" s="124"/>
      <c r="C4727" s="125" t="s">
        <v>694</v>
      </c>
      <c r="D4727" s="119">
        <v>43220</v>
      </c>
      <c r="E4727" s="120" t="s">
        <v>8764</v>
      </c>
      <c r="F4727" s="120" t="s">
        <v>1315</v>
      </c>
      <c r="G4727" s="120">
        <v>17475826</v>
      </c>
      <c r="H4727" s="124"/>
      <c r="I4727" s="128" t="s">
        <v>9981</v>
      </c>
      <c r="J4727" s="124"/>
      <c r="K4727" s="124"/>
      <c r="L4727" s="124"/>
      <c r="M4727" s="124"/>
      <c r="N4727" s="213">
        <v>541635.6</v>
      </c>
      <c r="O4727" s="213">
        <v>0</v>
      </c>
      <c r="P4727" s="124" t="s">
        <v>1314</v>
      </c>
    </row>
    <row r="4728" spans="1:16" ht="76.5">
      <c r="A4728" s="266">
        <v>25</v>
      </c>
      <c r="B4728" s="124"/>
      <c r="C4728" s="125" t="s">
        <v>694</v>
      </c>
      <c r="D4728" s="119">
        <v>43220</v>
      </c>
      <c r="E4728" s="120" t="s">
        <v>8765</v>
      </c>
      <c r="F4728" s="120" t="s">
        <v>1315</v>
      </c>
      <c r="G4728" s="120">
        <v>17475820</v>
      </c>
      <c r="H4728" s="124"/>
      <c r="I4728" s="128" t="s">
        <v>9982</v>
      </c>
      <c r="J4728" s="124"/>
      <c r="K4728" s="124"/>
      <c r="L4728" s="124"/>
      <c r="M4728" s="124"/>
      <c r="N4728" s="213">
        <v>345662.73</v>
      </c>
      <c r="O4728" s="213">
        <v>0</v>
      </c>
      <c r="P4728" s="124" t="s">
        <v>1314</v>
      </c>
    </row>
    <row r="4729" spans="1:16" ht="76.5">
      <c r="A4729" s="266">
        <v>25</v>
      </c>
      <c r="B4729" s="124"/>
      <c r="C4729" s="125" t="s">
        <v>694</v>
      </c>
      <c r="D4729" s="119">
        <v>43220</v>
      </c>
      <c r="E4729" s="120" t="s">
        <v>8766</v>
      </c>
      <c r="F4729" s="120" t="s">
        <v>1315</v>
      </c>
      <c r="G4729" s="120">
        <v>17475815</v>
      </c>
      <c r="H4729" s="124"/>
      <c r="I4729" s="128" t="s">
        <v>9983</v>
      </c>
      <c r="J4729" s="124"/>
      <c r="K4729" s="124"/>
      <c r="L4729" s="124"/>
      <c r="M4729" s="124"/>
      <c r="N4729" s="213">
        <v>257002.93</v>
      </c>
      <c r="O4729" s="213">
        <v>0</v>
      </c>
      <c r="P4729" s="124" t="s">
        <v>1314</v>
      </c>
    </row>
    <row r="4730" spans="1:16" ht="76.5">
      <c r="A4730" s="266">
        <v>25</v>
      </c>
      <c r="B4730" s="124"/>
      <c r="C4730" s="125" t="s">
        <v>694</v>
      </c>
      <c r="D4730" s="119">
        <v>43220</v>
      </c>
      <c r="E4730" s="120" t="s">
        <v>8767</v>
      </c>
      <c r="F4730" s="120" t="s">
        <v>1315</v>
      </c>
      <c r="G4730" s="120">
        <v>17475840</v>
      </c>
      <c r="H4730" s="124"/>
      <c r="I4730" s="128" t="s">
        <v>9984</v>
      </c>
      <c r="J4730" s="124"/>
      <c r="K4730" s="124"/>
      <c r="L4730" s="124"/>
      <c r="M4730" s="124"/>
      <c r="N4730" s="213">
        <v>1017852.64</v>
      </c>
      <c r="O4730" s="213">
        <v>0</v>
      </c>
      <c r="P4730" s="124" t="s">
        <v>1314</v>
      </c>
    </row>
    <row r="4731" spans="1:16" ht="76.5">
      <c r="A4731" s="266">
        <v>25</v>
      </c>
      <c r="B4731" s="124"/>
      <c r="C4731" s="125" t="s">
        <v>694</v>
      </c>
      <c r="D4731" s="119">
        <v>43220</v>
      </c>
      <c r="E4731" s="120" t="s">
        <v>8768</v>
      </c>
      <c r="F4731" s="120" t="s">
        <v>1315</v>
      </c>
      <c r="G4731" s="120">
        <v>17475812</v>
      </c>
      <c r="H4731" s="124"/>
      <c r="I4731" s="128" t="s">
        <v>9985</v>
      </c>
      <c r="J4731" s="124"/>
      <c r="K4731" s="124"/>
      <c r="L4731" s="124"/>
      <c r="M4731" s="124"/>
      <c r="N4731" s="213">
        <v>854047.74</v>
      </c>
      <c r="O4731" s="213">
        <v>0</v>
      </c>
      <c r="P4731" s="124" t="s">
        <v>1314</v>
      </c>
    </row>
    <row r="4732" spans="1:16" ht="51">
      <c r="A4732" s="266">
        <v>46</v>
      </c>
      <c r="B4732" s="124"/>
      <c r="C4732" s="125" t="s">
        <v>698</v>
      </c>
      <c r="D4732" s="119">
        <v>43222</v>
      </c>
      <c r="E4732" s="120" t="s">
        <v>10041</v>
      </c>
      <c r="F4732" s="120" t="s">
        <v>3</v>
      </c>
      <c r="G4732" s="120">
        <v>1618435</v>
      </c>
      <c r="H4732" s="124"/>
      <c r="I4732" s="128" t="s">
        <v>12390</v>
      </c>
      <c r="J4732" s="124"/>
      <c r="K4732" s="124"/>
      <c r="L4732" s="124"/>
      <c r="M4732" s="124"/>
      <c r="N4732" s="213">
        <v>0</v>
      </c>
      <c r="O4732" s="213">
        <v>541</v>
      </c>
      <c r="P4732" s="124" t="s">
        <v>1314</v>
      </c>
    </row>
    <row r="4733" spans="1:16" ht="51">
      <c r="A4733" s="266">
        <v>224</v>
      </c>
      <c r="B4733" s="124"/>
      <c r="C4733" s="125" t="s">
        <v>120</v>
      </c>
      <c r="D4733" s="119">
        <v>43222</v>
      </c>
      <c r="E4733" s="120" t="s">
        <v>10042</v>
      </c>
      <c r="F4733" s="120" t="s">
        <v>3</v>
      </c>
      <c r="G4733" s="120">
        <v>1618436</v>
      </c>
      <c r="H4733" s="124"/>
      <c r="I4733" s="128" t="s">
        <v>12391</v>
      </c>
      <c r="J4733" s="124"/>
      <c r="K4733" s="124"/>
      <c r="L4733" s="124"/>
      <c r="M4733" s="124"/>
      <c r="N4733" s="213">
        <v>0</v>
      </c>
      <c r="O4733" s="213">
        <v>85</v>
      </c>
      <c r="P4733" s="124" t="s">
        <v>1314</v>
      </c>
    </row>
    <row r="4734" spans="1:16" ht="51">
      <c r="A4734" s="266" t="s">
        <v>619</v>
      </c>
      <c r="B4734" s="124"/>
      <c r="C4734" s="125" t="s">
        <v>713</v>
      </c>
      <c r="D4734" s="119">
        <v>43222</v>
      </c>
      <c r="E4734" s="120" t="s">
        <v>10043</v>
      </c>
      <c r="F4734" s="120" t="s">
        <v>3</v>
      </c>
      <c r="G4734" s="120">
        <v>1618462</v>
      </c>
      <c r="H4734" s="124"/>
      <c r="I4734" s="128" t="s">
        <v>1374</v>
      </c>
      <c r="J4734" s="124"/>
      <c r="K4734" s="124"/>
      <c r="L4734" s="124"/>
      <c r="M4734" s="124"/>
      <c r="N4734" s="213">
        <v>0</v>
      </c>
      <c r="O4734" s="213">
        <v>1000</v>
      </c>
      <c r="P4734" s="124" t="s">
        <v>1314</v>
      </c>
    </row>
    <row r="4735" spans="1:16" ht="51">
      <c r="A4735" s="266">
        <v>30</v>
      </c>
      <c r="B4735" s="124"/>
      <c r="C4735" s="125" t="s">
        <v>695</v>
      </c>
      <c r="D4735" s="119">
        <v>43222</v>
      </c>
      <c r="E4735" s="120" t="s">
        <v>10044</v>
      </c>
      <c r="F4735" s="120" t="s">
        <v>3</v>
      </c>
      <c r="G4735" s="120">
        <v>1618485</v>
      </c>
      <c r="H4735" s="124"/>
      <c r="I4735" s="128" t="s">
        <v>12392</v>
      </c>
      <c r="J4735" s="124"/>
      <c r="K4735" s="124"/>
      <c r="L4735" s="124"/>
      <c r="M4735" s="124"/>
      <c r="N4735" s="213">
        <v>0</v>
      </c>
      <c r="O4735" s="213">
        <v>8001</v>
      </c>
      <c r="P4735" s="124" t="s">
        <v>1314</v>
      </c>
    </row>
    <row r="4736" spans="1:16" ht="51">
      <c r="A4736" s="266">
        <v>373</v>
      </c>
      <c r="B4736" s="124"/>
      <c r="C4736" s="125" t="s">
        <v>1269</v>
      </c>
      <c r="D4736" s="119">
        <v>43222</v>
      </c>
      <c r="E4736" s="120" t="s">
        <v>10045</v>
      </c>
      <c r="F4736" s="120" t="s">
        <v>3</v>
      </c>
      <c r="G4736" s="120">
        <v>1618618</v>
      </c>
      <c r="H4736" s="124"/>
      <c r="I4736" s="128" t="s">
        <v>12393</v>
      </c>
      <c r="J4736" s="124"/>
      <c r="K4736" s="124"/>
      <c r="L4736" s="124"/>
      <c r="M4736" s="124"/>
      <c r="N4736" s="213">
        <v>0</v>
      </c>
      <c r="O4736" s="213">
        <v>2881.14</v>
      </c>
      <c r="P4736" s="124" t="s">
        <v>1314</v>
      </c>
    </row>
    <row r="4737" spans="1:16" ht="51">
      <c r="A4737" s="266" t="s">
        <v>619</v>
      </c>
      <c r="B4737" s="124"/>
      <c r="C4737" s="125" t="s">
        <v>713</v>
      </c>
      <c r="D4737" s="119">
        <v>43222</v>
      </c>
      <c r="E4737" s="120" t="s">
        <v>10046</v>
      </c>
      <c r="F4737" s="120" t="s">
        <v>3</v>
      </c>
      <c r="G4737" s="120">
        <v>1618637</v>
      </c>
      <c r="H4737" s="124"/>
      <c r="I4737" s="128" t="s">
        <v>12394</v>
      </c>
      <c r="J4737" s="124"/>
      <c r="K4737" s="124"/>
      <c r="L4737" s="124"/>
      <c r="M4737" s="124"/>
      <c r="N4737" s="213">
        <v>0</v>
      </c>
      <c r="O4737" s="213">
        <v>10</v>
      </c>
      <c r="P4737" s="124" t="s">
        <v>1314</v>
      </c>
    </row>
    <row r="4738" spans="1:16" ht="51">
      <c r="A4738" s="266">
        <v>41</v>
      </c>
      <c r="B4738" s="124"/>
      <c r="C4738" s="125" t="s">
        <v>697</v>
      </c>
      <c r="D4738" s="119">
        <v>43222</v>
      </c>
      <c r="E4738" s="120" t="s">
        <v>10047</v>
      </c>
      <c r="F4738" s="120" t="s">
        <v>3</v>
      </c>
      <c r="G4738" s="120">
        <v>1618674</v>
      </c>
      <c r="H4738" s="124"/>
      <c r="I4738" s="128" t="s">
        <v>12395</v>
      </c>
      <c r="J4738" s="124"/>
      <c r="K4738" s="124"/>
      <c r="L4738" s="124"/>
      <c r="M4738" s="124"/>
      <c r="N4738" s="213">
        <v>0</v>
      </c>
      <c r="O4738" s="213">
        <v>135</v>
      </c>
      <c r="P4738" s="124" t="s">
        <v>1314</v>
      </c>
    </row>
    <row r="4739" spans="1:16" ht="51">
      <c r="A4739" s="266">
        <v>592</v>
      </c>
      <c r="B4739" s="124"/>
      <c r="C4739" s="125" t="s">
        <v>862</v>
      </c>
      <c r="D4739" s="119">
        <v>43222</v>
      </c>
      <c r="E4739" s="120" t="s">
        <v>10048</v>
      </c>
      <c r="F4739" s="120" t="s">
        <v>3</v>
      </c>
      <c r="G4739" s="120">
        <v>1618677</v>
      </c>
      <c r="H4739" s="124"/>
      <c r="I4739" s="128" t="s">
        <v>12396</v>
      </c>
      <c r="J4739" s="124"/>
      <c r="K4739" s="124"/>
      <c r="L4739" s="124"/>
      <c r="M4739" s="124"/>
      <c r="N4739" s="213">
        <v>0</v>
      </c>
      <c r="O4739" s="213">
        <v>304</v>
      </c>
      <c r="P4739" s="124" t="s">
        <v>1314</v>
      </c>
    </row>
    <row r="4740" spans="1:16" ht="63.75">
      <c r="A4740" s="266">
        <v>592</v>
      </c>
      <c r="B4740" s="124"/>
      <c r="C4740" s="125" t="s">
        <v>862</v>
      </c>
      <c r="D4740" s="119">
        <v>43222</v>
      </c>
      <c r="E4740" s="120" t="s">
        <v>10049</v>
      </c>
      <c r="F4740" s="120" t="s">
        <v>3</v>
      </c>
      <c r="G4740" s="120">
        <v>1618681</v>
      </c>
      <c r="H4740" s="124"/>
      <c r="I4740" s="128" t="s">
        <v>12397</v>
      </c>
      <c r="J4740" s="124"/>
      <c r="K4740" s="124"/>
      <c r="L4740" s="124"/>
      <c r="M4740" s="124"/>
      <c r="N4740" s="213">
        <v>0</v>
      </c>
      <c r="O4740" s="213">
        <v>401</v>
      </c>
      <c r="P4740" s="124" t="s">
        <v>1314</v>
      </c>
    </row>
    <row r="4741" spans="1:16" ht="38.25">
      <c r="A4741" s="266">
        <v>206</v>
      </c>
      <c r="B4741" s="124"/>
      <c r="C4741" s="125" t="s">
        <v>758</v>
      </c>
      <c r="D4741" s="119">
        <v>43222</v>
      </c>
      <c r="E4741" s="120" t="s">
        <v>10050</v>
      </c>
      <c r="F4741" s="120" t="s">
        <v>3</v>
      </c>
      <c r="G4741" s="120">
        <v>1618711</v>
      </c>
      <c r="H4741" s="124"/>
      <c r="I4741" s="128" t="s">
        <v>12398</v>
      </c>
      <c r="J4741" s="124"/>
      <c r="K4741" s="124"/>
      <c r="L4741" s="124"/>
      <c r="M4741" s="124"/>
      <c r="N4741" s="213">
        <v>0</v>
      </c>
      <c r="O4741" s="213">
        <v>261.39999999999998</v>
      </c>
      <c r="P4741" s="124" t="s">
        <v>1314</v>
      </c>
    </row>
    <row r="4742" spans="1:16" ht="51">
      <c r="A4742" s="266" t="s">
        <v>619</v>
      </c>
      <c r="B4742" s="124"/>
      <c r="C4742" s="125" t="s">
        <v>713</v>
      </c>
      <c r="D4742" s="119">
        <v>43222</v>
      </c>
      <c r="E4742" s="120" t="s">
        <v>10051</v>
      </c>
      <c r="F4742" s="120" t="s">
        <v>3</v>
      </c>
      <c r="G4742" s="120">
        <v>1618511</v>
      </c>
      <c r="H4742" s="124"/>
      <c r="I4742" s="128" t="s">
        <v>12399</v>
      </c>
      <c r="J4742" s="124"/>
      <c r="K4742" s="124"/>
      <c r="L4742" s="124"/>
      <c r="M4742" s="124"/>
      <c r="N4742" s="213">
        <v>0</v>
      </c>
      <c r="O4742" s="213">
        <v>1054.8499999999999</v>
      </c>
      <c r="P4742" s="124" t="s">
        <v>1314</v>
      </c>
    </row>
    <row r="4743" spans="1:16" ht="51">
      <c r="A4743" s="266" t="s">
        <v>619</v>
      </c>
      <c r="B4743" s="124"/>
      <c r="C4743" s="125" t="s">
        <v>713</v>
      </c>
      <c r="D4743" s="119">
        <v>43222</v>
      </c>
      <c r="E4743" s="120" t="s">
        <v>10052</v>
      </c>
      <c r="F4743" s="120" t="s">
        <v>3</v>
      </c>
      <c r="G4743" s="120">
        <v>1618515</v>
      </c>
      <c r="H4743" s="124"/>
      <c r="I4743" s="128" t="s">
        <v>12400</v>
      </c>
      <c r="J4743" s="124"/>
      <c r="K4743" s="124"/>
      <c r="L4743" s="124"/>
      <c r="M4743" s="124"/>
      <c r="N4743" s="213">
        <v>0</v>
      </c>
      <c r="O4743" s="213">
        <v>430.61</v>
      </c>
      <c r="P4743" s="124" t="s">
        <v>1314</v>
      </c>
    </row>
    <row r="4744" spans="1:16" ht="51">
      <c r="A4744" s="266" t="s">
        <v>619</v>
      </c>
      <c r="B4744" s="124"/>
      <c r="C4744" s="125" t="s">
        <v>713</v>
      </c>
      <c r="D4744" s="119">
        <v>43222</v>
      </c>
      <c r="E4744" s="120" t="s">
        <v>10053</v>
      </c>
      <c r="F4744" s="120" t="s">
        <v>3</v>
      </c>
      <c r="G4744" s="120">
        <v>1618516</v>
      </c>
      <c r="H4744" s="124"/>
      <c r="I4744" s="128" t="s">
        <v>1402</v>
      </c>
      <c r="J4744" s="124"/>
      <c r="K4744" s="124"/>
      <c r="L4744" s="124"/>
      <c r="M4744" s="124"/>
      <c r="N4744" s="213">
        <v>0</v>
      </c>
      <c r="O4744" s="213">
        <v>703.59</v>
      </c>
      <c r="P4744" s="124" t="s">
        <v>1314</v>
      </c>
    </row>
    <row r="4745" spans="1:16" ht="51">
      <c r="A4745" s="266" t="s">
        <v>619</v>
      </c>
      <c r="B4745" s="124"/>
      <c r="C4745" s="125" t="s">
        <v>713</v>
      </c>
      <c r="D4745" s="119">
        <v>43222</v>
      </c>
      <c r="E4745" s="120" t="s">
        <v>10054</v>
      </c>
      <c r="F4745" s="120" t="s">
        <v>3</v>
      </c>
      <c r="G4745" s="120">
        <v>1618517</v>
      </c>
      <c r="H4745" s="124"/>
      <c r="I4745" s="128" t="s">
        <v>1378</v>
      </c>
      <c r="J4745" s="124"/>
      <c r="K4745" s="124"/>
      <c r="L4745" s="124"/>
      <c r="M4745" s="124"/>
      <c r="N4745" s="213">
        <v>0</v>
      </c>
      <c r="O4745" s="213">
        <v>1944.51</v>
      </c>
      <c r="P4745" s="124" t="s">
        <v>1314</v>
      </c>
    </row>
    <row r="4746" spans="1:16" ht="51">
      <c r="A4746" s="266" t="s">
        <v>619</v>
      </c>
      <c r="B4746" s="124"/>
      <c r="C4746" s="125" t="s">
        <v>713</v>
      </c>
      <c r="D4746" s="119">
        <v>43222</v>
      </c>
      <c r="E4746" s="120" t="s">
        <v>10055</v>
      </c>
      <c r="F4746" s="120" t="s">
        <v>3</v>
      </c>
      <c r="G4746" s="120">
        <v>1618518</v>
      </c>
      <c r="H4746" s="124"/>
      <c r="I4746" s="128" t="s">
        <v>1388</v>
      </c>
      <c r="J4746" s="124"/>
      <c r="K4746" s="124"/>
      <c r="L4746" s="124"/>
      <c r="M4746" s="124"/>
      <c r="N4746" s="213">
        <v>0</v>
      </c>
      <c r="O4746" s="213">
        <v>916.17000000000007</v>
      </c>
      <c r="P4746" s="124" t="s">
        <v>1314</v>
      </c>
    </row>
    <row r="4747" spans="1:16" ht="51">
      <c r="A4747" s="266">
        <v>46</v>
      </c>
      <c r="B4747" s="124"/>
      <c r="C4747" s="125" t="s">
        <v>698</v>
      </c>
      <c r="D4747" s="119">
        <v>43222</v>
      </c>
      <c r="E4747" s="120" t="s">
        <v>10056</v>
      </c>
      <c r="F4747" s="120" t="s">
        <v>3</v>
      </c>
      <c r="G4747" s="120">
        <v>1618520</v>
      </c>
      <c r="H4747" s="124"/>
      <c r="I4747" s="128" t="s">
        <v>12401</v>
      </c>
      <c r="J4747" s="124"/>
      <c r="K4747" s="124"/>
      <c r="L4747" s="124"/>
      <c r="M4747" s="124"/>
      <c r="N4747" s="213">
        <v>0</v>
      </c>
      <c r="O4747" s="213">
        <v>7515</v>
      </c>
      <c r="P4747" s="124" t="s">
        <v>1314</v>
      </c>
    </row>
    <row r="4748" spans="1:16" ht="51">
      <c r="A4748" s="266">
        <v>46</v>
      </c>
      <c r="B4748" s="124"/>
      <c r="C4748" s="125" t="s">
        <v>698</v>
      </c>
      <c r="D4748" s="119">
        <v>43222</v>
      </c>
      <c r="E4748" s="120" t="s">
        <v>10057</v>
      </c>
      <c r="F4748" s="120" t="s">
        <v>3</v>
      </c>
      <c r="G4748" s="120">
        <v>1618522</v>
      </c>
      <c r="H4748" s="124"/>
      <c r="I4748" s="128" t="s">
        <v>12402</v>
      </c>
      <c r="J4748" s="124"/>
      <c r="K4748" s="124"/>
      <c r="L4748" s="124"/>
      <c r="M4748" s="124"/>
      <c r="N4748" s="213">
        <v>0</v>
      </c>
      <c r="O4748" s="213">
        <v>9459</v>
      </c>
      <c r="P4748" s="124" t="s">
        <v>1314</v>
      </c>
    </row>
    <row r="4749" spans="1:16" ht="51">
      <c r="A4749" s="266">
        <v>373</v>
      </c>
      <c r="B4749" s="124"/>
      <c r="C4749" s="125" t="s">
        <v>1269</v>
      </c>
      <c r="D4749" s="119">
        <v>43222</v>
      </c>
      <c r="E4749" s="120" t="s">
        <v>10058</v>
      </c>
      <c r="F4749" s="120" t="s">
        <v>3</v>
      </c>
      <c r="G4749" s="120">
        <v>1618523</v>
      </c>
      <c r="H4749" s="124"/>
      <c r="I4749" s="128" t="s">
        <v>12403</v>
      </c>
      <c r="J4749" s="124"/>
      <c r="K4749" s="124"/>
      <c r="L4749" s="124"/>
      <c r="M4749" s="124"/>
      <c r="N4749" s="213">
        <v>0</v>
      </c>
      <c r="O4749" s="213">
        <v>8445.06</v>
      </c>
      <c r="P4749" s="124" t="s">
        <v>1314</v>
      </c>
    </row>
    <row r="4750" spans="1:16" ht="51">
      <c r="A4750" s="266">
        <v>190</v>
      </c>
      <c r="B4750" s="124"/>
      <c r="C4750" s="125" t="s">
        <v>107</v>
      </c>
      <c r="D4750" s="119">
        <v>43222</v>
      </c>
      <c r="E4750" s="120" t="s">
        <v>10059</v>
      </c>
      <c r="F4750" s="120" t="s">
        <v>3</v>
      </c>
      <c r="G4750" s="120">
        <v>1618529</v>
      </c>
      <c r="H4750" s="124"/>
      <c r="I4750" s="128" t="s">
        <v>12404</v>
      </c>
      <c r="J4750" s="124"/>
      <c r="K4750" s="124"/>
      <c r="L4750" s="124"/>
      <c r="M4750" s="124"/>
      <c r="N4750" s="213">
        <v>0</v>
      </c>
      <c r="O4750" s="213">
        <v>394.97</v>
      </c>
      <c r="P4750" s="124" t="s">
        <v>1314</v>
      </c>
    </row>
    <row r="4751" spans="1:16" ht="63.75">
      <c r="A4751" s="266">
        <v>48</v>
      </c>
      <c r="B4751" s="124"/>
      <c r="C4751" s="125" t="s">
        <v>700</v>
      </c>
      <c r="D4751" s="119">
        <v>43222</v>
      </c>
      <c r="E4751" s="120" t="s">
        <v>10060</v>
      </c>
      <c r="F4751" s="120" t="s">
        <v>3</v>
      </c>
      <c r="G4751" s="120">
        <v>1618530</v>
      </c>
      <c r="H4751" s="124"/>
      <c r="I4751" s="128" t="s">
        <v>12405</v>
      </c>
      <c r="J4751" s="124"/>
      <c r="K4751" s="124"/>
      <c r="L4751" s="124"/>
      <c r="M4751" s="124"/>
      <c r="N4751" s="213">
        <v>0</v>
      </c>
      <c r="O4751" s="213">
        <v>9269.5</v>
      </c>
      <c r="P4751" s="124" t="s">
        <v>1314</v>
      </c>
    </row>
    <row r="4752" spans="1:16" ht="63.75">
      <c r="A4752" s="266" t="s">
        <v>619</v>
      </c>
      <c r="B4752" s="124"/>
      <c r="C4752" s="125" t="s">
        <v>713</v>
      </c>
      <c r="D4752" s="119">
        <v>43222</v>
      </c>
      <c r="E4752" s="120" t="s">
        <v>10061</v>
      </c>
      <c r="F4752" s="120" t="s">
        <v>3</v>
      </c>
      <c r="G4752" s="120">
        <v>1618564</v>
      </c>
      <c r="H4752" s="124"/>
      <c r="I4752" s="128" t="s">
        <v>12406</v>
      </c>
      <c r="J4752" s="124"/>
      <c r="K4752" s="124"/>
      <c r="L4752" s="124"/>
      <c r="M4752" s="124"/>
      <c r="N4752" s="213">
        <v>0</v>
      </c>
      <c r="O4752" s="213">
        <v>7800.45</v>
      </c>
      <c r="P4752" s="124" t="s">
        <v>1314</v>
      </c>
    </row>
    <row r="4753" spans="1:16" ht="51">
      <c r="A4753" s="266" t="s">
        <v>619</v>
      </c>
      <c r="B4753" s="124"/>
      <c r="C4753" s="125" t="s">
        <v>713</v>
      </c>
      <c r="D4753" s="119">
        <v>43222</v>
      </c>
      <c r="E4753" s="120" t="s">
        <v>10062</v>
      </c>
      <c r="F4753" s="120" t="s">
        <v>3</v>
      </c>
      <c r="G4753" s="120">
        <v>1618583</v>
      </c>
      <c r="H4753" s="124"/>
      <c r="I4753" s="128" t="s">
        <v>12407</v>
      </c>
      <c r="J4753" s="124"/>
      <c r="K4753" s="124"/>
      <c r="L4753" s="124"/>
      <c r="M4753" s="124"/>
      <c r="N4753" s="213">
        <v>0</v>
      </c>
      <c r="O4753" s="213">
        <v>1154</v>
      </c>
      <c r="P4753" s="124" t="s">
        <v>1314</v>
      </c>
    </row>
    <row r="4754" spans="1:16" ht="51">
      <c r="A4754" s="266" t="s">
        <v>619</v>
      </c>
      <c r="B4754" s="124"/>
      <c r="C4754" s="125" t="s">
        <v>713</v>
      </c>
      <c r="D4754" s="119">
        <v>43222</v>
      </c>
      <c r="E4754" s="120" t="s">
        <v>10063</v>
      </c>
      <c r="F4754" s="120" t="s">
        <v>3</v>
      </c>
      <c r="G4754" s="120">
        <v>1618585</v>
      </c>
      <c r="H4754" s="124"/>
      <c r="I4754" s="128" t="s">
        <v>12408</v>
      </c>
      <c r="J4754" s="124"/>
      <c r="K4754" s="124"/>
      <c r="L4754" s="124"/>
      <c r="M4754" s="124"/>
      <c r="N4754" s="213">
        <v>0</v>
      </c>
      <c r="O4754" s="213">
        <v>1154</v>
      </c>
      <c r="P4754" s="124" t="s">
        <v>1314</v>
      </c>
    </row>
    <row r="4755" spans="1:16" ht="51">
      <c r="A4755" s="266">
        <v>203</v>
      </c>
      <c r="B4755" s="124"/>
      <c r="C4755" s="125" t="s">
        <v>757</v>
      </c>
      <c r="D4755" s="119">
        <v>43222</v>
      </c>
      <c r="E4755" s="120" t="s">
        <v>10064</v>
      </c>
      <c r="F4755" s="120" t="s">
        <v>3</v>
      </c>
      <c r="G4755" s="120">
        <v>1618586</v>
      </c>
      <c r="H4755" s="124"/>
      <c r="I4755" s="128" t="s">
        <v>12409</v>
      </c>
      <c r="J4755" s="124"/>
      <c r="K4755" s="124"/>
      <c r="L4755" s="124"/>
      <c r="M4755" s="124"/>
      <c r="N4755" s="213">
        <v>0</v>
      </c>
      <c r="O4755" s="213">
        <v>40</v>
      </c>
      <c r="P4755" s="124" t="s">
        <v>1314</v>
      </c>
    </row>
    <row r="4756" spans="1:16" ht="51">
      <c r="A4756" s="266" t="s">
        <v>619</v>
      </c>
      <c r="B4756" s="124"/>
      <c r="C4756" s="125" t="s">
        <v>713</v>
      </c>
      <c r="D4756" s="119">
        <v>43222</v>
      </c>
      <c r="E4756" s="120" t="s">
        <v>10065</v>
      </c>
      <c r="F4756" s="120" t="s">
        <v>3</v>
      </c>
      <c r="G4756" s="120">
        <v>1618587</v>
      </c>
      <c r="H4756" s="124"/>
      <c r="I4756" s="128" t="s">
        <v>1413</v>
      </c>
      <c r="J4756" s="124"/>
      <c r="K4756" s="124"/>
      <c r="L4756" s="124"/>
      <c r="M4756" s="124"/>
      <c r="N4756" s="213">
        <v>0</v>
      </c>
      <c r="O4756" s="213">
        <v>695</v>
      </c>
      <c r="P4756" s="124" t="s">
        <v>1314</v>
      </c>
    </row>
    <row r="4757" spans="1:16" ht="51">
      <c r="A4757" s="266">
        <v>224</v>
      </c>
      <c r="B4757" s="124"/>
      <c r="C4757" s="125" t="s">
        <v>120</v>
      </c>
      <c r="D4757" s="119">
        <v>43222</v>
      </c>
      <c r="E4757" s="120" t="s">
        <v>10066</v>
      </c>
      <c r="F4757" s="120" t="s">
        <v>3</v>
      </c>
      <c r="G4757" s="120">
        <v>1618602</v>
      </c>
      <c r="H4757" s="124"/>
      <c r="I4757" s="128" t="s">
        <v>12410</v>
      </c>
      <c r="J4757" s="124"/>
      <c r="K4757" s="124"/>
      <c r="L4757" s="124"/>
      <c r="M4757" s="124"/>
      <c r="N4757" s="213">
        <v>0</v>
      </c>
      <c r="O4757" s="213">
        <v>85</v>
      </c>
      <c r="P4757" s="124" t="s">
        <v>1314</v>
      </c>
    </row>
    <row r="4758" spans="1:16" ht="63.75">
      <c r="A4758" s="266">
        <v>86</v>
      </c>
      <c r="B4758" s="124"/>
      <c r="C4758" s="125" t="s">
        <v>710</v>
      </c>
      <c r="D4758" s="119">
        <v>43222</v>
      </c>
      <c r="E4758" s="120" t="s">
        <v>10067</v>
      </c>
      <c r="F4758" s="120" t="s">
        <v>3</v>
      </c>
      <c r="G4758" s="120">
        <v>1618488</v>
      </c>
      <c r="H4758" s="124"/>
      <c r="I4758" s="128" t="s">
        <v>12411</v>
      </c>
      <c r="J4758" s="124"/>
      <c r="K4758" s="124"/>
      <c r="L4758" s="124"/>
      <c r="M4758" s="124"/>
      <c r="N4758" s="213">
        <v>0</v>
      </c>
      <c r="O4758" s="213">
        <v>8169.13</v>
      </c>
      <c r="P4758" s="124" t="s">
        <v>1314</v>
      </c>
    </row>
    <row r="4759" spans="1:16" ht="51">
      <c r="A4759" s="266">
        <v>283</v>
      </c>
      <c r="B4759" s="124"/>
      <c r="C4759" s="125" t="s">
        <v>146</v>
      </c>
      <c r="D4759" s="119">
        <v>43222</v>
      </c>
      <c r="E4759" s="120" t="s">
        <v>10068</v>
      </c>
      <c r="F4759" s="120" t="s">
        <v>3</v>
      </c>
      <c r="G4759" s="120">
        <v>1618504</v>
      </c>
      <c r="H4759" s="124"/>
      <c r="I4759" s="128" t="s">
        <v>12412</v>
      </c>
      <c r="J4759" s="124"/>
      <c r="K4759" s="124"/>
      <c r="L4759" s="124"/>
      <c r="M4759" s="124"/>
      <c r="N4759" s="213">
        <v>0</v>
      </c>
      <c r="O4759" s="213">
        <v>23370929.469999999</v>
      </c>
      <c r="P4759" s="124" t="s">
        <v>1314</v>
      </c>
    </row>
    <row r="4760" spans="1:16" ht="38.25">
      <c r="A4760" s="266">
        <v>283</v>
      </c>
      <c r="B4760" s="124"/>
      <c r="C4760" s="125" t="s">
        <v>146</v>
      </c>
      <c r="D4760" s="119">
        <v>43222</v>
      </c>
      <c r="E4760" s="120" t="s">
        <v>10069</v>
      </c>
      <c r="F4760" s="120" t="s">
        <v>3</v>
      </c>
      <c r="G4760" s="120">
        <v>1618506</v>
      </c>
      <c r="H4760" s="124"/>
      <c r="I4760" s="128" t="s">
        <v>12413</v>
      </c>
      <c r="J4760" s="124"/>
      <c r="K4760" s="124"/>
      <c r="L4760" s="124"/>
      <c r="M4760" s="124"/>
      <c r="N4760" s="213">
        <v>0</v>
      </c>
      <c r="O4760" s="213">
        <v>850</v>
      </c>
      <c r="P4760" s="124" t="s">
        <v>1314</v>
      </c>
    </row>
    <row r="4761" spans="1:16" ht="51">
      <c r="A4761" s="266">
        <v>46</v>
      </c>
      <c r="B4761" s="124"/>
      <c r="C4761" s="125" t="s">
        <v>698</v>
      </c>
      <c r="D4761" s="119">
        <v>43222</v>
      </c>
      <c r="E4761" s="120" t="s">
        <v>10070</v>
      </c>
      <c r="F4761" s="120" t="s">
        <v>3</v>
      </c>
      <c r="G4761" s="120">
        <v>1618514</v>
      </c>
      <c r="H4761" s="124"/>
      <c r="I4761" s="128" t="s">
        <v>12414</v>
      </c>
      <c r="J4761" s="124"/>
      <c r="K4761" s="124"/>
      <c r="L4761" s="124"/>
      <c r="M4761" s="124"/>
      <c r="N4761" s="213">
        <v>0</v>
      </c>
      <c r="O4761" s="213">
        <v>226419.80000000002</v>
      </c>
      <c r="P4761" s="124" t="s">
        <v>1314</v>
      </c>
    </row>
    <row r="4762" spans="1:16" ht="51">
      <c r="A4762" s="266">
        <v>25</v>
      </c>
      <c r="B4762" s="124"/>
      <c r="C4762" s="125" t="s">
        <v>694</v>
      </c>
      <c r="D4762" s="119">
        <v>43222</v>
      </c>
      <c r="E4762" s="120" t="s">
        <v>10071</v>
      </c>
      <c r="F4762" s="120" t="s">
        <v>3</v>
      </c>
      <c r="G4762" s="120">
        <v>1618565</v>
      </c>
      <c r="H4762" s="124"/>
      <c r="I4762" s="128" t="s">
        <v>12415</v>
      </c>
      <c r="J4762" s="124"/>
      <c r="K4762" s="124"/>
      <c r="L4762" s="124"/>
      <c r="M4762" s="124"/>
      <c r="N4762" s="213">
        <v>0</v>
      </c>
      <c r="O4762" s="213">
        <v>128.96</v>
      </c>
      <c r="P4762" s="124" t="s">
        <v>1314</v>
      </c>
    </row>
    <row r="4763" spans="1:16" ht="51">
      <c r="A4763" s="266">
        <v>10</v>
      </c>
      <c r="B4763" s="124"/>
      <c r="C4763" s="125" t="s">
        <v>690</v>
      </c>
      <c r="D4763" s="119">
        <v>43222</v>
      </c>
      <c r="E4763" s="120" t="s">
        <v>10072</v>
      </c>
      <c r="F4763" s="120" t="s">
        <v>6</v>
      </c>
      <c r="G4763" s="120">
        <v>725706</v>
      </c>
      <c r="H4763" s="124"/>
      <c r="I4763" s="128" t="s">
        <v>12416</v>
      </c>
      <c r="J4763" s="124"/>
      <c r="K4763" s="124"/>
      <c r="L4763" s="124"/>
      <c r="M4763" s="124"/>
      <c r="N4763" s="213">
        <v>0</v>
      </c>
      <c r="O4763" s="213">
        <v>36170.379999999997</v>
      </c>
      <c r="P4763" s="124" t="s">
        <v>1314</v>
      </c>
    </row>
    <row r="4764" spans="1:16" ht="63.75">
      <c r="A4764" s="266">
        <v>10</v>
      </c>
      <c r="B4764" s="124"/>
      <c r="C4764" s="125" t="s">
        <v>690</v>
      </c>
      <c r="D4764" s="119">
        <v>43222</v>
      </c>
      <c r="E4764" s="120" t="s">
        <v>10073</v>
      </c>
      <c r="F4764" s="120" t="s">
        <v>6</v>
      </c>
      <c r="G4764" s="120">
        <v>725708</v>
      </c>
      <c r="H4764" s="124"/>
      <c r="I4764" s="128" t="s">
        <v>12417</v>
      </c>
      <c r="J4764" s="124"/>
      <c r="K4764" s="124"/>
      <c r="L4764" s="124"/>
      <c r="M4764" s="124"/>
      <c r="N4764" s="213">
        <v>0</v>
      </c>
      <c r="O4764" s="213">
        <v>17115.84</v>
      </c>
      <c r="P4764" s="124" t="s">
        <v>1314</v>
      </c>
    </row>
    <row r="4765" spans="1:16" ht="63.75">
      <c r="A4765" s="266">
        <v>10</v>
      </c>
      <c r="B4765" s="124"/>
      <c r="C4765" s="125" t="s">
        <v>690</v>
      </c>
      <c r="D4765" s="119">
        <v>43222</v>
      </c>
      <c r="E4765" s="120" t="s">
        <v>10074</v>
      </c>
      <c r="F4765" s="120" t="s">
        <v>6</v>
      </c>
      <c r="G4765" s="120">
        <v>726375</v>
      </c>
      <c r="H4765" s="124"/>
      <c r="I4765" s="128" t="s">
        <v>12418</v>
      </c>
      <c r="J4765" s="124"/>
      <c r="K4765" s="124"/>
      <c r="L4765" s="124"/>
      <c r="M4765" s="124"/>
      <c r="N4765" s="213">
        <v>0</v>
      </c>
      <c r="O4765" s="213">
        <v>12461.81</v>
      </c>
      <c r="P4765" s="124" t="s">
        <v>1314</v>
      </c>
    </row>
    <row r="4766" spans="1:16" ht="63.75">
      <c r="A4766" s="266">
        <v>340</v>
      </c>
      <c r="B4766" s="124"/>
      <c r="C4766" s="125" t="s">
        <v>814</v>
      </c>
      <c r="D4766" s="119">
        <v>43222</v>
      </c>
      <c r="E4766" s="120" t="s">
        <v>10075</v>
      </c>
      <c r="F4766" s="120" t="s">
        <v>6</v>
      </c>
      <c r="G4766" s="120">
        <v>726392</v>
      </c>
      <c r="H4766" s="124"/>
      <c r="I4766" s="128" t="s">
        <v>12419</v>
      </c>
      <c r="J4766" s="124"/>
      <c r="K4766" s="124"/>
      <c r="L4766" s="124"/>
      <c r="M4766" s="124"/>
      <c r="N4766" s="213">
        <v>0</v>
      </c>
      <c r="O4766" s="213">
        <v>21419.119999999999</v>
      </c>
      <c r="P4766" s="124" t="s">
        <v>1314</v>
      </c>
    </row>
    <row r="4767" spans="1:16" ht="63.75">
      <c r="A4767" s="266">
        <v>340</v>
      </c>
      <c r="B4767" s="124"/>
      <c r="C4767" s="125" t="s">
        <v>814</v>
      </c>
      <c r="D4767" s="119">
        <v>43222</v>
      </c>
      <c r="E4767" s="120" t="s">
        <v>10076</v>
      </c>
      <c r="F4767" s="120" t="s">
        <v>6</v>
      </c>
      <c r="G4767" s="120">
        <v>726394</v>
      </c>
      <c r="H4767" s="124"/>
      <c r="I4767" s="128" t="s">
        <v>12420</v>
      </c>
      <c r="J4767" s="124"/>
      <c r="K4767" s="124"/>
      <c r="L4767" s="124"/>
      <c r="M4767" s="124"/>
      <c r="N4767" s="213">
        <v>0</v>
      </c>
      <c r="O4767" s="213">
        <v>28723.64</v>
      </c>
      <c r="P4767" s="124" t="s">
        <v>1314</v>
      </c>
    </row>
    <row r="4768" spans="1:16" ht="76.5">
      <c r="A4768" s="266">
        <v>862</v>
      </c>
      <c r="B4768" s="124"/>
      <c r="C4768" s="125" t="s">
        <v>875</v>
      </c>
      <c r="D4768" s="119">
        <v>43222</v>
      </c>
      <c r="E4768" s="120" t="s">
        <v>10077</v>
      </c>
      <c r="F4768" s="120" t="s">
        <v>1315</v>
      </c>
      <c r="G4768" s="120">
        <v>17512520</v>
      </c>
      <c r="H4768" s="124"/>
      <c r="I4768" s="128" t="s">
        <v>12421</v>
      </c>
      <c r="J4768" s="124"/>
      <c r="K4768" s="124"/>
      <c r="L4768" s="124"/>
      <c r="M4768" s="124"/>
      <c r="N4768" s="213">
        <v>0</v>
      </c>
      <c r="O4768" s="213">
        <v>153.61000000000001</v>
      </c>
      <c r="P4768" s="124" t="s">
        <v>1314</v>
      </c>
    </row>
    <row r="4769" spans="1:16" ht="63.75">
      <c r="A4769" s="266" t="s">
        <v>622</v>
      </c>
      <c r="B4769" s="124"/>
      <c r="C4769" s="125" t="s">
        <v>715</v>
      </c>
      <c r="D4769" s="119">
        <v>43222</v>
      </c>
      <c r="E4769" s="120" t="s">
        <v>10078</v>
      </c>
      <c r="F4769" s="120" t="s">
        <v>1315</v>
      </c>
      <c r="G4769" s="120">
        <v>17512519</v>
      </c>
      <c r="H4769" s="124"/>
      <c r="I4769" s="128" t="s">
        <v>12422</v>
      </c>
      <c r="J4769" s="124"/>
      <c r="K4769" s="124"/>
      <c r="L4769" s="124"/>
      <c r="M4769" s="124"/>
      <c r="N4769" s="213">
        <v>0</v>
      </c>
      <c r="O4769" s="213">
        <v>153.61000000000001</v>
      </c>
      <c r="P4769" s="124" t="s">
        <v>1314</v>
      </c>
    </row>
    <row r="4770" spans="1:16" ht="76.5">
      <c r="A4770" s="266">
        <v>862</v>
      </c>
      <c r="B4770" s="124"/>
      <c r="C4770" s="125" t="s">
        <v>875</v>
      </c>
      <c r="D4770" s="119">
        <v>43222</v>
      </c>
      <c r="E4770" s="120" t="s">
        <v>10079</v>
      </c>
      <c r="F4770" s="120" t="s">
        <v>1315</v>
      </c>
      <c r="G4770" s="120">
        <v>17512518</v>
      </c>
      <c r="H4770" s="124"/>
      <c r="I4770" s="128" t="s">
        <v>12423</v>
      </c>
      <c r="J4770" s="124"/>
      <c r="K4770" s="124"/>
      <c r="L4770" s="124"/>
      <c r="M4770" s="124"/>
      <c r="N4770" s="213">
        <v>0</v>
      </c>
      <c r="O4770" s="213">
        <v>225.07</v>
      </c>
      <c r="P4770" s="124" t="s">
        <v>1314</v>
      </c>
    </row>
    <row r="4771" spans="1:16" ht="63.75">
      <c r="A4771" s="266" t="s">
        <v>622</v>
      </c>
      <c r="B4771" s="124"/>
      <c r="C4771" s="125" t="s">
        <v>715</v>
      </c>
      <c r="D4771" s="119">
        <v>43222</v>
      </c>
      <c r="E4771" s="120" t="s">
        <v>10080</v>
      </c>
      <c r="F4771" s="120" t="s">
        <v>1315</v>
      </c>
      <c r="G4771" s="120">
        <v>17512517</v>
      </c>
      <c r="H4771" s="124"/>
      <c r="I4771" s="128" t="s">
        <v>12424</v>
      </c>
      <c r="J4771" s="124"/>
      <c r="K4771" s="124"/>
      <c r="L4771" s="124"/>
      <c r="M4771" s="124"/>
      <c r="N4771" s="213">
        <v>0</v>
      </c>
      <c r="O4771" s="213">
        <v>225.07</v>
      </c>
      <c r="P4771" s="124" t="s">
        <v>1314</v>
      </c>
    </row>
    <row r="4772" spans="1:16" ht="76.5">
      <c r="A4772" s="266">
        <v>862</v>
      </c>
      <c r="B4772" s="124"/>
      <c r="C4772" s="125" t="s">
        <v>875</v>
      </c>
      <c r="D4772" s="119">
        <v>43222</v>
      </c>
      <c r="E4772" s="120" t="s">
        <v>10081</v>
      </c>
      <c r="F4772" s="120" t="s">
        <v>1315</v>
      </c>
      <c r="G4772" s="120">
        <v>17512516</v>
      </c>
      <c r="H4772" s="124"/>
      <c r="I4772" s="128" t="s">
        <v>12425</v>
      </c>
      <c r="J4772" s="124"/>
      <c r="K4772" s="124"/>
      <c r="L4772" s="124"/>
      <c r="M4772" s="124"/>
      <c r="N4772" s="213">
        <v>0</v>
      </c>
      <c r="O4772" s="213">
        <v>12544.39</v>
      </c>
      <c r="P4772" s="124" t="s">
        <v>1314</v>
      </c>
    </row>
    <row r="4773" spans="1:16" ht="63.75">
      <c r="A4773" s="266" t="s">
        <v>622</v>
      </c>
      <c r="B4773" s="124"/>
      <c r="C4773" s="125" t="s">
        <v>715</v>
      </c>
      <c r="D4773" s="119">
        <v>43222</v>
      </c>
      <c r="E4773" s="120" t="s">
        <v>10082</v>
      </c>
      <c r="F4773" s="120" t="s">
        <v>1315</v>
      </c>
      <c r="G4773" s="120">
        <v>17512515</v>
      </c>
      <c r="H4773" s="124"/>
      <c r="I4773" s="128" t="s">
        <v>12426</v>
      </c>
      <c r="J4773" s="124"/>
      <c r="K4773" s="124"/>
      <c r="L4773" s="124"/>
      <c r="M4773" s="124"/>
      <c r="N4773" s="213">
        <v>0</v>
      </c>
      <c r="O4773" s="213">
        <v>12544.4</v>
      </c>
      <c r="P4773" s="124" t="s">
        <v>1314</v>
      </c>
    </row>
    <row r="4774" spans="1:16" ht="76.5">
      <c r="A4774" s="266">
        <v>862</v>
      </c>
      <c r="B4774" s="124"/>
      <c r="C4774" s="125" t="s">
        <v>875</v>
      </c>
      <c r="D4774" s="119">
        <v>43222</v>
      </c>
      <c r="E4774" s="120" t="s">
        <v>10083</v>
      </c>
      <c r="F4774" s="120" t="s">
        <v>1315</v>
      </c>
      <c r="G4774" s="120">
        <v>17512514</v>
      </c>
      <c r="H4774" s="124"/>
      <c r="I4774" s="128" t="s">
        <v>12427</v>
      </c>
      <c r="J4774" s="124"/>
      <c r="K4774" s="124"/>
      <c r="L4774" s="124"/>
      <c r="M4774" s="124"/>
      <c r="N4774" s="213">
        <v>0</v>
      </c>
      <c r="O4774" s="213">
        <v>63824.6</v>
      </c>
      <c r="P4774" s="124" t="s">
        <v>1314</v>
      </c>
    </row>
    <row r="4775" spans="1:16" ht="63.75">
      <c r="A4775" s="266" t="s">
        <v>622</v>
      </c>
      <c r="B4775" s="124"/>
      <c r="C4775" s="125" t="s">
        <v>715</v>
      </c>
      <c r="D4775" s="119">
        <v>43222</v>
      </c>
      <c r="E4775" s="120" t="s">
        <v>10084</v>
      </c>
      <c r="F4775" s="120" t="s">
        <v>1315</v>
      </c>
      <c r="G4775" s="120">
        <v>17512513</v>
      </c>
      <c r="H4775" s="124"/>
      <c r="I4775" s="128" t="s">
        <v>12428</v>
      </c>
      <c r="J4775" s="124"/>
      <c r="K4775" s="124"/>
      <c r="L4775" s="124"/>
      <c r="M4775" s="124"/>
      <c r="N4775" s="213">
        <v>0</v>
      </c>
      <c r="O4775" s="213">
        <v>63824.61</v>
      </c>
      <c r="P4775" s="124" t="s">
        <v>1314</v>
      </c>
    </row>
    <row r="4776" spans="1:16" ht="76.5">
      <c r="A4776" s="266">
        <v>862</v>
      </c>
      <c r="B4776" s="124"/>
      <c r="C4776" s="125" t="s">
        <v>875</v>
      </c>
      <c r="D4776" s="119">
        <v>43222</v>
      </c>
      <c r="E4776" s="120" t="s">
        <v>10085</v>
      </c>
      <c r="F4776" s="120" t="s">
        <v>1315</v>
      </c>
      <c r="G4776" s="120">
        <v>17512512</v>
      </c>
      <c r="H4776" s="124"/>
      <c r="I4776" s="128" t="s">
        <v>12429</v>
      </c>
      <c r="J4776" s="124"/>
      <c r="K4776" s="124"/>
      <c r="L4776" s="124"/>
      <c r="M4776" s="124"/>
      <c r="N4776" s="213">
        <v>0</v>
      </c>
      <c r="O4776" s="213">
        <v>6063.81</v>
      </c>
      <c r="P4776" s="124" t="s">
        <v>1314</v>
      </c>
    </row>
    <row r="4777" spans="1:16" ht="63.75">
      <c r="A4777" s="266" t="s">
        <v>622</v>
      </c>
      <c r="B4777" s="124"/>
      <c r="C4777" s="125" t="s">
        <v>715</v>
      </c>
      <c r="D4777" s="119">
        <v>43222</v>
      </c>
      <c r="E4777" s="120" t="s">
        <v>10086</v>
      </c>
      <c r="F4777" s="120" t="s">
        <v>1315</v>
      </c>
      <c r="G4777" s="120">
        <v>17512511</v>
      </c>
      <c r="H4777" s="124"/>
      <c r="I4777" s="128" t="s">
        <v>12430</v>
      </c>
      <c r="J4777" s="124"/>
      <c r="K4777" s="124"/>
      <c r="L4777" s="124"/>
      <c r="M4777" s="124"/>
      <c r="N4777" s="213">
        <v>0</v>
      </c>
      <c r="O4777" s="213">
        <v>6063.81</v>
      </c>
      <c r="P4777" s="124" t="s">
        <v>1314</v>
      </c>
    </row>
    <row r="4778" spans="1:16" ht="76.5">
      <c r="A4778" s="266">
        <v>862</v>
      </c>
      <c r="B4778" s="124"/>
      <c r="C4778" s="125" t="s">
        <v>875</v>
      </c>
      <c r="D4778" s="119">
        <v>43222</v>
      </c>
      <c r="E4778" s="120" t="s">
        <v>10087</v>
      </c>
      <c r="F4778" s="120" t="s">
        <v>1315</v>
      </c>
      <c r="G4778" s="120">
        <v>17511834</v>
      </c>
      <c r="H4778" s="124"/>
      <c r="I4778" s="128" t="s">
        <v>12431</v>
      </c>
      <c r="J4778" s="124"/>
      <c r="K4778" s="124"/>
      <c r="L4778" s="124"/>
      <c r="M4778" s="124"/>
      <c r="N4778" s="213">
        <v>0</v>
      </c>
      <c r="O4778" s="213">
        <v>1520.69</v>
      </c>
      <c r="P4778" s="124" t="s">
        <v>1314</v>
      </c>
    </row>
    <row r="4779" spans="1:16" ht="63.75">
      <c r="A4779" s="266" t="s">
        <v>622</v>
      </c>
      <c r="B4779" s="124"/>
      <c r="C4779" s="125" t="s">
        <v>715</v>
      </c>
      <c r="D4779" s="119">
        <v>43222</v>
      </c>
      <c r="E4779" s="120" t="s">
        <v>10088</v>
      </c>
      <c r="F4779" s="120" t="s">
        <v>1315</v>
      </c>
      <c r="G4779" s="120">
        <v>17511833</v>
      </c>
      <c r="H4779" s="124"/>
      <c r="I4779" s="128" t="s">
        <v>12432</v>
      </c>
      <c r="J4779" s="124"/>
      <c r="K4779" s="124"/>
      <c r="L4779" s="124"/>
      <c r="M4779" s="124"/>
      <c r="N4779" s="213">
        <v>0</v>
      </c>
      <c r="O4779" s="213">
        <v>1520.69</v>
      </c>
      <c r="P4779" s="124" t="s">
        <v>1314</v>
      </c>
    </row>
    <row r="4780" spans="1:16" ht="76.5">
      <c r="A4780" s="266">
        <v>862</v>
      </c>
      <c r="B4780" s="124"/>
      <c r="C4780" s="125" t="s">
        <v>875</v>
      </c>
      <c r="D4780" s="119">
        <v>43222</v>
      </c>
      <c r="E4780" s="120" t="s">
        <v>10089</v>
      </c>
      <c r="F4780" s="120" t="s">
        <v>1315</v>
      </c>
      <c r="G4780" s="120">
        <v>17511832</v>
      </c>
      <c r="H4780" s="124"/>
      <c r="I4780" s="128" t="s">
        <v>12433</v>
      </c>
      <c r="J4780" s="124"/>
      <c r="K4780" s="124"/>
      <c r="L4780" s="124"/>
      <c r="M4780" s="124"/>
      <c r="N4780" s="213">
        <v>0</v>
      </c>
      <c r="O4780" s="213">
        <v>78467.48</v>
      </c>
      <c r="P4780" s="124" t="s">
        <v>1314</v>
      </c>
    </row>
    <row r="4781" spans="1:16" ht="63.75">
      <c r="A4781" s="266" t="s">
        <v>622</v>
      </c>
      <c r="B4781" s="124"/>
      <c r="C4781" s="125" t="s">
        <v>715</v>
      </c>
      <c r="D4781" s="119">
        <v>43222</v>
      </c>
      <c r="E4781" s="120" t="s">
        <v>10090</v>
      </c>
      <c r="F4781" s="120" t="s">
        <v>1315</v>
      </c>
      <c r="G4781" s="120">
        <v>17511815</v>
      </c>
      <c r="H4781" s="124"/>
      <c r="I4781" s="128" t="s">
        <v>12434</v>
      </c>
      <c r="J4781" s="124"/>
      <c r="K4781" s="124"/>
      <c r="L4781" s="124"/>
      <c r="M4781" s="124"/>
      <c r="N4781" s="213">
        <v>0</v>
      </c>
      <c r="O4781" s="213">
        <v>78467.490000000005</v>
      </c>
      <c r="P4781" s="124" t="s">
        <v>1314</v>
      </c>
    </row>
    <row r="4782" spans="1:16" ht="76.5">
      <c r="A4782" s="266">
        <v>862</v>
      </c>
      <c r="B4782" s="124"/>
      <c r="C4782" s="125" t="s">
        <v>875</v>
      </c>
      <c r="D4782" s="119">
        <v>43222</v>
      </c>
      <c r="E4782" s="120" t="s">
        <v>10091</v>
      </c>
      <c r="F4782" s="120" t="s">
        <v>1315</v>
      </c>
      <c r="G4782" s="120">
        <v>17511798</v>
      </c>
      <c r="H4782" s="124"/>
      <c r="I4782" s="128" t="s">
        <v>12435</v>
      </c>
      <c r="J4782" s="124"/>
      <c r="K4782" s="124"/>
      <c r="L4782" s="124"/>
      <c r="M4782" s="124"/>
      <c r="N4782" s="213">
        <v>0</v>
      </c>
      <c r="O4782" s="213">
        <v>4718.03</v>
      </c>
      <c r="P4782" s="124" t="s">
        <v>1314</v>
      </c>
    </row>
    <row r="4783" spans="1:16" ht="63.75">
      <c r="A4783" s="266" t="s">
        <v>622</v>
      </c>
      <c r="B4783" s="124"/>
      <c r="C4783" s="125" t="s">
        <v>715</v>
      </c>
      <c r="D4783" s="119">
        <v>43222</v>
      </c>
      <c r="E4783" s="120" t="s">
        <v>10092</v>
      </c>
      <c r="F4783" s="120" t="s">
        <v>1315</v>
      </c>
      <c r="G4783" s="120">
        <v>17511791</v>
      </c>
      <c r="H4783" s="124"/>
      <c r="I4783" s="128" t="s">
        <v>12436</v>
      </c>
      <c r="J4783" s="124"/>
      <c r="K4783" s="124"/>
      <c r="L4783" s="124"/>
      <c r="M4783" s="124"/>
      <c r="N4783" s="213">
        <v>0</v>
      </c>
      <c r="O4783" s="213">
        <v>4718.03</v>
      </c>
      <c r="P4783" s="124" t="s">
        <v>1314</v>
      </c>
    </row>
    <row r="4784" spans="1:16" ht="76.5">
      <c r="A4784" s="266">
        <v>862</v>
      </c>
      <c r="B4784" s="124"/>
      <c r="C4784" s="125" t="s">
        <v>875</v>
      </c>
      <c r="D4784" s="119">
        <v>43222</v>
      </c>
      <c r="E4784" s="120" t="s">
        <v>10093</v>
      </c>
      <c r="F4784" s="120" t="s">
        <v>1315</v>
      </c>
      <c r="G4784" s="120">
        <v>17511779</v>
      </c>
      <c r="H4784" s="124"/>
      <c r="I4784" s="128" t="s">
        <v>12437</v>
      </c>
      <c r="J4784" s="124"/>
      <c r="K4784" s="124"/>
      <c r="L4784" s="124"/>
      <c r="M4784" s="124"/>
      <c r="N4784" s="213">
        <v>0</v>
      </c>
      <c r="O4784" s="213">
        <v>1831.91</v>
      </c>
      <c r="P4784" s="124" t="s">
        <v>1314</v>
      </c>
    </row>
    <row r="4785" spans="1:16" ht="63.75">
      <c r="A4785" s="266" t="s">
        <v>622</v>
      </c>
      <c r="B4785" s="124"/>
      <c r="C4785" s="125" t="s">
        <v>715</v>
      </c>
      <c r="D4785" s="119">
        <v>43222</v>
      </c>
      <c r="E4785" s="120" t="s">
        <v>10094</v>
      </c>
      <c r="F4785" s="120" t="s">
        <v>1315</v>
      </c>
      <c r="G4785" s="120">
        <v>17511778</v>
      </c>
      <c r="H4785" s="124"/>
      <c r="I4785" s="128" t="s">
        <v>12438</v>
      </c>
      <c r="J4785" s="124"/>
      <c r="K4785" s="124"/>
      <c r="L4785" s="124"/>
      <c r="M4785" s="124"/>
      <c r="N4785" s="213">
        <v>0</v>
      </c>
      <c r="O4785" s="213">
        <v>1831.91</v>
      </c>
      <c r="P4785" s="124" t="s">
        <v>1314</v>
      </c>
    </row>
    <row r="4786" spans="1:16" ht="76.5">
      <c r="A4786" s="266">
        <v>862</v>
      </c>
      <c r="B4786" s="124"/>
      <c r="C4786" s="125" t="s">
        <v>875</v>
      </c>
      <c r="D4786" s="119">
        <v>43222</v>
      </c>
      <c r="E4786" s="120" t="s">
        <v>10095</v>
      </c>
      <c r="F4786" s="120" t="s">
        <v>1315</v>
      </c>
      <c r="G4786" s="120">
        <v>17511769</v>
      </c>
      <c r="H4786" s="124"/>
      <c r="I4786" s="128" t="s">
        <v>12439</v>
      </c>
      <c r="J4786" s="124"/>
      <c r="K4786" s="124"/>
      <c r="L4786" s="124"/>
      <c r="M4786" s="124"/>
      <c r="N4786" s="213">
        <v>0</v>
      </c>
      <c r="O4786" s="213">
        <v>286181.96999999997</v>
      </c>
      <c r="P4786" s="124" t="s">
        <v>1314</v>
      </c>
    </row>
    <row r="4787" spans="1:16" ht="63.75">
      <c r="A4787" s="266" t="s">
        <v>622</v>
      </c>
      <c r="B4787" s="124"/>
      <c r="C4787" s="125" t="s">
        <v>715</v>
      </c>
      <c r="D4787" s="119">
        <v>43222</v>
      </c>
      <c r="E4787" s="120" t="s">
        <v>10096</v>
      </c>
      <c r="F4787" s="120" t="s">
        <v>1315</v>
      </c>
      <c r="G4787" s="120">
        <v>17511768</v>
      </c>
      <c r="H4787" s="124"/>
      <c r="I4787" s="128" t="s">
        <v>12440</v>
      </c>
      <c r="J4787" s="124"/>
      <c r="K4787" s="124"/>
      <c r="L4787" s="124"/>
      <c r="M4787" s="124"/>
      <c r="N4787" s="213">
        <v>0</v>
      </c>
      <c r="O4787" s="213">
        <v>286181.96999999997</v>
      </c>
      <c r="P4787" s="124" t="s">
        <v>1314</v>
      </c>
    </row>
    <row r="4788" spans="1:16" ht="76.5">
      <c r="A4788" s="266">
        <v>862</v>
      </c>
      <c r="B4788" s="124"/>
      <c r="C4788" s="125" t="s">
        <v>875</v>
      </c>
      <c r="D4788" s="119">
        <v>43222</v>
      </c>
      <c r="E4788" s="120" t="s">
        <v>10097</v>
      </c>
      <c r="F4788" s="120" t="s">
        <v>1315</v>
      </c>
      <c r="G4788" s="120">
        <v>17511763</v>
      </c>
      <c r="H4788" s="124"/>
      <c r="I4788" s="128" t="s">
        <v>12441</v>
      </c>
      <c r="J4788" s="124"/>
      <c r="K4788" s="124"/>
      <c r="L4788" s="124"/>
      <c r="M4788" s="124"/>
      <c r="N4788" s="213">
        <v>0</v>
      </c>
      <c r="O4788" s="213">
        <v>143211.5</v>
      </c>
      <c r="P4788" s="124" t="s">
        <v>1314</v>
      </c>
    </row>
    <row r="4789" spans="1:16" ht="63.75">
      <c r="A4789" s="266" t="s">
        <v>622</v>
      </c>
      <c r="B4789" s="124"/>
      <c r="C4789" s="125" t="s">
        <v>715</v>
      </c>
      <c r="D4789" s="119">
        <v>43222</v>
      </c>
      <c r="E4789" s="120" t="s">
        <v>10098</v>
      </c>
      <c r="F4789" s="120" t="s">
        <v>1315</v>
      </c>
      <c r="G4789" s="120">
        <v>17511754</v>
      </c>
      <c r="H4789" s="124"/>
      <c r="I4789" s="128" t="s">
        <v>12442</v>
      </c>
      <c r="J4789" s="124"/>
      <c r="K4789" s="124"/>
      <c r="L4789" s="124"/>
      <c r="M4789" s="124"/>
      <c r="N4789" s="213">
        <v>0</v>
      </c>
      <c r="O4789" s="213">
        <v>143211.51</v>
      </c>
      <c r="P4789" s="124" t="s">
        <v>1314</v>
      </c>
    </row>
    <row r="4790" spans="1:16" ht="76.5">
      <c r="A4790" s="266">
        <v>862</v>
      </c>
      <c r="B4790" s="124"/>
      <c r="C4790" s="125" t="s">
        <v>875</v>
      </c>
      <c r="D4790" s="119">
        <v>43222</v>
      </c>
      <c r="E4790" s="120" t="s">
        <v>10099</v>
      </c>
      <c r="F4790" s="120" t="s">
        <v>1315</v>
      </c>
      <c r="G4790" s="120">
        <v>17511747</v>
      </c>
      <c r="H4790" s="124"/>
      <c r="I4790" s="128" t="s">
        <v>12443</v>
      </c>
      <c r="J4790" s="124"/>
      <c r="K4790" s="124"/>
      <c r="L4790" s="124"/>
      <c r="M4790" s="124"/>
      <c r="N4790" s="213">
        <v>0</v>
      </c>
      <c r="O4790" s="213">
        <v>117147.61</v>
      </c>
      <c r="P4790" s="124" t="s">
        <v>1314</v>
      </c>
    </row>
    <row r="4791" spans="1:16" ht="63.75">
      <c r="A4791" s="266" t="s">
        <v>622</v>
      </c>
      <c r="B4791" s="124"/>
      <c r="C4791" s="125" t="s">
        <v>715</v>
      </c>
      <c r="D4791" s="119">
        <v>43222</v>
      </c>
      <c r="E4791" s="120" t="s">
        <v>10100</v>
      </c>
      <c r="F4791" s="120" t="s">
        <v>1315</v>
      </c>
      <c r="G4791" s="120">
        <v>17511743</v>
      </c>
      <c r="H4791" s="124"/>
      <c r="I4791" s="128" t="s">
        <v>12444</v>
      </c>
      <c r="J4791" s="124"/>
      <c r="K4791" s="124"/>
      <c r="L4791" s="124"/>
      <c r="M4791" s="124"/>
      <c r="N4791" s="213">
        <v>0</v>
      </c>
      <c r="O4791" s="213">
        <v>117147.61</v>
      </c>
      <c r="P4791" s="124" t="s">
        <v>1314</v>
      </c>
    </row>
    <row r="4792" spans="1:16" ht="76.5">
      <c r="A4792" s="266">
        <v>862</v>
      </c>
      <c r="B4792" s="124"/>
      <c r="C4792" s="125" t="s">
        <v>875</v>
      </c>
      <c r="D4792" s="119">
        <v>43222</v>
      </c>
      <c r="E4792" s="120" t="s">
        <v>10101</v>
      </c>
      <c r="F4792" s="120" t="s">
        <v>1315</v>
      </c>
      <c r="G4792" s="120">
        <v>17511000</v>
      </c>
      <c r="H4792" s="124"/>
      <c r="I4792" s="128" t="s">
        <v>12445</v>
      </c>
      <c r="J4792" s="124"/>
      <c r="K4792" s="124"/>
      <c r="L4792" s="124"/>
      <c r="M4792" s="124"/>
      <c r="N4792" s="213">
        <v>0</v>
      </c>
      <c r="O4792" s="213">
        <v>333813.59999999998</v>
      </c>
      <c r="P4792" s="124" t="s">
        <v>1314</v>
      </c>
    </row>
    <row r="4793" spans="1:16" ht="63.75">
      <c r="A4793" s="266" t="s">
        <v>622</v>
      </c>
      <c r="B4793" s="124"/>
      <c r="C4793" s="125" t="s">
        <v>715</v>
      </c>
      <c r="D4793" s="119">
        <v>43222</v>
      </c>
      <c r="E4793" s="120" t="s">
        <v>10102</v>
      </c>
      <c r="F4793" s="120" t="s">
        <v>1315</v>
      </c>
      <c r="G4793" s="120">
        <v>17493648</v>
      </c>
      <c r="H4793" s="124"/>
      <c r="I4793" s="128" t="s">
        <v>12444</v>
      </c>
      <c r="J4793" s="124"/>
      <c r="K4793" s="124"/>
      <c r="L4793" s="124"/>
      <c r="M4793" s="124"/>
      <c r="N4793" s="213">
        <v>0</v>
      </c>
      <c r="O4793" s="213">
        <v>333813.59999999998</v>
      </c>
      <c r="P4793" s="124" t="s">
        <v>1314</v>
      </c>
    </row>
    <row r="4794" spans="1:16" ht="51">
      <c r="A4794" s="266" t="s">
        <v>622</v>
      </c>
      <c r="B4794" s="124"/>
      <c r="C4794" s="125" t="s">
        <v>715</v>
      </c>
      <c r="D4794" s="119">
        <v>43222</v>
      </c>
      <c r="E4794" s="120" t="s">
        <v>10103</v>
      </c>
      <c r="F4794" s="120" t="s">
        <v>1256</v>
      </c>
      <c r="G4794" s="120">
        <v>17526581</v>
      </c>
      <c r="H4794" s="124"/>
      <c r="I4794" s="128" t="s">
        <v>12446</v>
      </c>
      <c r="J4794" s="124"/>
      <c r="K4794" s="124"/>
      <c r="L4794" s="124"/>
      <c r="M4794" s="124"/>
      <c r="N4794" s="213">
        <v>0</v>
      </c>
      <c r="O4794" s="213">
        <v>511978.37</v>
      </c>
      <c r="P4794" s="124" t="s">
        <v>1314</v>
      </c>
    </row>
    <row r="4795" spans="1:16" ht="63.75">
      <c r="A4795" s="266">
        <v>41</v>
      </c>
      <c r="B4795" s="124"/>
      <c r="C4795" s="125" t="s">
        <v>697</v>
      </c>
      <c r="D4795" s="119">
        <v>43222</v>
      </c>
      <c r="E4795" s="120" t="s">
        <v>10104</v>
      </c>
      <c r="F4795" s="120" t="s">
        <v>6</v>
      </c>
      <c r="G4795" s="120">
        <v>920567</v>
      </c>
      <c r="H4795" s="124"/>
      <c r="I4795" s="128" t="s">
        <v>12447</v>
      </c>
      <c r="J4795" s="124"/>
      <c r="K4795" s="124"/>
      <c r="L4795" s="124"/>
      <c r="M4795" s="124"/>
      <c r="N4795" s="213">
        <v>0</v>
      </c>
      <c r="O4795" s="213">
        <v>161298</v>
      </c>
      <c r="P4795" s="124" t="s">
        <v>1314</v>
      </c>
    </row>
    <row r="4796" spans="1:16" ht="76.5">
      <c r="A4796" s="266">
        <v>25</v>
      </c>
      <c r="B4796" s="124"/>
      <c r="C4796" s="125" t="s">
        <v>694</v>
      </c>
      <c r="D4796" s="119">
        <v>43222</v>
      </c>
      <c r="E4796" s="120" t="s">
        <v>10105</v>
      </c>
      <c r="F4796" s="120" t="s">
        <v>1315</v>
      </c>
      <c r="G4796" s="120">
        <v>17526772</v>
      </c>
      <c r="H4796" s="124"/>
      <c r="I4796" s="128" t="s">
        <v>12448</v>
      </c>
      <c r="J4796" s="124"/>
      <c r="K4796" s="124"/>
      <c r="L4796" s="124"/>
      <c r="M4796" s="124"/>
      <c r="N4796" s="213">
        <v>337564.31</v>
      </c>
      <c r="O4796" s="213">
        <v>0</v>
      </c>
      <c r="P4796" s="124" t="s">
        <v>1314</v>
      </c>
    </row>
    <row r="4797" spans="1:16" ht="76.5">
      <c r="A4797" s="266">
        <v>25</v>
      </c>
      <c r="B4797" s="124"/>
      <c r="C4797" s="125" t="s">
        <v>694</v>
      </c>
      <c r="D4797" s="119">
        <v>43222</v>
      </c>
      <c r="E4797" s="120" t="s">
        <v>10106</v>
      </c>
      <c r="F4797" s="120" t="s">
        <v>1315</v>
      </c>
      <c r="G4797" s="120">
        <v>17526766</v>
      </c>
      <c r="H4797" s="124"/>
      <c r="I4797" s="128" t="s">
        <v>12449</v>
      </c>
      <c r="J4797" s="124"/>
      <c r="K4797" s="124"/>
      <c r="L4797" s="124"/>
      <c r="M4797" s="124"/>
      <c r="N4797" s="213">
        <v>121673.15</v>
      </c>
      <c r="O4797" s="213">
        <v>0</v>
      </c>
      <c r="P4797" s="124" t="s">
        <v>1314</v>
      </c>
    </row>
    <row r="4798" spans="1:16" ht="76.5">
      <c r="A4798" s="266">
        <v>25</v>
      </c>
      <c r="B4798" s="124"/>
      <c r="C4798" s="125" t="s">
        <v>694</v>
      </c>
      <c r="D4798" s="119">
        <v>43222</v>
      </c>
      <c r="E4798" s="120" t="s">
        <v>10107</v>
      </c>
      <c r="F4798" s="120" t="s">
        <v>1315</v>
      </c>
      <c r="G4798" s="120">
        <v>17526740</v>
      </c>
      <c r="H4798" s="124"/>
      <c r="I4798" s="128" t="s">
        <v>12450</v>
      </c>
      <c r="J4798" s="124"/>
      <c r="K4798" s="124"/>
      <c r="L4798" s="124"/>
      <c r="M4798" s="124"/>
      <c r="N4798" s="213">
        <v>704729.35</v>
      </c>
      <c r="O4798" s="213">
        <v>0</v>
      </c>
      <c r="P4798" s="124" t="s">
        <v>1314</v>
      </c>
    </row>
    <row r="4799" spans="1:16" ht="76.5">
      <c r="A4799" s="266">
        <v>25</v>
      </c>
      <c r="B4799" s="124"/>
      <c r="C4799" s="125" t="s">
        <v>694</v>
      </c>
      <c r="D4799" s="119">
        <v>43222</v>
      </c>
      <c r="E4799" s="120" t="s">
        <v>10108</v>
      </c>
      <c r="F4799" s="120" t="s">
        <v>1315</v>
      </c>
      <c r="G4799" s="120">
        <v>17526736</v>
      </c>
      <c r="H4799" s="124"/>
      <c r="I4799" s="128" t="s">
        <v>12451</v>
      </c>
      <c r="J4799" s="124"/>
      <c r="K4799" s="124"/>
      <c r="L4799" s="124"/>
      <c r="M4799" s="124"/>
      <c r="N4799" s="213">
        <v>1163566.3</v>
      </c>
      <c r="O4799" s="213">
        <v>0</v>
      </c>
      <c r="P4799" s="124" t="s">
        <v>1314</v>
      </c>
    </row>
    <row r="4800" spans="1:16" ht="76.5">
      <c r="A4800" s="266">
        <v>25</v>
      </c>
      <c r="B4800" s="124"/>
      <c r="C4800" s="125" t="s">
        <v>694</v>
      </c>
      <c r="D4800" s="119">
        <v>43222</v>
      </c>
      <c r="E4800" s="120" t="s">
        <v>10109</v>
      </c>
      <c r="F4800" s="120" t="s">
        <v>1315</v>
      </c>
      <c r="G4800" s="120">
        <v>17526712</v>
      </c>
      <c r="H4800" s="124"/>
      <c r="I4800" s="128" t="s">
        <v>12452</v>
      </c>
      <c r="J4800" s="124"/>
      <c r="K4800" s="124"/>
      <c r="L4800" s="124"/>
      <c r="M4800" s="124"/>
      <c r="N4800" s="213">
        <v>1074175.3500000001</v>
      </c>
      <c r="O4800" s="213">
        <v>0</v>
      </c>
      <c r="P4800" s="124" t="s">
        <v>1314</v>
      </c>
    </row>
    <row r="4801" spans="1:16" ht="76.5">
      <c r="A4801" s="266">
        <v>25</v>
      </c>
      <c r="B4801" s="124"/>
      <c r="C4801" s="125" t="s">
        <v>694</v>
      </c>
      <c r="D4801" s="119">
        <v>43222</v>
      </c>
      <c r="E4801" s="120" t="s">
        <v>10110</v>
      </c>
      <c r="F4801" s="120" t="s">
        <v>1315</v>
      </c>
      <c r="G4801" s="120">
        <v>17526718</v>
      </c>
      <c r="H4801" s="124"/>
      <c r="I4801" s="128" t="s">
        <v>12453</v>
      </c>
      <c r="J4801" s="124"/>
      <c r="K4801" s="124"/>
      <c r="L4801" s="124"/>
      <c r="M4801" s="124"/>
      <c r="N4801" s="213">
        <v>1066972.8999999999</v>
      </c>
      <c r="O4801" s="213">
        <v>0</v>
      </c>
      <c r="P4801" s="124" t="s">
        <v>1314</v>
      </c>
    </row>
    <row r="4802" spans="1:16" ht="76.5">
      <c r="A4802" s="266">
        <v>25</v>
      </c>
      <c r="B4802" s="124"/>
      <c r="C4802" s="125" t="s">
        <v>694</v>
      </c>
      <c r="D4802" s="119">
        <v>43222</v>
      </c>
      <c r="E4802" s="120" t="s">
        <v>10111</v>
      </c>
      <c r="F4802" s="120" t="s">
        <v>1315</v>
      </c>
      <c r="G4802" s="120">
        <v>17526294</v>
      </c>
      <c r="H4802" s="124"/>
      <c r="I4802" s="128" t="s">
        <v>12454</v>
      </c>
      <c r="J4802" s="124"/>
      <c r="K4802" s="124"/>
      <c r="L4802" s="124"/>
      <c r="M4802" s="124"/>
      <c r="N4802" s="213">
        <v>234602.08</v>
      </c>
      <c r="O4802" s="213">
        <v>0</v>
      </c>
      <c r="P4802" s="124" t="s">
        <v>1314</v>
      </c>
    </row>
    <row r="4803" spans="1:16" ht="76.5">
      <c r="A4803" s="266">
        <v>25</v>
      </c>
      <c r="B4803" s="124"/>
      <c r="C4803" s="125" t="s">
        <v>694</v>
      </c>
      <c r="D4803" s="119">
        <v>43222</v>
      </c>
      <c r="E4803" s="120" t="s">
        <v>10112</v>
      </c>
      <c r="F4803" s="120" t="s">
        <v>1315</v>
      </c>
      <c r="G4803" s="120">
        <v>17526641</v>
      </c>
      <c r="H4803" s="124"/>
      <c r="I4803" s="128" t="s">
        <v>12455</v>
      </c>
      <c r="J4803" s="124"/>
      <c r="K4803" s="124"/>
      <c r="L4803" s="124"/>
      <c r="M4803" s="124"/>
      <c r="N4803" s="213">
        <v>253078.71</v>
      </c>
      <c r="O4803" s="213">
        <v>0</v>
      </c>
      <c r="P4803" s="124" t="s">
        <v>1314</v>
      </c>
    </row>
    <row r="4804" spans="1:16" ht="76.5">
      <c r="A4804" s="266">
        <v>25</v>
      </c>
      <c r="B4804" s="124"/>
      <c r="C4804" s="125" t="s">
        <v>694</v>
      </c>
      <c r="D4804" s="119">
        <v>43222</v>
      </c>
      <c r="E4804" s="120" t="s">
        <v>10113</v>
      </c>
      <c r="F4804" s="120" t="s">
        <v>1315</v>
      </c>
      <c r="G4804" s="120">
        <v>17526635</v>
      </c>
      <c r="H4804" s="124"/>
      <c r="I4804" s="128" t="s">
        <v>12456</v>
      </c>
      <c r="J4804" s="124"/>
      <c r="K4804" s="124"/>
      <c r="L4804" s="124"/>
      <c r="M4804" s="124"/>
      <c r="N4804" s="213">
        <v>981481.87</v>
      </c>
      <c r="O4804" s="213">
        <v>0</v>
      </c>
      <c r="P4804" s="124" t="s">
        <v>1314</v>
      </c>
    </row>
    <row r="4805" spans="1:16" ht="76.5">
      <c r="A4805" s="266">
        <v>25</v>
      </c>
      <c r="B4805" s="124"/>
      <c r="C4805" s="125" t="s">
        <v>694</v>
      </c>
      <c r="D4805" s="119">
        <v>43222</v>
      </c>
      <c r="E4805" s="120" t="s">
        <v>10114</v>
      </c>
      <c r="F4805" s="120" t="s">
        <v>1315</v>
      </c>
      <c r="G4805" s="120">
        <v>17526604</v>
      </c>
      <c r="H4805" s="124"/>
      <c r="I4805" s="128" t="s">
        <v>12457</v>
      </c>
      <c r="J4805" s="124"/>
      <c r="K4805" s="124"/>
      <c r="L4805" s="124"/>
      <c r="M4805" s="124"/>
      <c r="N4805" s="213">
        <v>384863.97</v>
      </c>
      <c r="O4805" s="213">
        <v>0</v>
      </c>
      <c r="P4805" s="124" t="s">
        <v>1314</v>
      </c>
    </row>
    <row r="4806" spans="1:16" ht="76.5">
      <c r="A4806" s="266">
        <v>25</v>
      </c>
      <c r="B4806" s="124"/>
      <c r="C4806" s="125" t="s">
        <v>694</v>
      </c>
      <c r="D4806" s="119">
        <v>43222</v>
      </c>
      <c r="E4806" s="120" t="s">
        <v>10115</v>
      </c>
      <c r="F4806" s="120" t="s">
        <v>1315</v>
      </c>
      <c r="G4806" s="120">
        <v>17526398</v>
      </c>
      <c r="H4806" s="124"/>
      <c r="I4806" s="128" t="s">
        <v>12458</v>
      </c>
      <c r="J4806" s="124"/>
      <c r="K4806" s="124"/>
      <c r="L4806" s="124"/>
      <c r="M4806" s="124"/>
      <c r="N4806" s="213">
        <v>352893.03</v>
      </c>
      <c r="O4806" s="213">
        <v>0</v>
      </c>
      <c r="P4806" s="124" t="s">
        <v>1314</v>
      </c>
    </row>
    <row r="4807" spans="1:16" ht="76.5">
      <c r="A4807" s="266">
        <v>25</v>
      </c>
      <c r="B4807" s="124"/>
      <c r="C4807" s="125" t="s">
        <v>694</v>
      </c>
      <c r="D4807" s="119">
        <v>43222</v>
      </c>
      <c r="E4807" s="120" t="s">
        <v>10116</v>
      </c>
      <c r="F4807" s="120" t="s">
        <v>1315</v>
      </c>
      <c r="G4807" s="120">
        <v>17526371</v>
      </c>
      <c r="H4807" s="124"/>
      <c r="I4807" s="128" t="s">
        <v>12459</v>
      </c>
      <c r="J4807" s="124"/>
      <c r="K4807" s="124"/>
      <c r="L4807" s="124"/>
      <c r="M4807" s="124"/>
      <c r="N4807" s="213">
        <v>333426.69</v>
      </c>
      <c r="O4807" s="213">
        <v>0</v>
      </c>
      <c r="P4807" s="124" t="s">
        <v>1314</v>
      </c>
    </row>
    <row r="4808" spans="1:16" ht="76.5">
      <c r="A4808" s="266">
        <v>25</v>
      </c>
      <c r="B4808" s="124"/>
      <c r="C4808" s="125" t="s">
        <v>694</v>
      </c>
      <c r="D4808" s="119">
        <v>43222</v>
      </c>
      <c r="E4808" s="120" t="s">
        <v>10117</v>
      </c>
      <c r="F4808" s="120" t="s">
        <v>1315</v>
      </c>
      <c r="G4808" s="120">
        <v>17526733</v>
      </c>
      <c r="H4808" s="124"/>
      <c r="I4808" s="128" t="s">
        <v>12460</v>
      </c>
      <c r="J4808" s="124"/>
      <c r="K4808" s="124"/>
      <c r="L4808" s="124"/>
      <c r="M4808" s="124"/>
      <c r="N4808" s="213">
        <v>1152467.3899999999</v>
      </c>
      <c r="O4808" s="213">
        <v>0</v>
      </c>
      <c r="P4808" s="124" t="s">
        <v>1314</v>
      </c>
    </row>
    <row r="4809" spans="1:16" ht="76.5">
      <c r="A4809" s="266">
        <v>25</v>
      </c>
      <c r="B4809" s="124"/>
      <c r="C4809" s="125" t="s">
        <v>694</v>
      </c>
      <c r="D4809" s="119">
        <v>43222</v>
      </c>
      <c r="E4809" s="120" t="s">
        <v>10118</v>
      </c>
      <c r="F4809" s="120" t="s">
        <v>1315</v>
      </c>
      <c r="G4809" s="120">
        <v>17526717</v>
      </c>
      <c r="H4809" s="124"/>
      <c r="I4809" s="128" t="s">
        <v>12461</v>
      </c>
      <c r="J4809" s="124"/>
      <c r="K4809" s="124"/>
      <c r="L4809" s="124"/>
      <c r="M4809" s="124"/>
      <c r="N4809" s="213">
        <v>2563323.56</v>
      </c>
      <c r="O4809" s="213">
        <v>0</v>
      </c>
      <c r="P4809" s="124" t="s">
        <v>1314</v>
      </c>
    </row>
    <row r="4810" spans="1:16" ht="76.5">
      <c r="A4810" s="266">
        <v>25</v>
      </c>
      <c r="B4810" s="124"/>
      <c r="C4810" s="125" t="s">
        <v>694</v>
      </c>
      <c r="D4810" s="119">
        <v>43222</v>
      </c>
      <c r="E4810" s="120" t="s">
        <v>10119</v>
      </c>
      <c r="F4810" s="120" t="s">
        <v>1315</v>
      </c>
      <c r="G4810" s="120">
        <v>17526710</v>
      </c>
      <c r="H4810" s="124"/>
      <c r="I4810" s="128" t="s">
        <v>12462</v>
      </c>
      <c r="J4810" s="124"/>
      <c r="K4810" s="124"/>
      <c r="L4810" s="124"/>
      <c r="M4810" s="124"/>
      <c r="N4810" s="213">
        <v>221891.94</v>
      </c>
      <c r="O4810" s="213">
        <v>0</v>
      </c>
      <c r="P4810" s="124" t="s">
        <v>1314</v>
      </c>
    </row>
    <row r="4811" spans="1:16" ht="76.5">
      <c r="A4811" s="266">
        <v>25</v>
      </c>
      <c r="B4811" s="124"/>
      <c r="C4811" s="125" t="s">
        <v>694</v>
      </c>
      <c r="D4811" s="119">
        <v>43222</v>
      </c>
      <c r="E4811" s="120" t="s">
        <v>10120</v>
      </c>
      <c r="F4811" s="120" t="s">
        <v>1315</v>
      </c>
      <c r="G4811" s="120">
        <v>17526642</v>
      </c>
      <c r="H4811" s="124"/>
      <c r="I4811" s="128" t="s">
        <v>12463</v>
      </c>
      <c r="J4811" s="124"/>
      <c r="K4811" s="124"/>
      <c r="L4811" s="124"/>
      <c r="M4811" s="124"/>
      <c r="N4811" s="213">
        <v>140326.32</v>
      </c>
      <c r="O4811" s="213">
        <v>0</v>
      </c>
      <c r="P4811" s="124" t="s">
        <v>1314</v>
      </c>
    </row>
    <row r="4812" spans="1:16" ht="76.5">
      <c r="A4812" s="266">
        <v>25</v>
      </c>
      <c r="B4812" s="124"/>
      <c r="C4812" s="125" t="s">
        <v>694</v>
      </c>
      <c r="D4812" s="119">
        <v>43222</v>
      </c>
      <c r="E4812" s="120" t="s">
        <v>10121</v>
      </c>
      <c r="F4812" s="120" t="s">
        <v>1315</v>
      </c>
      <c r="G4812" s="120">
        <v>17526630</v>
      </c>
      <c r="H4812" s="124"/>
      <c r="I4812" s="128" t="s">
        <v>12464</v>
      </c>
      <c r="J4812" s="124"/>
      <c r="K4812" s="124"/>
      <c r="L4812" s="124"/>
      <c r="M4812" s="124"/>
      <c r="N4812" s="213">
        <v>704246.17</v>
      </c>
      <c r="O4812" s="213">
        <v>0</v>
      </c>
      <c r="P4812" s="124" t="s">
        <v>1314</v>
      </c>
    </row>
    <row r="4813" spans="1:16" ht="76.5">
      <c r="A4813" s="266">
        <v>25</v>
      </c>
      <c r="B4813" s="124"/>
      <c r="C4813" s="125" t="s">
        <v>694</v>
      </c>
      <c r="D4813" s="119">
        <v>43222</v>
      </c>
      <c r="E4813" s="120" t="s">
        <v>10122</v>
      </c>
      <c r="F4813" s="120" t="s">
        <v>1315</v>
      </c>
      <c r="G4813" s="120">
        <v>17475808</v>
      </c>
      <c r="H4813" s="124"/>
      <c r="I4813" s="128" t="s">
        <v>12465</v>
      </c>
      <c r="J4813" s="124"/>
      <c r="K4813" s="124"/>
      <c r="L4813" s="124"/>
      <c r="M4813" s="124"/>
      <c r="N4813" s="213">
        <v>107380.66</v>
      </c>
      <c r="O4813" s="213">
        <v>0</v>
      </c>
      <c r="P4813" s="124" t="s">
        <v>1314</v>
      </c>
    </row>
    <row r="4814" spans="1:16" ht="76.5">
      <c r="A4814" s="266">
        <v>25</v>
      </c>
      <c r="B4814" s="124"/>
      <c r="C4814" s="125" t="s">
        <v>694</v>
      </c>
      <c r="D4814" s="119">
        <v>43222</v>
      </c>
      <c r="E4814" s="120" t="s">
        <v>10123</v>
      </c>
      <c r="F4814" s="120" t="s">
        <v>1315</v>
      </c>
      <c r="G4814" s="120">
        <v>17475805</v>
      </c>
      <c r="H4814" s="124"/>
      <c r="I4814" s="128" t="s">
        <v>12466</v>
      </c>
      <c r="J4814" s="124"/>
      <c r="K4814" s="124"/>
      <c r="L4814" s="124"/>
      <c r="M4814" s="124"/>
      <c r="N4814" s="213">
        <v>73242.22</v>
      </c>
      <c r="O4814" s="213">
        <v>0</v>
      </c>
      <c r="P4814" s="124" t="s">
        <v>1314</v>
      </c>
    </row>
    <row r="4815" spans="1:16" ht="76.5">
      <c r="A4815" s="266">
        <v>25</v>
      </c>
      <c r="B4815" s="124"/>
      <c r="C4815" s="125" t="s">
        <v>694</v>
      </c>
      <c r="D4815" s="119">
        <v>43222</v>
      </c>
      <c r="E4815" s="120" t="s">
        <v>10124</v>
      </c>
      <c r="F4815" s="120" t="s">
        <v>1315</v>
      </c>
      <c r="G4815" s="120">
        <v>17475803</v>
      </c>
      <c r="H4815" s="124"/>
      <c r="I4815" s="128" t="s">
        <v>12467</v>
      </c>
      <c r="J4815" s="124"/>
      <c r="K4815" s="124"/>
      <c r="L4815" s="124"/>
      <c r="M4815" s="124"/>
      <c r="N4815" s="213">
        <v>309153.82</v>
      </c>
      <c r="O4815" s="213">
        <v>0</v>
      </c>
      <c r="P4815" s="124" t="s">
        <v>1314</v>
      </c>
    </row>
    <row r="4816" spans="1:16" ht="76.5">
      <c r="A4816" s="266">
        <v>25</v>
      </c>
      <c r="B4816" s="124"/>
      <c r="C4816" s="125" t="s">
        <v>694</v>
      </c>
      <c r="D4816" s="119">
        <v>43222</v>
      </c>
      <c r="E4816" s="120" t="s">
        <v>10125</v>
      </c>
      <c r="F4816" s="120" t="s">
        <v>1315</v>
      </c>
      <c r="G4816" s="120">
        <v>17475842</v>
      </c>
      <c r="H4816" s="124"/>
      <c r="I4816" s="128" t="s">
        <v>12468</v>
      </c>
      <c r="J4816" s="124"/>
      <c r="K4816" s="124"/>
      <c r="L4816" s="124"/>
      <c r="M4816" s="124"/>
      <c r="N4816" s="213">
        <v>103655.76</v>
      </c>
      <c r="O4816" s="213">
        <v>0</v>
      </c>
      <c r="P4816" s="124" t="s">
        <v>1314</v>
      </c>
    </row>
    <row r="4817" spans="1:16" ht="76.5">
      <c r="A4817" s="266">
        <v>25</v>
      </c>
      <c r="B4817" s="124"/>
      <c r="C4817" s="125" t="s">
        <v>694</v>
      </c>
      <c r="D4817" s="119">
        <v>43222</v>
      </c>
      <c r="E4817" s="120" t="s">
        <v>10126</v>
      </c>
      <c r="F4817" s="120" t="s">
        <v>1315</v>
      </c>
      <c r="G4817" s="120">
        <v>17493659</v>
      </c>
      <c r="H4817" s="124"/>
      <c r="I4817" s="128" t="s">
        <v>12469</v>
      </c>
      <c r="J4817" s="124"/>
      <c r="K4817" s="124"/>
      <c r="L4817" s="124"/>
      <c r="M4817" s="124"/>
      <c r="N4817" s="213">
        <v>311577.37</v>
      </c>
      <c r="O4817" s="213">
        <v>0</v>
      </c>
      <c r="P4817" s="124" t="s">
        <v>1314</v>
      </c>
    </row>
    <row r="4818" spans="1:16" ht="76.5">
      <c r="A4818" s="266">
        <v>25</v>
      </c>
      <c r="B4818" s="124"/>
      <c r="C4818" s="125" t="s">
        <v>694</v>
      </c>
      <c r="D4818" s="119">
        <v>43222</v>
      </c>
      <c r="E4818" s="120" t="s">
        <v>10127</v>
      </c>
      <c r="F4818" s="120" t="s">
        <v>1315</v>
      </c>
      <c r="G4818" s="120">
        <v>17493621</v>
      </c>
      <c r="H4818" s="124"/>
      <c r="I4818" s="128" t="s">
        <v>12470</v>
      </c>
      <c r="J4818" s="124"/>
      <c r="K4818" s="124"/>
      <c r="L4818" s="124"/>
      <c r="M4818" s="124"/>
      <c r="N4818" s="213">
        <v>398975.39</v>
      </c>
      <c r="O4818" s="213">
        <v>0</v>
      </c>
      <c r="P4818" s="124" t="s">
        <v>1314</v>
      </c>
    </row>
    <row r="4819" spans="1:16" ht="76.5">
      <c r="A4819" s="266">
        <v>25</v>
      </c>
      <c r="B4819" s="124"/>
      <c r="C4819" s="125" t="s">
        <v>694</v>
      </c>
      <c r="D4819" s="119">
        <v>43222</v>
      </c>
      <c r="E4819" s="120" t="s">
        <v>10128</v>
      </c>
      <c r="F4819" s="120" t="s">
        <v>1315</v>
      </c>
      <c r="G4819" s="120">
        <v>17493618</v>
      </c>
      <c r="H4819" s="124"/>
      <c r="I4819" s="128" t="s">
        <v>12471</v>
      </c>
      <c r="J4819" s="124"/>
      <c r="K4819" s="124"/>
      <c r="L4819" s="124"/>
      <c r="M4819" s="124"/>
      <c r="N4819" s="213">
        <v>156946.26999999999</v>
      </c>
      <c r="O4819" s="213">
        <v>0</v>
      </c>
      <c r="P4819" s="124" t="s">
        <v>1314</v>
      </c>
    </row>
    <row r="4820" spans="1:16" ht="76.5">
      <c r="A4820" s="266">
        <v>25</v>
      </c>
      <c r="B4820" s="124"/>
      <c r="C4820" s="125" t="s">
        <v>694</v>
      </c>
      <c r="D4820" s="119">
        <v>43222</v>
      </c>
      <c r="E4820" s="120" t="s">
        <v>10129</v>
      </c>
      <c r="F4820" s="120" t="s">
        <v>1315</v>
      </c>
      <c r="G4820" s="120">
        <v>17493620</v>
      </c>
      <c r="H4820" s="124"/>
      <c r="I4820" s="128" t="s">
        <v>12472</v>
      </c>
      <c r="J4820" s="124"/>
      <c r="K4820" s="124"/>
      <c r="L4820" s="124"/>
      <c r="M4820" s="124"/>
      <c r="N4820" s="213">
        <v>218263.77</v>
      </c>
      <c r="O4820" s="213">
        <v>0</v>
      </c>
      <c r="P4820" s="124" t="s">
        <v>1314</v>
      </c>
    </row>
    <row r="4821" spans="1:16" ht="76.5">
      <c r="A4821" s="266">
        <v>25</v>
      </c>
      <c r="B4821" s="124"/>
      <c r="C4821" s="125" t="s">
        <v>694</v>
      </c>
      <c r="D4821" s="119">
        <v>43222</v>
      </c>
      <c r="E4821" s="120" t="s">
        <v>10130</v>
      </c>
      <c r="F4821" s="120" t="s">
        <v>1315</v>
      </c>
      <c r="G4821" s="120">
        <v>17493616</v>
      </c>
      <c r="H4821" s="124"/>
      <c r="I4821" s="128" t="s">
        <v>12473</v>
      </c>
      <c r="J4821" s="124"/>
      <c r="K4821" s="124"/>
      <c r="L4821" s="124"/>
      <c r="M4821" s="124"/>
      <c r="N4821" s="213">
        <v>45497.95</v>
      </c>
      <c r="O4821" s="213">
        <v>0</v>
      </c>
      <c r="P4821" s="124" t="s">
        <v>1314</v>
      </c>
    </row>
    <row r="4822" spans="1:16" ht="76.5">
      <c r="A4822" s="266">
        <v>25</v>
      </c>
      <c r="B4822" s="124"/>
      <c r="C4822" s="125" t="s">
        <v>694</v>
      </c>
      <c r="D4822" s="119">
        <v>43222</v>
      </c>
      <c r="E4822" s="120" t="s">
        <v>10131</v>
      </c>
      <c r="F4822" s="120" t="s">
        <v>1315</v>
      </c>
      <c r="G4822" s="120">
        <v>17493194</v>
      </c>
      <c r="H4822" s="124"/>
      <c r="I4822" s="128" t="s">
        <v>12474</v>
      </c>
      <c r="J4822" s="124"/>
      <c r="K4822" s="124"/>
      <c r="L4822" s="124"/>
      <c r="M4822" s="124"/>
      <c r="N4822" s="213">
        <v>381313.9</v>
      </c>
      <c r="O4822" s="213">
        <v>0</v>
      </c>
      <c r="P4822" s="124" t="s">
        <v>1314</v>
      </c>
    </row>
    <row r="4823" spans="1:16" ht="76.5">
      <c r="A4823" s="266">
        <v>25</v>
      </c>
      <c r="B4823" s="124"/>
      <c r="C4823" s="125" t="s">
        <v>694</v>
      </c>
      <c r="D4823" s="119">
        <v>43222</v>
      </c>
      <c r="E4823" s="120" t="s">
        <v>10132</v>
      </c>
      <c r="F4823" s="120" t="s">
        <v>1315</v>
      </c>
      <c r="G4823" s="120">
        <v>17493191</v>
      </c>
      <c r="H4823" s="124"/>
      <c r="I4823" s="128" t="s">
        <v>12475</v>
      </c>
      <c r="J4823" s="124"/>
      <c r="K4823" s="124"/>
      <c r="L4823" s="124"/>
      <c r="M4823" s="124"/>
      <c r="N4823" s="213">
        <v>166942.54</v>
      </c>
      <c r="O4823" s="213">
        <v>0</v>
      </c>
      <c r="P4823" s="124" t="s">
        <v>1314</v>
      </c>
    </row>
    <row r="4824" spans="1:16" ht="76.5">
      <c r="A4824" s="266">
        <v>25</v>
      </c>
      <c r="B4824" s="124"/>
      <c r="C4824" s="125" t="s">
        <v>694</v>
      </c>
      <c r="D4824" s="119">
        <v>43222</v>
      </c>
      <c r="E4824" s="120" t="s">
        <v>10133</v>
      </c>
      <c r="F4824" s="120" t="s">
        <v>1315</v>
      </c>
      <c r="G4824" s="120">
        <v>17493189</v>
      </c>
      <c r="H4824" s="124"/>
      <c r="I4824" s="128" t="s">
        <v>12476</v>
      </c>
      <c r="J4824" s="124"/>
      <c r="K4824" s="124"/>
      <c r="L4824" s="124"/>
      <c r="M4824" s="124"/>
      <c r="N4824" s="213">
        <v>104.13</v>
      </c>
      <c r="O4824" s="213">
        <v>0</v>
      </c>
      <c r="P4824" s="124" t="s">
        <v>1314</v>
      </c>
    </row>
    <row r="4825" spans="1:16" ht="76.5">
      <c r="A4825" s="266">
        <v>25</v>
      </c>
      <c r="B4825" s="124"/>
      <c r="C4825" s="125" t="s">
        <v>694</v>
      </c>
      <c r="D4825" s="119">
        <v>43222</v>
      </c>
      <c r="E4825" s="120" t="s">
        <v>10134</v>
      </c>
      <c r="F4825" s="120" t="s">
        <v>1315</v>
      </c>
      <c r="G4825" s="120">
        <v>17493187</v>
      </c>
      <c r="H4825" s="124"/>
      <c r="I4825" s="128" t="s">
        <v>12477</v>
      </c>
      <c r="J4825" s="124"/>
      <c r="K4825" s="124"/>
      <c r="L4825" s="124"/>
      <c r="M4825" s="124"/>
      <c r="N4825" s="213">
        <v>281552.15999999997</v>
      </c>
      <c r="O4825" s="213">
        <v>0</v>
      </c>
      <c r="P4825" s="124" t="s">
        <v>1314</v>
      </c>
    </row>
    <row r="4826" spans="1:16" ht="76.5">
      <c r="A4826" s="266">
        <v>25</v>
      </c>
      <c r="B4826" s="124"/>
      <c r="C4826" s="125" t="s">
        <v>694</v>
      </c>
      <c r="D4826" s="119">
        <v>43222</v>
      </c>
      <c r="E4826" s="120" t="s">
        <v>10135</v>
      </c>
      <c r="F4826" s="120" t="s">
        <v>1315</v>
      </c>
      <c r="G4826" s="120">
        <v>17493137</v>
      </c>
      <c r="H4826" s="124"/>
      <c r="I4826" s="128" t="s">
        <v>12478</v>
      </c>
      <c r="J4826" s="124"/>
      <c r="K4826" s="124"/>
      <c r="L4826" s="124"/>
      <c r="M4826" s="124"/>
      <c r="N4826" s="213">
        <v>384671.4</v>
      </c>
      <c r="O4826" s="213">
        <v>0</v>
      </c>
      <c r="P4826" s="124" t="s">
        <v>1314</v>
      </c>
    </row>
    <row r="4827" spans="1:16" ht="76.5">
      <c r="A4827" s="266">
        <v>25</v>
      </c>
      <c r="B4827" s="124"/>
      <c r="C4827" s="125" t="s">
        <v>694</v>
      </c>
      <c r="D4827" s="119">
        <v>43222</v>
      </c>
      <c r="E4827" s="120" t="s">
        <v>10136</v>
      </c>
      <c r="F4827" s="120" t="s">
        <v>1315</v>
      </c>
      <c r="G4827" s="120">
        <v>17492970</v>
      </c>
      <c r="H4827" s="124"/>
      <c r="I4827" s="128" t="s">
        <v>12479</v>
      </c>
      <c r="J4827" s="124"/>
      <c r="K4827" s="124"/>
      <c r="L4827" s="124"/>
      <c r="M4827" s="124"/>
      <c r="N4827" s="213">
        <v>433272.29</v>
      </c>
      <c r="O4827" s="213">
        <v>0</v>
      </c>
      <c r="P4827" s="124" t="s">
        <v>1314</v>
      </c>
    </row>
    <row r="4828" spans="1:16" ht="76.5">
      <c r="A4828" s="266">
        <v>25</v>
      </c>
      <c r="B4828" s="124"/>
      <c r="C4828" s="125" t="s">
        <v>694</v>
      </c>
      <c r="D4828" s="119">
        <v>43222</v>
      </c>
      <c r="E4828" s="120" t="s">
        <v>10137</v>
      </c>
      <c r="F4828" s="120" t="s">
        <v>1315</v>
      </c>
      <c r="G4828" s="120">
        <v>17492873</v>
      </c>
      <c r="H4828" s="124"/>
      <c r="I4828" s="128" t="s">
        <v>12480</v>
      </c>
      <c r="J4828" s="124"/>
      <c r="K4828" s="124"/>
      <c r="L4828" s="124"/>
      <c r="M4828" s="124"/>
      <c r="N4828" s="213">
        <v>1151988.98</v>
      </c>
      <c r="O4828" s="213">
        <v>0</v>
      </c>
      <c r="P4828" s="124" t="s">
        <v>1314</v>
      </c>
    </row>
    <row r="4829" spans="1:16" ht="76.5">
      <c r="A4829" s="266">
        <v>25</v>
      </c>
      <c r="B4829" s="124"/>
      <c r="C4829" s="125" t="s">
        <v>694</v>
      </c>
      <c r="D4829" s="119">
        <v>43222</v>
      </c>
      <c r="E4829" s="120" t="s">
        <v>10138</v>
      </c>
      <c r="F4829" s="120" t="s">
        <v>1315</v>
      </c>
      <c r="G4829" s="120">
        <v>17492745</v>
      </c>
      <c r="H4829" s="124"/>
      <c r="I4829" s="128" t="s">
        <v>12481</v>
      </c>
      <c r="J4829" s="124"/>
      <c r="K4829" s="124"/>
      <c r="L4829" s="124"/>
      <c r="M4829" s="124"/>
      <c r="N4829" s="213">
        <v>162043.29999999999</v>
      </c>
      <c r="O4829" s="213">
        <v>0</v>
      </c>
      <c r="P4829" s="124" t="s">
        <v>1314</v>
      </c>
    </row>
    <row r="4830" spans="1:16" ht="76.5">
      <c r="A4830" s="266">
        <v>25</v>
      </c>
      <c r="B4830" s="124"/>
      <c r="C4830" s="125" t="s">
        <v>694</v>
      </c>
      <c r="D4830" s="119">
        <v>43222</v>
      </c>
      <c r="E4830" s="120" t="s">
        <v>10139</v>
      </c>
      <c r="F4830" s="120" t="s">
        <v>1315</v>
      </c>
      <c r="G4830" s="120">
        <v>17492735</v>
      </c>
      <c r="H4830" s="124"/>
      <c r="I4830" s="128" t="s">
        <v>12482</v>
      </c>
      <c r="J4830" s="124"/>
      <c r="K4830" s="124"/>
      <c r="L4830" s="124"/>
      <c r="M4830" s="124"/>
      <c r="N4830" s="213">
        <v>1326176.6399999999</v>
      </c>
      <c r="O4830" s="213">
        <v>0</v>
      </c>
      <c r="P4830" s="124" t="s">
        <v>1314</v>
      </c>
    </row>
    <row r="4831" spans="1:16" ht="76.5">
      <c r="A4831" s="266">
        <v>25</v>
      </c>
      <c r="B4831" s="124"/>
      <c r="C4831" s="125" t="s">
        <v>694</v>
      </c>
      <c r="D4831" s="119">
        <v>43222</v>
      </c>
      <c r="E4831" s="120" t="s">
        <v>10140</v>
      </c>
      <c r="F4831" s="120" t="s">
        <v>1315</v>
      </c>
      <c r="G4831" s="120">
        <v>17492725</v>
      </c>
      <c r="H4831" s="124"/>
      <c r="I4831" s="128" t="s">
        <v>12483</v>
      </c>
      <c r="J4831" s="124"/>
      <c r="K4831" s="124"/>
      <c r="L4831" s="124"/>
      <c r="M4831" s="124"/>
      <c r="N4831" s="213">
        <v>716654.13</v>
      </c>
      <c r="O4831" s="213">
        <v>0</v>
      </c>
      <c r="P4831" s="124" t="s">
        <v>1314</v>
      </c>
    </row>
    <row r="4832" spans="1:16" ht="76.5">
      <c r="A4832" s="266">
        <v>513</v>
      </c>
      <c r="B4832" s="124"/>
      <c r="C4832" s="125" t="s">
        <v>201</v>
      </c>
      <c r="D4832" s="119">
        <v>43222</v>
      </c>
      <c r="E4832" s="120" t="s">
        <v>10141</v>
      </c>
      <c r="F4832" s="120" t="s">
        <v>1315</v>
      </c>
      <c r="G4832" s="120">
        <v>17512495</v>
      </c>
      <c r="H4832" s="124"/>
      <c r="I4832" s="128" t="s">
        <v>12484</v>
      </c>
      <c r="J4832" s="124"/>
      <c r="K4832" s="124"/>
      <c r="L4832" s="124"/>
      <c r="M4832" s="124"/>
      <c r="N4832" s="213">
        <v>37500</v>
      </c>
      <c r="O4832" s="213">
        <v>0</v>
      </c>
      <c r="P4832" s="124" t="s">
        <v>1314</v>
      </c>
    </row>
    <row r="4833" spans="1:16" ht="76.5">
      <c r="A4833" s="266">
        <v>513</v>
      </c>
      <c r="B4833" s="124"/>
      <c r="C4833" s="125" t="s">
        <v>201</v>
      </c>
      <c r="D4833" s="119">
        <v>43222</v>
      </c>
      <c r="E4833" s="120" t="s">
        <v>10142</v>
      </c>
      <c r="F4833" s="120" t="s">
        <v>1315</v>
      </c>
      <c r="G4833" s="120">
        <v>17507925</v>
      </c>
      <c r="H4833" s="124"/>
      <c r="I4833" s="128" t="s">
        <v>12485</v>
      </c>
      <c r="J4833" s="124"/>
      <c r="K4833" s="124"/>
      <c r="L4833" s="124"/>
      <c r="M4833" s="124"/>
      <c r="N4833" s="213">
        <v>52615.67</v>
      </c>
      <c r="O4833" s="213">
        <v>0</v>
      </c>
      <c r="P4833" s="124" t="s">
        <v>1314</v>
      </c>
    </row>
    <row r="4834" spans="1:16" ht="76.5">
      <c r="A4834" s="266">
        <v>513</v>
      </c>
      <c r="B4834" s="124"/>
      <c r="C4834" s="125" t="s">
        <v>201</v>
      </c>
      <c r="D4834" s="119">
        <v>43222</v>
      </c>
      <c r="E4834" s="120" t="s">
        <v>10143</v>
      </c>
      <c r="F4834" s="120" t="s">
        <v>1315</v>
      </c>
      <c r="G4834" s="120">
        <v>17507916</v>
      </c>
      <c r="H4834" s="124"/>
      <c r="I4834" s="128" t="s">
        <v>12486</v>
      </c>
      <c r="J4834" s="124"/>
      <c r="K4834" s="124"/>
      <c r="L4834" s="124"/>
      <c r="M4834" s="124"/>
      <c r="N4834" s="213">
        <v>43321.68</v>
      </c>
      <c r="O4834" s="213">
        <v>0</v>
      </c>
      <c r="P4834" s="124" t="s">
        <v>1314</v>
      </c>
    </row>
    <row r="4835" spans="1:16" ht="76.5">
      <c r="A4835" s="266">
        <v>25</v>
      </c>
      <c r="B4835" s="124"/>
      <c r="C4835" s="125" t="s">
        <v>694</v>
      </c>
      <c r="D4835" s="119">
        <v>43222</v>
      </c>
      <c r="E4835" s="120" t="s">
        <v>10144</v>
      </c>
      <c r="F4835" s="120" t="s">
        <v>1315</v>
      </c>
      <c r="G4835" s="120">
        <v>17475846</v>
      </c>
      <c r="H4835" s="124"/>
      <c r="I4835" s="128" t="s">
        <v>12487</v>
      </c>
      <c r="J4835" s="124"/>
      <c r="K4835" s="124"/>
      <c r="L4835" s="124"/>
      <c r="M4835" s="124"/>
      <c r="N4835" s="213">
        <v>60939.7</v>
      </c>
      <c r="O4835" s="213">
        <v>0</v>
      </c>
      <c r="P4835" s="124" t="s">
        <v>1314</v>
      </c>
    </row>
    <row r="4836" spans="1:16" ht="76.5">
      <c r="A4836" s="266">
        <v>25</v>
      </c>
      <c r="B4836" s="124"/>
      <c r="C4836" s="125" t="s">
        <v>694</v>
      </c>
      <c r="D4836" s="119">
        <v>43222</v>
      </c>
      <c r="E4836" s="120" t="s">
        <v>10145</v>
      </c>
      <c r="F4836" s="120" t="s">
        <v>1315</v>
      </c>
      <c r="G4836" s="120">
        <v>17475848</v>
      </c>
      <c r="H4836" s="124"/>
      <c r="I4836" s="128" t="s">
        <v>12488</v>
      </c>
      <c r="J4836" s="124"/>
      <c r="K4836" s="124"/>
      <c r="L4836" s="124"/>
      <c r="M4836" s="124"/>
      <c r="N4836" s="213">
        <v>5.0199999999999996</v>
      </c>
      <c r="O4836" s="213">
        <v>0</v>
      </c>
      <c r="P4836" s="124" t="s">
        <v>1314</v>
      </c>
    </row>
    <row r="4837" spans="1:16" ht="76.5">
      <c r="A4837" s="266">
        <v>25</v>
      </c>
      <c r="B4837" s="124"/>
      <c r="C4837" s="125" t="s">
        <v>694</v>
      </c>
      <c r="D4837" s="119">
        <v>43222</v>
      </c>
      <c r="E4837" s="120" t="s">
        <v>10146</v>
      </c>
      <c r="F4837" s="120" t="s">
        <v>1315</v>
      </c>
      <c r="G4837" s="120">
        <v>17475850</v>
      </c>
      <c r="H4837" s="124"/>
      <c r="I4837" s="128" t="s">
        <v>12489</v>
      </c>
      <c r="J4837" s="124"/>
      <c r="K4837" s="124"/>
      <c r="L4837" s="124"/>
      <c r="M4837" s="124"/>
      <c r="N4837" s="213">
        <v>485513.13</v>
      </c>
      <c r="O4837" s="213">
        <v>0</v>
      </c>
      <c r="P4837" s="124" t="s">
        <v>1314</v>
      </c>
    </row>
    <row r="4838" spans="1:16" ht="76.5">
      <c r="A4838" s="266">
        <v>25</v>
      </c>
      <c r="B4838" s="124"/>
      <c r="C4838" s="125" t="s">
        <v>694</v>
      </c>
      <c r="D4838" s="119">
        <v>43222</v>
      </c>
      <c r="E4838" s="120" t="s">
        <v>10147</v>
      </c>
      <c r="F4838" s="120" t="s">
        <v>1315</v>
      </c>
      <c r="G4838" s="120">
        <v>17489928</v>
      </c>
      <c r="H4838" s="124"/>
      <c r="I4838" s="128" t="s">
        <v>12490</v>
      </c>
      <c r="J4838" s="124"/>
      <c r="K4838" s="124"/>
      <c r="L4838" s="124"/>
      <c r="M4838" s="124"/>
      <c r="N4838" s="213">
        <v>230223.97</v>
      </c>
      <c r="O4838" s="213">
        <v>0</v>
      </c>
      <c r="P4838" s="124" t="s">
        <v>1314</v>
      </c>
    </row>
    <row r="4839" spans="1:16" ht="76.5">
      <c r="A4839" s="266">
        <v>25</v>
      </c>
      <c r="B4839" s="124"/>
      <c r="C4839" s="125" t="s">
        <v>694</v>
      </c>
      <c r="D4839" s="119">
        <v>43222</v>
      </c>
      <c r="E4839" s="120" t="s">
        <v>10148</v>
      </c>
      <c r="F4839" s="120" t="s">
        <v>1315</v>
      </c>
      <c r="G4839" s="120">
        <v>17527630</v>
      </c>
      <c r="H4839" s="124"/>
      <c r="I4839" s="128" t="s">
        <v>12491</v>
      </c>
      <c r="J4839" s="124"/>
      <c r="K4839" s="124"/>
      <c r="L4839" s="124"/>
      <c r="M4839" s="124"/>
      <c r="N4839" s="213">
        <v>600000</v>
      </c>
      <c r="O4839" s="213">
        <v>0</v>
      </c>
      <c r="P4839" s="124" t="s">
        <v>1314</v>
      </c>
    </row>
    <row r="4840" spans="1:16" ht="76.5">
      <c r="A4840" s="266">
        <v>25</v>
      </c>
      <c r="B4840" s="124"/>
      <c r="C4840" s="125" t="s">
        <v>694</v>
      </c>
      <c r="D4840" s="119">
        <v>43222</v>
      </c>
      <c r="E4840" s="120" t="s">
        <v>10149</v>
      </c>
      <c r="F4840" s="120" t="s">
        <v>1315</v>
      </c>
      <c r="G4840" s="120">
        <v>17526803</v>
      </c>
      <c r="H4840" s="124"/>
      <c r="I4840" s="128" t="s">
        <v>12492</v>
      </c>
      <c r="J4840" s="124"/>
      <c r="K4840" s="124"/>
      <c r="L4840" s="124"/>
      <c r="M4840" s="124"/>
      <c r="N4840" s="213">
        <v>652163.31999999995</v>
      </c>
      <c r="O4840" s="213">
        <v>0</v>
      </c>
      <c r="P4840" s="124" t="s">
        <v>1314</v>
      </c>
    </row>
    <row r="4841" spans="1:16" ht="76.5">
      <c r="A4841" s="266">
        <v>25</v>
      </c>
      <c r="B4841" s="124"/>
      <c r="C4841" s="125" t="s">
        <v>694</v>
      </c>
      <c r="D4841" s="119">
        <v>43222</v>
      </c>
      <c r="E4841" s="120" t="s">
        <v>10150</v>
      </c>
      <c r="F4841" s="120" t="s">
        <v>1315</v>
      </c>
      <c r="G4841" s="120">
        <v>17526800</v>
      </c>
      <c r="H4841" s="124"/>
      <c r="I4841" s="128" t="s">
        <v>12493</v>
      </c>
      <c r="J4841" s="124"/>
      <c r="K4841" s="124"/>
      <c r="L4841" s="124"/>
      <c r="M4841" s="124"/>
      <c r="N4841" s="213">
        <v>394629.39</v>
      </c>
      <c r="O4841" s="213">
        <v>0</v>
      </c>
      <c r="P4841" s="124" t="s">
        <v>1314</v>
      </c>
    </row>
    <row r="4842" spans="1:16" ht="76.5">
      <c r="A4842" s="266">
        <v>25</v>
      </c>
      <c r="B4842" s="124"/>
      <c r="C4842" s="125" t="s">
        <v>694</v>
      </c>
      <c r="D4842" s="119">
        <v>43222</v>
      </c>
      <c r="E4842" s="120" t="s">
        <v>10151</v>
      </c>
      <c r="F4842" s="120" t="s">
        <v>1315</v>
      </c>
      <c r="G4842" s="120">
        <v>17526776</v>
      </c>
      <c r="H4842" s="124"/>
      <c r="I4842" s="128" t="s">
        <v>12494</v>
      </c>
      <c r="J4842" s="124"/>
      <c r="K4842" s="124"/>
      <c r="L4842" s="124"/>
      <c r="M4842" s="124"/>
      <c r="N4842" s="213">
        <v>558171.98</v>
      </c>
      <c r="O4842" s="213">
        <v>0</v>
      </c>
      <c r="P4842" s="124" t="s">
        <v>1314</v>
      </c>
    </row>
    <row r="4843" spans="1:16" ht="89.25">
      <c r="A4843" s="266">
        <v>513</v>
      </c>
      <c r="B4843" s="124"/>
      <c r="C4843" s="125" t="s">
        <v>201</v>
      </c>
      <c r="D4843" s="119">
        <v>43222</v>
      </c>
      <c r="E4843" s="120" t="s">
        <v>10152</v>
      </c>
      <c r="F4843" s="120" t="s">
        <v>15</v>
      </c>
      <c r="G4843" s="120">
        <v>4888</v>
      </c>
      <c r="H4843" s="124"/>
      <c r="I4843" s="128" t="s">
        <v>12495</v>
      </c>
      <c r="J4843" s="124"/>
      <c r="K4843" s="124"/>
      <c r="L4843" s="124"/>
      <c r="M4843" s="124"/>
      <c r="N4843" s="213">
        <v>50</v>
      </c>
      <c r="O4843" s="213">
        <v>0</v>
      </c>
      <c r="P4843" s="124" t="s">
        <v>1314</v>
      </c>
    </row>
    <row r="4844" spans="1:16" ht="51">
      <c r="A4844" s="266">
        <v>10</v>
      </c>
      <c r="B4844" s="124"/>
      <c r="C4844" s="125" t="s">
        <v>690</v>
      </c>
      <c r="D4844" s="119">
        <v>43222</v>
      </c>
      <c r="E4844" s="120" t="s">
        <v>10153</v>
      </c>
      <c r="F4844" s="120" t="s">
        <v>15</v>
      </c>
      <c r="G4844" s="120">
        <v>725707</v>
      </c>
      <c r="H4844" s="124"/>
      <c r="I4844" s="128" t="s">
        <v>12496</v>
      </c>
      <c r="J4844" s="124"/>
      <c r="K4844" s="124"/>
      <c r="L4844" s="124"/>
      <c r="M4844" s="124"/>
      <c r="N4844" s="213">
        <v>50</v>
      </c>
      <c r="O4844" s="213">
        <v>0</v>
      </c>
      <c r="P4844" s="124" t="s">
        <v>1314</v>
      </c>
    </row>
    <row r="4845" spans="1:16" ht="63.75">
      <c r="A4845" s="266">
        <v>10</v>
      </c>
      <c r="B4845" s="124"/>
      <c r="C4845" s="125" t="s">
        <v>690</v>
      </c>
      <c r="D4845" s="119">
        <v>43222</v>
      </c>
      <c r="E4845" s="120" t="s">
        <v>10154</v>
      </c>
      <c r="F4845" s="120" t="s">
        <v>15</v>
      </c>
      <c r="G4845" s="120">
        <v>725709</v>
      </c>
      <c r="H4845" s="124"/>
      <c r="I4845" s="128" t="s">
        <v>12497</v>
      </c>
      <c r="J4845" s="124"/>
      <c r="K4845" s="124"/>
      <c r="L4845" s="124"/>
      <c r="M4845" s="124"/>
      <c r="N4845" s="213">
        <v>50</v>
      </c>
      <c r="O4845" s="213">
        <v>0</v>
      </c>
      <c r="P4845" s="124" t="s">
        <v>1314</v>
      </c>
    </row>
    <row r="4846" spans="1:16" ht="102">
      <c r="A4846" s="266">
        <v>197</v>
      </c>
      <c r="B4846" s="124"/>
      <c r="C4846" s="125" t="s">
        <v>754</v>
      </c>
      <c r="D4846" s="119">
        <v>43222</v>
      </c>
      <c r="E4846" s="120" t="s">
        <v>10155</v>
      </c>
      <c r="F4846" s="120" t="s">
        <v>1257</v>
      </c>
      <c r="G4846" s="120">
        <v>4879</v>
      </c>
      <c r="H4846" s="124"/>
      <c r="I4846" s="128" t="s">
        <v>12498</v>
      </c>
      <c r="J4846" s="124"/>
      <c r="K4846" s="124"/>
      <c r="L4846" s="124"/>
      <c r="M4846" s="124"/>
      <c r="N4846" s="213">
        <v>274.17</v>
      </c>
      <c r="O4846" s="213">
        <v>0</v>
      </c>
      <c r="P4846" s="124" t="s">
        <v>1314</v>
      </c>
    </row>
    <row r="4847" spans="1:16" ht="89.25">
      <c r="A4847" s="266">
        <v>197</v>
      </c>
      <c r="B4847" s="124"/>
      <c r="C4847" s="125" t="s">
        <v>754</v>
      </c>
      <c r="D4847" s="119">
        <v>43222</v>
      </c>
      <c r="E4847" s="120" t="s">
        <v>10156</v>
      </c>
      <c r="F4847" s="120" t="s">
        <v>15</v>
      </c>
      <c r="G4847" s="120">
        <v>4879</v>
      </c>
      <c r="H4847" s="124"/>
      <c r="I4847" s="128" t="s">
        <v>12499</v>
      </c>
      <c r="J4847" s="124"/>
      <c r="K4847" s="124"/>
      <c r="L4847" s="124"/>
      <c r="M4847" s="124"/>
      <c r="N4847" s="213">
        <v>295.66000000000003</v>
      </c>
      <c r="O4847" s="213">
        <v>0</v>
      </c>
      <c r="P4847" s="124" t="s">
        <v>1314</v>
      </c>
    </row>
    <row r="4848" spans="1:16" ht="89.25">
      <c r="A4848" s="266">
        <v>197</v>
      </c>
      <c r="B4848" s="124"/>
      <c r="C4848" s="125" t="s">
        <v>754</v>
      </c>
      <c r="D4848" s="119">
        <v>43222</v>
      </c>
      <c r="E4848" s="120" t="s">
        <v>10157</v>
      </c>
      <c r="F4848" s="120" t="s">
        <v>15</v>
      </c>
      <c r="G4848" s="120">
        <v>4878</v>
      </c>
      <c r="H4848" s="124"/>
      <c r="I4848" s="128" t="s">
        <v>12500</v>
      </c>
      <c r="J4848" s="124"/>
      <c r="K4848" s="124"/>
      <c r="L4848" s="124"/>
      <c r="M4848" s="124"/>
      <c r="N4848" s="213">
        <v>826.21</v>
      </c>
      <c r="O4848" s="213">
        <v>0</v>
      </c>
      <c r="P4848" s="124" t="s">
        <v>1314</v>
      </c>
    </row>
    <row r="4849" spans="1:16" ht="89.25">
      <c r="A4849" s="266">
        <v>25</v>
      </c>
      <c r="B4849" s="124"/>
      <c r="C4849" s="125" t="s">
        <v>694</v>
      </c>
      <c r="D4849" s="119">
        <v>43222</v>
      </c>
      <c r="E4849" s="120" t="s">
        <v>10158</v>
      </c>
      <c r="F4849" s="120" t="s">
        <v>15</v>
      </c>
      <c r="G4849" s="120">
        <v>4877</v>
      </c>
      <c r="H4849" s="124"/>
      <c r="I4849" s="128" t="s">
        <v>12501</v>
      </c>
      <c r="J4849" s="124"/>
      <c r="K4849" s="124"/>
      <c r="L4849" s="124"/>
      <c r="M4849" s="124"/>
      <c r="N4849" s="213">
        <v>323.23</v>
      </c>
      <c r="O4849" s="213">
        <v>0</v>
      </c>
      <c r="P4849" s="124" t="s">
        <v>1314</v>
      </c>
    </row>
    <row r="4850" spans="1:16" ht="63.75">
      <c r="A4850" s="266">
        <v>10</v>
      </c>
      <c r="B4850" s="124"/>
      <c r="C4850" s="125" t="s">
        <v>690</v>
      </c>
      <c r="D4850" s="119">
        <v>43222</v>
      </c>
      <c r="E4850" s="120" t="s">
        <v>10159</v>
      </c>
      <c r="F4850" s="120" t="s">
        <v>15</v>
      </c>
      <c r="G4850" s="120">
        <v>726376</v>
      </c>
      <c r="H4850" s="124"/>
      <c r="I4850" s="128" t="s">
        <v>12502</v>
      </c>
      <c r="J4850" s="124"/>
      <c r="K4850" s="124"/>
      <c r="L4850" s="124"/>
      <c r="M4850" s="124"/>
      <c r="N4850" s="213">
        <v>50</v>
      </c>
      <c r="O4850" s="213">
        <v>0</v>
      </c>
      <c r="P4850" s="124" t="s">
        <v>1314</v>
      </c>
    </row>
    <row r="4851" spans="1:16" ht="51">
      <c r="A4851" s="266">
        <v>340</v>
      </c>
      <c r="B4851" s="124"/>
      <c r="C4851" s="125" t="s">
        <v>814</v>
      </c>
      <c r="D4851" s="119">
        <v>43222</v>
      </c>
      <c r="E4851" s="120" t="s">
        <v>10160</v>
      </c>
      <c r="F4851" s="120" t="s">
        <v>15</v>
      </c>
      <c r="G4851" s="120">
        <v>726393</v>
      </c>
      <c r="H4851" s="124"/>
      <c r="I4851" s="128" t="s">
        <v>12503</v>
      </c>
      <c r="J4851" s="124"/>
      <c r="K4851" s="124"/>
      <c r="L4851" s="124"/>
      <c r="M4851" s="124"/>
      <c r="N4851" s="213">
        <v>50</v>
      </c>
      <c r="O4851" s="213">
        <v>0</v>
      </c>
      <c r="P4851" s="124" t="s">
        <v>1314</v>
      </c>
    </row>
    <row r="4852" spans="1:16" ht="51">
      <c r="A4852" s="266">
        <v>340</v>
      </c>
      <c r="B4852" s="124"/>
      <c r="C4852" s="125" t="s">
        <v>814</v>
      </c>
      <c r="D4852" s="119">
        <v>43222</v>
      </c>
      <c r="E4852" s="120" t="s">
        <v>10161</v>
      </c>
      <c r="F4852" s="120" t="s">
        <v>15</v>
      </c>
      <c r="G4852" s="120">
        <v>726395</v>
      </c>
      <c r="H4852" s="124"/>
      <c r="I4852" s="128" t="s">
        <v>12504</v>
      </c>
      <c r="J4852" s="124"/>
      <c r="K4852" s="124"/>
      <c r="L4852" s="124"/>
      <c r="M4852" s="124"/>
      <c r="N4852" s="213">
        <v>50</v>
      </c>
      <c r="O4852" s="213">
        <v>0</v>
      </c>
      <c r="P4852" s="124" t="s">
        <v>1314</v>
      </c>
    </row>
    <row r="4853" spans="1:16" ht="76.5">
      <c r="A4853" s="266">
        <v>25</v>
      </c>
      <c r="B4853" s="124"/>
      <c r="C4853" s="125" t="s">
        <v>694</v>
      </c>
      <c r="D4853" s="119">
        <v>43222</v>
      </c>
      <c r="E4853" s="120" t="s">
        <v>10162</v>
      </c>
      <c r="F4853" s="120" t="s">
        <v>1315</v>
      </c>
      <c r="G4853" s="120">
        <v>17493617</v>
      </c>
      <c r="H4853" s="124"/>
      <c r="I4853" s="128" t="s">
        <v>12505</v>
      </c>
      <c r="J4853" s="124"/>
      <c r="K4853" s="124"/>
      <c r="L4853" s="124"/>
      <c r="M4853" s="124"/>
      <c r="N4853" s="213">
        <v>680109.37</v>
      </c>
      <c r="O4853" s="213">
        <v>0</v>
      </c>
      <c r="P4853" s="124" t="s">
        <v>1314</v>
      </c>
    </row>
    <row r="4854" spans="1:16" ht="76.5">
      <c r="A4854" s="266">
        <v>25</v>
      </c>
      <c r="B4854" s="124"/>
      <c r="C4854" s="125" t="s">
        <v>694</v>
      </c>
      <c r="D4854" s="119">
        <v>43222</v>
      </c>
      <c r="E4854" s="120" t="s">
        <v>10163</v>
      </c>
      <c r="F4854" s="120" t="s">
        <v>1315</v>
      </c>
      <c r="G4854" s="120">
        <v>17493452</v>
      </c>
      <c r="H4854" s="124"/>
      <c r="I4854" s="128" t="s">
        <v>12506</v>
      </c>
      <c r="J4854" s="124"/>
      <c r="K4854" s="124"/>
      <c r="L4854" s="124"/>
      <c r="M4854" s="124"/>
      <c r="N4854" s="213">
        <v>402120.94</v>
      </c>
      <c r="O4854" s="213">
        <v>0</v>
      </c>
      <c r="P4854" s="124" t="s">
        <v>1314</v>
      </c>
    </row>
    <row r="4855" spans="1:16" ht="76.5">
      <c r="A4855" s="266">
        <v>25</v>
      </c>
      <c r="B4855" s="124"/>
      <c r="C4855" s="125" t="s">
        <v>694</v>
      </c>
      <c r="D4855" s="119">
        <v>43222</v>
      </c>
      <c r="E4855" s="120" t="s">
        <v>10164</v>
      </c>
      <c r="F4855" s="120" t="s">
        <v>1315</v>
      </c>
      <c r="G4855" s="120">
        <v>17493193</v>
      </c>
      <c r="H4855" s="124"/>
      <c r="I4855" s="128" t="s">
        <v>12507</v>
      </c>
      <c r="J4855" s="124"/>
      <c r="K4855" s="124"/>
      <c r="L4855" s="124"/>
      <c r="M4855" s="124"/>
      <c r="N4855" s="213">
        <v>492070.61</v>
      </c>
      <c r="O4855" s="213">
        <v>0</v>
      </c>
      <c r="P4855" s="124" t="s">
        <v>1314</v>
      </c>
    </row>
    <row r="4856" spans="1:16" ht="76.5">
      <c r="A4856" s="266">
        <v>25</v>
      </c>
      <c r="B4856" s="124"/>
      <c r="C4856" s="125" t="s">
        <v>694</v>
      </c>
      <c r="D4856" s="119">
        <v>43222</v>
      </c>
      <c r="E4856" s="120" t="s">
        <v>10165</v>
      </c>
      <c r="F4856" s="120" t="s">
        <v>1315</v>
      </c>
      <c r="G4856" s="120">
        <v>17493188</v>
      </c>
      <c r="H4856" s="124"/>
      <c r="I4856" s="128" t="s">
        <v>12508</v>
      </c>
      <c r="J4856" s="124"/>
      <c r="K4856" s="124"/>
      <c r="L4856" s="124"/>
      <c r="M4856" s="124"/>
      <c r="N4856" s="213">
        <v>505199.8</v>
      </c>
      <c r="O4856" s="213">
        <v>0</v>
      </c>
      <c r="P4856" s="124" t="s">
        <v>1314</v>
      </c>
    </row>
    <row r="4857" spans="1:16" ht="76.5">
      <c r="A4857" s="266">
        <v>25</v>
      </c>
      <c r="B4857" s="124"/>
      <c r="C4857" s="125" t="s">
        <v>694</v>
      </c>
      <c r="D4857" s="119">
        <v>43222</v>
      </c>
      <c r="E4857" s="120" t="s">
        <v>10166</v>
      </c>
      <c r="F4857" s="120" t="s">
        <v>1315</v>
      </c>
      <c r="G4857" s="120">
        <v>17489813</v>
      </c>
      <c r="H4857" s="124"/>
      <c r="I4857" s="128" t="s">
        <v>12509</v>
      </c>
      <c r="J4857" s="124"/>
      <c r="K4857" s="124"/>
      <c r="L4857" s="124"/>
      <c r="M4857" s="124"/>
      <c r="N4857" s="213">
        <v>184990.97</v>
      </c>
      <c r="O4857" s="213">
        <v>0</v>
      </c>
      <c r="P4857" s="124" t="s">
        <v>1314</v>
      </c>
    </row>
    <row r="4858" spans="1:16" ht="76.5">
      <c r="A4858" s="266">
        <v>25</v>
      </c>
      <c r="B4858" s="124"/>
      <c r="C4858" s="125" t="s">
        <v>694</v>
      </c>
      <c r="D4858" s="119">
        <v>43222</v>
      </c>
      <c r="E4858" s="120" t="s">
        <v>10167</v>
      </c>
      <c r="F4858" s="120" t="s">
        <v>1315</v>
      </c>
      <c r="G4858" s="120">
        <v>17489814</v>
      </c>
      <c r="H4858" s="124"/>
      <c r="I4858" s="128" t="s">
        <v>12510</v>
      </c>
      <c r="J4858" s="124"/>
      <c r="K4858" s="124"/>
      <c r="L4858" s="124"/>
      <c r="M4858" s="124"/>
      <c r="N4858" s="213">
        <v>2346278.35</v>
      </c>
      <c r="O4858" s="213">
        <v>0</v>
      </c>
      <c r="P4858" s="124" t="s">
        <v>1314</v>
      </c>
    </row>
    <row r="4859" spans="1:16" ht="76.5">
      <c r="A4859" s="266">
        <v>25</v>
      </c>
      <c r="B4859" s="124"/>
      <c r="C4859" s="125" t="s">
        <v>694</v>
      </c>
      <c r="D4859" s="119">
        <v>43222</v>
      </c>
      <c r="E4859" s="120" t="s">
        <v>10168</v>
      </c>
      <c r="F4859" s="120" t="s">
        <v>1315</v>
      </c>
      <c r="G4859" s="120">
        <v>17489793</v>
      </c>
      <c r="H4859" s="124"/>
      <c r="I4859" s="128" t="s">
        <v>12511</v>
      </c>
      <c r="J4859" s="124"/>
      <c r="K4859" s="124"/>
      <c r="L4859" s="124"/>
      <c r="M4859" s="124"/>
      <c r="N4859" s="213">
        <v>170541.2</v>
      </c>
      <c r="O4859" s="213">
        <v>0</v>
      </c>
      <c r="P4859" s="124" t="s">
        <v>1314</v>
      </c>
    </row>
    <row r="4860" spans="1:16" ht="76.5">
      <c r="A4860" s="266">
        <v>25</v>
      </c>
      <c r="B4860" s="124"/>
      <c r="C4860" s="125" t="s">
        <v>694</v>
      </c>
      <c r="D4860" s="119">
        <v>43222</v>
      </c>
      <c r="E4860" s="120" t="s">
        <v>10169</v>
      </c>
      <c r="F4860" s="120" t="s">
        <v>1315</v>
      </c>
      <c r="G4860" s="120">
        <v>17489731</v>
      </c>
      <c r="H4860" s="124"/>
      <c r="I4860" s="128" t="s">
        <v>12512</v>
      </c>
      <c r="J4860" s="124"/>
      <c r="K4860" s="124"/>
      <c r="L4860" s="124"/>
      <c r="M4860" s="124"/>
      <c r="N4860" s="213">
        <v>188580.77</v>
      </c>
      <c r="O4860" s="213">
        <v>0</v>
      </c>
      <c r="P4860" s="124" t="s">
        <v>1314</v>
      </c>
    </row>
    <row r="4861" spans="1:16" ht="76.5">
      <c r="A4861" s="266">
        <v>25</v>
      </c>
      <c r="B4861" s="124"/>
      <c r="C4861" s="125" t="s">
        <v>694</v>
      </c>
      <c r="D4861" s="119">
        <v>43222</v>
      </c>
      <c r="E4861" s="120" t="s">
        <v>10170</v>
      </c>
      <c r="F4861" s="120" t="s">
        <v>1315</v>
      </c>
      <c r="G4861" s="120">
        <v>17489635</v>
      </c>
      <c r="H4861" s="124"/>
      <c r="I4861" s="128" t="s">
        <v>12513</v>
      </c>
      <c r="J4861" s="124"/>
      <c r="K4861" s="124"/>
      <c r="L4861" s="124"/>
      <c r="M4861" s="124"/>
      <c r="N4861" s="213">
        <v>459052.55</v>
      </c>
      <c r="O4861" s="213">
        <v>0</v>
      </c>
      <c r="P4861" s="124" t="s">
        <v>1314</v>
      </c>
    </row>
    <row r="4862" spans="1:16" ht="76.5">
      <c r="A4862" s="266">
        <v>25</v>
      </c>
      <c r="B4862" s="124"/>
      <c r="C4862" s="125" t="s">
        <v>694</v>
      </c>
      <c r="D4862" s="119">
        <v>43222</v>
      </c>
      <c r="E4862" s="120" t="s">
        <v>10171</v>
      </c>
      <c r="F4862" s="120" t="s">
        <v>1315</v>
      </c>
      <c r="G4862" s="120">
        <v>17489629</v>
      </c>
      <c r="H4862" s="124"/>
      <c r="I4862" s="128" t="s">
        <v>12514</v>
      </c>
      <c r="J4862" s="124"/>
      <c r="K4862" s="124"/>
      <c r="L4862" s="124"/>
      <c r="M4862" s="124"/>
      <c r="N4862" s="213">
        <v>952449.12</v>
      </c>
      <c r="O4862" s="213">
        <v>0</v>
      </c>
      <c r="P4862" s="124" t="s">
        <v>1314</v>
      </c>
    </row>
    <row r="4863" spans="1:16" ht="76.5">
      <c r="A4863" s="266">
        <v>25</v>
      </c>
      <c r="B4863" s="124"/>
      <c r="C4863" s="125" t="s">
        <v>694</v>
      </c>
      <c r="D4863" s="119">
        <v>43222</v>
      </c>
      <c r="E4863" s="120" t="s">
        <v>10172</v>
      </c>
      <c r="F4863" s="120" t="s">
        <v>1315</v>
      </c>
      <c r="G4863" s="120">
        <v>17489628</v>
      </c>
      <c r="H4863" s="124"/>
      <c r="I4863" s="128" t="s">
        <v>12515</v>
      </c>
      <c r="J4863" s="124"/>
      <c r="K4863" s="124"/>
      <c r="L4863" s="124"/>
      <c r="M4863" s="124"/>
      <c r="N4863" s="213">
        <v>257413.22</v>
      </c>
      <c r="O4863" s="213">
        <v>0</v>
      </c>
      <c r="P4863" s="124" t="s">
        <v>1314</v>
      </c>
    </row>
    <row r="4864" spans="1:16" ht="76.5">
      <c r="A4864" s="266">
        <v>25</v>
      </c>
      <c r="B4864" s="124"/>
      <c r="C4864" s="125" t="s">
        <v>694</v>
      </c>
      <c r="D4864" s="119">
        <v>43222</v>
      </c>
      <c r="E4864" s="120" t="s">
        <v>10173</v>
      </c>
      <c r="F4864" s="120" t="s">
        <v>1315</v>
      </c>
      <c r="G4864" s="120">
        <v>17489604</v>
      </c>
      <c r="H4864" s="124"/>
      <c r="I4864" s="128" t="s">
        <v>12516</v>
      </c>
      <c r="J4864" s="124"/>
      <c r="K4864" s="124"/>
      <c r="L4864" s="124"/>
      <c r="M4864" s="124"/>
      <c r="N4864" s="213">
        <v>323141.84999999998</v>
      </c>
      <c r="O4864" s="213">
        <v>0</v>
      </c>
      <c r="P4864" s="124" t="s">
        <v>1314</v>
      </c>
    </row>
    <row r="4865" spans="1:16" ht="76.5">
      <c r="A4865" s="266">
        <v>25</v>
      </c>
      <c r="B4865" s="124"/>
      <c r="C4865" s="125" t="s">
        <v>694</v>
      </c>
      <c r="D4865" s="119">
        <v>43222</v>
      </c>
      <c r="E4865" s="120" t="s">
        <v>10174</v>
      </c>
      <c r="F4865" s="120" t="s">
        <v>1315</v>
      </c>
      <c r="G4865" s="120">
        <v>17475863</v>
      </c>
      <c r="H4865" s="124"/>
      <c r="I4865" s="128" t="s">
        <v>12517</v>
      </c>
      <c r="J4865" s="124"/>
      <c r="K4865" s="124"/>
      <c r="L4865" s="124"/>
      <c r="M4865" s="124"/>
      <c r="N4865" s="213">
        <v>372.42</v>
      </c>
      <c r="O4865" s="213">
        <v>0</v>
      </c>
      <c r="P4865" s="124" t="s">
        <v>1314</v>
      </c>
    </row>
    <row r="4866" spans="1:16" ht="76.5">
      <c r="A4866" s="266">
        <v>25</v>
      </c>
      <c r="B4866" s="124"/>
      <c r="C4866" s="125" t="s">
        <v>694</v>
      </c>
      <c r="D4866" s="119">
        <v>43222</v>
      </c>
      <c r="E4866" s="120" t="s">
        <v>10175</v>
      </c>
      <c r="F4866" s="120" t="s">
        <v>1315</v>
      </c>
      <c r="G4866" s="120">
        <v>17475855</v>
      </c>
      <c r="H4866" s="124"/>
      <c r="I4866" s="128" t="s">
        <v>12518</v>
      </c>
      <c r="J4866" s="124"/>
      <c r="K4866" s="124"/>
      <c r="L4866" s="124"/>
      <c r="M4866" s="124"/>
      <c r="N4866" s="213">
        <v>261295.9</v>
      </c>
      <c r="O4866" s="213">
        <v>0</v>
      </c>
      <c r="P4866" s="124" t="s">
        <v>1314</v>
      </c>
    </row>
    <row r="4867" spans="1:16" ht="76.5">
      <c r="A4867" s="266">
        <v>25</v>
      </c>
      <c r="B4867" s="124"/>
      <c r="C4867" s="125" t="s">
        <v>694</v>
      </c>
      <c r="D4867" s="119">
        <v>43222</v>
      </c>
      <c r="E4867" s="120" t="s">
        <v>10176</v>
      </c>
      <c r="F4867" s="120" t="s">
        <v>1315</v>
      </c>
      <c r="G4867" s="120">
        <v>17475849</v>
      </c>
      <c r="H4867" s="124"/>
      <c r="I4867" s="128" t="s">
        <v>12519</v>
      </c>
      <c r="J4867" s="124"/>
      <c r="K4867" s="124"/>
      <c r="L4867" s="124"/>
      <c r="M4867" s="124"/>
      <c r="N4867" s="213">
        <v>267060.27</v>
      </c>
      <c r="O4867" s="213">
        <v>0</v>
      </c>
      <c r="P4867" s="124" t="s">
        <v>1314</v>
      </c>
    </row>
    <row r="4868" spans="1:16" ht="76.5">
      <c r="A4868" s="266">
        <v>25</v>
      </c>
      <c r="B4868" s="124"/>
      <c r="C4868" s="125" t="s">
        <v>694</v>
      </c>
      <c r="D4868" s="119">
        <v>43222</v>
      </c>
      <c r="E4868" s="120" t="s">
        <v>10177</v>
      </c>
      <c r="F4868" s="120" t="s">
        <v>1315</v>
      </c>
      <c r="G4868" s="120">
        <v>17490068</v>
      </c>
      <c r="H4868" s="124"/>
      <c r="I4868" s="128" t="s">
        <v>12520</v>
      </c>
      <c r="J4868" s="124"/>
      <c r="K4868" s="124"/>
      <c r="L4868" s="124"/>
      <c r="M4868" s="124"/>
      <c r="N4868" s="213">
        <v>20.95</v>
      </c>
      <c r="O4868" s="213">
        <v>0</v>
      </c>
      <c r="P4868" s="124" t="s">
        <v>1314</v>
      </c>
    </row>
    <row r="4869" spans="1:16" ht="76.5">
      <c r="A4869" s="266">
        <v>25</v>
      </c>
      <c r="B4869" s="124"/>
      <c r="C4869" s="125" t="s">
        <v>694</v>
      </c>
      <c r="D4869" s="119">
        <v>43222</v>
      </c>
      <c r="E4869" s="120" t="s">
        <v>10178</v>
      </c>
      <c r="F4869" s="120" t="s">
        <v>1315</v>
      </c>
      <c r="G4869" s="120">
        <v>17489927</v>
      </c>
      <c r="H4869" s="124"/>
      <c r="I4869" s="128" t="s">
        <v>12521</v>
      </c>
      <c r="J4869" s="124"/>
      <c r="K4869" s="124"/>
      <c r="L4869" s="124"/>
      <c r="M4869" s="124"/>
      <c r="N4869" s="213">
        <v>43861.66</v>
      </c>
      <c r="O4869" s="213">
        <v>0</v>
      </c>
      <c r="P4869" s="124" t="s">
        <v>1314</v>
      </c>
    </row>
    <row r="4870" spans="1:16" ht="76.5">
      <c r="A4870" s="266">
        <v>25</v>
      </c>
      <c r="B4870" s="124"/>
      <c r="C4870" s="125" t="s">
        <v>694</v>
      </c>
      <c r="D4870" s="119">
        <v>43222</v>
      </c>
      <c r="E4870" s="120" t="s">
        <v>10179</v>
      </c>
      <c r="F4870" s="120" t="s">
        <v>1315</v>
      </c>
      <c r="G4870" s="120">
        <v>17489890</v>
      </c>
      <c r="H4870" s="124"/>
      <c r="I4870" s="128" t="s">
        <v>12522</v>
      </c>
      <c r="J4870" s="124"/>
      <c r="K4870" s="124"/>
      <c r="L4870" s="124"/>
      <c r="M4870" s="124"/>
      <c r="N4870" s="213">
        <v>972511.55</v>
      </c>
      <c r="O4870" s="213">
        <v>0</v>
      </c>
      <c r="P4870" s="124" t="s">
        <v>1314</v>
      </c>
    </row>
    <row r="4871" spans="1:16" ht="76.5">
      <c r="A4871" s="266">
        <v>25</v>
      </c>
      <c r="B4871" s="124"/>
      <c r="C4871" s="125" t="s">
        <v>694</v>
      </c>
      <c r="D4871" s="119">
        <v>43222</v>
      </c>
      <c r="E4871" s="120" t="s">
        <v>10180</v>
      </c>
      <c r="F4871" s="120" t="s">
        <v>1315</v>
      </c>
      <c r="G4871" s="120">
        <v>17489885</v>
      </c>
      <c r="H4871" s="124"/>
      <c r="I4871" s="128" t="s">
        <v>12523</v>
      </c>
      <c r="J4871" s="124"/>
      <c r="K4871" s="124"/>
      <c r="L4871" s="124"/>
      <c r="M4871" s="124"/>
      <c r="N4871" s="213">
        <v>684183.84</v>
      </c>
      <c r="O4871" s="213">
        <v>0</v>
      </c>
      <c r="P4871" s="124" t="s">
        <v>1314</v>
      </c>
    </row>
    <row r="4872" spans="1:16" ht="76.5">
      <c r="A4872" s="266">
        <v>25</v>
      </c>
      <c r="B4872" s="124"/>
      <c r="C4872" s="125" t="s">
        <v>694</v>
      </c>
      <c r="D4872" s="119">
        <v>43222</v>
      </c>
      <c r="E4872" s="120" t="s">
        <v>10181</v>
      </c>
      <c r="F4872" s="120" t="s">
        <v>1315</v>
      </c>
      <c r="G4872" s="120">
        <v>17491939</v>
      </c>
      <c r="H4872" s="124"/>
      <c r="I4872" s="128" t="s">
        <v>12524</v>
      </c>
      <c r="J4872" s="124"/>
      <c r="K4872" s="124"/>
      <c r="L4872" s="124"/>
      <c r="M4872" s="124"/>
      <c r="N4872" s="213">
        <v>276376.06</v>
      </c>
      <c r="O4872" s="213">
        <v>0</v>
      </c>
      <c r="P4872" s="124" t="s">
        <v>1314</v>
      </c>
    </row>
    <row r="4873" spans="1:16" ht="76.5">
      <c r="A4873" s="266">
        <v>25</v>
      </c>
      <c r="B4873" s="124"/>
      <c r="C4873" s="125" t="s">
        <v>694</v>
      </c>
      <c r="D4873" s="119">
        <v>43222</v>
      </c>
      <c r="E4873" s="120" t="s">
        <v>10182</v>
      </c>
      <c r="F4873" s="120" t="s">
        <v>1315</v>
      </c>
      <c r="G4873" s="120">
        <v>17490678</v>
      </c>
      <c r="H4873" s="124"/>
      <c r="I4873" s="128" t="s">
        <v>12525</v>
      </c>
      <c r="J4873" s="124"/>
      <c r="K4873" s="124"/>
      <c r="L4873" s="124"/>
      <c r="M4873" s="124"/>
      <c r="N4873" s="213">
        <v>107034.73</v>
      </c>
      <c r="O4873" s="213">
        <v>0</v>
      </c>
      <c r="P4873" s="124" t="s">
        <v>1314</v>
      </c>
    </row>
    <row r="4874" spans="1:16" ht="76.5">
      <c r="A4874" s="266">
        <v>25</v>
      </c>
      <c r="B4874" s="124"/>
      <c r="C4874" s="125" t="s">
        <v>694</v>
      </c>
      <c r="D4874" s="119">
        <v>43222</v>
      </c>
      <c r="E4874" s="120" t="s">
        <v>10183</v>
      </c>
      <c r="F4874" s="120" t="s">
        <v>1315</v>
      </c>
      <c r="G4874" s="120">
        <v>17475851</v>
      </c>
      <c r="H4874" s="124"/>
      <c r="I4874" s="128" t="s">
        <v>12526</v>
      </c>
      <c r="J4874" s="124"/>
      <c r="K4874" s="124"/>
      <c r="L4874" s="124"/>
      <c r="M4874" s="124"/>
      <c r="N4874" s="213">
        <v>294213.46999999997</v>
      </c>
      <c r="O4874" s="213">
        <v>0</v>
      </c>
      <c r="P4874" s="124" t="s">
        <v>1314</v>
      </c>
    </row>
    <row r="4875" spans="1:16" ht="76.5">
      <c r="A4875" s="266">
        <v>25</v>
      </c>
      <c r="B4875" s="124"/>
      <c r="C4875" s="125" t="s">
        <v>694</v>
      </c>
      <c r="D4875" s="119">
        <v>43222</v>
      </c>
      <c r="E4875" s="120" t="s">
        <v>10184</v>
      </c>
      <c r="F4875" s="120" t="s">
        <v>1315</v>
      </c>
      <c r="G4875" s="120">
        <v>17475847</v>
      </c>
      <c r="H4875" s="124"/>
      <c r="I4875" s="128" t="s">
        <v>12527</v>
      </c>
      <c r="J4875" s="124"/>
      <c r="K4875" s="124"/>
      <c r="L4875" s="124"/>
      <c r="M4875" s="124"/>
      <c r="N4875" s="213">
        <v>755061.42</v>
      </c>
      <c r="O4875" s="213">
        <v>0</v>
      </c>
      <c r="P4875" s="124" t="s">
        <v>1314</v>
      </c>
    </row>
    <row r="4876" spans="1:16" ht="76.5">
      <c r="A4876" s="266">
        <v>25</v>
      </c>
      <c r="B4876" s="124"/>
      <c r="C4876" s="125" t="s">
        <v>694</v>
      </c>
      <c r="D4876" s="119">
        <v>43222</v>
      </c>
      <c r="E4876" s="120" t="s">
        <v>10185</v>
      </c>
      <c r="F4876" s="120" t="s">
        <v>1315</v>
      </c>
      <c r="G4876" s="120">
        <v>17475845</v>
      </c>
      <c r="H4876" s="124"/>
      <c r="I4876" s="128" t="s">
        <v>12528</v>
      </c>
      <c r="J4876" s="124"/>
      <c r="K4876" s="124"/>
      <c r="L4876" s="124"/>
      <c r="M4876" s="124"/>
      <c r="N4876" s="213">
        <v>394376.62</v>
      </c>
      <c r="O4876" s="213">
        <v>0</v>
      </c>
      <c r="P4876" s="124" t="s">
        <v>1314</v>
      </c>
    </row>
    <row r="4877" spans="1:16" ht="76.5">
      <c r="A4877" s="266">
        <v>25</v>
      </c>
      <c r="B4877" s="124"/>
      <c r="C4877" s="125" t="s">
        <v>694</v>
      </c>
      <c r="D4877" s="119">
        <v>43222</v>
      </c>
      <c r="E4877" s="120" t="s">
        <v>10186</v>
      </c>
      <c r="F4877" s="120" t="s">
        <v>1315</v>
      </c>
      <c r="G4877" s="120">
        <v>17475839</v>
      </c>
      <c r="H4877" s="124"/>
      <c r="I4877" s="128" t="s">
        <v>12529</v>
      </c>
      <c r="J4877" s="124"/>
      <c r="K4877" s="124"/>
      <c r="L4877" s="124"/>
      <c r="M4877" s="124"/>
      <c r="N4877" s="213">
        <v>31954.76</v>
      </c>
      <c r="O4877" s="213">
        <v>0</v>
      </c>
      <c r="P4877" s="124" t="s">
        <v>1314</v>
      </c>
    </row>
    <row r="4878" spans="1:16" ht="76.5">
      <c r="A4878" s="266">
        <v>25</v>
      </c>
      <c r="B4878" s="124"/>
      <c r="C4878" s="125" t="s">
        <v>694</v>
      </c>
      <c r="D4878" s="119">
        <v>43222</v>
      </c>
      <c r="E4878" s="120" t="s">
        <v>10187</v>
      </c>
      <c r="F4878" s="120" t="s">
        <v>1315</v>
      </c>
      <c r="G4878" s="120">
        <v>17475823</v>
      </c>
      <c r="H4878" s="124"/>
      <c r="I4878" s="128" t="s">
        <v>12530</v>
      </c>
      <c r="J4878" s="124"/>
      <c r="K4878" s="124"/>
      <c r="L4878" s="124"/>
      <c r="M4878" s="124"/>
      <c r="N4878" s="213">
        <v>3618.19</v>
      </c>
      <c r="O4878" s="213">
        <v>0</v>
      </c>
      <c r="P4878" s="124" t="s">
        <v>1314</v>
      </c>
    </row>
    <row r="4879" spans="1:16" ht="76.5">
      <c r="A4879" s="266">
        <v>25</v>
      </c>
      <c r="B4879" s="124"/>
      <c r="C4879" s="125" t="s">
        <v>694</v>
      </c>
      <c r="D4879" s="119">
        <v>43222</v>
      </c>
      <c r="E4879" s="120" t="s">
        <v>10188</v>
      </c>
      <c r="F4879" s="120" t="s">
        <v>1315</v>
      </c>
      <c r="G4879" s="120">
        <v>17475822</v>
      </c>
      <c r="H4879" s="124"/>
      <c r="I4879" s="128" t="s">
        <v>12531</v>
      </c>
      <c r="J4879" s="124"/>
      <c r="K4879" s="124"/>
      <c r="L4879" s="124"/>
      <c r="M4879" s="124"/>
      <c r="N4879" s="213">
        <v>331224.61</v>
      </c>
      <c r="O4879" s="213">
        <v>0</v>
      </c>
      <c r="P4879" s="124" t="s">
        <v>1314</v>
      </c>
    </row>
    <row r="4880" spans="1:16" ht="76.5">
      <c r="A4880" s="266">
        <v>25</v>
      </c>
      <c r="B4880" s="124"/>
      <c r="C4880" s="125" t="s">
        <v>694</v>
      </c>
      <c r="D4880" s="119">
        <v>43222</v>
      </c>
      <c r="E4880" s="120" t="s">
        <v>10189</v>
      </c>
      <c r="F4880" s="120" t="s">
        <v>1315</v>
      </c>
      <c r="G4880" s="120">
        <v>17475819</v>
      </c>
      <c r="H4880" s="124"/>
      <c r="I4880" s="128" t="s">
        <v>12532</v>
      </c>
      <c r="J4880" s="124"/>
      <c r="K4880" s="124"/>
      <c r="L4880" s="124"/>
      <c r="M4880" s="124"/>
      <c r="N4880" s="213">
        <v>138283</v>
      </c>
      <c r="O4880" s="213">
        <v>0</v>
      </c>
      <c r="P4880" s="124" t="s">
        <v>1314</v>
      </c>
    </row>
    <row r="4881" spans="1:16" ht="76.5">
      <c r="A4881" s="266">
        <v>25</v>
      </c>
      <c r="B4881" s="124"/>
      <c r="C4881" s="125" t="s">
        <v>694</v>
      </c>
      <c r="D4881" s="119">
        <v>43222</v>
      </c>
      <c r="E4881" s="120" t="s">
        <v>10190</v>
      </c>
      <c r="F4881" s="120" t="s">
        <v>1315</v>
      </c>
      <c r="G4881" s="120">
        <v>17475816</v>
      </c>
      <c r="H4881" s="124"/>
      <c r="I4881" s="128" t="s">
        <v>12533</v>
      </c>
      <c r="J4881" s="124"/>
      <c r="K4881" s="124"/>
      <c r="L4881" s="124"/>
      <c r="M4881" s="124"/>
      <c r="N4881" s="213">
        <v>230502.68</v>
      </c>
      <c r="O4881" s="213">
        <v>0</v>
      </c>
      <c r="P4881" s="124" t="s">
        <v>1314</v>
      </c>
    </row>
    <row r="4882" spans="1:16" ht="76.5">
      <c r="A4882" s="266">
        <v>25</v>
      </c>
      <c r="B4882" s="124"/>
      <c r="C4882" s="125" t="s">
        <v>694</v>
      </c>
      <c r="D4882" s="119">
        <v>43222</v>
      </c>
      <c r="E4882" s="120" t="s">
        <v>10191</v>
      </c>
      <c r="F4882" s="120" t="s">
        <v>1315</v>
      </c>
      <c r="G4882" s="120">
        <v>17475814</v>
      </c>
      <c r="H4882" s="124"/>
      <c r="I4882" s="128" t="s">
        <v>12534</v>
      </c>
      <c r="J4882" s="124"/>
      <c r="K4882" s="124"/>
      <c r="L4882" s="124"/>
      <c r="M4882" s="124"/>
      <c r="N4882" s="213">
        <v>433114.85</v>
      </c>
      <c r="O4882" s="213">
        <v>0</v>
      </c>
      <c r="P4882" s="124" t="s">
        <v>1314</v>
      </c>
    </row>
    <row r="4883" spans="1:16" ht="76.5">
      <c r="A4883" s="266">
        <v>25</v>
      </c>
      <c r="B4883" s="124"/>
      <c r="C4883" s="125" t="s">
        <v>694</v>
      </c>
      <c r="D4883" s="119">
        <v>43222</v>
      </c>
      <c r="E4883" s="120" t="s">
        <v>10192</v>
      </c>
      <c r="F4883" s="120" t="s">
        <v>1315</v>
      </c>
      <c r="G4883" s="120">
        <v>17475810</v>
      </c>
      <c r="H4883" s="124"/>
      <c r="I4883" s="128" t="s">
        <v>12535</v>
      </c>
      <c r="J4883" s="124"/>
      <c r="K4883" s="124"/>
      <c r="L4883" s="124"/>
      <c r="M4883" s="124"/>
      <c r="N4883" s="213">
        <v>319218.45</v>
      </c>
      <c r="O4883" s="213">
        <v>0</v>
      </c>
      <c r="P4883" s="124" t="s">
        <v>1314</v>
      </c>
    </row>
    <row r="4884" spans="1:16" ht="38.25">
      <c r="A4884" s="266">
        <v>35</v>
      </c>
      <c r="B4884" s="124"/>
      <c r="C4884" s="125" t="s">
        <v>696</v>
      </c>
      <c r="D4884" s="119">
        <v>43223</v>
      </c>
      <c r="E4884" s="120" t="s">
        <v>10193</v>
      </c>
      <c r="F4884" s="120" t="s">
        <v>3</v>
      </c>
      <c r="G4884" s="120">
        <v>1619017</v>
      </c>
      <c r="H4884" s="124"/>
      <c r="I4884" s="128" t="s">
        <v>12536</v>
      </c>
      <c r="J4884" s="124"/>
      <c r="K4884" s="124"/>
      <c r="L4884" s="124"/>
      <c r="M4884" s="124"/>
      <c r="N4884" s="213">
        <v>0</v>
      </c>
      <c r="O4884" s="213">
        <v>1278</v>
      </c>
      <c r="P4884" s="124" t="s">
        <v>1314</v>
      </c>
    </row>
    <row r="4885" spans="1:16" ht="51">
      <c r="A4885" s="266" t="s">
        <v>619</v>
      </c>
      <c r="B4885" s="124"/>
      <c r="C4885" s="125" t="s">
        <v>713</v>
      </c>
      <c r="D4885" s="119">
        <v>43223</v>
      </c>
      <c r="E4885" s="120" t="s">
        <v>10194</v>
      </c>
      <c r="F4885" s="120" t="s">
        <v>3</v>
      </c>
      <c r="G4885" s="120">
        <v>1619016</v>
      </c>
      <c r="H4885" s="124"/>
      <c r="I4885" s="128" t="s">
        <v>12537</v>
      </c>
      <c r="J4885" s="124"/>
      <c r="K4885" s="124"/>
      <c r="L4885" s="124"/>
      <c r="M4885" s="124"/>
      <c r="N4885" s="213">
        <v>0</v>
      </c>
      <c r="O4885" s="213">
        <v>4726.6000000000004</v>
      </c>
      <c r="P4885" s="124" t="s">
        <v>1314</v>
      </c>
    </row>
    <row r="4886" spans="1:16" ht="63.75">
      <c r="A4886" s="266" t="s">
        <v>619</v>
      </c>
      <c r="B4886" s="124"/>
      <c r="C4886" s="125" t="s">
        <v>713</v>
      </c>
      <c r="D4886" s="119">
        <v>43223</v>
      </c>
      <c r="E4886" s="120" t="s">
        <v>10195</v>
      </c>
      <c r="F4886" s="120" t="s">
        <v>3</v>
      </c>
      <c r="G4886" s="120">
        <v>1619013</v>
      </c>
      <c r="H4886" s="124"/>
      <c r="I4886" s="128" t="s">
        <v>12538</v>
      </c>
      <c r="J4886" s="124"/>
      <c r="K4886" s="124"/>
      <c r="L4886" s="124"/>
      <c r="M4886" s="124"/>
      <c r="N4886" s="213">
        <v>0</v>
      </c>
      <c r="O4886" s="213">
        <v>1206.51</v>
      </c>
      <c r="P4886" s="124" t="s">
        <v>1314</v>
      </c>
    </row>
    <row r="4887" spans="1:16" ht="51">
      <c r="A4887" s="266">
        <v>20</v>
      </c>
      <c r="B4887" s="124"/>
      <c r="C4887" s="125" t="s">
        <v>693</v>
      </c>
      <c r="D4887" s="119">
        <v>43223</v>
      </c>
      <c r="E4887" s="120" t="s">
        <v>10196</v>
      </c>
      <c r="F4887" s="120" t="s">
        <v>3</v>
      </c>
      <c r="G4887" s="120">
        <v>1618998</v>
      </c>
      <c r="H4887" s="124"/>
      <c r="I4887" s="128" t="s">
        <v>12539</v>
      </c>
      <c r="J4887" s="124"/>
      <c r="K4887" s="124"/>
      <c r="L4887" s="124"/>
      <c r="M4887" s="124"/>
      <c r="N4887" s="213">
        <v>0</v>
      </c>
      <c r="O4887" s="213">
        <v>20</v>
      </c>
      <c r="P4887" s="124" t="s">
        <v>1314</v>
      </c>
    </row>
    <row r="4888" spans="1:16" ht="51">
      <c r="A4888" s="266">
        <v>155</v>
      </c>
      <c r="B4888" s="124"/>
      <c r="C4888" s="125" t="s">
        <v>744</v>
      </c>
      <c r="D4888" s="119">
        <v>43223</v>
      </c>
      <c r="E4888" s="120" t="s">
        <v>10197</v>
      </c>
      <c r="F4888" s="120" t="s">
        <v>3</v>
      </c>
      <c r="G4888" s="120">
        <v>1618968</v>
      </c>
      <c r="H4888" s="124"/>
      <c r="I4888" s="128" t="s">
        <v>12540</v>
      </c>
      <c r="J4888" s="124"/>
      <c r="K4888" s="124"/>
      <c r="L4888" s="124"/>
      <c r="M4888" s="124"/>
      <c r="N4888" s="213">
        <v>0</v>
      </c>
      <c r="O4888" s="213">
        <v>1000</v>
      </c>
      <c r="P4888" s="124" t="s">
        <v>1314</v>
      </c>
    </row>
    <row r="4889" spans="1:16" ht="38.25">
      <c r="A4889" s="266">
        <v>86</v>
      </c>
      <c r="B4889" s="124"/>
      <c r="C4889" s="125" t="s">
        <v>710</v>
      </c>
      <c r="D4889" s="119">
        <v>43223</v>
      </c>
      <c r="E4889" s="120" t="s">
        <v>10198</v>
      </c>
      <c r="F4889" s="120" t="s">
        <v>3</v>
      </c>
      <c r="G4889" s="120">
        <v>1618966</v>
      </c>
      <c r="H4889" s="124"/>
      <c r="I4889" s="128" t="s">
        <v>12541</v>
      </c>
      <c r="J4889" s="124"/>
      <c r="K4889" s="124"/>
      <c r="L4889" s="124"/>
      <c r="M4889" s="124"/>
      <c r="N4889" s="213">
        <v>0</v>
      </c>
      <c r="O4889" s="213">
        <v>0.01</v>
      </c>
      <c r="P4889" s="124" t="s">
        <v>1314</v>
      </c>
    </row>
    <row r="4890" spans="1:16" ht="51">
      <c r="A4890" s="266">
        <v>6</v>
      </c>
      <c r="B4890" s="124"/>
      <c r="C4890" s="125" t="s">
        <v>689</v>
      </c>
      <c r="D4890" s="119">
        <v>43223</v>
      </c>
      <c r="E4890" s="120" t="s">
        <v>10199</v>
      </c>
      <c r="F4890" s="120" t="s">
        <v>3</v>
      </c>
      <c r="G4890" s="120">
        <v>1618960</v>
      </c>
      <c r="H4890" s="124"/>
      <c r="I4890" s="128" t="s">
        <v>12542</v>
      </c>
      <c r="J4890" s="124"/>
      <c r="K4890" s="124"/>
      <c r="L4890" s="124"/>
      <c r="M4890" s="124"/>
      <c r="N4890" s="213">
        <v>0</v>
      </c>
      <c r="O4890" s="213">
        <v>742</v>
      </c>
      <c r="P4890" s="124" t="s">
        <v>1314</v>
      </c>
    </row>
    <row r="4891" spans="1:16" ht="51">
      <c r="A4891" s="266">
        <v>46</v>
      </c>
      <c r="B4891" s="124"/>
      <c r="C4891" s="125" t="s">
        <v>698</v>
      </c>
      <c r="D4891" s="119">
        <v>43223</v>
      </c>
      <c r="E4891" s="120" t="s">
        <v>10200</v>
      </c>
      <c r="F4891" s="120" t="s">
        <v>3</v>
      </c>
      <c r="G4891" s="120">
        <v>1619024</v>
      </c>
      <c r="H4891" s="124"/>
      <c r="I4891" s="128" t="s">
        <v>12543</v>
      </c>
      <c r="J4891" s="124"/>
      <c r="K4891" s="124"/>
      <c r="L4891" s="124"/>
      <c r="M4891" s="124"/>
      <c r="N4891" s="213">
        <v>0</v>
      </c>
      <c r="O4891" s="213">
        <v>207</v>
      </c>
      <c r="P4891" s="124" t="s">
        <v>1314</v>
      </c>
    </row>
    <row r="4892" spans="1:16" ht="51">
      <c r="A4892" s="266" t="s">
        <v>619</v>
      </c>
      <c r="B4892" s="124"/>
      <c r="C4892" s="125" t="s">
        <v>713</v>
      </c>
      <c r="D4892" s="119">
        <v>43223</v>
      </c>
      <c r="E4892" s="120" t="s">
        <v>10201</v>
      </c>
      <c r="F4892" s="120" t="s">
        <v>3</v>
      </c>
      <c r="G4892" s="120">
        <v>1619031</v>
      </c>
      <c r="H4892" s="124"/>
      <c r="I4892" s="128" t="s">
        <v>12544</v>
      </c>
      <c r="J4892" s="124"/>
      <c r="K4892" s="124"/>
      <c r="L4892" s="124"/>
      <c r="M4892" s="124"/>
      <c r="N4892" s="213">
        <v>0</v>
      </c>
      <c r="O4892" s="213">
        <v>699.09</v>
      </c>
      <c r="P4892" s="124" t="s">
        <v>1314</v>
      </c>
    </row>
    <row r="4893" spans="1:16" ht="63.75">
      <c r="A4893" s="266">
        <v>512</v>
      </c>
      <c r="B4893" s="124"/>
      <c r="C4893" s="125" t="s">
        <v>840</v>
      </c>
      <c r="D4893" s="119">
        <v>43223</v>
      </c>
      <c r="E4893" s="120" t="s">
        <v>10202</v>
      </c>
      <c r="F4893" s="120" t="s">
        <v>3</v>
      </c>
      <c r="G4893" s="120">
        <v>1619035</v>
      </c>
      <c r="H4893" s="124"/>
      <c r="I4893" s="128" t="s">
        <v>12545</v>
      </c>
      <c r="J4893" s="124"/>
      <c r="K4893" s="124"/>
      <c r="L4893" s="124"/>
      <c r="M4893" s="124"/>
      <c r="N4893" s="213">
        <v>0</v>
      </c>
      <c r="O4893" s="213">
        <v>40</v>
      </c>
      <c r="P4893" s="124" t="s">
        <v>1314</v>
      </c>
    </row>
    <row r="4894" spans="1:16" ht="51">
      <c r="A4894" s="266">
        <v>35</v>
      </c>
      <c r="B4894" s="124"/>
      <c r="C4894" s="125" t="s">
        <v>696</v>
      </c>
      <c r="D4894" s="119">
        <v>43223</v>
      </c>
      <c r="E4894" s="120" t="s">
        <v>10203</v>
      </c>
      <c r="F4894" s="120" t="s">
        <v>3</v>
      </c>
      <c r="G4894" s="120">
        <v>1619041</v>
      </c>
      <c r="H4894" s="124"/>
      <c r="I4894" s="128" t="s">
        <v>12546</v>
      </c>
      <c r="J4894" s="124"/>
      <c r="K4894" s="124"/>
      <c r="L4894" s="124"/>
      <c r="M4894" s="124"/>
      <c r="N4894" s="213">
        <v>0</v>
      </c>
      <c r="O4894" s="213">
        <v>1113</v>
      </c>
      <c r="P4894" s="124" t="s">
        <v>1314</v>
      </c>
    </row>
    <row r="4895" spans="1:16" ht="51">
      <c r="A4895" s="266">
        <v>47</v>
      </c>
      <c r="B4895" s="124"/>
      <c r="C4895" s="125" t="s">
        <v>699</v>
      </c>
      <c r="D4895" s="119">
        <v>43223</v>
      </c>
      <c r="E4895" s="120" t="s">
        <v>10204</v>
      </c>
      <c r="F4895" s="120" t="s">
        <v>3</v>
      </c>
      <c r="G4895" s="120">
        <v>1619051</v>
      </c>
      <c r="H4895" s="124"/>
      <c r="I4895" s="128" t="s">
        <v>12547</v>
      </c>
      <c r="J4895" s="124"/>
      <c r="K4895" s="124"/>
      <c r="L4895" s="124"/>
      <c r="M4895" s="124"/>
      <c r="N4895" s="213">
        <v>0</v>
      </c>
      <c r="O4895" s="213">
        <v>300</v>
      </c>
      <c r="P4895" s="124" t="s">
        <v>1314</v>
      </c>
    </row>
    <row r="4896" spans="1:16" ht="51">
      <c r="A4896" s="266">
        <v>47</v>
      </c>
      <c r="B4896" s="124"/>
      <c r="C4896" s="125" t="s">
        <v>699</v>
      </c>
      <c r="D4896" s="119">
        <v>43223</v>
      </c>
      <c r="E4896" s="120" t="s">
        <v>10205</v>
      </c>
      <c r="F4896" s="120" t="s">
        <v>3</v>
      </c>
      <c r="G4896" s="120">
        <v>1619052</v>
      </c>
      <c r="H4896" s="124"/>
      <c r="I4896" s="128" t="s">
        <v>12548</v>
      </c>
      <c r="J4896" s="124"/>
      <c r="K4896" s="124"/>
      <c r="L4896" s="124"/>
      <c r="M4896" s="124"/>
      <c r="N4896" s="213">
        <v>0</v>
      </c>
      <c r="O4896" s="213">
        <v>400</v>
      </c>
      <c r="P4896" s="124" t="s">
        <v>1314</v>
      </c>
    </row>
    <row r="4897" spans="1:16" ht="51">
      <c r="A4897" s="266" t="s">
        <v>619</v>
      </c>
      <c r="B4897" s="124"/>
      <c r="C4897" s="125" t="s">
        <v>713</v>
      </c>
      <c r="D4897" s="119">
        <v>43223</v>
      </c>
      <c r="E4897" s="120" t="s">
        <v>10206</v>
      </c>
      <c r="F4897" s="120" t="s">
        <v>3</v>
      </c>
      <c r="G4897" s="120">
        <v>1619055</v>
      </c>
      <c r="H4897" s="124"/>
      <c r="I4897" s="128" t="s">
        <v>12549</v>
      </c>
      <c r="J4897" s="124"/>
      <c r="K4897" s="124"/>
      <c r="L4897" s="124"/>
      <c r="M4897" s="124"/>
      <c r="N4897" s="213">
        <v>0</v>
      </c>
      <c r="O4897" s="213">
        <v>84.5</v>
      </c>
      <c r="P4897" s="124" t="s">
        <v>1314</v>
      </c>
    </row>
    <row r="4898" spans="1:16" ht="38.25">
      <c r="A4898" s="266">
        <v>35</v>
      </c>
      <c r="B4898" s="124"/>
      <c r="C4898" s="125" t="s">
        <v>696</v>
      </c>
      <c r="D4898" s="119">
        <v>43223</v>
      </c>
      <c r="E4898" s="120" t="s">
        <v>10207</v>
      </c>
      <c r="F4898" s="120" t="s">
        <v>3</v>
      </c>
      <c r="G4898" s="120">
        <v>1618823</v>
      </c>
      <c r="H4898" s="124"/>
      <c r="I4898" s="128" t="s">
        <v>12550</v>
      </c>
      <c r="J4898" s="124"/>
      <c r="K4898" s="124"/>
      <c r="L4898" s="124"/>
      <c r="M4898" s="124"/>
      <c r="N4898" s="213">
        <v>0</v>
      </c>
      <c r="O4898" s="213">
        <v>20</v>
      </c>
      <c r="P4898" s="124" t="s">
        <v>1314</v>
      </c>
    </row>
    <row r="4899" spans="1:16" ht="51">
      <c r="A4899" s="266" t="s">
        <v>619</v>
      </c>
      <c r="B4899" s="124"/>
      <c r="C4899" s="125" t="s">
        <v>713</v>
      </c>
      <c r="D4899" s="119">
        <v>43223</v>
      </c>
      <c r="E4899" s="120" t="s">
        <v>10208</v>
      </c>
      <c r="F4899" s="120" t="s">
        <v>3</v>
      </c>
      <c r="G4899" s="120">
        <v>1618863</v>
      </c>
      <c r="H4899" s="124"/>
      <c r="I4899" s="128" t="s">
        <v>12551</v>
      </c>
      <c r="J4899" s="124"/>
      <c r="K4899" s="124"/>
      <c r="L4899" s="124"/>
      <c r="M4899" s="124"/>
      <c r="N4899" s="213">
        <v>0</v>
      </c>
      <c r="O4899" s="213">
        <v>0.2</v>
      </c>
      <c r="P4899" s="124" t="s">
        <v>5265</v>
      </c>
    </row>
    <row r="4900" spans="1:16" ht="51">
      <c r="A4900" s="266" t="s">
        <v>619</v>
      </c>
      <c r="B4900" s="124"/>
      <c r="C4900" s="125" t="s">
        <v>713</v>
      </c>
      <c r="D4900" s="119">
        <v>43223</v>
      </c>
      <c r="E4900" s="120" t="s">
        <v>10209</v>
      </c>
      <c r="F4900" s="120" t="s">
        <v>3</v>
      </c>
      <c r="G4900" s="120">
        <v>1618865</v>
      </c>
      <c r="H4900" s="124"/>
      <c r="I4900" s="128" t="s">
        <v>12552</v>
      </c>
      <c r="J4900" s="124"/>
      <c r="K4900" s="124"/>
      <c r="L4900" s="124"/>
      <c r="M4900" s="124"/>
      <c r="N4900" s="213">
        <v>0</v>
      </c>
      <c r="O4900" s="213">
        <v>2075</v>
      </c>
      <c r="P4900" s="124" t="s">
        <v>1314</v>
      </c>
    </row>
    <row r="4901" spans="1:16" ht="51">
      <c r="A4901" s="266">
        <v>20</v>
      </c>
      <c r="B4901" s="124"/>
      <c r="C4901" s="125" t="s">
        <v>693</v>
      </c>
      <c r="D4901" s="119">
        <v>43223</v>
      </c>
      <c r="E4901" s="120" t="s">
        <v>10210</v>
      </c>
      <c r="F4901" s="120" t="s">
        <v>3</v>
      </c>
      <c r="G4901" s="120">
        <v>1618927</v>
      </c>
      <c r="H4901" s="124"/>
      <c r="I4901" s="128" t="s">
        <v>12553</v>
      </c>
      <c r="J4901" s="124"/>
      <c r="K4901" s="124"/>
      <c r="L4901" s="124"/>
      <c r="M4901" s="124"/>
      <c r="N4901" s="213">
        <v>0</v>
      </c>
      <c r="O4901" s="213">
        <v>400</v>
      </c>
      <c r="P4901" s="124" t="s">
        <v>1314</v>
      </c>
    </row>
    <row r="4902" spans="1:16" ht="63.75">
      <c r="A4902" s="266">
        <v>47</v>
      </c>
      <c r="B4902" s="124"/>
      <c r="C4902" s="125" t="s">
        <v>699</v>
      </c>
      <c r="D4902" s="119">
        <v>43223</v>
      </c>
      <c r="E4902" s="120" t="s">
        <v>10211</v>
      </c>
      <c r="F4902" s="120" t="s">
        <v>3</v>
      </c>
      <c r="G4902" s="120">
        <v>1619116</v>
      </c>
      <c r="H4902" s="124"/>
      <c r="I4902" s="128" t="s">
        <v>12554</v>
      </c>
      <c r="J4902" s="124"/>
      <c r="K4902" s="124"/>
      <c r="L4902" s="124"/>
      <c r="M4902" s="124"/>
      <c r="N4902" s="213">
        <v>0</v>
      </c>
      <c r="O4902" s="213">
        <v>222</v>
      </c>
      <c r="P4902" s="124" t="s">
        <v>1314</v>
      </c>
    </row>
    <row r="4903" spans="1:16" ht="63.75">
      <c r="A4903" s="266">
        <v>47</v>
      </c>
      <c r="B4903" s="124"/>
      <c r="C4903" s="125" t="s">
        <v>699</v>
      </c>
      <c r="D4903" s="119">
        <v>43223</v>
      </c>
      <c r="E4903" s="120" t="s">
        <v>10212</v>
      </c>
      <c r="F4903" s="120" t="s">
        <v>3</v>
      </c>
      <c r="G4903" s="120">
        <v>1619121</v>
      </c>
      <c r="H4903" s="124"/>
      <c r="I4903" s="128" t="s">
        <v>12555</v>
      </c>
      <c r="J4903" s="124"/>
      <c r="K4903" s="124"/>
      <c r="L4903" s="124"/>
      <c r="M4903" s="124"/>
      <c r="N4903" s="213">
        <v>0</v>
      </c>
      <c r="O4903" s="213">
        <v>888</v>
      </c>
      <c r="P4903" s="124" t="s">
        <v>1314</v>
      </c>
    </row>
    <row r="4904" spans="1:16" ht="51">
      <c r="A4904" s="266" t="s">
        <v>619</v>
      </c>
      <c r="B4904" s="124"/>
      <c r="C4904" s="125" t="s">
        <v>713</v>
      </c>
      <c r="D4904" s="119">
        <v>43223</v>
      </c>
      <c r="E4904" s="120" t="s">
        <v>10213</v>
      </c>
      <c r="F4904" s="120" t="s">
        <v>3</v>
      </c>
      <c r="G4904" s="120">
        <v>1619139</v>
      </c>
      <c r="H4904" s="124"/>
      <c r="I4904" s="128" t="s">
        <v>12556</v>
      </c>
      <c r="J4904" s="124"/>
      <c r="K4904" s="124"/>
      <c r="L4904" s="124"/>
      <c r="M4904" s="124"/>
      <c r="N4904" s="213">
        <v>0</v>
      </c>
      <c r="O4904" s="213">
        <v>2000</v>
      </c>
      <c r="P4904" s="124" t="s">
        <v>1314</v>
      </c>
    </row>
    <row r="4905" spans="1:16" ht="51">
      <c r="A4905" s="266" t="s">
        <v>619</v>
      </c>
      <c r="B4905" s="124"/>
      <c r="C4905" s="125" t="s">
        <v>713</v>
      </c>
      <c r="D4905" s="119">
        <v>43223</v>
      </c>
      <c r="E4905" s="120" t="s">
        <v>10214</v>
      </c>
      <c r="F4905" s="120" t="s">
        <v>3</v>
      </c>
      <c r="G4905" s="120">
        <v>1619144</v>
      </c>
      <c r="H4905" s="124"/>
      <c r="I4905" s="128" t="s">
        <v>12557</v>
      </c>
      <c r="J4905" s="124"/>
      <c r="K4905" s="124"/>
      <c r="L4905" s="124"/>
      <c r="M4905" s="124"/>
      <c r="N4905" s="213">
        <v>0</v>
      </c>
      <c r="O4905" s="213">
        <v>668.82</v>
      </c>
      <c r="P4905" s="124" t="s">
        <v>1314</v>
      </c>
    </row>
    <row r="4906" spans="1:16" ht="63.75">
      <c r="A4906" s="266">
        <v>291</v>
      </c>
      <c r="B4906" s="124"/>
      <c r="C4906" s="125" t="s">
        <v>794</v>
      </c>
      <c r="D4906" s="119">
        <v>43223</v>
      </c>
      <c r="E4906" s="120" t="s">
        <v>10215</v>
      </c>
      <c r="F4906" s="120" t="s">
        <v>3</v>
      </c>
      <c r="G4906" s="120">
        <v>1619149</v>
      </c>
      <c r="H4906" s="124"/>
      <c r="I4906" s="128" t="s">
        <v>12558</v>
      </c>
      <c r="J4906" s="124"/>
      <c r="K4906" s="124"/>
      <c r="L4906" s="124"/>
      <c r="M4906" s="124"/>
      <c r="N4906" s="213">
        <v>0</v>
      </c>
      <c r="O4906" s="213">
        <v>7031.5</v>
      </c>
      <c r="P4906" s="124" t="s">
        <v>1314</v>
      </c>
    </row>
    <row r="4907" spans="1:16" ht="38.25">
      <c r="A4907" s="266">
        <v>206</v>
      </c>
      <c r="B4907" s="124"/>
      <c r="C4907" s="125" t="s">
        <v>758</v>
      </c>
      <c r="D4907" s="195">
        <v>43223</v>
      </c>
      <c r="E4907" s="124" t="s">
        <v>10216</v>
      </c>
      <c r="F4907" s="124" t="s">
        <v>3</v>
      </c>
      <c r="G4907" s="124">
        <v>1619198</v>
      </c>
      <c r="H4907" s="124"/>
      <c r="I4907" s="128" t="s">
        <v>12559</v>
      </c>
      <c r="J4907" s="124"/>
      <c r="K4907" s="124"/>
      <c r="L4907" s="124"/>
      <c r="M4907" s="124"/>
      <c r="N4907" s="197">
        <v>0</v>
      </c>
      <c r="O4907" s="197">
        <v>10</v>
      </c>
      <c r="P4907" s="124" t="s">
        <v>1314</v>
      </c>
    </row>
    <row r="4908" spans="1:16" ht="38.25">
      <c r="A4908" s="266">
        <v>212</v>
      </c>
      <c r="B4908" s="124"/>
      <c r="C4908" s="125" t="s">
        <v>761</v>
      </c>
      <c r="D4908" s="195">
        <v>43223</v>
      </c>
      <c r="E4908" s="124" t="s">
        <v>10217</v>
      </c>
      <c r="F4908" s="124" t="s">
        <v>3</v>
      </c>
      <c r="G4908" s="124">
        <v>1619056</v>
      </c>
      <c r="H4908" s="124"/>
      <c r="I4908" s="128" t="s">
        <v>12560</v>
      </c>
      <c r="J4908" s="124"/>
      <c r="K4908" s="124"/>
      <c r="L4908" s="124"/>
      <c r="M4908" s="124"/>
      <c r="N4908" s="197">
        <v>0</v>
      </c>
      <c r="O4908" s="197">
        <v>150</v>
      </c>
      <c r="P4908" s="124" t="s">
        <v>1314</v>
      </c>
    </row>
    <row r="4909" spans="1:16" ht="51">
      <c r="A4909" s="266">
        <v>66</v>
      </c>
      <c r="B4909" s="124"/>
      <c r="C4909" s="125" t="s">
        <v>704</v>
      </c>
      <c r="D4909" s="195">
        <v>43223</v>
      </c>
      <c r="E4909" s="124" t="s">
        <v>10218</v>
      </c>
      <c r="F4909" s="124" t="s">
        <v>3</v>
      </c>
      <c r="G4909" s="124">
        <v>1619057</v>
      </c>
      <c r="H4909" s="124"/>
      <c r="I4909" s="128" t="s">
        <v>12561</v>
      </c>
      <c r="J4909" s="124"/>
      <c r="K4909" s="124"/>
      <c r="L4909" s="124"/>
      <c r="M4909" s="124"/>
      <c r="N4909" s="197">
        <v>0</v>
      </c>
      <c r="O4909" s="197">
        <v>568.20000000000005</v>
      </c>
      <c r="P4909" s="124" t="s">
        <v>1314</v>
      </c>
    </row>
    <row r="4910" spans="1:16" ht="51">
      <c r="A4910" s="266" t="s">
        <v>619</v>
      </c>
      <c r="B4910" s="124"/>
      <c r="C4910" s="125" t="s">
        <v>713</v>
      </c>
      <c r="D4910" s="195">
        <v>43223</v>
      </c>
      <c r="E4910" s="124" t="s">
        <v>10219</v>
      </c>
      <c r="F4910" s="124" t="s">
        <v>3</v>
      </c>
      <c r="G4910" s="124">
        <v>1619063</v>
      </c>
      <c r="H4910" s="124"/>
      <c r="I4910" s="128" t="s">
        <v>12562</v>
      </c>
      <c r="J4910" s="124"/>
      <c r="K4910" s="124"/>
      <c r="L4910" s="124"/>
      <c r="M4910" s="124"/>
      <c r="N4910" s="197">
        <v>0</v>
      </c>
      <c r="O4910" s="197">
        <v>1168.17</v>
      </c>
      <c r="P4910" s="124" t="s">
        <v>1314</v>
      </c>
    </row>
    <row r="4911" spans="1:16" ht="38.25">
      <c r="A4911" s="266">
        <v>212</v>
      </c>
      <c r="B4911" s="124"/>
      <c r="C4911" s="125" t="s">
        <v>761</v>
      </c>
      <c r="D4911" s="195">
        <v>43223</v>
      </c>
      <c r="E4911" s="124" t="s">
        <v>10220</v>
      </c>
      <c r="F4911" s="124" t="s">
        <v>3</v>
      </c>
      <c r="G4911" s="124">
        <v>1619065</v>
      </c>
      <c r="H4911" s="124"/>
      <c r="I4911" s="128" t="s">
        <v>12563</v>
      </c>
      <c r="J4911" s="124"/>
      <c r="K4911" s="124"/>
      <c r="L4911" s="124"/>
      <c r="M4911" s="124"/>
      <c r="N4911" s="197">
        <v>0</v>
      </c>
      <c r="O4911" s="197">
        <v>390</v>
      </c>
      <c r="P4911" s="124" t="s">
        <v>1314</v>
      </c>
    </row>
    <row r="4912" spans="1:16" ht="51">
      <c r="A4912" s="266" t="s">
        <v>619</v>
      </c>
      <c r="B4912" s="124"/>
      <c r="C4912" s="125" t="s">
        <v>713</v>
      </c>
      <c r="D4912" s="195">
        <v>43223</v>
      </c>
      <c r="E4912" s="124" t="s">
        <v>10221</v>
      </c>
      <c r="F4912" s="124" t="s">
        <v>3</v>
      </c>
      <c r="G4912" s="124">
        <v>1619067</v>
      </c>
      <c r="H4912" s="124"/>
      <c r="I4912" s="128" t="s">
        <v>12564</v>
      </c>
      <c r="J4912" s="124"/>
      <c r="K4912" s="124"/>
      <c r="L4912" s="124"/>
      <c r="M4912" s="124"/>
      <c r="N4912" s="197">
        <v>0</v>
      </c>
      <c r="O4912" s="197">
        <v>140</v>
      </c>
      <c r="P4912" s="124" t="s">
        <v>1314</v>
      </c>
    </row>
    <row r="4913" spans="1:16" ht="38.25">
      <c r="A4913" s="266">
        <v>373</v>
      </c>
      <c r="B4913" s="124"/>
      <c r="C4913" s="125" t="s">
        <v>1269</v>
      </c>
      <c r="D4913" s="195">
        <v>43223</v>
      </c>
      <c r="E4913" s="124" t="s">
        <v>10222</v>
      </c>
      <c r="F4913" s="124" t="s">
        <v>3</v>
      </c>
      <c r="G4913" s="124">
        <v>1619072</v>
      </c>
      <c r="H4913" s="124"/>
      <c r="I4913" s="128" t="s">
        <v>12565</v>
      </c>
      <c r="J4913" s="124"/>
      <c r="K4913" s="124"/>
      <c r="L4913" s="124"/>
      <c r="M4913" s="124"/>
      <c r="N4913" s="197">
        <v>0</v>
      </c>
      <c r="O4913" s="197">
        <v>2082.67</v>
      </c>
      <c r="P4913" s="124" t="s">
        <v>1314</v>
      </c>
    </row>
    <row r="4914" spans="1:16" ht="51">
      <c r="A4914" s="266" t="s">
        <v>619</v>
      </c>
      <c r="B4914" s="124"/>
      <c r="C4914" s="125" t="s">
        <v>713</v>
      </c>
      <c r="D4914" s="195">
        <v>43223</v>
      </c>
      <c r="E4914" s="124" t="s">
        <v>10223</v>
      </c>
      <c r="F4914" s="124" t="s">
        <v>3</v>
      </c>
      <c r="G4914" s="124">
        <v>1619079</v>
      </c>
      <c r="H4914" s="124"/>
      <c r="I4914" s="128" t="s">
        <v>12566</v>
      </c>
      <c r="J4914" s="124"/>
      <c r="K4914" s="124"/>
      <c r="L4914" s="124"/>
      <c r="M4914" s="124"/>
      <c r="N4914" s="197">
        <v>0</v>
      </c>
      <c r="O4914" s="197">
        <v>816.30000000000007</v>
      </c>
      <c r="P4914" s="124" t="s">
        <v>1314</v>
      </c>
    </row>
    <row r="4915" spans="1:16" ht="89.25">
      <c r="A4915" s="266">
        <v>587</v>
      </c>
      <c r="B4915" s="124"/>
      <c r="C4915" s="125" t="s">
        <v>858</v>
      </c>
      <c r="D4915" s="195">
        <v>43223</v>
      </c>
      <c r="E4915" s="124" t="s">
        <v>10224</v>
      </c>
      <c r="F4915" s="124" t="s">
        <v>3</v>
      </c>
      <c r="G4915" s="124">
        <v>1619094</v>
      </c>
      <c r="H4915" s="124"/>
      <c r="I4915" s="128" t="s">
        <v>12567</v>
      </c>
      <c r="J4915" s="124"/>
      <c r="K4915" s="124"/>
      <c r="L4915" s="124"/>
      <c r="M4915" s="124"/>
      <c r="N4915" s="197">
        <v>0</v>
      </c>
      <c r="O4915" s="197">
        <v>214600</v>
      </c>
      <c r="P4915" s="124" t="s">
        <v>1314</v>
      </c>
    </row>
    <row r="4916" spans="1:16" ht="51">
      <c r="A4916" s="266" t="s">
        <v>619</v>
      </c>
      <c r="B4916" s="124"/>
      <c r="C4916" s="125" t="s">
        <v>713</v>
      </c>
      <c r="D4916" s="195">
        <v>43223</v>
      </c>
      <c r="E4916" s="124" t="s">
        <v>10225</v>
      </c>
      <c r="F4916" s="124" t="s">
        <v>3</v>
      </c>
      <c r="G4916" s="124">
        <v>1619095</v>
      </c>
      <c r="H4916" s="124"/>
      <c r="I4916" s="128" t="s">
        <v>1385</v>
      </c>
      <c r="J4916" s="124"/>
      <c r="K4916" s="124"/>
      <c r="L4916" s="124"/>
      <c r="M4916" s="124"/>
      <c r="N4916" s="197">
        <v>0</v>
      </c>
      <c r="O4916" s="197">
        <v>9497.2000000000007</v>
      </c>
      <c r="P4916" s="124" t="s">
        <v>1314</v>
      </c>
    </row>
    <row r="4917" spans="1:16" ht="51">
      <c r="A4917" s="266">
        <v>35</v>
      </c>
      <c r="B4917" s="124"/>
      <c r="C4917" s="125" t="s">
        <v>696</v>
      </c>
      <c r="D4917" s="195">
        <v>43223</v>
      </c>
      <c r="E4917" s="124" t="s">
        <v>10226</v>
      </c>
      <c r="F4917" s="124" t="s">
        <v>3</v>
      </c>
      <c r="G4917" s="124">
        <v>1619098</v>
      </c>
      <c r="H4917" s="124"/>
      <c r="I4917" s="128" t="s">
        <v>12568</v>
      </c>
      <c r="J4917" s="124"/>
      <c r="K4917" s="124"/>
      <c r="L4917" s="124"/>
      <c r="M4917" s="124"/>
      <c r="N4917" s="197">
        <v>0</v>
      </c>
      <c r="O4917" s="197">
        <v>1113</v>
      </c>
      <c r="P4917" s="124" t="s">
        <v>1314</v>
      </c>
    </row>
    <row r="4918" spans="1:16" ht="63.75">
      <c r="A4918" s="266">
        <v>47</v>
      </c>
      <c r="B4918" s="124"/>
      <c r="C4918" s="125" t="s">
        <v>699</v>
      </c>
      <c r="D4918" s="195">
        <v>43223</v>
      </c>
      <c r="E4918" s="124" t="s">
        <v>10227</v>
      </c>
      <c r="F4918" s="124" t="s">
        <v>3</v>
      </c>
      <c r="G4918" s="124">
        <v>1619107</v>
      </c>
      <c r="H4918" s="124"/>
      <c r="I4918" s="128" t="s">
        <v>12569</v>
      </c>
      <c r="J4918" s="124"/>
      <c r="K4918" s="124"/>
      <c r="L4918" s="124"/>
      <c r="M4918" s="124"/>
      <c r="N4918" s="197">
        <v>0</v>
      </c>
      <c r="O4918" s="197">
        <v>1000</v>
      </c>
      <c r="P4918" s="124" t="s">
        <v>1314</v>
      </c>
    </row>
    <row r="4919" spans="1:16" ht="63.75">
      <c r="A4919" s="266">
        <v>47</v>
      </c>
      <c r="B4919" s="124"/>
      <c r="C4919" s="125" t="s">
        <v>699</v>
      </c>
      <c r="D4919" s="195">
        <v>43223</v>
      </c>
      <c r="E4919" s="124" t="s">
        <v>10228</v>
      </c>
      <c r="F4919" s="124" t="s">
        <v>3</v>
      </c>
      <c r="G4919" s="124">
        <v>1619110</v>
      </c>
      <c r="H4919" s="124"/>
      <c r="I4919" s="128" t="s">
        <v>12570</v>
      </c>
      <c r="J4919" s="124"/>
      <c r="K4919" s="124"/>
      <c r="L4919" s="124"/>
      <c r="M4919" s="124"/>
      <c r="N4919" s="197">
        <v>0</v>
      </c>
      <c r="O4919" s="197">
        <v>222</v>
      </c>
      <c r="P4919" s="124" t="s">
        <v>1314</v>
      </c>
    </row>
    <row r="4920" spans="1:16" ht="63.75">
      <c r="A4920" s="266">
        <v>47</v>
      </c>
      <c r="B4920" s="124"/>
      <c r="C4920" s="125" t="s">
        <v>699</v>
      </c>
      <c r="D4920" s="195">
        <v>43223</v>
      </c>
      <c r="E4920" s="124" t="s">
        <v>10229</v>
      </c>
      <c r="F4920" s="124" t="s">
        <v>3</v>
      </c>
      <c r="G4920" s="124">
        <v>1619114</v>
      </c>
      <c r="H4920" s="124"/>
      <c r="I4920" s="128" t="s">
        <v>12571</v>
      </c>
      <c r="J4920" s="124"/>
      <c r="K4920" s="124"/>
      <c r="L4920" s="124"/>
      <c r="M4920" s="124"/>
      <c r="N4920" s="197">
        <v>0</v>
      </c>
      <c r="O4920" s="197">
        <v>222</v>
      </c>
      <c r="P4920" s="124" t="s">
        <v>1314</v>
      </c>
    </row>
    <row r="4921" spans="1:16" ht="51">
      <c r="A4921" s="266" t="s">
        <v>619</v>
      </c>
      <c r="B4921" s="124"/>
      <c r="C4921" s="125" t="s">
        <v>713</v>
      </c>
      <c r="D4921" s="195">
        <v>43223</v>
      </c>
      <c r="E4921" s="124" t="s">
        <v>10230</v>
      </c>
      <c r="F4921" s="124" t="s">
        <v>3</v>
      </c>
      <c r="G4921" s="124">
        <v>1618915</v>
      </c>
      <c r="H4921" s="124"/>
      <c r="I4921" s="128" t="s">
        <v>12572</v>
      </c>
      <c r="J4921" s="124"/>
      <c r="K4921" s="124"/>
      <c r="L4921" s="124"/>
      <c r="M4921" s="124"/>
      <c r="N4921" s="197">
        <v>0</v>
      </c>
      <c r="O4921" s="197">
        <v>2000</v>
      </c>
      <c r="P4921" s="124" t="s">
        <v>1314</v>
      </c>
    </row>
    <row r="4922" spans="1:16" ht="51">
      <c r="A4922" s="266">
        <v>25</v>
      </c>
      <c r="B4922" s="124"/>
      <c r="C4922" s="125" t="s">
        <v>694</v>
      </c>
      <c r="D4922" s="195">
        <v>43223</v>
      </c>
      <c r="E4922" s="124" t="s">
        <v>10231</v>
      </c>
      <c r="F4922" s="124" t="s">
        <v>3</v>
      </c>
      <c r="G4922" s="124">
        <v>1618929</v>
      </c>
      <c r="H4922" s="124"/>
      <c r="I4922" s="128" t="s">
        <v>12573</v>
      </c>
      <c r="J4922" s="124"/>
      <c r="K4922" s="124"/>
      <c r="L4922" s="124"/>
      <c r="M4922" s="124"/>
      <c r="N4922" s="197">
        <v>0</v>
      </c>
      <c r="O4922" s="197">
        <v>2764.12</v>
      </c>
      <c r="P4922" s="124" t="s">
        <v>1314</v>
      </c>
    </row>
    <row r="4923" spans="1:16" ht="51">
      <c r="A4923" s="266">
        <v>680</v>
      </c>
      <c r="B4923" s="124"/>
      <c r="C4923" s="125" t="s">
        <v>866</v>
      </c>
      <c r="D4923" s="195">
        <v>43223</v>
      </c>
      <c r="E4923" s="124" t="s">
        <v>10232</v>
      </c>
      <c r="F4923" s="124" t="s">
        <v>3</v>
      </c>
      <c r="G4923" s="124">
        <v>1618936</v>
      </c>
      <c r="H4923" s="124"/>
      <c r="I4923" s="128" t="s">
        <v>12574</v>
      </c>
      <c r="J4923" s="124"/>
      <c r="K4923" s="124"/>
      <c r="L4923" s="124"/>
      <c r="M4923" s="124"/>
      <c r="N4923" s="197">
        <v>0</v>
      </c>
      <c r="O4923" s="197">
        <v>1769.72</v>
      </c>
      <c r="P4923" s="124" t="s">
        <v>1314</v>
      </c>
    </row>
    <row r="4924" spans="1:16" ht="51">
      <c r="A4924" s="266">
        <v>16</v>
      </c>
      <c r="B4924" s="124"/>
      <c r="C4924" s="125" t="s">
        <v>692</v>
      </c>
      <c r="D4924" s="195">
        <v>43223</v>
      </c>
      <c r="E4924" s="124" t="s">
        <v>10233</v>
      </c>
      <c r="F4924" s="124" t="s">
        <v>3</v>
      </c>
      <c r="G4924" s="124">
        <v>1618944</v>
      </c>
      <c r="H4924" s="124"/>
      <c r="I4924" s="128" t="s">
        <v>12575</v>
      </c>
      <c r="J4924" s="124"/>
      <c r="K4924" s="124"/>
      <c r="L4924" s="124"/>
      <c r="M4924" s="124"/>
      <c r="N4924" s="197">
        <v>0</v>
      </c>
      <c r="O4924" s="197">
        <v>630</v>
      </c>
      <c r="P4924" s="124" t="s">
        <v>1314</v>
      </c>
    </row>
    <row r="4925" spans="1:16" ht="51">
      <c r="A4925" s="266">
        <v>16</v>
      </c>
      <c r="B4925" s="124"/>
      <c r="C4925" s="125" t="s">
        <v>692</v>
      </c>
      <c r="D4925" s="195">
        <v>43223</v>
      </c>
      <c r="E4925" s="124" t="s">
        <v>10234</v>
      </c>
      <c r="F4925" s="124" t="s">
        <v>3</v>
      </c>
      <c r="G4925" s="124">
        <v>1618946</v>
      </c>
      <c r="H4925" s="124"/>
      <c r="I4925" s="128" t="s">
        <v>12576</v>
      </c>
      <c r="J4925" s="124"/>
      <c r="K4925" s="124"/>
      <c r="L4925" s="124"/>
      <c r="M4925" s="124"/>
      <c r="N4925" s="197">
        <v>0</v>
      </c>
      <c r="O4925" s="197">
        <v>360</v>
      </c>
      <c r="P4925" s="124" t="s">
        <v>1314</v>
      </c>
    </row>
    <row r="4926" spans="1:16" ht="51">
      <c r="A4926" s="266">
        <v>680</v>
      </c>
      <c r="B4926" s="124"/>
      <c r="C4926" s="125" t="s">
        <v>866</v>
      </c>
      <c r="D4926" s="195">
        <v>43223</v>
      </c>
      <c r="E4926" s="124" t="s">
        <v>10235</v>
      </c>
      <c r="F4926" s="124" t="s">
        <v>3</v>
      </c>
      <c r="G4926" s="124">
        <v>1618962</v>
      </c>
      <c r="H4926" s="124"/>
      <c r="I4926" s="128" t="s">
        <v>12577</v>
      </c>
      <c r="J4926" s="124"/>
      <c r="K4926" s="124"/>
      <c r="L4926" s="124"/>
      <c r="M4926" s="124"/>
      <c r="N4926" s="197">
        <v>0</v>
      </c>
      <c r="O4926" s="197">
        <v>82437.42</v>
      </c>
      <c r="P4926" s="124" t="s">
        <v>1314</v>
      </c>
    </row>
    <row r="4927" spans="1:16" ht="51">
      <c r="A4927" s="266" t="s">
        <v>619</v>
      </c>
      <c r="B4927" s="124"/>
      <c r="C4927" s="125" t="s">
        <v>713</v>
      </c>
      <c r="D4927" s="195">
        <v>43223</v>
      </c>
      <c r="E4927" s="124" t="s">
        <v>10236</v>
      </c>
      <c r="F4927" s="124" t="s">
        <v>3</v>
      </c>
      <c r="G4927" s="124">
        <v>1618969</v>
      </c>
      <c r="H4927" s="124"/>
      <c r="I4927" s="128" t="s">
        <v>12578</v>
      </c>
      <c r="J4927" s="124"/>
      <c r="K4927" s="124"/>
      <c r="L4927" s="124"/>
      <c r="M4927" s="124"/>
      <c r="N4927" s="197">
        <v>0</v>
      </c>
      <c r="O4927" s="197">
        <v>856.78</v>
      </c>
      <c r="P4927" s="124" t="s">
        <v>1314</v>
      </c>
    </row>
    <row r="4928" spans="1:16" ht="51">
      <c r="A4928" s="266">
        <v>253</v>
      </c>
      <c r="B4928" s="124"/>
      <c r="C4928" s="125" t="s">
        <v>778</v>
      </c>
      <c r="D4928" s="195">
        <v>43223</v>
      </c>
      <c r="E4928" s="124" t="s">
        <v>10237</v>
      </c>
      <c r="F4928" s="124" t="s">
        <v>3</v>
      </c>
      <c r="G4928" s="124">
        <v>1618827</v>
      </c>
      <c r="H4928" s="124"/>
      <c r="I4928" s="128" t="s">
        <v>12579</v>
      </c>
      <c r="J4928" s="124"/>
      <c r="K4928" s="124"/>
      <c r="L4928" s="124"/>
      <c r="M4928" s="124"/>
      <c r="N4928" s="197">
        <v>0</v>
      </c>
      <c r="O4928" s="197">
        <v>1787849.1400000001</v>
      </c>
      <c r="P4928" s="124" t="s">
        <v>1314</v>
      </c>
    </row>
    <row r="4929" spans="1:16" ht="51">
      <c r="A4929" s="266">
        <v>253</v>
      </c>
      <c r="B4929" s="124"/>
      <c r="C4929" s="125" t="s">
        <v>778</v>
      </c>
      <c r="D4929" s="195">
        <v>43223</v>
      </c>
      <c r="E4929" s="124" t="s">
        <v>10238</v>
      </c>
      <c r="F4929" s="124" t="s">
        <v>3</v>
      </c>
      <c r="G4929" s="124">
        <v>1618830</v>
      </c>
      <c r="H4929" s="124"/>
      <c r="I4929" s="128" t="s">
        <v>12580</v>
      </c>
      <c r="J4929" s="124"/>
      <c r="K4929" s="124"/>
      <c r="L4929" s="124"/>
      <c r="M4929" s="124"/>
      <c r="N4929" s="197">
        <v>0</v>
      </c>
      <c r="O4929" s="197">
        <v>111102.13</v>
      </c>
      <c r="P4929" s="124" t="s">
        <v>1314</v>
      </c>
    </row>
    <row r="4930" spans="1:16" ht="51">
      <c r="A4930" s="266">
        <v>253</v>
      </c>
      <c r="B4930" s="124"/>
      <c r="C4930" s="125" t="s">
        <v>778</v>
      </c>
      <c r="D4930" s="195">
        <v>43223</v>
      </c>
      <c r="E4930" s="124" t="s">
        <v>10239</v>
      </c>
      <c r="F4930" s="124" t="s">
        <v>3</v>
      </c>
      <c r="G4930" s="124">
        <v>1618832</v>
      </c>
      <c r="H4930" s="124"/>
      <c r="I4930" s="128" t="s">
        <v>12581</v>
      </c>
      <c r="J4930" s="124"/>
      <c r="K4930" s="124"/>
      <c r="L4930" s="124"/>
      <c r="M4930" s="124"/>
      <c r="N4930" s="197">
        <v>0</v>
      </c>
      <c r="O4930" s="197">
        <v>1905107.12</v>
      </c>
      <c r="P4930" s="124" t="s">
        <v>1314</v>
      </c>
    </row>
    <row r="4931" spans="1:16" ht="51">
      <c r="A4931" s="266">
        <v>670</v>
      </c>
      <c r="B4931" s="124"/>
      <c r="C4931" s="125" t="s">
        <v>235</v>
      </c>
      <c r="D4931" s="195">
        <v>43223</v>
      </c>
      <c r="E4931" s="124" t="s">
        <v>10240</v>
      </c>
      <c r="F4931" s="124" t="s">
        <v>3</v>
      </c>
      <c r="G4931" s="124">
        <v>1618833</v>
      </c>
      <c r="H4931" s="124"/>
      <c r="I4931" s="128" t="s">
        <v>12582</v>
      </c>
      <c r="J4931" s="124"/>
      <c r="K4931" s="124"/>
      <c r="L4931" s="124"/>
      <c r="M4931" s="124"/>
      <c r="N4931" s="197">
        <v>0</v>
      </c>
      <c r="O4931" s="197">
        <v>5115.83</v>
      </c>
      <c r="P4931" s="124" t="s">
        <v>1314</v>
      </c>
    </row>
    <row r="4932" spans="1:16" ht="51">
      <c r="A4932" s="266">
        <v>20</v>
      </c>
      <c r="B4932" s="124"/>
      <c r="C4932" s="125" t="s">
        <v>693</v>
      </c>
      <c r="D4932" s="195">
        <v>43223</v>
      </c>
      <c r="E4932" s="124" t="s">
        <v>10241</v>
      </c>
      <c r="F4932" s="124" t="s">
        <v>3</v>
      </c>
      <c r="G4932" s="124">
        <v>1618879</v>
      </c>
      <c r="H4932" s="124"/>
      <c r="I4932" s="128" t="s">
        <v>12583</v>
      </c>
      <c r="J4932" s="124"/>
      <c r="K4932" s="124"/>
      <c r="L4932" s="124"/>
      <c r="M4932" s="124"/>
      <c r="N4932" s="197">
        <v>0</v>
      </c>
      <c r="O4932" s="197">
        <v>36.800000000000004</v>
      </c>
      <c r="P4932" s="124" t="s">
        <v>5265</v>
      </c>
    </row>
    <row r="4933" spans="1:16" ht="63.75">
      <c r="A4933" s="266">
        <v>20</v>
      </c>
      <c r="B4933" s="124"/>
      <c r="C4933" s="125" t="s">
        <v>693</v>
      </c>
      <c r="D4933" s="195">
        <v>43223</v>
      </c>
      <c r="E4933" s="124" t="s">
        <v>10242</v>
      </c>
      <c r="F4933" s="124" t="s">
        <v>3</v>
      </c>
      <c r="G4933" s="124">
        <v>1618885</v>
      </c>
      <c r="H4933" s="124"/>
      <c r="I4933" s="128" t="s">
        <v>12584</v>
      </c>
      <c r="J4933" s="124"/>
      <c r="K4933" s="124"/>
      <c r="L4933" s="124"/>
      <c r="M4933" s="124"/>
      <c r="N4933" s="197">
        <v>0</v>
      </c>
      <c r="O4933" s="197">
        <v>6245.81</v>
      </c>
      <c r="P4933" s="124" t="s">
        <v>1314</v>
      </c>
    </row>
    <row r="4934" spans="1:16" ht="51">
      <c r="A4934" s="266">
        <v>20</v>
      </c>
      <c r="B4934" s="124"/>
      <c r="C4934" s="125" t="s">
        <v>693</v>
      </c>
      <c r="D4934" s="195">
        <v>43223</v>
      </c>
      <c r="E4934" s="124" t="s">
        <v>10243</v>
      </c>
      <c r="F4934" s="124" t="s">
        <v>3</v>
      </c>
      <c r="G4934" s="124">
        <v>1618888</v>
      </c>
      <c r="H4934" s="124"/>
      <c r="I4934" s="128" t="s">
        <v>12585</v>
      </c>
      <c r="J4934" s="124"/>
      <c r="K4934" s="124"/>
      <c r="L4934" s="124"/>
      <c r="M4934" s="124"/>
      <c r="N4934" s="197">
        <v>0</v>
      </c>
      <c r="O4934" s="197">
        <v>195000</v>
      </c>
      <c r="P4934" s="124" t="s">
        <v>1314</v>
      </c>
    </row>
    <row r="4935" spans="1:16" ht="63.75">
      <c r="A4935" s="266">
        <v>20</v>
      </c>
      <c r="B4935" s="124"/>
      <c r="C4935" s="125" t="s">
        <v>693</v>
      </c>
      <c r="D4935" s="195">
        <v>43223</v>
      </c>
      <c r="E4935" s="124" t="s">
        <v>10244</v>
      </c>
      <c r="F4935" s="124" t="s">
        <v>3</v>
      </c>
      <c r="G4935" s="124">
        <v>1618891</v>
      </c>
      <c r="H4935" s="124"/>
      <c r="I4935" s="128" t="s">
        <v>12586</v>
      </c>
      <c r="J4935" s="124"/>
      <c r="K4935" s="124"/>
      <c r="L4935" s="124"/>
      <c r="M4935" s="124"/>
      <c r="N4935" s="197">
        <v>0</v>
      </c>
      <c r="O4935" s="197">
        <v>18730</v>
      </c>
      <c r="P4935" s="124" t="s">
        <v>1314</v>
      </c>
    </row>
    <row r="4936" spans="1:16" ht="63.75">
      <c r="A4936" s="266">
        <v>20</v>
      </c>
      <c r="B4936" s="124"/>
      <c r="C4936" s="125" t="s">
        <v>693</v>
      </c>
      <c r="D4936" s="195">
        <v>43223</v>
      </c>
      <c r="E4936" s="124" t="s">
        <v>10245</v>
      </c>
      <c r="F4936" s="124" t="s">
        <v>3</v>
      </c>
      <c r="G4936" s="124">
        <v>1618895</v>
      </c>
      <c r="H4936" s="124"/>
      <c r="I4936" s="128" t="s">
        <v>12587</v>
      </c>
      <c r="J4936" s="124"/>
      <c r="K4936" s="124"/>
      <c r="L4936" s="124"/>
      <c r="M4936" s="124"/>
      <c r="N4936" s="197">
        <v>0</v>
      </c>
      <c r="O4936" s="197">
        <v>30280.799999999999</v>
      </c>
      <c r="P4936" s="124" t="s">
        <v>1314</v>
      </c>
    </row>
    <row r="4937" spans="1:16" ht="51">
      <c r="A4937" s="266">
        <v>20</v>
      </c>
      <c r="B4937" s="124"/>
      <c r="C4937" s="125" t="s">
        <v>693</v>
      </c>
      <c r="D4937" s="195">
        <v>43223</v>
      </c>
      <c r="E4937" s="124" t="s">
        <v>10246</v>
      </c>
      <c r="F4937" s="124" t="s">
        <v>3</v>
      </c>
      <c r="G4937" s="124">
        <v>1618897</v>
      </c>
      <c r="H4937" s="124"/>
      <c r="I4937" s="128" t="s">
        <v>12588</v>
      </c>
      <c r="J4937" s="124"/>
      <c r="K4937" s="124"/>
      <c r="L4937" s="124"/>
      <c r="M4937" s="124"/>
      <c r="N4937" s="197">
        <v>0</v>
      </c>
      <c r="O4937" s="197">
        <v>165</v>
      </c>
      <c r="P4937" s="124" t="s">
        <v>5265</v>
      </c>
    </row>
    <row r="4938" spans="1:16" ht="51">
      <c r="A4938" s="266">
        <v>20</v>
      </c>
      <c r="B4938" s="124"/>
      <c r="C4938" s="125" t="s">
        <v>693</v>
      </c>
      <c r="D4938" s="195">
        <v>43223</v>
      </c>
      <c r="E4938" s="124" t="s">
        <v>10247</v>
      </c>
      <c r="F4938" s="124" t="s">
        <v>3</v>
      </c>
      <c r="G4938" s="124">
        <v>1618900</v>
      </c>
      <c r="H4938" s="124"/>
      <c r="I4938" s="128" t="s">
        <v>12589</v>
      </c>
      <c r="J4938" s="124"/>
      <c r="K4938" s="124"/>
      <c r="L4938" s="124"/>
      <c r="M4938" s="124"/>
      <c r="N4938" s="197">
        <v>0</v>
      </c>
      <c r="O4938" s="197">
        <v>80</v>
      </c>
      <c r="P4938" s="124" t="s">
        <v>5265</v>
      </c>
    </row>
    <row r="4939" spans="1:16" ht="51">
      <c r="A4939" s="266">
        <v>70</v>
      </c>
      <c r="B4939" s="124"/>
      <c r="C4939" s="125" t="s">
        <v>705</v>
      </c>
      <c r="D4939" s="195">
        <v>43223</v>
      </c>
      <c r="E4939" s="124" t="s">
        <v>10248</v>
      </c>
      <c r="F4939" s="124" t="s">
        <v>3</v>
      </c>
      <c r="G4939" s="124">
        <v>1619021</v>
      </c>
      <c r="H4939" s="124"/>
      <c r="I4939" s="128" t="s">
        <v>12590</v>
      </c>
      <c r="J4939" s="124"/>
      <c r="K4939" s="124"/>
      <c r="L4939" s="124"/>
      <c r="M4939" s="124"/>
      <c r="N4939" s="197">
        <v>0</v>
      </c>
      <c r="O4939" s="197">
        <v>2880.75</v>
      </c>
      <c r="P4939" s="124" t="s">
        <v>5265</v>
      </c>
    </row>
    <row r="4940" spans="1:16" ht="51">
      <c r="A4940" s="266">
        <v>20</v>
      </c>
      <c r="B4940" s="124"/>
      <c r="C4940" s="125" t="s">
        <v>693</v>
      </c>
      <c r="D4940" s="195">
        <v>43223</v>
      </c>
      <c r="E4940" s="124" t="s">
        <v>10249</v>
      </c>
      <c r="F4940" s="124" t="s">
        <v>3</v>
      </c>
      <c r="G4940" s="124">
        <v>1619023</v>
      </c>
      <c r="H4940" s="124"/>
      <c r="I4940" s="128" t="s">
        <v>12591</v>
      </c>
      <c r="J4940" s="124"/>
      <c r="K4940" s="124"/>
      <c r="L4940" s="124"/>
      <c r="M4940" s="124"/>
      <c r="N4940" s="197">
        <v>0</v>
      </c>
      <c r="O4940" s="197">
        <v>48372</v>
      </c>
      <c r="P4940" s="124" t="s">
        <v>1314</v>
      </c>
    </row>
    <row r="4941" spans="1:16" ht="63.75">
      <c r="A4941" s="266">
        <v>10</v>
      </c>
      <c r="B4941" s="124"/>
      <c r="C4941" s="125" t="s">
        <v>690</v>
      </c>
      <c r="D4941" s="195">
        <v>43223</v>
      </c>
      <c r="E4941" s="124" t="s">
        <v>10250</v>
      </c>
      <c r="F4941" s="124" t="s">
        <v>6</v>
      </c>
      <c r="G4941" s="124">
        <v>726929</v>
      </c>
      <c r="H4941" s="124"/>
      <c r="I4941" s="128" t="s">
        <v>12592</v>
      </c>
      <c r="J4941" s="124"/>
      <c r="K4941" s="124"/>
      <c r="L4941" s="124"/>
      <c r="M4941" s="124"/>
      <c r="N4941" s="197">
        <v>0</v>
      </c>
      <c r="O4941" s="197">
        <v>53439.4</v>
      </c>
      <c r="P4941" s="124" t="s">
        <v>1314</v>
      </c>
    </row>
    <row r="4942" spans="1:16" ht="63.75">
      <c r="A4942" s="266">
        <v>15</v>
      </c>
      <c r="B4942" s="124"/>
      <c r="C4942" s="125" t="s">
        <v>691</v>
      </c>
      <c r="D4942" s="195">
        <v>43223</v>
      </c>
      <c r="E4942" s="124" t="s">
        <v>10251</v>
      </c>
      <c r="F4942" s="124" t="s">
        <v>6</v>
      </c>
      <c r="G4942" s="124">
        <v>727389</v>
      </c>
      <c r="H4942" s="124"/>
      <c r="I4942" s="128" t="s">
        <v>12593</v>
      </c>
      <c r="J4942" s="124"/>
      <c r="K4942" s="124"/>
      <c r="L4942" s="124"/>
      <c r="M4942" s="124"/>
      <c r="N4942" s="197">
        <v>0</v>
      </c>
      <c r="O4942" s="197">
        <v>397531.17</v>
      </c>
      <c r="P4942" s="124" t="s">
        <v>1314</v>
      </c>
    </row>
    <row r="4943" spans="1:16" ht="76.5">
      <c r="A4943" s="266">
        <v>25</v>
      </c>
      <c r="B4943" s="124"/>
      <c r="C4943" s="125" t="s">
        <v>694</v>
      </c>
      <c r="D4943" s="195">
        <v>43223</v>
      </c>
      <c r="E4943" s="124" t="s">
        <v>10252</v>
      </c>
      <c r="F4943" s="124" t="s">
        <v>1256</v>
      </c>
      <c r="G4943" s="124">
        <v>17531924</v>
      </c>
      <c r="H4943" s="124"/>
      <c r="I4943" s="128" t="s">
        <v>12594</v>
      </c>
      <c r="J4943" s="124"/>
      <c r="K4943" s="124"/>
      <c r="L4943" s="124"/>
      <c r="M4943" s="124"/>
      <c r="N4943" s="197">
        <v>0</v>
      </c>
      <c r="O4943" s="197">
        <v>183606.33</v>
      </c>
      <c r="P4943" s="124" t="s">
        <v>1314</v>
      </c>
    </row>
    <row r="4944" spans="1:16" ht="76.5">
      <c r="A4944" s="266">
        <v>25</v>
      </c>
      <c r="B4944" s="124"/>
      <c r="C4944" s="125" t="s">
        <v>694</v>
      </c>
      <c r="D4944" s="195">
        <v>43223</v>
      </c>
      <c r="E4944" s="124" t="s">
        <v>10253</v>
      </c>
      <c r="F4944" s="124" t="s">
        <v>1256</v>
      </c>
      <c r="G4944" s="124">
        <v>17531458</v>
      </c>
      <c r="H4944" s="124"/>
      <c r="I4944" s="128" t="s">
        <v>12595</v>
      </c>
      <c r="J4944" s="124"/>
      <c r="K4944" s="124"/>
      <c r="L4944" s="124"/>
      <c r="M4944" s="124"/>
      <c r="N4944" s="197">
        <v>0</v>
      </c>
      <c r="O4944" s="197">
        <v>942404.11</v>
      </c>
      <c r="P4944" s="124" t="s">
        <v>1314</v>
      </c>
    </row>
    <row r="4945" spans="1:16" ht="76.5">
      <c r="A4945" s="266">
        <v>25</v>
      </c>
      <c r="B4945" s="124"/>
      <c r="C4945" s="125" t="s">
        <v>694</v>
      </c>
      <c r="D4945" s="195">
        <v>43223</v>
      </c>
      <c r="E4945" s="124" t="s">
        <v>10254</v>
      </c>
      <c r="F4945" s="124" t="s">
        <v>1256</v>
      </c>
      <c r="G4945" s="124">
        <v>17531926</v>
      </c>
      <c r="H4945" s="124"/>
      <c r="I4945" s="128" t="s">
        <v>12596</v>
      </c>
      <c r="J4945" s="124"/>
      <c r="K4945" s="124"/>
      <c r="L4945" s="124"/>
      <c r="M4945" s="124"/>
      <c r="N4945" s="197">
        <v>0</v>
      </c>
      <c r="O4945" s="197">
        <v>399992.75</v>
      </c>
      <c r="P4945" s="124" t="s">
        <v>1314</v>
      </c>
    </row>
    <row r="4946" spans="1:16" ht="76.5">
      <c r="A4946" s="266">
        <v>594</v>
      </c>
      <c r="B4946" s="124"/>
      <c r="C4946" s="125" t="s">
        <v>113</v>
      </c>
      <c r="D4946" s="195">
        <v>43223</v>
      </c>
      <c r="E4946" s="124" t="s">
        <v>10255</v>
      </c>
      <c r="F4946" s="124" t="s">
        <v>6</v>
      </c>
      <c r="G4946" s="124">
        <v>920668</v>
      </c>
      <c r="H4946" s="124"/>
      <c r="I4946" s="128" t="s">
        <v>12597</v>
      </c>
      <c r="J4946" s="124"/>
      <c r="K4946" s="124"/>
      <c r="L4946" s="124"/>
      <c r="M4946" s="124"/>
      <c r="N4946" s="197">
        <v>0</v>
      </c>
      <c r="O4946" s="197">
        <v>10925562.73</v>
      </c>
      <c r="P4946" s="124" t="s">
        <v>1314</v>
      </c>
    </row>
    <row r="4947" spans="1:16" ht="76.5">
      <c r="A4947" s="266">
        <v>25</v>
      </c>
      <c r="B4947" s="124"/>
      <c r="C4947" s="125" t="s">
        <v>694</v>
      </c>
      <c r="D4947" s="195">
        <v>43223</v>
      </c>
      <c r="E4947" s="124" t="s">
        <v>10256</v>
      </c>
      <c r="F4947" s="124" t="s">
        <v>1315</v>
      </c>
      <c r="G4947" s="124">
        <v>17545824</v>
      </c>
      <c r="H4947" s="124"/>
      <c r="I4947" s="128" t="s">
        <v>12598</v>
      </c>
      <c r="J4947" s="124"/>
      <c r="K4947" s="124"/>
      <c r="L4947" s="124"/>
      <c r="M4947" s="124"/>
      <c r="N4947" s="197">
        <v>1315618.04</v>
      </c>
      <c r="O4947" s="197">
        <v>0</v>
      </c>
      <c r="P4947" s="124" t="s">
        <v>1314</v>
      </c>
    </row>
    <row r="4948" spans="1:16" ht="76.5">
      <c r="A4948" s="266">
        <v>25</v>
      </c>
      <c r="B4948" s="124"/>
      <c r="C4948" s="125" t="s">
        <v>694</v>
      </c>
      <c r="D4948" s="195">
        <v>43223</v>
      </c>
      <c r="E4948" s="124" t="s">
        <v>10257</v>
      </c>
      <c r="F4948" s="124" t="s">
        <v>1315</v>
      </c>
      <c r="G4948" s="124">
        <v>17548463</v>
      </c>
      <c r="H4948" s="124"/>
      <c r="I4948" s="128" t="s">
        <v>12599</v>
      </c>
      <c r="J4948" s="124"/>
      <c r="K4948" s="124"/>
      <c r="L4948" s="124"/>
      <c r="M4948" s="124"/>
      <c r="N4948" s="197">
        <v>381487.18</v>
      </c>
      <c r="O4948" s="197">
        <v>0</v>
      </c>
      <c r="P4948" s="124" t="s">
        <v>1314</v>
      </c>
    </row>
    <row r="4949" spans="1:16" ht="76.5">
      <c r="A4949" s="266">
        <v>25</v>
      </c>
      <c r="B4949" s="124"/>
      <c r="C4949" s="125" t="s">
        <v>694</v>
      </c>
      <c r="D4949" s="195">
        <v>43223</v>
      </c>
      <c r="E4949" s="124" t="s">
        <v>10258</v>
      </c>
      <c r="F4949" s="124" t="s">
        <v>1315</v>
      </c>
      <c r="G4949" s="124">
        <v>17548341</v>
      </c>
      <c r="H4949" s="124"/>
      <c r="I4949" s="128" t="s">
        <v>12600</v>
      </c>
      <c r="J4949" s="124"/>
      <c r="K4949" s="124"/>
      <c r="L4949" s="124"/>
      <c r="M4949" s="124"/>
      <c r="N4949" s="197">
        <v>450060.02</v>
      </c>
      <c r="O4949" s="197">
        <v>0</v>
      </c>
      <c r="P4949" s="124" t="s">
        <v>1314</v>
      </c>
    </row>
    <row r="4950" spans="1:16" ht="76.5">
      <c r="A4950" s="266">
        <v>25</v>
      </c>
      <c r="B4950" s="124"/>
      <c r="C4950" s="125" t="s">
        <v>694</v>
      </c>
      <c r="D4950" s="195">
        <v>43223</v>
      </c>
      <c r="E4950" s="124" t="s">
        <v>10259</v>
      </c>
      <c r="F4950" s="124" t="s">
        <v>1315</v>
      </c>
      <c r="G4950" s="124">
        <v>17548335</v>
      </c>
      <c r="H4950" s="124"/>
      <c r="I4950" s="128" t="s">
        <v>12601</v>
      </c>
      <c r="J4950" s="124"/>
      <c r="K4950" s="124"/>
      <c r="L4950" s="124"/>
      <c r="M4950" s="124"/>
      <c r="N4950" s="197">
        <v>1019400.43</v>
      </c>
      <c r="O4950" s="197">
        <v>0</v>
      </c>
      <c r="P4950" s="124" t="s">
        <v>1314</v>
      </c>
    </row>
    <row r="4951" spans="1:16" ht="76.5">
      <c r="A4951" s="266">
        <v>25</v>
      </c>
      <c r="B4951" s="124"/>
      <c r="C4951" s="125" t="s">
        <v>694</v>
      </c>
      <c r="D4951" s="195">
        <v>43223</v>
      </c>
      <c r="E4951" s="124" t="s">
        <v>10260</v>
      </c>
      <c r="F4951" s="124" t="s">
        <v>1315</v>
      </c>
      <c r="G4951" s="124">
        <v>17548342</v>
      </c>
      <c r="H4951" s="124"/>
      <c r="I4951" s="128" t="s">
        <v>12602</v>
      </c>
      <c r="J4951" s="124"/>
      <c r="K4951" s="124"/>
      <c r="L4951" s="124"/>
      <c r="M4951" s="124"/>
      <c r="N4951" s="197">
        <v>1103601.21</v>
      </c>
      <c r="O4951" s="197">
        <v>0</v>
      </c>
      <c r="P4951" s="124" t="s">
        <v>1314</v>
      </c>
    </row>
    <row r="4952" spans="1:16" ht="76.5">
      <c r="A4952" s="266">
        <v>25</v>
      </c>
      <c r="B4952" s="124"/>
      <c r="C4952" s="125" t="s">
        <v>694</v>
      </c>
      <c r="D4952" s="195">
        <v>43223</v>
      </c>
      <c r="E4952" s="124" t="s">
        <v>10261</v>
      </c>
      <c r="F4952" s="124" t="s">
        <v>1315</v>
      </c>
      <c r="G4952" s="124">
        <v>17548339</v>
      </c>
      <c r="H4952" s="124"/>
      <c r="I4952" s="128" t="s">
        <v>12603</v>
      </c>
      <c r="J4952" s="124"/>
      <c r="K4952" s="124"/>
      <c r="L4952" s="124"/>
      <c r="M4952" s="124"/>
      <c r="N4952" s="197">
        <v>1291451.77</v>
      </c>
      <c r="O4952" s="197">
        <v>0</v>
      </c>
      <c r="P4952" s="124" t="s">
        <v>1314</v>
      </c>
    </row>
    <row r="4953" spans="1:16" ht="76.5">
      <c r="A4953" s="266">
        <v>25</v>
      </c>
      <c r="B4953" s="124"/>
      <c r="C4953" s="125" t="s">
        <v>694</v>
      </c>
      <c r="D4953" s="195">
        <v>43223</v>
      </c>
      <c r="E4953" s="124" t="s">
        <v>10262</v>
      </c>
      <c r="F4953" s="124" t="s">
        <v>1315</v>
      </c>
      <c r="G4953" s="124">
        <v>17546890</v>
      </c>
      <c r="H4953" s="124"/>
      <c r="I4953" s="128" t="s">
        <v>12604</v>
      </c>
      <c r="J4953" s="124"/>
      <c r="K4953" s="124"/>
      <c r="L4953" s="124"/>
      <c r="M4953" s="124"/>
      <c r="N4953" s="197">
        <v>95718.37</v>
      </c>
      <c r="O4953" s="197">
        <v>0</v>
      </c>
      <c r="P4953" s="124" t="s">
        <v>1314</v>
      </c>
    </row>
    <row r="4954" spans="1:16" ht="76.5">
      <c r="A4954" s="266">
        <v>25</v>
      </c>
      <c r="B4954" s="124"/>
      <c r="C4954" s="125" t="s">
        <v>694</v>
      </c>
      <c r="D4954" s="195">
        <v>43223</v>
      </c>
      <c r="E4954" s="124" t="s">
        <v>10263</v>
      </c>
      <c r="F4954" s="124" t="s">
        <v>1315</v>
      </c>
      <c r="G4954" s="124">
        <v>17532047</v>
      </c>
      <c r="H4954" s="124"/>
      <c r="I4954" s="128" t="s">
        <v>12605</v>
      </c>
      <c r="J4954" s="124"/>
      <c r="K4954" s="124"/>
      <c r="L4954" s="124"/>
      <c r="M4954" s="124"/>
      <c r="N4954" s="197">
        <v>915758.88</v>
      </c>
      <c r="O4954" s="197">
        <v>0</v>
      </c>
      <c r="P4954" s="124" t="s">
        <v>1314</v>
      </c>
    </row>
    <row r="4955" spans="1:16" ht="63.75">
      <c r="A4955" s="266">
        <v>117</v>
      </c>
      <c r="B4955" s="124"/>
      <c r="C4955" s="125" t="s">
        <v>722</v>
      </c>
      <c r="D4955" s="195">
        <v>43223</v>
      </c>
      <c r="E4955" s="124" t="s">
        <v>10264</v>
      </c>
      <c r="F4955" s="124" t="s">
        <v>11</v>
      </c>
      <c r="G4955" s="124">
        <v>920639</v>
      </c>
      <c r="H4955" s="124"/>
      <c r="I4955" s="128" t="s">
        <v>12606</v>
      </c>
      <c r="J4955" s="124"/>
      <c r="K4955" s="124"/>
      <c r="L4955" s="124"/>
      <c r="M4955" s="124"/>
      <c r="N4955" s="197">
        <v>50</v>
      </c>
      <c r="O4955" s="197">
        <v>0</v>
      </c>
      <c r="P4955" s="124" t="s">
        <v>1314</v>
      </c>
    </row>
    <row r="4956" spans="1:16" ht="76.5">
      <c r="A4956" s="266">
        <v>117</v>
      </c>
      <c r="B4956" s="124"/>
      <c r="C4956" s="125" t="s">
        <v>722</v>
      </c>
      <c r="D4956" s="195">
        <v>43223</v>
      </c>
      <c r="E4956" s="124" t="s">
        <v>10265</v>
      </c>
      <c r="F4956" s="124" t="s">
        <v>11</v>
      </c>
      <c r="G4956" s="124">
        <v>920658</v>
      </c>
      <c r="H4956" s="124"/>
      <c r="I4956" s="128" t="s">
        <v>12607</v>
      </c>
      <c r="J4956" s="124"/>
      <c r="K4956" s="124"/>
      <c r="L4956" s="124"/>
      <c r="M4956" s="124"/>
      <c r="N4956" s="197">
        <v>50</v>
      </c>
      <c r="O4956" s="197">
        <v>0</v>
      </c>
      <c r="P4956" s="124" t="s">
        <v>1314</v>
      </c>
    </row>
    <row r="4957" spans="1:16" ht="76.5">
      <c r="A4957" s="266">
        <v>117</v>
      </c>
      <c r="B4957" s="124"/>
      <c r="C4957" s="125" t="s">
        <v>722</v>
      </c>
      <c r="D4957" s="195">
        <v>43223</v>
      </c>
      <c r="E4957" s="124" t="s">
        <v>10266</v>
      </c>
      <c r="F4957" s="124" t="s">
        <v>11</v>
      </c>
      <c r="G4957" s="124">
        <v>920660</v>
      </c>
      <c r="H4957" s="124"/>
      <c r="I4957" s="128" t="s">
        <v>12608</v>
      </c>
      <c r="J4957" s="124"/>
      <c r="K4957" s="124"/>
      <c r="L4957" s="124"/>
      <c r="M4957" s="124"/>
      <c r="N4957" s="197">
        <v>50</v>
      </c>
      <c r="O4957" s="197">
        <v>0</v>
      </c>
      <c r="P4957" s="124" t="s">
        <v>1314</v>
      </c>
    </row>
    <row r="4958" spans="1:16" ht="89.25">
      <c r="A4958" s="266">
        <v>574</v>
      </c>
      <c r="B4958" s="124"/>
      <c r="C4958" s="125" t="s">
        <v>850</v>
      </c>
      <c r="D4958" s="195">
        <v>43223</v>
      </c>
      <c r="E4958" s="124" t="s">
        <v>10267</v>
      </c>
      <c r="F4958" s="124" t="s">
        <v>15</v>
      </c>
      <c r="G4958" s="124">
        <v>4889</v>
      </c>
      <c r="H4958" s="124"/>
      <c r="I4958" s="128" t="s">
        <v>12609</v>
      </c>
      <c r="J4958" s="124"/>
      <c r="K4958" s="124"/>
      <c r="L4958" s="124"/>
      <c r="M4958" s="124"/>
      <c r="N4958" s="197">
        <v>603.33000000000004</v>
      </c>
      <c r="O4958" s="197">
        <v>0</v>
      </c>
      <c r="P4958" s="124" t="s">
        <v>1314</v>
      </c>
    </row>
    <row r="4959" spans="1:16" ht="51">
      <c r="A4959" s="266">
        <v>513</v>
      </c>
      <c r="B4959" s="124"/>
      <c r="C4959" s="125" t="s">
        <v>201</v>
      </c>
      <c r="D4959" s="195">
        <v>43223</v>
      </c>
      <c r="E4959" s="124" t="s">
        <v>10268</v>
      </c>
      <c r="F4959" s="124" t="s">
        <v>15</v>
      </c>
      <c r="G4959" s="124">
        <v>726928</v>
      </c>
      <c r="H4959" s="124"/>
      <c r="I4959" s="128" t="s">
        <v>7088</v>
      </c>
      <c r="J4959" s="124"/>
      <c r="K4959" s="124"/>
      <c r="L4959" s="124"/>
      <c r="M4959" s="124"/>
      <c r="N4959" s="197">
        <v>50</v>
      </c>
      <c r="O4959" s="197">
        <v>0</v>
      </c>
      <c r="P4959" s="124" t="s">
        <v>1314</v>
      </c>
    </row>
    <row r="4960" spans="1:16" ht="63.75">
      <c r="A4960" s="266">
        <v>10</v>
      </c>
      <c r="B4960" s="124"/>
      <c r="C4960" s="125" t="s">
        <v>690</v>
      </c>
      <c r="D4960" s="195">
        <v>43223</v>
      </c>
      <c r="E4960" s="124" t="s">
        <v>10269</v>
      </c>
      <c r="F4960" s="124" t="s">
        <v>15</v>
      </c>
      <c r="G4960" s="124">
        <v>726930</v>
      </c>
      <c r="H4960" s="124"/>
      <c r="I4960" s="128" t="s">
        <v>12610</v>
      </c>
      <c r="J4960" s="124"/>
      <c r="K4960" s="124"/>
      <c r="L4960" s="124"/>
      <c r="M4960" s="124"/>
      <c r="N4960" s="197">
        <v>50</v>
      </c>
      <c r="O4960" s="197">
        <v>0</v>
      </c>
      <c r="P4960" s="124" t="s">
        <v>1314</v>
      </c>
    </row>
    <row r="4961" spans="1:16" ht="63.75">
      <c r="A4961" s="266">
        <v>513</v>
      </c>
      <c r="B4961" s="124"/>
      <c r="C4961" s="125" t="s">
        <v>201</v>
      </c>
      <c r="D4961" s="195">
        <v>43223</v>
      </c>
      <c r="E4961" s="124" t="s">
        <v>10270</v>
      </c>
      <c r="F4961" s="124" t="s">
        <v>15</v>
      </c>
      <c r="G4961" s="124">
        <v>726934</v>
      </c>
      <c r="H4961" s="124"/>
      <c r="I4961" s="128" t="s">
        <v>12611</v>
      </c>
      <c r="J4961" s="124"/>
      <c r="K4961" s="124"/>
      <c r="L4961" s="124"/>
      <c r="M4961" s="124"/>
      <c r="N4961" s="197">
        <v>50</v>
      </c>
      <c r="O4961" s="197">
        <v>0</v>
      </c>
      <c r="P4961" s="124" t="s">
        <v>1314</v>
      </c>
    </row>
    <row r="4962" spans="1:16" ht="51">
      <c r="A4962" s="266">
        <v>513</v>
      </c>
      <c r="B4962" s="124"/>
      <c r="C4962" s="125" t="s">
        <v>201</v>
      </c>
      <c r="D4962" s="195">
        <v>43223</v>
      </c>
      <c r="E4962" s="124" t="s">
        <v>10271</v>
      </c>
      <c r="F4962" s="124" t="s">
        <v>15</v>
      </c>
      <c r="G4962" s="124">
        <v>726936</v>
      </c>
      <c r="H4962" s="124"/>
      <c r="I4962" s="128" t="s">
        <v>9844</v>
      </c>
      <c r="J4962" s="124"/>
      <c r="K4962" s="124"/>
      <c r="L4962" s="124"/>
      <c r="M4962" s="124"/>
      <c r="N4962" s="197">
        <v>50</v>
      </c>
      <c r="O4962" s="197">
        <v>0</v>
      </c>
      <c r="P4962" s="124" t="s">
        <v>1314</v>
      </c>
    </row>
    <row r="4963" spans="1:16" ht="89.25">
      <c r="A4963" s="266">
        <v>25</v>
      </c>
      <c r="B4963" s="124"/>
      <c r="C4963" s="125" t="s">
        <v>694</v>
      </c>
      <c r="D4963" s="195">
        <v>43223</v>
      </c>
      <c r="E4963" s="124" t="s">
        <v>10272</v>
      </c>
      <c r="F4963" s="124" t="s">
        <v>15</v>
      </c>
      <c r="G4963" s="124">
        <v>4896</v>
      </c>
      <c r="H4963" s="124"/>
      <c r="I4963" s="128" t="s">
        <v>12612</v>
      </c>
      <c r="J4963" s="124"/>
      <c r="K4963" s="124"/>
      <c r="L4963" s="124"/>
      <c r="M4963" s="124"/>
      <c r="N4963" s="197">
        <v>630.77</v>
      </c>
      <c r="O4963" s="197">
        <v>0</v>
      </c>
      <c r="P4963" s="124" t="s">
        <v>1314</v>
      </c>
    </row>
    <row r="4964" spans="1:16" ht="89.25">
      <c r="A4964" s="266">
        <v>25</v>
      </c>
      <c r="B4964" s="124"/>
      <c r="C4964" s="125" t="s">
        <v>694</v>
      </c>
      <c r="D4964" s="195">
        <v>43223</v>
      </c>
      <c r="E4964" s="124" t="s">
        <v>10273</v>
      </c>
      <c r="F4964" s="124" t="s">
        <v>15</v>
      </c>
      <c r="G4964" s="124">
        <v>4897</v>
      </c>
      <c r="H4964" s="124"/>
      <c r="I4964" s="128" t="s">
        <v>12613</v>
      </c>
      <c r="J4964" s="124"/>
      <c r="K4964" s="124"/>
      <c r="L4964" s="124"/>
      <c r="M4964" s="124"/>
      <c r="N4964" s="197">
        <v>284.61</v>
      </c>
      <c r="O4964" s="197">
        <v>0</v>
      </c>
      <c r="P4964" s="124" t="s">
        <v>1314</v>
      </c>
    </row>
    <row r="4965" spans="1:16" ht="102">
      <c r="A4965" s="266">
        <v>25</v>
      </c>
      <c r="B4965" s="124"/>
      <c r="C4965" s="125" t="s">
        <v>694</v>
      </c>
      <c r="D4965" s="195">
        <v>43223</v>
      </c>
      <c r="E4965" s="124" t="s">
        <v>10274</v>
      </c>
      <c r="F4965" s="124" t="s">
        <v>15</v>
      </c>
      <c r="G4965" s="124">
        <v>4894</v>
      </c>
      <c r="H4965" s="124"/>
      <c r="I4965" s="128" t="s">
        <v>12614</v>
      </c>
      <c r="J4965" s="124"/>
      <c r="K4965" s="124"/>
      <c r="L4965" s="124"/>
      <c r="M4965" s="124"/>
      <c r="N4965" s="197">
        <v>574.16999999999996</v>
      </c>
      <c r="O4965" s="197">
        <v>0</v>
      </c>
      <c r="P4965" s="124" t="s">
        <v>1314</v>
      </c>
    </row>
    <row r="4966" spans="1:16" ht="89.25">
      <c r="A4966" s="266">
        <v>25</v>
      </c>
      <c r="B4966" s="124"/>
      <c r="C4966" s="125" t="s">
        <v>694</v>
      </c>
      <c r="D4966" s="195">
        <v>43223</v>
      </c>
      <c r="E4966" s="124" t="s">
        <v>10275</v>
      </c>
      <c r="F4966" s="124" t="s">
        <v>15</v>
      </c>
      <c r="G4966" s="124">
        <v>4893</v>
      </c>
      <c r="H4966" s="124"/>
      <c r="I4966" s="128" t="s">
        <v>12615</v>
      </c>
      <c r="J4966" s="124"/>
      <c r="K4966" s="124"/>
      <c r="L4966" s="124"/>
      <c r="M4966" s="124"/>
      <c r="N4966" s="197">
        <v>343.4</v>
      </c>
      <c r="O4966" s="197">
        <v>0</v>
      </c>
      <c r="P4966" s="124" t="s">
        <v>1314</v>
      </c>
    </row>
    <row r="4967" spans="1:16" ht="89.25">
      <c r="A4967" s="266">
        <v>340</v>
      </c>
      <c r="B4967" s="124"/>
      <c r="C4967" s="125" t="s">
        <v>814</v>
      </c>
      <c r="D4967" s="195">
        <v>43223</v>
      </c>
      <c r="E4967" s="124" t="s">
        <v>10276</v>
      </c>
      <c r="F4967" s="124" t="s">
        <v>15</v>
      </c>
      <c r="G4967" s="124">
        <v>4901</v>
      </c>
      <c r="H4967" s="124"/>
      <c r="I4967" s="128" t="s">
        <v>12616</v>
      </c>
      <c r="J4967" s="124"/>
      <c r="K4967" s="124"/>
      <c r="L4967" s="124"/>
      <c r="M4967" s="124"/>
      <c r="N4967" s="197">
        <v>322.48</v>
      </c>
      <c r="O4967" s="197">
        <v>0</v>
      </c>
      <c r="P4967" s="124" t="s">
        <v>1314</v>
      </c>
    </row>
    <row r="4968" spans="1:16" ht="89.25">
      <c r="A4968" s="266">
        <v>25</v>
      </c>
      <c r="B4968" s="124"/>
      <c r="C4968" s="125" t="s">
        <v>694</v>
      </c>
      <c r="D4968" s="195">
        <v>43223</v>
      </c>
      <c r="E4968" s="124" t="s">
        <v>10277</v>
      </c>
      <c r="F4968" s="124" t="s">
        <v>15</v>
      </c>
      <c r="G4968" s="124">
        <v>4895</v>
      </c>
      <c r="H4968" s="124"/>
      <c r="I4968" s="128" t="s">
        <v>12617</v>
      </c>
      <c r="J4968" s="124"/>
      <c r="K4968" s="124"/>
      <c r="L4968" s="124"/>
      <c r="M4968" s="124"/>
      <c r="N4968" s="197">
        <v>422.98</v>
      </c>
      <c r="O4968" s="197">
        <v>0</v>
      </c>
      <c r="P4968" s="124" t="s">
        <v>1314</v>
      </c>
    </row>
    <row r="4969" spans="1:16" ht="63.75">
      <c r="A4969" s="266">
        <v>15</v>
      </c>
      <c r="B4969" s="124"/>
      <c r="C4969" s="125" t="s">
        <v>691</v>
      </c>
      <c r="D4969" s="195">
        <v>43223</v>
      </c>
      <c r="E4969" s="124" t="s">
        <v>10278</v>
      </c>
      <c r="F4969" s="124" t="s">
        <v>15</v>
      </c>
      <c r="G4969" s="124">
        <v>727390</v>
      </c>
      <c r="H4969" s="124"/>
      <c r="I4969" s="128" t="s">
        <v>12618</v>
      </c>
      <c r="J4969" s="124"/>
      <c r="K4969" s="124"/>
      <c r="L4969" s="124"/>
      <c r="M4969" s="124"/>
      <c r="N4969" s="197">
        <v>50</v>
      </c>
      <c r="O4969" s="197">
        <v>0</v>
      </c>
      <c r="P4969" s="124" t="s">
        <v>1314</v>
      </c>
    </row>
    <row r="4970" spans="1:16" ht="76.5">
      <c r="A4970" s="266">
        <v>25</v>
      </c>
      <c r="B4970" s="124"/>
      <c r="C4970" s="125" t="s">
        <v>694</v>
      </c>
      <c r="D4970" s="195">
        <v>43223</v>
      </c>
      <c r="E4970" s="124" t="s">
        <v>10279</v>
      </c>
      <c r="F4970" s="124" t="s">
        <v>1315</v>
      </c>
      <c r="G4970" s="124">
        <v>17532054</v>
      </c>
      <c r="H4970" s="124"/>
      <c r="I4970" s="128" t="s">
        <v>12619</v>
      </c>
      <c r="J4970" s="124"/>
      <c r="K4970" s="124"/>
      <c r="L4970" s="124"/>
      <c r="M4970" s="124"/>
      <c r="N4970" s="197">
        <v>1714367.52</v>
      </c>
      <c r="O4970" s="197">
        <v>0</v>
      </c>
      <c r="P4970" s="124" t="s">
        <v>1314</v>
      </c>
    </row>
    <row r="4971" spans="1:16" ht="76.5">
      <c r="A4971" s="266">
        <v>25</v>
      </c>
      <c r="B4971" s="124"/>
      <c r="C4971" s="125" t="s">
        <v>694</v>
      </c>
      <c r="D4971" s="195">
        <v>43223</v>
      </c>
      <c r="E4971" s="124" t="s">
        <v>10280</v>
      </c>
      <c r="F4971" s="124" t="s">
        <v>1315</v>
      </c>
      <c r="G4971" s="124">
        <v>17532052</v>
      </c>
      <c r="H4971" s="124"/>
      <c r="I4971" s="128" t="s">
        <v>12620</v>
      </c>
      <c r="J4971" s="124"/>
      <c r="K4971" s="124"/>
      <c r="L4971" s="124"/>
      <c r="M4971" s="124"/>
      <c r="N4971" s="197">
        <v>1399280.08</v>
      </c>
      <c r="O4971" s="197">
        <v>0</v>
      </c>
      <c r="P4971" s="124" t="s">
        <v>1314</v>
      </c>
    </row>
    <row r="4972" spans="1:16" ht="76.5">
      <c r="A4972" s="266">
        <v>25</v>
      </c>
      <c r="B4972" s="124"/>
      <c r="C4972" s="125" t="s">
        <v>694</v>
      </c>
      <c r="D4972" s="195">
        <v>43223</v>
      </c>
      <c r="E4972" s="124" t="s">
        <v>10281</v>
      </c>
      <c r="F4972" s="124" t="s">
        <v>1315</v>
      </c>
      <c r="G4972" s="124">
        <v>17532051</v>
      </c>
      <c r="H4972" s="124"/>
      <c r="I4972" s="128" t="s">
        <v>4566</v>
      </c>
      <c r="J4972" s="124"/>
      <c r="K4972" s="124"/>
      <c r="L4972" s="124"/>
      <c r="M4972" s="124"/>
      <c r="N4972" s="197">
        <v>141197.45000000001</v>
      </c>
      <c r="O4972" s="197">
        <v>0</v>
      </c>
      <c r="P4972" s="124" t="s">
        <v>1314</v>
      </c>
    </row>
    <row r="4973" spans="1:16" ht="76.5">
      <c r="A4973" s="266">
        <v>25</v>
      </c>
      <c r="B4973" s="124"/>
      <c r="C4973" s="125" t="s">
        <v>694</v>
      </c>
      <c r="D4973" s="195">
        <v>43223</v>
      </c>
      <c r="E4973" s="124" t="s">
        <v>10282</v>
      </c>
      <c r="F4973" s="124" t="s">
        <v>1315</v>
      </c>
      <c r="G4973" s="124">
        <v>17532050</v>
      </c>
      <c r="H4973" s="124"/>
      <c r="I4973" s="128" t="s">
        <v>12621</v>
      </c>
      <c r="J4973" s="124"/>
      <c r="K4973" s="124"/>
      <c r="L4973" s="124"/>
      <c r="M4973" s="124"/>
      <c r="N4973" s="197">
        <v>448412.37</v>
      </c>
      <c r="O4973" s="197">
        <v>0</v>
      </c>
      <c r="P4973" s="124" t="s">
        <v>1314</v>
      </c>
    </row>
    <row r="4974" spans="1:16" ht="76.5">
      <c r="A4974" s="266">
        <v>25</v>
      </c>
      <c r="B4974" s="124"/>
      <c r="C4974" s="125" t="s">
        <v>694</v>
      </c>
      <c r="D4974" s="195">
        <v>43223</v>
      </c>
      <c r="E4974" s="124" t="s">
        <v>10283</v>
      </c>
      <c r="F4974" s="124" t="s">
        <v>1315</v>
      </c>
      <c r="G4974" s="124">
        <v>17532049</v>
      </c>
      <c r="H4974" s="124"/>
      <c r="I4974" s="128" t="s">
        <v>12622</v>
      </c>
      <c r="J4974" s="124"/>
      <c r="K4974" s="124"/>
      <c r="L4974" s="124"/>
      <c r="M4974" s="124"/>
      <c r="N4974" s="197">
        <v>84162.15</v>
      </c>
      <c r="O4974" s="197">
        <v>0</v>
      </c>
      <c r="P4974" s="124" t="s">
        <v>1314</v>
      </c>
    </row>
    <row r="4975" spans="1:16" ht="76.5">
      <c r="A4975" s="266">
        <v>25</v>
      </c>
      <c r="B4975" s="124"/>
      <c r="C4975" s="125" t="s">
        <v>694</v>
      </c>
      <c r="D4975" s="195">
        <v>43223</v>
      </c>
      <c r="E4975" s="124" t="s">
        <v>10284</v>
      </c>
      <c r="F4975" s="124" t="s">
        <v>1315</v>
      </c>
      <c r="G4975" s="124">
        <v>17532048</v>
      </c>
      <c r="H4975" s="124"/>
      <c r="I4975" s="128" t="s">
        <v>12623</v>
      </c>
      <c r="J4975" s="124"/>
      <c r="K4975" s="124"/>
      <c r="L4975" s="124"/>
      <c r="M4975" s="124"/>
      <c r="N4975" s="197">
        <v>299533.98</v>
      </c>
      <c r="O4975" s="197">
        <v>0</v>
      </c>
      <c r="P4975" s="124" t="s">
        <v>1314</v>
      </c>
    </row>
    <row r="4976" spans="1:16" ht="76.5">
      <c r="A4976" s="266">
        <v>25</v>
      </c>
      <c r="B4976" s="124"/>
      <c r="C4976" s="125" t="s">
        <v>694</v>
      </c>
      <c r="D4976" s="195">
        <v>43223</v>
      </c>
      <c r="E4976" s="124" t="s">
        <v>10285</v>
      </c>
      <c r="F4976" s="124" t="s">
        <v>1315</v>
      </c>
      <c r="G4976" s="124">
        <v>17532033</v>
      </c>
      <c r="H4976" s="124"/>
      <c r="I4976" s="128" t="s">
        <v>12624</v>
      </c>
      <c r="J4976" s="124"/>
      <c r="K4976" s="124"/>
      <c r="L4976" s="124"/>
      <c r="M4976" s="124"/>
      <c r="N4976" s="197">
        <v>381391.82</v>
      </c>
      <c r="O4976" s="197">
        <v>0</v>
      </c>
      <c r="P4976" s="124" t="s">
        <v>1314</v>
      </c>
    </row>
    <row r="4977" spans="1:16" ht="76.5">
      <c r="A4977" s="266">
        <v>25</v>
      </c>
      <c r="B4977" s="124"/>
      <c r="C4977" s="125" t="s">
        <v>694</v>
      </c>
      <c r="D4977" s="195">
        <v>43223</v>
      </c>
      <c r="E4977" s="124" t="s">
        <v>10286</v>
      </c>
      <c r="F4977" s="124" t="s">
        <v>1315</v>
      </c>
      <c r="G4977" s="124">
        <v>17532032</v>
      </c>
      <c r="H4977" s="124"/>
      <c r="I4977" s="128" t="s">
        <v>12625</v>
      </c>
      <c r="J4977" s="124"/>
      <c r="K4977" s="124"/>
      <c r="L4977" s="124"/>
      <c r="M4977" s="124"/>
      <c r="N4977" s="197">
        <v>2388493.7799999998</v>
      </c>
      <c r="O4977" s="197">
        <v>0</v>
      </c>
      <c r="P4977" s="124" t="s">
        <v>1314</v>
      </c>
    </row>
    <row r="4978" spans="1:16" ht="76.5">
      <c r="A4978" s="266">
        <v>25</v>
      </c>
      <c r="B4978" s="124"/>
      <c r="C4978" s="125" t="s">
        <v>694</v>
      </c>
      <c r="D4978" s="195">
        <v>43223</v>
      </c>
      <c r="E4978" s="124" t="s">
        <v>10287</v>
      </c>
      <c r="F4978" s="124" t="s">
        <v>1315</v>
      </c>
      <c r="G4978" s="124">
        <v>17527539</v>
      </c>
      <c r="H4978" s="124"/>
      <c r="I4978" s="128" t="s">
        <v>12626</v>
      </c>
      <c r="J4978" s="124"/>
      <c r="K4978" s="124"/>
      <c r="L4978" s="124"/>
      <c r="M4978" s="124"/>
      <c r="N4978" s="197">
        <v>230426</v>
      </c>
      <c r="O4978" s="197">
        <v>0</v>
      </c>
      <c r="P4978" s="124" t="s">
        <v>1314</v>
      </c>
    </row>
    <row r="4979" spans="1:16" ht="76.5">
      <c r="A4979" s="266">
        <v>25</v>
      </c>
      <c r="B4979" s="124"/>
      <c r="C4979" s="125" t="s">
        <v>694</v>
      </c>
      <c r="D4979" s="195">
        <v>43223</v>
      </c>
      <c r="E4979" s="124" t="s">
        <v>10288</v>
      </c>
      <c r="F4979" s="124" t="s">
        <v>1315</v>
      </c>
      <c r="G4979" s="124">
        <v>17526806</v>
      </c>
      <c r="H4979" s="124"/>
      <c r="I4979" s="128" t="s">
        <v>12627</v>
      </c>
      <c r="J4979" s="124"/>
      <c r="K4979" s="124"/>
      <c r="L4979" s="124"/>
      <c r="M4979" s="124"/>
      <c r="N4979" s="197">
        <v>34079.5</v>
      </c>
      <c r="O4979" s="197">
        <v>0</v>
      </c>
      <c r="P4979" s="124" t="s">
        <v>1314</v>
      </c>
    </row>
    <row r="4980" spans="1:16" ht="76.5">
      <c r="A4980" s="266">
        <v>25</v>
      </c>
      <c r="B4980" s="124"/>
      <c r="C4980" s="125" t="s">
        <v>694</v>
      </c>
      <c r="D4980" s="195">
        <v>43223</v>
      </c>
      <c r="E4980" s="124" t="s">
        <v>10289</v>
      </c>
      <c r="F4980" s="124" t="s">
        <v>1315</v>
      </c>
      <c r="G4980" s="124">
        <v>17526769</v>
      </c>
      <c r="H4980" s="124"/>
      <c r="I4980" s="128" t="s">
        <v>12628</v>
      </c>
      <c r="J4980" s="124"/>
      <c r="K4980" s="124"/>
      <c r="L4980" s="124"/>
      <c r="M4980" s="124"/>
      <c r="N4980" s="197">
        <v>60069.22</v>
      </c>
      <c r="O4980" s="197">
        <v>0</v>
      </c>
      <c r="P4980" s="124" t="s">
        <v>1314</v>
      </c>
    </row>
    <row r="4981" spans="1:16" ht="76.5">
      <c r="A4981" s="266">
        <v>25</v>
      </c>
      <c r="B4981" s="124"/>
      <c r="C4981" s="125" t="s">
        <v>694</v>
      </c>
      <c r="D4981" s="195">
        <v>43223</v>
      </c>
      <c r="E4981" s="124" t="s">
        <v>10290</v>
      </c>
      <c r="F4981" s="124" t="s">
        <v>1315</v>
      </c>
      <c r="G4981" s="124">
        <v>17526742</v>
      </c>
      <c r="H4981" s="124"/>
      <c r="I4981" s="128" t="s">
        <v>12629</v>
      </c>
      <c r="J4981" s="124"/>
      <c r="K4981" s="124"/>
      <c r="L4981" s="124"/>
      <c r="M4981" s="124"/>
      <c r="N4981" s="197">
        <v>204070.24</v>
      </c>
      <c r="O4981" s="197">
        <v>0</v>
      </c>
      <c r="P4981" s="124" t="s">
        <v>1314</v>
      </c>
    </row>
    <row r="4982" spans="1:16" ht="76.5">
      <c r="A4982" s="266">
        <v>25</v>
      </c>
      <c r="B4982" s="124"/>
      <c r="C4982" s="125" t="s">
        <v>694</v>
      </c>
      <c r="D4982" s="195">
        <v>43223</v>
      </c>
      <c r="E4982" s="124" t="s">
        <v>10291</v>
      </c>
      <c r="F4982" s="124" t="s">
        <v>1315</v>
      </c>
      <c r="G4982" s="124">
        <v>17526735</v>
      </c>
      <c r="H4982" s="124"/>
      <c r="I4982" s="128" t="s">
        <v>12630</v>
      </c>
      <c r="J4982" s="124"/>
      <c r="K4982" s="124"/>
      <c r="L4982" s="124"/>
      <c r="M4982" s="124"/>
      <c r="N4982" s="197">
        <v>571547.43999999994</v>
      </c>
      <c r="O4982" s="197">
        <v>0</v>
      </c>
      <c r="P4982" s="124" t="s">
        <v>1314</v>
      </c>
    </row>
    <row r="4983" spans="1:16" ht="51">
      <c r="A4983" s="266" t="s">
        <v>619</v>
      </c>
      <c r="B4983" s="124"/>
      <c r="C4983" s="125" t="s">
        <v>713</v>
      </c>
      <c r="D4983" s="195">
        <v>43224</v>
      </c>
      <c r="E4983" s="124" t="s">
        <v>10292</v>
      </c>
      <c r="F4983" s="124" t="s">
        <v>3</v>
      </c>
      <c r="G4983" s="124">
        <v>1619503</v>
      </c>
      <c r="H4983" s="124"/>
      <c r="I4983" s="128" t="s">
        <v>12631</v>
      </c>
      <c r="J4983" s="124"/>
      <c r="K4983" s="124"/>
      <c r="L4983" s="124"/>
      <c r="M4983" s="124"/>
      <c r="N4983" s="197">
        <v>0</v>
      </c>
      <c r="O4983" s="197">
        <v>5507.42</v>
      </c>
      <c r="P4983" s="124" t="s">
        <v>1314</v>
      </c>
    </row>
    <row r="4984" spans="1:16" ht="51">
      <c r="A4984" s="266" t="s">
        <v>619</v>
      </c>
      <c r="B4984" s="124"/>
      <c r="C4984" s="125" t="s">
        <v>713</v>
      </c>
      <c r="D4984" s="195">
        <v>43224</v>
      </c>
      <c r="E4984" s="124" t="s">
        <v>10293</v>
      </c>
      <c r="F4984" s="124" t="s">
        <v>3</v>
      </c>
      <c r="G4984" s="124">
        <v>1619513</v>
      </c>
      <c r="H4984" s="124"/>
      <c r="I4984" s="128" t="s">
        <v>12632</v>
      </c>
      <c r="J4984" s="124"/>
      <c r="K4984" s="124"/>
      <c r="L4984" s="124"/>
      <c r="M4984" s="124"/>
      <c r="N4984" s="197">
        <v>0</v>
      </c>
      <c r="O4984" s="197">
        <v>2064.1999999999998</v>
      </c>
      <c r="P4984" s="124" t="s">
        <v>1314</v>
      </c>
    </row>
    <row r="4985" spans="1:16" ht="51">
      <c r="A4985" s="266" t="s">
        <v>619</v>
      </c>
      <c r="B4985" s="124"/>
      <c r="C4985" s="125" t="s">
        <v>713</v>
      </c>
      <c r="D4985" s="195">
        <v>43224</v>
      </c>
      <c r="E4985" s="124" t="s">
        <v>10294</v>
      </c>
      <c r="F4985" s="124" t="s">
        <v>3</v>
      </c>
      <c r="G4985" s="124">
        <v>1619518</v>
      </c>
      <c r="H4985" s="124"/>
      <c r="I4985" s="128" t="s">
        <v>12633</v>
      </c>
      <c r="J4985" s="124"/>
      <c r="K4985" s="124"/>
      <c r="L4985" s="124"/>
      <c r="M4985" s="124"/>
      <c r="N4985" s="197">
        <v>0</v>
      </c>
      <c r="O4985" s="197">
        <v>1730.63</v>
      </c>
      <c r="P4985" s="124" t="s">
        <v>1314</v>
      </c>
    </row>
    <row r="4986" spans="1:16" ht="51">
      <c r="A4986" s="266" t="s">
        <v>619</v>
      </c>
      <c r="B4986" s="124"/>
      <c r="C4986" s="125" t="s">
        <v>713</v>
      </c>
      <c r="D4986" s="195">
        <v>43224</v>
      </c>
      <c r="E4986" s="124" t="s">
        <v>10295</v>
      </c>
      <c r="F4986" s="124" t="s">
        <v>3</v>
      </c>
      <c r="G4986" s="124">
        <v>1619520</v>
      </c>
      <c r="H4986" s="124"/>
      <c r="I4986" s="128" t="s">
        <v>12634</v>
      </c>
      <c r="J4986" s="124"/>
      <c r="K4986" s="124"/>
      <c r="L4986" s="124"/>
      <c r="M4986" s="124"/>
      <c r="N4986" s="197">
        <v>0</v>
      </c>
      <c r="O4986" s="197">
        <v>694.42</v>
      </c>
      <c r="P4986" s="124" t="s">
        <v>1314</v>
      </c>
    </row>
    <row r="4987" spans="1:16" ht="51">
      <c r="A4987" s="266" t="s">
        <v>619</v>
      </c>
      <c r="B4987" s="124"/>
      <c r="C4987" s="125" t="s">
        <v>713</v>
      </c>
      <c r="D4987" s="195">
        <v>43224</v>
      </c>
      <c r="E4987" s="124" t="s">
        <v>10296</v>
      </c>
      <c r="F4987" s="124" t="s">
        <v>3</v>
      </c>
      <c r="G4987" s="124">
        <v>1619522</v>
      </c>
      <c r="H4987" s="124"/>
      <c r="I4987" s="128" t="s">
        <v>12635</v>
      </c>
      <c r="J4987" s="124"/>
      <c r="K4987" s="124"/>
      <c r="L4987" s="124"/>
      <c r="M4987" s="124"/>
      <c r="N4987" s="197">
        <v>0</v>
      </c>
      <c r="O4987" s="197">
        <v>247.08</v>
      </c>
      <c r="P4987" s="124" t="s">
        <v>1314</v>
      </c>
    </row>
    <row r="4988" spans="1:16" ht="51">
      <c r="A4988" s="266" t="s">
        <v>619</v>
      </c>
      <c r="B4988" s="124"/>
      <c r="C4988" s="125" t="s">
        <v>713</v>
      </c>
      <c r="D4988" s="195">
        <v>43224</v>
      </c>
      <c r="E4988" s="124" t="s">
        <v>10297</v>
      </c>
      <c r="F4988" s="124" t="s">
        <v>3</v>
      </c>
      <c r="G4988" s="124">
        <v>1619523</v>
      </c>
      <c r="H4988" s="124"/>
      <c r="I4988" s="128" t="s">
        <v>12636</v>
      </c>
      <c r="J4988" s="124"/>
      <c r="K4988" s="124"/>
      <c r="L4988" s="124"/>
      <c r="M4988" s="124"/>
      <c r="N4988" s="197">
        <v>0</v>
      </c>
      <c r="O4988" s="197">
        <v>23.11</v>
      </c>
      <c r="P4988" s="124" t="s">
        <v>1314</v>
      </c>
    </row>
    <row r="4989" spans="1:16" ht="51">
      <c r="A4989" s="266" t="s">
        <v>619</v>
      </c>
      <c r="B4989" s="124"/>
      <c r="C4989" s="125" t="s">
        <v>713</v>
      </c>
      <c r="D4989" s="195">
        <v>43224</v>
      </c>
      <c r="E4989" s="124" t="s">
        <v>10298</v>
      </c>
      <c r="F4989" s="124" t="s">
        <v>3</v>
      </c>
      <c r="G4989" s="124">
        <v>1619524</v>
      </c>
      <c r="H4989" s="124"/>
      <c r="I4989" s="128" t="s">
        <v>12637</v>
      </c>
      <c r="J4989" s="124"/>
      <c r="K4989" s="124"/>
      <c r="L4989" s="124"/>
      <c r="M4989" s="124"/>
      <c r="N4989" s="197">
        <v>0</v>
      </c>
      <c r="O4989" s="197">
        <v>6353.58</v>
      </c>
      <c r="P4989" s="124" t="s">
        <v>1314</v>
      </c>
    </row>
    <row r="4990" spans="1:16" ht="63.75">
      <c r="A4990" s="266" t="s">
        <v>619</v>
      </c>
      <c r="B4990" s="124"/>
      <c r="C4990" s="125" t="s">
        <v>713</v>
      </c>
      <c r="D4990" s="195">
        <v>43224</v>
      </c>
      <c r="E4990" s="124" t="s">
        <v>10299</v>
      </c>
      <c r="F4990" s="124" t="s">
        <v>3</v>
      </c>
      <c r="G4990" s="124">
        <v>1619540</v>
      </c>
      <c r="H4990" s="124"/>
      <c r="I4990" s="128" t="s">
        <v>12638</v>
      </c>
      <c r="J4990" s="124"/>
      <c r="K4990" s="124"/>
      <c r="L4990" s="124"/>
      <c r="M4990" s="124"/>
      <c r="N4990" s="197">
        <v>0</v>
      </c>
      <c r="O4990" s="197">
        <v>674</v>
      </c>
      <c r="P4990" s="124" t="s">
        <v>1314</v>
      </c>
    </row>
    <row r="4991" spans="1:16" ht="51">
      <c r="A4991" s="266" t="s">
        <v>619</v>
      </c>
      <c r="B4991" s="124"/>
      <c r="C4991" s="125" t="s">
        <v>713</v>
      </c>
      <c r="D4991" s="195">
        <v>43224</v>
      </c>
      <c r="E4991" s="124" t="s">
        <v>10300</v>
      </c>
      <c r="F4991" s="124" t="s">
        <v>3</v>
      </c>
      <c r="G4991" s="124">
        <v>1619545</v>
      </c>
      <c r="H4991" s="124"/>
      <c r="I4991" s="128" t="s">
        <v>9041</v>
      </c>
      <c r="J4991" s="124"/>
      <c r="K4991" s="124"/>
      <c r="L4991" s="124"/>
      <c r="M4991" s="124"/>
      <c r="N4991" s="197">
        <v>0</v>
      </c>
      <c r="O4991" s="197">
        <v>195.64000000000001</v>
      </c>
      <c r="P4991" s="124" t="s">
        <v>1314</v>
      </c>
    </row>
    <row r="4992" spans="1:16" ht="38.25">
      <c r="A4992" s="266">
        <v>526</v>
      </c>
      <c r="B4992" s="124"/>
      <c r="C4992" s="125" t="s">
        <v>846</v>
      </c>
      <c r="D4992" s="195">
        <v>43224</v>
      </c>
      <c r="E4992" s="124" t="s">
        <v>10301</v>
      </c>
      <c r="F4992" s="124" t="s">
        <v>3</v>
      </c>
      <c r="G4992" s="124">
        <v>1619560</v>
      </c>
      <c r="H4992" s="124"/>
      <c r="I4992" s="128" t="s">
        <v>12639</v>
      </c>
      <c r="J4992" s="124"/>
      <c r="K4992" s="124"/>
      <c r="L4992" s="124"/>
      <c r="M4992" s="124"/>
      <c r="N4992" s="197">
        <v>0</v>
      </c>
      <c r="O4992" s="197">
        <v>30</v>
      </c>
      <c r="P4992" s="124" t="s">
        <v>1314</v>
      </c>
    </row>
    <row r="4993" spans="1:16" ht="51">
      <c r="A4993" s="266" t="s">
        <v>619</v>
      </c>
      <c r="B4993" s="124"/>
      <c r="C4993" s="125" t="s">
        <v>713</v>
      </c>
      <c r="D4993" s="195">
        <v>43224</v>
      </c>
      <c r="E4993" s="124" t="s">
        <v>10302</v>
      </c>
      <c r="F4993" s="124" t="s">
        <v>3</v>
      </c>
      <c r="G4993" s="124">
        <v>1619568</v>
      </c>
      <c r="H4993" s="124"/>
      <c r="I4993" s="128" t="s">
        <v>1389</v>
      </c>
      <c r="J4993" s="124"/>
      <c r="K4993" s="124"/>
      <c r="L4993" s="124"/>
      <c r="M4993" s="124"/>
      <c r="N4993" s="197">
        <v>0</v>
      </c>
      <c r="O4993" s="197">
        <v>800</v>
      </c>
      <c r="P4993" s="124" t="s">
        <v>1314</v>
      </c>
    </row>
    <row r="4994" spans="1:16" ht="51">
      <c r="A4994" s="266" t="s">
        <v>619</v>
      </c>
      <c r="B4994" s="124"/>
      <c r="C4994" s="125" t="s">
        <v>713</v>
      </c>
      <c r="D4994" s="195">
        <v>43224</v>
      </c>
      <c r="E4994" s="124" t="s">
        <v>10303</v>
      </c>
      <c r="F4994" s="124" t="s">
        <v>3</v>
      </c>
      <c r="G4994" s="124">
        <v>1619588</v>
      </c>
      <c r="H4994" s="124"/>
      <c r="I4994" s="128" t="s">
        <v>12640</v>
      </c>
      <c r="J4994" s="124"/>
      <c r="K4994" s="124"/>
      <c r="L4994" s="124"/>
      <c r="M4994" s="124"/>
      <c r="N4994" s="197">
        <v>0</v>
      </c>
      <c r="O4994" s="197">
        <v>1095.72</v>
      </c>
      <c r="P4994" s="124" t="s">
        <v>1314</v>
      </c>
    </row>
    <row r="4995" spans="1:16" ht="51">
      <c r="A4995" s="266" t="s">
        <v>619</v>
      </c>
      <c r="B4995" s="124"/>
      <c r="C4995" s="125" t="s">
        <v>713</v>
      </c>
      <c r="D4995" s="195">
        <v>43224</v>
      </c>
      <c r="E4995" s="124" t="s">
        <v>10304</v>
      </c>
      <c r="F4995" s="124" t="s">
        <v>3</v>
      </c>
      <c r="G4995" s="124">
        <v>1619401</v>
      </c>
      <c r="H4995" s="124"/>
      <c r="I4995" s="128" t="s">
        <v>1376</v>
      </c>
      <c r="J4995" s="124"/>
      <c r="K4995" s="124"/>
      <c r="L4995" s="124"/>
      <c r="M4995" s="124"/>
      <c r="N4995" s="197">
        <v>0</v>
      </c>
      <c r="O4995" s="197">
        <v>1713</v>
      </c>
      <c r="P4995" s="124" t="s">
        <v>1314</v>
      </c>
    </row>
    <row r="4996" spans="1:16" ht="51">
      <c r="A4996" s="266" t="s">
        <v>619</v>
      </c>
      <c r="B4996" s="124"/>
      <c r="C4996" s="125" t="s">
        <v>713</v>
      </c>
      <c r="D4996" s="195">
        <v>43224</v>
      </c>
      <c r="E4996" s="124" t="s">
        <v>10305</v>
      </c>
      <c r="F4996" s="124" t="s">
        <v>3</v>
      </c>
      <c r="G4996" s="124">
        <v>1619456</v>
      </c>
      <c r="H4996" s="124"/>
      <c r="I4996" s="128" t="s">
        <v>12641</v>
      </c>
      <c r="J4996" s="124"/>
      <c r="K4996" s="124"/>
      <c r="L4996" s="124"/>
      <c r="M4996" s="124"/>
      <c r="N4996" s="197">
        <v>0</v>
      </c>
      <c r="O4996" s="197">
        <v>7882</v>
      </c>
      <c r="P4996" s="124" t="s">
        <v>1314</v>
      </c>
    </row>
    <row r="4997" spans="1:16" ht="51">
      <c r="A4997" s="266" t="s">
        <v>619</v>
      </c>
      <c r="B4997" s="124"/>
      <c r="C4997" s="125" t="s">
        <v>713</v>
      </c>
      <c r="D4997" s="195">
        <v>43224</v>
      </c>
      <c r="E4997" s="124" t="s">
        <v>10306</v>
      </c>
      <c r="F4997" s="124" t="s">
        <v>3</v>
      </c>
      <c r="G4997" s="124">
        <v>1619459</v>
      </c>
      <c r="H4997" s="124"/>
      <c r="I4997" s="128" t="s">
        <v>12642</v>
      </c>
      <c r="J4997" s="124"/>
      <c r="K4997" s="124"/>
      <c r="L4997" s="124"/>
      <c r="M4997" s="124"/>
      <c r="N4997" s="197">
        <v>0</v>
      </c>
      <c r="O4997" s="197">
        <v>595</v>
      </c>
      <c r="P4997" s="124" t="s">
        <v>1314</v>
      </c>
    </row>
    <row r="4998" spans="1:16" ht="51">
      <c r="A4998" s="266" t="s">
        <v>619</v>
      </c>
      <c r="B4998" s="124"/>
      <c r="C4998" s="125" t="s">
        <v>713</v>
      </c>
      <c r="D4998" s="195">
        <v>43224</v>
      </c>
      <c r="E4998" s="124" t="s">
        <v>10307</v>
      </c>
      <c r="F4998" s="124" t="s">
        <v>3</v>
      </c>
      <c r="G4998" s="124">
        <v>1619465</v>
      </c>
      <c r="H4998" s="124"/>
      <c r="I4998" s="128" t="s">
        <v>1375</v>
      </c>
      <c r="J4998" s="124"/>
      <c r="K4998" s="124"/>
      <c r="L4998" s="124"/>
      <c r="M4998" s="124"/>
      <c r="N4998" s="197">
        <v>0</v>
      </c>
      <c r="O4998" s="197">
        <v>711.18000000000006</v>
      </c>
      <c r="P4998" s="124" t="s">
        <v>1314</v>
      </c>
    </row>
    <row r="4999" spans="1:16" ht="51">
      <c r="A4999" s="266" t="s">
        <v>619</v>
      </c>
      <c r="B4999" s="124"/>
      <c r="C4999" s="125" t="s">
        <v>713</v>
      </c>
      <c r="D4999" s="195">
        <v>43224</v>
      </c>
      <c r="E4999" s="124" t="s">
        <v>10308</v>
      </c>
      <c r="F4999" s="124" t="s">
        <v>3</v>
      </c>
      <c r="G4999" s="124">
        <v>1619472</v>
      </c>
      <c r="H4999" s="124"/>
      <c r="I4999" s="128" t="s">
        <v>3216</v>
      </c>
      <c r="J4999" s="124"/>
      <c r="K4999" s="124"/>
      <c r="L4999" s="124"/>
      <c r="M4999" s="124"/>
      <c r="N4999" s="197">
        <v>0</v>
      </c>
      <c r="O4999" s="197">
        <v>800</v>
      </c>
      <c r="P4999" s="124" t="s">
        <v>1314</v>
      </c>
    </row>
    <row r="5000" spans="1:16" ht="51">
      <c r="A5000" s="266" t="s">
        <v>619</v>
      </c>
      <c r="B5000" s="124"/>
      <c r="C5000" s="125" t="s">
        <v>713</v>
      </c>
      <c r="D5000" s="195">
        <v>43224</v>
      </c>
      <c r="E5000" s="124" t="s">
        <v>10309</v>
      </c>
      <c r="F5000" s="124" t="s">
        <v>3</v>
      </c>
      <c r="G5000" s="124">
        <v>1619484</v>
      </c>
      <c r="H5000" s="124"/>
      <c r="I5000" s="128" t="s">
        <v>12643</v>
      </c>
      <c r="J5000" s="124"/>
      <c r="K5000" s="124"/>
      <c r="L5000" s="124"/>
      <c r="M5000" s="124"/>
      <c r="N5000" s="197">
        <v>0</v>
      </c>
      <c r="O5000" s="197">
        <v>856.93000000000006</v>
      </c>
      <c r="P5000" s="124" t="s">
        <v>1314</v>
      </c>
    </row>
    <row r="5001" spans="1:16" ht="51">
      <c r="A5001" s="266" t="s">
        <v>619</v>
      </c>
      <c r="B5001" s="124"/>
      <c r="C5001" s="125" t="s">
        <v>713</v>
      </c>
      <c r="D5001" s="195">
        <v>43224</v>
      </c>
      <c r="E5001" s="124" t="s">
        <v>10310</v>
      </c>
      <c r="F5001" s="124" t="s">
        <v>3</v>
      </c>
      <c r="G5001" s="124">
        <v>1619486</v>
      </c>
      <c r="H5001" s="124"/>
      <c r="I5001" s="128" t="s">
        <v>12644</v>
      </c>
      <c r="J5001" s="124"/>
      <c r="K5001" s="124"/>
      <c r="L5001" s="124"/>
      <c r="M5001" s="124"/>
      <c r="N5001" s="197">
        <v>0</v>
      </c>
      <c r="O5001" s="197">
        <v>1144</v>
      </c>
      <c r="P5001" s="124" t="s">
        <v>1314</v>
      </c>
    </row>
    <row r="5002" spans="1:16" ht="51">
      <c r="A5002" s="266">
        <v>292</v>
      </c>
      <c r="B5002" s="124"/>
      <c r="C5002" s="125" t="s">
        <v>152</v>
      </c>
      <c r="D5002" s="195">
        <v>43224</v>
      </c>
      <c r="E5002" s="124" t="s">
        <v>10311</v>
      </c>
      <c r="F5002" s="124" t="s">
        <v>3</v>
      </c>
      <c r="G5002" s="124">
        <v>1619704</v>
      </c>
      <c r="H5002" s="124"/>
      <c r="I5002" s="128" t="s">
        <v>5651</v>
      </c>
      <c r="J5002" s="124"/>
      <c r="K5002" s="124"/>
      <c r="L5002" s="124"/>
      <c r="M5002" s="124"/>
      <c r="N5002" s="197">
        <v>0</v>
      </c>
      <c r="O5002" s="197">
        <v>96</v>
      </c>
      <c r="P5002" s="124" t="s">
        <v>1314</v>
      </c>
    </row>
    <row r="5003" spans="1:16" ht="51">
      <c r="A5003" s="266">
        <v>292</v>
      </c>
      <c r="B5003" s="124"/>
      <c r="C5003" s="125" t="s">
        <v>152</v>
      </c>
      <c r="D5003" s="195">
        <v>43224</v>
      </c>
      <c r="E5003" s="124" t="s">
        <v>10312</v>
      </c>
      <c r="F5003" s="124" t="s">
        <v>3</v>
      </c>
      <c r="G5003" s="124">
        <v>1619705</v>
      </c>
      <c r="H5003" s="124"/>
      <c r="I5003" s="128" t="s">
        <v>5651</v>
      </c>
      <c r="J5003" s="124"/>
      <c r="K5003" s="124"/>
      <c r="L5003" s="124"/>
      <c r="M5003" s="124"/>
      <c r="N5003" s="197">
        <v>0</v>
      </c>
      <c r="O5003" s="197">
        <v>99</v>
      </c>
      <c r="P5003" s="124" t="s">
        <v>1314</v>
      </c>
    </row>
    <row r="5004" spans="1:16" ht="51">
      <c r="A5004" s="266">
        <v>292</v>
      </c>
      <c r="B5004" s="124"/>
      <c r="C5004" s="125" t="s">
        <v>152</v>
      </c>
      <c r="D5004" s="195">
        <v>43224</v>
      </c>
      <c r="E5004" s="124" t="s">
        <v>10313</v>
      </c>
      <c r="F5004" s="124" t="s">
        <v>3</v>
      </c>
      <c r="G5004" s="124">
        <v>1619706</v>
      </c>
      <c r="H5004" s="124"/>
      <c r="I5004" s="128" t="s">
        <v>5651</v>
      </c>
      <c r="J5004" s="124"/>
      <c r="K5004" s="124"/>
      <c r="L5004" s="124"/>
      <c r="M5004" s="124"/>
      <c r="N5004" s="197">
        <v>0</v>
      </c>
      <c r="O5004" s="197">
        <v>96</v>
      </c>
      <c r="P5004" s="124" t="s">
        <v>1314</v>
      </c>
    </row>
    <row r="5005" spans="1:16" ht="51">
      <c r="A5005" s="266">
        <v>292</v>
      </c>
      <c r="B5005" s="124"/>
      <c r="C5005" s="125" t="s">
        <v>152</v>
      </c>
      <c r="D5005" s="195">
        <v>43224</v>
      </c>
      <c r="E5005" s="124" t="s">
        <v>10314</v>
      </c>
      <c r="F5005" s="124" t="s">
        <v>3</v>
      </c>
      <c r="G5005" s="124">
        <v>1619707</v>
      </c>
      <c r="H5005" s="124"/>
      <c r="I5005" s="128" t="s">
        <v>5651</v>
      </c>
      <c r="J5005" s="124"/>
      <c r="K5005" s="124"/>
      <c r="L5005" s="124"/>
      <c r="M5005" s="124"/>
      <c r="N5005" s="197">
        <v>0</v>
      </c>
      <c r="O5005" s="197">
        <v>102</v>
      </c>
      <c r="P5005" s="124" t="s">
        <v>1314</v>
      </c>
    </row>
    <row r="5006" spans="1:16" ht="51">
      <c r="A5006" s="266">
        <v>582</v>
      </c>
      <c r="B5006" s="124"/>
      <c r="C5006" s="125" t="s">
        <v>856</v>
      </c>
      <c r="D5006" s="195">
        <v>43224</v>
      </c>
      <c r="E5006" s="124" t="s">
        <v>10315</v>
      </c>
      <c r="F5006" s="124" t="s">
        <v>3</v>
      </c>
      <c r="G5006" s="124">
        <v>1619592</v>
      </c>
      <c r="H5006" s="124"/>
      <c r="I5006" s="128" t="s">
        <v>12645</v>
      </c>
      <c r="J5006" s="124"/>
      <c r="K5006" s="124"/>
      <c r="L5006" s="124"/>
      <c r="M5006" s="124"/>
      <c r="N5006" s="197">
        <v>0</v>
      </c>
      <c r="O5006" s="197">
        <v>300</v>
      </c>
      <c r="P5006" s="124" t="s">
        <v>1314</v>
      </c>
    </row>
    <row r="5007" spans="1:16" ht="51">
      <c r="A5007" s="266" t="s">
        <v>619</v>
      </c>
      <c r="B5007" s="124"/>
      <c r="C5007" s="125" t="s">
        <v>713</v>
      </c>
      <c r="D5007" s="195">
        <v>43224</v>
      </c>
      <c r="E5007" s="124" t="s">
        <v>10316</v>
      </c>
      <c r="F5007" s="124" t="s">
        <v>3</v>
      </c>
      <c r="G5007" s="124">
        <v>1619593</v>
      </c>
      <c r="H5007" s="124"/>
      <c r="I5007" s="128" t="s">
        <v>12646</v>
      </c>
      <c r="J5007" s="124"/>
      <c r="K5007" s="124"/>
      <c r="L5007" s="124"/>
      <c r="M5007" s="124"/>
      <c r="N5007" s="197">
        <v>0</v>
      </c>
      <c r="O5007" s="197">
        <v>400</v>
      </c>
      <c r="P5007" s="124" t="s">
        <v>1314</v>
      </c>
    </row>
    <row r="5008" spans="1:16" ht="51">
      <c r="A5008" s="266" t="s">
        <v>619</v>
      </c>
      <c r="B5008" s="124"/>
      <c r="C5008" s="125" t="s">
        <v>713</v>
      </c>
      <c r="D5008" s="195">
        <v>43224</v>
      </c>
      <c r="E5008" s="124" t="s">
        <v>10317</v>
      </c>
      <c r="F5008" s="124" t="s">
        <v>3</v>
      </c>
      <c r="G5008" s="124">
        <v>1619596</v>
      </c>
      <c r="H5008" s="124"/>
      <c r="I5008" s="128" t="s">
        <v>12647</v>
      </c>
      <c r="J5008" s="124"/>
      <c r="K5008" s="124"/>
      <c r="L5008" s="124"/>
      <c r="M5008" s="124"/>
      <c r="N5008" s="197">
        <v>0</v>
      </c>
      <c r="O5008" s="197">
        <v>1000</v>
      </c>
      <c r="P5008" s="124" t="s">
        <v>1314</v>
      </c>
    </row>
    <row r="5009" spans="1:16" ht="51">
      <c r="A5009" s="266" t="s">
        <v>619</v>
      </c>
      <c r="B5009" s="124"/>
      <c r="C5009" s="125" t="s">
        <v>713</v>
      </c>
      <c r="D5009" s="195">
        <v>43224</v>
      </c>
      <c r="E5009" s="124" t="s">
        <v>10318</v>
      </c>
      <c r="F5009" s="124" t="s">
        <v>3</v>
      </c>
      <c r="G5009" s="124">
        <v>1619597</v>
      </c>
      <c r="H5009" s="124"/>
      <c r="I5009" s="128" t="s">
        <v>12648</v>
      </c>
      <c r="J5009" s="124"/>
      <c r="K5009" s="124"/>
      <c r="L5009" s="124"/>
      <c r="M5009" s="124"/>
      <c r="N5009" s="197">
        <v>0</v>
      </c>
      <c r="O5009" s="197">
        <v>2186.62</v>
      </c>
      <c r="P5009" s="124" t="s">
        <v>1314</v>
      </c>
    </row>
    <row r="5010" spans="1:16" ht="51">
      <c r="A5010" s="266" t="s">
        <v>619</v>
      </c>
      <c r="B5010" s="124"/>
      <c r="C5010" s="125" t="s">
        <v>713</v>
      </c>
      <c r="D5010" s="195">
        <v>43224</v>
      </c>
      <c r="E5010" s="124" t="s">
        <v>10319</v>
      </c>
      <c r="F5010" s="124" t="s">
        <v>3</v>
      </c>
      <c r="G5010" s="124">
        <v>1619628</v>
      </c>
      <c r="H5010" s="124"/>
      <c r="I5010" s="128" t="s">
        <v>12649</v>
      </c>
      <c r="J5010" s="124"/>
      <c r="K5010" s="124"/>
      <c r="L5010" s="124"/>
      <c r="M5010" s="124"/>
      <c r="N5010" s="197">
        <v>0</v>
      </c>
      <c r="O5010" s="197">
        <v>37</v>
      </c>
      <c r="P5010" s="124" t="s">
        <v>1314</v>
      </c>
    </row>
    <row r="5011" spans="1:16" ht="51">
      <c r="A5011" s="266" t="s">
        <v>619</v>
      </c>
      <c r="B5011" s="124"/>
      <c r="C5011" s="125" t="s">
        <v>713</v>
      </c>
      <c r="D5011" s="195">
        <v>43224</v>
      </c>
      <c r="E5011" s="124" t="s">
        <v>10320</v>
      </c>
      <c r="F5011" s="124" t="s">
        <v>3</v>
      </c>
      <c r="G5011" s="124">
        <v>1619630</v>
      </c>
      <c r="H5011" s="124"/>
      <c r="I5011" s="128" t="s">
        <v>12650</v>
      </c>
      <c r="J5011" s="124"/>
      <c r="K5011" s="124"/>
      <c r="L5011" s="124"/>
      <c r="M5011" s="124"/>
      <c r="N5011" s="197">
        <v>0</v>
      </c>
      <c r="O5011" s="197">
        <v>102</v>
      </c>
      <c r="P5011" s="124" t="s">
        <v>1314</v>
      </c>
    </row>
    <row r="5012" spans="1:16" ht="51">
      <c r="A5012" s="266">
        <v>682</v>
      </c>
      <c r="B5012" s="124"/>
      <c r="C5012" s="125" t="s">
        <v>867</v>
      </c>
      <c r="D5012" s="195">
        <v>43224</v>
      </c>
      <c r="E5012" s="124" t="s">
        <v>10321</v>
      </c>
      <c r="F5012" s="124" t="s">
        <v>3</v>
      </c>
      <c r="G5012" s="124">
        <v>1619648</v>
      </c>
      <c r="H5012" s="124"/>
      <c r="I5012" s="128" t="s">
        <v>12651</v>
      </c>
      <c r="J5012" s="124"/>
      <c r="K5012" s="124"/>
      <c r="L5012" s="124"/>
      <c r="M5012" s="124"/>
      <c r="N5012" s="197">
        <v>0</v>
      </c>
      <c r="O5012" s="197">
        <v>20.04</v>
      </c>
      <c r="P5012" s="124" t="s">
        <v>1314</v>
      </c>
    </row>
    <row r="5013" spans="1:16" ht="51">
      <c r="A5013" s="266">
        <v>206</v>
      </c>
      <c r="B5013" s="124"/>
      <c r="C5013" s="125" t="s">
        <v>758</v>
      </c>
      <c r="D5013" s="195">
        <v>43224</v>
      </c>
      <c r="E5013" s="124" t="s">
        <v>10322</v>
      </c>
      <c r="F5013" s="124" t="s">
        <v>3</v>
      </c>
      <c r="G5013" s="124">
        <v>1619661</v>
      </c>
      <c r="H5013" s="124"/>
      <c r="I5013" s="128" t="s">
        <v>12652</v>
      </c>
      <c r="J5013" s="124"/>
      <c r="K5013" s="124"/>
      <c r="L5013" s="124"/>
      <c r="M5013" s="124"/>
      <c r="N5013" s="197">
        <v>0</v>
      </c>
      <c r="O5013" s="197">
        <v>150</v>
      </c>
      <c r="P5013" s="124" t="s">
        <v>1314</v>
      </c>
    </row>
    <row r="5014" spans="1:16" ht="51">
      <c r="A5014" s="266">
        <v>201</v>
      </c>
      <c r="B5014" s="124"/>
      <c r="C5014" s="125" t="s">
        <v>756</v>
      </c>
      <c r="D5014" s="195">
        <v>43224</v>
      </c>
      <c r="E5014" s="124" t="s">
        <v>10323</v>
      </c>
      <c r="F5014" s="124" t="s">
        <v>3</v>
      </c>
      <c r="G5014" s="124">
        <v>1619682</v>
      </c>
      <c r="H5014" s="124"/>
      <c r="I5014" s="128" t="s">
        <v>12653</v>
      </c>
      <c r="J5014" s="124"/>
      <c r="K5014" s="124"/>
      <c r="L5014" s="124"/>
      <c r="M5014" s="124"/>
      <c r="N5014" s="197">
        <v>0</v>
      </c>
      <c r="O5014" s="197">
        <v>627</v>
      </c>
      <c r="P5014" s="124" t="s">
        <v>1314</v>
      </c>
    </row>
    <row r="5015" spans="1:16" ht="38.25">
      <c r="A5015" s="266">
        <v>47</v>
      </c>
      <c r="B5015" s="124"/>
      <c r="C5015" s="125" t="s">
        <v>699</v>
      </c>
      <c r="D5015" s="195">
        <v>43224</v>
      </c>
      <c r="E5015" s="124" t="s">
        <v>10324</v>
      </c>
      <c r="F5015" s="124" t="s">
        <v>3</v>
      </c>
      <c r="G5015" s="124">
        <v>1619695</v>
      </c>
      <c r="H5015" s="124"/>
      <c r="I5015" s="128" t="s">
        <v>12654</v>
      </c>
      <c r="J5015" s="124"/>
      <c r="K5015" s="124"/>
      <c r="L5015" s="124"/>
      <c r="M5015" s="124"/>
      <c r="N5015" s="197">
        <v>0</v>
      </c>
      <c r="O5015" s="197">
        <v>1043.53</v>
      </c>
      <c r="P5015" s="124" t="s">
        <v>1314</v>
      </c>
    </row>
    <row r="5016" spans="1:16" ht="51">
      <c r="A5016" s="266">
        <v>292</v>
      </c>
      <c r="B5016" s="124"/>
      <c r="C5016" s="125" t="s">
        <v>152</v>
      </c>
      <c r="D5016" s="195">
        <v>43224</v>
      </c>
      <c r="E5016" s="124" t="s">
        <v>10325</v>
      </c>
      <c r="F5016" s="124" t="s">
        <v>3</v>
      </c>
      <c r="G5016" s="124">
        <v>1619702</v>
      </c>
      <c r="H5016" s="124"/>
      <c r="I5016" s="128" t="s">
        <v>12655</v>
      </c>
      <c r="J5016" s="124"/>
      <c r="K5016" s="124"/>
      <c r="L5016" s="124"/>
      <c r="M5016" s="124"/>
      <c r="N5016" s="197">
        <v>0</v>
      </c>
      <c r="O5016" s="197">
        <v>90</v>
      </c>
      <c r="P5016" s="124" t="s">
        <v>1314</v>
      </c>
    </row>
    <row r="5017" spans="1:16" ht="63.75">
      <c r="A5017" s="266">
        <v>290</v>
      </c>
      <c r="B5017" s="124"/>
      <c r="C5017" s="125" t="s">
        <v>793</v>
      </c>
      <c r="D5017" s="195">
        <v>43224</v>
      </c>
      <c r="E5017" s="124" t="s">
        <v>10326</v>
      </c>
      <c r="F5017" s="124" t="s">
        <v>3</v>
      </c>
      <c r="G5017" s="124">
        <v>1619496</v>
      </c>
      <c r="H5017" s="124"/>
      <c r="I5017" s="128" t="s">
        <v>12656</v>
      </c>
      <c r="J5017" s="124"/>
      <c r="K5017" s="124"/>
      <c r="L5017" s="124"/>
      <c r="M5017" s="124"/>
      <c r="N5017" s="197">
        <v>0</v>
      </c>
      <c r="O5017" s="197">
        <v>272.25</v>
      </c>
      <c r="P5017" s="124" t="s">
        <v>1314</v>
      </c>
    </row>
    <row r="5018" spans="1:16" ht="63.75">
      <c r="A5018" s="266">
        <v>20</v>
      </c>
      <c r="B5018" s="124"/>
      <c r="C5018" s="125" t="s">
        <v>693</v>
      </c>
      <c r="D5018" s="195">
        <v>43224</v>
      </c>
      <c r="E5018" s="124" t="s">
        <v>10327</v>
      </c>
      <c r="F5018" s="124" t="s">
        <v>3</v>
      </c>
      <c r="G5018" s="124">
        <v>1619501</v>
      </c>
      <c r="H5018" s="124"/>
      <c r="I5018" s="128" t="s">
        <v>12657</v>
      </c>
      <c r="J5018" s="124"/>
      <c r="K5018" s="124"/>
      <c r="L5018" s="124"/>
      <c r="M5018" s="124"/>
      <c r="N5018" s="197">
        <v>0</v>
      </c>
      <c r="O5018" s="197">
        <v>132367</v>
      </c>
      <c r="P5018" s="124" t="s">
        <v>1314</v>
      </c>
    </row>
    <row r="5019" spans="1:16" ht="63.75">
      <c r="A5019" s="266">
        <v>20</v>
      </c>
      <c r="B5019" s="124"/>
      <c r="C5019" s="125" t="s">
        <v>693</v>
      </c>
      <c r="D5019" s="195">
        <v>43224</v>
      </c>
      <c r="E5019" s="124" t="s">
        <v>10328</v>
      </c>
      <c r="F5019" s="124" t="s">
        <v>3</v>
      </c>
      <c r="G5019" s="124">
        <v>1619502</v>
      </c>
      <c r="H5019" s="124"/>
      <c r="I5019" s="128" t="s">
        <v>12658</v>
      </c>
      <c r="J5019" s="124"/>
      <c r="K5019" s="124"/>
      <c r="L5019" s="124"/>
      <c r="M5019" s="124"/>
      <c r="N5019" s="197">
        <v>0</v>
      </c>
      <c r="O5019" s="197">
        <v>653781.32999999996</v>
      </c>
      <c r="P5019" s="124" t="s">
        <v>1314</v>
      </c>
    </row>
    <row r="5020" spans="1:16" ht="63.75">
      <c r="A5020" s="266">
        <v>221</v>
      </c>
      <c r="B5020" s="124"/>
      <c r="C5020" s="125" t="s">
        <v>763</v>
      </c>
      <c r="D5020" s="195">
        <v>43224</v>
      </c>
      <c r="E5020" s="124" t="s">
        <v>10329</v>
      </c>
      <c r="F5020" s="124" t="s">
        <v>3</v>
      </c>
      <c r="G5020" s="124">
        <v>1619339</v>
      </c>
      <c r="H5020" s="124"/>
      <c r="I5020" s="128" t="s">
        <v>12659</v>
      </c>
      <c r="J5020" s="124"/>
      <c r="K5020" s="124"/>
      <c r="L5020" s="124"/>
      <c r="M5020" s="124"/>
      <c r="N5020" s="197">
        <v>0</v>
      </c>
      <c r="O5020" s="197">
        <v>28993</v>
      </c>
      <c r="P5020" s="124" t="s">
        <v>1314</v>
      </c>
    </row>
    <row r="5021" spans="1:16" ht="51">
      <c r="A5021" s="266" t="s">
        <v>619</v>
      </c>
      <c r="B5021" s="124"/>
      <c r="C5021" s="125" t="s">
        <v>713</v>
      </c>
      <c r="D5021" s="195">
        <v>43224</v>
      </c>
      <c r="E5021" s="124" t="s">
        <v>10330</v>
      </c>
      <c r="F5021" s="124" t="s">
        <v>3</v>
      </c>
      <c r="G5021" s="124">
        <v>1619362</v>
      </c>
      <c r="H5021" s="124"/>
      <c r="I5021" s="128" t="s">
        <v>12660</v>
      </c>
      <c r="J5021" s="124"/>
      <c r="K5021" s="124"/>
      <c r="L5021" s="124"/>
      <c r="M5021" s="124"/>
      <c r="N5021" s="197">
        <v>0</v>
      </c>
      <c r="O5021" s="197">
        <v>847.74</v>
      </c>
      <c r="P5021" s="124" t="s">
        <v>1314</v>
      </c>
    </row>
    <row r="5022" spans="1:16" ht="51">
      <c r="A5022" s="266" t="s">
        <v>619</v>
      </c>
      <c r="B5022" s="124"/>
      <c r="C5022" s="125" t="s">
        <v>713</v>
      </c>
      <c r="D5022" s="195">
        <v>43224</v>
      </c>
      <c r="E5022" s="124" t="s">
        <v>10331</v>
      </c>
      <c r="F5022" s="124" t="s">
        <v>3</v>
      </c>
      <c r="G5022" s="124">
        <v>1619363</v>
      </c>
      <c r="H5022" s="124"/>
      <c r="I5022" s="128" t="s">
        <v>12661</v>
      </c>
      <c r="J5022" s="124"/>
      <c r="K5022" s="124"/>
      <c r="L5022" s="124"/>
      <c r="M5022" s="124"/>
      <c r="N5022" s="197">
        <v>0</v>
      </c>
      <c r="O5022" s="197">
        <v>307.7</v>
      </c>
      <c r="P5022" s="124" t="s">
        <v>1314</v>
      </c>
    </row>
    <row r="5023" spans="1:16" ht="63.75">
      <c r="A5023" s="266" t="s">
        <v>619</v>
      </c>
      <c r="B5023" s="124"/>
      <c r="C5023" s="125" t="s">
        <v>713</v>
      </c>
      <c r="D5023" s="195">
        <v>43224</v>
      </c>
      <c r="E5023" s="124" t="s">
        <v>10332</v>
      </c>
      <c r="F5023" s="124" t="s">
        <v>3</v>
      </c>
      <c r="G5023" s="124">
        <v>1619378</v>
      </c>
      <c r="H5023" s="124"/>
      <c r="I5023" s="128" t="s">
        <v>12662</v>
      </c>
      <c r="J5023" s="124"/>
      <c r="K5023" s="124"/>
      <c r="L5023" s="124"/>
      <c r="M5023" s="124"/>
      <c r="N5023" s="197">
        <v>0</v>
      </c>
      <c r="O5023" s="197">
        <v>466509.99</v>
      </c>
      <c r="P5023" s="124" t="s">
        <v>1314</v>
      </c>
    </row>
    <row r="5024" spans="1:16" ht="63.75">
      <c r="A5024" s="266" t="s">
        <v>619</v>
      </c>
      <c r="B5024" s="124"/>
      <c r="C5024" s="125" t="s">
        <v>713</v>
      </c>
      <c r="D5024" s="195">
        <v>43224</v>
      </c>
      <c r="E5024" s="124" t="s">
        <v>10333</v>
      </c>
      <c r="F5024" s="124" t="s">
        <v>3</v>
      </c>
      <c r="G5024" s="124">
        <v>1619382</v>
      </c>
      <c r="H5024" s="124"/>
      <c r="I5024" s="128" t="s">
        <v>12663</v>
      </c>
      <c r="J5024" s="124"/>
      <c r="K5024" s="124"/>
      <c r="L5024" s="124"/>
      <c r="M5024" s="124"/>
      <c r="N5024" s="197">
        <v>0</v>
      </c>
      <c r="O5024" s="197">
        <v>58276.68</v>
      </c>
      <c r="P5024" s="124" t="s">
        <v>1314</v>
      </c>
    </row>
    <row r="5025" spans="1:16" ht="38.25">
      <c r="A5025" s="266">
        <v>283</v>
      </c>
      <c r="B5025" s="124"/>
      <c r="C5025" s="125" t="s">
        <v>146</v>
      </c>
      <c r="D5025" s="195">
        <v>43224</v>
      </c>
      <c r="E5025" s="124" t="s">
        <v>10334</v>
      </c>
      <c r="F5025" s="124" t="s">
        <v>3</v>
      </c>
      <c r="G5025" s="124">
        <v>1619391</v>
      </c>
      <c r="H5025" s="124"/>
      <c r="I5025" s="128" t="s">
        <v>12664</v>
      </c>
      <c r="J5025" s="124"/>
      <c r="K5025" s="124"/>
      <c r="L5025" s="124"/>
      <c r="M5025" s="124"/>
      <c r="N5025" s="197">
        <v>0</v>
      </c>
      <c r="O5025" s="197">
        <v>13</v>
      </c>
      <c r="P5025" s="124" t="s">
        <v>1314</v>
      </c>
    </row>
    <row r="5026" spans="1:16" ht="51">
      <c r="A5026" s="266">
        <v>650</v>
      </c>
      <c r="B5026" s="124"/>
      <c r="C5026" s="125" t="s">
        <v>232</v>
      </c>
      <c r="D5026" s="195">
        <v>43224</v>
      </c>
      <c r="E5026" s="124" t="s">
        <v>10335</v>
      </c>
      <c r="F5026" s="124" t="s">
        <v>3</v>
      </c>
      <c r="G5026" s="124">
        <v>1619446</v>
      </c>
      <c r="H5026" s="124"/>
      <c r="I5026" s="128" t="s">
        <v>12665</v>
      </c>
      <c r="J5026" s="124"/>
      <c r="K5026" s="124"/>
      <c r="L5026" s="124"/>
      <c r="M5026" s="124"/>
      <c r="N5026" s="197">
        <v>0</v>
      </c>
      <c r="O5026" s="197">
        <v>35</v>
      </c>
      <c r="P5026" s="124" t="s">
        <v>1314</v>
      </c>
    </row>
    <row r="5027" spans="1:16" ht="63.75">
      <c r="A5027" s="266" t="s">
        <v>619</v>
      </c>
      <c r="B5027" s="124"/>
      <c r="C5027" s="125" t="s">
        <v>713</v>
      </c>
      <c r="D5027" s="195">
        <v>43224</v>
      </c>
      <c r="E5027" s="124" t="s">
        <v>10336</v>
      </c>
      <c r="F5027" s="124" t="s">
        <v>3</v>
      </c>
      <c r="G5027" s="124">
        <v>1619451</v>
      </c>
      <c r="H5027" s="124"/>
      <c r="I5027" s="128" t="s">
        <v>12666</v>
      </c>
      <c r="J5027" s="124"/>
      <c r="K5027" s="124"/>
      <c r="L5027" s="124"/>
      <c r="M5027" s="124"/>
      <c r="N5027" s="197">
        <v>0</v>
      </c>
      <c r="O5027" s="197">
        <v>61649.98</v>
      </c>
      <c r="P5027" s="124" t="s">
        <v>1314</v>
      </c>
    </row>
    <row r="5028" spans="1:16" ht="63.75">
      <c r="A5028" s="266">
        <v>683</v>
      </c>
      <c r="B5028" s="124"/>
      <c r="C5028" s="125" t="s">
        <v>868</v>
      </c>
      <c r="D5028" s="195">
        <v>43224</v>
      </c>
      <c r="E5028" s="124" t="s">
        <v>10337</v>
      </c>
      <c r="F5028" s="124" t="s">
        <v>3</v>
      </c>
      <c r="G5028" s="124">
        <v>1619461</v>
      </c>
      <c r="H5028" s="124"/>
      <c r="I5028" s="128" t="s">
        <v>12667</v>
      </c>
      <c r="J5028" s="124"/>
      <c r="K5028" s="124"/>
      <c r="L5028" s="124"/>
      <c r="M5028" s="124"/>
      <c r="N5028" s="197">
        <v>0</v>
      </c>
      <c r="O5028" s="197">
        <v>1134</v>
      </c>
      <c r="P5028" s="124" t="s">
        <v>1314</v>
      </c>
    </row>
    <row r="5029" spans="1:16" ht="51">
      <c r="A5029" s="266">
        <v>292</v>
      </c>
      <c r="B5029" s="124"/>
      <c r="C5029" s="125" t="s">
        <v>152</v>
      </c>
      <c r="D5029" s="195">
        <v>43224</v>
      </c>
      <c r="E5029" s="124" t="s">
        <v>10338</v>
      </c>
      <c r="F5029" s="124" t="s">
        <v>3</v>
      </c>
      <c r="G5029" s="124">
        <v>1619470</v>
      </c>
      <c r="H5029" s="124"/>
      <c r="I5029" s="128" t="s">
        <v>12668</v>
      </c>
      <c r="J5029" s="124"/>
      <c r="K5029" s="124"/>
      <c r="L5029" s="124"/>
      <c r="M5029" s="124"/>
      <c r="N5029" s="197">
        <v>0</v>
      </c>
      <c r="O5029" s="197">
        <v>54</v>
      </c>
      <c r="P5029" s="124" t="s">
        <v>1314</v>
      </c>
    </row>
    <row r="5030" spans="1:16" ht="63.75">
      <c r="A5030" s="266">
        <v>661</v>
      </c>
      <c r="B5030" s="124"/>
      <c r="C5030" s="125" t="s">
        <v>234</v>
      </c>
      <c r="D5030" s="195">
        <v>43224</v>
      </c>
      <c r="E5030" s="124" t="s">
        <v>10339</v>
      </c>
      <c r="F5030" s="124" t="s">
        <v>3</v>
      </c>
      <c r="G5030" s="124">
        <v>1619480</v>
      </c>
      <c r="H5030" s="124"/>
      <c r="I5030" s="128" t="s">
        <v>12669</v>
      </c>
      <c r="J5030" s="124"/>
      <c r="K5030" s="124"/>
      <c r="L5030" s="124"/>
      <c r="M5030" s="124"/>
      <c r="N5030" s="197">
        <v>0</v>
      </c>
      <c r="O5030" s="197">
        <v>15456.9</v>
      </c>
      <c r="P5030" s="124" t="s">
        <v>1314</v>
      </c>
    </row>
    <row r="5031" spans="1:16" ht="51">
      <c r="A5031" s="266" t="s">
        <v>619</v>
      </c>
      <c r="B5031" s="124"/>
      <c r="C5031" s="125" t="s">
        <v>713</v>
      </c>
      <c r="D5031" s="195">
        <v>43224</v>
      </c>
      <c r="E5031" s="124" t="s">
        <v>10340</v>
      </c>
      <c r="F5031" s="124" t="s">
        <v>3</v>
      </c>
      <c r="G5031" s="124">
        <v>1619482</v>
      </c>
      <c r="H5031" s="124"/>
      <c r="I5031" s="128" t="s">
        <v>12670</v>
      </c>
      <c r="J5031" s="124"/>
      <c r="K5031" s="124"/>
      <c r="L5031" s="124"/>
      <c r="M5031" s="124"/>
      <c r="N5031" s="197">
        <v>0</v>
      </c>
      <c r="O5031" s="197">
        <v>2507.4</v>
      </c>
      <c r="P5031" s="124" t="s">
        <v>1314</v>
      </c>
    </row>
    <row r="5032" spans="1:16" ht="63.75">
      <c r="A5032" s="266">
        <v>597</v>
      </c>
      <c r="B5032" s="124"/>
      <c r="C5032" s="125" t="s">
        <v>4550</v>
      </c>
      <c r="D5032" s="195">
        <v>43224</v>
      </c>
      <c r="E5032" s="124" t="s">
        <v>10341</v>
      </c>
      <c r="F5032" s="124" t="s">
        <v>3</v>
      </c>
      <c r="G5032" s="124">
        <v>1619483</v>
      </c>
      <c r="H5032" s="124"/>
      <c r="I5032" s="128" t="s">
        <v>12671</v>
      </c>
      <c r="J5032" s="124"/>
      <c r="K5032" s="124"/>
      <c r="L5032" s="124"/>
      <c r="M5032" s="124"/>
      <c r="N5032" s="197">
        <v>0</v>
      </c>
      <c r="O5032" s="197">
        <v>3397.38</v>
      </c>
      <c r="P5032" s="124" t="s">
        <v>1314</v>
      </c>
    </row>
    <row r="5033" spans="1:16" ht="63.75">
      <c r="A5033" s="266">
        <v>597</v>
      </c>
      <c r="B5033" s="124"/>
      <c r="C5033" s="125" t="s">
        <v>4550</v>
      </c>
      <c r="D5033" s="195">
        <v>43224</v>
      </c>
      <c r="E5033" s="124" t="s">
        <v>10342</v>
      </c>
      <c r="F5033" s="124" t="s">
        <v>3</v>
      </c>
      <c r="G5033" s="124">
        <v>1619485</v>
      </c>
      <c r="H5033" s="124"/>
      <c r="I5033" s="128" t="s">
        <v>12672</v>
      </c>
      <c r="J5033" s="124"/>
      <c r="K5033" s="124"/>
      <c r="L5033" s="124"/>
      <c r="M5033" s="124"/>
      <c r="N5033" s="197">
        <v>0</v>
      </c>
      <c r="O5033" s="197">
        <v>6244.55</v>
      </c>
      <c r="P5033" s="124" t="s">
        <v>1314</v>
      </c>
    </row>
    <row r="5034" spans="1:16" ht="51">
      <c r="A5034" s="266">
        <v>290</v>
      </c>
      <c r="B5034" s="124"/>
      <c r="C5034" s="125" t="s">
        <v>793</v>
      </c>
      <c r="D5034" s="195">
        <v>43224</v>
      </c>
      <c r="E5034" s="124" t="s">
        <v>10343</v>
      </c>
      <c r="F5034" s="124" t="s">
        <v>3</v>
      </c>
      <c r="G5034" s="124">
        <v>1619487</v>
      </c>
      <c r="H5034" s="124"/>
      <c r="I5034" s="128" t="s">
        <v>12673</v>
      </c>
      <c r="J5034" s="124"/>
      <c r="K5034" s="124"/>
      <c r="L5034" s="124"/>
      <c r="M5034" s="124"/>
      <c r="N5034" s="197">
        <v>0</v>
      </c>
      <c r="O5034" s="197">
        <v>2074</v>
      </c>
      <c r="P5034" s="124" t="s">
        <v>1314</v>
      </c>
    </row>
    <row r="5035" spans="1:16" ht="63.75">
      <c r="A5035" s="266">
        <v>290</v>
      </c>
      <c r="B5035" s="124"/>
      <c r="C5035" s="125" t="s">
        <v>793</v>
      </c>
      <c r="D5035" s="195">
        <v>43224</v>
      </c>
      <c r="E5035" s="124" t="s">
        <v>10344</v>
      </c>
      <c r="F5035" s="124" t="s">
        <v>3</v>
      </c>
      <c r="G5035" s="124">
        <v>1619491</v>
      </c>
      <c r="H5035" s="124"/>
      <c r="I5035" s="128" t="s">
        <v>12674</v>
      </c>
      <c r="J5035" s="124"/>
      <c r="K5035" s="124"/>
      <c r="L5035" s="124"/>
      <c r="M5035" s="124"/>
      <c r="N5035" s="197">
        <v>0</v>
      </c>
      <c r="O5035" s="197">
        <v>13788.1</v>
      </c>
      <c r="P5035" s="124" t="s">
        <v>1314</v>
      </c>
    </row>
    <row r="5036" spans="1:16" ht="63.75">
      <c r="A5036" s="266">
        <v>290</v>
      </c>
      <c r="B5036" s="124"/>
      <c r="C5036" s="125" t="s">
        <v>793</v>
      </c>
      <c r="D5036" s="195">
        <v>43224</v>
      </c>
      <c r="E5036" s="124" t="s">
        <v>10345</v>
      </c>
      <c r="F5036" s="124" t="s">
        <v>3</v>
      </c>
      <c r="G5036" s="124">
        <v>1619494</v>
      </c>
      <c r="H5036" s="124"/>
      <c r="I5036" s="128" t="s">
        <v>12675</v>
      </c>
      <c r="J5036" s="124"/>
      <c r="K5036" s="124"/>
      <c r="L5036" s="124"/>
      <c r="M5036" s="124"/>
      <c r="N5036" s="197">
        <v>0</v>
      </c>
      <c r="O5036" s="197">
        <v>108</v>
      </c>
      <c r="P5036" s="124" t="s">
        <v>1314</v>
      </c>
    </row>
    <row r="5037" spans="1:16" ht="51">
      <c r="A5037" s="266" t="s">
        <v>619</v>
      </c>
      <c r="B5037" s="124"/>
      <c r="C5037" s="125" t="s">
        <v>713</v>
      </c>
      <c r="D5037" s="195">
        <v>43224</v>
      </c>
      <c r="E5037" s="124" t="s">
        <v>10346</v>
      </c>
      <c r="F5037" s="124" t="s">
        <v>3</v>
      </c>
      <c r="G5037" s="124">
        <v>1619344</v>
      </c>
      <c r="H5037" s="124"/>
      <c r="I5037" s="128" t="s">
        <v>12676</v>
      </c>
      <c r="J5037" s="124"/>
      <c r="K5037" s="124"/>
      <c r="L5037" s="124"/>
      <c r="M5037" s="124"/>
      <c r="N5037" s="197">
        <v>0</v>
      </c>
      <c r="O5037" s="197">
        <v>25</v>
      </c>
      <c r="P5037" s="124" t="s">
        <v>1314</v>
      </c>
    </row>
    <row r="5038" spans="1:16" ht="51">
      <c r="A5038" s="266" t="s">
        <v>619</v>
      </c>
      <c r="B5038" s="124"/>
      <c r="C5038" s="125" t="s">
        <v>713</v>
      </c>
      <c r="D5038" s="195">
        <v>43224</v>
      </c>
      <c r="E5038" s="124" t="s">
        <v>10347</v>
      </c>
      <c r="F5038" s="124" t="s">
        <v>3</v>
      </c>
      <c r="G5038" s="124">
        <v>1619353</v>
      </c>
      <c r="H5038" s="124"/>
      <c r="I5038" s="128" t="s">
        <v>12677</v>
      </c>
      <c r="J5038" s="124"/>
      <c r="K5038" s="124"/>
      <c r="L5038" s="124"/>
      <c r="M5038" s="124"/>
      <c r="N5038" s="197">
        <v>0</v>
      </c>
      <c r="O5038" s="197">
        <v>946.07</v>
      </c>
      <c r="P5038" s="124" t="s">
        <v>1314</v>
      </c>
    </row>
    <row r="5039" spans="1:16" ht="38.25">
      <c r="A5039" s="266">
        <v>35</v>
      </c>
      <c r="B5039" s="124"/>
      <c r="C5039" s="125" t="s">
        <v>696</v>
      </c>
      <c r="D5039" s="195">
        <v>43224</v>
      </c>
      <c r="E5039" s="124" t="s">
        <v>10348</v>
      </c>
      <c r="F5039" s="124" t="s">
        <v>3</v>
      </c>
      <c r="G5039" s="124">
        <v>1619356</v>
      </c>
      <c r="H5039" s="124"/>
      <c r="I5039" s="128" t="s">
        <v>12678</v>
      </c>
      <c r="J5039" s="124"/>
      <c r="K5039" s="124"/>
      <c r="L5039" s="124"/>
      <c r="M5039" s="124"/>
      <c r="N5039" s="197">
        <v>0</v>
      </c>
      <c r="O5039" s="197">
        <v>460</v>
      </c>
      <c r="P5039" s="124" t="s">
        <v>1314</v>
      </c>
    </row>
    <row r="5040" spans="1:16" ht="51">
      <c r="A5040" s="266" t="s">
        <v>619</v>
      </c>
      <c r="B5040" s="124"/>
      <c r="C5040" s="125" t="s">
        <v>713</v>
      </c>
      <c r="D5040" s="195">
        <v>43224</v>
      </c>
      <c r="E5040" s="124" t="s">
        <v>10349</v>
      </c>
      <c r="F5040" s="124" t="s">
        <v>3</v>
      </c>
      <c r="G5040" s="124">
        <v>1619360</v>
      </c>
      <c r="H5040" s="124"/>
      <c r="I5040" s="128" t="s">
        <v>12679</v>
      </c>
      <c r="J5040" s="124"/>
      <c r="K5040" s="124"/>
      <c r="L5040" s="124"/>
      <c r="M5040" s="124"/>
      <c r="N5040" s="197">
        <v>0</v>
      </c>
      <c r="O5040" s="197">
        <v>390</v>
      </c>
      <c r="P5040" s="124" t="s">
        <v>1314</v>
      </c>
    </row>
    <row r="5041" spans="1:16" ht="51">
      <c r="A5041" s="266" t="s">
        <v>619</v>
      </c>
      <c r="B5041" s="124"/>
      <c r="C5041" s="125" t="s">
        <v>713</v>
      </c>
      <c r="D5041" s="195">
        <v>43224</v>
      </c>
      <c r="E5041" s="124" t="s">
        <v>10350</v>
      </c>
      <c r="F5041" s="124" t="s">
        <v>3</v>
      </c>
      <c r="G5041" s="124">
        <v>1619364</v>
      </c>
      <c r="H5041" s="124"/>
      <c r="I5041" s="128" t="s">
        <v>12680</v>
      </c>
      <c r="J5041" s="124"/>
      <c r="K5041" s="124"/>
      <c r="L5041" s="124"/>
      <c r="M5041" s="124"/>
      <c r="N5041" s="197">
        <v>0</v>
      </c>
      <c r="O5041" s="197">
        <v>6200</v>
      </c>
      <c r="P5041" s="124" t="s">
        <v>1314</v>
      </c>
    </row>
    <row r="5042" spans="1:16" ht="51">
      <c r="A5042" s="266" t="s">
        <v>619</v>
      </c>
      <c r="B5042" s="124"/>
      <c r="C5042" s="125" t="s">
        <v>713</v>
      </c>
      <c r="D5042" s="195">
        <v>43224</v>
      </c>
      <c r="E5042" s="124" t="s">
        <v>10351</v>
      </c>
      <c r="F5042" s="124" t="s">
        <v>3</v>
      </c>
      <c r="G5042" s="124">
        <v>1619365</v>
      </c>
      <c r="H5042" s="124"/>
      <c r="I5042" s="128" t="s">
        <v>12681</v>
      </c>
      <c r="J5042" s="124"/>
      <c r="K5042" s="124"/>
      <c r="L5042" s="124"/>
      <c r="M5042" s="124"/>
      <c r="N5042" s="197">
        <v>0</v>
      </c>
      <c r="O5042" s="197">
        <v>5000</v>
      </c>
      <c r="P5042" s="124" t="s">
        <v>1314</v>
      </c>
    </row>
    <row r="5043" spans="1:16" ht="51">
      <c r="A5043" s="266" t="s">
        <v>619</v>
      </c>
      <c r="B5043" s="124"/>
      <c r="C5043" s="125" t="s">
        <v>713</v>
      </c>
      <c r="D5043" s="195">
        <v>43224</v>
      </c>
      <c r="E5043" s="124" t="s">
        <v>10352</v>
      </c>
      <c r="F5043" s="124" t="s">
        <v>3</v>
      </c>
      <c r="G5043" s="124">
        <v>1619366</v>
      </c>
      <c r="H5043" s="124"/>
      <c r="I5043" s="128" t="s">
        <v>4884</v>
      </c>
      <c r="J5043" s="124"/>
      <c r="K5043" s="124"/>
      <c r="L5043" s="124"/>
      <c r="M5043" s="124"/>
      <c r="N5043" s="197">
        <v>0</v>
      </c>
      <c r="O5043" s="197">
        <v>150</v>
      </c>
      <c r="P5043" s="124" t="s">
        <v>1314</v>
      </c>
    </row>
    <row r="5044" spans="1:16" ht="51">
      <c r="A5044" s="266" t="s">
        <v>619</v>
      </c>
      <c r="B5044" s="124"/>
      <c r="C5044" s="125" t="s">
        <v>713</v>
      </c>
      <c r="D5044" s="195">
        <v>43224</v>
      </c>
      <c r="E5044" s="124" t="s">
        <v>10353</v>
      </c>
      <c r="F5044" s="124" t="s">
        <v>3</v>
      </c>
      <c r="G5044" s="124">
        <v>1619372</v>
      </c>
      <c r="H5044" s="124"/>
      <c r="I5044" s="128" t="s">
        <v>12682</v>
      </c>
      <c r="J5044" s="124"/>
      <c r="K5044" s="124"/>
      <c r="L5044" s="124"/>
      <c r="M5044" s="124"/>
      <c r="N5044" s="197">
        <v>0</v>
      </c>
      <c r="O5044" s="197">
        <v>39</v>
      </c>
      <c r="P5044" s="124" t="s">
        <v>5265</v>
      </c>
    </row>
    <row r="5045" spans="1:16" ht="38.25">
      <c r="A5045" s="266">
        <v>283</v>
      </c>
      <c r="B5045" s="124"/>
      <c r="C5045" s="125" t="s">
        <v>146</v>
      </c>
      <c r="D5045" s="195">
        <v>43224</v>
      </c>
      <c r="E5045" s="124" t="s">
        <v>10354</v>
      </c>
      <c r="F5045" s="124" t="s">
        <v>3</v>
      </c>
      <c r="G5045" s="124">
        <v>1619381</v>
      </c>
      <c r="H5045" s="124"/>
      <c r="I5045" s="128" t="s">
        <v>12683</v>
      </c>
      <c r="J5045" s="124"/>
      <c r="K5045" s="124"/>
      <c r="L5045" s="124"/>
      <c r="M5045" s="124"/>
      <c r="N5045" s="197">
        <v>0</v>
      </c>
      <c r="O5045" s="197">
        <v>1855</v>
      </c>
      <c r="P5045" s="124" t="s">
        <v>1314</v>
      </c>
    </row>
    <row r="5046" spans="1:16" ht="51">
      <c r="A5046" s="266" t="s">
        <v>619</v>
      </c>
      <c r="B5046" s="124"/>
      <c r="C5046" s="125" t="s">
        <v>713</v>
      </c>
      <c r="D5046" s="195">
        <v>43224</v>
      </c>
      <c r="E5046" s="124" t="s">
        <v>10355</v>
      </c>
      <c r="F5046" s="124" t="s">
        <v>3</v>
      </c>
      <c r="G5046" s="124">
        <v>1619383</v>
      </c>
      <c r="H5046" s="124"/>
      <c r="I5046" s="128" t="s">
        <v>12684</v>
      </c>
      <c r="J5046" s="124"/>
      <c r="K5046" s="124"/>
      <c r="L5046" s="124"/>
      <c r="M5046" s="124"/>
      <c r="N5046" s="197">
        <v>0</v>
      </c>
      <c r="O5046" s="197">
        <v>260</v>
      </c>
      <c r="P5046" s="124" t="s">
        <v>1314</v>
      </c>
    </row>
    <row r="5047" spans="1:16" ht="51">
      <c r="A5047" s="266" t="s">
        <v>619</v>
      </c>
      <c r="B5047" s="124"/>
      <c r="C5047" s="125" t="s">
        <v>713</v>
      </c>
      <c r="D5047" s="195">
        <v>43224</v>
      </c>
      <c r="E5047" s="124" t="s">
        <v>10356</v>
      </c>
      <c r="F5047" s="124" t="s">
        <v>3</v>
      </c>
      <c r="G5047" s="124">
        <v>1619385</v>
      </c>
      <c r="H5047" s="124"/>
      <c r="I5047" s="128" t="s">
        <v>12685</v>
      </c>
      <c r="J5047" s="124"/>
      <c r="K5047" s="124"/>
      <c r="L5047" s="124"/>
      <c r="M5047" s="124"/>
      <c r="N5047" s="197">
        <v>0</v>
      </c>
      <c r="O5047" s="197">
        <v>101.60000000000001</v>
      </c>
      <c r="P5047" s="124" t="s">
        <v>1314</v>
      </c>
    </row>
    <row r="5048" spans="1:16" ht="51">
      <c r="A5048" s="266">
        <v>526</v>
      </c>
      <c r="B5048" s="124"/>
      <c r="C5048" s="125" t="s">
        <v>846</v>
      </c>
      <c r="D5048" s="195">
        <v>43224</v>
      </c>
      <c r="E5048" s="124" t="s">
        <v>10357</v>
      </c>
      <c r="F5048" s="124" t="s">
        <v>3</v>
      </c>
      <c r="G5048" s="124">
        <v>1619386</v>
      </c>
      <c r="H5048" s="124"/>
      <c r="I5048" s="128" t="s">
        <v>12686</v>
      </c>
      <c r="J5048" s="124"/>
      <c r="K5048" s="124"/>
      <c r="L5048" s="124"/>
      <c r="M5048" s="124"/>
      <c r="N5048" s="197">
        <v>0</v>
      </c>
      <c r="O5048" s="197">
        <v>670</v>
      </c>
      <c r="P5048" s="124" t="s">
        <v>1314</v>
      </c>
    </row>
    <row r="5049" spans="1:16" ht="38.25">
      <c r="A5049" s="266">
        <v>283</v>
      </c>
      <c r="B5049" s="124"/>
      <c r="C5049" s="125" t="s">
        <v>146</v>
      </c>
      <c r="D5049" s="195">
        <v>43224</v>
      </c>
      <c r="E5049" s="124" t="s">
        <v>10358</v>
      </c>
      <c r="F5049" s="124" t="s">
        <v>3</v>
      </c>
      <c r="G5049" s="124">
        <v>1619390</v>
      </c>
      <c r="H5049" s="124"/>
      <c r="I5049" s="128" t="s">
        <v>12687</v>
      </c>
      <c r="J5049" s="124"/>
      <c r="K5049" s="124"/>
      <c r="L5049" s="124"/>
      <c r="M5049" s="124"/>
      <c r="N5049" s="197">
        <v>0</v>
      </c>
      <c r="O5049" s="197">
        <v>1443</v>
      </c>
      <c r="P5049" s="124" t="s">
        <v>1314</v>
      </c>
    </row>
    <row r="5050" spans="1:16" ht="51">
      <c r="A5050" s="266" t="s">
        <v>619</v>
      </c>
      <c r="B5050" s="124"/>
      <c r="C5050" s="125" t="s">
        <v>713</v>
      </c>
      <c r="D5050" s="195">
        <v>43224</v>
      </c>
      <c r="E5050" s="124" t="s">
        <v>10359</v>
      </c>
      <c r="F5050" s="124" t="s">
        <v>3</v>
      </c>
      <c r="G5050" s="124">
        <v>1619340</v>
      </c>
      <c r="H5050" s="124"/>
      <c r="I5050" s="128" t="s">
        <v>12688</v>
      </c>
      <c r="J5050" s="124"/>
      <c r="K5050" s="124"/>
      <c r="L5050" s="124"/>
      <c r="M5050" s="124"/>
      <c r="N5050" s="197">
        <v>0</v>
      </c>
      <c r="O5050" s="197">
        <v>2857</v>
      </c>
      <c r="P5050" s="124" t="s">
        <v>1314</v>
      </c>
    </row>
    <row r="5051" spans="1:16" ht="51">
      <c r="A5051" s="266" t="s">
        <v>619</v>
      </c>
      <c r="B5051" s="124"/>
      <c r="C5051" s="125" t="s">
        <v>713</v>
      </c>
      <c r="D5051" s="195">
        <v>43224</v>
      </c>
      <c r="E5051" s="124" t="s">
        <v>10360</v>
      </c>
      <c r="F5051" s="124" t="s">
        <v>3</v>
      </c>
      <c r="G5051" s="124">
        <v>1619328</v>
      </c>
      <c r="H5051" s="124"/>
      <c r="I5051" s="128" t="s">
        <v>12689</v>
      </c>
      <c r="J5051" s="124"/>
      <c r="K5051" s="124"/>
      <c r="L5051" s="124"/>
      <c r="M5051" s="124"/>
      <c r="N5051" s="197">
        <v>0</v>
      </c>
      <c r="O5051" s="197">
        <v>1903.53</v>
      </c>
      <c r="P5051" s="124" t="s">
        <v>1314</v>
      </c>
    </row>
    <row r="5052" spans="1:16" ht="38.25">
      <c r="A5052" s="266">
        <v>585</v>
      </c>
      <c r="B5052" s="124"/>
      <c r="C5052" s="125" t="s">
        <v>221</v>
      </c>
      <c r="D5052" s="195">
        <v>43224</v>
      </c>
      <c r="E5052" s="124" t="s">
        <v>10361</v>
      </c>
      <c r="F5052" s="124" t="s">
        <v>3</v>
      </c>
      <c r="G5052" s="124">
        <v>1619319</v>
      </c>
      <c r="H5052" s="124"/>
      <c r="I5052" s="128" t="s">
        <v>12690</v>
      </c>
      <c r="J5052" s="124"/>
      <c r="K5052" s="124"/>
      <c r="L5052" s="124"/>
      <c r="M5052" s="124"/>
      <c r="N5052" s="197">
        <v>0</v>
      </c>
      <c r="O5052" s="197">
        <v>2770.5</v>
      </c>
      <c r="P5052" s="124" t="s">
        <v>1314</v>
      </c>
    </row>
    <row r="5053" spans="1:16" ht="63.75">
      <c r="A5053" s="266">
        <v>10</v>
      </c>
      <c r="B5053" s="124"/>
      <c r="C5053" s="125" t="s">
        <v>690</v>
      </c>
      <c r="D5053" s="195">
        <v>43224</v>
      </c>
      <c r="E5053" s="124" t="s">
        <v>10362</v>
      </c>
      <c r="F5053" s="124" t="s">
        <v>6</v>
      </c>
      <c r="G5053" s="124">
        <v>728109</v>
      </c>
      <c r="H5053" s="124"/>
      <c r="I5053" s="128" t="s">
        <v>12691</v>
      </c>
      <c r="J5053" s="124"/>
      <c r="K5053" s="124"/>
      <c r="L5053" s="124"/>
      <c r="M5053" s="124"/>
      <c r="N5053" s="197">
        <v>0</v>
      </c>
      <c r="O5053" s="197">
        <v>17633.900000000001</v>
      </c>
      <c r="P5053" s="124" t="s">
        <v>1314</v>
      </c>
    </row>
    <row r="5054" spans="1:16" ht="63.75">
      <c r="A5054" s="266">
        <v>86</v>
      </c>
      <c r="B5054" s="124"/>
      <c r="C5054" s="125" t="s">
        <v>710</v>
      </c>
      <c r="D5054" s="195">
        <v>43224</v>
      </c>
      <c r="E5054" s="124" t="s">
        <v>10363</v>
      </c>
      <c r="F5054" s="124" t="s">
        <v>6</v>
      </c>
      <c r="G5054" s="124">
        <v>728113</v>
      </c>
      <c r="H5054" s="124"/>
      <c r="I5054" s="128" t="s">
        <v>12692</v>
      </c>
      <c r="J5054" s="124"/>
      <c r="K5054" s="124"/>
      <c r="L5054" s="124"/>
      <c r="M5054" s="124"/>
      <c r="N5054" s="197">
        <v>0</v>
      </c>
      <c r="O5054" s="197">
        <v>1953213.5</v>
      </c>
      <c r="P5054" s="124" t="s">
        <v>1314</v>
      </c>
    </row>
    <row r="5055" spans="1:16" ht="63.75">
      <c r="A5055" s="266">
        <v>10</v>
      </c>
      <c r="B5055" s="124"/>
      <c r="C5055" s="125" t="s">
        <v>690</v>
      </c>
      <c r="D5055" s="195">
        <v>43224</v>
      </c>
      <c r="E5055" s="124" t="s">
        <v>10364</v>
      </c>
      <c r="F5055" s="124" t="s">
        <v>6</v>
      </c>
      <c r="G5055" s="124">
        <v>728117</v>
      </c>
      <c r="H5055" s="124"/>
      <c r="I5055" s="128" t="s">
        <v>12693</v>
      </c>
      <c r="J5055" s="124"/>
      <c r="K5055" s="124"/>
      <c r="L5055" s="124"/>
      <c r="M5055" s="124"/>
      <c r="N5055" s="197">
        <v>0</v>
      </c>
      <c r="O5055" s="197">
        <v>105403.9</v>
      </c>
      <c r="P5055" s="124" t="s">
        <v>1314</v>
      </c>
    </row>
    <row r="5056" spans="1:16" ht="63.75">
      <c r="A5056" s="266">
        <v>86</v>
      </c>
      <c r="B5056" s="124"/>
      <c r="C5056" s="125" t="s">
        <v>710</v>
      </c>
      <c r="D5056" s="195">
        <v>43224</v>
      </c>
      <c r="E5056" s="124" t="s">
        <v>10365</v>
      </c>
      <c r="F5056" s="124" t="s">
        <v>15</v>
      </c>
      <c r="G5056" s="124">
        <v>728114</v>
      </c>
      <c r="H5056" s="124"/>
      <c r="I5056" s="128" t="s">
        <v>12694</v>
      </c>
      <c r="J5056" s="124"/>
      <c r="K5056" s="124"/>
      <c r="L5056" s="124"/>
      <c r="M5056" s="124"/>
      <c r="N5056" s="197">
        <v>50</v>
      </c>
      <c r="O5056" s="197">
        <v>0</v>
      </c>
      <c r="P5056" s="124" t="s">
        <v>1314</v>
      </c>
    </row>
    <row r="5057" spans="1:16" ht="51">
      <c r="A5057" s="266">
        <v>513</v>
      </c>
      <c r="B5057" s="124"/>
      <c r="C5057" s="125" t="s">
        <v>201</v>
      </c>
      <c r="D5057" s="195">
        <v>43224</v>
      </c>
      <c r="E5057" s="124" t="s">
        <v>10366</v>
      </c>
      <c r="F5057" s="124" t="s">
        <v>15</v>
      </c>
      <c r="G5057" s="124">
        <v>728108</v>
      </c>
      <c r="H5057" s="124"/>
      <c r="I5057" s="128" t="s">
        <v>12695</v>
      </c>
      <c r="J5057" s="124"/>
      <c r="K5057" s="124"/>
      <c r="L5057" s="124"/>
      <c r="M5057" s="124"/>
      <c r="N5057" s="197">
        <v>50</v>
      </c>
      <c r="O5057" s="197">
        <v>0</v>
      </c>
      <c r="P5057" s="124" t="s">
        <v>1314</v>
      </c>
    </row>
    <row r="5058" spans="1:16" ht="63.75">
      <c r="A5058" s="266">
        <v>513</v>
      </c>
      <c r="B5058" s="124"/>
      <c r="C5058" s="125" t="s">
        <v>201</v>
      </c>
      <c r="D5058" s="195">
        <v>43224</v>
      </c>
      <c r="E5058" s="124" t="s">
        <v>10367</v>
      </c>
      <c r="F5058" s="124" t="s">
        <v>15</v>
      </c>
      <c r="G5058" s="124">
        <v>728104</v>
      </c>
      <c r="H5058" s="124"/>
      <c r="I5058" s="128" t="s">
        <v>12696</v>
      </c>
      <c r="J5058" s="124"/>
      <c r="K5058" s="124"/>
      <c r="L5058" s="124"/>
      <c r="M5058" s="124"/>
      <c r="N5058" s="197">
        <v>50</v>
      </c>
      <c r="O5058" s="197">
        <v>0</v>
      </c>
      <c r="P5058" s="124" t="s">
        <v>1314</v>
      </c>
    </row>
    <row r="5059" spans="1:16" ht="63.75">
      <c r="A5059" s="266">
        <v>10</v>
      </c>
      <c r="B5059" s="124"/>
      <c r="C5059" s="125" t="s">
        <v>690</v>
      </c>
      <c r="D5059" s="195">
        <v>43224</v>
      </c>
      <c r="E5059" s="124" t="s">
        <v>10368</v>
      </c>
      <c r="F5059" s="124" t="s">
        <v>15</v>
      </c>
      <c r="G5059" s="124">
        <v>728118</v>
      </c>
      <c r="H5059" s="124"/>
      <c r="I5059" s="128" t="s">
        <v>12697</v>
      </c>
      <c r="J5059" s="124"/>
      <c r="K5059" s="124"/>
      <c r="L5059" s="124"/>
      <c r="M5059" s="124"/>
      <c r="N5059" s="197">
        <v>50</v>
      </c>
      <c r="O5059" s="197">
        <v>0</v>
      </c>
      <c r="P5059" s="124" t="s">
        <v>1314</v>
      </c>
    </row>
    <row r="5060" spans="1:16" ht="63.75">
      <c r="A5060" s="266">
        <v>513</v>
      </c>
      <c r="B5060" s="124"/>
      <c r="C5060" s="125" t="s">
        <v>201</v>
      </c>
      <c r="D5060" s="195">
        <v>43224</v>
      </c>
      <c r="E5060" s="124" t="s">
        <v>10369</v>
      </c>
      <c r="F5060" s="124" t="s">
        <v>15</v>
      </c>
      <c r="G5060" s="124">
        <v>728120</v>
      </c>
      <c r="H5060" s="124"/>
      <c r="I5060" s="128" t="s">
        <v>6766</v>
      </c>
      <c r="J5060" s="124"/>
      <c r="K5060" s="124"/>
      <c r="L5060" s="124"/>
      <c r="M5060" s="124"/>
      <c r="N5060" s="197">
        <v>50</v>
      </c>
      <c r="O5060" s="197">
        <v>0</v>
      </c>
      <c r="P5060" s="124" t="s">
        <v>1314</v>
      </c>
    </row>
    <row r="5061" spans="1:16" ht="63.75">
      <c r="A5061" s="266">
        <v>10</v>
      </c>
      <c r="B5061" s="124"/>
      <c r="C5061" s="125" t="s">
        <v>690</v>
      </c>
      <c r="D5061" s="195">
        <v>43224</v>
      </c>
      <c r="E5061" s="124" t="s">
        <v>10370</v>
      </c>
      <c r="F5061" s="124" t="s">
        <v>15</v>
      </c>
      <c r="G5061" s="124">
        <v>728110</v>
      </c>
      <c r="H5061" s="124"/>
      <c r="I5061" s="128" t="s">
        <v>12698</v>
      </c>
      <c r="J5061" s="124"/>
      <c r="K5061" s="124"/>
      <c r="L5061" s="124"/>
      <c r="M5061" s="124"/>
      <c r="N5061" s="197">
        <v>50</v>
      </c>
      <c r="O5061" s="197">
        <v>0</v>
      </c>
      <c r="P5061" s="124" t="s">
        <v>1314</v>
      </c>
    </row>
    <row r="5062" spans="1:16" ht="76.5">
      <c r="A5062" s="266">
        <v>25</v>
      </c>
      <c r="B5062" s="124"/>
      <c r="C5062" s="125" t="s">
        <v>694</v>
      </c>
      <c r="D5062" s="195">
        <v>43224</v>
      </c>
      <c r="E5062" s="124" t="s">
        <v>10371</v>
      </c>
      <c r="F5062" s="124" t="s">
        <v>1315</v>
      </c>
      <c r="G5062" s="124">
        <v>17545887</v>
      </c>
      <c r="H5062" s="124"/>
      <c r="I5062" s="128" t="s">
        <v>12699</v>
      </c>
      <c r="J5062" s="124"/>
      <c r="K5062" s="124"/>
      <c r="L5062" s="124"/>
      <c r="M5062" s="124"/>
      <c r="N5062" s="197">
        <v>2430610.56</v>
      </c>
      <c r="O5062" s="197">
        <v>0</v>
      </c>
      <c r="P5062" s="124" t="s">
        <v>1314</v>
      </c>
    </row>
    <row r="5063" spans="1:16" ht="76.5">
      <c r="A5063" s="266">
        <v>25</v>
      </c>
      <c r="B5063" s="124"/>
      <c r="C5063" s="125" t="s">
        <v>694</v>
      </c>
      <c r="D5063" s="195">
        <v>43224</v>
      </c>
      <c r="E5063" s="124" t="s">
        <v>10372</v>
      </c>
      <c r="F5063" s="124" t="s">
        <v>1315</v>
      </c>
      <c r="G5063" s="124">
        <v>17545909</v>
      </c>
      <c r="H5063" s="124"/>
      <c r="I5063" s="128" t="s">
        <v>12700</v>
      </c>
      <c r="J5063" s="124"/>
      <c r="K5063" s="124"/>
      <c r="L5063" s="124"/>
      <c r="M5063" s="124"/>
      <c r="N5063" s="197">
        <v>504912.65</v>
      </c>
      <c r="O5063" s="197">
        <v>0</v>
      </c>
      <c r="P5063" s="124" t="s">
        <v>1314</v>
      </c>
    </row>
    <row r="5064" spans="1:16" ht="76.5">
      <c r="A5064" s="266">
        <v>25</v>
      </c>
      <c r="B5064" s="124"/>
      <c r="C5064" s="125" t="s">
        <v>694</v>
      </c>
      <c r="D5064" s="195">
        <v>43224</v>
      </c>
      <c r="E5064" s="124" t="s">
        <v>10373</v>
      </c>
      <c r="F5064" s="124" t="s">
        <v>1315</v>
      </c>
      <c r="G5064" s="124">
        <v>17546078</v>
      </c>
      <c r="H5064" s="124"/>
      <c r="I5064" s="128" t="s">
        <v>12701</v>
      </c>
      <c r="J5064" s="124"/>
      <c r="K5064" s="124"/>
      <c r="L5064" s="124"/>
      <c r="M5064" s="124"/>
      <c r="N5064" s="197">
        <v>900214.92</v>
      </c>
      <c r="O5064" s="197">
        <v>0</v>
      </c>
      <c r="P5064" s="124" t="s">
        <v>1314</v>
      </c>
    </row>
    <row r="5065" spans="1:16" ht="76.5">
      <c r="A5065" s="266">
        <v>25</v>
      </c>
      <c r="B5065" s="124"/>
      <c r="C5065" s="125" t="s">
        <v>694</v>
      </c>
      <c r="D5065" s="195">
        <v>43224</v>
      </c>
      <c r="E5065" s="124" t="s">
        <v>10374</v>
      </c>
      <c r="F5065" s="124" t="s">
        <v>1315</v>
      </c>
      <c r="G5065" s="124">
        <v>17546819</v>
      </c>
      <c r="H5065" s="124"/>
      <c r="I5065" s="128" t="s">
        <v>12702</v>
      </c>
      <c r="J5065" s="124"/>
      <c r="K5065" s="124"/>
      <c r="L5065" s="124"/>
      <c r="M5065" s="124"/>
      <c r="N5065" s="197">
        <v>820598.55</v>
      </c>
      <c r="O5065" s="197">
        <v>0</v>
      </c>
      <c r="P5065" s="124" t="s">
        <v>1314</v>
      </c>
    </row>
    <row r="5066" spans="1:16" ht="76.5">
      <c r="A5066" s="266">
        <v>25</v>
      </c>
      <c r="B5066" s="124"/>
      <c r="C5066" s="125" t="s">
        <v>694</v>
      </c>
      <c r="D5066" s="195">
        <v>43224</v>
      </c>
      <c r="E5066" s="124" t="s">
        <v>10375</v>
      </c>
      <c r="F5066" s="124" t="s">
        <v>1315</v>
      </c>
      <c r="G5066" s="124">
        <v>17545829</v>
      </c>
      <c r="H5066" s="124"/>
      <c r="I5066" s="128" t="s">
        <v>9344</v>
      </c>
      <c r="J5066" s="124"/>
      <c r="K5066" s="124"/>
      <c r="L5066" s="124"/>
      <c r="M5066" s="124"/>
      <c r="N5066" s="197">
        <v>177273.02</v>
      </c>
      <c r="O5066" s="197">
        <v>0</v>
      </c>
      <c r="P5066" s="124" t="s">
        <v>1314</v>
      </c>
    </row>
    <row r="5067" spans="1:16" ht="76.5">
      <c r="A5067" s="266">
        <v>25</v>
      </c>
      <c r="B5067" s="124"/>
      <c r="C5067" s="125" t="s">
        <v>694</v>
      </c>
      <c r="D5067" s="195">
        <v>43224</v>
      </c>
      <c r="E5067" s="124" t="s">
        <v>10376</v>
      </c>
      <c r="F5067" s="124" t="s">
        <v>1315</v>
      </c>
      <c r="G5067" s="124">
        <v>17545851</v>
      </c>
      <c r="H5067" s="124"/>
      <c r="I5067" s="128" t="s">
        <v>12703</v>
      </c>
      <c r="J5067" s="124"/>
      <c r="K5067" s="124"/>
      <c r="L5067" s="124"/>
      <c r="M5067" s="124"/>
      <c r="N5067" s="197">
        <v>554565.91</v>
      </c>
      <c r="O5067" s="197">
        <v>0</v>
      </c>
      <c r="P5067" s="124" t="s">
        <v>1314</v>
      </c>
    </row>
    <row r="5068" spans="1:16" ht="76.5">
      <c r="A5068" s="266" t="s">
        <v>620</v>
      </c>
      <c r="B5068" s="124"/>
      <c r="C5068" s="125" t="s">
        <v>714</v>
      </c>
      <c r="D5068" s="195">
        <v>43224</v>
      </c>
      <c r="E5068" s="124" t="s">
        <v>10377</v>
      </c>
      <c r="F5068" s="124" t="s">
        <v>6</v>
      </c>
      <c r="G5068" s="124">
        <v>970930</v>
      </c>
      <c r="H5068" s="124"/>
      <c r="I5068" s="128" t="s">
        <v>12704</v>
      </c>
      <c r="J5068" s="124"/>
      <c r="K5068" s="124"/>
      <c r="L5068" s="124"/>
      <c r="M5068" s="124"/>
      <c r="N5068" s="197">
        <v>0</v>
      </c>
      <c r="O5068" s="197">
        <v>20000</v>
      </c>
      <c r="P5068" s="124" t="s">
        <v>1314</v>
      </c>
    </row>
    <row r="5069" spans="1:16" ht="63.75">
      <c r="A5069" s="266">
        <v>10</v>
      </c>
      <c r="B5069" s="124"/>
      <c r="C5069" s="125" t="s">
        <v>690</v>
      </c>
      <c r="D5069" s="195">
        <v>43224</v>
      </c>
      <c r="E5069" s="124" t="s">
        <v>10378</v>
      </c>
      <c r="F5069" s="124" t="s">
        <v>6</v>
      </c>
      <c r="G5069" s="124">
        <v>728712</v>
      </c>
      <c r="H5069" s="124"/>
      <c r="I5069" s="128" t="s">
        <v>12705</v>
      </c>
      <c r="J5069" s="124"/>
      <c r="K5069" s="124"/>
      <c r="L5069" s="124"/>
      <c r="M5069" s="124"/>
      <c r="N5069" s="197">
        <v>0</v>
      </c>
      <c r="O5069" s="197">
        <v>6691.59</v>
      </c>
      <c r="P5069" s="124" t="s">
        <v>1314</v>
      </c>
    </row>
    <row r="5070" spans="1:16" ht="63.75">
      <c r="A5070" s="266">
        <v>10</v>
      </c>
      <c r="B5070" s="124"/>
      <c r="C5070" s="125" t="s">
        <v>690</v>
      </c>
      <c r="D5070" s="195">
        <v>43224</v>
      </c>
      <c r="E5070" s="124" t="s">
        <v>10379</v>
      </c>
      <c r="F5070" s="124" t="s">
        <v>6</v>
      </c>
      <c r="G5070" s="124">
        <v>728823</v>
      </c>
      <c r="H5070" s="124"/>
      <c r="I5070" s="128" t="s">
        <v>12706</v>
      </c>
      <c r="J5070" s="124"/>
      <c r="K5070" s="124"/>
      <c r="L5070" s="124"/>
      <c r="M5070" s="124"/>
      <c r="N5070" s="197">
        <v>0</v>
      </c>
      <c r="O5070" s="197">
        <v>38141.870000000003</v>
      </c>
      <c r="P5070" s="124" t="s">
        <v>1314</v>
      </c>
    </row>
    <row r="5071" spans="1:16" ht="63.75">
      <c r="A5071" s="266">
        <v>513</v>
      </c>
      <c r="B5071" s="124"/>
      <c r="C5071" s="125" t="s">
        <v>201</v>
      </c>
      <c r="D5071" s="195">
        <v>43224</v>
      </c>
      <c r="E5071" s="124" t="s">
        <v>10380</v>
      </c>
      <c r="F5071" s="124" t="s">
        <v>15</v>
      </c>
      <c r="G5071" s="124">
        <v>728711</v>
      </c>
      <c r="H5071" s="124"/>
      <c r="I5071" s="128" t="s">
        <v>12707</v>
      </c>
      <c r="J5071" s="124"/>
      <c r="K5071" s="124"/>
      <c r="L5071" s="124"/>
      <c r="M5071" s="124"/>
      <c r="N5071" s="197">
        <v>50</v>
      </c>
      <c r="O5071" s="197">
        <v>0</v>
      </c>
      <c r="P5071" s="124" t="s">
        <v>1314</v>
      </c>
    </row>
    <row r="5072" spans="1:16" ht="63.75">
      <c r="A5072" s="266">
        <v>10</v>
      </c>
      <c r="B5072" s="124"/>
      <c r="C5072" s="125" t="s">
        <v>690</v>
      </c>
      <c r="D5072" s="195">
        <v>43224</v>
      </c>
      <c r="E5072" s="124" t="s">
        <v>10381</v>
      </c>
      <c r="F5072" s="124" t="s">
        <v>15</v>
      </c>
      <c r="G5072" s="124">
        <v>728713</v>
      </c>
      <c r="H5072" s="124"/>
      <c r="I5072" s="128" t="s">
        <v>12708</v>
      </c>
      <c r="J5072" s="124"/>
      <c r="K5072" s="124"/>
      <c r="L5072" s="124"/>
      <c r="M5072" s="124"/>
      <c r="N5072" s="197">
        <v>50</v>
      </c>
      <c r="O5072" s="197">
        <v>0</v>
      </c>
      <c r="P5072" s="124" t="s">
        <v>1314</v>
      </c>
    </row>
    <row r="5073" spans="1:16" ht="63.75">
      <c r="A5073" s="266">
        <v>513</v>
      </c>
      <c r="B5073" s="124"/>
      <c r="C5073" s="125" t="s">
        <v>201</v>
      </c>
      <c r="D5073" s="195">
        <v>43224</v>
      </c>
      <c r="E5073" s="124" t="s">
        <v>10382</v>
      </c>
      <c r="F5073" s="124" t="s">
        <v>15</v>
      </c>
      <c r="G5073" s="124">
        <v>728822</v>
      </c>
      <c r="H5073" s="124"/>
      <c r="I5073" s="128" t="s">
        <v>12709</v>
      </c>
      <c r="J5073" s="124"/>
      <c r="K5073" s="124"/>
      <c r="L5073" s="124"/>
      <c r="M5073" s="124"/>
      <c r="N5073" s="197">
        <v>50</v>
      </c>
      <c r="O5073" s="197">
        <v>0</v>
      </c>
      <c r="P5073" s="124" t="s">
        <v>1314</v>
      </c>
    </row>
    <row r="5074" spans="1:16" ht="63.75">
      <c r="A5074" s="266">
        <v>10</v>
      </c>
      <c r="B5074" s="124"/>
      <c r="C5074" s="125" t="s">
        <v>690</v>
      </c>
      <c r="D5074" s="195">
        <v>43224</v>
      </c>
      <c r="E5074" s="124" t="s">
        <v>10383</v>
      </c>
      <c r="F5074" s="124" t="s">
        <v>15</v>
      </c>
      <c r="G5074" s="124">
        <v>728824</v>
      </c>
      <c r="H5074" s="124"/>
      <c r="I5074" s="128" t="s">
        <v>12710</v>
      </c>
      <c r="J5074" s="124"/>
      <c r="K5074" s="124"/>
      <c r="L5074" s="124"/>
      <c r="M5074" s="124"/>
      <c r="N5074" s="197">
        <v>50</v>
      </c>
      <c r="O5074" s="197">
        <v>0</v>
      </c>
      <c r="P5074" s="124" t="s">
        <v>1314</v>
      </c>
    </row>
    <row r="5075" spans="1:16" ht="76.5">
      <c r="A5075" s="266">
        <v>25</v>
      </c>
      <c r="B5075" s="124"/>
      <c r="C5075" s="125" t="s">
        <v>694</v>
      </c>
      <c r="D5075" s="195">
        <v>43224</v>
      </c>
      <c r="E5075" s="124" t="s">
        <v>10384</v>
      </c>
      <c r="F5075" s="124" t="s">
        <v>1315</v>
      </c>
      <c r="G5075" s="124">
        <v>17549195</v>
      </c>
      <c r="H5075" s="124"/>
      <c r="I5075" s="128" t="s">
        <v>12711</v>
      </c>
      <c r="J5075" s="124"/>
      <c r="K5075" s="124"/>
      <c r="L5075" s="124"/>
      <c r="M5075" s="124"/>
      <c r="N5075" s="197">
        <v>502348.79999999999</v>
      </c>
      <c r="O5075" s="197">
        <v>0</v>
      </c>
      <c r="P5075" s="124" t="s">
        <v>1314</v>
      </c>
    </row>
    <row r="5076" spans="1:16" ht="51">
      <c r="A5076" s="266">
        <v>513</v>
      </c>
      <c r="B5076" s="124"/>
      <c r="C5076" s="125" t="s">
        <v>201</v>
      </c>
      <c r="D5076" s="195">
        <v>43224</v>
      </c>
      <c r="E5076" s="124" t="s">
        <v>10385</v>
      </c>
      <c r="F5076" s="124" t="s">
        <v>15</v>
      </c>
      <c r="G5076" s="124">
        <v>728829</v>
      </c>
      <c r="H5076" s="124"/>
      <c r="I5076" s="128" t="s">
        <v>1394</v>
      </c>
      <c r="J5076" s="124"/>
      <c r="K5076" s="124"/>
      <c r="L5076" s="124"/>
      <c r="M5076" s="124"/>
      <c r="N5076" s="197">
        <v>50</v>
      </c>
      <c r="O5076" s="197">
        <v>0</v>
      </c>
      <c r="P5076" s="124" t="s">
        <v>1314</v>
      </c>
    </row>
    <row r="5077" spans="1:16" ht="76.5">
      <c r="A5077" s="266">
        <v>25</v>
      </c>
      <c r="B5077" s="124"/>
      <c r="C5077" s="125" t="s">
        <v>694</v>
      </c>
      <c r="D5077" s="195">
        <v>43224</v>
      </c>
      <c r="E5077" s="124" t="s">
        <v>10386</v>
      </c>
      <c r="F5077" s="124" t="s">
        <v>1315</v>
      </c>
      <c r="G5077" s="124">
        <v>17549234</v>
      </c>
      <c r="H5077" s="124"/>
      <c r="I5077" s="128" t="s">
        <v>12712</v>
      </c>
      <c r="J5077" s="124"/>
      <c r="K5077" s="124"/>
      <c r="L5077" s="124"/>
      <c r="M5077" s="124"/>
      <c r="N5077" s="197">
        <v>1277643.75</v>
      </c>
      <c r="O5077" s="197">
        <v>0</v>
      </c>
      <c r="P5077" s="124" t="s">
        <v>1314</v>
      </c>
    </row>
    <row r="5078" spans="1:16" ht="76.5">
      <c r="A5078" s="266">
        <v>25</v>
      </c>
      <c r="B5078" s="124"/>
      <c r="C5078" s="125" t="s">
        <v>694</v>
      </c>
      <c r="D5078" s="195">
        <v>43224</v>
      </c>
      <c r="E5078" s="124" t="s">
        <v>10387</v>
      </c>
      <c r="F5078" s="124" t="s">
        <v>1315</v>
      </c>
      <c r="G5078" s="124">
        <v>17549197</v>
      </c>
      <c r="H5078" s="124"/>
      <c r="I5078" s="128" t="s">
        <v>12713</v>
      </c>
      <c r="J5078" s="124"/>
      <c r="K5078" s="124"/>
      <c r="L5078" s="124"/>
      <c r="M5078" s="124"/>
      <c r="N5078" s="197">
        <v>872700</v>
      </c>
      <c r="O5078" s="197">
        <v>0</v>
      </c>
      <c r="P5078" s="124" t="s">
        <v>1314</v>
      </c>
    </row>
    <row r="5079" spans="1:16" ht="76.5">
      <c r="A5079" s="266">
        <v>25</v>
      </c>
      <c r="B5079" s="124"/>
      <c r="C5079" s="125" t="s">
        <v>694</v>
      </c>
      <c r="D5079" s="195">
        <v>43224</v>
      </c>
      <c r="E5079" s="124" t="s">
        <v>10388</v>
      </c>
      <c r="F5079" s="124" t="s">
        <v>1315</v>
      </c>
      <c r="G5079" s="124">
        <v>17549196</v>
      </c>
      <c r="H5079" s="124"/>
      <c r="I5079" s="128" t="s">
        <v>12714</v>
      </c>
      <c r="J5079" s="124"/>
      <c r="K5079" s="124"/>
      <c r="L5079" s="124"/>
      <c r="M5079" s="124"/>
      <c r="N5079" s="197">
        <v>1403114.31</v>
      </c>
      <c r="O5079" s="197">
        <v>0</v>
      </c>
      <c r="P5079" s="124" t="s">
        <v>1314</v>
      </c>
    </row>
    <row r="5080" spans="1:16" ht="51">
      <c r="A5080" s="266">
        <v>513</v>
      </c>
      <c r="B5080" s="124"/>
      <c r="C5080" s="125" t="s">
        <v>201</v>
      </c>
      <c r="D5080" s="195">
        <v>43224</v>
      </c>
      <c r="E5080" s="124" t="s">
        <v>10389</v>
      </c>
      <c r="F5080" s="124" t="s">
        <v>15</v>
      </c>
      <c r="G5080" s="124">
        <v>728827</v>
      </c>
      <c r="H5080" s="124"/>
      <c r="I5080" s="128" t="s">
        <v>1394</v>
      </c>
      <c r="J5080" s="124"/>
      <c r="K5080" s="124"/>
      <c r="L5080" s="124"/>
      <c r="M5080" s="124"/>
      <c r="N5080" s="197">
        <v>50</v>
      </c>
      <c r="O5080" s="197">
        <v>0</v>
      </c>
      <c r="P5080" s="124" t="s">
        <v>1314</v>
      </c>
    </row>
    <row r="5081" spans="1:16" ht="76.5">
      <c r="A5081" s="266">
        <v>197</v>
      </c>
      <c r="B5081" s="124"/>
      <c r="C5081" s="125" t="s">
        <v>754</v>
      </c>
      <c r="D5081" s="195">
        <v>43224</v>
      </c>
      <c r="E5081" s="124" t="s">
        <v>10390</v>
      </c>
      <c r="F5081" s="124" t="s">
        <v>13</v>
      </c>
      <c r="G5081" s="124">
        <v>920759</v>
      </c>
      <c r="H5081" s="124"/>
      <c r="I5081" s="128" t="s">
        <v>12715</v>
      </c>
      <c r="J5081" s="124"/>
      <c r="K5081" s="124"/>
      <c r="L5081" s="124"/>
      <c r="M5081" s="124"/>
      <c r="N5081" s="197">
        <v>66.75</v>
      </c>
      <c r="O5081" s="197">
        <v>0</v>
      </c>
      <c r="P5081" s="124" t="s">
        <v>1314</v>
      </c>
    </row>
    <row r="5082" spans="1:16" ht="76.5">
      <c r="A5082" s="266">
        <v>197</v>
      </c>
      <c r="B5082" s="124"/>
      <c r="C5082" s="125" t="s">
        <v>754</v>
      </c>
      <c r="D5082" s="195">
        <v>43224</v>
      </c>
      <c r="E5082" s="124" t="s">
        <v>10391</v>
      </c>
      <c r="F5082" s="124" t="s">
        <v>11</v>
      </c>
      <c r="G5082" s="124">
        <v>920759</v>
      </c>
      <c r="H5082" s="124"/>
      <c r="I5082" s="128" t="s">
        <v>12716</v>
      </c>
      <c r="J5082" s="124"/>
      <c r="K5082" s="124"/>
      <c r="L5082" s="124"/>
      <c r="M5082" s="124"/>
      <c r="N5082" s="197">
        <v>50</v>
      </c>
      <c r="O5082" s="197">
        <v>0</v>
      </c>
      <c r="P5082" s="124" t="s">
        <v>1314</v>
      </c>
    </row>
    <row r="5083" spans="1:16" ht="76.5">
      <c r="A5083" s="266">
        <v>16</v>
      </c>
      <c r="B5083" s="124"/>
      <c r="C5083" s="125" t="s">
        <v>692</v>
      </c>
      <c r="D5083" s="195">
        <v>43224</v>
      </c>
      <c r="E5083" s="124" t="s">
        <v>10392</v>
      </c>
      <c r="F5083" s="124" t="s">
        <v>11</v>
      </c>
      <c r="G5083" s="124">
        <v>920775</v>
      </c>
      <c r="H5083" s="124"/>
      <c r="I5083" s="128" t="s">
        <v>12717</v>
      </c>
      <c r="J5083" s="124"/>
      <c r="K5083" s="124"/>
      <c r="L5083" s="124"/>
      <c r="M5083" s="124"/>
      <c r="N5083" s="197">
        <v>50</v>
      </c>
      <c r="O5083" s="197">
        <v>0</v>
      </c>
      <c r="P5083" s="124" t="s">
        <v>1314</v>
      </c>
    </row>
    <row r="5084" spans="1:16" ht="76.5">
      <c r="A5084" s="266">
        <v>16</v>
      </c>
      <c r="B5084" s="124"/>
      <c r="C5084" s="125" t="s">
        <v>692</v>
      </c>
      <c r="D5084" s="195">
        <v>43224</v>
      </c>
      <c r="E5084" s="124" t="s">
        <v>10393</v>
      </c>
      <c r="F5084" s="124" t="s">
        <v>13</v>
      </c>
      <c r="G5084" s="124">
        <v>920775</v>
      </c>
      <c r="H5084" s="124"/>
      <c r="I5084" s="128" t="s">
        <v>12718</v>
      </c>
      <c r="J5084" s="124"/>
      <c r="K5084" s="124"/>
      <c r="L5084" s="124"/>
      <c r="M5084" s="124"/>
      <c r="N5084" s="197">
        <v>41.69</v>
      </c>
      <c r="O5084" s="197">
        <v>0</v>
      </c>
      <c r="P5084" s="124" t="s">
        <v>1314</v>
      </c>
    </row>
    <row r="5085" spans="1:16" ht="76.5">
      <c r="A5085" s="266">
        <v>16</v>
      </c>
      <c r="B5085" s="124"/>
      <c r="C5085" s="125" t="s">
        <v>692</v>
      </c>
      <c r="D5085" s="195">
        <v>43224</v>
      </c>
      <c r="E5085" s="124" t="s">
        <v>10394</v>
      </c>
      <c r="F5085" s="124" t="s">
        <v>13</v>
      </c>
      <c r="G5085" s="124">
        <v>920773</v>
      </c>
      <c r="H5085" s="124"/>
      <c r="I5085" s="128" t="s">
        <v>12719</v>
      </c>
      <c r="J5085" s="124"/>
      <c r="K5085" s="124"/>
      <c r="L5085" s="124"/>
      <c r="M5085" s="124"/>
      <c r="N5085" s="197">
        <v>41.69</v>
      </c>
      <c r="O5085" s="197">
        <v>0</v>
      </c>
      <c r="P5085" s="124" t="s">
        <v>1314</v>
      </c>
    </row>
    <row r="5086" spans="1:16" ht="76.5">
      <c r="A5086" s="266">
        <v>16</v>
      </c>
      <c r="B5086" s="124"/>
      <c r="C5086" s="125" t="s">
        <v>692</v>
      </c>
      <c r="D5086" s="195">
        <v>43224</v>
      </c>
      <c r="E5086" s="124" t="s">
        <v>10395</v>
      </c>
      <c r="F5086" s="124" t="s">
        <v>11</v>
      </c>
      <c r="G5086" s="124">
        <v>920773</v>
      </c>
      <c r="H5086" s="124"/>
      <c r="I5086" s="128" t="s">
        <v>12720</v>
      </c>
      <c r="J5086" s="124"/>
      <c r="K5086" s="124"/>
      <c r="L5086" s="124"/>
      <c r="M5086" s="124"/>
      <c r="N5086" s="197">
        <v>50</v>
      </c>
      <c r="O5086" s="197">
        <v>0</v>
      </c>
      <c r="P5086" s="124" t="s">
        <v>1314</v>
      </c>
    </row>
    <row r="5087" spans="1:16" ht="51">
      <c r="A5087" s="266" t="s">
        <v>619</v>
      </c>
      <c r="B5087" s="124"/>
      <c r="C5087" s="125" t="s">
        <v>713</v>
      </c>
      <c r="D5087" s="195">
        <v>43227</v>
      </c>
      <c r="E5087" s="124" t="s">
        <v>10396</v>
      </c>
      <c r="F5087" s="124" t="s">
        <v>3</v>
      </c>
      <c r="G5087" s="124">
        <v>1619969</v>
      </c>
      <c r="H5087" s="124"/>
      <c r="I5087" s="128" t="s">
        <v>12721</v>
      </c>
      <c r="J5087" s="124"/>
      <c r="K5087" s="124"/>
      <c r="L5087" s="124"/>
      <c r="M5087" s="124"/>
      <c r="N5087" s="197">
        <v>0</v>
      </c>
      <c r="O5087" s="197">
        <v>100</v>
      </c>
      <c r="P5087" s="124" t="s">
        <v>1314</v>
      </c>
    </row>
    <row r="5088" spans="1:16" ht="51">
      <c r="A5088" s="266" t="s">
        <v>619</v>
      </c>
      <c r="B5088" s="124"/>
      <c r="C5088" s="125" t="s">
        <v>713</v>
      </c>
      <c r="D5088" s="195">
        <v>43227</v>
      </c>
      <c r="E5088" s="124" t="s">
        <v>10397</v>
      </c>
      <c r="F5088" s="124" t="s">
        <v>3</v>
      </c>
      <c r="G5088" s="124">
        <v>1619994</v>
      </c>
      <c r="H5088" s="124"/>
      <c r="I5088" s="128" t="s">
        <v>12722</v>
      </c>
      <c r="J5088" s="124"/>
      <c r="K5088" s="124"/>
      <c r="L5088" s="124"/>
      <c r="M5088" s="124"/>
      <c r="N5088" s="197">
        <v>0</v>
      </c>
      <c r="O5088" s="197">
        <v>1018</v>
      </c>
      <c r="P5088" s="124" t="s">
        <v>1314</v>
      </c>
    </row>
    <row r="5089" spans="1:16" ht="51">
      <c r="A5089" s="266">
        <v>373</v>
      </c>
      <c r="B5089" s="124"/>
      <c r="C5089" s="125" t="s">
        <v>1269</v>
      </c>
      <c r="D5089" s="195">
        <v>43227</v>
      </c>
      <c r="E5089" s="124" t="s">
        <v>10398</v>
      </c>
      <c r="F5089" s="124" t="s">
        <v>3</v>
      </c>
      <c r="G5089" s="124">
        <v>1620018</v>
      </c>
      <c r="H5089" s="124"/>
      <c r="I5089" s="128" t="s">
        <v>12723</v>
      </c>
      <c r="J5089" s="124"/>
      <c r="K5089" s="124"/>
      <c r="L5089" s="124"/>
      <c r="M5089" s="124"/>
      <c r="N5089" s="197">
        <v>0</v>
      </c>
      <c r="O5089" s="197">
        <v>115.62</v>
      </c>
      <c r="P5089" s="124" t="s">
        <v>1314</v>
      </c>
    </row>
    <row r="5090" spans="1:16" ht="51">
      <c r="A5090" s="266" t="s">
        <v>619</v>
      </c>
      <c r="B5090" s="124"/>
      <c r="C5090" s="125" t="s">
        <v>713</v>
      </c>
      <c r="D5090" s="195">
        <v>43227</v>
      </c>
      <c r="E5090" s="124" t="s">
        <v>10399</v>
      </c>
      <c r="F5090" s="124" t="s">
        <v>3</v>
      </c>
      <c r="G5090" s="124">
        <v>1620019</v>
      </c>
      <c r="H5090" s="124"/>
      <c r="I5090" s="128" t="s">
        <v>12724</v>
      </c>
      <c r="J5090" s="124"/>
      <c r="K5090" s="124"/>
      <c r="L5090" s="124"/>
      <c r="M5090" s="124"/>
      <c r="N5090" s="197">
        <v>0</v>
      </c>
      <c r="O5090" s="197">
        <v>691.04</v>
      </c>
      <c r="P5090" s="124" t="s">
        <v>1314</v>
      </c>
    </row>
    <row r="5091" spans="1:16" ht="51">
      <c r="A5091" s="266" t="s">
        <v>619</v>
      </c>
      <c r="B5091" s="124"/>
      <c r="C5091" s="125" t="s">
        <v>713</v>
      </c>
      <c r="D5091" s="195">
        <v>43227</v>
      </c>
      <c r="E5091" s="124" t="s">
        <v>10400</v>
      </c>
      <c r="F5091" s="124" t="s">
        <v>3</v>
      </c>
      <c r="G5091" s="124">
        <v>1619881</v>
      </c>
      <c r="H5091" s="124"/>
      <c r="I5091" s="128" t="s">
        <v>12725</v>
      </c>
      <c r="J5091" s="124"/>
      <c r="K5091" s="124"/>
      <c r="L5091" s="124"/>
      <c r="M5091" s="124"/>
      <c r="N5091" s="197">
        <v>0</v>
      </c>
      <c r="O5091" s="197">
        <v>3519.6</v>
      </c>
      <c r="P5091" s="124" t="s">
        <v>1314</v>
      </c>
    </row>
    <row r="5092" spans="1:16" ht="63.75">
      <c r="A5092" s="266">
        <v>155</v>
      </c>
      <c r="B5092" s="124"/>
      <c r="C5092" s="125" t="s">
        <v>744</v>
      </c>
      <c r="D5092" s="195">
        <v>43227</v>
      </c>
      <c r="E5092" s="124" t="s">
        <v>10401</v>
      </c>
      <c r="F5092" s="124" t="s">
        <v>3</v>
      </c>
      <c r="G5092" s="124">
        <v>1619883</v>
      </c>
      <c r="H5092" s="124"/>
      <c r="I5092" s="128" t="s">
        <v>12726</v>
      </c>
      <c r="J5092" s="124"/>
      <c r="K5092" s="124"/>
      <c r="L5092" s="124"/>
      <c r="M5092" s="124"/>
      <c r="N5092" s="197">
        <v>0</v>
      </c>
      <c r="O5092" s="197">
        <v>2464</v>
      </c>
      <c r="P5092" s="124" t="s">
        <v>1314</v>
      </c>
    </row>
    <row r="5093" spans="1:16" ht="51">
      <c r="A5093" s="266" t="s">
        <v>619</v>
      </c>
      <c r="B5093" s="124"/>
      <c r="C5093" s="125" t="s">
        <v>713</v>
      </c>
      <c r="D5093" s="195">
        <v>43227</v>
      </c>
      <c r="E5093" s="124" t="s">
        <v>10402</v>
      </c>
      <c r="F5093" s="124" t="s">
        <v>3</v>
      </c>
      <c r="G5093" s="124">
        <v>1619890</v>
      </c>
      <c r="H5093" s="124"/>
      <c r="I5093" s="128" t="s">
        <v>12727</v>
      </c>
      <c r="J5093" s="124"/>
      <c r="K5093" s="124"/>
      <c r="L5093" s="124"/>
      <c r="M5093" s="124"/>
      <c r="N5093" s="197">
        <v>0</v>
      </c>
      <c r="O5093" s="197">
        <v>3321.19</v>
      </c>
      <c r="P5093" s="124" t="s">
        <v>1314</v>
      </c>
    </row>
    <row r="5094" spans="1:16" ht="51">
      <c r="A5094" s="266" t="s">
        <v>619</v>
      </c>
      <c r="B5094" s="124"/>
      <c r="C5094" s="125" t="s">
        <v>713</v>
      </c>
      <c r="D5094" s="195">
        <v>43227</v>
      </c>
      <c r="E5094" s="124" t="s">
        <v>10403</v>
      </c>
      <c r="F5094" s="124" t="s">
        <v>3</v>
      </c>
      <c r="G5094" s="124">
        <v>1619908</v>
      </c>
      <c r="H5094" s="124"/>
      <c r="I5094" s="128" t="s">
        <v>12728</v>
      </c>
      <c r="J5094" s="124"/>
      <c r="K5094" s="124"/>
      <c r="L5094" s="124"/>
      <c r="M5094" s="124"/>
      <c r="N5094" s="197">
        <v>0</v>
      </c>
      <c r="O5094" s="197">
        <v>1043.53</v>
      </c>
      <c r="P5094" s="124" t="s">
        <v>1314</v>
      </c>
    </row>
    <row r="5095" spans="1:16" ht="51">
      <c r="A5095" s="266">
        <v>373</v>
      </c>
      <c r="B5095" s="124"/>
      <c r="C5095" s="125" t="s">
        <v>1269</v>
      </c>
      <c r="D5095" s="195">
        <v>43227</v>
      </c>
      <c r="E5095" s="124" t="s">
        <v>10404</v>
      </c>
      <c r="F5095" s="124" t="s">
        <v>3</v>
      </c>
      <c r="G5095" s="124">
        <v>1619910</v>
      </c>
      <c r="H5095" s="124"/>
      <c r="I5095" s="128" t="s">
        <v>12729</v>
      </c>
      <c r="J5095" s="124"/>
      <c r="K5095" s="124"/>
      <c r="L5095" s="124"/>
      <c r="M5095" s="124"/>
      <c r="N5095" s="197">
        <v>0</v>
      </c>
      <c r="O5095" s="197">
        <v>1737.69</v>
      </c>
      <c r="P5095" s="124" t="s">
        <v>1314</v>
      </c>
    </row>
    <row r="5096" spans="1:16" ht="51">
      <c r="A5096" s="266" t="s">
        <v>619</v>
      </c>
      <c r="B5096" s="124"/>
      <c r="C5096" s="125" t="s">
        <v>713</v>
      </c>
      <c r="D5096" s="195">
        <v>43227</v>
      </c>
      <c r="E5096" s="124" t="s">
        <v>10405</v>
      </c>
      <c r="F5096" s="124" t="s">
        <v>3</v>
      </c>
      <c r="G5096" s="124">
        <v>1619927</v>
      </c>
      <c r="H5096" s="124"/>
      <c r="I5096" s="128" t="s">
        <v>12730</v>
      </c>
      <c r="J5096" s="124"/>
      <c r="K5096" s="124"/>
      <c r="L5096" s="124"/>
      <c r="M5096" s="124"/>
      <c r="N5096" s="197">
        <v>0</v>
      </c>
      <c r="O5096" s="197">
        <v>781.47</v>
      </c>
      <c r="P5096" s="124" t="s">
        <v>1314</v>
      </c>
    </row>
    <row r="5097" spans="1:16" ht="51">
      <c r="A5097" s="266" t="s">
        <v>619</v>
      </c>
      <c r="B5097" s="124"/>
      <c r="C5097" s="125" t="s">
        <v>713</v>
      </c>
      <c r="D5097" s="195">
        <v>43227</v>
      </c>
      <c r="E5097" s="124" t="s">
        <v>10406</v>
      </c>
      <c r="F5097" s="124" t="s">
        <v>3</v>
      </c>
      <c r="G5097" s="124">
        <v>1619928</v>
      </c>
      <c r="H5097" s="124"/>
      <c r="I5097" s="128" t="s">
        <v>12731</v>
      </c>
      <c r="J5097" s="124"/>
      <c r="K5097" s="124"/>
      <c r="L5097" s="124"/>
      <c r="M5097" s="124"/>
      <c r="N5097" s="197">
        <v>0</v>
      </c>
      <c r="O5097" s="197">
        <v>10555.64</v>
      </c>
      <c r="P5097" s="124" t="s">
        <v>1314</v>
      </c>
    </row>
    <row r="5098" spans="1:16" ht="51">
      <c r="A5098" s="266">
        <v>52</v>
      </c>
      <c r="B5098" s="124"/>
      <c r="C5098" s="125" t="s">
        <v>703</v>
      </c>
      <c r="D5098" s="195">
        <v>43227</v>
      </c>
      <c r="E5098" s="124" t="s">
        <v>10407</v>
      </c>
      <c r="F5098" s="124" t="s">
        <v>3</v>
      </c>
      <c r="G5098" s="124">
        <v>1619936</v>
      </c>
      <c r="H5098" s="124"/>
      <c r="I5098" s="128" t="s">
        <v>12732</v>
      </c>
      <c r="J5098" s="124"/>
      <c r="K5098" s="124"/>
      <c r="L5098" s="124"/>
      <c r="M5098" s="124"/>
      <c r="N5098" s="197">
        <v>0</v>
      </c>
      <c r="O5098" s="197">
        <v>1043.53</v>
      </c>
      <c r="P5098" s="124" t="s">
        <v>1314</v>
      </c>
    </row>
    <row r="5099" spans="1:16" ht="51">
      <c r="A5099" s="266" t="s">
        <v>619</v>
      </c>
      <c r="B5099" s="124"/>
      <c r="C5099" s="125" t="s">
        <v>713</v>
      </c>
      <c r="D5099" s="195">
        <v>43227</v>
      </c>
      <c r="E5099" s="124" t="s">
        <v>10408</v>
      </c>
      <c r="F5099" s="124" t="s">
        <v>3</v>
      </c>
      <c r="G5099" s="124">
        <v>1619962</v>
      </c>
      <c r="H5099" s="124"/>
      <c r="I5099" s="128" t="s">
        <v>12733</v>
      </c>
      <c r="J5099" s="124"/>
      <c r="K5099" s="124"/>
      <c r="L5099" s="124"/>
      <c r="M5099" s="124"/>
      <c r="N5099" s="197">
        <v>0</v>
      </c>
      <c r="O5099" s="197">
        <v>300</v>
      </c>
      <c r="P5099" s="124" t="s">
        <v>1314</v>
      </c>
    </row>
    <row r="5100" spans="1:16" ht="51">
      <c r="A5100" s="266">
        <v>292</v>
      </c>
      <c r="B5100" s="124"/>
      <c r="C5100" s="125" t="s">
        <v>152</v>
      </c>
      <c r="D5100" s="195">
        <v>43227</v>
      </c>
      <c r="E5100" s="124" t="s">
        <v>10409</v>
      </c>
      <c r="F5100" s="124" t="s">
        <v>3</v>
      </c>
      <c r="G5100" s="124">
        <v>1620090</v>
      </c>
      <c r="H5100" s="124"/>
      <c r="I5100" s="128" t="s">
        <v>12734</v>
      </c>
      <c r="J5100" s="124"/>
      <c r="K5100" s="124"/>
      <c r="L5100" s="124"/>
      <c r="M5100" s="124"/>
      <c r="N5100" s="197">
        <v>0</v>
      </c>
      <c r="O5100" s="197">
        <v>114</v>
      </c>
      <c r="P5100" s="124" t="s">
        <v>1314</v>
      </c>
    </row>
    <row r="5101" spans="1:16" ht="51">
      <c r="A5101" s="266">
        <v>292</v>
      </c>
      <c r="B5101" s="124"/>
      <c r="C5101" s="125" t="s">
        <v>152</v>
      </c>
      <c r="D5101" s="195">
        <v>43227</v>
      </c>
      <c r="E5101" s="124" t="s">
        <v>10410</v>
      </c>
      <c r="F5101" s="124" t="s">
        <v>3</v>
      </c>
      <c r="G5101" s="124">
        <v>1620092</v>
      </c>
      <c r="H5101" s="124"/>
      <c r="I5101" s="128" t="s">
        <v>5651</v>
      </c>
      <c r="J5101" s="124"/>
      <c r="K5101" s="124"/>
      <c r="L5101" s="124"/>
      <c r="M5101" s="124"/>
      <c r="N5101" s="197">
        <v>0</v>
      </c>
      <c r="O5101" s="197">
        <v>109</v>
      </c>
      <c r="P5101" s="124" t="s">
        <v>1314</v>
      </c>
    </row>
    <row r="5102" spans="1:16" ht="51">
      <c r="A5102" s="266">
        <v>292</v>
      </c>
      <c r="B5102" s="124"/>
      <c r="C5102" s="125" t="s">
        <v>152</v>
      </c>
      <c r="D5102" s="195">
        <v>43227</v>
      </c>
      <c r="E5102" s="124" t="s">
        <v>10411</v>
      </c>
      <c r="F5102" s="124" t="s">
        <v>3</v>
      </c>
      <c r="G5102" s="124">
        <v>1620094</v>
      </c>
      <c r="H5102" s="124"/>
      <c r="I5102" s="128" t="s">
        <v>5651</v>
      </c>
      <c r="J5102" s="124"/>
      <c r="K5102" s="124"/>
      <c r="L5102" s="124"/>
      <c r="M5102" s="124"/>
      <c r="N5102" s="197">
        <v>0</v>
      </c>
      <c r="O5102" s="197">
        <v>71</v>
      </c>
      <c r="P5102" s="124" t="s">
        <v>1314</v>
      </c>
    </row>
    <row r="5103" spans="1:16" ht="51">
      <c r="A5103" s="266">
        <v>292</v>
      </c>
      <c r="B5103" s="124"/>
      <c r="C5103" s="125" t="s">
        <v>152</v>
      </c>
      <c r="D5103" s="195">
        <v>43227</v>
      </c>
      <c r="E5103" s="124" t="s">
        <v>10412</v>
      </c>
      <c r="F5103" s="124" t="s">
        <v>3</v>
      </c>
      <c r="G5103" s="124">
        <v>1620096</v>
      </c>
      <c r="H5103" s="124"/>
      <c r="I5103" s="128" t="s">
        <v>12735</v>
      </c>
      <c r="J5103" s="124"/>
      <c r="K5103" s="124"/>
      <c r="L5103" s="124"/>
      <c r="M5103" s="124"/>
      <c r="N5103" s="197">
        <v>0</v>
      </c>
      <c r="O5103" s="197">
        <v>63</v>
      </c>
      <c r="P5103" s="124" t="s">
        <v>1314</v>
      </c>
    </row>
    <row r="5104" spans="1:16" ht="51">
      <c r="A5104" s="266">
        <v>292</v>
      </c>
      <c r="B5104" s="124"/>
      <c r="C5104" s="125" t="s">
        <v>152</v>
      </c>
      <c r="D5104" s="195">
        <v>43227</v>
      </c>
      <c r="E5104" s="124" t="s">
        <v>10413</v>
      </c>
      <c r="F5104" s="124" t="s">
        <v>3</v>
      </c>
      <c r="G5104" s="124">
        <v>1620097</v>
      </c>
      <c r="H5104" s="124"/>
      <c r="I5104" s="128" t="s">
        <v>12735</v>
      </c>
      <c r="J5104" s="124"/>
      <c r="K5104" s="124"/>
      <c r="L5104" s="124"/>
      <c r="M5104" s="124"/>
      <c r="N5104" s="197">
        <v>0</v>
      </c>
      <c r="O5104" s="197">
        <v>106</v>
      </c>
      <c r="P5104" s="124" t="s">
        <v>1314</v>
      </c>
    </row>
    <row r="5105" spans="1:16" ht="51">
      <c r="A5105" s="266" t="s">
        <v>619</v>
      </c>
      <c r="B5105" s="124"/>
      <c r="C5105" s="125" t="s">
        <v>713</v>
      </c>
      <c r="D5105" s="195">
        <v>43227</v>
      </c>
      <c r="E5105" s="124" t="s">
        <v>10414</v>
      </c>
      <c r="F5105" s="124" t="s">
        <v>3</v>
      </c>
      <c r="G5105" s="124">
        <v>1620123</v>
      </c>
      <c r="H5105" s="124"/>
      <c r="I5105" s="128" t="s">
        <v>12736</v>
      </c>
      <c r="J5105" s="124"/>
      <c r="K5105" s="124"/>
      <c r="L5105" s="124"/>
      <c r="M5105" s="124"/>
      <c r="N5105" s="197">
        <v>0</v>
      </c>
      <c r="O5105" s="197">
        <v>1500</v>
      </c>
      <c r="P5105" s="124" t="s">
        <v>1314</v>
      </c>
    </row>
    <row r="5106" spans="1:16" ht="63.75">
      <c r="A5106" s="266" t="s">
        <v>619</v>
      </c>
      <c r="B5106" s="124"/>
      <c r="C5106" s="125" t="s">
        <v>713</v>
      </c>
      <c r="D5106" s="195">
        <v>43227</v>
      </c>
      <c r="E5106" s="124" t="s">
        <v>10415</v>
      </c>
      <c r="F5106" s="124" t="s">
        <v>3</v>
      </c>
      <c r="G5106" s="124">
        <v>1620038</v>
      </c>
      <c r="H5106" s="124"/>
      <c r="I5106" s="128" t="s">
        <v>12737</v>
      </c>
      <c r="J5106" s="124"/>
      <c r="K5106" s="124"/>
      <c r="L5106" s="124"/>
      <c r="M5106" s="124"/>
      <c r="N5106" s="197">
        <v>0</v>
      </c>
      <c r="O5106" s="197">
        <v>610</v>
      </c>
      <c r="P5106" s="124" t="s">
        <v>1314</v>
      </c>
    </row>
    <row r="5107" spans="1:16" ht="63.75">
      <c r="A5107" s="266">
        <v>512</v>
      </c>
      <c r="B5107" s="124"/>
      <c r="C5107" s="125" t="s">
        <v>840</v>
      </c>
      <c r="D5107" s="195">
        <v>43227</v>
      </c>
      <c r="E5107" s="124" t="s">
        <v>10416</v>
      </c>
      <c r="F5107" s="124" t="s">
        <v>3</v>
      </c>
      <c r="G5107" s="124">
        <v>1620040</v>
      </c>
      <c r="H5107" s="124"/>
      <c r="I5107" s="128" t="s">
        <v>12738</v>
      </c>
      <c r="J5107" s="124"/>
      <c r="K5107" s="124"/>
      <c r="L5107" s="124"/>
      <c r="M5107" s="124"/>
      <c r="N5107" s="197">
        <v>0</v>
      </c>
      <c r="O5107" s="197">
        <v>161.4</v>
      </c>
      <c r="P5107" s="124" t="s">
        <v>1314</v>
      </c>
    </row>
    <row r="5108" spans="1:16" ht="51">
      <c r="A5108" s="266" t="s">
        <v>619</v>
      </c>
      <c r="B5108" s="124"/>
      <c r="C5108" s="125" t="s">
        <v>713</v>
      </c>
      <c r="D5108" s="195">
        <v>43227</v>
      </c>
      <c r="E5108" s="124" t="s">
        <v>10417</v>
      </c>
      <c r="F5108" s="124" t="s">
        <v>3</v>
      </c>
      <c r="G5108" s="124">
        <v>1620055</v>
      </c>
      <c r="H5108" s="124"/>
      <c r="I5108" s="128" t="s">
        <v>12739</v>
      </c>
      <c r="J5108" s="124"/>
      <c r="K5108" s="124"/>
      <c r="L5108" s="124"/>
      <c r="M5108" s="124"/>
      <c r="N5108" s="197">
        <v>0</v>
      </c>
      <c r="O5108" s="197">
        <v>371</v>
      </c>
      <c r="P5108" s="124" t="s">
        <v>1314</v>
      </c>
    </row>
    <row r="5109" spans="1:16" ht="51">
      <c r="A5109" s="266" t="s">
        <v>619</v>
      </c>
      <c r="B5109" s="124"/>
      <c r="C5109" s="125" t="s">
        <v>713</v>
      </c>
      <c r="D5109" s="195">
        <v>43227</v>
      </c>
      <c r="E5109" s="124" t="s">
        <v>10418</v>
      </c>
      <c r="F5109" s="124" t="s">
        <v>3</v>
      </c>
      <c r="G5109" s="124">
        <v>1620057</v>
      </c>
      <c r="H5109" s="124"/>
      <c r="I5109" s="128" t="s">
        <v>12740</v>
      </c>
      <c r="J5109" s="124"/>
      <c r="K5109" s="124"/>
      <c r="L5109" s="124"/>
      <c r="M5109" s="124"/>
      <c r="N5109" s="197">
        <v>0</v>
      </c>
      <c r="O5109" s="197">
        <v>371</v>
      </c>
      <c r="P5109" s="124" t="s">
        <v>1314</v>
      </c>
    </row>
    <row r="5110" spans="1:16" ht="51">
      <c r="A5110" s="266" t="s">
        <v>619</v>
      </c>
      <c r="B5110" s="124"/>
      <c r="C5110" s="125" t="s">
        <v>713</v>
      </c>
      <c r="D5110" s="195">
        <v>43227</v>
      </c>
      <c r="E5110" s="124" t="s">
        <v>10419</v>
      </c>
      <c r="F5110" s="124" t="s">
        <v>3</v>
      </c>
      <c r="G5110" s="124">
        <v>1620070</v>
      </c>
      <c r="H5110" s="124"/>
      <c r="I5110" s="128" t="s">
        <v>12741</v>
      </c>
      <c r="J5110" s="124"/>
      <c r="K5110" s="124"/>
      <c r="L5110" s="124"/>
      <c r="M5110" s="124"/>
      <c r="N5110" s="197">
        <v>0</v>
      </c>
      <c r="O5110" s="197">
        <v>354.84000000000003</v>
      </c>
      <c r="P5110" s="124" t="s">
        <v>1314</v>
      </c>
    </row>
    <row r="5111" spans="1:16" ht="51">
      <c r="A5111" s="266">
        <v>292</v>
      </c>
      <c r="B5111" s="124"/>
      <c r="C5111" s="125" t="s">
        <v>152</v>
      </c>
      <c r="D5111" s="195">
        <v>43227</v>
      </c>
      <c r="E5111" s="124" t="s">
        <v>10420</v>
      </c>
      <c r="F5111" s="124" t="s">
        <v>3</v>
      </c>
      <c r="G5111" s="124">
        <v>1620082</v>
      </c>
      <c r="H5111" s="124"/>
      <c r="I5111" s="128" t="s">
        <v>5651</v>
      </c>
      <c r="J5111" s="124"/>
      <c r="K5111" s="124"/>
      <c r="L5111" s="124"/>
      <c r="M5111" s="124"/>
      <c r="N5111" s="197">
        <v>0</v>
      </c>
      <c r="O5111" s="197">
        <v>68</v>
      </c>
      <c r="P5111" s="124" t="s">
        <v>1314</v>
      </c>
    </row>
    <row r="5112" spans="1:16" ht="51">
      <c r="A5112" s="266">
        <v>292</v>
      </c>
      <c r="B5112" s="124"/>
      <c r="C5112" s="125" t="s">
        <v>152</v>
      </c>
      <c r="D5112" s="195">
        <v>43227</v>
      </c>
      <c r="E5112" s="124" t="s">
        <v>10421</v>
      </c>
      <c r="F5112" s="124" t="s">
        <v>3</v>
      </c>
      <c r="G5112" s="124">
        <v>1620083</v>
      </c>
      <c r="H5112" s="124"/>
      <c r="I5112" s="128" t="s">
        <v>5651</v>
      </c>
      <c r="J5112" s="124"/>
      <c r="K5112" s="124"/>
      <c r="L5112" s="124"/>
      <c r="M5112" s="124"/>
      <c r="N5112" s="197">
        <v>0</v>
      </c>
      <c r="O5112" s="197">
        <v>72</v>
      </c>
      <c r="P5112" s="124" t="s">
        <v>1314</v>
      </c>
    </row>
    <row r="5113" spans="1:16" ht="51">
      <c r="A5113" s="266">
        <v>292</v>
      </c>
      <c r="B5113" s="124"/>
      <c r="C5113" s="125" t="s">
        <v>152</v>
      </c>
      <c r="D5113" s="195">
        <v>43227</v>
      </c>
      <c r="E5113" s="124" t="s">
        <v>10422</v>
      </c>
      <c r="F5113" s="124" t="s">
        <v>3</v>
      </c>
      <c r="G5113" s="124">
        <v>1620086</v>
      </c>
      <c r="H5113" s="124"/>
      <c r="I5113" s="128" t="s">
        <v>5651</v>
      </c>
      <c r="J5113" s="124"/>
      <c r="K5113" s="124"/>
      <c r="L5113" s="124"/>
      <c r="M5113" s="124"/>
      <c r="N5113" s="197">
        <v>0</v>
      </c>
      <c r="O5113" s="197">
        <v>109</v>
      </c>
      <c r="P5113" s="124" t="s">
        <v>1314</v>
      </c>
    </row>
    <row r="5114" spans="1:16" ht="51">
      <c r="A5114" s="266">
        <v>292</v>
      </c>
      <c r="B5114" s="124"/>
      <c r="C5114" s="125" t="s">
        <v>152</v>
      </c>
      <c r="D5114" s="195">
        <v>43227</v>
      </c>
      <c r="E5114" s="124" t="s">
        <v>10423</v>
      </c>
      <c r="F5114" s="124" t="s">
        <v>3</v>
      </c>
      <c r="G5114" s="124">
        <v>1620087</v>
      </c>
      <c r="H5114" s="124"/>
      <c r="I5114" s="128" t="s">
        <v>5651</v>
      </c>
      <c r="J5114" s="124"/>
      <c r="K5114" s="124"/>
      <c r="L5114" s="124"/>
      <c r="M5114" s="124"/>
      <c r="N5114" s="197">
        <v>0</v>
      </c>
      <c r="O5114" s="197">
        <v>109</v>
      </c>
      <c r="P5114" s="124" t="s">
        <v>1314</v>
      </c>
    </row>
    <row r="5115" spans="1:16" ht="51">
      <c r="A5115" s="266">
        <v>292</v>
      </c>
      <c r="B5115" s="124"/>
      <c r="C5115" s="125" t="s">
        <v>152</v>
      </c>
      <c r="D5115" s="195">
        <v>43227</v>
      </c>
      <c r="E5115" s="124" t="s">
        <v>10424</v>
      </c>
      <c r="F5115" s="124" t="s">
        <v>3</v>
      </c>
      <c r="G5115" s="124">
        <v>1620089</v>
      </c>
      <c r="H5115" s="124"/>
      <c r="I5115" s="128" t="s">
        <v>5651</v>
      </c>
      <c r="J5115" s="124"/>
      <c r="K5115" s="124"/>
      <c r="L5115" s="124"/>
      <c r="M5115" s="124"/>
      <c r="N5115" s="197">
        <v>0</v>
      </c>
      <c r="O5115" s="197">
        <v>103</v>
      </c>
      <c r="P5115" s="124" t="s">
        <v>1314</v>
      </c>
    </row>
    <row r="5116" spans="1:16" ht="63.75">
      <c r="A5116" s="266">
        <v>25</v>
      </c>
      <c r="B5116" s="124"/>
      <c r="C5116" s="125" t="s">
        <v>694</v>
      </c>
      <c r="D5116" s="195">
        <v>43227</v>
      </c>
      <c r="E5116" s="124" t="s">
        <v>10425</v>
      </c>
      <c r="F5116" s="124" t="s">
        <v>3</v>
      </c>
      <c r="G5116" s="124">
        <v>1619853</v>
      </c>
      <c r="H5116" s="124"/>
      <c r="I5116" s="128" t="s">
        <v>12742</v>
      </c>
      <c r="J5116" s="124"/>
      <c r="K5116" s="124"/>
      <c r="L5116" s="124"/>
      <c r="M5116" s="124"/>
      <c r="N5116" s="197">
        <v>0</v>
      </c>
      <c r="O5116" s="197">
        <v>494028.66000000003</v>
      </c>
      <c r="P5116" s="124" t="s">
        <v>1314</v>
      </c>
    </row>
    <row r="5117" spans="1:16" ht="63.75">
      <c r="A5117" s="266">
        <v>25</v>
      </c>
      <c r="B5117" s="124"/>
      <c r="C5117" s="125" t="s">
        <v>694</v>
      </c>
      <c r="D5117" s="195">
        <v>43227</v>
      </c>
      <c r="E5117" s="124" t="s">
        <v>10426</v>
      </c>
      <c r="F5117" s="124" t="s">
        <v>3</v>
      </c>
      <c r="G5117" s="124">
        <v>1619855</v>
      </c>
      <c r="H5117" s="124"/>
      <c r="I5117" s="128" t="s">
        <v>12743</v>
      </c>
      <c r="J5117" s="124"/>
      <c r="K5117" s="124"/>
      <c r="L5117" s="124"/>
      <c r="M5117" s="124"/>
      <c r="N5117" s="197">
        <v>0</v>
      </c>
      <c r="O5117" s="197">
        <v>1652695.3</v>
      </c>
      <c r="P5117" s="124" t="s">
        <v>1314</v>
      </c>
    </row>
    <row r="5118" spans="1:16" ht="63.75">
      <c r="A5118" s="266">
        <v>10</v>
      </c>
      <c r="B5118" s="124"/>
      <c r="C5118" s="125" t="s">
        <v>690</v>
      </c>
      <c r="D5118" s="195">
        <v>43227</v>
      </c>
      <c r="E5118" s="124" t="s">
        <v>10427</v>
      </c>
      <c r="F5118" s="124" t="s">
        <v>3</v>
      </c>
      <c r="G5118" s="124">
        <v>1619864</v>
      </c>
      <c r="H5118" s="124"/>
      <c r="I5118" s="128" t="s">
        <v>12744</v>
      </c>
      <c r="J5118" s="124"/>
      <c r="K5118" s="124"/>
      <c r="L5118" s="124"/>
      <c r="M5118" s="124"/>
      <c r="N5118" s="197">
        <v>0</v>
      </c>
      <c r="O5118" s="197">
        <v>14397.75</v>
      </c>
      <c r="P5118" s="124" t="s">
        <v>1314</v>
      </c>
    </row>
    <row r="5119" spans="1:16" ht="63.75">
      <c r="A5119" s="266">
        <v>212</v>
      </c>
      <c r="B5119" s="124"/>
      <c r="C5119" s="125" t="s">
        <v>761</v>
      </c>
      <c r="D5119" s="195">
        <v>43227</v>
      </c>
      <c r="E5119" s="124" t="s">
        <v>10428</v>
      </c>
      <c r="F5119" s="124" t="s">
        <v>3</v>
      </c>
      <c r="G5119" s="124">
        <v>1619877</v>
      </c>
      <c r="H5119" s="124"/>
      <c r="I5119" s="128" t="s">
        <v>12745</v>
      </c>
      <c r="J5119" s="124"/>
      <c r="K5119" s="124"/>
      <c r="L5119" s="124"/>
      <c r="M5119" s="124"/>
      <c r="N5119" s="197">
        <v>0</v>
      </c>
      <c r="O5119" s="197">
        <v>442</v>
      </c>
      <c r="P5119" s="124" t="s">
        <v>1314</v>
      </c>
    </row>
    <row r="5120" spans="1:16" ht="51">
      <c r="A5120" s="266">
        <v>15</v>
      </c>
      <c r="B5120" s="124"/>
      <c r="C5120" s="125" t="s">
        <v>691</v>
      </c>
      <c r="D5120" s="195">
        <v>43227</v>
      </c>
      <c r="E5120" s="124" t="s">
        <v>10429</v>
      </c>
      <c r="F5120" s="124" t="s">
        <v>3</v>
      </c>
      <c r="G5120" s="124">
        <v>1619888</v>
      </c>
      <c r="H5120" s="124"/>
      <c r="I5120" s="128" t="s">
        <v>12746</v>
      </c>
      <c r="J5120" s="124"/>
      <c r="K5120" s="124"/>
      <c r="L5120" s="124"/>
      <c r="M5120" s="124"/>
      <c r="N5120" s="197">
        <v>0</v>
      </c>
      <c r="O5120" s="197">
        <v>6050</v>
      </c>
      <c r="P5120" s="124" t="s">
        <v>1314</v>
      </c>
    </row>
    <row r="5121" spans="1:16" ht="63.75">
      <c r="A5121" s="266" t="s">
        <v>619</v>
      </c>
      <c r="B5121" s="124"/>
      <c r="C5121" s="125" t="s">
        <v>713</v>
      </c>
      <c r="D5121" s="195">
        <v>43227</v>
      </c>
      <c r="E5121" s="124" t="s">
        <v>10430</v>
      </c>
      <c r="F5121" s="124" t="s">
        <v>3</v>
      </c>
      <c r="G5121" s="124">
        <v>1619925</v>
      </c>
      <c r="H5121" s="124"/>
      <c r="I5121" s="128" t="s">
        <v>12747</v>
      </c>
      <c r="J5121" s="124"/>
      <c r="K5121" s="124"/>
      <c r="L5121" s="124"/>
      <c r="M5121" s="124"/>
      <c r="N5121" s="197">
        <v>0</v>
      </c>
      <c r="O5121" s="197">
        <v>12416.69</v>
      </c>
      <c r="P5121" s="124" t="s">
        <v>1314</v>
      </c>
    </row>
    <row r="5122" spans="1:16" ht="63.75">
      <c r="A5122" s="266" t="s">
        <v>622</v>
      </c>
      <c r="B5122" s="124"/>
      <c r="C5122" s="125" t="s">
        <v>715</v>
      </c>
      <c r="D5122" s="195">
        <v>43227</v>
      </c>
      <c r="E5122" s="124" t="s">
        <v>10431</v>
      </c>
      <c r="F5122" s="124" t="s">
        <v>3</v>
      </c>
      <c r="G5122" s="124">
        <v>1619932</v>
      </c>
      <c r="H5122" s="124"/>
      <c r="I5122" s="128" t="s">
        <v>12748</v>
      </c>
      <c r="J5122" s="124"/>
      <c r="K5122" s="124"/>
      <c r="L5122" s="124"/>
      <c r="M5122" s="124"/>
      <c r="N5122" s="197">
        <v>0</v>
      </c>
      <c r="O5122" s="197">
        <v>5054764.42</v>
      </c>
      <c r="P5122" s="124" t="s">
        <v>1314</v>
      </c>
    </row>
    <row r="5123" spans="1:16" ht="51">
      <c r="A5123" s="266" t="s">
        <v>619</v>
      </c>
      <c r="B5123" s="124"/>
      <c r="C5123" s="125" t="s">
        <v>713</v>
      </c>
      <c r="D5123" s="195">
        <v>43227</v>
      </c>
      <c r="E5123" s="124" t="s">
        <v>10432</v>
      </c>
      <c r="F5123" s="124" t="s">
        <v>3</v>
      </c>
      <c r="G5123" s="124">
        <v>1619934</v>
      </c>
      <c r="H5123" s="124"/>
      <c r="I5123" s="128" t="s">
        <v>12749</v>
      </c>
      <c r="J5123" s="124"/>
      <c r="K5123" s="124"/>
      <c r="L5123" s="124"/>
      <c r="M5123" s="124"/>
      <c r="N5123" s="197">
        <v>0</v>
      </c>
      <c r="O5123" s="197">
        <v>2630962.04</v>
      </c>
      <c r="P5123" s="124" t="s">
        <v>1314</v>
      </c>
    </row>
    <row r="5124" spans="1:16" ht="51">
      <c r="A5124" s="266" t="s">
        <v>619</v>
      </c>
      <c r="B5124" s="124"/>
      <c r="C5124" s="125" t="s">
        <v>713</v>
      </c>
      <c r="D5124" s="195">
        <v>43227</v>
      </c>
      <c r="E5124" s="124" t="s">
        <v>10433</v>
      </c>
      <c r="F5124" s="124" t="s">
        <v>3</v>
      </c>
      <c r="G5124" s="124">
        <v>1619824</v>
      </c>
      <c r="H5124" s="124"/>
      <c r="I5124" s="128" t="s">
        <v>12750</v>
      </c>
      <c r="J5124" s="124"/>
      <c r="K5124" s="124"/>
      <c r="L5124" s="124"/>
      <c r="M5124" s="124"/>
      <c r="N5124" s="197">
        <v>0</v>
      </c>
      <c r="O5124" s="197">
        <v>500</v>
      </c>
      <c r="P5124" s="124" t="s">
        <v>1314</v>
      </c>
    </row>
    <row r="5125" spans="1:16" ht="51">
      <c r="A5125" s="266" t="s">
        <v>619</v>
      </c>
      <c r="B5125" s="124"/>
      <c r="C5125" s="125" t="s">
        <v>713</v>
      </c>
      <c r="D5125" s="195">
        <v>43227</v>
      </c>
      <c r="E5125" s="124" t="s">
        <v>10434</v>
      </c>
      <c r="F5125" s="124" t="s">
        <v>3</v>
      </c>
      <c r="G5125" s="124">
        <v>1619829</v>
      </c>
      <c r="H5125" s="124"/>
      <c r="I5125" s="128" t="s">
        <v>12751</v>
      </c>
      <c r="J5125" s="124"/>
      <c r="K5125" s="124"/>
      <c r="L5125" s="124"/>
      <c r="M5125" s="124"/>
      <c r="N5125" s="197">
        <v>0</v>
      </c>
      <c r="O5125" s="197">
        <v>70</v>
      </c>
      <c r="P5125" s="124" t="s">
        <v>1314</v>
      </c>
    </row>
    <row r="5126" spans="1:16" ht="51">
      <c r="A5126" s="266" t="s">
        <v>619</v>
      </c>
      <c r="B5126" s="124"/>
      <c r="C5126" s="125" t="s">
        <v>713</v>
      </c>
      <c r="D5126" s="195">
        <v>43227</v>
      </c>
      <c r="E5126" s="124" t="s">
        <v>10435</v>
      </c>
      <c r="F5126" s="124" t="s">
        <v>3</v>
      </c>
      <c r="G5126" s="124">
        <v>1619832</v>
      </c>
      <c r="H5126" s="124"/>
      <c r="I5126" s="128" t="s">
        <v>12752</v>
      </c>
      <c r="J5126" s="124"/>
      <c r="K5126" s="124"/>
      <c r="L5126" s="124"/>
      <c r="M5126" s="124"/>
      <c r="N5126" s="197">
        <v>0</v>
      </c>
      <c r="O5126" s="197">
        <v>70</v>
      </c>
      <c r="P5126" s="124" t="s">
        <v>1314</v>
      </c>
    </row>
    <row r="5127" spans="1:16" ht="38.25">
      <c r="A5127" s="266">
        <v>35</v>
      </c>
      <c r="B5127" s="124"/>
      <c r="C5127" s="125" t="s">
        <v>696</v>
      </c>
      <c r="D5127" s="195">
        <v>43227</v>
      </c>
      <c r="E5127" s="124" t="s">
        <v>10436</v>
      </c>
      <c r="F5127" s="124" t="s">
        <v>3</v>
      </c>
      <c r="G5127" s="124">
        <v>1619834</v>
      </c>
      <c r="H5127" s="124"/>
      <c r="I5127" s="128" t="s">
        <v>12753</v>
      </c>
      <c r="J5127" s="124"/>
      <c r="K5127" s="124"/>
      <c r="L5127" s="124"/>
      <c r="M5127" s="124"/>
      <c r="N5127" s="197">
        <v>0</v>
      </c>
      <c r="O5127" s="197">
        <v>818.89</v>
      </c>
      <c r="P5127" s="124" t="s">
        <v>1314</v>
      </c>
    </row>
    <row r="5128" spans="1:16" ht="51">
      <c r="A5128" s="266">
        <v>132</v>
      </c>
      <c r="B5128" s="124"/>
      <c r="C5128" s="125" t="s">
        <v>728</v>
      </c>
      <c r="D5128" s="195">
        <v>43227</v>
      </c>
      <c r="E5128" s="124" t="s">
        <v>10437</v>
      </c>
      <c r="F5128" s="124" t="s">
        <v>3</v>
      </c>
      <c r="G5128" s="124">
        <v>1619836</v>
      </c>
      <c r="H5128" s="124"/>
      <c r="I5128" s="128" t="s">
        <v>12754</v>
      </c>
      <c r="J5128" s="124"/>
      <c r="K5128" s="124"/>
      <c r="L5128" s="124"/>
      <c r="M5128" s="124"/>
      <c r="N5128" s="197">
        <v>0</v>
      </c>
      <c r="O5128" s="197">
        <v>0.95000000000000007</v>
      </c>
      <c r="P5128" s="124" t="s">
        <v>1314</v>
      </c>
    </row>
    <row r="5129" spans="1:16" ht="51">
      <c r="A5129" s="266">
        <v>132</v>
      </c>
      <c r="B5129" s="124"/>
      <c r="C5129" s="125" t="s">
        <v>728</v>
      </c>
      <c r="D5129" s="195">
        <v>43227</v>
      </c>
      <c r="E5129" s="124" t="s">
        <v>10438</v>
      </c>
      <c r="F5129" s="124" t="s">
        <v>3</v>
      </c>
      <c r="G5129" s="124">
        <v>1619837</v>
      </c>
      <c r="H5129" s="124"/>
      <c r="I5129" s="128" t="s">
        <v>5739</v>
      </c>
      <c r="J5129" s="124"/>
      <c r="K5129" s="124"/>
      <c r="L5129" s="124"/>
      <c r="M5129" s="124"/>
      <c r="N5129" s="197">
        <v>0</v>
      </c>
      <c r="O5129" s="197">
        <v>6168.75</v>
      </c>
      <c r="P5129" s="124" t="s">
        <v>1314</v>
      </c>
    </row>
    <row r="5130" spans="1:16" ht="51">
      <c r="A5130" s="266" t="s">
        <v>619</v>
      </c>
      <c r="B5130" s="124"/>
      <c r="C5130" s="125" t="s">
        <v>713</v>
      </c>
      <c r="D5130" s="195">
        <v>43227</v>
      </c>
      <c r="E5130" s="124" t="s">
        <v>10439</v>
      </c>
      <c r="F5130" s="124" t="s">
        <v>3</v>
      </c>
      <c r="G5130" s="124">
        <v>1619838</v>
      </c>
      <c r="H5130" s="124"/>
      <c r="I5130" s="128" t="s">
        <v>5435</v>
      </c>
      <c r="J5130" s="124"/>
      <c r="K5130" s="124"/>
      <c r="L5130" s="124"/>
      <c r="M5130" s="124"/>
      <c r="N5130" s="197">
        <v>0</v>
      </c>
      <c r="O5130" s="197">
        <v>1506</v>
      </c>
      <c r="P5130" s="124" t="s">
        <v>1314</v>
      </c>
    </row>
    <row r="5131" spans="1:16" ht="51">
      <c r="A5131" s="266" t="s">
        <v>619</v>
      </c>
      <c r="B5131" s="124"/>
      <c r="C5131" s="125" t="s">
        <v>713</v>
      </c>
      <c r="D5131" s="195">
        <v>43227</v>
      </c>
      <c r="E5131" s="124" t="s">
        <v>10440</v>
      </c>
      <c r="F5131" s="124" t="s">
        <v>3</v>
      </c>
      <c r="G5131" s="124">
        <v>1619847</v>
      </c>
      <c r="H5131" s="124"/>
      <c r="I5131" s="128" t="s">
        <v>12755</v>
      </c>
      <c r="J5131" s="124"/>
      <c r="K5131" s="124"/>
      <c r="L5131" s="124"/>
      <c r="M5131" s="124"/>
      <c r="N5131" s="197">
        <v>0</v>
      </c>
      <c r="O5131" s="197">
        <v>1277</v>
      </c>
      <c r="P5131" s="124" t="s">
        <v>1314</v>
      </c>
    </row>
    <row r="5132" spans="1:16" ht="51">
      <c r="A5132" s="266" t="s">
        <v>619</v>
      </c>
      <c r="B5132" s="124"/>
      <c r="C5132" s="125" t="s">
        <v>713</v>
      </c>
      <c r="D5132" s="195">
        <v>43227</v>
      </c>
      <c r="E5132" s="124" t="s">
        <v>10441</v>
      </c>
      <c r="F5132" s="124" t="s">
        <v>3</v>
      </c>
      <c r="G5132" s="124">
        <v>1619859</v>
      </c>
      <c r="H5132" s="124"/>
      <c r="I5132" s="128" t="s">
        <v>12756</v>
      </c>
      <c r="J5132" s="124"/>
      <c r="K5132" s="124"/>
      <c r="L5132" s="124"/>
      <c r="M5132" s="124"/>
      <c r="N5132" s="197">
        <v>0</v>
      </c>
      <c r="O5132" s="197">
        <v>518</v>
      </c>
      <c r="P5132" s="124" t="s">
        <v>1314</v>
      </c>
    </row>
    <row r="5133" spans="1:16" ht="51">
      <c r="A5133" s="266" t="s">
        <v>619</v>
      </c>
      <c r="B5133" s="124"/>
      <c r="C5133" s="125" t="s">
        <v>713</v>
      </c>
      <c r="D5133" s="195">
        <v>43227</v>
      </c>
      <c r="E5133" s="124" t="s">
        <v>10442</v>
      </c>
      <c r="F5133" s="124" t="s">
        <v>3</v>
      </c>
      <c r="G5133" s="124">
        <v>1619867</v>
      </c>
      <c r="H5133" s="124"/>
      <c r="I5133" s="128" t="s">
        <v>8996</v>
      </c>
      <c r="J5133" s="124"/>
      <c r="K5133" s="124"/>
      <c r="L5133" s="124"/>
      <c r="M5133" s="124"/>
      <c r="N5133" s="197">
        <v>0</v>
      </c>
      <c r="O5133" s="197">
        <v>1491.51</v>
      </c>
      <c r="P5133" s="124" t="s">
        <v>1314</v>
      </c>
    </row>
    <row r="5134" spans="1:16" ht="89.25">
      <c r="A5134" s="266">
        <v>340</v>
      </c>
      <c r="B5134" s="124"/>
      <c r="C5134" s="125" t="s">
        <v>814</v>
      </c>
      <c r="D5134" s="195">
        <v>43227</v>
      </c>
      <c r="E5134" s="124" t="s">
        <v>10443</v>
      </c>
      <c r="F5134" s="124" t="s">
        <v>15</v>
      </c>
      <c r="G5134" s="124">
        <v>4904</v>
      </c>
      <c r="H5134" s="124"/>
      <c r="I5134" s="128" t="s">
        <v>12757</v>
      </c>
      <c r="J5134" s="124"/>
      <c r="K5134" s="124"/>
      <c r="L5134" s="124"/>
      <c r="M5134" s="124"/>
      <c r="N5134" s="197">
        <v>299.22000000000003</v>
      </c>
      <c r="O5134" s="197">
        <v>0</v>
      </c>
      <c r="P5134" s="124" t="s">
        <v>1314</v>
      </c>
    </row>
    <row r="5135" spans="1:16" ht="89.25">
      <c r="A5135" s="266">
        <v>340</v>
      </c>
      <c r="B5135" s="124"/>
      <c r="C5135" s="125" t="s">
        <v>814</v>
      </c>
      <c r="D5135" s="195">
        <v>43227</v>
      </c>
      <c r="E5135" s="124" t="s">
        <v>10444</v>
      </c>
      <c r="F5135" s="124" t="s">
        <v>15</v>
      </c>
      <c r="G5135" s="124">
        <v>4905</v>
      </c>
      <c r="H5135" s="124"/>
      <c r="I5135" s="128" t="s">
        <v>12758</v>
      </c>
      <c r="J5135" s="124"/>
      <c r="K5135" s="124"/>
      <c r="L5135" s="124"/>
      <c r="M5135" s="124"/>
      <c r="N5135" s="197">
        <v>281.58999999999997</v>
      </c>
      <c r="O5135" s="197">
        <v>0</v>
      </c>
      <c r="P5135" s="124" t="s">
        <v>1314</v>
      </c>
    </row>
    <row r="5136" spans="1:16" ht="89.25">
      <c r="A5136" s="266">
        <v>585</v>
      </c>
      <c r="B5136" s="124"/>
      <c r="C5136" s="125" t="s">
        <v>221</v>
      </c>
      <c r="D5136" s="195">
        <v>43227</v>
      </c>
      <c r="E5136" s="124" t="s">
        <v>10445</v>
      </c>
      <c r="F5136" s="124" t="s">
        <v>15</v>
      </c>
      <c r="G5136" s="124">
        <v>4903</v>
      </c>
      <c r="H5136" s="124"/>
      <c r="I5136" s="128" t="s">
        <v>12759</v>
      </c>
      <c r="J5136" s="124"/>
      <c r="K5136" s="124"/>
      <c r="L5136" s="124"/>
      <c r="M5136" s="124"/>
      <c r="N5136" s="197">
        <v>317.88</v>
      </c>
      <c r="O5136" s="197">
        <v>0</v>
      </c>
      <c r="P5136" s="124" t="s">
        <v>1314</v>
      </c>
    </row>
    <row r="5137" spans="1:16" ht="89.25">
      <c r="A5137" s="266">
        <v>6</v>
      </c>
      <c r="B5137" s="124"/>
      <c r="C5137" s="125" t="s">
        <v>689</v>
      </c>
      <c r="D5137" s="195">
        <v>43227</v>
      </c>
      <c r="E5137" s="124" t="s">
        <v>10446</v>
      </c>
      <c r="F5137" s="124" t="s">
        <v>15</v>
      </c>
      <c r="G5137" s="124">
        <v>4907</v>
      </c>
      <c r="H5137" s="124"/>
      <c r="I5137" s="128" t="s">
        <v>12760</v>
      </c>
      <c r="J5137" s="124"/>
      <c r="K5137" s="124"/>
      <c r="L5137" s="124"/>
      <c r="M5137" s="124"/>
      <c r="N5137" s="197">
        <v>333.18</v>
      </c>
      <c r="O5137" s="197">
        <v>0</v>
      </c>
      <c r="P5137" s="124" t="s">
        <v>1314</v>
      </c>
    </row>
    <row r="5138" spans="1:16" ht="89.25">
      <c r="A5138" s="266">
        <v>340</v>
      </c>
      <c r="B5138" s="124"/>
      <c r="C5138" s="125" t="s">
        <v>814</v>
      </c>
      <c r="D5138" s="195">
        <v>43227</v>
      </c>
      <c r="E5138" s="124" t="s">
        <v>10447</v>
      </c>
      <c r="F5138" s="124" t="s">
        <v>15</v>
      </c>
      <c r="G5138" s="124">
        <v>4906</v>
      </c>
      <c r="H5138" s="124"/>
      <c r="I5138" s="128" t="s">
        <v>12761</v>
      </c>
      <c r="J5138" s="124"/>
      <c r="K5138" s="124"/>
      <c r="L5138" s="124"/>
      <c r="M5138" s="124"/>
      <c r="N5138" s="197">
        <v>277.48</v>
      </c>
      <c r="O5138" s="197">
        <v>0</v>
      </c>
      <c r="P5138" s="124" t="s">
        <v>1314</v>
      </c>
    </row>
    <row r="5139" spans="1:16" ht="89.25">
      <c r="A5139" s="266">
        <v>10</v>
      </c>
      <c r="B5139" s="124"/>
      <c r="C5139" s="125" t="s">
        <v>690</v>
      </c>
      <c r="D5139" s="195">
        <v>43227</v>
      </c>
      <c r="E5139" s="124" t="s">
        <v>10448</v>
      </c>
      <c r="F5139" s="124" t="s">
        <v>15</v>
      </c>
      <c r="G5139" s="124">
        <v>4902</v>
      </c>
      <c r="H5139" s="124"/>
      <c r="I5139" s="128" t="s">
        <v>12762</v>
      </c>
      <c r="J5139" s="124"/>
      <c r="K5139" s="124"/>
      <c r="L5139" s="124"/>
      <c r="M5139" s="124"/>
      <c r="N5139" s="197">
        <v>406.51</v>
      </c>
      <c r="O5139" s="197">
        <v>0</v>
      </c>
      <c r="P5139" s="124" t="s">
        <v>1314</v>
      </c>
    </row>
    <row r="5140" spans="1:16" ht="89.25">
      <c r="A5140" s="266">
        <v>340</v>
      </c>
      <c r="B5140" s="124"/>
      <c r="C5140" s="125" t="s">
        <v>814</v>
      </c>
      <c r="D5140" s="195">
        <v>43227</v>
      </c>
      <c r="E5140" s="124" t="s">
        <v>10449</v>
      </c>
      <c r="F5140" s="124" t="s">
        <v>15</v>
      </c>
      <c r="G5140" s="124">
        <v>4912</v>
      </c>
      <c r="H5140" s="124"/>
      <c r="I5140" s="128" t="s">
        <v>12763</v>
      </c>
      <c r="J5140" s="124"/>
      <c r="K5140" s="124"/>
      <c r="L5140" s="124"/>
      <c r="M5140" s="124"/>
      <c r="N5140" s="197">
        <v>302.31</v>
      </c>
      <c r="O5140" s="197">
        <v>0</v>
      </c>
      <c r="P5140" s="124" t="s">
        <v>1314</v>
      </c>
    </row>
    <row r="5141" spans="1:16" ht="102">
      <c r="A5141" s="266">
        <v>224</v>
      </c>
      <c r="B5141" s="124"/>
      <c r="C5141" s="125" t="s">
        <v>120</v>
      </c>
      <c r="D5141" s="195">
        <v>43227</v>
      </c>
      <c r="E5141" s="124" t="s">
        <v>10450</v>
      </c>
      <c r="F5141" s="124" t="s">
        <v>15</v>
      </c>
      <c r="G5141" s="124">
        <v>4910</v>
      </c>
      <c r="H5141" s="124"/>
      <c r="I5141" s="128" t="s">
        <v>12764</v>
      </c>
      <c r="J5141" s="124"/>
      <c r="K5141" s="124"/>
      <c r="L5141" s="124"/>
      <c r="M5141" s="124"/>
      <c r="N5141" s="197">
        <v>277.33999999999997</v>
      </c>
      <c r="O5141" s="197">
        <v>0</v>
      </c>
      <c r="P5141" s="124" t="s">
        <v>1314</v>
      </c>
    </row>
    <row r="5142" spans="1:16" ht="102">
      <c r="A5142" s="266">
        <v>224</v>
      </c>
      <c r="B5142" s="124"/>
      <c r="C5142" s="125" t="s">
        <v>120</v>
      </c>
      <c r="D5142" s="195">
        <v>43227</v>
      </c>
      <c r="E5142" s="124" t="s">
        <v>10451</v>
      </c>
      <c r="F5142" s="124" t="s">
        <v>15</v>
      </c>
      <c r="G5142" s="124">
        <v>4908</v>
      </c>
      <c r="H5142" s="124"/>
      <c r="I5142" s="128" t="s">
        <v>12765</v>
      </c>
      <c r="J5142" s="124"/>
      <c r="K5142" s="124"/>
      <c r="L5142" s="124"/>
      <c r="M5142" s="124"/>
      <c r="N5142" s="197">
        <v>277.33999999999997</v>
      </c>
      <c r="O5142" s="197">
        <v>0</v>
      </c>
      <c r="P5142" s="124" t="s">
        <v>1314</v>
      </c>
    </row>
    <row r="5143" spans="1:16" ht="63.75">
      <c r="A5143" s="266">
        <v>10</v>
      </c>
      <c r="B5143" s="124"/>
      <c r="C5143" s="125" t="s">
        <v>690</v>
      </c>
      <c r="D5143" s="195">
        <v>43227</v>
      </c>
      <c r="E5143" s="124" t="s">
        <v>10452</v>
      </c>
      <c r="F5143" s="124" t="s">
        <v>6</v>
      </c>
      <c r="G5143" s="124">
        <v>729479</v>
      </c>
      <c r="H5143" s="124"/>
      <c r="I5143" s="128" t="s">
        <v>12766</v>
      </c>
      <c r="J5143" s="124"/>
      <c r="K5143" s="124"/>
      <c r="L5143" s="124"/>
      <c r="M5143" s="124"/>
      <c r="N5143" s="197">
        <v>0</v>
      </c>
      <c r="O5143" s="197">
        <v>31732.23</v>
      </c>
      <c r="P5143" s="124" t="s">
        <v>1314</v>
      </c>
    </row>
    <row r="5144" spans="1:16" ht="63.75">
      <c r="A5144" s="266">
        <v>513</v>
      </c>
      <c r="B5144" s="124"/>
      <c r="C5144" s="125" t="s">
        <v>201</v>
      </c>
      <c r="D5144" s="195">
        <v>43227</v>
      </c>
      <c r="E5144" s="124" t="s">
        <v>10453</v>
      </c>
      <c r="F5144" s="124" t="s">
        <v>15</v>
      </c>
      <c r="G5144" s="124">
        <v>729350</v>
      </c>
      <c r="H5144" s="124"/>
      <c r="I5144" s="128" t="s">
        <v>12767</v>
      </c>
      <c r="J5144" s="124"/>
      <c r="K5144" s="124"/>
      <c r="L5144" s="124"/>
      <c r="M5144" s="124"/>
      <c r="N5144" s="197">
        <v>50</v>
      </c>
      <c r="O5144" s="197">
        <v>0</v>
      </c>
      <c r="P5144" s="124" t="s">
        <v>1314</v>
      </c>
    </row>
    <row r="5145" spans="1:16" ht="63.75">
      <c r="A5145" s="266">
        <v>10</v>
      </c>
      <c r="B5145" s="124"/>
      <c r="C5145" s="125" t="s">
        <v>690</v>
      </c>
      <c r="D5145" s="195">
        <v>43227</v>
      </c>
      <c r="E5145" s="124" t="s">
        <v>10454</v>
      </c>
      <c r="F5145" s="124" t="s">
        <v>15</v>
      </c>
      <c r="G5145" s="124">
        <v>729480</v>
      </c>
      <c r="H5145" s="124"/>
      <c r="I5145" s="128" t="s">
        <v>12768</v>
      </c>
      <c r="J5145" s="124"/>
      <c r="K5145" s="124"/>
      <c r="L5145" s="124"/>
      <c r="M5145" s="124"/>
      <c r="N5145" s="197">
        <v>50</v>
      </c>
      <c r="O5145" s="197">
        <v>0</v>
      </c>
      <c r="P5145" s="124" t="s">
        <v>1314</v>
      </c>
    </row>
    <row r="5146" spans="1:16" ht="63.75">
      <c r="A5146" s="266">
        <v>10</v>
      </c>
      <c r="B5146" s="124"/>
      <c r="C5146" s="125" t="s">
        <v>690</v>
      </c>
      <c r="D5146" s="195">
        <v>43227</v>
      </c>
      <c r="E5146" s="124" t="s">
        <v>10455</v>
      </c>
      <c r="F5146" s="124" t="s">
        <v>6</v>
      </c>
      <c r="G5146" s="124">
        <v>729481</v>
      </c>
      <c r="H5146" s="124"/>
      <c r="I5146" s="128" t="s">
        <v>12769</v>
      </c>
      <c r="J5146" s="124"/>
      <c r="K5146" s="124"/>
      <c r="L5146" s="124"/>
      <c r="M5146" s="124"/>
      <c r="N5146" s="197">
        <v>0</v>
      </c>
      <c r="O5146" s="197">
        <v>40507.480000000003</v>
      </c>
      <c r="P5146" s="124" t="s">
        <v>1314</v>
      </c>
    </row>
    <row r="5147" spans="1:16" ht="76.5">
      <c r="A5147" s="266" t="s">
        <v>620</v>
      </c>
      <c r="B5147" s="124"/>
      <c r="C5147" s="125" t="s">
        <v>714</v>
      </c>
      <c r="D5147" s="195">
        <v>43227</v>
      </c>
      <c r="E5147" s="124" t="s">
        <v>10456</v>
      </c>
      <c r="F5147" s="124" t="s">
        <v>1256</v>
      </c>
      <c r="G5147" s="124">
        <v>17579617</v>
      </c>
      <c r="H5147" s="124"/>
      <c r="I5147" s="128" t="s">
        <v>4686</v>
      </c>
      <c r="J5147" s="124"/>
      <c r="K5147" s="124"/>
      <c r="L5147" s="124"/>
      <c r="M5147" s="124"/>
      <c r="N5147" s="197">
        <v>0</v>
      </c>
      <c r="O5147" s="197">
        <v>6950</v>
      </c>
      <c r="P5147" s="124" t="s">
        <v>1314</v>
      </c>
    </row>
    <row r="5148" spans="1:16" ht="63.75">
      <c r="A5148" s="266">
        <v>10</v>
      </c>
      <c r="B5148" s="124"/>
      <c r="C5148" s="125" t="s">
        <v>690</v>
      </c>
      <c r="D5148" s="195">
        <v>43227</v>
      </c>
      <c r="E5148" s="124" t="s">
        <v>10457</v>
      </c>
      <c r="F5148" s="124" t="s">
        <v>15</v>
      </c>
      <c r="G5148" s="124">
        <v>729482</v>
      </c>
      <c r="H5148" s="124"/>
      <c r="I5148" s="128" t="s">
        <v>12770</v>
      </c>
      <c r="J5148" s="124"/>
      <c r="K5148" s="124"/>
      <c r="L5148" s="124"/>
      <c r="M5148" s="124"/>
      <c r="N5148" s="197">
        <v>50</v>
      </c>
      <c r="O5148" s="197">
        <v>0</v>
      </c>
      <c r="P5148" s="124" t="s">
        <v>1314</v>
      </c>
    </row>
    <row r="5149" spans="1:16" ht="89.25">
      <c r="A5149" s="266">
        <v>594</v>
      </c>
      <c r="B5149" s="124"/>
      <c r="C5149" s="125" t="s">
        <v>113</v>
      </c>
      <c r="D5149" s="195">
        <v>43227</v>
      </c>
      <c r="E5149" s="124" t="s">
        <v>10458</v>
      </c>
      <c r="F5149" s="124" t="s">
        <v>15</v>
      </c>
      <c r="G5149" s="124">
        <v>4914</v>
      </c>
      <c r="H5149" s="124"/>
      <c r="I5149" s="128" t="s">
        <v>12771</v>
      </c>
      <c r="J5149" s="124"/>
      <c r="K5149" s="124"/>
      <c r="L5149" s="124"/>
      <c r="M5149" s="124"/>
      <c r="N5149" s="197">
        <v>712.61</v>
      </c>
      <c r="O5149" s="197">
        <v>0</v>
      </c>
      <c r="P5149" s="124" t="s">
        <v>1314</v>
      </c>
    </row>
    <row r="5150" spans="1:16" ht="89.25">
      <c r="A5150" s="266">
        <v>594</v>
      </c>
      <c r="B5150" s="124"/>
      <c r="C5150" s="125" t="s">
        <v>113</v>
      </c>
      <c r="D5150" s="195">
        <v>43227</v>
      </c>
      <c r="E5150" s="124" t="s">
        <v>10459</v>
      </c>
      <c r="F5150" s="124" t="s">
        <v>15</v>
      </c>
      <c r="G5150" s="124">
        <v>4913</v>
      </c>
      <c r="H5150" s="124"/>
      <c r="I5150" s="128" t="s">
        <v>12772</v>
      </c>
      <c r="J5150" s="124"/>
      <c r="K5150" s="124"/>
      <c r="L5150" s="124"/>
      <c r="M5150" s="124"/>
      <c r="N5150" s="197">
        <v>329.41</v>
      </c>
      <c r="O5150" s="197">
        <v>0</v>
      </c>
      <c r="P5150" s="124" t="s">
        <v>1314</v>
      </c>
    </row>
    <row r="5151" spans="1:16" ht="89.25">
      <c r="A5151" s="266">
        <v>594</v>
      </c>
      <c r="B5151" s="124"/>
      <c r="C5151" s="125" t="s">
        <v>113</v>
      </c>
      <c r="D5151" s="195">
        <v>43227</v>
      </c>
      <c r="E5151" s="124" t="s">
        <v>10460</v>
      </c>
      <c r="F5151" s="124" t="s">
        <v>15</v>
      </c>
      <c r="G5151" s="124">
        <v>4915</v>
      </c>
      <c r="H5151" s="124"/>
      <c r="I5151" s="128" t="s">
        <v>12773</v>
      </c>
      <c r="J5151" s="124"/>
      <c r="K5151" s="124"/>
      <c r="L5151" s="124"/>
      <c r="M5151" s="124"/>
      <c r="N5151" s="197">
        <v>271.99</v>
      </c>
      <c r="O5151" s="197">
        <v>0</v>
      </c>
      <c r="P5151" s="124" t="s">
        <v>1314</v>
      </c>
    </row>
    <row r="5152" spans="1:16" ht="89.25">
      <c r="A5152" s="266">
        <v>375</v>
      </c>
      <c r="B5152" s="124"/>
      <c r="C5152" s="125" t="s">
        <v>1271</v>
      </c>
      <c r="D5152" s="195">
        <v>43227</v>
      </c>
      <c r="E5152" s="124" t="s">
        <v>10461</v>
      </c>
      <c r="F5152" s="124" t="s">
        <v>15</v>
      </c>
      <c r="G5152" s="124">
        <v>4916</v>
      </c>
      <c r="H5152" s="124"/>
      <c r="I5152" s="128" t="s">
        <v>12774</v>
      </c>
      <c r="J5152" s="124"/>
      <c r="K5152" s="124"/>
      <c r="L5152" s="124"/>
      <c r="M5152" s="124"/>
      <c r="N5152" s="197">
        <v>270</v>
      </c>
      <c r="O5152" s="197">
        <v>0</v>
      </c>
      <c r="P5152" s="124" t="s">
        <v>1314</v>
      </c>
    </row>
    <row r="5153" spans="1:16" ht="63.75">
      <c r="A5153" s="266">
        <v>10</v>
      </c>
      <c r="B5153" s="124"/>
      <c r="C5153" s="125" t="s">
        <v>690</v>
      </c>
      <c r="D5153" s="195">
        <v>43227</v>
      </c>
      <c r="E5153" s="124" t="s">
        <v>10462</v>
      </c>
      <c r="F5153" s="124" t="s">
        <v>6</v>
      </c>
      <c r="G5153" s="124">
        <v>729912</v>
      </c>
      <c r="H5153" s="124"/>
      <c r="I5153" s="128" t="s">
        <v>12775</v>
      </c>
      <c r="J5153" s="124"/>
      <c r="K5153" s="124"/>
      <c r="L5153" s="124"/>
      <c r="M5153" s="124"/>
      <c r="N5153" s="197">
        <v>0</v>
      </c>
      <c r="O5153" s="197">
        <v>140958.73000000001</v>
      </c>
      <c r="P5153" s="124" t="s">
        <v>1314</v>
      </c>
    </row>
    <row r="5154" spans="1:16" ht="63.75">
      <c r="A5154" s="266">
        <v>10</v>
      </c>
      <c r="B5154" s="124"/>
      <c r="C5154" s="125" t="s">
        <v>690</v>
      </c>
      <c r="D5154" s="195">
        <v>43227</v>
      </c>
      <c r="E5154" s="124" t="s">
        <v>10463</v>
      </c>
      <c r="F5154" s="124" t="s">
        <v>6</v>
      </c>
      <c r="G5154" s="124">
        <v>729914</v>
      </c>
      <c r="H5154" s="124"/>
      <c r="I5154" s="128" t="s">
        <v>12776</v>
      </c>
      <c r="J5154" s="124"/>
      <c r="K5154" s="124"/>
      <c r="L5154" s="124"/>
      <c r="M5154" s="124"/>
      <c r="N5154" s="197">
        <v>0</v>
      </c>
      <c r="O5154" s="197">
        <v>201100.9</v>
      </c>
      <c r="P5154" s="124" t="s">
        <v>1314</v>
      </c>
    </row>
    <row r="5155" spans="1:16" ht="63.75">
      <c r="A5155" s="266">
        <v>10</v>
      </c>
      <c r="B5155" s="124"/>
      <c r="C5155" s="125" t="s">
        <v>690</v>
      </c>
      <c r="D5155" s="195">
        <v>43227</v>
      </c>
      <c r="E5155" s="124" t="s">
        <v>10464</v>
      </c>
      <c r="F5155" s="124" t="s">
        <v>6</v>
      </c>
      <c r="G5155" s="124">
        <v>729924</v>
      </c>
      <c r="H5155" s="124"/>
      <c r="I5155" s="128" t="s">
        <v>12777</v>
      </c>
      <c r="J5155" s="124"/>
      <c r="K5155" s="124"/>
      <c r="L5155" s="124"/>
      <c r="M5155" s="124"/>
      <c r="N5155" s="197">
        <v>0</v>
      </c>
      <c r="O5155" s="197">
        <v>7579.41</v>
      </c>
      <c r="P5155" s="124" t="s">
        <v>1314</v>
      </c>
    </row>
    <row r="5156" spans="1:16" ht="76.5">
      <c r="A5156" s="266" t="s">
        <v>620</v>
      </c>
      <c r="B5156" s="124"/>
      <c r="C5156" s="125" t="s">
        <v>714</v>
      </c>
      <c r="D5156" s="195">
        <v>43227</v>
      </c>
      <c r="E5156" s="124" t="s">
        <v>10465</v>
      </c>
      <c r="F5156" s="124" t="s">
        <v>6</v>
      </c>
      <c r="G5156" s="124">
        <v>971596</v>
      </c>
      <c r="H5156" s="124"/>
      <c r="I5156" s="128" t="s">
        <v>12778</v>
      </c>
      <c r="J5156" s="124"/>
      <c r="K5156" s="124"/>
      <c r="L5156" s="124"/>
      <c r="M5156" s="124"/>
      <c r="N5156" s="197">
        <v>0</v>
      </c>
      <c r="O5156" s="197">
        <v>112000</v>
      </c>
      <c r="P5156" s="124" t="s">
        <v>1314</v>
      </c>
    </row>
    <row r="5157" spans="1:16" ht="63.75">
      <c r="A5157" s="266">
        <v>10</v>
      </c>
      <c r="B5157" s="124"/>
      <c r="C5157" s="125" t="s">
        <v>690</v>
      </c>
      <c r="D5157" s="195">
        <v>43227</v>
      </c>
      <c r="E5157" s="124" t="s">
        <v>10466</v>
      </c>
      <c r="F5157" s="124" t="s">
        <v>15</v>
      </c>
      <c r="G5157" s="124">
        <v>729925</v>
      </c>
      <c r="H5157" s="124"/>
      <c r="I5157" s="128" t="s">
        <v>12779</v>
      </c>
      <c r="J5157" s="124"/>
      <c r="K5157" s="124"/>
      <c r="L5157" s="124"/>
      <c r="M5157" s="124"/>
      <c r="N5157" s="197">
        <v>50</v>
      </c>
      <c r="O5157" s="197">
        <v>0</v>
      </c>
      <c r="P5157" s="124" t="s">
        <v>1314</v>
      </c>
    </row>
    <row r="5158" spans="1:16" ht="63.75">
      <c r="A5158" s="266">
        <v>10</v>
      </c>
      <c r="B5158" s="124"/>
      <c r="C5158" s="125" t="s">
        <v>690</v>
      </c>
      <c r="D5158" s="195">
        <v>43227</v>
      </c>
      <c r="E5158" s="124" t="s">
        <v>10467</v>
      </c>
      <c r="F5158" s="124" t="s">
        <v>15</v>
      </c>
      <c r="G5158" s="124">
        <v>729915</v>
      </c>
      <c r="H5158" s="124"/>
      <c r="I5158" s="128" t="s">
        <v>12780</v>
      </c>
      <c r="J5158" s="124"/>
      <c r="K5158" s="124"/>
      <c r="L5158" s="124"/>
      <c r="M5158" s="124"/>
      <c r="N5158" s="197">
        <v>50</v>
      </c>
      <c r="O5158" s="197">
        <v>0</v>
      </c>
      <c r="P5158" s="124" t="s">
        <v>1314</v>
      </c>
    </row>
    <row r="5159" spans="1:16" ht="63.75">
      <c r="A5159" s="266">
        <v>10</v>
      </c>
      <c r="B5159" s="124"/>
      <c r="C5159" s="125" t="s">
        <v>690</v>
      </c>
      <c r="D5159" s="195">
        <v>43227</v>
      </c>
      <c r="E5159" s="124" t="s">
        <v>10468</v>
      </c>
      <c r="F5159" s="124" t="s">
        <v>15</v>
      </c>
      <c r="G5159" s="124">
        <v>729913</v>
      </c>
      <c r="H5159" s="124"/>
      <c r="I5159" s="128" t="s">
        <v>12781</v>
      </c>
      <c r="J5159" s="124"/>
      <c r="K5159" s="124"/>
      <c r="L5159" s="124"/>
      <c r="M5159" s="124"/>
      <c r="N5159" s="197">
        <v>50</v>
      </c>
      <c r="O5159" s="197">
        <v>0</v>
      </c>
      <c r="P5159" s="124" t="s">
        <v>1314</v>
      </c>
    </row>
    <row r="5160" spans="1:16" ht="51">
      <c r="A5160" s="266">
        <v>10</v>
      </c>
      <c r="B5160" s="124"/>
      <c r="C5160" s="125" t="s">
        <v>690</v>
      </c>
      <c r="D5160" s="195">
        <v>43227</v>
      </c>
      <c r="E5160" s="124" t="s">
        <v>10469</v>
      </c>
      <c r="F5160" s="124" t="s">
        <v>6</v>
      </c>
      <c r="G5160" s="124">
        <v>730063</v>
      </c>
      <c r="H5160" s="124"/>
      <c r="I5160" s="128" t="s">
        <v>12782</v>
      </c>
      <c r="J5160" s="124"/>
      <c r="K5160" s="124"/>
      <c r="L5160" s="124"/>
      <c r="M5160" s="124"/>
      <c r="N5160" s="197">
        <v>0</v>
      </c>
      <c r="O5160" s="197">
        <v>8266.2999999999993</v>
      </c>
      <c r="P5160" s="124" t="s">
        <v>1314</v>
      </c>
    </row>
    <row r="5161" spans="1:16" ht="51">
      <c r="A5161" s="266" t="s">
        <v>622</v>
      </c>
      <c r="B5161" s="124"/>
      <c r="C5161" s="125" t="s">
        <v>715</v>
      </c>
      <c r="D5161" s="195">
        <v>43227</v>
      </c>
      <c r="E5161" s="124" t="s">
        <v>10470</v>
      </c>
      <c r="F5161" s="124" t="s">
        <v>1256</v>
      </c>
      <c r="G5161" s="124">
        <v>17579061</v>
      </c>
      <c r="H5161" s="124"/>
      <c r="I5161" s="128" t="s">
        <v>12783</v>
      </c>
      <c r="J5161" s="124"/>
      <c r="K5161" s="124"/>
      <c r="L5161" s="124"/>
      <c r="M5161" s="124"/>
      <c r="N5161" s="197">
        <v>0</v>
      </c>
      <c r="O5161" s="197">
        <v>399511.52</v>
      </c>
      <c r="P5161" s="124" t="s">
        <v>1314</v>
      </c>
    </row>
    <row r="5162" spans="1:16" ht="63.75">
      <c r="A5162" s="266" t="s">
        <v>622</v>
      </c>
      <c r="B5162" s="124"/>
      <c r="C5162" s="125" t="s">
        <v>715</v>
      </c>
      <c r="D5162" s="195">
        <v>43227</v>
      </c>
      <c r="E5162" s="124" t="s">
        <v>10471</v>
      </c>
      <c r="F5162" s="124" t="s">
        <v>1256</v>
      </c>
      <c r="G5162" s="124">
        <v>17579068</v>
      </c>
      <c r="H5162" s="124"/>
      <c r="I5162" s="128" t="s">
        <v>12784</v>
      </c>
      <c r="J5162" s="124"/>
      <c r="K5162" s="124"/>
      <c r="L5162" s="124"/>
      <c r="M5162" s="124"/>
      <c r="N5162" s="197">
        <v>0</v>
      </c>
      <c r="O5162" s="197">
        <v>2000042.93</v>
      </c>
      <c r="P5162" s="124" t="s">
        <v>1314</v>
      </c>
    </row>
    <row r="5163" spans="1:16" ht="51">
      <c r="A5163" s="266">
        <v>10</v>
      </c>
      <c r="B5163" s="124"/>
      <c r="C5163" s="125" t="s">
        <v>690</v>
      </c>
      <c r="D5163" s="195">
        <v>43227</v>
      </c>
      <c r="E5163" s="124" t="s">
        <v>10472</v>
      </c>
      <c r="F5163" s="124" t="s">
        <v>15</v>
      </c>
      <c r="G5163" s="124">
        <v>730064</v>
      </c>
      <c r="H5163" s="124"/>
      <c r="I5163" s="128" t="s">
        <v>12785</v>
      </c>
      <c r="J5163" s="124"/>
      <c r="K5163" s="124"/>
      <c r="L5163" s="124"/>
      <c r="M5163" s="124"/>
      <c r="N5163" s="197">
        <v>50</v>
      </c>
      <c r="O5163" s="197">
        <v>0</v>
      </c>
      <c r="P5163" s="124" t="s">
        <v>1314</v>
      </c>
    </row>
    <row r="5164" spans="1:16" ht="76.5">
      <c r="A5164" s="266">
        <v>25</v>
      </c>
      <c r="B5164" s="124"/>
      <c r="C5164" s="125" t="s">
        <v>694</v>
      </c>
      <c r="D5164" s="195">
        <v>43227</v>
      </c>
      <c r="E5164" s="124" t="s">
        <v>10473</v>
      </c>
      <c r="F5164" s="124" t="s">
        <v>1315</v>
      </c>
      <c r="G5164" s="124">
        <v>17581155</v>
      </c>
      <c r="H5164" s="124"/>
      <c r="I5164" s="128" t="s">
        <v>4798</v>
      </c>
      <c r="J5164" s="124"/>
      <c r="K5164" s="124"/>
      <c r="L5164" s="124"/>
      <c r="M5164" s="124"/>
      <c r="N5164" s="197">
        <v>148590.75</v>
      </c>
      <c r="O5164" s="197">
        <v>0</v>
      </c>
      <c r="P5164" s="124" t="s">
        <v>1314</v>
      </c>
    </row>
    <row r="5165" spans="1:16" ht="51">
      <c r="A5165" s="266" t="s">
        <v>619</v>
      </c>
      <c r="B5165" s="124"/>
      <c r="C5165" s="125" t="s">
        <v>713</v>
      </c>
      <c r="D5165" s="195">
        <v>43228</v>
      </c>
      <c r="E5165" s="124" t="s">
        <v>10474</v>
      </c>
      <c r="F5165" s="124" t="s">
        <v>3</v>
      </c>
      <c r="G5165" s="124">
        <v>1620496</v>
      </c>
      <c r="H5165" s="124"/>
      <c r="I5165" s="128" t="s">
        <v>12786</v>
      </c>
      <c r="J5165" s="124"/>
      <c r="K5165" s="124"/>
      <c r="L5165" s="124"/>
      <c r="M5165" s="124"/>
      <c r="N5165" s="197">
        <v>0</v>
      </c>
      <c r="O5165" s="197">
        <v>1629.08</v>
      </c>
      <c r="P5165" s="124" t="s">
        <v>1314</v>
      </c>
    </row>
    <row r="5166" spans="1:16" ht="51">
      <c r="A5166" s="266" t="s">
        <v>619</v>
      </c>
      <c r="B5166" s="124"/>
      <c r="C5166" s="125" t="s">
        <v>713</v>
      </c>
      <c r="D5166" s="195">
        <v>43228</v>
      </c>
      <c r="E5166" s="124" t="s">
        <v>10475</v>
      </c>
      <c r="F5166" s="124" t="s">
        <v>3</v>
      </c>
      <c r="G5166" s="124">
        <v>1620515</v>
      </c>
      <c r="H5166" s="124"/>
      <c r="I5166" s="128" t="s">
        <v>12787</v>
      </c>
      <c r="J5166" s="124"/>
      <c r="K5166" s="124"/>
      <c r="L5166" s="124"/>
      <c r="M5166" s="124"/>
      <c r="N5166" s="197">
        <v>0</v>
      </c>
      <c r="O5166" s="197">
        <v>1000</v>
      </c>
      <c r="P5166" s="124" t="s">
        <v>1314</v>
      </c>
    </row>
    <row r="5167" spans="1:16" ht="51">
      <c r="A5167" s="266" t="s">
        <v>619</v>
      </c>
      <c r="B5167" s="124"/>
      <c r="C5167" s="125" t="s">
        <v>713</v>
      </c>
      <c r="D5167" s="195">
        <v>43228</v>
      </c>
      <c r="E5167" s="124" t="s">
        <v>10476</v>
      </c>
      <c r="F5167" s="124" t="s">
        <v>3</v>
      </c>
      <c r="G5167" s="124">
        <v>1620520</v>
      </c>
      <c r="H5167" s="124"/>
      <c r="I5167" s="128" t="s">
        <v>12788</v>
      </c>
      <c r="J5167" s="124"/>
      <c r="K5167" s="124"/>
      <c r="L5167" s="124"/>
      <c r="M5167" s="124"/>
      <c r="N5167" s="197">
        <v>0</v>
      </c>
      <c r="O5167" s="197">
        <v>1288.08</v>
      </c>
      <c r="P5167" s="124" t="s">
        <v>1314</v>
      </c>
    </row>
    <row r="5168" spans="1:16" ht="38.25">
      <c r="A5168" s="266">
        <v>586</v>
      </c>
      <c r="B5168" s="124"/>
      <c r="C5168" s="125" t="s">
        <v>222</v>
      </c>
      <c r="D5168" s="195">
        <v>43228</v>
      </c>
      <c r="E5168" s="124" t="s">
        <v>10477</v>
      </c>
      <c r="F5168" s="124" t="s">
        <v>3</v>
      </c>
      <c r="G5168" s="124">
        <v>1620522</v>
      </c>
      <c r="H5168" s="124"/>
      <c r="I5168" s="128" t="s">
        <v>12789</v>
      </c>
      <c r="J5168" s="124"/>
      <c r="K5168" s="124"/>
      <c r="L5168" s="124"/>
      <c r="M5168" s="124"/>
      <c r="N5168" s="197">
        <v>0</v>
      </c>
      <c r="O5168" s="197">
        <v>127.5</v>
      </c>
      <c r="P5168" s="124" t="s">
        <v>1314</v>
      </c>
    </row>
    <row r="5169" spans="1:16" ht="51">
      <c r="A5169" s="266">
        <v>291</v>
      </c>
      <c r="B5169" s="124"/>
      <c r="C5169" s="125" t="s">
        <v>794</v>
      </c>
      <c r="D5169" s="195">
        <v>43228</v>
      </c>
      <c r="E5169" s="124" t="s">
        <v>10478</v>
      </c>
      <c r="F5169" s="124" t="s">
        <v>3</v>
      </c>
      <c r="G5169" s="124">
        <v>1620528</v>
      </c>
      <c r="H5169" s="124"/>
      <c r="I5169" s="128" t="s">
        <v>12790</v>
      </c>
      <c r="J5169" s="124"/>
      <c r="K5169" s="124"/>
      <c r="L5169" s="124"/>
      <c r="M5169" s="124"/>
      <c r="N5169" s="197">
        <v>0</v>
      </c>
      <c r="O5169" s="197">
        <v>27840</v>
      </c>
      <c r="P5169" s="124" t="s">
        <v>1314</v>
      </c>
    </row>
    <row r="5170" spans="1:16" ht="38.25">
      <c r="A5170" s="266">
        <v>574</v>
      </c>
      <c r="B5170" s="124"/>
      <c r="C5170" s="125" t="s">
        <v>850</v>
      </c>
      <c r="D5170" s="195">
        <v>43228</v>
      </c>
      <c r="E5170" s="124" t="s">
        <v>10479</v>
      </c>
      <c r="F5170" s="124" t="s">
        <v>3</v>
      </c>
      <c r="G5170" s="124">
        <v>1620533</v>
      </c>
      <c r="H5170" s="124"/>
      <c r="I5170" s="128" t="s">
        <v>12791</v>
      </c>
      <c r="J5170" s="124"/>
      <c r="K5170" s="124"/>
      <c r="L5170" s="124"/>
      <c r="M5170" s="124"/>
      <c r="N5170" s="197">
        <v>0</v>
      </c>
      <c r="O5170" s="197">
        <v>7.0000000000000007E-2</v>
      </c>
      <c r="P5170" s="124" t="s">
        <v>5265</v>
      </c>
    </row>
    <row r="5171" spans="1:16" ht="51">
      <c r="A5171" s="266">
        <v>593</v>
      </c>
      <c r="B5171" s="124"/>
      <c r="C5171" s="125" t="s">
        <v>863</v>
      </c>
      <c r="D5171" s="195">
        <v>43228</v>
      </c>
      <c r="E5171" s="124" t="s">
        <v>10480</v>
      </c>
      <c r="F5171" s="124" t="s">
        <v>3</v>
      </c>
      <c r="G5171" s="124">
        <v>1620540</v>
      </c>
      <c r="H5171" s="124"/>
      <c r="I5171" s="128" t="s">
        <v>12792</v>
      </c>
      <c r="J5171" s="124"/>
      <c r="K5171" s="124"/>
      <c r="L5171" s="124"/>
      <c r="M5171" s="124"/>
      <c r="N5171" s="197">
        <v>0</v>
      </c>
      <c r="O5171" s="197">
        <v>2018</v>
      </c>
      <c r="P5171" s="124" t="s">
        <v>1314</v>
      </c>
    </row>
    <row r="5172" spans="1:16" ht="51">
      <c r="A5172" s="266" t="s">
        <v>619</v>
      </c>
      <c r="B5172" s="124"/>
      <c r="C5172" s="125" t="s">
        <v>713</v>
      </c>
      <c r="D5172" s="195">
        <v>43228</v>
      </c>
      <c r="E5172" s="124" t="s">
        <v>10481</v>
      </c>
      <c r="F5172" s="124" t="s">
        <v>3</v>
      </c>
      <c r="G5172" s="124">
        <v>1620544</v>
      </c>
      <c r="H5172" s="124"/>
      <c r="I5172" s="128" t="s">
        <v>12793</v>
      </c>
      <c r="J5172" s="124"/>
      <c r="K5172" s="124"/>
      <c r="L5172" s="124"/>
      <c r="M5172" s="124"/>
      <c r="N5172" s="197">
        <v>0</v>
      </c>
      <c r="O5172" s="197">
        <v>3085.7000000000003</v>
      </c>
      <c r="P5172" s="124" t="s">
        <v>1314</v>
      </c>
    </row>
    <row r="5173" spans="1:16" ht="51">
      <c r="A5173" s="266" t="s">
        <v>619</v>
      </c>
      <c r="B5173" s="124"/>
      <c r="C5173" s="125" t="s">
        <v>713</v>
      </c>
      <c r="D5173" s="195">
        <v>43228</v>
      </c>
      <c r="E5173" s="124" t="s">
        <v>10482</v>
      </c>
      <c r="F5173" s="124" t="s">
        <v>3</v>
      </c>
      <c r="G5173" s="124">
        <v>1620545</v>
      </c>
      <c r="H5173" s="124"/>
      <c r="I5173" s="128" t="s">
        <v>12794</v>
      </c>
      <c r="J5173" s="124"/>
      <c r="K5173" s="124"/>
      <c r="L5173" s="124"/>
      <c r="M5173" s="124"/>
      <c r="N5173" s="197">
        <v>0</v>
      </c>
      <c r="O5173" s="197">
        <v>3301.3</v>
      </c>
      <c r="P5173" s="124" t="s">
        <v>1314</v>
      </c>
    </row>
    <row r="5174" spans="1:16" ht="51">
      <c r="A5174" s="266" t="s">
        <v>619</v>
      </c>
      <c r="B5174" s="124"/>
      <c r="C5174" s="125" t="s">
        <v>713</v>
      </c>
      <c r="D5174" s="195">
        <v>43228</v>
      </c>
      <c r="E5174" s="124" t="s">
        <v>10483</v>
      </c>
      <c r="F5174" s="124" t="s">
        <v>3</v>
      </c>
      <c r="G5174" s="124">
        <v>1620547</v>
      </c>
      <c r="H5174" s="124"/>
      <c r="I5174" s="128" t="s">
        <v>12795</v>
      </c>
      <c r="J5174" s="124"/>
      <c r="K5174" s="124"/>
      <c r="L5174" s="124"/>
      <c r="M5174" s="124"/>
      <c r="N5174" s="197">
        <v>0</v>
      </c>
      <c r="O5174" s="197">
        <v>3301.3</v>
      </c>
      <c r="P5174" s="124" t="s">
        <v>1314</v>
      </c>
    </row>
    <row r="5175" spans="1:16" ht="38.25">
      <c r="A5175" s="266">
        <v>585</v>
      </c>
      <c r="B5175" s="124"/>
      <c r="C5175" s="125" t="s">
        <v>221</v>
      </c>
      <c r="D5175" s="195">
        <v>43228</v>
      </c>
      <c r="E5175" s="124" t="s">
        <v>10484</v>
      </c>
      <c r="F5175" s="124" t="s">
        <v>3</v>
      </c>
      <c r="G5175" s="124">
        <v>1620387</v>
      </c>
      <c r="H5175" s="124"/>
      <c r="I5175" s="128" t="s">
        <v>12796</v>
      </c>
      <c r="J5175" s="124"/>
      <c r="K5175" s="124"/>
      <c r="L5175" s="124"/>
      <c r="M5175" s="124"/>
      <c r="N5175" s="197">
        <v>0</v>
      </c>
      <c r="O5175" s="197">
        <v>10</v>
      </c>
      <c r="P5175" s="124" t="s">
        <v>1314</v>
      </c>
    </row>
    <row r="5176" spans="1:16" ht="51">
      <c r="A5176" s="266" t="s">
        <v>619</v>
      </c>
      <c r="B5176" s="124"/>
      <c r="C5176" s="125" t="s">
        <v>713</v>
      </c>
      <c r="D5176" s="195">
        <v>43228</v>
      </c>
      <c r="E5176" s="124" t="s">
        <v>10485</v>
      </c>
      <c r="F5176" s="124" t="s">
        <v>3</v>
      </c>
      <c r="G5176" s="124">
        <v>1620390</v>
      </c>
      <c r="H5176" s="124"/>
      <c r="I5176" s="128" t="s">
        <v>12797</v>
      </c>
      <c r="J5176" s="124"/>
      <c r="K5176" s="124"/>
      <c r="L5176" s="124"/>
      <c r="M5176" s="124"/>
      <c r="N5176" s="197">
        <v>0</v>
      </c>
      <c r="O5176" s="197">
        <v>2267</v>
      </c>
      <c r="P5176" s="124" t="s">
        <v>1314</v>
      </c>
    </row>
    <row r="5177" spans="1:16" ht="51">
      <c r="A5177" s="266">
        <v>862</v>
      </c>
      <c r="B5177" s="124"/>
      <c r="C5177" s="125" t="s">
        <v>875</v>
      </c>
      <c r="D5177" s="195">
        <v>43228</v>
      </c>
      <c r="E5177" s="124" t="s">
        <v>10486</v>
      </c>
      <c r="F5177" s="124" t="s">
        <v>3</v>
      </c>
      <c r="G5177" s="124">
        <v>1620429</v>
      </c>
      <c r="H5177" s="124"/>
      <c r="I5177" s="128" t="s">
        <v>12798</v>
      </c>
      <c r="J5177" s="124"/>
      <c r="K5177" s="124"/>
      <c r="L5177" s="124"/>
      <c r="M5177" s="124"/>
      <c r="N5177" s="197">
        <v>0</v>
      </c>
      <c r="O5177" s="197">
        <v>652.27</v>
      </c>
      <c r="P5177" s="124" t="s">
        <v>1314</v>
      </c>
    </row>
    <row r="5178" spans="1:16" ht="51">
      <c r="A5178" s="266">
        <v>249</v>
      </c>
      <c r="B5178" s="124"/>
      <c r="C5178" s="125" t="s">
        <v>775</v>
      </c>
      <c r="D5178" s="195">
        <v>43228</v>
      </c>
      <c r="E5178" s="124" t="s">
        <v>10487</v>
      </c>
      <c r="F5178" s="124" t="s">
        <v>3</v>
      </c>
      <c r="G5178" s="124">
        <v>1620463</v>
      </c>
      <c r="H5178" s="124"/>
      <c r="I5178" s="128" t="s">
        <v>12799</v>
      </c>
      <c r="J5178" s="124"/>
      <c r="K5178" s="124"/>
      <c r="L5178" s="124"/>
      <c r="M5178" s="124"/>
      <c r="N5178" s="197">
        <v>0</v>
      </c>
      <c r="O5178" s="197">
        <v>6.7700000000000005</v>
      </c>
      <c r="P5178" s="124" t="s">
        <v>1314</v>
      </c>
    </row>
    <row r="5179" spans="1:16" ht="63.75">
      <c r="A5179" s="266">
        <v>512</v>
      </c>
      <c r="B5179" s="124"/>
      <c r="C5179" s="125" t="s">
        <v>840</v>
      </c>
      <c r="D5179" s="195">
        <v>43228</v>
      </c>
      <c r="E5179" s="124" t="s">
        <v>10488</v>
      </c>
      <c r="F5179" s="124" t="s">
        <v>3</v>
      </c>
      <c r="G5179" s="124">
        <v>1620469</v>
      </c>
      <c r="H5179" s="124"/>
      <c r="I5179" s="128" t="s">
        <v>12800</v>
      </c>
      <c r="J5179" s="124"/>
      <c r="K5179" s="124"/>
      <c r="L5179" s="124"/>
      <c r="M5179" s="124"/>
      <c r="N5179" s="197">
        <v>0</v>
      </c>
      <c r="O5179" s="197">
        <v>145</v>
      </c>
      <c r="P5179" s="124" t="s">
        <v>1314</v>
      </c>
    </row>
    <row r="5180" spans="1:16" ht="38.25">
      <c r="A5180" s="266">
        <v>526</v>
      </c>
      <c r="B5180" s="124"/>
      <c r="C5180" s="125" t="s">
        <v>846</v>
      </c>
      <c r="D5180" s="195">
        <v>43228</v>
      </c>
      <c r="E5180" s="124" t="s">
        <v>10489</v>
      </c>
      <c r="F5180" s="124" t="s">
        <v>3</v>
      </c>
      <c r="G5180" s="124">
        <v>1620471</v>
      </c>
      <c r="H5180" s="124"/>
      <c r="I5180" s="128" t="s">
        <v>12801</v>
      </c>
      <c r="J5180" s="124"/>
      <c r="K5180" s="124"/>
      <c r="L5180" s="124"/>
      <c r="M5180" s="124"/>
      <c r="N5180" s="197">
        <v>0</v>
      </c>
      <c r="O5180" s="197">
        <v>80</v>
      </c>
      <c r="P5180" s="124" t="s">
        <v>1314</v>
      </c>
    </row>
    <row r="5181" spans="1:16" ht="51">
      <c r="A5181" s="266" t="s">
        <v>619</v>
      </c>
      <c r="B5181" s="124"/>
      <c r="C5181" s="125" t="s">
        <v>713</v>
      </c>
      <c r="D5181" s="195">
        <v>43228</v>
      </c>
      <c r="E5181" s="124" t="s">
        <v>10490</v>
      </c>
      <c r="F5181" s="124" t="s">
        <v>3</v>
      </c>
      <c r="G5181" s="124">
        <v>1620473</v>
      </c>
      <c r="H5181" s="124"/>
      <c r="I5181" s="128" t="s">
        <v>12802</v>
      </c>
      <c r="J5181" s="124"/>
      <c r="K5181" s="124"/>
      <c r="L5181" s="124"/>
      <c r="M5181" s="124"/>
      <c r="N5181" s="197">
        <v>0</v>
      </c>
      <c r="O5181" s="197">
        <v>950.89</v>
      </c>
      <c r="P5181" s="124" t="s">
        <v>1314</v>
      </c>
    </row>
    <row r="5182" spans="1:16" ht="51">
      <c r="A5182" s="266" t="s">
        <v>619</v>
      </c>
      <c r="B5182" s="124"/>
      <c r="C5182" s="125" t="s">
        <v>713</v>
      </c>
      <c r="D5182" s="195">
        <v>43228</v>
      </c>
      <c r="E5182" s="124" t="s">
        <v>10491</v>
      </c>
      <c r="F5182" s="124" t="s">
        <v>3</v>
      </c>
      <c r="G5182" s="124">
        <v>1620548</v>
      </c>
      <c r="H5182" s="124"/>
      <c r="I5182" s="128" t="s">
        <v>12803</v>
      </c>
      <c r="J5182" s="124"/>
      <c r="K5182" s="124"/>
      <c r="L5182" s="124"/>
      <c r="M5182" s="124"/>
      <c r="N5182" s="197">
        <v>0</v>
      </c>
      <c r="O5182" s="197">
        <v>3301.3</v>
      </c>
      <c r="P5182" s="124" t="s">
        <v>1314</v>
      </c>
    </row>
    <row r="5183" spans="1:16" ht="51">
      <c r="A5183" s="266" t="s">
        <v>619</v>
      </c>
      <c r="B5183" s="124"/>
      <c r="C5183" s="125" t="s">
        <v>713</v>
      </c>
      <c r="D5183" s="195">
        <v>43228</v>
      </c>
      <c r="E5183" s="124" t="s">
        <v>10492</v>
      </c>
      <c r="F5183" s="124" t="s">
        <v>3</v>
      </c>
      <c r="G5183" s="124">
        <v>1620549</v>
      </c>
      <c r="H5183" s="124"/>
      <c r="I5183" s="128" t="s">
        <v>12804</v>
      </c>
      <c r="J5183" s="124"/>
      <c r="K5183" s="124"/>
      <c r="L5183" s="124"/>
      <c r="M5183" s="124"/>
      <c r="N5183" s="197">
        <v>0</v>
      </c>
      <c r="O5183" s="197">
        <v>3301.3</v>
      </c>
      <c r="P5183" s="124" t="s">
        <v>1314</v>
      </c>
    </row>
    <row r="5184" spans="1:16" ht="51">
      <c r="A5184" s="266" t="s">
        <v>619</v>
      </c>
      <c r="B5184" s="124"/>
      <c r="C5184" s="125" t="s">
        <v>713</v>
      </c>
      <c r="D5184" s="195">
        <v>43228</v>
      </c>
      <c r="E5184" s="124" t="s">
        <v>10493</v>
      </c>
      <c r="F5184" s="124" t="s">
        <v>3</v>
      </c>
      <c r="G5184" s="124">
        <v>1620550</v>
      </c>
      <c r="H5184" s="124"/>
      <c r="I5184" s="128" t="s">
        <v>12805</v>
      </c>
      <c r="J5184" s="124"/>
      <c r="K5184" s="124"/>
      <c r="L5184" s="124"/>
      <c r="M5184" s="124"/>
      <c r="N5184" s="197">
        <v>0</v>
      </c>
      <c r="O5184" s="197">
        <v>3301.3</v>
      </c>
      <c r="P5184" s="124" t="s">
        <v>1314</v>
      </c>
    </row>
    <row r="5185" spans="1:16" ht="51">
      <c r="A5185" s="266" t="s">
        <v>619</v>
      </c>
      <c r="B5185" s="124"/>
      <c r="C5185" s="125" t="s">
        <v>713</v>
      </c>
      <c r="D5185" s="195">
        <v>43228</v>
      </c>
      <c r="E5185" s="124" t="s">
        <v>10494</v>
      </c>
      <c r="F5185" s="124" t="s">
        <v>3</v>
      </c>
      <c r="G5185" s="124">
        <v>1620551</v>
      </c>
      <c r="H5185" s="124"/>
      <c r="I5185" s="128" t="s">
        <v>12806</v>
      </c>
      <c r="J5185" s="124"/>
      <c r="K5185" s="124"/>
      <c r="L5185" s="124"/>
      <c r="M5185" s="124"/>
      <c r="N5185" s="197">
        <v>0</v>
      </c>
      <c r="O5185" s="197">
        <v>3301.3</v>
      </c>
      <c r="P5185" s="124" t="s">
        <v>1314</v>
      </c>
    </row>
    <row r="5186" spans="1:16" ht="51">
      <c r="A5186" s="266" t="s">
        <v>619</v>
      </c>
      <c r="B5186" s="124"/>
      <c r="C5186" s="125" t="s">
        <v>713</v>
      </c>
      <c r="D5186" s="195">
        <v>43228</v>
      </c>
      <c r="E5186" s="124" t="s">
        <v>10495</v>
      </c>
      <c r="F5186" s="124" t="s">
        <v>3</v>
      </c>
      <c r="G5186" s="124">
        <v>1620552</v>
      </c>
      <c r="H5186" s="124"/>
      <c r="I5186" s="128" t="s">
        <v>12807</v>
      </c>
      <c r="J5186" s="124"/>
      <c r="K5186" s="124"/>
      <c r="L5186" s="124"/>
      <c r="M5186" s="124"/>
      <c r="N5186" s="197">
        <v>0</v>
      </c>
      <c r="O5186" s="197">
        <v>3301.3</v>
      </c>
      <c r="P5186" s="124" t="s">
        <v>1314</v>
      </c>
    </row>
    <row r="5187" spans="1:16" ht="51">
      <c r="A5187" s="266" t="s">
        <v>619</v>
      </c>
      <c r="B5187" s="124"/>
      <c r="C5187" s="125" t="s">
        <v>713</v>
      </c>
      <c r="D5187" s="195">
        <v>43228</v>
      </c>
      <c r="E5187" s="124" t="s">
        <v>10496</v>
      </c>
      <c r="F5187" s="124" t="s">
        <v>3</v>
      </c>
      <c r="G5187" s="124">
        <v>1620553</v>
      </c>
      <c r="H5187" s="124"/>
      <c r="I5187" s="128" t="s">
        <v>12808</v>
      </c>
      <c r="J5187" s="124"/>
      <c r="K5187" s="124"/>
      <c r="L5187" s="124"/>
      <c r="M5187" s="124"/>
      <c r="N5187" s="197">
        <v>0</v>
      </c>
      <c r="O5187" s="197">
        <v>3301.3</v>
      </c>
      <c r="P5187" s="124" t="s">
        <v>1314</v>
      </c>
    </row>
    <row r="5188" spans="1:16" ht="51">
      <c r="A5188" s="266" t="s">
        <v>619</v>
      </c>
      <c r="B5188" s="124"/>
      <c r="C5188" s="125" t="s">
        <v>713</v>
      </c>
      <c r="D5188" s="195">
        <v>43228</v>
      </c>
      <c r="E5188" s="124" t="s">
        <v>10497</v>
      </c>
      <c r="F5188" s="124" t="s">
        <v>3</v>
      </c>
      <c r="G5188" s="124">
        <v>1620555</v>
      </c>
      <c r="H5188" s="124"/>
      <c r="I5188" s="128" t="s">
        <v>12809</v>
      </c>
      <c r="J5188" s="124"/>
      <c r="K5188" s="124"/>
      <c r="L5188" s="124"/>
      <c r="M5188" s="124"/>
      <c r="N5188" s="197">
        <v>0</v>
      </c>
      <c r="O5188" s="197">
        <v>3301.3</v>
      </c>
      <c r="P5188" s="124" t="s">
        <v>1314</v>
      </c>
    </row>
    <row r="5189" spans="1:16" ht="51">
      <c r="A5189" s="266">
        <v>224</v>
      </c>
      <c r="B5189" s="124"/>
      <c r="C5189" s="125" t="s">
        <v>120</v>
      </c>
      <c r="D5189" s="195">
        <v>43228</v>
      </c>
      <c r="E5189" s="124" t="s">
        <v>10498</v>
      </c>
      <c r="F5189" s="124" t="s">
        <v>3</v>
      </c>
      <c r="G5189" s="124">
        <v>1620571</v>
      </c>
      <c r="H5189" s="124"/>
      <c r="I5189" s="128" t="s">
        <v>12810</v>
      </c>
      <c r="J5189" s="124"/>
      <c r="K5189" s="124"/>
      <c r="L5189" s="124"/>
      <c r="M5189" s="124"/>
      <c r="N5189" s="197">
        <v>0</v>
      </c>
      <c r="O5189" s="197">
        <v>95</v>
      </c>
      <c r="P5189" s="124" t="s">
        <v>1314</v>
      </c>
    </row>
    <row r="5190" spans="1:16" ht="51">
      <c r="A5190" s="266" t="s">
        <v>619</v>
      </c>
      <c r="B5190" s="124"/>
      <c r="C5190" s="125" t="s">
        <v>713</v>
      </c>
      <c r="D5190" s="195">
        <v>43228</v>
      </c>
      <c r="E5190" s="124" t="s">
        <v>10499</v>
      </c>
      <c r="F5190" s="124" t="s">
        <v>3</v>
      </c>
      <c r="G5190" s="124">
        <v>1620574</v>
      </c>
      <c r="H5190" s="124"/>
      <c r="I5190" s="128" t="s">
        <v>12811</v>
      </c>
      <c r="J5190" s="124"/>
      <c r="K5190" s="124"/>
      <c r="L5190" s="124"/>
      <c r="M5190" s="124"/>
      <c r="N5190" s="197">
        <v>0</v>
      </c>
      <c r="O5190" s="197">
        <v>245.49</v>
      </c>
      <c r="P5190" s="124" t="s">
        <v>1314</v>
      </c>
    </row>
    <row r="5191" spans="1:16" ht="51">
      <c r="A5191" s="266">
        <v>593</v>
      </c>
      <c r="B5191" s="124"/>
      <c r="C5191" s="125" t="s">
        <v>863</v>
      </c>
      <c r="D5191" s="195">
        <v>43228</v>
      </c>
      <c r="E5191" s="124" t="s">
        <v>10500</v>
      </c>
      <c r="F5191" s="124" t="s">
        <v>3</v>
      </c>
      <c r="G5191" s="124">
        <v>1620576</v>
      </c>
      <c r="H5191" s="124"/>
      <c r="I5191" s="128" t="s">
        <v>12812</v>
      </c>
      <c r="J5191" s="124"/>
      <c r="K5191" s="124"/>
      <c r="L5191" s="124"/>
      <c r="M5191" s="124"/>
      <c r="N5191" s="197">
        <v>0</v>
      </c>
      <c r="O5191" s="197">
        <v>2841.77</v>
      </c>
      <c r="P5191" s="124" t="s">
        <v>1314</v>
      </c>
    </row>
    <row r="5192" spans="1:16" ht="38.25">
      <c r="A5192" s="266">
        <v>206</v>
      </c>
      <c r="B5192" s="124"/>
      <c r="C5192" s="125" t="s">
        <v>758</v>
      </c>
      <c r="D5192" s="195">
        <v>43228</v>
      </c>
      <c r="E5192" s="124" t="s">
        <v>10501</v>
      </c>
      <c r="F5192" s="124" t="s">
        <v>3</v>
      </c>
      <c r="G5192" s="124">
        <v>1620588</v>
      </c>
      <c r="H5192" s="124"/>
      <c r="I5192" s="128" t="s">
        <v>12813</v>
      </c>
      <c r="J5192" s="124"/>
      <c r="K5192" s="124"/>
      <c r="L5192" s="124"/>
      <c r="M5192" s="124"/>
      <c r="N5192" s="197">
        <v>0</v>
      </c>
      <c r="O5192" s="197">
        <v>40</v>
      </c>
      <c r="P5192" s="124" t="s">
        <v>1314</v>
      </c>
    </row>
    <row r="5193" spans="1:16" ht="51">
      <c r="A5193" s="266">
        <v>578</v>
      </c>
      <c r="B5193" s="124"/>
      <c r="C5193" s="125" t="s">
        <v>853</v>
      </c>
      <c r="D5193" s="195">
        <v>43228</v>
      </c>
      <c r="E5193" s="124" t="s">
        <v>10502</v>
      </c>
      <c r="F5193" s="124" t="s">
        <v>3</v>
      </c>
      <c r="G5193" s="124">
        <v>1620364</v>
      </c>
      <c r="H5193" s="124"/>
      <c r="I5193" s="128" t="s">
        <v>12814</v>
      </c>
      <c r="J5193" s="124"/>
      <c r="K5193" s="124"/>
      <c r="L5193" s="124"/>
      <c r="M5193" s="124"/>
      <c r="N5193" s="197">
        <v>0</v>
      </c>
      <c r="O5193" s="197">
        <v>471.76</v>
      </c>
      <c r="P5193" s="124" t="s">
        <v>1314</v>
      </c>
    </row>
    <row r="5194" spans="1:16" ht="51">
      <c r="A5194" s="266">
        <v>290</v>
      </c>
      <c r="B5194" s="124"/>
      <c r="C5194" s="125" t="s">
        <v>793</v>
      </c>
      <c r="D5194" s="195">
        <v>43228</v>
      </c>
      <c r="E5194" s="124" t="s">
        <v>10503</v>
      </c>
      <c r="F5194" s="124" t="s">
        <v>3</v>
      </c>
      <c r="G5194" s="124">
        <v>1620378</v>
      </c>
      <c r="H5194" s="124"/>
      <c r="I5194" s="128" t="s">
        <v>12815</v>
      </c>
      <c r="J5194" s="124"/>
      <c r="K5194" s="124"/>
      <c r="L5194" s="124"/>
      <c r="M5194" s="124"/>
      <c r="N5194" s="197">
        <v>0</v>
      </c>
      <c r="O5194" s="197">
        <v>496</v>
      </c>
      <c r="P5194" s="124" t="s">
        <v>1314</v>
      </c>
    </row>
    <row r="5195" spans="1:16" ht="51">
      <c r="A5195" s="266">
        <v>290</v>
      </c>
      <c r="B5195" s="124"/>
      <c r="C5195" s="125" t="s">
        <v>793</v>
      </c>
      <c r="D5195" s="195">
        <v>43228</v>
      </c>
      <c r="E5195" s="124" t="s">
        <v>10504</v>
      </c>
      <c r="F5195" s="124" t="s">
        <v>3</v>
      </c>
      <c r="G5195" s="124">
        <v>1620379</v>
      </c>
      <c r="H5195" s="124"/>
      <c r="I5195" s="128" t="s">
        <v>12816</v>
      </c>
      <c r="J5195" s="124"/>
      <c r="K5195" s="124"/>
      <c r="L5195" s="124"/>
      <c r="M5195" s="124"/>
      <c r="N5195" s="197">
        <v>0</v>
      </c>
      <c r="O5195" s="197">
        <v>241.6</v>
      </c>
      <c r="P5195" s="124" t="s">
        <v>1314</v>
      </c>
    </row>
    <row r="5196" spans="1:16" ht="63.75">
      <c r="A5196" s="266" t="s">
        <v>619</v>
      </c>
      <c r="B5196" s="124"/>
      <c r="C5196" s="125" t="s">
        <v>713</v>
      </c>
      <c r="D5196" s="195">
        <v>43228</v>
      </c>
      <c r="E5196" s="124" t="s">
        <v>10505</v>
      </c>
      <c r="F5196" s="124" t="s">
        <v>3</v>
      </c>
      <c r="G5196" s="124">
        <v>1620407</v>
      </c>
      <c r="H5196" s="124"/>
      <c r="I5196" s="128" t="s">
        <v>12817</v>
      </c>
      <c r="J5196" s="124"/>
      <c r="K5196" s="124"/>
      <c r="L5196" s="124"/>
      <c r="M5196" s="124"/>
      <c r="N5196" s="197">
        <v>0</v>
      </c>
      <c r="O5196" s="197">
        <v>57091.57</v>
      </c>
      <c r="P5196" s="124" t="s">
        <v>1314</v>
      </c>
    </row>
    <row r="5197" spans="1:16" ht="51">
      <c r="A5197" s="266">
        <v>513</v>
      </c>
      <c r="B5197" s="124"/>
      <c r="C5197" s="125" t="s">
        <v>201</v>
      </c>
      <c r="D5197" s="195">
        <v>43228</v>
      </c>
      <c r="E5197" s="124" t="s">
        <v>10506</v>
      </c>
      <c r="F5197" s="124" t="s">
        <v>3</v>
      </c>
      <c r="G5197" s="124">
        <v>1620408</v>
      </c>
      <c r="H5197" s="124"/>
      <c r="I5197" s="128" t="s">
        <v>12818</v>
      </c>
      <c r="J5197" s="124"/>
      <c r="K5197" s="124"/>
      <c r="L5197" s="124"/>
      <c r="M5197" s="124"/>
      <c r="N5197" s="197">
        <v>0</v>
      </c>
      <c r="O5197" s="197">
        <v>140</v>
      </c>
      <c r="P5197" s="124" t="s">
        <v>1314</v>
      </c>
    </row>
    <row r="5198" spans="1:16" ht="63.75">
      <c r="A5198" s="266" t="s">
        <v>619</v>
      </c>
      <c r="B5198" s="124"/>
      <c r="C5198" s="125" t="s">
        <v>713</v>
      </c>
      <c r="D5198" s="195">
        <v>43228</v>
      </c>
      <c r="E5198" s="124" t="s">
        <v>10507</v>
      </c>
      <c r="F5198" s="124" t="s">
        <v>3</v>
      </c>
      <c r="G5198" s="124">
        <v>1620409</v>
      </c>
      <c r="H5198" s="124"/>
      <c r="I5198" s="128" t="s">
        <v>12819</v>
      </c>
      <c r="J5198" s="124"/>
      <c r="K5198" s="124"/>
      <c r="L5198" s="124"/>
      <c r="M5198" s="124"/>
      <c r="N5198" s="197">
        <v>0</v>
      </c>
      <c r="O5198" s="197">
        <v>1675.4</v>
      </c>
      <c r="P5198" s="124" t="s">
        <v>1314</v>
      </c>
    </row>
    <row r="5199" spans="1:16" ht="63.75">
      <c r="A5199" s="266" t="s">
        <v>619</v>
      </c>
      <c r="B5199" s="124"/>
      <c r="C5199" s="125" t="s">
        <v>713</v>
      </c>
      <c r="D5199" s="195">
        <v>43228</v>
      </c>
      <c r="E5199" s="124" t="s">
        <v>10508</v>
      </c>
      <c r="F5199" s="124" t="s">
        <v>3</v>
      </c>
      <c r="G5199" s="124">
        <v>1620410</v>
      </c>
      <c r="H5199" s="124"/>
      <c r="I5199" s="128" t="s">
        <v>12820</v>
      </c>
      <c r="J5199" s="124"/>
      <c r="K5199" s="124"/>
      <c r="L5199" s="124"/>
      <c r="M5199" s="124"/>
      <c r="N5199" s="197">
        <v>0</v>
      </c>
      <c r="O5199" s="197">
        <v>2261.62</v>
      </c>
      <c r="P5199" s="124" t="s">
        <v>1314</v>
      </c>
    </row>
    <row r="5200" spans="1:16" ht="63.75">
      <c r="A5200" s="266">
        <v>35</v>
      </c>
      <c r="B5200" s="124"/>
      <c r="C5200" s="125" t="s">
        <v>696</v>
      </c>
      <c r="D5200" s="195">
        <v>43228</v>
      </c>
      <c r="E5200" s="124" t="s">
        <v>10509</v>
      </c>
      <c r="F5200" s="124" t="s">
        <v>3</v>
      </c>
      <c r="G5200" s="124">
        <v>1620413</v>
      </c>
      <c r="H5200" s="124"/>
      <c r="I5200" s="128" t="s">
        <v>12821</v>
      </c>
      <c r="J5200" s="124"/>
      <c r="K5200" s="124"/>
      <c r="L5200" s="124"/>
      <c r="M5200" s="124"/>
      <c r="N5200" s="197">
        <v>0</v>
      </c>
      <c r="O5200" s="197">
        <v>1126.8</v>
      </c>
      <c r="P5200" s="124" t="s">
        <v>1314</v>
      </c>
    </row>
    <row r="5201" spans="1:16" ht="63.75">
      <c r="A5201" s="266">
        <v>254</v>
      </c>
      <c r="B5201" s="124"/>
      <c r="C5201" s="125" t="s">
        <v>779</v>
      </c>
      <c r="D5201" s="195">
        <v>43228</v>
      </c>
      <c r="E5201" s="124" t="s">
        <v>10510</v>
      </c>
      <c r="F5201" s="124" t="s">
        <v>3</v>
      </c>
      <c r="G5201" s="124">
        <v>1620246</v>
      </c>
      <c r="H5201" s="124"/>
      <c r="I5201" s="128" t="s">
        <v>12822</v>
      </c>
      <c r="J5201" s="124"/>
      <c r="K5201" s="124"/>
      <c r="L5201" s="124"/>
      <c r="M5201" s="124"/>
      <c r="N5201" s="197">
        <v>0</v>
      </c>
      <c r="O5201" s="197">
        <v>30000</v>
      </c>
      <c r="P5201" s="124" t="s">
        <v>1314</v>
      </c>
    </row>
    <row r="5202" spans="1:16" ht="63.75">
      <c r="A5202" s="266">
        <v>254</v>
      </c>
      <c r="B5202" s="124"/>
      <c r="C5202" s="125" t="s">
        <v>779</v>
      </c>
      <c r="D5202" s="195">
        <v>43228</v>
      </c>
      <c r="E5202" s="124" t="s">
        <v>10511</v>
      </c>
      <c r="F5202" s="124" t="s">
        <v>3</v>
      </c>
      <c r="G5202" s="124">
        <v>1620248</v>
      </c>
      <c r="H5202" s="124"/>
      <c r="I5202" s="128" t="s">
        <v>12823</v>
      </c>
      <c r="J5202" s="124"/>
      <c r="K5202" s="124"/>
      <c r="L5202" s="124"/>
      <c r="M5202" s="124"/>
      <c r="N5202" s="197">
        <v>0</v>
      </c>
      <c r="O5202" s="197">
        <v>78953</v>
      </c>
      <c r="P5202" s="124" t="s">
        <v>1314</v>
      </c>
    </row>
    <row r="5203" spans="1:16" ht="63.75">
      <c r="A5203" s="266">
        <v>682</v>
      </c>
      <c r="B5203" s="124"/>
      <c r="C5203" s="125" t="s">
        <v>867</v>
      </c>
      <c r="D5203" s="195">
        <v>43228</v>
      </c>
      <c r="E5203" s="124" t="s">
        <v>10512</v>
      </c>
      <c r="F5203" s="124" t="s">
        <v>3</v>
      </c>
      <c r="G5203" s="124">
        <v>1620262</v>
      </c>
      <c r="H5203" s="124"/>
      <c r="I5203" s="128" t="s">
        <v>12824</v>
      </c>
      <c r="J5203" s="124"/>
      <c r="K5203" s="124"/>
      <c r="L5203" s="124"/>
      <c r="M5203" s="124"/>
      <c r="N5203" s="197">
        <v>0</v>
      </c>
      <c r="O5203" s="197">
        <v>100</v>
      </c>
      <c r="P5203" s="124" t="s">
        <v>1314</v>
      </c>
    </row>
    <row r="5204" spans="1:16" ht="63.75">
      <c r="A5204" s="266">
        <v>682</v>
      </c>
      <c r="B5204" s="124"/>
      <c r="C5204" s="125" t="s">
        <v>867</v>
      </c>
      <c r="D5204" s="195">
        <v>43228</v>
      </c>
      <c r="E5204" s="124" t="s">
        <v>10513</v>
      </c>
      <c r="F5204" s="124" t="s">
        <v>3</v>
      </c>
      <c r="G5204" s="124">
        <v>1620264</v>
      </c>
      <c r="H5204" s="124"/>
      <c r="I5204" s="128" t="s">
        <v>12825</v>
      </c>
      <c r="J5204" s="124"/>
      <c r="K5204" s="124"/>
      <c r="L5204" s="124"/>
      <c r="M5204" s="124"/>
      <c r="N5204" s="197">
        <v>0</v>
      </c>
      <c r="O5204" s="197">
        <v>100</v>
      </c>
      <c r="P5204" s="124" t="s">
        <v>1314</v>
      </c>
    </row>
    <row r="5205" spans="1:16" ht="63.75">
      <c r="A5205" s="266">
        <v>46</v>
      </c>
      <c r="B5205" s="124"/>
      <c r="C5205" s="125" t="s">
        <v>698</v>
      </c>
      <c r="D5205" s="195">
        <v>43228</v>
      </c>
      <c r="E5205" s="124" t="s">
        <v>10514</v>
      </c>
      <c r="F5205" s="124" t="s">
        <v>3</v>
      </c>
      <c r="G5205" s="124">
        <v>1620265</v>
      </c>
      <c r="H5205" s="124"/>
      <c r="I5205" s="128" t="s">
        <v>12826</v>
      </c>
      <c r="J5205" s="124"/>
      <c r="K5205" s="124"/>
      <c r="L5205" s="124"/>
      <c r="M5205" s="124"/>
      <c r="N5205" s="197">
        <v>0</v>
      </c>
      <c r="O5205" s="197">
        <v>521546.7</v>
      </c>
      <c r="P5205" s="124" t="s">
        <v>1314</v>
      </c>
    </row>
    <row r="5206" spans="1:16" ht="51">
      <c r="A5206" s="266">
        <v>342</v>
      </c>
      <c r="B5206" s="124"/>
      <c r="C5206" s="125" t="s">
        <v>816</v>
      </c>
      <c r="D5206" s="195">
        <v>43228</v>
      </c>
      <c r="E5206" s="124" t="s">
        <v>10515</v>
      </c>
      <c r="F5206" s="124" t="s">
        <v>3</v>
      </c>
      <c r="G5206" s="124">
        <v>1620280</v>
      </c>
      <c r="H5206" s="124"/>
      <c r="I5206" s="128" t="s">
        <v>12827</v>
      </c>
      <c r="J5206" s="124"/>
      <c r="K5206" s="124"/>
      <c r="L5206" s="124"/>
      <c r="M5206" s="124"/>
      <c r="N5206" s="197">
        <v>0</v>
      </c>
      <c r="O5206" s="197">
        <v>37.200000000000003</v>
      </c>
      <c r="P5206" s="124" t="s">
        <v>1314</v>
      </c>
    </row>
    <row r="5207" spans="1:16" ht="51">
      <c r="A5207" s="266">
        <v>342</v>
      </c>
      <c r="B5207" s="124"/>
      <c r="C5207" s="125" t="s">
        <v>816</v>
      </c>
      <c r="D5207" s="195">
        <v>43228</v>
      </c>
      <c r="E5207" s="124" t="s">
        <v>10516</v>
      </c>
      <c r="F5207" s="124" t="s">
        <v>3</v>
      </c>
      <c r="G5207" s="124">
        <v>1620284</v>
      </c>
      <c r="H5207" s="124"/>
      <c r="I5207" s="128" t="s">
        <v>12828</v>
      </c>
      <c r="J5207" s="124"/>
      <c r="K5207" s="124"/>
      <c r="L5207" s="124"/>
      <c r="M5207" s="124"/>
      <c r="N5207" s="197">
        <v>0</v>
      </c>
      <c r="O5207" s="197">
        <v>1420</v>
      </c>
      <c r="P5207" s="124" t="s">
        <v>1314</v>
      </c>
    </row>
    <row r="5208" spans="1:16" ht="63.75">
      <c r="A5208" s="266" t="s">
        <v>619</v>
      </c>
      <c r="B5208" s="124"/>
      <c r="C5208" s="125" t="s">
        <v>713</v>
      </c>
      <c r="D5208" s="195">
        <v>43228</v>
      </c>
      <c r="E5208" s="124" t="s">
        <v>10517</v>
      </c>
      <c r="F5208" s="124" t="s">
        <v>3</v>
      </c>
      <c r="G5208" s="124">
        <v>1620298</v>
      </c>
      <c r="H5208" s="124"/>
      <c r="I5208" s="128" t="s">
        <v>12829</v>
      </c>
      <c r="J5208" s="124"/>
      <c r="K5208" s="124"/>
      <c r="L5208" s="124"/>
      <c r="M5208" s="124"/>
      <c r="N5208" s="197">
        <v>0</v>
      </c>
      <c r="O5208" s="197">
        <v>914802.91</v>
      </c>
      <c r="P5208" s="124" t="s">
        <v>1314</v>
      </c>
    </row>
    <row r="5209" spans="1:16" ht="63.75">
      <c r="A5209" s="266" t="s">
        <v>619</v>
      </c>
      <c r="B5209" s="124"/>
      <c r="C5209" s="125" t="s">
        <v>713</v>
      </c>
      <c r="D5209" s="195">
        <v>43228</v>
      </c>
      <c r="E5209" s="124" t="s">
        <v>10518</v>
      </c>
      <c r="F5209" s="124" t="s">
        <v>3</v>
      </c>
      <c r="G5209" s="124">
        <v>1620301</v>
      </c>
      <c r="H5209" s="124"/>
      <c r="I5209" s="128" t="s">
        <v>12830</v>
      </c>
      <c r="J5209" s="124"/>
      <c r="K5209" s="124"/>
      <c r="L5209" s="124"/>
      <c r="M5209" s="124"/>
      <c r="N5209" s="197">
        <v>0</v>
      </c>
      <c r="O5209" s="197">
        <v>1413129.23</v>
      </c>
      <c r="P5209" s="124" t="s">
        <v>1314</v>
      </c>
    </row>
    <row r="5210" spans="1:16" ht="51">
      <c r="A5210" s="266" t="s">
        <v>619</v>
      </c>
      <c r="B5210" s="124"/>
      <c r="C5210" s="125" t="s">
        <v>713</v>
      </c>
      <c r="D5210" s="195">
        <v>43228</v>
      </c>
      <c r="E5210" s="124" t="s">
        <v>10519</v>
      </c>
      <c r="F5210" s="124" t="s">
        <v>3</v>
      </c>
      <c r="G5210" s="124">
        <v>1620309</v>
      </c>
      <c r="H5210" s="124"/>
      <c r="I5210" s="128" t="s">
        <v>12831</v>
      </c>
      <c r="J5210" s="124"/>
      <c r="K5210" s="124"/>
      <c r="L5210" s="124"/>
      <c r="M5210" s="124"/>
      <c r="N5210" s="197">
        <v>0</v>
      </c>
      <c r="O5210" s="197">
        <v>52973.440000000002</v>
      </c>
      <c r="P5210" s="124" t="s">
        <v>1314</v>
      </c>
    </row>
    <row r="5211" spans="1:16" ht="51">
      <c r="A5211" s="266" t="s">
        <v>619</v>
      </c>
      <c r="B5211" s="124"/>
      <c r="C5211" s="125" t="s">
        <v>713</v>
      </c>
      <c r="D5211" s="195">
        <v>43228</v>
      </c>
      <c r="E5211" s="124" t="s">
        <v>10520</v>
      </c>
      <c r="F5211" s="124" t="s">
        <v>3</v>
      </c>
      <c r="G5211" s="124">
        <v>1620310</v>
      </c>
      <c r="H5211" s="124"/>
      <c r="I5211" s="128" t="s">
        <v>12832</v>
      </c>
      <c r="J5211" s="124"/>
      <c r="K5211" s="124"/>
      <c r="L5211" s="124"/>
      <c r="M5211" s="124"/>
      <c r="N5211" s="197">
        <v>0</v>
      </c>
      <c r="O5211" s="197">
        <v>5052.09</v>
      </c>
      <c r="P5211" s="124" t="s">
        <v>1314</v>
      </c>
    </row>
    <row r="5212" spans="1:16" ht="51">
      <c r="A5212" s="266">
        <v>20</v>
      </c>
      <c r="B5212" s="124"/>
      <c r="C5212" s="125" t="s">
        <v>693</v>
      </c>
      <c r="D5212" s="195">
        <v>43228</v>
      </c>
      <c r="E5212" s="124" t="s">
        <v>10521</v>
      </c>
      <c r="F5212" s="124" t="s">
        <v>3</v>
      </c>
      <c r="G5212" s="124">
        <v>1620348</v>
      </c>
      <c r="H5212" s="124"/>
      <c r="I5212" s="128" t="s">
        <v>12833</v>
      </c>
      <c r="J5212" s="124"/>
      <c r="K5212" s="124"/>
      <c r="L5212" s="124"/>
      <c r="M5212" s="124"/>
      <c r="N5212" s="197">
        <v>0</v>
      </c>
      <c r="O5212" s="197">
        <v>490518.46</v>
      </c>
      <c r="P5212" s="124" t="s">
        <v>1314</v>
      </c>
    </row>
    <row r="5213" spans="1:16" ht="51">
      <c r="A5213" s="266">
        <v>578</v>
      </c>
      <c r="B5213" s="124"/>
      <c r="C5213" s="125" t="s">
        <v>853</v>
      </c>
      <c r="D5213" s="195">
        <v>43228</v>
      </c>
      <c r="E5213" s="124" t="s">
        <v>10522</v>
      </c>
      <c r="F5213" s="124" t="s">
        <v>3</v>
      </c>
      <c r="G5213" s="124">
        <v>1620354</v>
      </c>
      <c r="H5213" s="124"/>
      <c r="I5213" s="128" t="s">
        <v>12834</v>
      </c>
      <c r="J5213" s="124"/>
      <c r="K5213" s="124"/>
      <c r="L5213" s="124"/>
      <c r="M5213" s="124"/>
      <c r="N5213" s="197">
        <v>0</v>
      </c>
      <c r="O5213" s="197">
        <v>762</v>
      </c>
      <c r="P5213" s="124" t="s">
        <v>1314</v>
      </c>
    </row>
    <row r="5214" spans="1:16" ht="51">
      <c r="A5214" s="266" t="s">
        <v>619</v>
      </c>
      <c r="B5214" s="124"/>
      <c r="C5214" s="125" t="s">
        <v>713</v>
      </c>
      <c r="D5214" s="195">
        <v>43228</v>
      </c>
      <c r="E5214" s="124" t="s">
        <v>10523</v>
      </c>
      <c r="F5214" s="124" t="s">
        <v>3</v>
      </c>
      <c r="G5214" s="124">
        <v>1620295</v>
      </c>
      <c r="H5214" s="124"/>
      <c r="I5214" s="128" t="s">
        <v>12835</v>
      </c>
      <c r="J5214" s="124"/>
      <c r="K5214" s="124"/>
      <c r="L5214" s="124"/>
      <c r="M5214" s="124"/>
      <c r="N5214" s="197">
        <v>0</v>
      </c>
      <c r="O5214" s="197">
        <v>1669</v>
      </c>
      <c r="P5214" s="124" t="s">
        <v>1314</v>
      </c>
    </row>
    <row r="5215" spans="1:16" ht="51">
      <c r="A5215" s="266" t="s">
        <v>619</v>
      </c>
      <c r="B5215" s="124"/>
      <c r="C5215" s="125" t="s">
        <v>713</v>
      </c>
      <c r="D5215" s="195">
        <v>43228</v>
      </c>
      <c r="E5215" s="124" t="s">
        <v>10524</v>
      </c>
      <c r="F5215" s="124" t="s">
        <v>3</v>
      </c>
      <c r="G5215" s="124">
        <v>1620296</v>
      </c>
      <c r="H5215" s="124"/>
      <c r="I5215" s="128" t="s">
        <v>12836</v>
      </c>
      <c r="J5215" s="124"/>
      <c r="K5215" s="124"/>
      <c r="L5215" s="124"/>
      <c r="M5215" s="124"/>
      <c r="N5215" s="197">
        <v>0</v>
      </c>
      <c r="O5215" s="197">
        <v>563.33000000000004</v>
      </c>
      <c r="P5215" s="124" t="s">
        <v>1314</v>
      </c>
    </row>
    <row r="5216" spans="1:16" ht="51">
      <c r="A5216" s="266" t="s">
        <v>619</v>
      </c>
      <c r="B5216" s="124"/>
      <c r="C5216" s="125" t="s">
        <v>713</v>
      </c>
      <c r="D5216" s="195">
        <v>43228</v>
      </c>
      <c r="E5216" s="124" t="s">
        <v>10525</v>
      </c>
      <c r="F5216" s="124" t="s">
        <v>3</v>
      </c>
      <c r="G5216" s="124">
        <v>1620297</v>
      </c>
      <c r="H5216" s="124"/>
      <c r="I5216" s="128" t="s">
        <v>12836</v>
      </c>
      <c r="J5216" s="124"/>
      <c r="K5216" s="124"/>
      <c r="L5216" s="124"/>
      <c r="M5216" s="124"/>
      <c r="N5216" s="197">
        <v>0</v>
      </c>
      <c r="O5216" s="197">
        <v>563.33000000000004</v>
      </c>
      <c r="P5216" s="124" t="s">
        <v>1314</v>
      </c>
    </row>
    <row r="5217" spans="1:16" ht="51">
      <c r="A5217" s="266" t="s">
        <v>619</v>
      </c>
      <c r="B5217" s="124"/>
      <c r="C5217" s="125" t="s">
        <v>713</v>
      </c>
      <c r="D5217" s="195">
        <v>43228</v>
      </c>
      <c r="E5217" s="124" t="s">
        <v>10526</v>
      </c>
      <c r="F5217" s="124" t="s">
        <v>3</v>
      </c>
      <c r="G5217" s="124">
        <v>1620299</v>
      </c>
      <c r="H5217" s="124"/>
      <c r="I5217" s="128" t="s">
        <v>12836</v>
      </c>
      <c r="J5217" s="124"/>
      <c r="K5217" s="124"/>
      <c r="L5217" s="124"/>
      <c r="M5217" s="124"/>
      <c r="N5217" s="197">
        <v>0</v>
      </c>
      <c r="O5217" s="197">
        <v>563.33000000000004</v>
      </c>
      <c r="P5217" s="124" t="s">
        <v>1314</v>
      </c>
    </row>
    <row r="5218" spans="1:16" ht="51">
      <c r="A5218" s="266" t="s">
        <v>619</v>
      </c>
      <c r="B5218" s="124"/>
      <c r="C5218" s="125" t="s">
        <v>713</v>
      </c>
      <c r="D5218" s="195">
        <v>43228</v>
      </c>
      <c r="E5218" s="124" t="s">
        <v>10527</v>
      </c>
      <c r="F5218" s="124" t="s">
        <v>3</v>
      </c>
      <c r="G5218" s="124">
        <v>1620300</v>
      </c>
      <c r="H5218" s="124"/>
      <c r="I5218" s="128" t="s">
        <v>12836</v>
      </c>
      <c r="J5218" s="124"/>
      <c r="K5218" s="124"/>
      <c r="L5218" s="124"/>
      <c r="M5218" s="124"/>
      <c r="N5218" s="197">
        <v>0</v>
      </c>
      <c r="O5218" s="197">
        <v>563.33000000000004</v>
      </c>
      <c r="P5218" s="124" t="s">
        <v>1314</v>
      </c>
    </row>
    <row r="5219" spans="1:16" ht="51">
      <c r="A5219" s="266" t="s">
        <v>619</v>
      </c>
      <c r="B5219" s="124"/>
      <c r="C5219" s="125" t="s">
        <v>713</v>
      </c>
      <c r="D5219" s="195">
        <v>43228</v>
      </c>
      <c r="E5219" s="124" t="s">
        <v>10528</v>
      </c>
      <c r="F5219" s="124" t="s">
        <v>3</v>
      </c>
      <c r="G5219" s="124">
        <v>1620303</v>
      </c>
      <c r="H5219" s="124"/>
      <c r="I5219" s="128" t="s">
        <v>12836</v>
      </c>
      <c r="J5219" s="124"/>
      <c r="K5219" s="124"/>
      <c r="L5219" s="124"/>
      <c r="M5219" s="124"/>
      <c r="N5219" s="197">
        <v>0</v>
      </c>
      <c r="O5219" s="197">
        <v>563.33000000000004</v>
      </c>
      <c r="P5219" s="124" t="s">
        <v>1314</v>
      </c>
    </row>
    <row r="5220" spans="1:16" ht="51">
      <c r="A5220" s="266" t="s">
        <v>619</v>
      </c>
      <c r="B5220" s="124"/>
      <c r="C5220" s="125" t="s">
        <v>713</v>
      </c>
      <c r="D5220" s="195">
        <v>43228</v>
      </c>
      <c r="E5220" s="124" t="s">
        <v>10529</v>
      </c>
      <c r="F5220" s="124" t="s">
        <v>3</v>
      </c>
      <c r="G5220" s="124">
        <v>1620306</v>
      </c>
      <c r="H5220" s="124"/>
      <c r="I5220" s="128" t="s">
        <v>12836</v>
      </c>
      <c r="J5220" s="124"/>
      <c r="K5220" s="124"/>
      <c r="L5220" s="124"/>
      <c r="M5220" s="124"/>
      <c r="N5220" s="197">
        <v>0</v>
      </c>
      <c r="O5220" s="197">
        <v>563.33000000000004</v>
      </c>
      <c r="P5220" s="124" t="s">
        <v>1314</v>
      </c>
    </row>
    <row r="5221" spans="1:16" ht="51">
      <c r="A5221" s="266" t="s">
        <v>619</v>
      </c>
      <c r="B5221" s="124"/>
      <c r="C5221" s="125" t="s">
        <v>713</v>
      </c>
      <c r="D5221" s="195">
        <v>43228</v>
      </c>
      <c r="E5221" s="124" t="s">
        <v>10530</v>
      </c>
      <c r="F5221" s="124" t="s">
        <v>3</v>
      </c>
      <c r="G5221" s="124">
        <v>1620308</v>
      </c>
      <c r="H5221" s="124"/>
      <c r="I5221" s="128" t="s">
        <v>12836</v>
      </c>
      <c r="J5221" s="124"/>
      <c r="K5221" s="124"/>
      <c r="L5221" s="124"/>
      <c r="M5221" s="124"/>
      <c r="N5221" s="197">
        <v>0</v>
      </c>
      <c r="O5221" s="197">
        <v>563.33000000000004</v>
      </c>
      <c r="P5221" s="124" t="s">
        <v>1314</v>
      </c>
    </row>
    <row r="5222" spans="1:16" ht="63.75">
      <c r="A5222" s="266" t="s">
        <v>619</v>
      </c>
      <c r="B5222" s="124"/>
      <c r="C5222" s="125" t="s">
        <v>713</v>
      </c>
      <c r="D5222" s="195">
        <v>43228</v>
      </c>
      <c r="E5222" s="124" t="s">
        <v>10531</v>
      </c>
      <c r="F5222" s="124" t="s">
        <v>3</v>
      </c>
      <c r="G5222" s="124">
        <v>1620316</v>
      </c>
      <c r="H5222" s="124"/>
      <c r="I5222" s="128" t="s">
        <v>12837</v>
      </c>
      <c r="J5222" s="124"/>
      <c r="K5222" s="124"/>
      <c r="L5222" s="124"/>
      <c r="M5222" s="124"/>
      <c r="N5222" s="197">
        <v>0</v>
      </c>
      <c r="O5222" s="197">
        <v>1093.31</v>
      </c>
      <c r="P5222" s="124" t="s">
        <v>1314</v>
      </c>
    </row>
    <row r="5223" spans="1:16" ht="51">
      <c r="A5223" s="266" t="s">
        <v>619</v>
      </c>
      <c r="B5223" s="124"/>
      <c r="C5223" s="125" t="s">
        <v>713</v>
      </c>
      <c r="D5223" s="195">
        <v>43228</v>
      </c>
      <c r="E5223" s="124" t="s">
        <v>10532</v>
      </c>
      <c r="F5223" s="124" t="s">
        <v>3</v>
      </c>
      <c r="G5223" s="124">
        <v>1620320</v>
      </c>
      <c r="H5223" s="124"/>
      <c r="I5223" s="128" t="s">
        <v>12838</v>
      </c>
      <c r="J5223" s="124"/>
      <c r="K5223" s="124"/>
      <c r="L5223" s="124"/>
      <c r="M5223" s="124"/>
      <c r="N5223" s="197">
        <v>0</v>
      </c>
      <c r="O5223" s="197">
        <v>140</v>
      </c>
      <c r="P5223" s="124" t="s">
        <v>1314</v>
      </c>
    </row>
    <row r="5224" spans="1:16" ht="51">
      <c r="A5224" s="266" t="s">
        <v>619</v>
      </c>
      <c r="B5224" s="124"/>
      <c r="C5224" s="125" t="s">
        <v>713</v>
      </c>
      <c r="D5224" s="195">
        <v>43228</v>
      </c>
      <c r="E5224" s="124" t="s">
        <v>10533</v>
      </c>
      <c r="F5224" s="124" t="s">
        <v>3</v>
      </c>
      <c r="G5224" s="124">
        <v>1620321</v>
      </c>
      <c r="H5224" s="124"/>
      <c r="I5224" s="128" t="s">
        <v>12839</v>
      </c>
      <c r="J5224" s="124"/>
      <c r="K5224" s="124"/>
      <c r="L5224" s="124"/>
      <c r="M5224" s="124"/>
      <c r="N5224" s="197">
        <v>0</v>
      </c>
      <c r="O5224" s="197">
        <v>140</v>
      </c>
      <c r="P5224" s="124" t="s">
        <v>1314</v>
      </c>
    </row>
    <row r="5225" spans="1:16" ht="51">
      <c r="A5225" s="266">
        <v>592</v>
      </c>
      <c r="B5225" s="124"/>
      <c r="C5225" s="125" t="s">
        <v>862</v>
      </c>
      <c r="D5225" s="195">
        <v>43228</v>
      </c>
      <c r="E5225" s="124" t="s">
        <v>10534</v>
      </c>
      <c r="F5225" s="124" t="s">
        <v>3</v>
      </c>
      <c r="G5225" s="124">
        <v>1620336</v>
      </c>
      <c r="H5225" s="124"/>
      <c r="I5225" s="128" t="s">
        <v>12840</v>
      </c>
      <c r="J5225" s="124"/>
      <c r="K5225" s="124"/>
      <c r="L5225" s="124"/>
      <c r="M5225" s="124"/>
      <c r="N5225" s="197">
        <v>0</v>
      </c>
      <c r="O5225" s="197">
        <v>773</v>
      </c>
      <c r="P5225" s="124" t="s">
        <v>1314</v>
      </c>
    </row>
    <row r="5226" spans="1:16" ht="51">
      <c r="A5226" s="266">
        <v>592</v>
      </c>
      <c r="B5226" s="124"/>
      <c r="C5226" s="125" t="s">
        <v>862</v>
      </c>
      <c r="D5226" s="195">
        <v>43228</v>
      </c>
      <c r="E5226" s="124" t="s">
        <v>10535</v>
      </c>
      <c r="F5226" s="124" t="s">
        <v>3</v>
      </c>
      <c r="G5226" s="124">
        <v>1620338</v>
      </c>
      <c r="H5226" s="124"/>
      <c r="I5226" s="128" t="s">
        <v>12841</v>
      </c>
      <c r="J5226" s="124"/>
      <c r="K5226" s="124"/>
      <c r="L5226" s="124"/>
      <c r="M5226" s="124"/>
      <c r="N5226" s="197">
        <v>0</v>
      </c>
      <c r="O5226" s="197">
        <v>1682</v>
      </c>
      <c r="P5226" s="124" t="s">
        <v>1314</v>
      </c>
    </row>
    <row r="5227" spans="1:16" ht="51">
      <c r="A5227" s="266">
        <v>592</v>
      </c>
      <c r="B5227" s="124"/>
      <c r="C5227" s="125" t="s">
        <v>862</v>
      </c>
      <c r="D5227" s="195">
        <v>43228</v>
      </c>
      <c r="E5227" s="124" t="s">
        <v>10536</v>
      </c>
      <c r="F5227" s="124" t="s">
        <v>3</v>
      </c>
      <c r="G5227" s="124">
        <v>1620340</v>
      </c>
      <c r="H5227" s="124"/>
      <c r="I5227" s="128" t="s">
        <v>12842</v>
      </c>
      <c r="J5227" s="124"/>
      <c r="K5227" s="124"/>
      <c r="L5227" s="124"/>
      <c r="M5227" s="124"/>
      <c r="N5227" s="197">
        <v>0</v>
      </c>
      <c r="O5227" s="197">
        <v>68</v>
      </c>
      <c r="P5227" s="124" t="s">
        <v>1314</v>
      </c>
    </row>
    <row r="5228" spans="1:16" ht="38.25">
      <c r="A5228" s="266">
        <v>592</v>
      </c>
      <c r="B5228" s="124"/>
      <c r="C5228" s="125" t="s">
        <v>862</v>
      </c>
      <c r="D5228" s="195">
        <v>43228</v>
      </c>
      <c r="E5228" s="124" t="s">
        <v>10537</v>
      </c>
      <c r="F5228" s="124" t="s">
        <v>3</v>
      </c>
      <c r="G5228" s="124">
        <v>1620341</v>
      </c>
      <c r="H5228" s="124"/>
      <c r="I5228" s="128" t="s">
        <v>12843</v>
      </c>
      <c r="J5228" s="124"/>
      <c r="K5228" s="124"/>
      <c r="L5228" s="124"/>
      <c r="M5228" s="124"/>
      <c r="N5228" s="197">
        <v>0</v>
      </c>
      <c r="O5228" s="197">
        <v>208.8</v>
      </c>
      <c r="P5228" s="124" t="s">
        <v>1314</v>
      </c>
    </row>
    <row r="5229" spans="1:16" ht="63.75">
      <c r="A5229" s="266">
        <v>25</v>
      </c>
      <c r="B5229" s="124"/>
      <c r="C5229" s="125" t="s">
        <v>694</v>
      </c>
      <c r="D5229" s="195">
        <v>43228</v>
      </c>
      <c r="E5229" s="124" t="s">
        <v>10538</v>
      </c>
      <c r="F5229" s="124" t="s">
        <v>3</v>
      </c>
      <c r="G5229" s="124">
        <v>1620288</v>
      </c>
      <c r="H5229" s="124"/>
      <c r="I5229" s="128" t="s">
        <v>12844</v>
      </c>
      <c r="J5229" s="124"/>
      <c r="K5229" s="124"/>
      <c r="L5229" s="124"/>
      <c r="M5229" s="124"/>
      <c r="N5229" s="197">
        <v>0</v>
      </c>
      <c r="O5229" s="197">
        <v>47.71</v>
      </c>
      <c r="P5229" s="124" t="s">
        <v>1314</v>
      </c>
    </row>
    <row r="5230" spans="1:16" ht="51">
      <c r="A5230" s="266">
        <v>154</v>
      </c>
      <c r="B5230" s="124"/>
      <c r="C5230" s="125" t="s">
        <v>743</v>
      </c>
      <c r="D5230" s="195">
        <v>43228</v>
      </c>
      <c r="E5230" s="124" t="s">
        <v>10539</v>
      </c>
      <c r="F5230" s="124" t="s">
        <v>3</v>
      </c>
      <c r="G5230" s="124">
        <v>1620285</v>
      </c>
      <c r="H5230" s="124"/>
      <c r="I5230" s="128" t="s">
        <v>12845</v>
      </c>
      <c r="J5230" s="124"/>
      <c r="K5230" s="124"/>
      <c r="L5230" s="124"/>
      <c r="M5230" s="124"/>
      <c r="N5230" s="197">
        <v>0</v>
      </c>
      <c r="O5230" s="197">
        <v>60</v>
      </c>
      <c r="P5230" s="124" t="s">
        <v>1314</v>
      </c>
    </row>
    <row r="5231" spans="1:16" ht="51">
      <c r="A5231" s="266" t="s">
        <v>619</v>
      </c>
      <c r="B5231" s="124"/>
      <c r="C5231" s="125" t="s">
        <v>713</v>
      </c>
      <c r="D5231" s="195">
        <v>43228</v>
      </c>
      <c r="E5231" s="124" t="s">
        <v>10540</v>
      </c>
      <c r="F5231" s="124" t="s">
        <v>3</v>
      </c>
      <c r="G5231" s="124">
        <v>1620275</v>
      </c>
      <c r="H5231" s="124"/>
      <c r="I5231" s="128" t="s">
        <v>12846</v>
      </c>
      <c r="J5231" s="124"/>
      <c r="K5231" s="124"/>
      <c r="L5231" s="124"/>
      <c r="M5231" s="124"/>
      <c r="N5231" s="197">
        <v>0</v>
      </c>
      <c r="O5231" s="197">
        <v>2251.88</v>
      </c>
      <c r="P5231" s="124" t="s">
        <v>1314</v>
      </c>
    </row>
    <row r="5232" spans="1:16" ht="51">
      <c r="A5232" s="266" t="s">
        <v>619</v>
      </c>
      <c r="B5232" s="124"/>
      <c r="C5232" s="125" t="s">
        <v>713</v>
      </c>
      <c r="D5232" s="195">
        <v>43228</v>
      </c>
      <c r="E5232" s="124" t="s">
        <v>10541</v>
      </c>
      <c r="F5232" s="124" t="s">
        <v>3</v>
      </c>
      <c r="G5232" s="124">
        <v>1620271</v>
      </c>
      <c r="H5232" s="124"/>
      <c r="I5232" s="128" t="s">
        <v>12847</v>
      </c>
      <c r="J5232" s="124"/>
      <c r="K5232" s="124"/>
      <c r="L5232" s="124"/>
      <c r="M5232" s="124"/>
      <c r="N5232" s="197">
        <v>0</v>
      </c>
      <c r="O5232" s="197">
        <v>1167.8800000000001</v>
      </c>
      <c r="P5232" s="124" t="s">
        <v>1314</v>
      </c>
    </row>
    <row r="5233" spans="1:16" ht="51">
      <c r="A5233" s="266">
        <v>35</v>
      </c>
      <c r="B5233" s="124"/>
      <c r="C5233" s="125" t="s">
        <v>696</v>
      </c>
      <c r="D5233" s="195">
        <v>43228</v>
      </c>
      <c r="E5233" s="124" t="s">
        <v>10542</v>
      </c>
      <c r="F5233" s="124" t="s">
        <v>3</v>
      </c>
      <c r="G5233" s="124">
        <v>1620270</v>
      </c>
      <c r="H5233" s="124"/>
      <c r="I5233" s="128" t="s">
        <v>1391</v>
      </c>
      <c r="J5233" s="124"/>
      <c r="K5233" s="124"/>
      <c r="L5233" s="124"/>
      <c r="M5233" s="124"/>
      <c r="N5233" s="197">
        <v>0</v>
      </c>
      <c r="O5233" s="197">
        <v>1500</v>
      </c>
      <c r="P5233" s="124" t="s">
        <v>1314</v>
      </c>
    </row>
    <row r="5234" spans="1:16" ht="51">
      <c r="A5234" s="266">
        <v>86</v>
      </c>
      <c r="B5234" s="124"/>
      <c r="C5234" s="125" t="s">
        <v>710</v>
      </c>
      <c r="D5234" s="195">
        <v>43228</v>
      </c>
      <c r="E5234" s="124" t="s">
        <v>10543</v>
      </c>
      <c r="F5234" s="124" t="s">
        <v>3</v>
      </c>
      <c r="G5234" s="124">
        <v>1620258</v>
      </c>
      <c r="H5234" s="124"/>
      <c r="I5234" s="128" t="s">
        <v>12848</v>
      </c>
      <c r="J5234" s="124"/>
      <c r="K5234" s="124"/>
      <c r="L5234" s="124"/>
      <c r="M5234" s="124"/>
      <c r="N5234" s="197">
        <v>0</v>
      </c>
      <c r="O5234" s="197">
        <v>2786</v>
      </c>
      <c r="P5234" s="124" t="s">
        <v>1314</v>
      </c>
    </row>
    <row r="5235" spans="1:16" ht="51">
      <c r="A5235" s="266">
        <v>513</v>
      </c>
      <c r="B5235" s="124"/>
      <c r="C5235" s="125" t="s">
        <v>201</v>
      </c>
      <c r="D5235" s="195">
        <v>43228</v>
      </c>
      <c r="E5235" s="124" t="s">
        <v>10544</v>
      </c>
      <c r="F5235" s="124" t="s">
        <v>15</v>
      </c>
      <c r="G5235" s="124">
        <v>730624</v>
      </c>
      <c r="H5235" s="124"/>
      <c r="I5235" s="128" t="s">
        <v>7046</v>
      </c>
      <c r="J5235" s="124"/>
      <c r="K5235" s="124"/>
      <c r="L5235" s="124"/>
      <c r="M5235" s="124"/>
      <c r="N5235" s="197">
        <v>50</v>
      </c>
      <c r="O5235" s="197">
        <v>0</v>
      </c>
      <c r="P5235" s="124" t="s">
        <v>1314</v>
      </c>
    </row>
    <row r="5236" spans="1:16" ht="63.75">
      <c r="A5236" s="266">
        <v>513</v>
      </c>
      <c r="B5236" s="124"/>
      <c r="C5236" s="125" t="s">
        <v>201</v>
      </c>
      <c r="D5236" s="195">
        <v>43228</v>
      </c>
      <c r="E5236" s="124" t="s">
        <v>10545</v>
      </c>
      <c r="F5236" s="124" t="s">
        <v>15</v>
      </c>
      <c r="G5236" s="124">
        <v>730632</v>
      </c>
      <c r="H5236" s="124"/>
      <c r="I5236" s="128" t="s">
        <v>12849</v>
      </c>
      <c r="J5236" s="124"/>
      <c r="K5236" s="124"/>
      <c r="L5236" s="124"/>
      <c r="M5236" s="124"/>
      <c r="N5236" s="197">
        <v>50</v>
      </c>
      <c r="O5236" s="197">
        <v>0</v>
      </c>
      <c r="P5236" s="124" t="s">
        <v>1314</v>
      </c>
    </row>
    <row r="5237" spans="1:16" ht="76.5">
      <c r="A5237" s="266">
        <v>25</v>
      </c>
      <c r="B5237" s="124"/>
      <c r="C5237" s="125" t="s">
        <v>694</v>
      </c>
      <c r="D5237" s="195">
        <v>43228</v>
      </c>
      <c r="E5237" s="124" t="s">
        <v>10546</v>
      </c>
      <c r="F5237" s="124" t="s">
        <v>1315</v>
      </c>
      <c r="G5237" s="124">
        <v>17581202</v>
      </c>
      <c r="H5237" s="124"/>
      <c r="I5237" s="128" t="s">
        <v>12850</v>
      </c>
      <c r="J5237" s="124"/>
      <c r="K5237" s="124"/>
      <c r="L5237" s="124"/>
      <c r="M5237" s="124"/>
      <c r="N5237" s="197">
        <v>179505.82</v>
      </c>
      <c r="O5237" s="197">
        <v>0</v>
      </c>
      <c r="P5237" s="124" t="s">
        <v>1314</v>
      </c>
    </row>
    <row r="5238" spans="1:16" ht="102">
      <c r="A5238" s="266">
        <v>46</v>
      </c>
      <c r="B5238" s="124"/>
      <c r="C5238" s="125" t="s">
        <v>698</v>
      </c>
      <c r="D5238" s="195">
        <v>43228</v>
      </c>
      <c r="E5238" s="124" t="s">
        <v>10547</v>
      </c>
      <c r="F5238" s="124" t="s">
        <v>15</v>
      </c>
      <c r="G5238" s="124">
        <v>4932</v>
      </c>
      <c r="H5238" s="124"/>
      <c r="I5238" s="128" t="s">
        <v>12851</v>
      </c>
      <c r="J5238" s="124"/>
      <c r="K5238" s="124"/>
      <c r="L5238" s="124"/>
      <c r="M5238" s="124"/>
      <c r="N5238" s="197">
        <v>1434</v>
      </c>
      <c r="O5238" s="197">
        <v>0</v>
      </c>
      <c r="P5238" s="124" t="s">
        <v>1314</v>
      </c>
    </row>
    <row r="5239" spans="1:16" ht="89.25">
      <c r="A5239" s="266">
        <v>594</v>
      </c>
      <c r="B5239" s="124"/>
      <c r="C5239" s="125" t="s">
        <v>113</v>
      </c>
      <c r="D5239" s="195">
        <v>43228</v>
      </c>
      <c r="E5239" s="124" t="s">
        <v>10548</v>
      </c>
      <c r="F5239" s="124" t="s">
        <v>15</v>
      </c>
      <c r="G5239" s="124">
        <v>4930</v>
      </c>
      <c r="H5239" s="124"/>
      <c r="I5239" s="128" t="s">
        <v>12852</v>
      </c>
      <c r="J5239" s="124"/>
      <c r="K5239" s="124"/>
      <c r="L5239" s="124"/>
      <c r="M5239" s="124"/>
      <c r="N5239" s="197">
        <v>275.69</v>
      </c>
      <c r="O5239" s="197">
        <v>0</v>
      </c>
      <c r="P5239" s="124" t="s">
        <v>1314</v>
      </c>
    </row>
    <row r="5240" spans="1:16" ht="102">
      <c r="A5240" s="266">
        <v>46</v>
      </c>
      <c r="B5240" s="124"/>
      <c r="C5240" s="125" t="s">
        <v>698</v>
      </c>
      <c r="D5240" s="195">
        <v>43228</v>
      </c>
      <c r="E5240" s="124" t="s">
        <v>10549</v>
      </c>
      <c r="F5240" s="124" t="s">
        <v>15</v>
      </c>
      <c r="G5240" s="124">
        <v>4931</v>
      </c>
      <c r="H5240" s="124"/>
      <c r="I5240" s="128" t="s">
        <v>12853</v>
      </c>
      <c r="J5240" s="124"/>
      <c r="K5240" s="124"/>
      <c r="L5240" s="124"/>
      <c r="M5240" s="124"/>
      <c r="N5240" s="197">
        <v>44808.14</v>
      </c>
      <c r="O5240" s="197">
        <v>0</v>
      </c>
      <c r="P5240" s="124" t="s">
        <v>1314</v>
      </c>
    </row>
    <row r="5241" spans="1:16" ht="38.25">
      <c r="A5241" s="266">
        <v>117</v>
      </c>
      <c r="B5241" s="124"/>
      <c r="C5241" s="125" t="s">
        <v>722</v>
      </c>
      <c r="D5241" s="195">
        <v>43228</v>
      </c>
      <c r="E5241" s="124" t="s">
        <v>10550</v>
      </c>
      <c r="F5241" s="124" t="s">
        <v>11</v>
      </c>
      <c r="G5241" s="124">
        <v>920967</v>
      </c>
      <c r="H5241" s="124"/>
      <c r="I5241" s="128" t="s">
        <v>12854</v>
      </c>
      <c r="J5241" s="124"/>
      <c r="K5241" s="124"/>
      <c r="L5241" s="124"/>
      <c r="M5241" s="124"/>
      <c r="N5241" s="197">
        <v>50</v>
      </c>
      <c r="O5241" s="197">
        <v>0</v>
      </c>
      <c r="P5241" s="124" t="s">
        <v>1314</v>
      </c>
    </row>
    <row r="5242" spans="1:16" ht="102">
      <c r="A5242" s="266">
        <v>197</v>
      </c>
      <c r="B5242" s="124"/>
      <c r="C5242" s="125" t="s">
        <v>754</v>
      </c>
      <c r="D5242" s="195">
        <v>43228</v>
      </c>
      <c r="E5242" s="124" t="s">
        <v>10551</v>
      </c>
      <c r="F5242" s="124" t="s">
        <v>6</v>
      </c>
      <c r="G5242" s="124">
        <v>731289</v>
      </c>
      <c r="H5242" s="124"/>
      <c r="I5242" s="128" t="s">
        <v>12855</v>
      </c>
      <c r="J5242" s="124"/>
      <c r="K5242" s="124"/>
      <c r="L5242" s="124"/>
      <c r="M5242" s="124"/>
      <c r="N5242" s="197">
        <v>0</v>
      </c>
      <c r="O5242" s="197">
        <v>43.49</v>
      </c>
      <c r="P5242" s="124" t="s">
        <v>1314</v>
      </c>
    </row>
    <row r="5243" spans="1:16" ht="89.25">
      <c r="A5243" s="266">
        <v>373</v>
      </c>
      <c r="B5243" s="124"/>
      <c r="C5243" s="125" t="s">
        <v>1269</v>
      </c>
      <c r="D5243" s="195">
        <v>43228</v>
      </c>
      <c r="E5243" s="124" t="s">
        <v>10552</v>
      </c>
      <c r="F5243" s="124" t="s">
        <v>1315</v>
      </c>
      <c r="G5243" s="124">
        <v>17597722</v>
      </c>
      <c r="H5243" s="124"/>
      <c r="I5243" s="128" t="s">
        <v>12856</v>
      </c>
      <c r="J5243" s="124"/>
      <c r="K5243" s="124"/>
      <c r="L5243" s="124"/>
      <c r="M5243" s="124"/>
      <c r="N5243" s="197">
        <v>0</v>
      </c>
      <c r="O5243" s="197">
        <v>12542525.15</v>
      </c>
      <c r="P5243" s="124" t="s">
        <v>1314</v>
      </c>
    </row>
    <row r="5244" spans="1:16" ht="51">
      <c r="A5244" s="266">
        <v>513</v>
      </c>
      <c r="B5244" s="124"/>
      <c r="C5244" s="125" t="s">
        <v>201</v>
      </c>
      <c r="D5244" s="195">
        <v>43228</v>
      </c>
      <c r="E5244" s="124" t="s">
        <v>10553</v>
      </c>
      <c r="F5244" s="124" t="s">
        <v>15</v>
      </c>
      <c r="G5244" s="124">
        <v>731282</v>
      </c>
      <c r="H5244" s="124"/>
      <c r="I5244" s="128" t="s">
        <v>12857</v>
      </c>
      <c r="J5244" s="124"/>
      <c r="K5244" s="124"/>
      <c r="L5244" s="124"/>
      <c r="M5244" s="124"/>
      <c r="N5244" s="197">
        <v>50</v>
      </c>
      <c r="O5244" s="197">
        <v>0</v>
      </c>
      <c r="P5244" s="124" t="s">
        <v>1314</v>
      </c>
    </row>
    <row r="5245" spans="1:16" ht="51">
      <c r="A5245" s="266">
        <v>513</v>
      </c>
      <c r="B5245" s="124"/>
      <c r="C5245" s="125" t="s">
        <v>201</v>
      </c>
      <c r="D5245" s="195">
        <v>43228</v>
      </c>
      <c r="E5245" s="124" t="s">
        <v>10554</v>
      </c>
      <c r="F5245" s="124" t="s">
        <v>15</v>
      </c>
      <c r="G5245" s="124">
        <v>731284</v>
      </c>
      <c r="H5245" s="124"/>
      <c r="I5245" s="128" t="s">
        <v>12858</v>
      </c>
      <c r="J5245" s="124"/>
      <c r="K5245" s="124"/>
      <c r="L5245" s="124"/>
      <c r="M5245" s="124"/>
      <c r="N5245" s="197">
        <v>50</v>
      </c>
      <c r="O5245" s="197">
        <v>0</v>
      </c>
      <c r="P5245" s="124" t="s">
        <v>1314</v>
      </c>
    </row>
    <row r="5246" spans="1:16" ht="51">
      <c r="A5246" s="266">
        <v>513</v>
      </c>
      <c r="B5246" s="124"/>
      <c r="C5246" s="125" t="s">
        <v>201</v>
      </c>
      <c r="D5246" s="195">
        <v>43228</v>
      </c>
      <c r="E5246" s="124" t="s">
        <v>10555</v>
      </c>
      <c r="F5246" s="124" t="s">
        <v>11</v>
      </c>
      <c r="G5246" s="124">
        <v>920997</v>
      </c>
      <c r="H5246" s="124"/>
      <c r="I5246" s="128" t="s">
        <v>12859</v>
      </c>
      <c r="J5246" s="124"/>
      <c r="K5246" s="124"/>
      <c r="L5246" s="124"/>
      <c r="M5246" s="124"/>
      <c r="N5246" s="197">
        <v>50</v>
      </c>
      <c r="O5246" s="197">
        <v>0</v>
      </c>
      <c r="P5246" s="124" t="s">
        <v>1314</v>
      </c>
    </row>
    <row r="5247" spans="1:16" ht="51">
      <c r="A5247" s="266">
        <v>513</v>
      </c>
      <c r="B5247" s="124"/>
      <c r="C5247" s="125" t="s">
        <v>201</v>
      </c>
      <c r="D5247" s="195">
        <v>43228</v>
      </c>
      <c r="E5247" s="124" t="s">
        <v>10556</v>
      </c>
      <c r="F5247" s="124" t="s">
        <v>15</v>
      </c>
      <c r="G5247" s="124">
        <v>731286</v>
      </c>
      <c r="H5247" s="124"/>
      <c r="I5247" s="128" t="s">
        <v>6494</v>
      </c>
      <c r="J5247" s="124"/>
      <c r="K5247" s="124"/>
      <c r="L5247" s="124"/>
      <c r="M5247" s="124"/>
      <c r="N5247" s="197">
        <v>50</v>
      </c>
      <c r="O5247" s="197">
        <v>0</v>
      </c>
      <c r="P5247" s="124" t="s">
        <v>1314</v>
      </c>
    </row>
    <row r="5248" spans="1:16" ht="51">
      <c r="A5248" s="266">
        <v>513</v>
      </c>
      <c r="B5248" s="124"/>
      <c r="C5248" s="125" t="s">
        <v>201</v>
      </c>
      <c r="D5248" s="195">
        <v>43228</v>
      </c>
      <c r="E5248" s="124" t="s">
        <v>10557</v>
      </c>
      <c r="F5248" s="124" t="s">
        <v>15</v>
      </c>
      <c r="G5248" s="124">
        <v>731288</v>
      </c>
      <c r="H5248" s="124"/>
      <c r="I5248" s="128" t="s">
        <v>12858</v>
      </c>
      <c r="J5248" s="124"/>
      <c r="K5248" s="124"/>
      <c r="L5248" s="124"/>
      <c r="M5248" s="124"/>
      <c r="N5248" s="197">
        <v>50</v>
      </c>
      <c r="O5248" s="197">
        <v>0</v>
      </c>
      <c r="P5248" s="124" t="s">
        <v>1314</v>
      </c>
    </row>
    <row r="5249" spans="1:16" ht="89.25">
      <c r="A5249" s="266">
        <v>197</v>
      </c>
      <c r="B5249" s="124"/>
      <c r="C5249" s="125" t="s">
        <v>754</v>
      </c>
      <c r="D5249" s="195">
        <v>43228</v>
      </c>
      <c r="E5249" s="124" t="s">
        <v>10558</v>
      </c>
      <c r="F5249" s="124" t="s">
        <v>15</v>
      </c>
      <c r="G5249" s="124">
        <v>4884</v>
      </c>
      <c r="H5249" s="124"/>
      <c r="I5249" s="128" t="s">
        <v>12860</v>
      </c>
      <c r="J5249" s="124"/>
      <c r="K5249" s="124"/>
      <c r="L5249" s="124"/>
      <c r="M5249" s="124"/>
      <c r="N5249" s="197">
        <v>293.19</v>
      </c>
      <c r="O5249" s="197">
        <v>0</v>
      </c>
      <c r="P5249" s="124" t="s">
        <v>1314</v>
      </c>
    </row>
    <row r="5250" spans="1:16" ht="51">
      <c r="A5250" s="266">
        <v>513</v>
      </c>
      <c r="B5250" s="124"/>
      <c r="C5250" s="125" t="s">
        <v>201</v>
      </c>
      <c r="D5250" s="195">
        <v>43228</v>
      </c>
      <c r="E5250" s="124" t="s">
        <v>10559</v>
      </c>
      <c r="F5250" s="124" t="s">
        <v>15</v>
      </c>
      <c r="G5250" s="124">
        <v>731376</v>
      </c>
      <c r="H5250" s="124"/>
      <c r="I5250" s="128" t="s">
        <v>12861</v>
      </c>
      <c r="J5250" s="124"/>
      <c r="K5250" s="124"/>
      <c r="L5250" s="124"/>
      <c r="M5250" s="124"/>
      <c r="N5250" s="197">
        <v>50</v>
      </c>
      <c r="O5250" s="197">
        <v>0</v>
      </c>
      <c r="P5250" s="124" t="s">
        <v>1314</v>
      </c>
    </row>
    <row r="5251" spans="1:16" ht="51">
      <c r="A5251" s="266">
        <v>591</v>
      </c>
      <c r="B5251" s="124"/>
      <c r="C5251" s="125" t="s">
        <v>861</v>
      </c>
      <c r="D5251" s="195">
        <v>43229</v>
      </c>
      <c r="E5251" s="124" t="s">
        <v>10560</v>
      </c>
      <c r="F5251" s="124" t="s">
        <v>3</v>
      </c>
      <c r="G5251" s="124">
        <v>1620855</v>
      </c>
      <c r="H5251" s="124"/>
      <c r="I5251" s="128" t="s">
        <v>12862</v>
      </c>
      <c r="J5251" s="124"/>
      <c r="K5251" s="124"/>
      <c r="L5251" s="124"/>
      <c r="M5251" s="124"/>
      <c r="N5251" s="197">
        <v>0</v>
      </c>
      <c r="O5251" s="197">
        <v>350</v>
      </c>
      <c r="P5251" s="124" t="s">
        <v>1314</v>
      </c>
    </row>
    <row r="5252" spans="1:16" ht="51">
      <c r="A5252" s="266" t="s">
        <v>619</v>
      </c>
      <c r="B5252" s="124"/>
      <c r="C5252" s="125" t="s">
        <v>713</v>
      </c>
      <c r="D5252" s="195">
        <v>43229</v>
      </c>
      <c r="E5252" s="124" t="s">
        <v>10561</v>
      </c>
      <c r="F5252" s="124" t="s">
        <v>3</v>
      </c>
      <c r="G5252" s="124">
        <v>1620849</v>
      </c>
      <c r="H5252" s="124"/>
      <c r="I5252" s="128" t="s">
        <v>12863</v>
      </c>
      <c r="J5252" s="124"/>
      <c r="K5252" s="124"/>
      <c r="L5252" s="124"/>
      <c r="M5252" s="124"/>
      <c r="N5252" s="197">
        <v>0</v>
      </c>
      <c r="O5252" s="197">
        <v>0.5</v>
      </c>
      <c r="P5252" s="124" t="s">
        <v>1314</v>
      </c>
    </row>
    <row r="5253" spans="1:16" ht="51">
      <c r="A5253" s="266" t="s">
        <v>619</v>
      </c>
      <c r="B5253" s="124"/>
      <c r="C5253" s="125" t="s">
        <v>713</v>
      </c>
      <c r="D5253" s="195">
        <v>43229</v>
      </c>
      <c r="E5253" s="124" t="s">
        <v>10562</v>
      </c>
      <c r="F5253" s="124" t="s">
        <v>3</v>
      </c>
      <c r="G5253" s="124">
        <v>1620844</v>
      </c>
      <c r="H5253" s="124"/>
      <c r="I5253" s="128" t="s">
        <v>12864</v>
      </c>
      <c r="J5253" s="124"/>
      <c r="K5253" s="124"/>
      <c r="L5253" s="124"/>
      <c r="M5253" s="124"/>
      <c r="N5253" s="197">
        <v>0</v>
      </c>
      <c r="O5253" s="197">
        <v>8757.56</v>
      </c>
      <c r="P5253" s="124" t="s">
        <v>1314</v>
      </c>
    </row>
    <row r="5254" spans="1:16" ht="51">
      <c r="A5254" s="266">
        <v>16</v>
      </c>
      <c r="B5254" s="124"/>
      <c r="C5254" s="125" t="s">
        <v>692</v>
      </c>
      <c r="D5254" s="195">
        <v>43229</v>
      </c>
      <c r="E5254" s="124" t="s">
        <v>10563</v>
      </c>
      <c r="F5254" s="124" t="s">
        <v>3</v>
      </c>
      <c r="G5254" s="124">
        <v>1620841</v>
      </c>
      <c r="H5254" s="124"/>
      <c r="I5254" s="128" t="s">
        <v>12865</v>
      </c>
      <c r="J5254" s="124"/>
      <c r="K5254" s="124"/>
      <c r="L5254" s="124"/>
      <c r="M5254" s="124"/>
      <c r="N5254" s="197">
        <v>0</v>
      </c>
      <c r="O5254" s="197">
        <v>371</v>
      </c>
      <c r="P5254" s="124" t="s">
        <v>1314</v>
      </c>
    </row>
    <row r="5255" spans="1:16" ht="51">
      <c r="A5255" s="266" t="s">
        <v>619</v>
      </c>
      <c r="B5255" s="124"/>
      <c r="C5255" s="125" t="s">
        <v>713</v>
      </c>
      <c r="D5255" s="195">
        <v>43229</v>
      </c>
      <c r="E5255" s="124" t="s">
        <v>10564</v>
      </c>
      <c r="F5255" s="124" t="s">
        <v>3</v>
      </c>
      <c r="G5255" s="124">
        <v>1620840</v>
      </c>
      <c r="H5255" s="124"/>
      <c r="I5255" s="128" t="s">
        <v>12866</v>
      </c>
      <c r="J5255" s="124"/>
      <c r="K5255" s="124"/>
      <c r="L5255" s="124"/>
      <c r="M5255" s="124"/>
      <c r="N5255" s="197">
        <v>0</v>
      </c>
      <c r="O5255" s="197">
        <v>5000</v>
      </c>
      <c r="P5255" s="124" t="s">
        <v>1314</v>
      </c>
    </row>
    <row r="5256" spans="1:16" ht="51">
      <c r="A5256" s="266">
        <v>16</v>
      </c>
      <c r="B5256" s="124"/>
      <c r="C5256" s="125" t="s">
        <v>692</v>
      </c>
      <c r="D5256" s="195">
        <v>43229</v>
      </c>
      <c r="E5256" s="124" t="s">
        <v>10565</v>
      </c>
      <c r="F5256" s="124" t="s">
        <v>3</v>
      </c>
      <c r="G5256" s="124">
        <v>1620839</v>
      </c>
      <c r="H5256" s="124"/>
      <c r="I5256" s="128" t="s">
        <v>12867</v>
      </c>
      <c r="J5256" s="124"/>
      <c r="K5256" s="124"/>
      <c r="L5256" s="124"/>
      <c r="M5256" s="124"/>
      <c r="N5256" s="197">
        <v>0</v>
      </c>
      <c r="O5256" s="197">
        <v>1113</v>
      </c>
      <c r="P5256" s="124" t="s">
        <v>1314</v>
      </c>
    </row>
    <row r="5257" spans="1:16" ht="51">
      <c r="A5257" s="266">
        <v>203</v>
      </c>
      <c r="B5257" s="124"/>
      <c r="C5257" s="125" t="s">
        <v>757</v>
      </c>
      <c r="D5257" s="195">
        <v>43229</v>
      </c>
      <c r="E5257" s="124" t="s">
        <v>10566</v>
      </c>
      <c r="F5257" s="124" t="s">
        <v>3</v>
      </c>
      <c r="G5257" s="124">
        <v>1620835</v>
      </c>
      <c r="H5257" s="124"/>
      <c r="I5257" s="128" t="s">
        <v>12868</v>
      </c>
      <c r="J5257" s="124"/>
      <c r="K5257" s="124"/>
      <c r="L5257" s="124"/>
      <c r="M5257" s="124"/>
      <c r="N5257" s="197">
        <v>0</v>
      </c>
      <c r="O5257" s="197">
        <v>1113</v>
      </c>
      <c r="P5257" s="124" t="s">
        <v>1314</v>
      </c>
    </row>
    <row r="5258" spans="1:16" ht="63.75">
      <c r="A5258" s="266">
        <v>46</v>
      </c>
      <c r="B5258" s="124"/>
      <c r="C5258" s="125" t="s">
        <v>698</v>
      </c>
      <c r="D5258" s="195">
        <v>43229</v>
      </c>
      <c r="E5258" s="124" t="s">
        <v>10567</v>
      </c>
      <c r="F5258" s="124" t="s">
        <v>3</v>
      </c>
      <c r="G5258" s="124">
        <v>1620816</v>
      </c>
      <c r="H5258" s="124"/>
      <c r="I5258" s="128" t="s">
        <v>12869</v>
      </c>
      <c r="J5258" s="124"/>
      <c r="K5258" s="124"/>
      <c r="L5258" s="124"/>
      <c r="M5258" s="124"/>
      <c r="N5258" s="197">
        <v>0</v>
      </c>
      <c r="O5258" s="197">
        <v>48.9</v>
      </c>
      <c r="P5258" s="124" t="s">
        <v>1314</v>
      </c>
    </row>
    <row r="5259" spans="1:16" ht="51">
      <c r="A5259" s="266">
        <v>373</v>
      </c>
      <c r="B5259" s="124"/>
      <c r="C5259" s="125" t="s">
        <v>1269</v>
      </c>
      <c r="D5259" s="195">
        <v>43229</v>
      </c>
      <c r="E5259" s="124" t="s">
        <v>10568</v>
      </c>
      <c r="F5259" s="124" t="s">
        <v>3</v>
      </c>
      <c r="G5259" s="124">
        <v>1620879</v>
      </c>
      <c r="H5259" s="124"/>
      <c r="I5259" s="128" t="s">
        <v>12870</v>
      </c>
      <c r="J5259" s="124"/>
      <c r="K5259" s="124"/>
      <c r="L5259" s="124"/>
      <c r="M5259" s="124"/>
      <c r="N5259" s="197">
        <v>0</v>
      </c>
      <c r="O5259" s="197">
        <v>57.88</v>
      </c>
      <c r="P5259" s="124" t="s">
        <v>1314</v>
      </c>
    </row>
    <row r="5260" spans="1:16" ht="51">
      <c r="A5260" s="266" t="s">
        <v>619</v>
      </c>
      <c r="B5260" s="124"/>
      <c r="C5260" s="125" t="s">
        <v>713</v>
      </c>
      <c r="D5260" s="195">
        <v>43229</v>
      </c>
      <c r="E5260" s="124" t="s">
        <v>10569</v>
      </c>
      <c r="F5260" s="124" t="s">
        <v>3</v>
      </c>
      <c r="G5260" s="124">
        <v>1620900</v>
      </c>
      <c r="H5260" s="124"/>
      <c r="I5260" s="128" t="s">
        <v>12871</v>
      </c>
      <c r="J5260" s="124"/>
      <c r="K5260" s="124"/>
      <c r="L5260" s="124"/>
      <c r="M5260" s="124"/>
      <c r="N5260" s="197">
        <v>0</v>
      </c>
      <c r="O5260" s="197">
        <v>371</v>
      </c>
      <c r="P5260" s="124" t="s">
        <v>1314</v>
      </c>
    </row>
    <row r="5261" spans="1:16" ht="51">
      <c r="A5261" s="266">
        <v>222</v>
      </c>
      <c r="B5261" s="124"/>
      <c r="C5261" s="125" t="s">
        <v>764</v>
      </c>
      <c r="D5261" s="195">
        <v>43229</v>
      </c>
      <c r="E5261" s="124" t="s">
        <v>10570</v>
      </c>
      <c r="F5261" s="124" t="s">
        <v>3</v>
      </c>
      <c r="G5261" s="124">
        <v>1620928</v>
      </c>
      <c r="H5261" s="124"/>
      <c r="I5261" s="128" t="s">
        <v>12872</v>
      </c>
      <c r="J5261" s="124"/>
      <c r="K5261" s="124"/>
      <c r="L5261" s="124"/>
      <c r="M5261" s="124"/>
      <c r="N5261" s="197">
        <v>0</v>
      </c>
      <c r="O5261" s="197">
        <v>3365.9</v>
      </c>
      <c r="P5261" s="124" t="s">
        <v>1314</v>
      </c>
    </row>
    <row r="5262" spans="1:16" ht="38.25">
      <c r="A5262" s="266">
        <v>155</v>
      </c>
      <c r="B5262" s="124"/>
      <c r="C5262" s="125" t="s">
        <v>744</v>
      </c>
      <c r="D5262" s="195">
        <v>43229</v>
      </c>
      <c r="E5262" s="124" t="s">
        <v>10571</v>
      </c>
      <c r="F5262" s="124" t="s">
        <v>3</v>
      </c>
      <c r="G5262" s="124">
        <v>1620932</v>
      </c>
      <c r="H5262" s="124"/>
      <c r="I5262" s="128" t="s">
        <v>12873</v>
      </c>
      <c r="J5262" s="124"/>
      <c r="K5262" s="124"/>
      <c r="L5262" s="124"/>
      <c r="M5262" s="124"/>
      <c r="N5262" s="197">
        <v>0</v>
      </c>
      <c r="O5262" s="197">
        <v>1203</v>
      </c>
      <c r="P5262" s="124" t="s">
        <v>1314</v>
      </c>
    </row>
    <row r="5263" spans="1:16" ht="38.25">
      <c r="A5263" s="266">
        <v>212</v>
      </c>
      <c r="B5263" s="124"/>
      <c r="C5263" s="125" t="s">
        <v>761</v>
      </c>
      <c r="D5263" s="195">
        <v>43229</v>
      </c>
      <c r="E5263" s="124" t="s">
        <v>10572</v>
      </c>
      <c r="F5263" s="124" t="s">
        <v>3</v>
      </c>
      <c r="G5263" s="124">
        <v>1620933</v>
      </c>
      <c r="H5263" s="124"/>
      <c r="I5263" s="128" t="s">
        <v>12560</v>
      </c>
      <c r="J5263" s="124"/>
      <c r="K5263" s="124"/>
      <c r="L5263" s="124"/>
      <c r="M5263" s="124"/>
      <c r="N5263" s="197">
        <v>0</v>
      </c>
      <c r="O5263" s="197">
        <v>40</v>
      </c>
      <c r="P5263" s="124" t="s">
        <v>1314</v>
      </c>
    </row>
    <row r="5264" spans="1:16" ht="51">
      <c r="A5264" s="266">
        <v>373</v>
      </c>
      <c r="B5264" s="124"/>
      <c r="C5264" s="125" t="s">
        <v>1269</v>
      </c>
      <c r="D5264" s="195">
        <v>43229</v>
      </c>
      <c r="E5264" s="124" t="s">
        <v>10573</v>
      </c>
      <c r="F5264" s="124" t="s">
        <v>3</v>
      </c>
      <c r="G5264" s="124">
        <v>1620738</v>
      </c>
      <c r="H5264" s="124"/>
      <c r="I5264" s="128" t="s">
        <v>12874</v>
      </c>
      <c r="J5264" s="124"/>
      <c r="K5264" s="124"/>
      <c r="L5264" s="124"/>
      <c r="M5264" s="124"/>
      <c r="N5264" s="197">
        <v>0</v>
      </c>
      <c r="O5264" s="197">
        <v>222</v>
      </c>
      <c r="P5264" s="124" t="s">
        <v>1314</v>
      </c>
    </row>
    <row r="5265" spans="1:16" ht="51">
      <c r="A5265" s="266" t="s">
        <v>619</v>
      </c>
      <c r="B5265" s="124"/>
      <c r="C5265" s="125" t="s">
        <v>713</v>
      </c>
      <c r="D5265" s="195">
        <v>43229</v>
      </c>
      <c r="E5265" s="124" t="s">
        <v>10574</v>
      </c>
      <c r="F5265" s="124" t="s">
        <v>3</v>
      </c>
      <c r="G5265" s="124">
        <v>1620997</v>
      </c>
      <c r="H5265" s="124"/>
      <c r="I5265" s="128" t="s">
        <v>12875</v>
      </c>
      <c r="J5265" s="124"/>
      <c r="K5265" s="124"/>
      <c r="L5265" s="124"/>
      <c r="M5265" s="124"/>
      <c r="N5265" s="197">
        <v>0</v>
      </c>
      <c r="O5265" s="197">
        <v>176.81</v>
      </c>
      <c r="P5265" s="124" t="s">
        <v>1314</v>
      </c>
    </row>
    <row r="5266" spans="1:16" ht="51">
      <c r="A5266" s="266" t="s">
        <v>619</v>
      </c>
      <c r="B5266" s="124"/>
      <c r="C5266" s="125" t="s">
        <v>713</v>
      </c>
      <c r="D5266" s="195">
        <v>43229</v>
      </c>
      <c r="E5266" s="124" t="s">
        <v>10575</v>
      </c>
      <c r="F5266" s="124" t="s">
        <v>3</v>
      </c>
      <c r="G5266" s="124">
        <v>1620998</v>
      </c>
      <c r="H5266" s="124"/>
      <c r="I5266" s="128" t="s">
        <v>12876</v>
      </c>
      <c r="J5266" s="124"/>
      <c r="K5266" s="124"/>
      <c r="L5266" s="124"/>
      <c r="M5266" s="124"/>
      <c r="N5266" s="197">
        <v>0</v>
      </c>
      <c r="O5266" s="197">
        <v>68.2</v>
      </c>
      <c r="P5266" s="124" t="s">
        <v>1314</v>
      </c>
    </row>
    <row r="5267" spans="1:16" ht="51">
      <c r="A5267" s="266" t="s">
        <v>619</v>
      </c>
      <c r="B5267" s="124"/>
      <c r="C5267" s="125" t="s">
        <v>713</v>
      </c>
      <c r="D5267" s="195">
        <v>43229</v>
      </c>
      <c r="E5267" s="124" t="s">
        <v>10576</v>
      </c>
      <c r="F5267" s="124" t="s">
        <v>3</v>
      </c>
      <c r="G5267" s="124">
        <v>1621000</v>
      </c>
      <c r="H5267" s="124"/>
      <c r="I5267" s="128" t="s">
        <v>12877</v>
      </c>
      <c r="J5267" s="124"/>
      <c r="K5267" s="124"/>
      <c r="L5267" s="124"/>
      <c r="M5267" s="124"/>
      <c r="N5267" s="197">
        <v>0</v>
      </c>
      <c r="O5267" s="197">
        <v>279</v>
      </c>
      <c r="P5267" s="124" t="s">
        <v>1314</v>
      </c>
    </row>
    <row r="5268" spans="1:16" ht="51">
      <c r="A5268" s="266">
        <v>592</v>
      </c>
      <c r="B5268" s="124"/>
      <c r="C5268" s="125" t="s">
        <v>862</v>
      </c>
      <c r="D5268" s="195">
        <v>43229</v>
      </c>
      <c r="E5268" s="124" t="s">
        <v>10577</v>
      </c>
      <c r="F5268" s="124" t="s">
        <v>3</v>
      </c>
      <c r="G5268" s="124">
        <v>1621001</v>
      </c>
      <c r="H5268" s="124"/>
      <c r="I5268" s="128" t="s">
        <v>12878</v>
      </c>
      <c r="J5268" s="124"/>
      <c r="K5268" s="124"/>
      <c r="L5268" s="124"/>
      <c r="M5268" s="124"/>
      <c r="N5268" s="197">
        <v>0</v>
      </c>
      <c r="O5268" s="197">
        <v>23491</v>
      </c>
      <c r="P5268" s="124" t="s">
        <v>1314</v>
      </c>
    </row>
    <row r="5269" spans="1:16" ht="51">
      <c r="A5269" s="266" t="s">
        <v>619</v>
      </c>
      <c r="B5269" s="124"/>
      <c r="C5269" s="125" t="s">
        <v>713</v>
      </c>
      <c r="D5269" s="195">
        <v>43229</v>
      </c>
      <c r="E5269" s="124" t="s">
        <v>10578</v>
      </c>
      <c r="F5269" s="124" t="s">
        <v>3</v>
      </c>
      <c r="G5269" s="124">
        <v>1621002</v>
      </c>
      <c r="H5269" s="124"/>
      <c r="I5269" s="128" t="s">
        <v>12879</v>
      </c>
      <c r="J5269" s="124"/>
      <c r="K5269" s="124"/>
      <c r="L5269" s="124"/>
      <c r="M5269" s="124"/>
      <c r="N5269" s="197">
        <v>0</v>
      </c>
      <c r="O5269" s="197">
        <v>163.70000000000002</v>
      </c>
      <c r="P5269" s="124" t="s">
        <v>1314</v>
      </c>
    </row>
    <row r="5270" spans="1:16" ht="51">
      <c r="A5270" s="266" t="s">
        <v>619</v>
      </c>
      <c r="B5270" s="124"/>
      <c r="C5270" s="125" t="s">
        <v>713</v>
      </c>
      <c r="D5270" s="195">
        <v>43229</v>
      </c>
      <c r="E5270" s="124" t="s">
        <v>10579</v>
      </c>
      <c r="F5270" s="124" t="s">
        <v>3</v>
      </c>
      <c r="G5270" s="124">
        <v>1621003</v>
      </c>
      <c r="H5270" s="124"/>
      <c r="I5270" s="128" t="s">
        <v>12880</v>
      </c>
      <c r="J5270" s="124"/>
      <c r="K5270" s="124"/>
      <c r="L5270" s="124"/>
      <c r="M5270" s="124"/>
      <c r="N5270" s="197">
        <v>0</v>
      </c>
      <c r="O5270" s="197">
        <v>2729.04</v>
      </c>
      <c r="P5270" s="124" t="s">
        <v>1314</v>
      </c>
    </row>
    <row r="5271" spans="1:16" ht="51">
      <c r="A5271" s="266" t="s">
        <v>619</v>
      </c>
      <c r="B5271" s="124"/>
      <c r="C5271" s="125" t="s">
        <v>713</v>
      </c>
      <c r="D5271" s="195">
        <v>43229</v>
      </c>
      <c r="E5271" s="124" t="s">
        <v>10580</v>
      </c>
      <c r="F5271" s="124" t="s">
        <v>3</v>
      </c>
      <c r="G5271" s="124">
        <v>1621004</v>
      </c>
      <c r="H5271" s="124"/>
      <c r="I5271" s="128" t="s">
        <v>12881</v>
      </c>
      <c r="J5271" s="124"/>
      <c r="K5271" s="124"/>
      <c r="L5271" s="124"/>
      <c r="M5271" s="124"/>
      <c r="N5271" s="197">
        <v>0</v>
      </c>
      <c r="O5271" s="197">
        <v>594.75</v>
      </c>
      <c r="P5271" s="124" t="s">
        <v>1314</v>
      </c>
    </row>
    <row r="5272" spans="1:16" ht="51">
      <c r="A5272" s="266" t="s">
        <v>619</v>
      </c>
      <c r="B5272" s="124"/>
      <c r="C5272" s="125" t="s">
        <v>713</v>
      </c>
      <c r="D5272" s="195">
        <v>43229</v>
      </c>
      <c r="E5272" s="124" t="s">
        <v>10581</v>
      </c>
      <c r="F5272" s="124" t="s">
        <v>3</v>
      </c>
      <c r="G5272" s="124">
        <v>1621005</v>
      </c>
      <c r="H5272" s="124"/>
      <c r="I5272" s="128" t="s">
        <v>12882</v>
      </c>
      <c r="J5272" s="124"/>
      <c r="K5272" s="124"/>
      <c r="L5272" s="124"/>
      <c r="M5272" s="124"/>
      <c r="N5272" s="197">
        <v>0</v>
      </c>
      <c r="O5272" s="197">
        <v>318.2</v>
      </c>
      <c r="P5272" s="124" t="s">
        <v>1314</v>
      </c>
    </row>
    <row r="5273" spans="1:16" ht="38.25">
      <c r="A5273" s="266">
        <v>592</v>
      </c>
      <c r="B5273" s="124"/>
      <c r="C5273" s="125" t="s">
        <v>862</v>
      </c>
      <c r="D5273" s="195">
        <v>43229</v>
      </c>
      <c r="E5273" s="124" t="s">
        <v>10582</v>
      </c>
      <c r="F5273" s="124" t="s">
        <v>3</v>
      </c>
      <c r="G5273" s="124">
        <v>1621006</v>
      </c>
      <c r="H5273" s="124"/>
      <c r="I5273" s="128" t="s">
        <v>12883</v>
      </c>
      <c r="J5273" s="124"/>
      <c r="K5273" s="124"/>
      <c r="L5273" s="124"/>
      <c r="M5273" s="124"/>
      <c r="N5273" s="197">
        <v>0</v>
      </c>
      <c r="O5273" s="197">
        <v>100</v>
      </c>
      <c r="P5273" s="124" t="s">
        <v>1314</v>
      </c>
    </row>
    <row r="5274" spans="1:16" ht="51">
      <c r="A5274" s="266">
        <v>35</v>
      </c>
      <c r="B5274" s="124"/>
      <c r="C5274" s="125" t="s">
        <v>696</v>
      </c>
      <c r="D5274" s="195">
        <v>43229</v>
      </c>
      <c r="E5274" s="124" t="s">
        <v>10583</v>
      </c>
      <c r="F5274" s="124" t="s">
        <v>3</v>
      </c>
      <c r="G5274" s="124">
        <v>1621015</v>
      </c>
      <c r="H5274" s="124"/>
      <c r="I5274" s="128" t="s">
        <v>12884</v>
      </c>
      <c r="J5274" s="124"/>
      <c r="K5274" s="124"/>
      <c r="L5274" s="124"/>
      <c r="M5274" s="124"/>
      <c r="N5274" s="197">
        <v>0</v>
      </c>
      <c r="O5274" s="197">
        <v>1200</v>
      </c>
      <c r="P5274" s="124" t="s">
        <v>1314</v>
      </c>
    </row>
    <row r="5275" spans="1:16" ht="38.25">
      <c r="A5275" s="266">
        <v>206</v>
      </c>
      <c r="B5275" s="124"/>
      <c r="C5275" s="125" t="s">
        <v>758</v>
      </c>
      <c r="D5275" s="195">
        <v>43229</v>
      </c>
      <c r="E5275" s="124" t="s">
        <v>10584</v>
      </c>
      <c r="F5275" s="124" t="s">
        <v>3</v>
      </c>
      <c r="G5275" s="124">
        <v>1621051</v>
      </c>
      <c r="H5275" s="124"/>
      <c r="I5275" s="128" t="s">
        <v>12885</v>
      </c>
      <c r="J5275" s="124"/>
      <c r="K5275" s="124"/>
      <c r="L5275" s="124"/>
      <c r="M5275" s="124"/>
      <c r="N5275" s="197">
        <v>0</v>
      </c>
      <c r="O5275" s="197">
        <v>40</v>
      </c>
      <c r="P5275" s="124" t="s">
        <v>1314</v>
      </c>
    </row>
    <row r="5276" spans="1:16" ht="51">
      <c r="A5276" s="266" t="s">
        <v>619</v>
      </c>
      <c r="B5276" s="124"/>
      <c r="C5276" s="125" t="s">
        <v>713</v>
      </c>
      <c r="D5276" s="195">
        <v>43229</v>
      </c>
      <c r="E5276" s="124" t="s">
        <v>10585</v>
      </c>
      <c r="F5276" s="124" t="s">
        <v>3</v>
      </c>
      <c r="G5276" s="124">
        <v>1620938</v>
      </c>
      <c r="H5276" s="124"/>
      <c r="I5276" s="128" t="s">
        <v>12886</v>
      </c>
      <c r="J5276" s="124"/>
      <c r="K5276" s="124"/>
      <c r="L5276" s="124"/>
      <c r="M5276" s="124"/>
      <c r="N5276" s="197">
        <v>0</v>
      </c>
      <c r="O5276" s="197">
        <v>11804.210000000001</v>
      </c>
      <c r="P5276" s="124" t="s">
        <v>1314</v>
      </c>
    </row>
    <row r="5277" spans="1:16" ht="63.75">
      <c r="A5277" s="266">
        <v>373</v>
      </c>
      <c r="B5277" s="124"/>
      <c r="C5277" s="125" t="s">
        <v>1269</v>
      </c>
      <c r="D5277" s="195">
        <v>43229</v>
      </c>
      <c r="E5277" s="124" t="s">
        <v>10586</v>
      </c>
      <c r="F5277" s="124" t="s">
        <v>3</v>
      </c>
      <c r="G5277" s="124">
        <v>1620939</v>
      </c>
      <c r="H5277" s="124"/>
      <c r="I5277" s="128" t="s">
        <v>12887</v>
      </c>
      <c r="J5277" s="124"/>
      <c r="K5277" s="124"/>
      <c r="L5277" s="124"/>
      <c r="M5277" s="124"/>
      <c r="N5277" s="197">
        <v>0</v>
      </c>
      <c r="O5277" s="197">
        <v>450</v>
      </c>
      <c r="P5277" s="124" t="s">
        <v>1314</v>
      </c>
    </row>
    <row r="5278" spans="1:16" ht="38.25">
      <c r="A5278" s="266">
        <v>16</v>
      </c>
      <c r="B5278" s="124"/>
      <c r="C5278" s="125" t="s">
        <v>692</v>
      </c>
      <c r="D5278" s="195">
        <v>43229</v>
      </c>
      <c r="E5278" s="124" t="s">
        <v>10587</v>
      </c>
      <c r="F5278" s="124" t="s">
        <v>3</v>
      </c>
      <c r="G5278" s="124">
        <v>1620943</v>
      </c>
      <c r="H5278" s="124"/>
      <c r="I5278" s="128" t="s">
        <v>12888</v>
      </c>
      <c r="J5278" s="124"/>
      <c r="K5278" s="124"/>
      <c r="L5278" s="124"/>
      <c r="M5278" s="124"/>
      <c r="N5278" s="197">
        <v>0</v>
      </c>
      <c r="O5278" s="197">
        <v>6897</v>
      </c>
      <c r="P5278" s="124" t="s">
        <v>5265</v>
      </c>
    </row>
    <row r="5279" spans="1:16" ht="38.25">
      <c r="A5279" s="266">
        <v>47</v>
      </c>
      <c r="B5279" s="124"/>
      <c r="C5279" s="125" t="s">
        <v>699</v>
      </c>
      <c r="D5279" s="195">
        <v>43229</v>
      </c>
      <c r="E5279" s="124" t="s">
        <v>10588</v>
      </c>
      <c r="F5279" s="124" t="s">
        <v>3</v>
      </c>
      <c r="G5279" s="124">
        <v>1620955</v>
      </c>
      <c r="H5279" s="124"/>
      <c r="I5279" s="128" t="s">
        <v>12889</v>
      </c>
      <c r="J5279" s="124"/>
      <c r="K5279" s="124"/>
      <c r="L5279" s="124"/>
      <c r="M5279" s="124"/>
      <c r="N5279" s="197">
        <v>0</v>
      </c>
      <c r="O5279" s="197">
        <v>990</v>
      </c>
      <c r="P5279" s="124" t="s">
        <v>1314</v>
      </c>
    </row>
    <row r="5280" spans="1:16" ht="38.25">
      <c r="A5280" s="266">
        <v>526</v>
      </c>
      <c r="B5280" s="124"/>
      <c r="C5280" s="125" t="s">
        <v>846</v>
      </c>
      <c r="D5280" s="195">
        <v>43229</v>
      </c>
      <c r="E5280" s="124" t="s">
        <v>10589</v>
      </c>
      <c r="F5280" s="124" t="s">
        <v>3</v>
      </c>
      <c r="G5280" s="124">
        <v>1620958</v>
      </c>
      <c r="H5280" s="124"/>
      <c r="I5280" s="128" t="s">
        <v>12890</v>
      </c>
      <c r="J5280" s="124"/>
      <c r="K5280" s="124"/>
      <c r="L5280" s="124"/>
      <c r="M5280" s="124"/>
      <c r="N5280" s="197">
        <v>0</v>
      </c>
      <c r="O5280" s="197">
        <v>380</v>
      </c>
      <c r="P5280" s="124" t="s">
        <v>1314</v>
      </c>
    </row>
    <row r="5281" spans="1:16" ht="38.25">
      <c r="A5281" s="266">
        <v>47</v>
      </c>
      <c r="B5281" s="124"/>
      <c r="C5281" s="125" t="s">
        <v>699</v>
      </c>
      <c r="D5281" s="195">
        <v>43229</v>
      </c>
      <c r="E5281" s="124" t="s">
        <v>10590</v>
      </c>
      <c r="F5281" s="124" t="s">
        <v>3</v>
      </c>
      <c r="G5281" s="124">
        <v>1620959</v>
      </c>
      <c r="H5281" s="124"/>
      <c r="I5281" s="128" t="s">
        <v>12891</v>
      </c>
      <c r="J5281" s="124"/>
      <c r="K5281" s="124"/>
      <c r="L5281" s="124"/>
      <c r="M5281" s="124"/>
      <c r="N5281" s="197">
        <v>0</v>
      </c>
      <c r="O5281" s="197">
        <v>1155</v>
      </c>
      <c r="P5281" s="124" t="s">
        <v>1314</v>
      </c>
    </row>
    <row r="5282" spans="1:16" ht="51">
      <c r="A5282" s="266" t="s">
        <v>619</v>
      </c>
      <c r="B5282" s="124"/>
      <c r="C5282" s="125" t="s">
        <v>713</v>
      </c>
      <c r="D5282" s="195">
        <v>43229</v>
      </c>
      <c r="E5282" s="124" t="s">
        <v>10591</v>
      </c>
      <c r="F5282" s="124" t="s">
        <v>3</v>
      </c>
      <c r="G5282" s="124">
        <v>1620986</v>
      </c>
      <c r="H5282" s="124"/>
      <c r="I5282" s="128" t="s">
        <v>12892</v>
      </c>
      <c r="J5282" s="124"/>
      <c r="K5282" s="124"/>
      <c r="L5282" s="124"/>
      <c r="M5282" s="124"/>
      <c r="N5282" s="197">
        <v>0</v>
      </c>
      <c r="O5282" s="197">
        <v>5</v>
      </c>
      <c r="P5282" s="124" t="s">
        <v>1314</v>
      </c>
    </row>
    <row r="5283" spans="1:16" ht="51">
      <c r="A5283" s="266" t="s">
        <v>619</v>
      </c>
      <c r="B5283" s="124"/>
      <c r="C5283" s="125" t="s">
        <v>713</v>
      </c>
      <c r="D5283" s="195">
        <v>43229</v>
      </c>
      <c r="E5283" s="124" t="s">
        <v>10592</v>
      </c>
      <c r="F5283" s="124" t="s">
        <v>3</v>
      </c>
      <c r="G5283" s="124">
        <v>1620988</v>
      </c>
      <c r="H5283" s="124"/>
      <c r="I5283" s="128" t="s">
        <v>12893</v>
      </c>
      <c r="J5283" s="124"/>
      <c r="K5283" s="124"/>
      <c r="L5283" s="124"/>
      <c r="M5283" s="124"/>
      <c r="N5283" s="197">
        <v>0</v>
      </c>
      <c r="O5283" s="197">
        <v>166</v>
      </c>
      <c r="P5283" s="124" t="s">
        <v>1314</v>
      </c>
    </row>
    <row r="5284" spans="1:16" ht="63.75">
      <c r="A5284" s="266">
        <v>287</v>
      </c>
      <c r="B5284" s="124"/>
      <c r="C5284" s="125" t="s">
        <v>790</v>
      </c>
      <c r="D5284" s="195">
        <v>43229</v>
      </c>
      <c r="E5284" s="124" t="s">
        <v>10593</v>
      </c>
      <c r="F5284" s="124" t="s">
        <v>3</v>
      </c>
      <c r="G5284" s="124">
        <v>1620819</v>
      </c>
      <c r="H5284" s="124"/>
      <c r="I5284" s="128" t="s">
        <v>12894</v>
      </c>
      <c r="J5284" s="124"/>
      <c r="K5284" s="124"/>
      <c r="L5284" s="124"/>
      <c r="M5284" s="124"/>
      <c r="N5284" s="197">
        <v>0</v>
      </c>
      <c r="O5284" s="197">
        <v>275595.36</v>
      </c>
      <c r="P5284" s="124" t="s">
        <v>1314</v>
      </c>
    </row>
    <row r="5285" spans="1:16" ht="63.75">
      <c r="A5285" s="266">
        <v>287</v>
      </c>
      <c r="B5285" s="124"/>
      <c r="C5285" s="125" t="s">
        <v>790</v>
      </c>
      <c r="D5285" s="195">
        <v>43229</v>
      </c>
      <c r="E5285" s="124" t="s">
        <v>10594</v>
      </c>
      <c r="F5285" s="124" t="s">
        <v>3</v>
      </c>
      <c r="G5285" s="124">
        <v>1620820</v>
      </c>
      <c r="H5285" s="124"/>
      <c r="I5285" s="128" t="s">
        <v>12895</v>
      </c>
      <c r="J5285" s="124"/>
      <c r="K5285" s="124"/>
      <c r="L5285" s="124"/>
      <c r="M5285" s="124"/>
      <c r="N5285" s="197">
        <v>0</v>
      </c>
      <c r="O5285" s="197">
        <v>688587.3</v>
      </c>
      <c r="P5285" s="124" t="s">
        <v>1314</v>
      </c>
    </row>
    <row r="5286" spans="1:16" ht="63.75">
      <c r="A5286" s="266">
        <v>287</v>
      </c>
      <c r="B5286" s="124"/>
      <c r="C5286" s="125" t="s">
        <v>790</v>
      </c>
      <c r="D5286" s="195">
        <v>43229</v>
      </c>
      <c r="E5286" s="124" t="s">
        <v>10595</v>
      </c>
      <c r="F5286" s="124" t="s">
        <v>3</v>
      </c>
      <c r="G5286" s="124">
        <v>1620824</v>
      </c>
      <c r="H5286" s="124"/>
      <c r="I5286" s="128" t="s">
        <v>12896</v>
      </c>
      <c r="J5286" s="124"/>
      <c r="K5286" s="124"/>
      <c r="L5286" s="124"/>
      <c r="M5286" s="124"/>
      <c r="N5286" s="197">
        <v>0</v>
      </c>
      <c r="O5286" s="197">
        <v>28022.29</v>
      </c>
      <c r="P5286" s="124" t="s">
        <v>1314</v>
      </c>
    </row>
    <row r="5287" spans="1:16" ht="63.75">
      <c r="A5287" s="266">
        <v>287</v>
      </c>
      <c r="B5287" s="124"/>
      <c r="C5287" s="125" t="s">
        <v>790</v>
      </c>
      <c r="D5287" s="195">
        <v>43229</v>
      </c>
      <c r="E5287" s="124" t="s">
        <v>10596</v>
      </c>
      <c r="F5287" s="124" t="s">
        <v>3</v>
      </c>
      <c r="G5287" s="124">
        <v>1620826</v>
      </c>
      <c r="H5287" s="124"/>
      <c r="I5287" s="128" t="s">
        <v>12897</v>
      </c>
      <c r="J5287" s="124"/>
      <c r="K5287" s="124"/>
      <c r="L5287" s="124"/>
      <c r="M5287" s="124"/>
      <c r="N5287" s="197">
        <v>0</v>
      </c>
      <c r="O5287" s="197">
        <v>4535.1099999999997</v>
      </c>
      <c r="P5287" s="124" t="s">
        <v>1314</v>
      </c>
    </row>
    <row r="5288" spans="1:16" ht="63.75">
      <c r="A5288" s="266">
        <v>287</v>
      </c>
      <c r="B5288" s="124"/>
      <c r="C5288" s="125" t="s">
        <v>790</v>
      </c>
      <c r="D5288" s="195">
        <v>43229</v>
      </c>
      <c r="E5288" s="124" t="s">
        <v>10597</v>
      </c>
      <c r="F5288" s="124" t="s">
        <v>3</v>
      </c>
      <c r="G5288" s="124">
        <v>1620828</v>
      </c>
      <c r="H5288" s="124"/>
      <c r="I5288" s="128" t="s">
        <v>12898</v>
      </c>
      <c r="J5288" s="124"/>
      <c r="K5288" s="124"/>
      <c r="L5288" s="124"/>
      <c r="M5288" s="124"/>
      <c r="N5288" s="197">
        <v>0</v>
      </c>
      <c r="O5288" s="197">
        <v>19600.95</v>
      </c>
      <c r="P5288" s="124" t="s">
        <v>1314</v>
      </c>
    </row>
    <row r="5289" spans="1:16" ht="63.75">
      <c r="A5289" s="266">
        <v>287</v>
      </c>
      <c r="B5289" s="124"/>
      <c r="C5289" s="125" t="s">
        <v>790</v>
      </c>
      <c r="D5289" s="195">
        <v>43229</v>
      </c>
      <c r="E5289" s="124" t="s">
        <v>10598</v>
      </c>
      <c r="F5289" s="124" t="s">
        <v>3</v>
      </c>
      <c r="G5289" s="124">
        <v>1620830</v>
      </c>
      <c r="H5289" s="124"/>
      <c r="I5289" s="128" t="s">
        <v>12899</v>
      </c>
      <c r="J5289" s="124"/>
      <c r="K5289" s="124"/>
      <c r="L5289" s="124"/>
      <c r="M5289" s="124"/>
      <c r="N5289" s="197">
        <v>0</v>
      </c>
      <c r="O5289" s="197">
        <v>18708.02</v>
      </c>
      <c r="P5289" s="124" t="s">
        <v>1314</v>
      </c>
    </row>
    <row r="5290" spans="1:16" ht="63.75">
      <c r="A5290" s="266">
        <v>287</v>
      </c>
      <c r="B5290" s="124"/>
      <c r="C5290" s="125" t="s">
        <v>790</v>
      </c>
      <c r="D5290" s="195">
        <v>43229</v>
      </c>
      <c r="E5290" s="124" t="s">
        <v>10599</v>
      </c>
      <c r="F5290" s="124" t="s">
        <v>3</v>
      </c>
      <c r="G5290" s="124">
        <v>1620833</v>
      </c>
      <c r="H5290" s="124"/>
      <c r="I5290" s="128" t="s">
        <v>12900</v>
      </c>
      <c r="J5290" s="124"/>
      <c r="K5290" s="124"/>
      <c r="L5290" s="124"/>
      <c r="M5290" s="124"/>
      <c r="N5290" s="197">
        <v>0</v>
      </c>
      <c r="O5290" s="197">
        <v>36298.620000000003</v>
      </c>
      <c r="P5290" s="124" t="s">
        <v>1314</v>
      </c>
    </row>
    <row r="5291" spans="1:16" ht="51">
      <c r="A5291" s="266">
        <v>287</v>
      </c>
      <c r="B5291" s="124"/>
      <c r="C5291" s="125" t="s">
        <v>790</v>
      </c>
      <c r="D5291" s="195">
        <v>43229</v>
      </c>
      <c r="E5291" s="124" t="s">
        <v>10600</v>
      </c>
      <c r="F5291" s="124" t="s">
        <v>3</v>
      </c>
      <c r="G5291" s="124">
        <v>1620836</v>
      </c>
      <c r="H5291" s="124"/>
      <c r="I5291" s="128" t="s">
        <v>12901</v>
      </c>
      <c r="J5291" s="124"/>
      <c r="K5291" s="124"/>
      <c r="L5291" s="124"/>
      <c r="M5291" s="124"/>
      <c r="N5291" s="197">
        <v>0</v>
      </c>
      <c r="O5291" s="197">
        <v>72545.98</v>
      </c>
      <c r="P5291" s="124" t="s">
        <v>1314</v>
      </c>
    </row>
    <row r="5292" spans="1:16" ht="51">
      <c r="A5292" s="266">
        <v>287</v>
      </c>
      <c r="B5292" s="124"/>
      <c r="C5292" s="125" t="s">
        <v>790</v>
      </c>
      <c r="D5292" s="195">
        <v>43229</v>
      </c>
      <c r="E5292" s="124" t="s">
        <v>10601</v>
      </c>
      <c r="F5292" s="124" t="s">
        <v>3</v>
      </c>
      <c r="G5292" s="124">
        <v>1620837</v>
      </c>
      <c r="H5292" s="124"/>
      <c r="I5292" s="128" t="s">
        <v>12902</v>
      </c>
      <c r="J5292" s="124"/>
      <c r="K5292" s="124"/>
      <c r="L5292" s="124"/>
      <c r="M5292" s="124"/>
      <c r="N5292" s="197">
        <v>0</v>
      </c>
      <c r="O5292" s="197">
        <v>31522.02</v>
      </c>
      <c r="P5292" s="124" t="s">
        <v>1314</v>
      </c>
    </row>
    <row r="5293" spans="1:16" ht="51">
      <c r="A5293" s="266">
        <v>287</v>
      </c>
      <c r="B5293" s="124"/>
      <c r="C5293" s="125" t="s">
        <v>790</v>
      </c>
      <c r="D5293" s="195">
        <v>43229</v>
      </c>
      <c r="E5293" s="124" t="s">
        <v>10602</v>
      </c>
      <c r="F5293" s="124" t="s">
        <v>3</v>
      </c>
      <c r="G5293" s="124">
        <v>1620838</v>
      </c>
      <c r="H5293" s="124"/>
      <c r="I5293" s="128" t="s">
        <v>12903</v>
      </c>
      <c r="J5293" s="124"/>
      <c r="K5293" s="124"/>
      <c r="L5293" s="124"/>
      <c r="M5293" s="124"/>
      <c r="N5293" s="197">
        <v>0</v>
      </c>
      <c r="O5293" s="197">
        <v>23957.54</v>
      </c>
      <c r="P5293" s="124" t="s">
        <v>1314</v>
      </c>
    </row>
    <row r="5294" spans="1:16" ht="63.75">
      <c r="A5294" s="266">
        <v>592</v>
      </c>
      <c r="B5294" s="124"/>
      <c r="C5294" s="125" t="s">
        <v>862</v>
      </c>
      <c r="D5294" s="195">
        <v>43229</v>
      </c>
      <c r="E5294" s="124" t="s">
        <v>10603</v>
      </c>
      <c r="F5294" s="124" t="s">
        <v>3</v>
      </c>
      <c r="G5294" s="124">
        <v>1620851</v>
      </c>
      <c r="H5294" s="124"/>
      <c r="I5294" s="128" t="s">
        <v>12904</v>
      </c>
      <c r="J5294" s="124"/>
      <c r="K5294" s="124"/>
      <c r="L5294" s="124"/>
      <c r="M5294" s="124"/>
      <c r="N5294" s="197">
        <v>0</v>
      </c>
      <c r="O5294" s="197">
        <v>419</v>
      </c>
      <c r="P5294" s="124" t="s">
        <v>1314</v>
      </c>
    </row>
    <row r="5295" spans="1:16" ht="63.75">
      <c r="A5295" s="266" t="s">
        <v>619</v>
      </c>
      <c r="B5295" s="124"/>
      <c r="C5295" s="125" t="s">
        <v>713</v>
      </c>
      <c r="D5295" s="195">
        <v>43229</v>
      </c>
      <c r="E5295" s="124" t="s">
        <v>10604</v>
      </c>
      <c r="F5295" s="124" t="s">
        <v>3</v>
      </c>
      <c r="G5295" s="124">
        <v>1620853</v>
      </c>
      <c r="H5295" s="124"/>
      <c r="I5295" s="128" t="s">
        <v>12905</v>
      </c>
      <c r="J5295" s="124"/>
      <c r="K5295" s="124"/>
      <c r="L5295" s="124"/>
      <c r="M5295" s="124"/>
      <c r="N5295" s="197">
        <v>0</v>
      </c>
      <c r="O5295" s="197">
        <v>142</v>
      </c>
      <c r="P5295" s="124" t="s">
        <v>1314</v>
      </c>
    </row>
    <row r="5296" spans="1:16" ht="51">
      <c r="A5296" s="266">
        <v>206</v>
      </c>
      <c r="B5296" s="124"/>
      <c r="C5296" s="125" t="s">
        <v>758</v>
      </c>
      <c r="D5296" s="195">
        <v>43229</v>
      </c>
      <c r="E5296" s="124" t="s">
        <v>10605</v>
      </c>
      <c r="F5296" s="124" t="s">
        <v>3</v>
      </c>
      <c r="G5296" s="124">
        <v>1620718</v>
      </c>
      <c r="H5296" s="124"/>
      <c r="I5296" s="128" t="s">
        <v>12906</v>
      </c>
      <c r="J5296" s="124"/>
      <c r="K5296" s="124"/>
      <c r="L5296" s="124"/>
      <c r="M5296" s="124"/>
      <c r="N5296" s="197">
        <v>0</v>
      </c>
      <c r="O5296" s="197">
        <v>25</v>
      </c>
      <c r="P5296" s="124" t="s">
        <v>1314</v>
      </c>
    </row>
    <row r="5297" spans="1:16" ht="51">
      <c r="A5297" s="266">
        <v>206</v>
      </c>
      <c r="B5297" s="124"/>
      <c r="C5297" s="125" t="s">
        <v>758</v>
      </c>
      <c r="D5297" s="195">
        <v>43229</v>
      </c>
      <c r="E5297" s="124" t="s">
        <v>10606</v>
      </c>
      <c r="F5297" s="124" t="s">
        <v>3</v>
      </c>
      <c r="G5297" s="124">
        <v>1620721</v>
      </c>
      <c r="H5297" s="124"/>
      <c r="I5297" s="128" t="s">
        <v>12907</v>
      </c>
      <c r="J5297" s="124"/>
      <c r="K5297" s="124"/>
      <c r="L5297" s="124"/>
      <c r="M5297" s="124"/>
      <c r="N5297" s="197">
        <v>0</v>
      </c>
      <c r="O5297" s="197">
        <v>8</v>
      </c>
      <c r="P5297" s="124" t="s">
        <v>1314</v>
      </c>
    </row>
    <row r="5298" spans="1:16" ht="63.75">
      <c r="A5298" s="266">
        <v>287</v>
      </c>
      <c r="B5298" s="124"/>
      <c r="C5298" s="125" t="s">
        <v>790</v>
      </c>
      <c r="D5298" s="195">
        <v>43229</v>
      </c>
      <c r="E5298" s="124" t="s">
        <v>10607</v>
      </c>
      <c r="F5298" s="124" t="s">
        <v>3</v>
      </c>
      <c r="G5298" s="124">
        <v>1620727</v>
      </c>
      <c r="H5298" s="124"/>
      <c r="I5298" s="128" t="s">
        <v>12908</v>
      </c>
      <c r="J5298" s="124"/>
      <c r="K5298" s="124"/>
      <c r="L5298" s="124"/>
      <c r="M5298" s="124"/>
      <c r="N5298" s="197">
        <v>0</v>
      </c>
      <c r="O5298" s="197">
        <v>186750.97</v>
      </c>
      <c r="P5298" s="124" t="s">
        <v>1314</v>
      </c>
    </row>
    <row r="5299" spans="1:16" ht="51">
      <c r="A5299" s="266">
        <v>46</v>
      </c>
      <c r="B5299" s="124"/>
      <c r="C5299" s="125" t="s">
        <v>698</v>
      </c>
      <c r="D5299" s="195">
        <v>43229</v>
      </c>
      <c r="E5299" s="124" t="s">
        <v>10608</v>
      </c>
      <c r="F5299" s="124" t="s">
        <v>3</v>
      </c>
      <c r="G5299" s="124">
        <v>1620740</v>
      </c>
      <c r="H5299" s="124"/>
      <c r="I5299" s="128" t="s">
        <v>12909</v>
      </c>
      <c r="J5299" s="124"/>
      <c r="K5299" s="124"/>
      <c r="L5299" s="124"/>
      <c r="M5299" s="124"/>
      <c r="N5299" s="197">
        <v>0</v>
      </c>
      <c r="O5299" s="197">
        <v>2656.7000000000003</v>
      </c>
      <c r="P5299" s="124" t="s">
        <v>1314</v>
      </c>
    </row>
    <row r="5300" spans="1:16" ht="51">
      <c r="A5300" s="266" t="s">
        <v>619</v>
      </c>
      <c r="B5300" s="124"/>
      <c r="C5300" s="125" t="s">
        <v>713</v>
      </c>
      <c r="D5300" s="195">
        <v>43229</v>
      </c>
      <c r="E5300" s="124" t="s">
        <v>10609</v>
      </c>
      <c r="F5300" s="124" t="s">
        <v>3</v>
      </c>
      <c r="G5300" s="124">
        <v>1620753</v>
      </c>
      <c r="H5300" s="124"/>
      <c r="I5300" s="128" t="s">
        <v>12910</v>
      </c>
      <c r="J5300" s="124"/>
      <c r="K5300" s="124"/>
      <c r="L5300" s="124"/>
      <c r="M5300" s="124"/>
      <c r="N5300" s="197">
        <v>0</v>
      </c>
      <c r="O5300" s="197">
        <v>72.7</v>
      </c>
      <c r="P5300" s="124" t="s">
        <v>1314</v>
      </c>
    </row>
    <row r="5301" spans="1:16" ht="63.75">
      <c r="A5301" s="266">
        <v>650</v>
      </c>
      <c r="B5301" s="124"/>
      <c r="C5301" s="125" t="s">
        <v>232</v>
      </c>
      <c r="D5301" s="195">
        <v>43229</v>
      </c>
      <c r="E5301" s="124" t="s">
        <v>10610</v>
      </c>
      <c r="F5301" s="124" t="s">
        <v>3</v>
      </c>
      <c r="G5301" s="124">
        <v>1620773</v>
      </c>
      <c r="H5301" s="124"/>
      <c r="I5301" s="128" t="s">
        <v>12911</v>
      </c>
      <c r="J5301" s="124"/>
      <c r="K5301" s="124"/>
      <c r="L5301" s="124"/>
      <c r="M5301" s="124"/>
      <c r="N5301" s="197">
        <v>0</v>
      </c>
      <c r="O5301" s="197">
        <v>4680</v>
      </c>
      <c r="P5301" s="124" t="s">
        <v>5265</v>
      </c>
    </row>
    <row r="5302" spans="1:16" ht="51">
      <c r="A5302" s="266" t="s">
        <v>619</v>
      </c>
      <c r="B5302" s="124"/>
      <c r="C5302" s="125" t="s">
        <v>713</v>
      </c>
      <c r="D5302" s="195">
        <v>43229</v>
      </c>
      <c r="E5302" s="124" t="s">
        <v>10611</v>
      </c>
      <c r="F5302" s="124" t="s">
        <v>3</v>
      </c>
      <c r="G5302" s="124">
        <v>1620777</v>
      </c>
      <c r="H5302" s="124"/>
      <c r="I5302" s="128" t="s">
        <v>12912</v>
      </c>
      <c r="J5302" s="124"/>
      <c r="K5302" s="124"/>
      <c r="L5302" s="124"/>
      <c r="M5302" s="124"/>
      <c r="N5302" s="197">
        <v>0</v>
      </c>
      <c r="O5302" s="197">
        <v>4028.94</v>
      </c>
      <c r="P5302" s="124" t="s">
        <v>1314</v>
      </c>
    </row>
    <row r="5303" spans="1:16" ht="51">
      <c r="A5303" s="266">
        <v>47</v>
      </c>
      <c r="B5303" s="124"/>
      <c r="C5303" s="125" t="s">
        <v>699</v>
      </c>
      <c r="D5303" s="195">
        <v>43229</v>
      </c>
      <c r="E5303" s="124" t="s">
        <v>10612</v>
      </c>
      <c r="F5303" s="124" t="s">
        <v>3</v>
      </c>
      <c r="G5303" s="124">
        <v>1620779</v>
      </c>
      <c r="H5303" s="124"/>
      <c r="I5303" s="128" t="s">
        <v>12913</v>
      </c>
      <c r="J5303" s="124"/>
      <c r="K5303" s="124"/>
      <c r="L5303" s="124"/>
      <c r="M5303" s="124"/>
      <c r="N5303" s="197">
        <v>0</v>
      </c>
      <c r="O5303" s="197">
        <v>945</v>
      </c>
      <c r="P5303" s="124" t="s">
        <v>1314</v>
      </c>
    </row>
    <row r="5304" spans="1:16" ht="51">
      <c r="A5304" s="266">
        <v>163</v>
      </c>
      <c r="B5304" s="124"/>
      <c r="C5304" s="125" t="s">
        <v>748</v>
      </c>
      <c r="D5304" s="195">
        <v>43229</v>
      </c>
      <c r="E5304" s="124" t="s">
        <v>10613</v>
      </c>
      <c r="F5304" s="124" t="s">
        <v>3</v>
      </c>
      <c r="G5304" s="124">
        <v>1620784</v>
      </c>
      <c r="H5304" s="124"/>
      <c r="I5304" s="128" t="s">
        <v>12914</v>
      </c>
      <c r="J5304" s="124"/>
      <c r="K5304" s="124"/>
      <c r="L5304" s="124"/>
      <c r="M5304" s="124"/>
      <c r="N5304" s="197">
        <v>0</v>
      </c>
      <c r="O5304" s="197">
        <v>60</v>
      </c>
      <c r="P5304" s="124" t="s">
        <v>1314</v>
      </c>
    </row>
    <row r="5305" spans="1:16" ht="63.75">
      <c r="A5305" s="266" t="s">
        <v>619</v>
      </c>
      <c r="B5305" s="124"/>
      <c r="C5305" s="125" t="s">
        <v>713</v>
      </c>
      <c r="D5305" s="195">
        <v>43229</v>
      </c>
      <c r="E5305" s="124" t="s">
        <v>10614</v>
      </c>
      <c r="F5305" s="124" t="s">
        <v>3</v>
      </c>
      <c r="G5305" s="124">
        <v>1620789</v>
      </c>
      <c r="H5305" s="124"/>
      <c r="I5305" s="128" t="s">
        <v>12915</v>
      </c>
      <c r="J5305" s="124"/>
      <c r="K5305" s="124"/>
      <c r="L5305" s="124"/>
      <c r="M5305" s="124"/>
      <c r="N5305" s="197">
        <v>0</v>
      </c>
      <c r="O5305" s="197">
        <v>18952.48</v>
      </c>
      <c r="P5305" s="124" t="s">
        <v>1314</v>
      </c>
    </row>
    <row r="5306" spans="1:16" ht="51">
      <c r="A5306" s="266">
        <v>86</v>
      </c>
      <c r="B5306" s="124"/>
      <c r="C5306" s="125" t="s">
        <v>710</v>
      </c>
      <c r="D5306" s="195">
        <v>43229</v>
      </c>
      <c r="E5306" s="124" t="s">
        <v>10615</v>
      </c>
      <c r="F5306" s="124" t="s">
        <v>3</v>
      </c>
      <c r="G5306" s="124">
        <v>1620794</v>
      </c>
      <c r="H5306" s="124"/>
      <c r="I5306" s="128" t="s">
        <v>12916</v>
      </c>
      <c r="J5306" s="124"/>
      <c r="K5306" s="124"/>
      <c r="L5306" s="124"/>
      <c r="M5306" s="124"/>
      <c r="N5306" s="197">
        <v>0</v>
      </c>
      <c r="O5306" s="197">
        <v>900</v>
      </c>
      <c r="P5306" s="124" t="s">
        <v>1314</v>
      </c>
    </row>
    <row r="5307" spans="1:16" ht="76.5">
      <c r="A5307" s="266">
        <v>373</v>
      </c>
      <c r="B5307" s="124"/>
      <c r="C5307" s="125" t="s">
        <v>1269</v>
      </c>
      <c r="D5307" s="195">
        <v>43229</v>
      </c>
      <c r="E5307" s="124" t="s">
        <v>10616</v>
      </c>
      <c r="F5307" s="124" t="s">
        <v>1315</v>
      </c>
      <c r="G5307" s="124">
        <v>17611648</v>
      </c>
      <c r="H5307" s="124"/>
      <c r="I5307" s="128" t="s">
        <v>12917</v>
      </c>
      <c r="J5307" s="124"/>
      <c r="K5307" s="124"/>
      <c r="L5307" s="124"/>
      <c r="M5307" s="124"/>
      <c r="N5307" s="197">
        <v>0</v>
      </c>
      <c r="O5307" s="197">
        <v>1414499</v>
      </c>
      <c r="P5307" s="124" t="s">
        <v>1314</v>
      </c>
    </row>
    <row r="5308" spans="1:16" ht="102">
      <c r="A5308" s="266">
        <v>197</v>
      </c>
      <c r="B5308" s="124"/>
      <c r="C5308" s="125" t="s">
        <v>754</v>
      </c>
      <c r="D5308" s="195">
        <v>43229</v>
      </c>
      <c r="E5308" s="124" t="s">
        <v>10617</v>
      </c>
      <c r="F5308" s="124" t="s">
        <v>1257</v>
      </c>
      <c r="G5308" s="124">
        <v>4927</v>
      </c>
      <c r="H5308" s="124"/>
      <c r="I5308" s="128" t="s">
        <v>12918</v>
      </c>
      <c r="J5308" s="124"/>
      <c r="K5308" s="124"/>
      <c r="L5308" s="124"/>
      <c r="M5308" s="124"/>
      <c r="N5308" s="197">
        <v>1574.63</v>
      </c>
      <c r="O5308" s="197">
        <v>0</v>
      </c>
      <c r="P5308" s="124" t="s">
        <v>1314</v>
      </c>
    </row>
    <row r="5309" spans="1:16" ht="89.25">
      <c r="A5309" s="266">
        <v>197</v>
      </c>
      <c r="B5309" s="124"/>
      <c r="C5309" s="125" t="s">
        <v>754</v>
      </c>
      <c r="D5309" s="195">
        <v>43229</v>
      </c>
      <c r="E5309" s="124" t="s">
        <v>10618</v>
      </c>
      <c r="F5309" s="124" t="s">
        <v>15</v>
      </c>
      <c r="G5309" s="124">
        <v>4927</v>
      </c>
      <c r="H5309" s="124"/>
      <c r="I5309" s="128" t="s">
        <v>12919</v>
      </c>
      <c r="J5309" s="124"/>
      <c r="K5309" s="124"/>
      <c r="L5309" s="124"/>
      <c r="M5309" s="124"/>
      <c r="N5309" s="197">
        <v>509.83</v>
      </c>
      <c r="O5309" s="197">
        <v>0</v>
      </c>
      <c r="P5309" s="124" t="s">
        <v>1314</v>
      </c>
    </row>
    <row r="5310" spans="1:16" ht="102">
      <c r="A5310" s="266">
        <v>197</v>
      </c>
      <c r="B5310" s="124"/>
      <c r="C5310" s="125" t="s">
        <v>754</v>
      </c>
      <c r="D5310" s="195">
        <v>43229</v>
      </c>
      <c r="E5310" s="124" t="s">
        <v>10619</v>
      </c>
      <c r="F5310" s="124" t="s">
        <v>1257</v>
      </c>
      <c r="G5310" s="124">
        <v>4928</v>
      </c>
      <c r="H5310" s="124"/>
      <c r="I5310" s="128" t="s">
        <v>12920</v>
      </c>
      <c r="J5310" s="124"/>
      <c r="K5310" s="124"/>
      <c r="L5310" s="124"/>
      <c r="M5310" s="124"/>
      <c r="N5310" s="197">
        <v>548.71</v>
      </c>
      <c r="O5310" s="197">
        <v>0</v>
      </c>
      <c r="P5310" s="124" t="s">
        <v>1314</v>
      </c>
    </row>
    <row r="5311" spans="1:16" ht="89.25">
      <c r="A5311" s="266">
        <v>197</v>
      </c>
      <c r="B5311" s="124"/>
      <c r="C5311" s="125" t="s">
        <v>754</v>
      </c>
      <c r="D5311" s="195">
        <v>43229</v>
      </c>
      <c r="E5311" s="124" t="s">
        <v>10620</v>
      </c>
      <c r="F5311" s="124" t="s">
        <v>15</v>
      </c>
      <c r="G5311" s="124">
        <v>4928</v>
      </c>
      <c r="H5311" s="124"/>
      <c r="I5311" s="128" t="s">
        <v>12921</v>
      </c>
      <c r="J5311" s="124"/>
      <c r="K5311" s="124"/>
      <c r="L5311" s="124"/>
      <c r="M5311" s="124"/>
      <c r="N5311" s="197">
        <v>353.55</v>
      </c>
      <c r="O5311" s="197">
        <v>0</v>
      </c>
      <c r="P5311" s="124" t="s">
        <v>1314</v>
      </c>
    </row>
    <row r="5312" spans="1:16" ht="63.75">
      <c r="A5312" s="266">
        <v>16</v>
      </c>
      <c r="B5312" s="124"/>
      <c r="C5312" s="125" t="s">
        <v>692</v>
      </c>
      <c r="D5312" s="195">
        <v>43229</v>
      </c>
      <c r="E5312" s="124" t="s">
        <v>10621</v>
      </c>
      <c r="F5312" s="124" t="s">
        <v>15</v>
      </c>
      <c r="G5312" s="124">
        <v>4929</v>
      </c>
      <c r="H5312" s="124"/>
      <c r="I5312" s="128" t="s">
        <v>12922</v>
      </c>
      <c r="J5312" s="124"/>
      <c r="K5312" s="124"/>
      <c r="L5312" s="124"/>
      <c r="M5312" s="124"/>
      <c r="N5312" s="197">
        <v>330.23</v>
      </c>
      <c r="O5312" s="197">
        <v>0</v>
      </c>
      <c r="P5312" s="124" t="s">
        <v>1314</v>
      </c>
    </row>
    <row r="5313" spans="1:16" ht="76.5">
      <c r="A5313" s="266">
        <v>16</v>
      </c>
      <c r="B5313" s="124"/>
      <c r="C5313" s="125" t="s">
        <v>692</v>
      </c>
      <c r="D5313" s="195">
        <v>43229</v>
      </c>
      <c r="E5313" s="124" t="s">
        <v>10622</v>
      </c>
      <c r="F5313" s="124" t="s">
        <v>1257</v>
      </c>
      <c r="G5313" s="124">
        <v>4929</v>
      </c>
      <c r="H5313" s="124"/>
      <c r="I5313" s="128" t="s">
        <v>12923</v>
      </c>
      <c r="J5313" s="124"/>
      <c r="K5313" s="124"/>
      <c r="L5313" s="124"/>
      <c r="M5313" s="124"/>
      <c r="N5313" s="197">
        <v>228.07</v>
      </c>
      <c r="O5313" s="197">
        <v>0</v>
      </c>
      <c r="P5313" s="124" t="s">
        <v>1314</v>
      </c>
    </row>
    <row r="5314" spans="1:16" ht="76.5">
      <c r="A5314" s="266">
        <v>16</v>
      </c>
      <c r="B5314" s="124"/>
      <c r="C5314" s="125" t="s">
        <v>692</v>
      </c>
      <c r="D5314" s="195">
        <v>43229</v>
      </c>
      <c r="E5314" s="124" t="s">
        <v>10623</v>
      </c>
      <c r="F5314" s="124" t="s">
        <v>11</v>
      </c>
      <c r="G5314" s="124">
        <v>921032</v>
      </c>
      <c r="H5314" s="124"/>
      <c r="I5314" s="128" t="s">
        <v>12924</v>
      </c>
      <c r="J5314" s="124"/>
      <c r="K5314" s="124"/>
      <c r="L5314" s="124"/>
      <c r="M5314" s="124"/>
      <c r="N5314" s="197">
        <v>50</v>
      </c>
      <c r="O5314" s="197">
        <v>0</v>
      </c>
      <c r="P5314" s="124" t="s">
        <v>1314</v>
      </c>
    </row>
    <row r="5315" spans="1:16" ht="63.75">
      <c r="A5315" s="266">
        <v>16</v>
      </c>
      <c r="B5315" s="124"/>
      <c r="C5315" s="125" t="s">
        <v>692</v>
      </c>
      <c r="D5315" s="195">
        <v>43229</v>
      </c>
      <c r="E5315" s="124" t="s">
        <v>10624</v>
      </c>
      <c r="F5315" s="124" t="s">
        <v>13</v>
      </c>
      <c r="G5315" s="124">
        <v>921032</v>
      </c>
      <c r="H5315" s="124"/>
      <c r="I5315" s="128" t="s">
        <v>12925</v>
      </c>
      <c r="J5315" s="124"/>
      <c r="K5315" s="124"/>
      <c r="L5315" s="124"/>
      <c r="M5315" s="124"/>
      <c r="N5315" s="197">
        <v>82.55</v>
      </c>
      <c r="O5315" s="197">
        <v>0</v>
      </c>
      <c r="P5315" s="124" t="s">
        <v>1314</v>
      </c>
    </row>
    <row r="5316" spans="1:16" ht="76.5">
      <c r="A5316" s="266">
        <v>16</v>
      </c>
      <c r="B5316" s="124"/>
      <c r="C5316" s="125" t="s">
        <v>692</v>
      </c>
      <c r="D5316" s="195">
        <v>43229</v>
      </c>
      <c r="E5316" s="124" t="s">
        <v>10625</v>
      </c>
      <c r="F5316" s="124" t="s">
        <v>11</v>
      </c>
      <c r="G5316" s="124">
        <v>921029</v>
      </c>
      <c r="H5316" s="124"/>
      <c r="I5316" s="128" t="s">
        <v>12926</v>
      </c>
      <c r="J5316" s="124"/>
      <c r="K5316" s="124"/>
      <c r="L5316" s="124"/>
      <c r="M5316" s="124"/>
      <c r="N5316" s="197">
        <v>50</v>
      </c>
      <c r="O5316" s="197">
        <v>0</v>
      </c>
      <c r="P5316" s="124" t="s">
        <v>1314</v>
      </c>
    </row>
    <row r="5317" spans="1:16" ht="63.75">
      <c r="A5317" s="266">
        <v>16</v>
      </c>
      <c r="B5317" s="124"/>
      <c r="C5317" s="125" t="s">
        <v>692</v>
      </c>
      <c r="D5317" s="195">
        <v>43229</v>
      </c>
      <c r="E5317" s="124" t="s">
        <v>10626</v>
      </c>
      <c r="F5317" s="124" t="s">
        <v>13</v>
      </c>
      <c r="G5317" s="124">
        <v>921029</v>
      </c>
      <c r="H5317" s="124"/>
      <c r="I5317" s="128" t="s">
        <v>12927</v>
      </c>
      <c r="J5317" s="124"/>
      <c r="K5317" s="124"/>
      <c r="L5317" s="124"/>
      <c r="M5317" s="124"/>
      <c r="N5317" s="197">
        <v>82.55</v>
      </c>
      <c r="O5317" s="197">
        <v>0</v>
      </c>
      <c r="P5317" s="124" t="s">
        <v>1314</v>
      </c>
    </row>
    <row r="5318" spans="1:16" ht="89.25">
      <c r="A5318" s="266">
        <v>15</v>
      </c>
      <c r="B5318" s="124"/>
      <c r="C5318" s="125" t="s">
        <v>691</v>
      </c>
      <c r="D5318" s="195">
        <v>43229</v>
      </c>
      <c r="E5318" s="124" t="s">
        <v>10627</v>
      </c>
      <c r="F5318" s="124" t="s">
        <v>15</v>
      </c>
      <c r="G5318" s="124">
        <v>4940</v>
      </c>
      <c r="H5318" s="124"/>
      <c r="I5318" s="128" t="s">
        <v>12928</v>
      </c>
      <c r="J5318" s="124"/>
      <c r="K5318" s="124"/>
      <c r="L5318" s="124"/>
      <c r="M5318" s="124"/>
      <c r="N5318" s="197">
        <v>1319.17</v>
      </c>
      <c r="O5318" s="197">
        <v>0</v>
      </c>
      <c r="P5318" s="124" t="s">
        <v>1314</v>
      </c>
    </row>
    <row r="5319" spans="1:16" ht="51">
      <c r="A5319" s="266">
        <v>290</v>
      </c>
      <c r="B5319" s="124"/>
      <c r="C5319" s="125" t="s">
        <v>793</v>
      </c>
      <c r="D5319" s="195">
        <v>43229</v>
      </c>
      <c r="E5319" s="124" t="s">
        <v>10628</v>
      </c>
      <c r="F5319" s="124" t="s">
        <v>1315</v>
      </c>
      <c r="G5319" s="124">
        <v>17614292</v>
      </c>
      <c r="H5319" s="124"/>
      <c r="I5319" s="128" t="s">
        <v>12929</v>
      </c>
      <c r="J5319" s="124"/>
      <c r="K5319" s="124"/>
      <c r="L5319" s="124"/>
      <c r="M5319" s="124"/>
      <c r="N5319" s="197">
        <v>0</v>
      </c>
      <c r="O5319" s="197">
        <v>2773281.95</v>
      </c>
      <c r="P5319" s="124" t="s">
        <v>1314</v>
      </c>
    </row>
    <row r="5320" spans="1:16" ht="63.75">
      <c r="A5320" s="266">
        <v>10</v>
      </c>
      <c r="B5320" s="124"/>
      <c r="C5320" s="125" t="s">
        <v>690</v>
      </c>
      <c r="D5320" s="195">
        <v>43229</v>
      </c>
      <c r="E5320" s="124" t="s">
        <v>10629</v>
      </c>
      <c r="F5320" s="124" t="s">
        <v>6</v>
      </c>
      <c r="G5320" s="124">
        <v>732207</v>
      </c>
      <c r="H5320" s="124"/>
      <c r="I5320" s="128" t="s">
        <v>12930</v>
      </c>
      <c r="J5320" s="124"/>
      <c r="K5320" s="124"/>
      <c r="L5320" s="124"/>
      <c r="M5320" s="124"/>
      <c r="N5320" s="197">
        <v>0</v>
      </c>
      <c r="O5320" s="197">
        <v>34643</v>
      </c>
      <c r="P5320" s="124" t="s">
        <v>1314</v>
      </c>
    </row>
    <row r="5321" spans="1:16" ht="63.75">
      <c r="A5321" s="266">
        <v>10</v>
      </c>
      <c r="B5321" s="124"/>
      <c r="C5321" s="125" t="s">
        <v>690</v>
      </c>
      <c r="D5321" s="195">
        <v>43229</v>
      </c>
      <c r="E5321" s="124" t="s">
        <v>10630</v>
      </c>
      <c r="F5321" s="124" t="s">
        <v>6</v>
      </c>
      <c r="G5321" s="124">
        <v>732205</v>
      </c>
      <c r="H5321" s="124"/>
      <c r="I5321" s="128" t="s">
        <v>12931</v>
      </c>
      <c r="J5321" s="124"/>
      <c r="K5321" s="124"/>
      <c r="L5321" s="124"/>
      <c r="M5321" s="124"/>
      <c r="N5321" s="197">
        <v>0</v>
      </c>
      <c r="O5321" s="197">
        <v>276156.15999999997</v>
      </c>
      <c r="P5321" s="124" t="s">
        <v>1314</v>
      </c>
    </row>
    <row r="5322" spans="1:16" ht="89.25">
      <c r="A5322" s="266">
        <v>310</v>
      </c>
      <c r="B5322" s="124"/>
      <c r="C5322" s="125" t="s">
        <v>807</v>
      </c>
      <c r="D5322" s="195">
        <v>43229</v>
      </c>
      <c r="E5322" s="124" t="s">
        <v>10631</v>
      </c>
      <c r="F5322" s="124" t="s">
        <v>15</v>
      </c>
      <c r="G5322" s="124">
        <v>4933</v>
      </c>
      <c r="H5322" s="124"/>
      <c r="I5322" s="128" t="s">
        <v>12932</v>
      </c>
      <c r="J5322" s="124"/>
      <c r="K5322" s="124"/>
      <c r="L5322" s="124"/>
      <c r="M5322" s="124"/>
      <c r="N5322" s="197">
        <v>272.06</v>
      </c>
      <c r="O5322" s="197">
        <v>0</v>
      </c>
      <c r="P5322" s="124" t="s">
        <v>1314</v>
      </c>
    </row>
    <row r="5323" spans="1:16" ht="63.75">
      <c r="A5323" s="266">
        <v>16</v>
      </c>
      <c r="B5323" s="124"/>
      <c r="C5323" s="125" t="s">
        <v>692</v>
      </c>
      <c r="D5323" s="195">
        <v>43229</v>
      </c>
      <c r="E5323" s="124" t="s">
        <v>10632</v>
      </c>
      <c r="F5323" s="124" t="s">
        <v>15</v>
      </c>
      <c r="G5323" s="124">
        <v>4942</v>
      </c>
      <c r="H5323" s="124"/>
      <c r="I5323" s="128" t="s">
        <v>12933</v>
      </c>
      <c r="J5323" s="124"/>
      <c r="K5323" s="124"/>
      <c r="L5323" s="124"/>
      <c r="M5323" s="124"/>
      <c r="N5323" s="197">
        <v>270.41000000000003</v>
      </c>
      <c r="O5323" s="197">
        <v>0</v>
      </c>
      <c r="P5323" s="124" t="s">
        <v>1314</v>
      </c>
    </row>
    <row r="5324" spans="1:16" ht="102">
      <c r="A5324" s="266">
        <v>132</v>
      </c>
      <c r="B5324" s="124"/>
      <c r="C5324" s="125" t="s">
        <v>728</v>
      </c>
      <c r="D5324" s="195">
        <v>43229</v>
      </c>
      <c r="E5324" s="124" t="s">
        <v>10633</v>
      </c>
      <c r="F5324" s="124" t="s">
        <v>15</v>
      </c>
      <c r="G5324" s="124">
        <v>4939</v>
      </c>
      <c r="H5324" s="124"/>
      <c r="I5324" s="128" t="s">
        <v>12934</v>
      </c>
      <c r="J5324" s="124"/>
      <c r="K5324" s="124"/>
      <c r="L5324" s="124"/>
      <c r="M5324" s="124"/>
      <c r="N5324" s="197">
        <v>1460.62</v>
      </c>
      <c r="O5324" s="197">
        <v>0</v>
      </c>
      <c r="P5324" s="124" t="s">
        <v>1314</v>
      </c>
    </row>
    <row r="5325" spans="1:16" ht="63.75">
      <c r="A5325" s="266">
        <v>10</v>
      </c>
      <c r="B5325" s="124"/>
      <c r="C5325" s="125" t="s">
        <v>690</v>
      </c>
      <c r="D5325" s="195">
        <v>43229</v>
      </c>
      <c r="E5325" s="124" t="s">
        <v>10634</v>
      </c>
      <c r="F5325" s="124" t="s">
        <v>15</v>
      </c>
      <c r="G5325" s="124">
        <v>732206</v>
      </c>
      <c r="H5325" s="124"/>
      <c r="I5325" s="128" t="s">
        <v>12935</v>
      </c>
      <c r="J5325" s="124"/>
      <c r="K5325" s="124"/>
      <c r="L5325" s="124"/>
      <c r="M5325" s="124"/>
      <c r="N5325" s="197">
        <v>50</v>
      </c>
      <c r="O5325" s="197">
        <v>0</v>
      </c>
      <c r="P5325" s="124" t="s">
        <v>1314</v>
      </c>
    </row>
    <row r="5326" spans="1:16" ht="63.75">
      <c r="A5326" s="266">
        <v>10</v>
      </c>
      <c r="B5326" s="124"/>
      <c r="C5326" s="125" t="s">
        <v>690</v>
      </c>
      <c r="D5326" s="195">
        <v>43229</v>
      </c>
      <c r="E5326" s="124" t="s">
        <v>10635</v>
      </c>
      <c r="F5326" s="124" t="s">
        <v>15</v>
      </c>
      <c r="G5326" s="124">
        <v>732208</v>
      </c>
      <c r="H5326" s="124"/>
      <c r="I5326" s="128" t="s">
        <v>12936</v>
      </c>
      <c r="J5326" s="124"/>
      <c r="K5326" s="124"/>
      <c r="L5326" s="124"/>
      <c r="M5326" s="124"/>
      <c r="N5326" s="197">
        <v>50</v>
      </c>
      <c r="O5326" s="197">
        <v>0</v>
      </c>
      <c r="P5326" s="124" t="s">
        <v>1314</v>
      </c>
    </row>
    <row r="5327" spans="1:16" ht="51">
      <c r="A5327" s="266">
        <v>513</v>
      </c>
      <c r="B5327" s="124"/>
      <c r="C5327" s="125" t="s">
        <v>201</v>
      </c>
      <c r="D5327" s="195">
        <v>43229</v>
      </c>
      <c r="E5327" s="124" t="s">
        <v>10636</v>
      </c>
      <c r="F5327" s="124" t="s">
        <v>15</v>
      </c>
      <c r="G5327" s="124">
        <v>732212</v>
      </c>
      <c r="H5327" s="124"/>
      <c r="I5327" s="128" t="s">
        <v>9844</v>
      </c>
      <c r="J5327" s="124"/>
      <c r="K5327" s="124"/>
      <c r="L5327" s="124"/>
      <c r="M5327" s="124"/>
      <c r="N5327" s="197">
        <v>50</v>
      </c>
      <c r="O5327" s="197">
        <v>0</v>
      </c>
      <c r="P5327" s="124" t="s">
        <v>1314</v>
      </c>
    </row>
    <row r="5328" spans="1:16" ht="25.5">
      <c r="A5328" s="266" t="s">
        <v>620</v>
      </c>
      <c r="B5328" s="124"/>
      <c r="C5328" s="125" t="s">
        <v>714</v>
      </c>
      <c r="D5328" s="195">
        <v>43229</v>
      </c>
      <c r="E5328" s="124" t="s">
        <v>10637</v>
      </c>
      <c r="F5328" s="124" t="s">
        <v>13</v>
      </c>
      <c r="G5328" s="124">
        <v>46804</v>
      </c>
      <c r="H5328" s="124"/>
      <c r="I5328" s="128" t="s">
        <v>7025</v>
      </c>
      <c r="J5328" s="124"/>
      <c r="K5328" s="124"/>
      <c r="L5328" s="124"/>
      <c r="M5328" s="124"/>
      <c r="N5328" s="197">
        <v>15.71</v>
      </c>
      <c r="O5328" s="197">
        <v>0</v>
      </c>
      <c r="P5328" s="124" t="s">
        <v>1314</v>
      </c>
    </row>
    <row r="5329" spans="1:16" ht="25.5">
      <c r="A5329" s="266" t="s">
        <v>620</v>
      </c>
      <c r="B5329" s="124"/>
      <c r="C5329" s="125" t="s">
        <v>714</v>
      </c>
      <c r="D5329" s="195">
        <v>43229</v>
      </c>
      <c r="E5329" s="124" t="s">
        <v>10638</v>
      </c>
      <c r="F5329" s="124" t="s">
        <v>13</v>
      </c>
      <c r="G5329" s="124">
        <v>46801</v>
      </c>
      <c r="H5329" s="124"/>
      <c r="I5329" s="128" t="s">
        <v>7025</v>
      </c>
      <c r="J5329" s="124"/>
      <c r="K5329" s="124"/>
      <c r="L5329" s="124"/>
      <c r="M5329" s="124"/>
      <c r="N5329" s="197">
        <v>523.67999999999995</v>
      </c>
      <c r="O5329" s="197">
        <v>0</v>
      </c>
      <c r="P5329" s="124" t="s">
        <v>1314</v>
      </c>
    </row>
    <row r="5330" spans="1:16" ht="25.5">
      <c r="A5330" s="266" t="s">
        <v>620</v>
      </c>
      <c r="B5330" s="124"/>
      <c r="C5330" s="125" t="s">
        <v>714</v>
      </c>
      <c r="D5330" s="195">
        <v>43229</v>
      </c>
      <c r="E5330" s="124" t="s">
        <v>10639</v>
      </c>
      <c r="F5330" s="124" t="s">
        <v>13</v>
      </c>
      <c r="G5330" s="124">
        <v>46798</v>
      </c>
      <c r="H5330" s="124"/>
      <c r="I5330" s="128" t="s">
        <v>7025</v>
      </c>
      <c r="J5330" s="124"/>
      <c r="K5330" s="124"/>
      <c r="L5330" s="124"/>
      <c r="M5330" s="124"/>
      <c r="N5330" s="197">
        <v>4.13</v>
      </c>
      <c r="O5330" s="197">
        <v>0</v>
      </c>
      <c r="P5330" s="124" t="s">
        <v>1314</v>
      </c>
    </row>
    <row r="5331" spans="1:16" ht="25.5">
      <c r="A5331" s="266" t="s">
        <v>620</v>
      </c>
      <c r="B5331" s="124"/>
      <c r="C5331" s="125" t="s">
        <v>714</v>
      </c>
      <c r="D5331" s="195">
        <v>43229</v>
      </c>
      <c r="E5331" s="124" t="s">
        <v>10640</v>
      </c>
      <c r="F5331" s="124" t="s">
        <v>13</v>
      </c>
      <c r="G5331" s="124">
        <v>46795</v>
      </c>
      <c r="H5331" s="124"/>
      <c r="I5331" s="128" t="s">
        <v>7025</v>
      </c>
      <c r="J5331" s="124"/>
      <c r="K5331" s="124"/>
      <c r="L5331" s="124"/>
      <c r="M5331" s="124"/>
      <c r="N5331" s="197">
        <v>137.81</v>
      </c>
      <c r="O5331" s="197">
        <v>0</v>
      </c>
      <c r="P5331" s="124" t="s">
        <v>1314</v>
      </c>
    </row>
    <row r="5332" spans="1:16" ht="25.5">
      <c r="A5332" s="266" t="s">
        <v>620</v>
      </c>
      <c r="B5332" s="124"/>
      <c r="C5332" s="125" t="s">
        <v>714</v>
      </c>
      <c r="D5332" s="195">
        <v>43229</v>
      </c>
      <c r="E5332" s="124" t="s">
        <v>10641</v>
      </c>
      <c r="F5332" s="124" t="s">
        <v>13</v>
      </c>
      <c r="G5332" s="124">
        <v>46817</v>
      </c>
      <c r="H5332" s="124"/>
      <c r="I5332" s="128" t="s">
        <v>7028</v>
      </c>
      <c r="J5332" s="124"/>
      <c r="K5332" s="124"/>
      <c r="L5332" s="124"/>
      <c r="M5332" s="124"/>
      <c r="N5332" s="197">
        <v>50</v>
      </c>
      <c r="O5332" s="197">
        <v>0</v>
      </c>
      <c r="P5332" s="124" t="s">
        <v>1314</v>
      </c>
    </row>
    <row r="5333" spans="1:16" ht="25.5">
      <c r="A5333" s="266" t="s">
        <v>620</v>
      </c>
      <c r="B5333" s="124"/>
      <c r="C5333" s="125" t="s">
        <v>714</v>
      </c>
      <c r="D5333" s="195">
        <v>43229</v>
      </c>
      <c r="E5333" s="124" t="s">
        <v>10642</v>
      </c>
      <c r="F5333" s="124" t="s">
        <v>13</v>
      </c>
      <c r="G5333" s="124">
        <v>46810</v>
      </c>
      <c r="H5333" s="124"/>
      <c r="I5333" s="128" t="s">
        <v>7025</v>
      </c>
      <c r="J5333" s="124"/>
      <c r="K5333" s="124"/>
      <c r="L5333" s="124"/>
      <c r="M5333" s="124"/>
      <c r="N5333" s="197">
        <v>10.75</v>
      </c>
      <c r="O5333" s="197">
        <v>0</v>
      </c>
      <c r="P5333" s="124" t="s">
        <v>1314</v>
      </c>
    </row>
    <row r="5334" spans="1:16" ht="25.5">
      <c r="A5334" s="266" t="s">
        <v>620</v>
      </c>
      <c r="B5334" s="124"/>
      <c r="C5334" s="125" t="s">
        <v>714</v>
      </c>
      <c r="D5334" s="195">
        <v>43229</v>
      </c>
      <c r="E5334" s="124" t="s">
        <v>10643</v>
      </c>
      <c r="F5334" s="124" t="s">
        <v>13</v>
      </c>
      <c r="G5334" s="124">
        <v>46813</v>
      </c>
      <c r="H5334" s="124"/>
      <c r="I5334" s="128" t="s">
        <v>7025</v>
      </c>
      <c r="J5334" s="124"/>
      <c r="K5334" s="124"/>
      <c r="L5334" s="124"/>
      <c r="M5334" s="124"/>
      <c r="N5334" s="197">
        <v>192.94</v>
      </c>
      <c r="O5334" s="197">
        <v>0</v>
      </c>
      <c r="P5334" s="124" t="s">
        <v>1314</v>
      </c>
    </row>
    <row r="5335" spans="1:16" ht="25.5">
      <c r="A5335" s="266" t="s">
        <v>620</v>
      </c>
      <c r="B5335" s="124"/>
      <c r="C5335" s="125" t="s">
        <v>714</v>
      </c>
      <c r="D5335" s="195">
        <v>43229</v>
      </c>
      <c r="E5335" s="124" t="s">
        <v>10644</v>
      </c>
      <c r="F5335" s="124" t="s">
        <v>13</v>
      </c>
      <c r="G5335" s="124">
        <v>46816</v>
      </c>
      <c r="H5335" s="124"/>
      <c r="I5335" s="128" t="s">
        <v>7025</v>
      </c>
      <c r="J5335" s="124"/>
      <c r="K5335" s="124"/>
      <c r="L5335" s="124"/>
      <c r="M5335" s="124"/>
      <c r="N5335" s="197">
        <v>5.79</v>
      </c>
      <c r="O5335" s="197">
        <v>0</v>
      </c>
      <c r="P5335" s="124" t="s">
        <v>1314</v>
      </c>
    </row>
    <row r="5336" spans="1:16" ht="25.5">
      <c r="A5336" s="266" t="s">
        <v>620</v>
      </c>
      <c r="B5336" s="124"/>
      <c r="C5336" s="125" t="s">
        <v>714</v>
      </c>
      <c r="D5336" s="195">
        <v>43229</v>
      </c>
      <c r="E5336" s="124" t="s">
        <v>10645</v>
      </c>
      <c r="F5336" s="124" t="s">
        <v>13</v>
      </c>
      <c r="G5336" s="124">
        <v>46807</v>
      </c>
      <c r="H5336" s="124"/>
      <c r="I5336" s="128" t="s">
        <v>7025</v>
      </c>
      <c r="J5336" s="124"/>
      <c r="K5336" s="124"/>
      <c r="L5336" s="124"/>
      <c r="M5336" s="124"/>
      <c r="N5336" s="197">
        <v>358.31</v>
      </c>
      <c r="O5336" s="197">
        <v>0</v>
      </c>
      <c r="P5336" s="124" t="s">
        <v>1314</v>
      </c>
    </row>
    <row r="5337" spans="1:16" ht="63.75">
      <c r="A5337" s="266">
        <v>10</v>
      </c>
      <c r="B5337" s="124"/>
      <c r="C5337" s="125" t="s">
        <v>690</v>
      </c>
      <c r="D5337" s="195">
        <v>43229</v>
      </c>
      <c r="E5337" s="124" t="s">
        <v>10646</v>
      </c>
      <c r="F5337" s="124" t="s">
        <v>6</v>
      </c>
      <c r="G5337" s="124">
        <v>732463</v>
      </c>
      <c r="H5337" s="124"/>
      <c r="I5337" s="128" t="s">
        <v>12937</v>
      </c>
      <c r="J5337" s="124"/>
      <c r="K5337" s="124"/>
      <c r="L5337" s="124"/>
      <c r="M5337" s="124"/>
      <c r="N5337" s="197">
        <v>0</v>
      </c>
      <c r="O5337" s="197">
        <v>16306.43</v>
      </c>
      <c r="P5337" s="124" t="s">
        <v>1314</v>
      </c>
    </row>
    <row r="5338" spans="1:16" ht="63.75">
      <c r="A5338" s="266">
        <v>10</v>
      </c>
      <c r="B5338" s="124"/>
      <c r="C5338" s="125" t="s">
        <v>690</v>
      </c>
      <c r="D5338" s="195">
        <v>43229</v>
      </c>
      <c r="E5338" s="124" t="s">
        <v>10647</v>
      </c>
      <c r="F5338" s="124" t="s">
        <v>6</v>
      </c>
      <c r="G5338" s="124">
        <v>732466</v>
      </c>
      <c r="H5338" s="124"/>
      <c r="I5338" s="128" t="s">
        <v>12938</v>
      </c>
      <c r="J5338" s="124"/>
      <c r="K5338" s="124"/>
      <c r="L5338" s="124"/>
      <c r="M5338" s="124"/>
      <c r="N5338" s="197">
        <v>0</v>
      </c>
      <c r="O5338" s="197">
        <v>22167.4</v>
      </c>
      <c r="P5338" s="124" t="s">
        <v>1314</v>
      </c>
    </row>
    <row r="5339" spans="1:16" ht="63.75">
      <c r="A5339" s="266">
        <v>10</v>
      </c>
      <c r="B5339" s="124"/>
      <c r="C5339" s="125" t="s">
        <v>690</v>
      </c>
      <c r="D5339" s="195">
        <v>43229</v>
      </c>
      <c r="E5339" s="124" t="s">
        <v>10648</v>
      </c>
      <c r="F5339" s="124" t="s">
        <v>6</v>
      </c>
      <c r="G5339" s="124">
        <v>732468</v>
      </c>
      <c r="H5339" s="124"/>
      <c r="I5339" s="128" t="s">
        <v>12939</v>
      </c>
      <c r="J5339" s="124"/>
      <c r="K5339" s="124"/>
      <c r="L5339" s="124"/>
      <c r="M5339" s="124"/>
      <c r="N5339" s="197">
        <v>0</v>
      </c>
      <c r="O5339" s="197">
        <v>9159.06</v>
      </c>
      <c r="P5339" s="124" t="s">
        <v>1314</v>
      </c>
    </row>
    <row r="5340" spans="1:16" ht="51">
      <c r="A5340" s="266" t="s">
        <v>622</v>
      </c>
      <c r="B5340" s="124"/>
      <c r="C5340" s="125" t="s">
        <v>715</v>
      </c>
      <c r="D5340" s="195">
        <v>43229</v>
      </c>
      <c r="E5340" s="124" t="s">
        <v>10649</v>
      </c>
      <c r="F5340" s="124" t="s">
        <v>6</v>
      </c>
      <c r="G5340" s="124">
        <v>921074</v>
      </c>
      <c r="H5340" s="124"/>
      <c r="I5340" s="128" t="s">
        <v>12940</v>
      </c>
      <c r="J5340" s="124"/>
      <c r="K5340" s="124"/>
      <c r="L5340" s="124"/>
      <c r="M5340" s="124"/>
      <c r="N5340" s="197">
        <v>0</v>
      </c>
      <c r="O5340" s="197">
        <v>569623.54</v>
      </c>
      <c r="P5340" s="124" t="s">
        <v>1314</v>
      </c>
    </row>
    <row r="5341" spans="1:16" ht="63.75">
      <c r="A5341" s="266">
        <v>10</v>
      </c>
      <c r="B5341" s="124"/>
      <c r="C5341" s="125" t="s">
        <v>690</v>
      </c>
      <c r="D5341" s="195">
        <v>43229</v>
      </c>
      <c r="E5341" s="124" t="s">
        <v>10650</v>
      </c>
      <c r="F5341" s="124" t="s">
        <v>15</v>
      </c>
      <c r="G5341" s="124">
        <v>732464</v>
      </c>
      <c r="H5341" s="124"/>
      <c r="I5341" s="128" t="s">
        <v>9459</v>
      </c>
      <c r="J5341" s="124"/>
      <c r="K5341" s="124"/>
      <c r="L5341" s="124"/>
      <c r="M5341" s="124"/>
      <c r="N5341" s="197">
        <v>50</v>
      </c>
      <c r="O5341" s="197">
        <v>0</v>
      </c>
      <c r="P5341" s="124" t="s">
        <v>1314</v>
      </c>
    </row>
    <row r="5342" spans="1:16" ht="63.75">
      <c r="A5342" s="266">
        <v>10</v>
      </c>
      <c r="B5342" s="124"/>
      <c r="C5342" s="125" t="s">
        <v>690</v>
      </c>
      <c r="D5342" s="195">
        <v>43229</v>
      </c>
      <c r="E5342" s="124" t="s">
        <v>10651</v>
      </c>
      <c r="F5342" s="124" t="s">
        <v>15</v>
      </c>
      <c r="G5342" s="124">
        <v>732467</v>
      </c>
      <c r="H5342" s="124"/>
      <c r="I5342" s="128" t="s">
        <v>12941</v>
      </c>
      <c r="J5342" s="124"/>
      <c r="K5342" s="124"/>
      <c r="L5342" s="124"/>
      <c r="M5342" s="124"/>
      <c r="N5342" s="197">
        <v>50</v>
      </c>
      <c r="O5342" s="197">
        <v>0</v>
      </c>
      <c r="P5342" s="124" t="s">
        <v>1314</v>
      </c>
    </row>
    <row r="5343" spans="1:16" ht="51">
      <c r="A5343" s="266">
        <v>513</v>
      </c>
      <c r="B5343" s="124"/>
      <c r="C5343" s="125" t="s">
        <v>201</v>
      </c>
      <c r="D5343" s="195">
        <v>43229</v>
      </c>
      <c r="E5343" s="124" t="s">
        <v>10652</v>
      </c>
      <c r="F5343" s="124" t="s">
        <v>11</v>
      </c>
      <c r="G5343" s="124">
        <v>921088</v>
      </c>
      <c r="H5343" s="124"/>
      <c r="I5343" s="128" t="s">
        <v>12942</v>
      </c>
      <c r="J5343" s="124"/>
      <c r="K5343" s="124"/>
      <c r="L5343" s="124"/>
      <c r="M5343" s="124"/>
      <c r="N5343" s="197">
        <v>50</v>
      </c>
      <c r="O5343" s="197">
        <v>0</v>
      </c>
      <c r="P5343" s="124" t="s">
        <v>1314</v>
      </c>
    </row>
    <row r="5344" spans="1:16" ht="51">
      <c r="A5344" s="266">
        <v>513</v>
      </c>
      <c r="B5344" s="124"/>
      <c r="C5344" s="125" t="s">
        <v>201</v>
      </c>
      <c r="D5344" s="195">
        <v>43229</v>
      </c>
      <c r="E5344" s="124" t="s">
        <v>10653</v>
      </c>
      <c r="F5344" s="124" t="s">
        <v>11</v>
      </c>
      <c r="G5344" s="124">
        <v>921087</v>
      </c>
      <c r="H5344" s="124"/>
      <c r="I5344" s="128" t="s">
        <v>12943</v>
      </c>
      <c r="J5344" s="124"/>
      <c r="K5344" s="124"/>
      <c r="L5344" s="124"/>
      <c r="M5344" s="124"/>
      <c r="N5344" s="197">
        <v>50</v>
      </c>
      <c r="O5344" s="197">
        <v>0</v>
      </c>
      <c r="P5344" s="124" t="s">
        <v>1314</v>
      </c>
    </row>
    <row r="5345" spans="1:16" ht="63.75">
      <c r="A5345" s="266">
        <v>25</v>
      </c>
      <c r="B5345" s="124"/>
      <c r="C5345" s="125" t="s">
        <v>694</v>
      </c>
      <c r="D5345" s="195">
        <v>43229</v>
      </c>
      <c r="E5345" s="124" t="s">
        <v>10654</v>
      </c>
      <c r="F5345" s="124" t="s">
        <v>1315</v>
      </c>
      <c r="G5345" s="124">
        <v>17597726</v>
      </c>
      <c r="H5345" s="124"/>
      <c r="I5345" s="128" t="s">
        <v>12944</v>
      </c>
      <c r="J5345" s="124"/>
      <c r="K5345" s="124"/>
      <c r="L5345" s="124"/>
      <c r="M5345" s="124"/>
      <c r="N5345" s="197">
        <v>1907342</v>
      </c>
      <c r="O5345" s="197">
        <v>0</v>
      </c>
      <c r="P5345" s="124" t="s">
        <v>1314</v>
      </c>
    </row>
    <row r="5346" spans="1:16" ht="76.5">
      <c r="A5346" s="266">
        <v>25</v>
      </c>
      <c r="B5346" s="124"/>
      <c r="C5346" s="125" t="s">
        <v>694</v>
      </c>
      <c r="D5346" s="195">
        <v>43229</v>
      </c>
      <c r="E5346" s="124" t="s">
        <v>10655</v>
      </c>
      <c r="F5346" s="124" t="s">
        <v>1315</v>
      </c>
      <c r="G5346" s="124">
        <v>17597727</v>
      </c>
      <c r="H5346" s="124"/>
      <c r="I5346" s="128" t="s">
        <v>12945</v>
      </c>
      <c r="J5346" s="124"/>
      <c r="K5346" s="124"/>
      <c r="L5346" s="124"/>
      <c r="M5346" s="124"/>
      <c r="N5346" s="197">
        <v>242532.63</v>
      </c>
      <c r="O5346" s="197">
        <v>0</v>
      </c>
      <c r="P5346" s="124" t="s">
        <v>1314</v>
      </c>
    </row>
    <row r="5347" spans="1:16" ht="76.5">
      <c r="A5347" s="266">
        <v>25</v>
      </c>
      <c r="B5347" s="124"/>
      <c r="C5347" s="125" t="s">
        <v>694</v>
      </c>
      <c r="D5347" s="195">
        <v>43229</v>
      </c>
      <c r="E5347" s="124" t="s">
        <v>10656</v>
      </c>
      <c r="F5347" s="124" t="s">
        <v>1315</v>
      </c>
      <c r="G5347" s="124">
        <v>17597728</v>
      </c>
      <c r="H5347" s="124"/>
      <c r="I5347" s="128" t="s">
        <v>12946</v>
      </c>
      <c r="J5347" s="124"/>
      <c r="K5347" s="124"/>
      <c r="L5347" s="124"/>
      <c r="M5347" s="124"/>
      <c r="N5347" s="197">
        <v>1095730.57</v>
      </c>
      <c r="O5347" s="197">
        <v>0</v>
      </c>
      <c r="P5347" s="124" t="s">
        <v>1314</v>
      </c>
    </row>
    <row r="5348" spans="1:16" ht="76.5">
      <c r="A5348" s="266">
        <v>25</v>
      </c>
      <c r="B5348" s="124"/>
      <c r="C5348" s="125" t="s">
        <v>694</v>
      </c>
      <c r="D5348" s="195">
        <v>43229</v>
      </c>
      <c r="E5348" s="124" t="s">
        <v>10657</v>
      </c>
      <c r="F5348" s="124" t="s">
        <v>1315</v>
      </c>
      <c r="G5348" s="124">
        <v>17597729</v>
      </c>
      <c r="H5348" s="124"/>
      <c r="I5348" s="128" t="s">
        <v>12947</v>
      </c>
      <c r="J5348" s="124"/>
      <c r="K5348" s="124"/>
      <c r="L5348" s="124"/>
      <c r="M5348" s="124"/>
      <c r="N5348" s="197">
        <v>109192.97</v>
      </c>
      <c r="O5348" s="197">
        <v>0</v>
      </c>
      <c r="P5348" s="124" t="s">
        <v>1314</v>
      </c>
    </row>
    <row r="5349" spans="1:16" ht="76.5">
      <c r="A5349" s="266">
        <v>25</v>
      </c>
      <c r="B5349" s="124"/>
      <c r="C5349" s="125" t="s">
        <v>694</v>
      </c>
      <c r="D5349" s="195">
        <v>43229</v>
      </c>
      <c r="E5349" s="124" t="s">
        <v>10658</v>
      </c>
      <c r="F5349" s="124" t="s">
        <v>1315</v>
      </c>
      <c r="G5349" s="124">
        <v>17597730</v>
      </c>
      <c r="H5349" s="124"/>
      <c r="I5349" s="128" t="s">
        <v>12948</v>
      </c>
      <c r="J5349" s="124"/>
      <c r="K5349" s="124"/>
      <c r="L5349" s="124"/>
      <c r="M5349" s="124"/>
      <c r="N5349" s="197">
        <v>410625.72</v>
      </c>
      <c r="O5349" s="197">
        <v>0</v>
      </c>
      <c r="P5349" s="124" t="s">
        <v>1314</v>
      </c>
    </row>
    <row r="5350" spans="1:16" ht="76.5">
      <c r="A5350" s="266">
        <v>25</v>
      </c>
      <c r="B5350" s="124"/>
      <c r="C5350" s="125" t="s">
        <v>694</v>
      </c>
      <c r="D5350" s="195">
        <v>43229</v>
      </c>
      <c r="E5350" s="124" t="s">
        <v>10659</v>
      </c>
      <c r="F5350" s="124" t="s">
        <v>1315</v>
      </c>
      <c r="G5350" s="124">
        <v>17597731</v>
      </c>
      <c r="H5350" s="124"/>
      <c r="I5350" s="128" t="s">
        <v>12949</v>
      </c>
      <c r="J5350" s="124"/>
      <c r="K5350" s="124"/>
      <c r="L5350" s="124"/>
      <c r="M5350" s="124"/>
      <c r="N5350" s="197">
        <v>1086795.82</v>
      </c>
      <c r="O5350" s="197">
        <v>0</v>
      </c>
      <c r="P5350" s="124" t="s">
        <v>1314</v>
      </c>
    </row>
    <row r="5351" spans="1:16" ht="63.75">
      <c r="A5351" s="266">
        <v>25</v>
      </c>
      <c r="B5351" s="124"/>
      <c r="C5351" s="125" t="s">
        <v>694</v>
      </c>
      <c r="D5351" s="195">
        <v>43229</v>
      </c>
      <c r="E5351" s="124" t="s">
        <v>10660</v>
      </c>
      <c r="F5351" s="124" t="s">
        <v>1315</v>
      </c>
      <c r="G5351" s="124">
        <v>17597732</v>
      </c>
      <c r="H5351" s="124"/>
      <c r="I5351" s="128" t="s">
        <v>12950</v>
      </c>
      <c r="J5351" s="124"/>
      <c r="K5351" s="124"/>
      <c r="L5351" s="124"/>
      <c r="M5351" s="124"/>
      <c r="N5351" s="197">
        <v>521517.29</v>
      </c>
      <c r="O5351" s="197">
        <v>0</v>
      </c>
      <c r="P5351" s="124" t="s">
        <v>1314</v>
      </c>
    </row>
    <row r="5352" spans="1:16" ht="76.5">
      <c r="A5352" s="266">
        <v>25</v>
      </c>
      <c r="B5352" s="124"/>
      <c r="C5352" s="125" t="s">
        <v>694</v>
      </c>
      <c r="D5352" s="195">
        <v>43229</v>
      </c>
      <c r="E5352" s="124" t="s">
        <v>10661</v>
      </c>
      <c r="F5352" s="124" t="s">
        <v>1315</v>
      </c>
      <c r="G5352" s="124">
        <v>17597733</v>
      </c>
      <c r="H5352" s="124"/>
      <c r="I5352" s="128" t="s">
        <v>12951</v>
      </c>
      <c r="J5352" s="124"/>
      <c r="K5352" s="124"/>
      <c r="L5352" s="124"/>
      <c r="M5352" s="124"/>
      <c r="N5352" s="197">
        <v>500854.68</v>
      </c>
      <c r="O5352" s="197">
        <v>0</v>
      </c>
      <c r="P5352" s="124" t="s">
        <v>1314</v>
      </c>
    </row>
    <row r="5353" spans="1:16" ht="76.5">
      <c r="A5353" s="266">
        <v>25</v>
      </c>
      <c r="B5353" s="124"/>
      <c r="C5353" s="125" t="s">
        <v>694</v>
      </c>
      <c r="D5353" s="195">
        <v>43229</v>
      </c>
      <c r="E5353" s="124" t="s">
        <v>10662</v>
      </c>
      <c r="F5353" s="124" t="s">
        <v>1315</v>
      </c>
      <c r="G5353" s="124">
        <v>17597734</v>
      </c>
      <c r="H5353" s="124"/>
      <c r="I5353" s="128" t="s">
        <v>12952</v>
      </c>
      <c r="J5353" s="124"/>
      <c r="K5353" s="124"/>
      <c r="L5353" s="124"/>
      <c r="M5353" s="124"/>
      <c r="N5353" s="197">
        <v>188289.59</v>
      </c>
      <c r="O5353" s="197">
        <v>0</v>
      </c>
      <c r="P5353" s="124" t="s">
        <v>1314</v>
      </c>
    </row>
    <row r="5354" spans="1:16" ht="63.75">
      <c r="A5354" s="266">
        <v>10</v>
      </c>
      <c r="B5354" s="124"/>
      <c r="C5354" s="125" t="s">
        <v>690</v>
      </c>
      <c r="D5354" s="195">
        <v>43229</v>
      </c>
      <c r="E5354" s="124" t="s">
        <v>10663</v>
      </c>
      <c r="F5354" s="124" t="s">
        <v>15</v>
      </c>
      <c r="G5354" s="124">
        <v>732469</v>
      </c>
      <c r="H5354" s="124"/>
      <c r="I5354" s="128" t="s">
        <v>12953</v>
      </c>
      <c r="J5354" s="124"/>
      <c r="K5354" s="124"/>
      <c r="L5354" s="124"/>
      <c r="M5354" s="124"/>
      <c r="N5354" s="197">
        <v>50</v>
      </c>
      <c r="O5354" s="197">
        <v>0</v>
      </c>
      <c r="P5354" s="124" t="s">
        <v>1314</v>
      </c>
    </row>
    <row r="5355" spans="1:16" ht="76.5">
      <c r="A5355" s="266">
        <v>25</v>
      </c>
      <c r="B5355" s="124"/>
      <c r="C5355" s="125" t="s">
        <v>694</v>
      </c>
      <c r="D5355" s="195">
        <v>43229</v>
      </c>
      <c r="E5355" s="124" t="s">
        <v>10664</v>
      </c>
      <c r="F5355" s="124" t="s">
        <v>1315</v>
      </c>
      <c r="G5355" s="124">
        <v>17597738</v>
      </c>
      <c r="H5355" s="124"/>
      <c r="I5355" s="128" t="s">
        <v>12954</v>
      </c>
      <c r="J5355" s="124"/>
      <c r="K5355" s="124"/>
      <c r="L5355" s="124"/>
      <c r="M5355" s="124"/>
      <c r="N5355" s="197">
        <v>724620.22</v>
      </c>
      <c r="O5355" s="197">
        <v>0</v>
      </c>
      <c r="P5355" s="124" t="s">
        <v>1314</v>
      </c>
    </row>
    <row r="5356" spans="1:16" ht="76.5">
      <c r="A5356" s="266">
        <v>25</v>
      </c>
      <c r="B5356" s="124"/>
      <c r="C5356" s="125" t="s">
        <v>694</v>
      </c>
      <c r="D5356" s="195">
        <v>43229</v>
      </c>
      <c r="E5356" s="124" t="s">
        <v>10665</v>
      </c>
      <c r="F5356" s="124" t="s">
        <v>1315</v>
      </c>
      <c r="G5356" s="124">
        <v>17597737</v>
      </c>
      <c r="H5356" s="124"/>
      <c r="I5356" s="128" t="s">
        <v>12955</v>
      </c>
      <c r="J5356" s="124"/>
      <c r="K5356" s="124"/>
      <c r="L5356" s="124"/>
      <c r="M5356" s="124"/>
      <c r="N5356" s="197">
        <v>560130.38</v>
      </c>
      <c r="O5356" s="197">
        <v>0</v>
      </c>
      <c r="P5356" s="124" t="s">
        <v>1314</v>
      </c>
    </row>
    <row r="5357" spans="1:16" ht="76.5">
      <c r="A5357" s="266">
        <v>25</v>
      </c>
      <c r="B5357" s="124"/>
      <c r="C5357" s="125" t="s">
        <v>694</v>
      </c>
      <c r="D5357" s="195">
        <v>43229</v>
      </c>
      <c r="E5357" s="124" t="s">
        <v>10666</v>
      </c>
      <c r="F5357" s="124" t="s">
        <v>1315</v>
      </c>
      <c r="G5357" s="124">
        <v>17597736</v>
      </c>
      <c r="H5357" s="124"/>
      <c r="I5357" s="128" t="s">
        <v>12956</v>
      </c>
      <c r="J5357" s="124"/>
      <c r="K5357" s="124"/>
      <c r="L5357" s="124"/>
      <c r="M5357" s="124"/>
      <c r="N5357" s="197">
        <v>22363.66</v>
      </c>
      <c r="O5357" s="197">
        <v>0</v>
      </c>
      <c r="P5357" s="124" t="s">
        <v>1314</v>
      </c>
    </row>
    <row r="5358" spans="1:16" ht="76.5">
      <c r="A5358" s="266">
        <v>25</v>
      </c>
      <c r="B5358" s="124"/>
      <c r="C5358" s="125" t="s">
        <v>694</v>
      </c>
      <c r="D5358" s="195">
        <v>43229</v>
      </c>
      <c r="E5358" s="124" t="s">
        <v>10667</v>
      </c>
      <c r="F5358" s="124" t="s">
        <v>1315</v>
      </c>
      <c r="G5358" s="124">
        <v>17597735</v>
      </c>
      <c r="H5358" s="124"/>
      <c r="I5358" s="128" t="s">
        <v>12957</v>
      </c>
      <c r="J5358" s="124"/>
      <c r="K5358" s="124"/>
      <c r="L5358" s="124"/>
      <c r="M5358" s="124"/>
      <c r="N5358" s="197">
        <v>262811.81</v>
      </c>
      <c r="O5358" s="197">
        <v>0</v>
      </c>
      <c r="P5358" s="124" t="s">
        <v>1314</v>
      </c>
    </row>
    <row r="5359" spans="1:16" ht="51">
      <c r="A5359" s="266">
        <v>222</v>
      </c>
      <c r="B5359" s="124"/>
      <c r="C5359" s="125" t="s">
        <v>764</v>
      </c>
      <c r="D5359" s="195">
        <v>43230</v>
      </c>
      <c r="E5359" s="124" t="s">
        <v>10668</v>
      </c>
      <c r="F5359" s="124" t="s">
        <v>3</v>
      </c>
      <c r="G5359" s="124">
        <v>1621296</v>
      </c>
      <c r="H5359" s="124"/>
      <c r="I5359" s="128" t="s">
        <v>12958</v>
      </c>
      <c r="J5359" s="124"/>
      <c r="K5359" s="124"/>
      <c r="L5359" s="124"/>
      <c r="M5359" s="124"/>
      <c r="N5359" s="197">
        <v>0</v>
      </c>
      <c r="O5359" s="197">
        <v>11.58</v>
      </c>
      <c r="P5359" s="124" t="s">
        <v>1314</v>
      </c>
    </row>
    <row r="5360" spans="1:16" ht="51">
      <c r="A5360" s="266">
        <v>20</v>
      </c>
      <c r="B5360" s="124"/>
      <c r="C5360" s="125" t="s">
        <v>693</v>
      </c>
      <c r="D5360" s="195">
        <v>43230</v>
      </c>
      <c r="E5360" s="124" t="s">
        <v>10669</v>
      </c>
      <c r="F5360" s="124" t="s">
        <v>3</v>
      </c>
      <c r="G5360" s="124">
        <v>1621294</v>
      </c>
      <c r="H5360" s="124"/>
      <c r="I5360" s="128" t="s">
        <v>12959</v>
      </c>
      <c r="J5360" s="124"/>
      <c r="K5360" s="124"/>
      <c r="L5360" s="124"/>
      <c r="M5360" s="124"/>
      <c r="N5360" s="197">
        <v>0</v>
      </c>
      <c r="O5360" s="197">
        <v>525</v>
      </c>
      <c r="P5360" s="124" t="s">
        <v>5265</v>
      </c>
    </row>
    <row r="5361" spans="1:16" ht="63.75">
      <c r="A5361" s="266">
        <v>512</v>
      </c>
      <c r="B5361" s="124"/>
      <c r="C5361" s="125" t="s">
        <v>840</v>
      </c>
      <c r="D5361" s="195">
        <v>43230</v>
      </c>
      <c r="E5361" s="124" t="s">
        <v>10670</v>
      </c>
      <c r="F5361" s="124" t="s">
        <v>3</v>
      </c>
      <c r="G5361" s="124">
        <v>1621290</v>
      </c>
      <c r="H5361" s="124"/>
      <c r="I5361" s="128" t="s">
        <v>12960</v>
      </c>
      <c r="J5361" s="124"/>
      <c r="K5361" s="124"/>
      <c r="L5361" s="124"/>
      <c r="M5361" s="124"/>
      <c r="N5361" s="197">
        <v>0</v>
      </c>
      <c r="O5361" s="197">
        <v>2576</v>
      </c>
      <c r="P5361" s="124" t="s">
        <v>1314</v>
      </c>
    </row>
    <row r="5362" spans="1:16" ht="51">
      <c r="A5362" s="266">
        <v>592</v>
      </c>
      <c r="B5362" s="124"/>
      <c r="C5362" s="125" t="s">
        <v>862</v>
      </c>
      <c r="D5362" s="195">
        <v>43230</v>
      </c>
      <c r="E5362" s="124" t="s">
        <v>10671</v>
      </c>
      <c r="F5362" s="124" t="s">
        <v>3</v>
      </c>
      <c r="G5362" s="124">
        <v>1621279</v>
      </c>
      <c r="H5362" s="124"/>
      <c r="I5362" s="128" t="s">
        <v>12961</v>
      </c>
      <c r="J5362" s="124"/>
      <c r="K5362" s="124"/>
      <c r="L5362" s="124"/>
      <c r="M5362" s="124"/>
      <c r="N5362" s="197">
        <v>0</v>
      </c>
      <c r="O5362" s="197">
        <v>316.81</v>
      </c>
      <c r="P5362" s="124" t="s">
        <v>1314</v>
      </c>
    </row>
    <row r="5363" spans="1:16" ht="51">
      <c r="A5363" s="266">
        <v>86</v>
      </c>
      <c r="B5363" s="124"/>
      <c r="C5363" s="125" t="s">
        <v>710</v>
      </c>
      <c r="D5363" s="195">
        <v>43230</v>
      </c>
      <c r="E5363" s="124" t="s">
        <v>10672</v>
      </c>
      <c r="F5363" s="124" t="s">
        <v>3</v>
      </c>
      <c r="G5363" s="124">
        <v>1621278</v>
      </c>
      <c r="H5363" s="124"/>
      <c r="I5363" s="128" t="s">
        <v>12962</v>
      </c>
      <c r="J5363" s="124"/>
      <c r="K5363" s="124"/>
      <c r="L5363" s="124"/>
      <c r="M5363" s="124"/>
      <c r="N5363" s="197">
        <v>0</v>
      </c>
      <c r="O5363" s="197">
        <v>402</v>
      </c>
      <c r="P5363" s="124" t="s">
        <v>1314</v>
      </c>
    </row>
    <row r="5364" spans="1:16" ht="51">
      <c r="A5364" s="266" t="s">
        <v>619</v>
      </c>
      <c r="B5364" s="124"/>
      <c r="C5364" s="125" t="s">
        <v>713</v>
      </c>
      <c r="D5364" s="195">
        <v>43230</v>
      </c>
      <c r="E5364" s="124" t="s">
        <v>10673</v>
      </c>
      <c r="F5364" s="124" t="s">
        <v>3</v>
      </c>
      <c r="G5364" s="124">
        <v>1621277</v>
      </c>
      <c r="H5364" s="124"/>
      <c r="I5364" s="128" t="s">
        <v>12963</v>
      </c>
      <c r="J5364" s="124"/>
      <c r="K5364" s="124"/>
      <c r="L5364" s="124"/>
      <c r="M5364" s="124"/>
      <c r="N5364" s="197">
        <v>0</v>
      </c>
      <c r="O5364" s="197">
        <v>3301.3</v>
      </c>
      <c r="P5364" s="124" t="s">
        <v>1314</v>
      </c>
    </row>
    <row r="5365" spans="1:16" ht="51">
      <c r="A5365" s="266" t="s">
        <v>619</v>
      </c>
      <c r="B5365" s="124"/>
      <c r="C5365" s="125" t="s">
        <v>713</v>
      </c>
      <c r="D5365" s="195">
        <v>43230</v>
      </c>
      <c r="E5365" s="124" t="s">
        <v>10674</v>
      </c>
      <c r="F5365" s="124" t="s">
        <v>3</v>
      </c>
      <c r="G5365" s="124">
        <v>1621276</v>
      </c>
      <c r="H5365" s="124"/>
      <c r="I5365" s="128" t="s">
        <v>12964</v>
      </c>
      <c r="J5365" s="124"/>
      <c r="K5365" s="124"/>
      <c r="L5365" s="124"/>
      <c r="M5365" s="124"/>
      <c r="N5365" s="197">
        <v>0</v>
      </c>
      <c r="O5365" s="197">
        <v>255.71</v>
      </c>
      <c r="P5365" s="124" t="s">
        <v>1314</v>
      </c>
    </row>
    <row r="5366" spans="1:16" ht="51">
      <c r="A5366" s="266" t="s">
        <v>619</v>
      </c>
      <c r="B5366" s="124"/>
      <c r="C5366" s="125" t="s">
        <v>713</v>
      </c>
      <c r="D5366" s="195">
        <v>43230</v>
      </c>
      <c r="E5366" s="124" t="s">
        <v>10675</v>
      </c>
      <c r="F5366" s="124" t="s">
        <v>3</v>
      </c>
      <c r="G5366" s="124">
        <v>1621325</v>
      </c>
      <c r="H5366" s="124"/>
      <c r="I5366" s="128" t="s">
        <v>12965</v>
      </c>
      <c r="J5366" s="124"/>
      <c r="K5366" s="124"/>
      <c r="L5366" s="124"/>
      <c r="M5366" s="124"/>
      <c r="N5366" s="197">
        <v>0</v>
      </c>
      <c r="O5366" s="197">
        <v>506.87</v>
      </c>
      <c r="P5366" s="124" t="s">
        <v>1314</v>
      </c>
    </row>
    <row r="5367" spans="1:16" ht="51">
      <c r="A5367" s="266" t="s">
        <v>619</v>
      </c>
      <c r="B5367" s="124"/>
      <c r="C5367" s="125" t="s">
        <v>713</v>
      </c>
      <c r="D5367" s="195">
        <v>43230</v>
      </c>
      <c r="E5367" s="124" t="s">
        <v>10676</v>
      </c>
      <c r="F5367" s="124" t="s">
        <v>3</v>
      </c>
      <c r="G5367" s="124">
        <v>1621326</v>
      </c>
      <c r="H5367" s="124"/>
      <c r="I5367" s="128" t="s">
        <v>12966</v>
      </c>
      <c r="J5367" s="124"/>
      <c r="K5367" s="124"/>
      <c r="L5367" s="124"/>
      <c r="M5367" s="124"/>
      <c r="N5367" s="197">
        <v>0</v>
      </c>
      <c r="O5367" s="197">
        <v>1636.74</v>
      </c>
      <c r="P5367" s="124" t="s">
        <v>1314</v>
      </c>
    </row>
    <row r="5368" spans="1:16" ht="38.25">
      <c r="A5368" s="266">
        <v>35</v>
      </c>
      <c r="B5368" s="124"/>
      <c r="C5368" s="125" t="s">
        <v>696</v>
      </c>
      <c r="D5368" s="195">
        <v>43230</v>
      </c>
      <c r="E5368" s="124" t="s">
        <v>10677</v>
      </c>
      <c r="F5368" s="124" t="s">
        <v>3</v>
      </c>
      <c r="G5368" s="124">
        <v>1621331</v>
      </c>
      <c r="H5368" s="124"/>
      <c r="I5368" s="128" t="s">
        <v>12967</v>
      </c>
      <c r="J5368" s="124"/>
      <c r="K5368" s="124"/>
      <c r="L5368" s="124"/>
      <c r="M5368" s="124"/>
      <c r="N5368" s="197">
        <v>0</v>
      </c>
      <c r="O5368" s="197">
        <v>1203.3900000000001</v>
      </c>
      <c r="P5368" s="124" t="s">
        <v>1314</v>
      </c>
    </row>
    <row r="5369" spans="1:16" ht="51">
      <c r="A5369" s="266">
        <v>526</v>
      </c>
      <c r="B5369" s="124"/>
      <c r="C5369" s="125" t="s">
        <v>846</v>
      </c>
      <c r="D5369" s="195">
        <v>43230</v>
      </c>
      <c r="E5369" s="124" t="s">
        <v>10678</v>
      </c>
      <c r="F5369" s="124" t="s">
        <v>3</v>
      </c>
      <c r="G5369" s="124">
        <v>1621338</v>
      </c>
      <c r="H5369" s="124"/>
      <c r="I5369" s="128" t="s">
        <v>12968</v>
      </c>
      <c r="J5369" s="124"/>
      <c r="K5369" s="124"/>
      <c r="L5369" s="124"/>
      <c r="M5369" s="124"/>
      <c r="N5369" s="197">
        <v>0</v>
      </c>
      <c r="O5369" s="197">
        <v>69.960000000000008</v>
      </c>
      <c r="P5369" s="124" t="s">
        <v>1314</v>
      </c>
    </row>
    <row r="5370" spans="1:16" ht="51">
      <c r="A5370" s="266" t="s">
        <v>619</v>
      </c>
      <c r="B5370" s="124"/>
      <c r="C5370" s="125" t="s">
        <v>713</v>
      </c>
      <c r="D5370" s="195">
        <v>43230</v>
      </c>
      <c r="E5370" s="124" t="s">
        <v>10679</v>
      </c>
      <c r="F5370" s="124" t="s">
        <v>3</v>
      </c>
      <c r="G5370" s="124">
        <v>1621340</v>
      </c>
      <c r="H5370" s="124"/>
      <c r="I5370" s="128" t="s">
        <v>12969</v>
      </c>
      <c r="J5370" s="124"/>
      <c r="K5370" s="124"/>
      <c r="L5370" s="124"/>
      <c r="M5370" s="124"/>
      <c r="N5370" s="197">
        <v>0</v>
      </c>
      <c r="O5370" s="197">
        <v>3085</v>
      </c>
      <c r="P5370" s="124" t="s">
        <v>1314</v>
      </c>
    </row>
    <row r="5371" spans="1:16" ht="51">
      <c r="A5371" s="266" t="s">
        <v>619</v>
      </c>
      <c r="B5371" s="124"/>
      <c r="C5371" s="125" t="s">
        <v>713</v>
      </c>
      <c r="D5371" s="195">
        <v>43230</v>
      </c>
      <c r="E5371" s="124" t="s">
        <v>10680</v>
      </c>
      <c r="F5371" s="124" t="s">
        <v>3</v>
      </c>
      <c r="G5371" s="124">
        <v>1621342</v>
      </c>
      <c r="H5371" s="124"/>
      <c r="I5371" s="128" t="s">
        <v>12970</v>
      </c>
      <c r="J5371" s="124"/>
      <c r="K5371" s="124"/>
      <c r="L5371" s="124"/>
      <c r="M5371" s="124"/>
      <c r="N5371" s="197">
        <v>0</v>
      </c>
      <c r="O5371" s="197">
        <v>0.69000000000000006</v>
      </c>
      <c r="P5371" s="124" t="s">
        <v>1314</v>
      </c>
    </row>
    <row r="5372" spans="1:16" ht="51">
      <c r="A5372" s="266" t="s">
        <v>619</v>
      </c>
      <c r="B5372" s="124"/>
      <c r="C5372" s="125" t="s">
        <v>713</v>
      </c>
      <c r="D5372" s="195">
        <v>43230</v>
      </c>
      <c r="E5372" s="124" t="s">
        <v>10681</v>
      </c>
      <c r="F5372" s="124" t="s">
        <v>3</v>
      </c>
      <c r="G5372" s="124">
        <v>1621345</v>
      </c>
      <c r="H5372" s="124"/>
      <c r="I5372" s="128" t="s">
        <v>12971</v>
      </c>
      <c r="J5372" s="124"/>
      <c r="K5372" s="124"/>
      <c r="L5372" s="124"/>
      <c r="M5372" s="124"/>
      <c r="N5372" s="197">
        <v>0</v>
      </c>
      <c r="O5372" s="197">
        <v>3085</v>
      </c>
      <c r="P5372" s="124" t="s">
        <v>1314</v>
      </c>
    </row>
    <row r="5373" spans="1:16" ht="51">
      <c r="A5373" s="266" t="s">
        <v>619</v>
      </c>
      <c r="B5373" s="124"/>
      <c r="C5373" s="125" t="s">
        <v>713</v>
      </c>
      <c r="D5373" s="195">
        <v>43230</v>
      </c>
      <c r="E5373" s="124" t="s">
        <v>10682</v>
      </c>
      <c r="F5373" s="124" t="s">
        <v>3</v>
      </c>
      <c r="G5373" s="124">
        <v>1621347</v>
      </c>
      <c r="H5373" s="124"/>
      <c r="I5373" s="128" t="s">
        <v>12971</v>
      </c>
      <c r="J5373" s="124"/>
      <c r="K5373" s="124"/>
      <c r="L5373" s="124"/>
      <c r="M5373" s="124"/>
      <c r="N5373" s="197">
        <v>0</v>
      </c>
      <c r="O5373" s="197">
        <v>0.69000000000000006</v>
      </c>
      <c r="P5373" s="124" t="s">
        <v>1314</v>
      </c>
    </row>
    <row r="5374" spans="1:16" ht="51">
      <c r="A5374" s="266" t="s">
        <v>619</v>
      </c>
      <c r="B5374" s="124"/>
      <c r="C5374" s="125" t="s">
        <v>713</v>
      </c>
      <c r="D5374" s="195">
        <v>43230</v>
      </c>
      <c r="E5374" s="124" t="s">
        <v>10683</v>
      </c>
      <c r="F5374" s="124" t="s">
        <v>3</v>
      </c>
      <c r="G5374" s="124">
        <v>1621170</v>
      </c>
      <c r="H5374" s="124"/>
      <c r="I5374" s="128" t="s">
        <v>12972</v>
      </c>
      <c r="J5374" s="124"/>
      <c r="K5374" s="124"/>
      <c r="L5374" s="124"/>
      <c r="M5374" s="124"/>
      <c r="N5374" s="197">
        <v>0</v>
      </c>
      <c r="O5374" s="197">
        <v>45</v>
      </c>
      <c r="P5374" s="124" t="s">
        <v>1314</v>
      </c>
    </row>
    <row r="5375" spans="1:16" ht="51">
      <c r="A5375" s="266">
        <v>155</v>
      </c>
      <c r="B5375" s="124"/>
      <c r="C5375" s="125" t="s">
        <v>744</v>
      </c>
      <c r="D5375" s="195">
        <v>43230</v>
      </c>
      <c r="E5375" s="124" t="s">
        <v>10684</v>
      </c>
      <c r="F5375" s="124" t="s">
        <v>3</v>
      </c>
      <c r="G5375" s="124">
        <v>1621185</v>
      </c>
      <c r="H5375" s="124"/>
      <c r="I5375" s="128" t="s">
        <v>12973</v>
      </c>
      <c r="J5375" s="124"/>
      <c r="K5375" s="124"/>
      <c r="L5375" s="124"/>
      <c r="M5375" s="124"/>
      <c r="N5375" s="197">
        <v>0</v>
      </c>
      <c r="O5375" s="197">
        <v>110</v>
      </c>
      <c r="P5375" s="124" t="s">
        <v>1314</v>
      </c>
    </row>
    <row r="5376" spans="1:16" ht="51">
      <c r="A5376" s="266" t="s">
        <v>619</v>
      </c>
      <c r="B5376" s="124"/>
      <c r="C5376" s="125" t="s">
        <v>713</v>
      </c>
      <c r="D5376" s="195">
        <v>43230</v>
      </c>
      <c r="E5376" s="124" t="s">
        <v>10685</v>
      </c>
      <c r="F5376" s="124" t="s">
        <v>3</v>
      </c>
      <c r="G5376" s="124">
        <v>1621195</v>
      </c>
      <c r="H5376" s="124"/>
      <c r="I5376" s="128" t="s">
        <v>12974</v>
      </c>
      <c r="J5376" s="124"/>
      <c r="K5376" s="124"/>
      <c r="L5376" s="124"/>
      <c r="M5376" s="124"/>
      <c r="N5376" s="197">
        <v>0</v>
      </c>
      <c r="O5376" s="197">
        <v>1726</v>
      </c>
      <c r="P5376" s="124" t="s">
        <v>1314</v>
      </c>
    </row>
    <row r="5377" spans="1:16" ht="51">
      <c r="A5377" s="266" t="s">
        <v>619</v>
      </c>
      <c r="B5377" s="124"/>
      <c r="C5377" s="125" t="s">
        <v>713</v>
      </c>
      <c r="D5377" s="195">
        <v>43230</v>
      </c>
      <c r="E5377" s="124" t="s">
        <v>10686</v>
      </c>
      <c r="F5377" s="124" t="s">
        <v>3</v>
      </c>
      <c r="G5377" s="124">
        <v>1621197</v>
      </c>
      <c r="H5377" s="124"/>
      <c r="I5377" s="128" t="s">
        <v>12975</v>
      </c>
      <c r="J5377" s="124"/>
      <c r="K5377" s="124"/>
      <c r="L5377" s="124"/>
      <c r="M5377" s="124"/>
      <c r="N5377" s="197">
        <v>0</v>
      </c>
      <c r="O5377" s="197">
        <v>3339.9700000000003</v>
      </c>
      <c r="P5377" s="124" t="s">
        <v>1314</v>
      </c>
    </row>
    <row r="5378" spans="1:16" ht="51">
      <c r="A5378" s="266">
        <v>291</v>
      </c>
      <c r="B5378" s="124"/>
      <c r="C5378" s="125" t="s">
        <v>794</v>
      </c>
      <c r="D5378" s="195">
        <v>43230</v>
      </c>
      <c r="E5378" s="124" t="s">
        <v>10687</v>
      </c>
      <c r="F5378" s="124" t="s">
        <v>3</v>
      </c>
      <c r="G5378" s="124">
        <v>1621230</v>
      </c>
      <c r="H5378" s="124"/>
      <c r="I5378" s="128" t="s">
        <v>5539</v>
      </c>
      <c r="J5378" s="124"/>
      <c r="K5378" s="124"/>
      <c r="L5378" s="124"/>
      <c r="M5378" s="124"/>
      <c r="N5378" s="197">
        <v>0</v>
      </c>
      <c r="O5378" s="197">
        <v>107.33</v>
      </c>
      <c r="P5378" s="124" t="s">
        <v>1314</v>
      </c>
    </row>
    <row r="5379" spans="1:16" ht="51">
      <c r="A5379" s="266" t="s">
        <v>619</v>
      </c>
      <c r="B5379" s="124"/>
      <c r="C5379" s="125" t="s">
        <v>713</v>
      </c>
      <c r="D5379" s="195">
        <v>43230</v>
      </c>
      <c r="E5379" s="124" t="s">
        <v>10688</v>
      </c>
      <c r="F5379" s="124" t="s">
        <v>3</v>
      </c>
      <c r="G5379" s="124">
        <v>1621232</v>
      </c>
      <c r="H5379" s="124"/>
      <c r="I5379" s="128" t="s">
        <v>12976</v>
      </c>
      <c r="J5379" s="124"/>
      <c r="K5379" s="124"/>
      <c r="L5379" s="124"/>
      <c r="M5379" s="124"/>
      <c r="N5379" s="197">
        <v>0</v>
      </c>
      <c r="O5379" s="197">
        <v>1670.4</v>
      </c>
      <c r="P5379" s="124" t="s">
        <v>1314</v>
      </c>
    </row>
    <row r="5380" spans="1:16" ht="38.25">
      <c r="A5380" s="266">
        <v>670</v>
      </c>
      <c r="B5380" s="124"/>
      <c r="C5380" s="125" t="s">
        <v>235</v>
      </c>
      <c r="D5380" s="195">
        <v>43230</v>
      </c>
      <c r="E5380" s="124" t="s">
        <v>10689</v>
      </c>
      <c r="F5380" s="124" t="s">
        <v>3</v>
      </c>
      <c r="G5380" s="124">
        <v>1621243</v>
      </c>
      <c r="H5380" s="124"/>
      <c r="I5380" s="128" t="s">
        <v>12977</v>
      </c>
      <c r="J5380" s="124"/>
      <c r="K5380" s="124"/>
      <c r="L5380" s="124"/>
      <c r="M5380" s="124"/>
      <c r="N5380" s="197">
        <v>0</v>
      </c>
      <c r="O5380" s="197">
        <v>222.6</v>
      </c>
      <c r="P5380" s="124" t="s">
        <v>1314</v>
      </c>
    </row>
    <row r="5381" spans="1:16" ht="51">
      <c r="A5381" s="266">
        <v>670</v>
      </c>
      <c r="B5381" s="124"/>
      <c r="C5381" s="125" t="s">
        <v>235</v>
      </c>
      <c r="D5381" s="195">
        <v>43230</v>
      </c>
      <c r="E5381" s="124" t="s">
        <v>10690</v>
      </c>
      <c r="F5381" s="124" t="s">
        <v>3</v>
      </c>
      <c r="G5381" s="124">
        <v>1621246</v>
      </c>
      <c r="H5381" s="124"/>
      <c r="I5381" s="128" t="s">
        <v>12978</v>
      </c>
      <c r="J5381" s="124"/>
      <c r="K5381" s="124"/>
      <c r="L5381" s="124"/>
      <c r="M5381" s="124"/>
      <c r="N5381" s="197">
        <v>0</v>
      </c>
      <c r="O5381" s="197">
        <v>222.6</v>
      </c>
      <c r="P5381" s="124" t="s">
        <v>1314</v>
      </c>
    </row>
    <row r="5382" spans="1:16" ht="51">
      <c r="A5382" s="266" t="s">
        <v>619</v>
      </c>
      <c r="B5382" s="124"/>
      <c r="C5382" s="125" t="s">
        <v>713</v>
      </c>
      <c r="D5382" s="195">
        <v>43230</v>
      </c>
      <c r="E5382" s="124" t="s">
        <v>10691</v>
      </c>
      <c r="F5382" s="124" t="s">
        <v>3</v>
      </c>
      <c r="G5382" s="124">
        <v>1621249</v>
      </c>
      <c r="H5382" s="124"/>
      <c r="I5382" s="128" t="s">
        <v>12979</v>
      </c>
      <c r="J5382" s="124"/>
      <c r="K5382" s="124"/>
      <c r="L5382" s="124"/>
      <c r="M5382" s="124"/>
      <c r="N5382" s="197">
        <v>0</v>
      </c>
      <c r="O5382" s="197">
        <v>7667.95</v>
      </c>
      <c r="P5382" s="124" t="s">
        <v>1314</v>
      </c>
    </row>
    <row r="5383" spans="1:16" ht="51">
      <c r="A5383" s="266">
        <v>203</v>
      </c>
      <c r="B5383" s="124"/>
      <c r="C5383" s="125" t="s">
        <v>757</v>
      </c>
      <c r="D5383" s="195">
        <v>43230</v>
      </c>
      <c r="E5383" s="124" t="s">
        <v>10692</v>
      </c>
      <c r="F5383" s="124" t="s">
        <v>3</v>
      </c>
      <c r="G5383" s="124">
        <v>1621251</v>
      </c>
      <c r="H5383" s="124"/>
      <c r="I5383" s="128" t="s">
        <v>12980</v>
      </c>
      <c r="J5383" s="124"/>
      <c r="K5383" s="124"/>
      <c r="L5383" s="124"/>
      <c r="M5383" s="124"/>
      <c r="N5383" s="197">
        <v>0</v>
      </c>
      <c r="O5383" s="197">
        <v>2090.5</v>
      </c>
      <c r="P5383" s="124" t="s">
        <v>1314</v>
      </c>
    </row>
    <row r="5384" spans="1:16" ht="51">
      <c r="A5384" s="266" t="s">
        <v>619</v>
      </c>
      <c r="B5384" s="124"/>
      <c r="C5384" s="125" t="s">
        <v>713</v>
      </c>
      <c r="D5384" s="195">
        <v>43230</v>
      </c>
      <c r="E5384" s="124" t="s">
        <v>10693</v>
      </c>
      <c r="F5384" s="124" t="s">
        <v>3</v>
      </c>
      <c r="G5384" s="124">
        <v>1621258</v>
      </c>
      <c r="H5384" s="124"/>
      <c r="I5384" s="128" t="s">
        <v>12811</v>
      </c>
      <c r="J5384" s="124"/>
      <c r="K5384" s="124"/>
      <c r="L5384" s="124"/>
      <c r="M5384" s="124"/>
      <c r="N5384" s="197">
        <v>0</v>
      </c>
      <c r="O5384" s="197">
        <v>2406.04</v>
      </c>
      <c r="P5384" s="124" t="s">
        <v>1314</v>
      </c>
    </row>
    <row r="5385" spans="1:16" ht="51">
      <c r="A5385" s="266">
        <v>190</v>
      </c>
      <c r="B5385" s="124"/>
      <c r="C5385" s="125" t="s">
        <v>107</v>
      </c>
      <c r="D5385" s="195">
        <v>43230</v>
      </c>
      <c r="E5385" s="124" t="s">
        <v>10694</v>
      </c>
      <c r="F5385" s="124" t="s">
        <v>3</v>
      </c>
      <c r="G5385" s="124">
        <v>1621260</v>
      </c>
      <c r="H5385" s="124"/>
      <c r="I5385" s="128" t="s">
        <v>12981</v>
      </c>
      <c r="J5385" s="124"/>
      <c r="K5385" s="124"/>
      <c r="L5385" s="124"/>
      <c r="M5385" s="124"/>
      <c r="N5385" s="197">
        <v>0</v>
      </c>
      <c r="O5385" s="197">
        <v>420</v>
      </c>
      <c r="P5385" s="124" t="s">
        <v>1314</v>
      </c>
    </row>
    <row r="5386" spans="1:16" ht="63.75">
      <c r="A5386" s="266">
        <v>221</v>
      </c>
      <c r="B5386" s="124"/>
      <c r="C5386" s="125" t="s">
        <v>763</v>
      </c>
      <c r="D5386" s="195">
        <v>43230</v>
      </c>
      <c r="E5386" s="124" t="s">
        <v>10695</v>
      </c>
      <c r="F5386" s="124" t="s">
        <v>3</v>
      </c>
      <c r="G5386" s="124">
        <v>1621262</v>
      </c>
      <c r="H5386" s="124"/>
      <c r="I5386" s="128" t="s">
        <v>12982</v>
      </c>
      <c r="J5386" s="124"/>
      <c r="K5386" s="124"/>
      <c r="L5386" s="124"/>
      <c r="M5386" s="124"/>
      <c r="N5386" s="197">
        <v>0</v>
      </c>
      <c r="O5386" s="197">
        <v>2</v>
      </c>
      <c r="P5386" s="124" t="s">
        <v>1314</v>
      </c>
    </row>
    <row r="5387" spans="1:16" ht="63.75">
      <c r="A5387" s="266">
        <v>221</v>
      </c>
      <c r="B5387" s="124"/>
      <c r="C5387" s="125" t="s">
        <v>763</v>
      </c>
      <c r="D5387" s="195">
        <v>43230</v>
      </c>
      <c r="E5387" s="124" t="s">
        <v>10696</v>
      </c>
      <c r="F5387" s="124" t="s">
        <v>3</v>
      </c>
      <c r="G5387" s="124">
        <v>1621263</v>
      </c>
      <c r="H5387" s="124"/>
      <c r="I5387" s="128" t="s">
        <v>12983</v>
      </c>
      <c r="J5387" s="124"/>
      <c r="K5387" s="124"/>
      <c r="L5387" s="124"/>
      <c r="M5387" s="124"/>
      <c r="N5387" s="197">
        <v>0</v>
      </c>
      <c r="O5387" s="197">
        <v>2</v>
      </c>
      <c r="P5387" s="124" t="s">
        <v>1314</v>
      </c>
    </row>
    <row r="5388" spans="1:16" ht="51">
      <c r="A5388" s="266" t="s">
        <v>619</v>
      </c>
      <c r="B5388" s="124"/>
      <c r="C5388" s="125" t="s">
        <v>713</v>
      </c>
      <c r="D5388" s="195">
        <v>43230</v>
      </c>
      <c r="E5388" s="124" t="s">
        <v>10697</v>
      </c>
      <c r="F5388" s="124" t="s">
        <v>3</v>
      </c>
      <c r="G5388" s="124">
        <v>1621391</v>
      </c>
      <c r="H5388" s="124"/>
      <c r="I5388" s="128" t="s">
        <v>12984</v>
      </c>
      <c r="J5388" s="124"/>
      <c r="K5388" s="124"/>
      <c r="L5388" s="124"/>
      <c r="M5388" s="124"/>
      <c r="N5388" s="197">
        <v>0</v>
      </c>
      <c r="O5388" s="197">
        <v>1174.7</v>
      </c>
      <c r="P5388" s="124" t="s">
        <v>1314</v>
      </c>
    </row>
    <row r="5389" spans="1:16" ht="51">
      <c r="A5389" s="266" t="s">
        <v>619</v>
      </c>
      <c r="B5389" s="124"/>
      <c r="C5389" s="125" t="s">
        <v>713</v>
      </c>
      <c r="D5389" s="195">
        <v>43230</v>
      </c>
      <c r="E5389" s="124" t="s">
        <v>10698</v>
      </c>
      <c r="F5389" s="124" t="s">
        <v>3</v>
      </c>
      <c r="G5389" s="124">
        <v>1621395</v>
      </c>
      <c r="H5389" s="124"/>
      <c r="I5389" s="128" t="s">
        <v>12985</v>
      </c>
      <c r="J5389" s="124"/>
      <c r="K5389" s="124"/>
      <c r="L5389" s="124"/>
      <c r="M5389" s="124"/>
      <c r="N5389" s="197">
        <v>0</v>
      </c>
      <c r="O5389" s="197">
        <v>27167.53</v>
      </c>
      <c r="P5389" s="124" t="s">
        <v>1314</v>
      </c>
    </row>
    <row r="5390" spans="1:16" ht="51">
      <c r="A5390" s="266">
        <v>287</v>
      </c>
      <c r="B5390" s="124"/>
      <c r="C5390" s="125" t="s">
        <v>790</v>
      </c>
      <c r="D5390" s="195">
        <v>43230</v>
      </c>
      <c r="E5390" s="124" t="s">
        <v>10699</v>
      </c>
      <c r="F5390" s="124" t="s">
        <v>3</v>
      </c>
      <c r="G5390" s="124">
        <v>1621410</v>
      </c>
      <c r="H5390" s="124"/>
      <c r="I5390" s="128" t="s">
        <v>12986</v>
      </c>
      <c r="J5390" s="124"/>
      <c r="K5390" s="124"/>
      <c r="L5390" s="124"/>
      <c r="M5390" s="124"/>
      <c r="N5390" s="197">
        <v>0</v>
      </c>
      <c r="O5390" s="197">
        <v>12387.02</v>
      </c>
      <c r="P5390" s="124" t="s">
        <v>1314</v>
      </c>
    </row>
    <row r="5391" spans="1:16" ht="63.75">
      <c r="A5391" s="266">
        <v>344</v>
      </c>
      <c r="B5391" s="124"/>
      <c r="C5391" s="125" t="s">
        <v>818</v>
      </c>
      <c r="D5391" s="195">
        <v>43230</v>
      </c>
      <c r="E5391" s="124" t="s">
        <v>10700</v>
      </c>
      <c r="F5391" s="124" t="s">
        <v>3</v>
      </c>
      <c r="G5391" s="124">
        <v>1621427</v>
      </c>
      <c r="H5391" s="124"/>
      <c r="I5391" s="128" t="s">
        <v>12987</v>
      </c>
      <c r="J5391" s="124"/>
      <c r="K5391" s="124"/>
      <c r="L5391" s="124"/>
      <c r="M5391" s="124"/>
      <c r="N5391" s="197">
        <v>0</v>
      </c>
      <c r="O5391" s="197">
        <v>7000</v>
      </c>
      <c r="P5391" s="124" t="s">
        <v>1314</v>
      </c>
    </row>
    <row r="5392" spans="1:16" ht="51">
      <c r="A5392" s="266" t="s">
        <v>619</v>
      </c>
      <c r="B5392" s="124"/>
      <c r="C5392" s="125" t="s">
        <v>713</v>
      </c>
      <c r="D5392" s="195">
        <v>43230</v>
      </c>
      <c r="E5392" s="124" t="s">
        <v>10701</v>
      </c>
      <c r="F5392" s="124" t="s">
        <v>3</v>
      </c>
      <c r="G5392" s="124">
        <v>1621350</v>
      </c>
      <c r="H5392" s="124"/>
      <c r="I5392" s="128" t="s">
        <v>12988</v>
      </c>
      <c r="J5392" s="124"/>
      <c r="K5392" s="124"/>
      <c r="L5392" s="124"/>
      <c r="M5392" s="124"/>
      <c r="N5392" s="197">
        <v>0</v>
      </c>
      <c r="O5392" s="197">
        <v>3085</v>
      </c>
      <c r="P5392" s="124" t="s">
        <v>1314</v>
      </c>
    </row>
    <row r="5393" spans="1:16" ht="51">
      <c r="A5393" s="266" t="s">
        <v>619</v>
      </c>
      <c r="B5393" s="124"/>
      <c r="C5393" s="125" t="s">
        <v>713</v>
      </c>
      <c r="D5393" s="195">
        <v>43230</v>
      </c>
      <c r="E5393" s="124" t="s">
        <v>10702</v>
      </c>
      <c r="F5393" s="124" t="s">
        <v>3</v>
      </c>
      <c r="G5393" s="124">
        <v>1621351</v>
      </c>
      <c r="H5393" s="124"/>
      <c r="I5393" s="128" t="s">
        <v>12988</v>
      </c>
      <c r="J5393" s="124"/>
      <c r="K5393" s="124"/>
      <c r="L5393" s="124"/>
      <c r="M5393" s="124"/>
      <c r="N5393" s="197">
        <v>0</v>
      </c>
      <c r="O5393" s="197">
        <v>0.69000000000000006</v>
      </c>
      <c r="P5393" s="124" t="s">
        <v>1314</v>
      </c>
    </row>
    <row r="5394" spans="1:16" ht="51">
      <c r="A5394" s="266" t="s">
        <v>619</v>
      </c>
      <c r="B5394" s="124"/>
      <c r="C5394" s="125" t="s">
        <v>713</v>
      </c>
      <c r="D5394" s="195">
        <v>43230</v>
      </c>
      <c r="E5394" s="124" t="s">
        <v>10703</v>
      </c>
      <c r="F5394" s="124" t="s">
        <v>3</v>
      </c>
      <c r="G5394" s="124">
        <v>1621352</v>
      </c>
      <c r="H5394" s="124"/>
      <c r="I5394" s="128" t="s">
        <v>12989</v>
      </c>
      <c r="J5394" s="124"/>
      <c r="K5394" s="124"/>
      <c r="L5394" s="124"/>
      <c r="M5394" s="124"/>
      <c r="N5394" s="197">
        <v>0</v>
      </c>
      <c r="O5394" s="197">
        <v>3085</v>
      </c>
      <c r="P5394" s="124" t="s">
        <v>1314</v>
      </c>
    </row>
    <row r="5395" spans="1:16" ht="51">
      <c r="A5395" s="266" t="s">
        <v>619</v>
      </c>
      <c r="B5395" s="124"/>
      <c r="C5395" s="125" t="s">
        <v>713</v>
      </c>
      <c r="D5395" s="195">
        <v>43230</v>
      </c>
      <c r="E5395" s="124" t="s">
        <v>10704</v>
      </c>
      <c r="F5395" s="124" t="s">
        <v>3</v>
      </c>
      <c r="G5395" s="124">
        <v>1621356</v>
      </c>
      <c r="H5395" s="124"/>
      <c r="I5395" s="128" t="s">
        <v>12990</v>
      </c>
      <c r="J5395" s="124"/>
      <c r="K5395" s="124"/>
      <c r="L5395" s="124"/>
      <c r="M5395" s="124"/>
      <c r="N5395" s="197">
        <v>0</v>
      </c>
      <c r="O5395" s="197">
        <v>0.69000000000000006</v>
      </c>
      <c r="P5395" s="124" t="s">
        <v>1314</v>
      </c>
    </row>
    <row r="5396" spans="1:16" ht="51">
      <c r="A5396" s="266" t="s">
        <v>619</v>
      </c>
      <c r="B5396" s="124"/>
      <c r="C5396" s="125" t="s">
        <v>713</v>
      </c>
      <c r="D5396" s="195">
        <v>43230</v>
      </c>
      <c r="E5396" s="124" t="s">
        <v>10705</v>
      </c>
      <c r="F5396" s="124" t="s">
        <v>3</v>
      </c>
      <c r="G5396" s="124">
        <v>1621357</v>
      </c>
      <c r="H5396" s="124"/>
      <c r="I5396" s="128" t="s">
        <v>12991</v>
      </c>
      <c r="J5396" s="124"/>
      <c r="K5396" s="124"/>
      <c r="L5396" s="124"/>
      <c r="M5396" s="124"/>
      <c r="N5396" s="197">
        <v>0</v>
      </c>
      <c r="O5396" s="197">
        <v>3085</v>
      </c>
      <c r="P5396" s="124" t="s">
        <v>1314</v>
      </c>
    </row>
    <row r="5397" spans="1:16" ht="51">
      <c r="A5397" s="266" t="s">
        <v>619</v>
      </c>
      <c r="B5397" s="124"/>
      <c r="C5397" s="125" t="s">
        <v>713</v>
      </c>
      <c r="D5397" s="195">
        <v>43230</v>
      </c>
      <c r="E5397" s="124" t="s">
        <v>10706</v>
      </c>
      <c r="F5397" s="124" t="s">
        <v>3</v>
      </c>
      <c r="G5397" s="124">
        <v>1621358</v>
      </c>
      <c r="H5397" s="124"/>
      <c r="I5397" s="128" t="s">
        <v>12991</v>
      </c>
      <c r="J5397" s="124"/>
      <c r="K5397" s="124"/>
      <c r="L5397" s="124"/>
      <c r="M5397" s="124"/>
      <c r="N5397" s="197">
        <v>0</v>
      </c>
      <c r="O5397" s="197">
        <v>0.69000000000000006</v>
      </c>
      <c r="P5397" s="124" t="s">
        <v>1314</v>
      </c>
    </row>
    <row r="5398" spans="1:16" ht="51">
      <c r="A5398" s="266" t="s">
        <v>619</v>
      </c>
      <c r="B5398" s="124"/>
      <c r="C5398" s="125" t="s">
        <v>713</v>
      </c>
      <c r="D5398" s="195">
        <v>43230</v>
      </c>
      <c r="E5398" s="124" t="s">
        <v>10707</v>
      </c>
      <c r="F5398" s="124" t="s">
        <v>3</v>
      </c>
      <c r="G5398" s="124">
        <v>1621360</v>
      </c>
      <c r="H5398" s="124"/>
      <c r="I5398" s="128" t="s">
        <v>12992</v>
      </c>
      <c r="J5398" s="124"/>
      <c r="K5398" s="124"/>
      <c r="L5398" s="124"/>
      <c r="M5398" s="124"/>
      <c r="N5398" s="197">
        <v>0</v>
      </c>
      <c r="O5398" s="197">
        <v>3085</v>
      </c>
      <c r="P5398" s="124" t="s">
        <v>1314</v>
      </c>
    </row>
    <row r="5399" spans="1:16" ht="51">
      <c r="A5399" s="266" t="s">
        <v>619</v>
      </c>
      <c r="B5399" s="124"/>
      <c r="C5399" s="125" t="s">
        <v>713</v>
      </c>
      <c r="D5399" s="195">
        <v>43230</v>
      </c>
      <c r="E5399" s="124" t="s">
        <v>10708</v>
      </c>
      <c r="F5399" s="124" t="s">
        <v>3</v>
      </c>
      <c r="G5399" s="124">
        <v>1621363</v>
      </c>
      <c r="H5399" s="124"/>
      <c r="I5399" s="128" t="s">
        <v>12992</v>
      </c>
      <c r="J5399" s="124"/>
      <c r="K5399" s="124"/>
      <c r="L5399" s="124"/>
      <c r="M5399" s="124"/>
      <c r="N5399" s="197">
        <v>0</v>
      </c>
      <c r="O5399" s="197">
        <v>0.69000000000000006</v>
      </c>
      <c r="P5399" s="124" t="s">
        <v>1314</v>
      </c>
    </row>
    <row r="5400" spans="1:16" ht="51">
      <c r="A5400" s="266" t="s">
        <v>619</v>
      </c>
      <c r="B5400" s="124"/>
      <c r="C5400" s="125" t="s">
        <v>713</v>
      </c>
      <c r="D5400" s="195">
        <v>43230</v>
      </c>
      <c r="E5400" s="124" t="s">
        <v>10709</v>
      </c>
      <c r="F5400" s="124" t="s">
        <v>3</v>
      </c>
      <c r="G5400" s="124">
        <v>1621364</v>
      </c>
      <c r="H5400" s="124"/>
      <c r="I5400" s="128" t="s">
        <v>12993</v>
      </c>
      <c r="J5400" s="124"/>
      <c r="K5400" s="124"/>
      <c r="L5400" s="124"/>
      <c r="M5400" s="124"/>
      <c r="N5400" s="197">
        <v>0</v>
      </c>
      <c r="O5400" s="197">
        <v>3046.81</v>
      </c>
      <c r="P5400" s="124" t="s">
        <v>1314</v>
      </c>
    </row>
    <row r="5401" spans="1:16" ht="51">
      <c r="A5401" s="266" t="s">
        <v>619</v>
      </c>
      <c r="B5401" s="124"/>
      <c r="C5401" s="125" t="s">
        <v>713</v>
      </c>
      <c r="D5401" s="195">
        <v>43230</v>
      </c>
      <c r="E5401" s="124" t="s">
        <v>10710</v>
      </c>
      <c r="F5401" s="124" t="s">
        <v>3</v>
      </c>
      <c r="G5401" s="124">
        <v>1621367</v>
      </c>
      <c r="H5401" s="124"/>
      <c r="I5401" s="128" t="s">
        <v>12994</v>
      </c>
      <c r="J5401" s="124"/>
      <c r="K5401" s="124"/>
      <c r="L5401" s="124"/>
      <c r="M5401" s="124"/>
      <c r="N5401" s="197">
        <v>0</v>
      </c>
      <c r="O5401" s="197">
        <v>38.880000000000003</v>
      </c>
      <c r="P5401" s="124" t="s">
        <v>1314</v>
      </c>
    </row>
    <row r="5402" spans="1:16" ht="51">
      <c r="A5402" s="266" t="s">
        <v>619</v>
      </c>
      <c r="B5402" s="124"/>
      <c r="C5402" s="125" t="s">
        <v>713</v>
      </c>
      <c r="D5402" s="195">
        <v>43230</v>
      </c>
      <c r="E5402" s="124" t="s">
        <v>10711</v>
      </c>
      <c r="F5402" s="124" t="s">
        <v>3</v>
      </c>
      <c r="G5402" s="124">
        <v>1621368</v>
      </c>
      <c r="H5402" s="124"/>
      <c r="I5402" s="128" t="s">
        <v>12995</v>
      </c>
      <c r="J5402" s="124"/>
      <c r="K5402" s="124"/>
      <c r="L5402" s="124"/>
      <c r="M5402" s="124"/>
      <c r="N5402" s="197">
        <v>0</v>
      </c>
      <c r="O5402" s="197">
        <v>862.4</v>
      </c>
      <c r="P5402" s="124" t="s">
        <v>1314</v>
      </c>
    </row>
    <row r="5403" spans="1:16" ht="51">
      <c r="A5403" s="266" t="s">
        <v>619</v>
      </c>
      <c r="B5403" s="124"/>
      <c r="C5403" s="125" t="s">
        <v>713</v>
      </c>
      <c r="D5403" s="195">
        <v>43230</v>
      </c>
      <c r="E5403" s="124" t="s">
        <v>10712</v>
      </c>
      <c r="F5403" s="124" t="s">
        <v>3</v>
      </c>
      <c r="G5403" s="124">
        <v>1621371</v>
      </c>
      <c r="H5403" s="124"/>
      <c r="I5403" s="128" t="s">
        <v>12996</v>
      </c>
      <c r="J5403" s="124"/>
      <c r="K5403" s="124"/>
      <c r="L5403" s="124"/>
      <c r="M5403" s="124"/>
      <c r="N5403" s="197">
        <v>0</v>
      </c>
      <c r="O5403" s="197">
        <v>3259.71</v>
      </c>
      <c r="P5403" s="124" t="s">
        <v>1314</v>
      </c>
    </row>
    <row r="5404" spans="1:16" ht="51">
      <c r="A5404" s="266" t="s">
        <v>619</v>
      </c>
      <c r="B5404" s="124"/>
      <c r="C5404" s="125" t="s">
        <v>713</v>
      </c>
      <c r="D5404" s="195">
        <v>43230</v>
      </c>
      <c r="E5404" s="124" t="s">
        <v>10713</v>
      </c>
      <c r="F5404" s="124" t="s">
        <v>3</v>
      </c>
      <c r="G5404" s="124">
        <v>1621373</v>
      </c>
      <c r="H5404" s="124"/>
      <c r="I5404" s="128" t="s">
        <v>12996</v>
      </c>
      <c r="J5404" s="124"/>
      <c r="K5404" s="124"/>
      <c r="L5404" s="124"/>
      <c r="M5404" s="124"/>
      <c r="N5404" s="197">
        <v>0</v>
      </c>
      <c r="O5404" s="197">
        <v>41.6</v>
      </c>
      <c r="P5404" s="124" t="s">
        <v>1314</v>
      </c>
    </row>
    <row r="5405" spans="1:16" ht="51">
      <c r="A5405" s="266" t="s">
        <v>619</v>
      </c>
      <c r="B5405" s="124"/>
      <c r="C5405" s="125" t="s">
        <v>713</v>
      </c>
      <c r="D5405" s="195">
        <v>43230</v>
      </c>
      <c r="E5405" s="124" t="s">
        <v>10714</v>
      </c>
      <c r="F5405" s="124" t="s">
        <v>3</v>
      </c>
      <c r="G5405" s="124">
        <v>1621374</v>
      </c>
      <c r="H5405" s="124"/>
      <c r="I5405" s="128" t="s">
        <v>12997</v>
      </c>
      <c r="J5405" s="124"/>
      <c r="K5405" s="124"/>
      <c r="L5405" s="124"/>
      <c r="M5405" s="124"/>
      <c r="N5405" s="197">
        <v>0</v>
      </c>
      <c r="O5405" s="197">
        <v>3259.71</v>
      </c>
      <c r="P5405" s="124" t="s">
        <v>1314</v>
      </c>
    </row>
    <row r="5406" spans="1:16" ht="51">
      <c r="A5406" s="266" t="s">
        <v>619</v>
      </c>
      <c r="B5406" s="124"/>
      <c r="C5406" s="125" t="s">
        <v>713</v>
      </c>
      <c r="D5406" s="195">
        <v>43230</v>
      </c>
      <c r="E5406" s="124" t="s">
        <v>10715</v>
      </c>
      <c r="F5406" s="124" t="s">
        <v>3</v>
      </c>
      <c r="G5406" s="124">
        <v>1621375</v>
      </c>
      <c r="H5406" s="124"/>
      <c r="I5406" s="128" t="s">
        <v>12997</v>
      </c>
      <c r="J5406" s="124"/>
      <c r="K5406" s="124"/>
      <c r="L5406" s="124"/>
      <c r="M5406" s="124"/>
      <c r="N5406" s="197">
        <v>0</v>
      </c>
      <c r="O5406" s="197">
        <v>41.6</v>
      </c>
      <c r="P5406" s="124" t="s">
        <v>1314</v>
      </c>
    </row>
    <row r="5407" spans="1:16" ht="51">
      <c r="A5407" s="266" t="s">
        <v>619</v>
      </c>
      <c r="B5407" s="124"/>
      <c r="C5407" s="125" t="s">
        <v>713</v>
      </c>
      <c r="D5407" s="195">
        <v>43230</v>
      </c>
      <c r="E5407" s="124" t="s">
        <v>10716</v>
      </c>
      <c r="F5407" s="124" t="s">
        <v>3</v>
      </c>
      <c r="G5407" s="124">
        <v>1621376</v>
      </c>
      <c r="H5407" s="124"/>
      <c r="I5407" s="128" t="s">
        <v>12998</v>
      </c>
      <c r="J5407" s="124"/>
      <c r="K5407" s="124"/>
      <c r="L5407" s="124"/>
      <c r="M5407" s="124"/>
      <c r="N5407" s="197">
        <v>0</v>
      </c>
      <c r="O5407" s="197">
        <v>3259.71</v>
      </c>
      <c r="P5407" s="124" t="s">
        <v>1314</v>
      </c>
    </row>
    <row r="5408" spans="1:16" ht="51">
      <c r="A5408" s="266">
        <v>224</v>
      </c>
      <c r="B5408" s="124"/>
      <c r="C5408" s="125" t="s">
        <v>120</v>
      </c>
      <c r="D5408" s="195">
        <v>43230</v>
      </c>
      <c r="E5408" s="124" t="s">
        <v>10717</v>
      </c>
      <c r="F5408" s="124" t="s">
        <v>3</v>
      </c>
      <c r="G5408" s="124">
        <v>1621377</v>
      </c>
      <c r="H5408" s="124"/>
      <c r="I5408" s="128" t="s">
        <v>5893</v>
      </c>
      <c r="J5408" s="124"/>
      <c r="K5408" s="124"/>
      <c r="L5408" s="124"/>
      <c r="M5408" s="124"/>
      <c r="N5408" s="197">
        <v>0</v>
      </c>
      <c r="O5408" s="197">
        <v>150</v>
      </c>
      <c r="P5408" s="124" t="s">
        <v>1314</v>
      </c>
    </row>
    <row r="5409" spans="1:16" ht="51">
      <c r="A5409" s="266" t="s">
        <v>619</v>
      </c>
      <c r="B5409" s="124"/>
      <c r="C5409" s="125" t="s">
        <v>713</v>
      </c>
      <c r="D5409" s="195">
        <v>43230</v>
      </c>
      <c r="E5409" s="124" t="s">
        <v>10718</v>
      </c>
      <c r="F5409" s="124" t="s">
        <v>3</v>
      </c>
      <c r="G5409" s="124">
        <v>1621378</v>
      </c>
      <c r="H5409" s="124"/>
      <c r="I5409" s="128" t="s">
        <v>12998</v>
      </c>
      <c r="J5409" s="124"/>
      <c r="K5409" s="124"/>
      <c r="L5409" s="124"/>
      <c r="M5409" s="124"/>
      <c r="N5409" s="197">
        <v>0</v>
      </c>
      <c r="O5409" s="197">
        <v>41.6</v>
      </c>
      <c r="P5409" s="124" t="s">
        <v>1314</v>
      </c>
    </row>
    <row r="5410" spans="1:16" ht="51">
      <c r="A5410" s="266" t="s">
        <v>619</v>
      </c>
      <c r="B5410" s="124"/>
      <c r="C5410" s="125" t="s">
        <v>713</v>
      </c>
      <c r="D5410" s="195">
        <v>43230</v>
      </c>
      <c r="E5410" s="124" t="s">
        <v>10719</v>
      </c>
      <c r="F5410" s="124" t="s">
        <v>3</v>
      </c>
      <c r="G5410" s="124">
        <v>1621379</v>
      </c>
      <c r="H5410" s="124"/>
      <c r="I5410" s="128" t="s">
        <v>12999</v>
      </c>
      <c r="J5410" s="124"/>
      <c r="K5410" s="124"/>
      <c r="L5410" s="124"/>
      <c r="M5410" s="124"/>
      <c r="N5410" s="197">
        <v>0</v>
      </c>
      <c r="O5410" s="197">
        <v>3259.71</v>
      </c>
      <c r="P5410" s="124" t="s">
        <v>1314</v>
      </c>
    </row>
    <row r="5411" spans="1:16" ht="38.25">
      <c r="A5411" s="266">
        <v>70</v>
      </c>
      <c r="B5411" s="124"/>
      <c r="C5411" s="125" t="s">
        <v>705</v>
      </c>
      <c r="D5411" s="195">
        <v>43230</v>
      </c>
      <c r="E5411" s="124" t="s">
        <v>10720</v>
      </c>
      <c r="F5411" s="124" t="s">
        <v>3</v>
      </c>
      <c r="G5411" s="124">
        <v>1621380</v>
      </c>
      <c r="H5411" s="124"/>
      <c r="I5411" s="128" t="s">
        <v>13000</v>
      </c>
      <c r="J5411" s="124"/>
      <c r="K5411" s="124"/>
      <c r="L5411" s="124"/>
      <c r="M5411" s="124"/>
      <c r="N5411" s="197">
        <v>0</v>
      </c>
      <c r="O5411" s="197">
        <v>5243.75</v>
      </c>
      <c r="P5411" s="124" t="s">
        <v>1314</v>
      </c>
    </row>
    <row r="5412" spans="1:16" ht="51">
      <c r="A5412" s="266" t="s">
        <v>619</v>
      </c>
      <c r="B5412" s="124"/>
      <c r="C5412" s="125" t="s">
        <v>713</v>
      </c>
      <c r="D5412" s="195">
        <v>43230</v>
      </c>
      <c r="E5412" s="124" t="s">
        <v>10721</v>
      </c>
      <c r="F5412" s="124" t="s">
        <v>3</v>
      </c>
      <c r="G5412" s="124">
        <v>1621382</v>
      </c>
      <c r="H5412" s="124"/>
      <c r="I5412" s="128" t="s">
        <v>13001</v>
      </c>
      <c r="J5412" s="124"/>
      <c r="K5412" s="124"/>
      <c r="L5412" s="124"/>
      <c r="M5412" s="124"/>
      <c r="N5412" s="197">
        <v>0</v>
      </c>
      <c r="O5412" s="197">
        <v>41.6</v>
      </c>
      <c r="P5412" s="124" t="s">
        <v>1314</v>
      </c>
    </row>
    <row r="5413" spans="1:16" ht="63.75">
      <c r="A5413" s="266" t="s">
        <v>619</v>
      </c>
      <c r="B5413" s="124"/>
      <c r="C5413" s="125" t="s">
        <v>713</v>
      </c>
      <c r="D5413" s="195">
        <v>43230</v>
      </c>
      <c r="E5413" s="124" t="s">
        <v>10722</v>
      </c>
      <c r="F5413" s="124" t="s">
        <v>3</v>
      </c>
      <c r="G5413" s="124">
        <v>1621162</v>
      </c>
      <c r="H5413" s="124"/>
      <c r="I5413" s="128" t="s">
        <v>13002</v>
      </c>
      <c r="J5413" s="124"/>
      <c r="K5413" s="124"/>
      <c r="L5413" s="124"/>
      <c r="M5413" s="124"/>
      <c r="N5413" s="197">
        <v>0</v>
      </c>
      <c r="O5413" s="197">
        <v>35</v>
      </c>
      <c r="P5413" s="124" t="s">
        <v>1314</v>
      </c>
    </row>
    <row r="5414" spans="1:16" ht="51">
      <c r="A5414" s="266">
        <v>41</v>
      </c>
      <c r="B5414" s="124"/>
      <c r="C5414" s="125" t="s">
        <v>697</v>
      </c>
      <c r="D5414" s="195">
        <v>43230</v>
      </c>
      <c r="E5414" s="124" t="s">
        <v>10723</v>
      </c>
      <c r="F5414" s="124" t="s">
        <v>3</v>
      </c>
      <c r="G5414" s="124">
        <v>1621171</v>
      </c>
      <c r="H5414" s="124"/>
      <c r="I5414" s="128" t="s">
        <v>13003</v>
      </c>
      <c r="J5414" s="124"/>
      <c r="K5414" s="124"/>
      <c r="L5414" s="124"/>
      <c r="M5414" s="124"/>
      <c r="N5414" s="197">
        <v>0</v>
      </c>
      <c r="O5414" s="197">
        <v>175420.5</v>
      </c>
      <c r="P5414" s="124" t="s">
        <v>1314</v>
      </c>
    </row>
    <row r="5415" spans="1:16" ht="51">
      <c r="A5415" s="266">
        <v>41</v>
      </c>
      <c r="B5415" s="124"/>
      <c r="C5415" s="125" t="s">
        <v>697</v>
      </c>
      <c r="D5415" s="195">
        <v>43230</v>
      </c>
      <c r="E5415" s="124" t="s">
        <v>10724</v>
      </c>
      <c r="F5415" s="124" t="s">
        <v>3</v>
      </c>
      <c r="G5415" s="124">
        <v>1621175</v>
      </c>
      <c r="H5415" s="124"/>
      <c r="I5415" s="128" t="s">
        <v>13004</v>
      </c>
      <c r="J5415" s="124"/>
      <c r="K5415" s="124"/>
      <c r="L5415" s="124"/>
      <c r="M5415" s="124"/>
      <c r="N5415" s="197">
        <v>0</v>
      </c>
      <c r="O5415" s="197">
        <v>1464163.54</v>
      </c>
      <c r="P5415" s="124" t="s">
        <v>1314</v>
      </c>
    </row>
    <row r="5416" spans="1:16" ht="63.75">
      <c r="A5416" s="266">
        <v>20</v>
      </c>
      <c r="B5416" s="124"/>
      <c r="C5416" s="125" t="s">
        <v>693</v>
      </c>
      <c r="D5416" s="195">
        <v>43230</v>
      </c>
      <c r="E5416" s="124" t="s">
        <v>10725</v>
      </c>
      <c r="F5416" s="124" t="s">
        <v>3</v>
      </c>
      <c r="G5416" s="124">
        <v>1621202</v>
      </c>
      <c r="H5416" s="124"/>
      <c r="I5416" s="128" t="s">
        <v>13005</v>
      </c>
      <c r="J5416" s="124"/>
      <c r="K5416" s="124"/>
      <c r="L5416" s="124"/>
      <c r="M5416" s="124"/>
      <c r="N5416" s="197">
        <v>0</v>
      </c>
      <c r="O5416" s="197">
        <v>290568.86</v>
      </c>
      <c r="P5416" s="124" t="s">
        <v>1314</v>
      </c>
    </row>
    <row r="5417" spans="1:16" ht="51">
      <c r="A5417" s="266">
        <v>342</v>
      </c>
      <c r="B5417" s="124"/>
      <c r="C5417" s="125" t="s">
        <v>816</v>
      </c>
      <c r="D5417" s="195">
        <v>43230</v>
      </c>
      <c r="E5417" s="124" t="s">
        <v>10726</v>
      </c>
      <c r="F5417" s="124" t="s">
        <v>3</v>
      </c>
      <c r="G5417" s="124">
        <v>1621231</v>
      </c>
      <c r="H5417" s="124"/>
      <c r="I5417" s="128" t="s">
        <v>13006</v>
      </c>
      <c r="J5417" s="124"/>
      <c r="K5417" s="124"/>
      <c r="L5417" s="124"/>
      <c r="M5417" s="124"/>
      <c r="N5417" s="197">
        <v>0</v>
      </c>
      <c r="O5417" s="197">
        <v>2099.6</v>
      </c>
      <c r="P5417" s="124" t="s">
        <v>1314</v>
      </c>
    </row>
    <row r="5418" spans="1:16" ht="63.75">
      <c r="A5418" s="266">
        <v>291</v>
      </c>
      <c r="B5418" s="124"/>
      <c r="C5418" s="125" t="s">
        <v>794</v>
      </c>
      <c r="D5418" s="195">
        <v>43230</v>
      </c>
      <c r="E5418" s="124" t="s">
        <v>10727</v>
      </c>
      <c r="F5418" s="124" t="s">
        <v>3</v>
      </c>
      <c r="G5418" s="124">
        <v>1621285</v>
      </c>
      <c r="H5418" s="124"/>
      <c r="I5418" s="128" t="s">
        <v>13007</v>
      </c>
      <c r="J5418" s="124"/>
      <c r="K5418" s="124"/>
      <c r="L5418" s="124"/>
      <c r="M5418" s="124"/>
      <c r="N5418" s="197">
        <v>0</v>
      </c>
      <c r="O5418" s="197">
        <v>89989.900000000009</v>
      </c>
      <c r="P5418" s="124" t="s">
        <v>1314</v>
      </c>
    </row>
    <row r="5419" spans="1:16" ht="51">
      <c r="A5419" s="266">
        <v>70</v>
      </c>
      <c r="B5419" s="124"/>
      <c r="C5419" s="125" t="s">
        <v>705</v>
      </c>
      <c r="D5419" s="195">
        <v>43230</v>
      </c>
      <c r="E5419" s="124" t="s">
        <v>10728</v>
      </c>
      <c r="F5419" s="124" t="s">
        <v>3</v>
      </c>
      <c r="G5419" s="124">
        <v>1621287</v>
      </c>
      <c r="H5419" s="124"/>
      <c r="I5419" s="128" t="s">
        <v>13008</v>
      </c>
      <c r="J5419" s="124"/>
      <c r="K5419" s="124"/>
      <c r="L5419" s="124"/>
      <c r="M5419" s="124"/>
      <c r="N5419" s="197">
        <v>0</v>
      </c>
      <c r="O5419" s="197">
        <v>1444</v>
      </c>
      <c r="P5419" s="124" t="s">
        <v>1314</v>
      </c>
    </row>
    <row r="5420" spans="1:16" ht="51">
      <c r="A5420" s="266">
        <v>70</v>
      </c>
      <c r="B5420" s="124"/>
      <c r="C5420" s="125" t="s">
        <v>705</v>
      </c>
      <c r="D5420" s="195">
        <v>43230</v>
      </c>
      <c r="E5420" s="124" t="s">
        <v>10729</v>
      </c>
      <c r="F5420" s="124" t="s">
        <v>3</v>
      </c>
      <c r="G5420" s="124">
        <v>1621288</v>
      </c>
      <c r="H5420" s="124"/>
      <c r="I5420" s="128" t="s">
        <v>13009</v>
      </c>
      <c r="J5420" s="124"/>
      <c r="K5420" s="124"/>
      <c r="L5420" s="124"/>
      <c r="M5420" s="124"/>
      <c r="N5420" s="197">
        <v>0</v>
      </c>
      <c r="O5420" s="197">
        <v>1363.22</v>
      </c>
      <c r="P5420" s="124" t="s">
        <v>1314</v>
      </c>
    </row>
    <row r="5421" spans="1:16" ht="51">
      <c r="A5421" s="266">
        <v>197</v>
      </c>
      <c r="B5421" s="124"/>
      <c r="C5421" s="125" t="s">
        <v>754</v>
      </c>
      <c r="D5421" s="195">
        <v>43230</v>
      </c>
      <c r="E5421" s="124" t="s">
        <v>10730</v>
      </c>
      <c r="F5421" s="124" t="s">
        <v>3</v>
      </c>
      <c r="G5421" s="124">
        <v>1621293</v>
      </c>
      <c r="H5421" s="124"/>
      <c r="I5421" s="128" t="s">
        <v>13010</v>
      </c>
      <c r="J5421" s="124"/>
      <c r="K5421" s="124"/>
      <c r="L5421" s="124"/>
      <c r="M5421" s="124"/>
      <c r="N5421" s="197">
        <v>0</v>
      </c>
      <c r="O5421" s="197">
        <v>41809.129999999997</v>
      </c>
      <c r="P5421" s="124" t="s">
        <v>1314</v>
      </c>
    </row>
    <row r="5422" spans="1:16" ht="51">
      <c r="A5422" s="266" t="s">
        <v>619</v>
      </c>
      <c r="B5422" s="124"/>
      <c r="C5422" s="125" t="s">
        <v>713</v>
      </c>
      <c r="D5422" s="195">
        <v>43230</v>
      </c>
      <c r="E5422" s="124" t="s">
        <v>10731</v>
      </c>
      <c r="F5422" s="124" t="s">
        <v>3</v>
      </c>
      <c r="G5422" s="124">
        <v>1621166</v>
      </c>
      <c r="H5422" s="124"/>
      <c r="I5422" s="128" t="s">
        <v>13011</v>
      </c>
      <c r="J5422" s="124"/>
      <c r="K5422" s="124"/>
      <c r="L5422" s="124"/>
      <c r="M5422" s="124"/>
      <c r="N5422" s="197">
        <v>0</v>
      </c>
      <c r="O5422" s="197">
        <v>2090</v>
      </c>
      <c r="P5422" s="124" t="s">
        <v>1314</v>
      </c>
    </row>
    <row r="5423" spans="1:16" ht="51">
      <c r="A5423" s="266" t="s">
        <v>619</v>
      </c>
      <c r="B5423" s="124"/>
      <c r="C5423" s="125" t="s">
        <v>713</v>
      </c>
      <c r="D5423" s="195">
        <v>43230</v>
      </c>
      <c r="E5423" s="124" t="s">
        <v>10732</v>
      </c>
      <c r="F5423" s="124" t="s">
        <v>3</v>
      </c>
      <c r="G5423" s="124">
        <v>1621168</v>
      </c>
      <c r="H5423" s="124"/>
      <c r="I5423" s="128" t="s">
        <v>13012</v>
      </c>
      <c r="J5423" s="124"/>
      <c r="K5423" s="124"/>
      <c r="L5423" s="124"/>
      <c r="M5423" s="124"/>
      <c r="N5423" s="197">
        <v>0</v>
      </c>
      <c r="O5423" s="197">
        <v>849.52</v>
      </c>
      <c r="P5423" s="124" t="s">
        <v>1314</v>
      </c>
    </row>
    <row r="5424" spans="1:16" ht="89.25">
      <c r="A5424" s="266">
        <v>373</v>
      </c>
      <c r="B5424" s="124"/>
      <c r="C5424" s="125" t="s">
        <v>1269</v>
      </c>
      <c r="D5424" s="195">
        <v>43230</v>
      </c>
      <c r="E5424" s="124" t="s">
        <v>10733</v>
      </c>
      <c r="F5424" s="124" t="s">
        <v>1315</v>
      </c>
      <c r="G5424" s="124">
        <v>17614413</v>
      </c>
      <c r="H5424" s="124"/>
      <c r="I5424" s="128" t="s">
        <v>13013</v>
      </c>
      <c r="J5424" s="124"/>
      <c r="K5424" s="124"/>
      <c r="L5424" s="124"/>
      <c r="M5424" s="124"/>
      <c r="N5424" s="197">
        <v>0</v>
      </c>
      <c r="O5424" s="197">
        <v>58418201.960000001</v>
      </c>
      <c r="P5424" s="124" t="s">
        <v>1314</v>
      </c>
    </row>
    <row r="5425" spans="1:16" ht="63.75">
      <c r="A5425" s="266">
        <v>10</v>
      </c>
      <c r="B5425" s="124"/>
      <c r="C5425" s="125" t="s">
        <v>690</v>
      </c>
      <c r="D5425" s="195">
        <v>43230</v>
      </c>
      <c r="E5425" s="124" t="s">
        <v>10734</v>
      </c>
      <c r="F5425" s="124" t="s">
        <v>6</v>
      </c>
      <c r="G5425" s="124">
        <v>732864</v>
      </c>
      <c r="H5425" s="124"/>
      <c r="I5425" s="128" t="s">
        <v>13014</v>
      </c>
      <c r="J5425" s="124"/>
      <c r="K5425" s="124"/>
      <c r="L5425" s="124"/>
      <c r="M5425" s="124"/>
      <c r="N5425" s="197">
        <v>0</v>
      </c>
      <c r="O5425" s="197">
        <v>189086.3</v>
      </c>
      <c r="P5425" s="124" t="s">
        <v>1314</v>
      </c>
    </row>
    <row r="5426" spans="1:16" ht="63.75">
      <c r="A5426" s="266">
        <v>10</v>
      </c>
      <c r="B5426" s="124"/>
      <c r="C5426" s="125" t="s">
        <v>690</v>
      </c>
      <c r="D5426" s="195">
        <v>43230</v>
      </c>
      <c r="E5426" s="124" t="s">
        <v>10735</v>
      </c>
      <c r="F5426" s="124" t="s">
        <v>6</v>
      </c>
      <c r="G5426" s="124">
        <v>732974</v>
      </c>
      <c r="H5426" s="124"/>
      <c r="I5426" s="128" t="s">
        <v>13015</v>
      </c>
      <c r="J5426" s="124"/>
      <c r="K5426" s="124"/>
      <c r="L5426" s="124"/>
      <c r="M5426" s="124"/>
      <c r="N5426" s="197">
        <v>0</v>
      </c>
      <c r="O5426" s="197">
        <v>178928.01</v>
      </c>
      <c r="P5426" s="124" t="s">
        <v>1314</v>
      </c>
    </row>
    <row r="5427" spans="1:16" ht="63.75">
      <c r="A5427" s="266">
        <v>10</v>
      </c>
      <c r="B5427" s="124"/>
      <c r="C5427" s="125" t="s">
        <v>690</v>
      </c>
      <c r="D5427" s="195">
        <v>43230</v>
      </c>
      <c r="E5427" s="124" t="s">
        <v>10736</v>
      </c>
      <c r="F5427" s="124" t="s">
        <v>15</v>
      </c>
      <c r="G5427" s="124">
        <v>732865</v>
      </c>
      <c r="H5427" s="124"/>
      <c r="I5427" s="128" t="s">
        <v>13016</v>
      </c>
      <c r="J5427" s="124"/>
      <c r="K5427" s="124"/>
      <c r="L5427" s="124"/>
      <c r="M5427" s="124"/>
      <c r="N5427" s="197">
        <v>50</v>
      </c>
      <c r="O5427" s="197">
        <v>0</v>
      </c>
      <c r="P5427" s="124" t="s">
        <v>1314</v>
      </c>
    </row>
    <row r="5428" spans="1:16" ht="51">
      <c r="A5428" s="266">
        <v>513</v>
      </c>
      <c r="B5428" s="124"/>
      <c r="C5428" s="125" t="s">
        <v>201</v>
      </c>
      <c r="D5428" s="195">
        <v>43230</v>
      </c>
      <c r="E5428" s="124" t="s">
        <v>10737</v>
      </c>
      <c r="F5428" s="124" t="s">
        <v>15</v>
      </c>
      <c r="G5428" s="124">
        <v>732861</v>
      </c>
      <c r="H5428" s="124"/>
      <c r="I5428" s="128" t="s">
        <v>7046</v>
      </c>
      <c r="J5428" s="124"/>
      <c r="K5428" s="124"/>
      <c r="L5428" s="124"/>
      <c r="M5428" s="124"/>
      <c r="N5428" s="197">
        <v>50</v>
      </c>
      <c r="O5428" s="197">
        <v>0</v>
      </c>
      <c r="P5428" s="124" t="s">
        <v>1314</v>
      </c>
    </row>
    <row r="5429" spans="1:16" ht="51">
      <c r="A5429" s="266">
        <v>513</v>
      </c>
      <c r="B5429" s="124"/>
      <c r="C5429" s="125" t="s">
        <v>201</v>
      </c>
      <c r="D5429" s="195">
        <v>43230</v>
      </c>
      <c r="E5429" s="124" t="s">
        <v>10738</v>
      </c>
      <c r="F5429" s="124" t="s">
        <v>15</v>
      </c>
      <c r="G5429" s="124">
        <v>732977</v>
      </c>
      <c r="H5429" s="124"/>
      <c r="I5429" s="128" t="s">
        <v>9769</v>
      </c>
      <c r="J5429" s="124"/>
      <c r="K5429" s="124"/>
      <c r="L5429" s="124"/>
      <c r="M5429" s="124"/>
      <c r="N5429" s="197">
        <v>50</v>
      </c>
      <c r="O5429" s="197">
        <v>0</v>
      </c>
      <c r="P5429" s="124" t="s">
        <v>1314</v>
      </c>
    </row>
    <row r="5430" spans="1:16" ht="63.75">
      <c r="A5430" s="266">
        <v>10</v>
      </c>
      <c r="B5430" s="124"/>
      <c r="C5430" s="125" t="s">
        <v>690</v>
      </c>
      <c r="D5430" s="195">
        <v>43230</v>
      </c>
      <c r="E5430" s="124" t="s">
        <v>10739</v>
      </c>
      <c r="F5430" s="124" t="s">
        <v>15</v>
      </c>
      <c r="G5430" s="124">
        <v>732975</v>
      </c>
      <c r="H5430" s="124"/>
      <c r="I5430" s="128" t="s">
        <v>13017</v>
      </c>
      <c r="J5430" s="124"/>
      <c r="K5430" s="124"/>
      <c r="L5430" s="124"/>
      <c r="M5430" s="124"/>
      <c r="N5430" s="197">
        <v>50</v>
      </c>
      <c r="O5430" s="197">
        <v>0</v>
      </c>
      <c r="P5430" s="124" t="s">
        <v>1314</v>
      </c>
    </row>
    <row r="5431" spans="1:16" ht="51">
      <c r="A5431" s="266">
        <v>513</v>
      </c>
      <c r="B5431" s="124"/>
      <c r="C5431" s="125" t="s">
        <v>201</v>
      </c>
      <c r="D5431" s="195">
        <v>43230</v>
      </c>
      <c r="E5431" s="124" t="s">
        <v>10740</v>
      </c>
      <c r="F5431" s="124" t="s">
        <v>15</v>
      </c>
      <c r="G5431" s="124">
        <v>732859</v>
      </c>
      <c r="H5431" s="124"/>
      <c r="I5431" s="128" t="s">
        <v>6492</v>
      </c>
      <c r="J5431" s="124"/>
      <c r="K5431" s="124"/>
      <c r="L5431" s="124"/>
      <c r="M5431" s="124"/>
      <c r="N5431" s="197">
        <v>50</v>
      </c>
      <c r="O5431" s="197">
        <v>0</v>
      </c>
      <c r="P5431" s="124" t="s">
        <v>1314</v>
      </c>
    </row>
    <row r="5432" spans="1:16" ht="63.75">
      <c r="A5432" s="266">
        <v>373</v>
      </c>
      <c r="B5432" s="124"/>
      <c r="C5432" s="125" t="s">
        <v>1269</v>
      </c>
      <c r="D5432" s="195">
        <v>43230</v>
      </c>
      <c r="E5432" s="124" t="s">
        <v>10741</v>
      </c>
      <c r="F5432" s="124" t="s">
        <v>1315</v>
      </c>
      <c r="G5432" s="124">
        <v>17630777</v>
      </c>
      <c r="H5432" s="124"/>
      <c r="I5432" s="128" t="s">
        <v>13018</v>
      </c>
      <c r="J5432" s="124"/>
      <c r="K5432" s="124"/>
      <c r="L5432" s="124"/>
      <c r="M5432" s="124"/>
      <c r="N5432" s="197">
        <v>0</v>
      </c>
      <c r="O5432" s="197">
        <v>1959790.93</v>
      </c>
      <c r="P5432" s="124" t="s">
        <v>1314</v>
      </c>
    </row>
    <row r="5433" spans="1:16" ht="102">
      <c r="A5433" s="266" t="s">
        <v>619</v>
      </c>
      <c r="B5433" s="124"/>
      <c r="C5433" s="125" t="s">
        <v>713</v>
      </c>
      <c r="D5433" s="195">
        <v>43230</v>
      </c>
      <c r="E5433" s="124" t="s">
        <v>10742</v>
      </c>
      <c r="F5433" s="124" t="s">
        <v>6</v>
      </c>
      <c r="G5433" s="124">
        <v>921259</v>
      </c>
      <c r="H5433" s="124"/>
      <c r="I5433" s="128" t="s">
        <v>13019</v>
      </c>
      <c r="J5433" s="124"/>
      <c r="K5433" s="124"/>
      <c r="L5433" s="124"/>
      <c r="M5433" s="124"/>
      <c r="N5433" s="197">
        <v>0</v>
      </c>
      <c r="O5433" s="197">
        <v>12207.15</v>
      </c>
      <c r="P5433" s="124" t="s">
        <v>1314</v>
      </c>
    </row>
    <row r="5434" spans="1:16" ht="102">
      <c r="A5434" s="266" t="s">
        <v>619</v>
      </c>
      <c r="B5434" s="124"/>
      <c r="C5434" s="125" t="s">
        <v>713</v>
      </c>
      <c r="D5434" s="195">
        <v>43230</v>
      </c>
      <c r="E5434" s="124" t="s">
        <v>10743</v>
      </c>
      <c r="F5434" s="124" t="s">
        <v>6</v>
      </c>
      <c r="G5434" s="124">
        <v>921259</v>
      </c>
      <c r="H5434" s="124"/>
      <c r="I5434" s="128" t="s">
        <v>13020</v>
      </c>
      <c r="J5434" s="124"/>
      <c r="K5434" s="124"/>
      <c r="L5434" s="124"/>
      <c r="M5434" s="124"/>
      <c r="N5434" s="197">
        <v>0</v>
      </c>
      <c r="O5434" s="197">
        <v>4399.97</v>
      </c>
      <c r="P5434" s="124" t="s">
        <v>1314</v>
      </c>
    </row>
    <row r="5435" spans="1:16" ht="63.75">
      <c r="A5435" s="266">
        <v>10</v>
      </c>
      <c r="B5435" s="124"/>
      <c r="C5435" s="125" t="s">
        <v>690</v>
      </c>
      <c r="D5435" s="195">
        <v>43230</v>
      </c>
      <c r="E5435" s="124" t="s">
        <v>10744</v>
      </c>
      <c r="F5435" s="124" t="s">
        <v>6</v>
      </c>
      <c r="G5435" s="124">
        <v>733346</v>
      </c>
      <c r="H5435" s="124"/>
      <c r="I5435" s="128" t="s">
        <v>13021</v>
      </c>
      <c r="J5435" s="124"/>
      <c r="K5435" s="124"/>
      <c r="L5435" s="124"/>
      <c r="M5435" s="124"/>
      <c r="N5435" s="197">
        <v>0</v>
      </c>
      <c r="O5435" s="197">
        <v>8876.84</v>
      </c>
      <c r="P5435" s="124" t="s">
        <v>1314</v>
      </c>
    </row>
    <row r="5436" spans="1:16" ht="63.75">
      <c r="A5436" s="266">
        <v>520</v>
      </c>
      <c r="B5436" s="124"/>
      <c r="C5436" s="125" t="s">
        <v>843</v>
      </c>
      <c r="D5436" s="195">
        <v>43230</v>
      </c>
      <c r="E5436" s="124" t="s">
        <v>10745</v>
      </c>
      <c r="F5436" s="124" t="s">
        <v>6</v>
      </c>
      <c r="G5436" s="124">
        <v>973009</v>
      </c>
      <c r="H5436" s="124"/>
      <c r="I5436" s="128" t="s">
        <v>13022</v>
      </c>
      <c r="J5436" s="124"/>
      <c r="K5436" s="124"/>
      <c r="L5436" s="124"/>
      <c r="M5436" s="124"/>
      <c r="N5436" s="197">
        <v>0</v>
      </c>
      <c r="O5436" s="197">
        <v>2516681.8199999998</v>
      </c>
      <c r="P5436" s="124" t="s">
        <v>1314</v>
      </c>
    </row>
    <row r="5437" spans="1:16" ht="63.75">
      <c r="A5437" s="266">
        <v>10</v>
      </c>
      <c r="B5437" s="124"/>
      <c r="C5437" s="125" t="s">
        <v>690</v>
      </c>
      <c r="D5437" s="195">
        <v>43230</v>
      </c>
      <c r="E5437" s="124" t="s">
        <v>10746</v>
      </c>
      <c r="F5437" s="124" t="s">
        <v>15</v>
      </c>
      <c r="G5437" s="124">
        <v>733347</v>
      </c>
      <c r="H5437" s="124"/>
      <c r="I5437" s="128" t="s">
        <v>13023</v>
      </c>
      <c r="J5437" s="124"/>
      <c r="K5437" s="124"/>
      <c r="L5437" s="124"/>
      <c r="M5437" s="124"/>
      <c r="N5437" s="197">
        <v>50</v>
      </c>
      <c r="O5437" s="197">
        <v>0</v>
      </c>
      <c r="P5437" s="124" t="s">
        <v>1314</v>
      </c>
    </row>
    <row r="5438" spans="1:16" ht="89.25">
      <c r="A5438" s="266">
        <v>25</v>
      </c>
      <c r="B5438" s="124"/>
      <c r="C5438" s="125" t="s">
        <v>694</v>
      </c>
      <c r="D5438" s="195">
        <v>43230</v>
      </c>
      <c r="E5438" s="124" t="s">
        <v>10747</v>
      </c>
      <c r="F5438" s="124" t="s">
        <v>15</v>
      </c>
      <c r="G5438" s="124">
        <v>4943</v>
      </c>
      <c r="H5438" s="124"/>
      <c r="I5438" s="128" t="s">
        <v>13024</v>
      </c>
      <c r="J5438" s="124"/>
      <c r="K5438" s="124"/>
      <c r="L5438" s="124"/>
      <c r="M5438" s="124"/>
      <c r="N5438" s="197">
        <v>467.77</v>
      </c>
      <c r="O5438" s="197">
        <v>0</v>
      </c>
      <c r="P5438" s="124" t="s">
        <v>1314</v>
      </c>
    </row>
    <row r="5439" spans="1:16" ht="63.75">
      <c r="A5439" s="266">
        <v>10</v>
      </c>
      <c r="B5439" s="124"/>
      <c r="C5439" s="125" t="s">
        <v>690</v>
      </c>
      <c r="D5439" s="195">
        <v>43230</v>
      </c>
      <c r="E5439" s="124" t="s">
        <v>10748</v>
      </c>
      <c r="F5439" s="124" t="s">
        <v>6</v>
      </c>
      <c r="G5439" s="124">
        <v>733458</v>
      </c>
      <c r="H5439" s="124"/>
      <c r="I5439" s="128" t="s">
        <v>13025</v>
      </c>
      <c r="J5439" s="124"/>
      <c r="K5439" s="124"/>
      <c r="L5439" s="124"/>
      <c r="M5439" s="124"/>
      <c r="N5439" s="197">
        <v>0</v>
      </c>
      <c r="O5439" s="197">
        <v>9158.1</v>
      </c>
      <c r="P5439" s="124" t="s">
        <v>1314</v>
      </c>
    </row>
    <row r="5440" spans="1:16" ht="51">
      <c r="A5440" s="266">
        <v>340</v>
      </c>
      <c r="B5440" s="124"/>
      <c r="C5440" s="125" t="s">
        <v>814</v>
      </c>
      <c r="D5440" s="195">
        <v>43230</v>
      </c>
      <c r="E5440" s="124" t="s">
        <v>10749</v>
      </c>
      <c r="F5440" s="124" t="s">
        <v>6</v>
      </c>
      <c r="G5440" s="124">
        <v>733460</v>
      </c>
      <c r="H5440" s="124"/>
      <c r="I5440" s="128" t="s">
        <v>13026</v>
      </c>
      <c r="J5440" s="124"/>
      <c r="K5440" s="124"/>
      <c r="L5440" s="124"/>
      <c r="M5440" s="124"/>
      <c r="N5440" s="197">
        <v>0</v>
      </c>
      <c r="O5440" s="197">
        <v>50606.22</v>
      </c>
      <c r="P5440" s="124" t="s">
        <v>1314</v>
      </c>
    </row>
    <row r="5441" spans="1:16" ht="51">
      <c r="A5441" s="266">
        <v>340</v>
      </c>
      <c r="B5441" s="124"/>
      <c r="C5441" s="125" t="s">
        <v>814</v>
      </c>
      <c r="D5441" s="195">
        <v>43230</v>
      </c>
      <c r="E5441" s="124" t="s">
        <v>10750</v>
      </c>
      <c r="F5441" s="124" t="s">
        <v>6</v>
      </c>
      <c r="G5441" s="124">
        <v>733464</v>
      </c>
      <c r="H5441" s="124"/>
      <c r="I5441" s="128" t="s">
        <v>13027</v>
      </c>
      <c r="J5441" s="124"/>
      <c r="K5441" s="124"/>
      <c r="L5441" s="124"/>
      <c r="M5441" s="124"/>
      <c r="N5441" s="197">
        <v>0</v>
      </c>
      <c r="O5441" s="197">
        <v>16093.56</v>
      </c>
      <c r="P5441" s="124" t="s">
        <v>1314</v>
      </c>
    </row>
    <row r="5442" spans="1:16" ht="63.75">
      <c r="A5442" s="266">
        <v>10</v>
      </c>
      <c r="B5442" s="124"/>
      <c r="C5442" s="125" t="s">
        <v>690</v>
      </c>
      <c r="D5442" s="195">
        <v>43230</v>
      </c>
      <c r="E5442" s="124" t="s">
        <v>10751</v>
      </c>
      <c r="F5442" s="124" t="s">
        <v>6</v>
      </c>
      <c r="G5442" s="124">
        <v>733598</v>
      </c>
      <c r="H5442" s="124"/>
      <c r="I5442" s="128" t="s">
        <v>13028</v>
      </c>
      <c r="J5442" s="124"/>
      <c r="K5442" s="124"/>
      <c r="L5442" s="124"/>
      <c r="M5442" s="124"/>
      <c r="N5442" s="197">
        <v>0</v>
      </c>
      <c r="O5442" s="197">
        <v>162753.5</v>
      </c>
      <c r="P5442" s="124" t="s">
        <v>1314</v>
      </c>
    </row>
    <row r="5443" spans="1:16" ht="63.75">
      <c r="A5443" s="266">
        <v>10</v>
      </c>
      <c r="B5443" s="124"/>
      <c r="C5443" s="125" t="s">
        <v>690</v>
      </c>
      <c r="D5443" s="195">
        <v>43230</v>
      </c>
      <c r="E5443" s="124" t="s">
        <v>10752</v>
      </c>
      <c r="F5443" s="124" t="s">
        <v>15</v>
      </c>
      <c r="G5443" s="124">
        <v>733459</v>
      </c>
      <c r="H5443" s="124"/>
      <c r="I5443" s="128" t="s">
        <v>13029</v>
      </c>
      <c r="J5443" s="124"/>
      <c r="K5443" s="124"/>
      <c r="L5443" s="124"/>
      <c r="M5443" s="124"/>
      <c r="N5443" s="197">
        <v>50</v>
      </c>
      <c r="O5443" s="197">
        <v>0</v>
      </c>
      <c r="P5443" s="124" t="s">
        <v>1314</v>
      </c>
    </row>
    <row r="5444" spans="1:16" ht="51">
      <c r="A5444" s="266">
        <v>340</v>
      </c>
      <c r="B5444" s="124"/>
      <c r="C5444" s="125" t="s">
        <v>814</v>
      </c>
      <c r="D5444" s="195">
        <v>43230</v>
      </c>
      <c r="E5444" s="124" t="s">
        <v>10753</v>
      </c>
      <c r="F5444" s="124" t="s">
        <v>15</v>
      </c>
      <c r="G5444" s="124">
        <v>733465</v>
      </c>
      <c r="H5444" s="124"/>
      <c r="I5444" s="128" t="s">
        <v>13030</v>
      </c>
      <c r="J5444" s="124"/>
      <c r="K5444" s="124"/>
      <c r="L5444" s="124"/>
      <c r="M5444" s="124"/>
      <c r="N5444" s="197">
        <v>50</v>
      </c>
      <c r="O5444" s="197">
        <v>0</v>
      </c>
      <c r="P5444" s="124" t="s">
        <v>1314</v>
      </c>
    </row>
    <row r="5445" spans="1:16" ht="63.75">
      <c r="A5445" s="266">
        <v>10</v>
      </c>
      <c r="B5445" s="124"/>
      <c r="C5445" s="125" t="s">
        <v>690</v>
      </c>
      <c r="D5445" s="195">
        <v>43230</v>
      </c>
      <c r="E5445" s="124" t="s">
        <v>10754</v>
      </c>
      <c r="F5445" s="124" t="s">
        <v>15</v>
      </c>
      <c r="G5445" s="124">
        <v>733599</v>
      </c>
      <c r="H5445" s="124"/>
      <c r="I5445" s="128" t="s">
        <v>13031</v>
      </c>
      <c r="J5445" s="124"/>
      <c r="K5445" s="124"/>
      <c r="L5445" s="124"/>
      <c r="M5445" s="124"/>
      <c r="N5445" s="197">
        <v>50</v>
      </c>
      <c r="O5445" s="197">
        <v>0</v>
      </c>
      <c r="P5445" s="124" t="s">
        <v>1314</v>
      </c>
    </row>
    <row r="5446" spans="1:16" ht="76.5">
      <c r="A5446" s="266">
        <v>25</v>
      </c>
      <c r="B5446" s="124"/>
      <c r="C5446" s="125" t="s">
        <v>694</v>
      </c>
      <c r="D5446" s="195">
        <v>43230</v>
      </c>
      <c r="E5446" s="124" t="s">
        <v>10755</v>
      </c>
      <c r="F5446" s="124" t="s">
        <v>1315</v>
      </c>
      <c r="G5446" s="124">
        <v>17630776</v>
      </c>
      <c r="H5446" s="124"/>
      <c r="I5446" s="128" t="s">
        <v>13032</v>
      </c>
      <c r="J5446" s="124"/>
      <c r="K5446" s="124"/>
      <c r="L5446" s="124"/>
      <c r="M5446" s="124"/>
      <c r="N5446" s="197">
        <v>42852.51</v>
      </c>
      <c r="O5446" s="197">
        <v>0</v>
      </c>
      <c r="P5446" s="124" t="s">
        <v>1314</v>
      </c>
    </row>
    <row r="5447" spans="1:16" ht="76.5">
      <c r="A5447" s="266">
        <v>25</v>
      </c>
      <c r="B5447" s="124"/>
      <c r="C5447" s="125" t="s">
        <v>694</v>
      </c>
      <c r="D5447" s="195">
        <v>43230</v>
      </c>
      <c r="E5447" s="124" t="s">
        <v>10756</v>
      </c>
      <c r="F5447" s="124" t="s">
        <v>1315</v>
      </c>
      <c r="G5447" s="124">
        <v>17630775</v>
      </c>
      <c r="H5447" s="124"/>
      <c r="I5447" s="128" t="s">
        <v>13033</v>
      </c>
      <c r="J5447" s="124"/>
      <c r="K5447" s="124"/>
      <c r="L5447" s="124"/>
      <c r="M5447" s="124"/>
      <c r="N5447" s="197">
        <v>307410.87</v>
      </c>
      <c r="O5447" s="197">
        <v>0</v>
      </c>
      <c r="P5447" s="124" t="s">
        <v>1314</v>
      </c>
    </row>
    <row r="5448" spans="1:16" ht="76.5">
      <c r="A5448" s="266">
        <v>25</v>
      </c>
      <c r="B5448" s="124"/>
      <c r="C5448" s="125" t="s">
        <v>694</v>
      </c>
      <c r="D5448" s="195">
        <v>43230</v>
      </c>
      <c r="E5448" s="124" t="s">
        <v>10757</v>
      </c>
      <c r="F5448" s="124" t="s">
        <v>1315</v>
      </c>
      <c r="G5448" s="124">
        <v>17630774</v>
      </c>
      <c r="H5448" s="124"/>
      <c r="I5448" s="128" t="s">
        <v>13034</v>
      </c>
      <c r="J5448" s="124"/>
      <c r="K5448" s="124"/>
      <c r="L5448" s="124"/>
      <c r="M5448" s="124"/>
      <c r="N5448" s="197">
        <v>136846.78</v>
      </c>
      <c r="O5448" s="197">
        <v>0</v>
      </c>
      <c r="P5448" s="124" t="s">
        <v>1314</v>
      </c>
    </row>
    <row r="5449" spans="1:16" ht="76.5">
      <c r="A5449" s="266">
        <v>25</v>
      </c>
      <c r="B5449" s="124"/>
      <c r="C5449" s="125" t="s">
        <v>694</v>
      </c>
      <c r="D5449" s="195">
        <v>43230</v>
      </c>
      <c r="E5449" s="124" t="s">
        <v>10758</v>
      </c>
      <c r="F5449" s="124" t="s">
        <v>1315</v>
      </c>
      <c r="G5449" s="124">
        <v>17630615</v>
      </c>
      <c r="H5449" s="124"/>
      <c r="I5449" s="128" t="s">
        <v>13035</v>
      </c>
      <c r="J5449" s="124"/>
      <c r="K5449" s="124"/>
      <c r="L5449" s="124"/>
      <c r="M5449" s="124"/>
      <c r="N5449" s="197">
        <v>1163758.8600000001</v>
      </c>
      <c r="O5449" s="197">
        <v>0</v>
      </c>
      <c r="P5449" s="124" t="s">
        <v>1314</v>
      </c>
    </row>
    <row r="5450" spans="1:16" ht="76.5">
      <c r="A5450" s="266">
        <v>25</v>
      </c>
      <c r="B5450" s="124"/>
      <c r="C5450" s="125" t="s">
        <v>694</v>
      </c>
      <c r="D5450" s="195">
        <v>43230</v>
      </c>
      <c r="E5450" s="124" t="s">
        <v>10759</v>
      </c>
      <c r="F5450" s="124" t="s">
        <v>1315</v>
      </c>
      <c r="G5450" s="124">
        <v>17629809</v>
      </c>
      <c r="H5450" s="124"/>
      <c r="I5450" s="128" t="s">
        <v>13036</v>
      </c>
      <c r="J5450" s="124"/>
      <c r="K5450" s="124"/>
      <c r="L5450" s="124"/>
      <c r="M5450" s="124"/>
      <c r="N5450" s="197">
        <v>180329.73</v>
      </c>
      <c r="O5450" s="197">
        <v>0</v>
      </c>
      <c r="P5450" s="124" t="s">
        <v>1314</v>
      </c>
    </row>
    <row r="5451" spans="1:16" ht="76.5">
      <c r="A5451" s="266">
        <v>25</v>
      </c>
      <c r="B5451" s="124"/>
      <c r="C5451" s="125" t="s">
        <v>694</v>
      </c>
      <c r="D5451" s="195">
        <v>43230</v>
      </c>
      <c r="E5451" s="124" t="s">
        <v>10760</v>
      </c>
      <c r="F5451" s="124" t="s">
        <v>1315</v>
      </c>
      <c r="G5451" s="124">
        <v>17628744</v>
      </c>
      <c r="H5451" s="124"/>
      <c r="I5451" s="128" t="s">
        <v>13037</v>
      </c>
      <c r="J5451" s="124"/>
      <c r="K5451" s="124"/>
      <c r="L5451" s="124"/>
      <c r="M5451" s="124"/>
      <c r="N5451" s="197">
        <v>285735.32</v>
      </c>
      <c r="O5451" s="197">
        <v>0</v>
      </c>
      <c r="P5451" s="124" t="s">
        <v>1314</v>
      </c>
    </row>
    <row r="5452" spans="1:16" ht="76.5">
      <c r="A5452" s="266">
        <v>25</v>
      </c>
      <c r="B5452" s="124"/>
      <c r="C5452" s="125" t="s">
        <v>694</v>
      </c>
      <c r="D5452" s="195">
        <v>43230</v>
      </c>
      <c r="E5452" s="124" t="s">
        <v>10761</v>
      </c>
      <c r="F5452" s="124" t="s">
        <v>1315</v>
      </c>
      <c r="G5452" s="124">
        <v>17628582</v>
      </c>
      <c r="H5452" s="124"/>
      <c r="I5452" s="128" t="s">
        <v>13038</v>
      </c>
      <c r="J5452" s="124"/>
      <c r="K5452" s="124"/>
      <c r="L5452" s="124"/>
      <c r="M5452" s="124"/>
      <c r="N5452" s="197">
        <v>292582.17</v>
      </c>
      <c r="O5452" s="197">
        <v>0</v>
      </c>
      <c r="P5452" s="124" t="s">
        <v>1314</v>
      </c>
    </row>
    <row r="5453" spans="1:16" ht="76.5">
      <c r="A5453" s="266">
        <v>25</v>
      </c>
      <c r="B5453" s="124"/>
      <c r="C5453" s="125" t="s">
        <v>694</v>
      </c>
      <c r="D5453" s="195">
        <v>43230</v>
      </c>
      <c r="E5453" s="124" t="s">
        <v>10762</v>
      </c>
      <c r="F5453" s="124" t="s">
        <v>1315</v>
      </c>
      <c r="G5453" s="124">
        <v>17628505</v>
      </c>
      <c r="H5453" s="124"/>
      <c r="I5453" s="128" t="s">
        <v>13039</v>
      </c>
      <c r="J5453" s="124"/>
      <c r="K5453" s="124"/>
      <c r="L5453" s="124"/>
      <c r="M5453" s="124"/>
      <c r="N5453" s="197">
        <v>133653.16</v>
      </c>
      <c r="O5453" s="197">
        <v>0</v>
      </c>
      <c r="P5453" s="124" t="s">
        <v>1314</v>
      </c>
    </row>
    <row r="5454" spans="1:16" ht="76.5">
      <c r="A5454" s="266">
        <v>25</v>
      </c>
      <c r="B5454" s="124"/>
      <c r="C5454" s="125" t="s">
        <v>694</v>
      </c>
      <c r="D5454" s="195">
        <v>43230</v>
      </c>
      <c r="E5454" s="124" t="s">
        <v>10763</v>
      </c>
      <c r="F5454" s="124" t="s">
        <v>1315</v>
      </c>
      <c r="G5454" s="124">
        <v>17628432</v>
      </c>
      <c r="H5454" s="124"/>
      <c r="I5454" s="128" t="s">
        <v>13040</v>
      </c>
      <c r="J5454" s="124"/>
      <c r="K5454" s="124"/>
      <c r="L5454" s="124"/>
      <c r="M5454" s="124"/>
      <c r="N5454" s="197">
        <v>156819.07</v>
      </c>
      <c r="O5454" s="197">
        <v>0</v>
      </c>
      <c r="P5454" s="124" t="s">
        <v>1314</v>
      </c>
    </row>
    <row r="5455" spans="1:16" ht="76.5">
      <c r="A5455" s="266">
        <v>25</v>
      </c>
      <c r="B5455" s="124"/>
      <c r="C5455" s="125" t="s">
        <v>694</v>
      </c>
      <c r="D5455" s="195">
        <v>43230</v>
      </c>
      <c r="E5455" s="124" t="s">
        <v>10764</v>
      </c>
      <c r="F5455" s="124" t="s">
        <v>1315</v>
      </c>
      <c r="G5455" s="124">
        <v>17628430</v>
      </c>
      <c r="H5455" s="124"/>
      <c r="I5455" s="128" t="s">
        <v>13041</v>
      </c>
      <c r="J5455" s="124"/>
      <c r="K5455" s="124"/>
      <c r="L5455" s="124"/>
      <c r="M5455" s="124"/>
      <c r="N5455" s="197">
        <v>857530.43</v>
      </c>
      <c r="O5455" s="197">
        <v>0</v>
      </c>
      <c r="P5455" s="124" t="s">
        <v>1314</v>
      </c>
    </row>
    <row r="5456" spans="1:16" ht="76.5">
      <c r="A5456" s="266">
        <v>25</v>
      </c>
      <c r="B5456" s="124"/>
      <c r="C5456" s="125" t="s">
        <v>694</v>
      </c>
      <c r="D5456" s="195">
        <v>43230</v>
      </c>
      <c r="E5456" s="124" t="s">
        <v>10765</v>
      </c>
      <c r="F5456" s="124" t="s">
        <v>1315</v>
      </c>
      <c r="G5456" s="124">
        <v>17628429</v>
      </c>
      <c r="H5456" s="124"/>
      <c r="I5456" s="128" t="s">
        <v>13042</v>
      </c>
      <c r="J5456" s="124"/>
      <c r="K5456" s="124"/>
      <c r="L5456" s="124"/>
      <c r="M5456" s="124"/>
      <c r="N5456" s="197">
        <v>135155.79</v>
      </c>
      <c r="O5456" s="197">
        <v>0</v>
      </c>
      <c r="P5456" s="124" t="s">
        <v>1314</v>
      </c>
    </row>
    <row r="5457" spans="1:16" ht="76.5">
      <c r="A5457" s="266">
        <v>25</v>
      </c>
      <c r="B5457" s="124"/>
      <c r="C5457" s="125" t="s">
        <v>694</v>
      </c>
      <c r="D5457" s="195">
        <v>43230</v>
      </c>
      <c r="E5457" s="124" t="s">
        <v>10766</v>
      </c>
      <c r="F5457" s="124" t="s">
        <v>1315</v>
      </c>
      <c r="G5457" s="124">
        <v>17628361</v>
      </c>
      <c r="H5457" s="124"/>
      <c r="I5457" s="128" t="s">
        <v>13043</v>
      </c>
      <c r="J5457" s="124"/>
      <c r="K5457" s="124"/>
      <c r="L5457" s="124"/>
      <c r="M5457" s="124"/>
      <c r="N5457" s="197">
        <v>152517.01999999999</v>
      </c>
      <c r="O5457" s="197">
        <v>0</v>
      </c>
      <c r="P5457" s="124" t="s">
        <v>1314</v>
      </c>
    </row>
    <row r="5458" spans="1:16" ht="76.5">
      <c r="A5458" s="266">
        <v>25</v>
      </c>
      <c r="B5458" s="124"/>
      <c r="C5458" s="125" t="s">
        <v>694</v>
      </c>
      <c r="D5458" s="195">
        <v>43230</v>
      </c>
      <c r="E5458" s="124" t="s">
        <v>10767</v>
      </c>
      <c r="F5458" s="124" t="s">
        <v>1315</v>
      </c>
      <c r="G5458" s="124">
        <v>17628341</v>
      </c>
      <c r="H5458" s="124"/>
      <c r="I5458" s="128" t="s">
        <v>13044</v>
      </c>
      <c r="J5458" s="124"/>
      <c r="K5458" s="124"/>
      <c r="L5458" s="124"/>
      <c r="M5458" s="124"/>
      <c r="N5458" s="197">
        <v>725334.05</v>
      </c>
      <c r="O5458" s="197">
        <v>0</v>
      </c>
      <c r="P5458" s="124" t="s">
        <v>1314</v>
      </c>
    </row>
    <row r="5459" spans="1:16" ht="76.5">
      <c r="A5459" s="266">
        <v>25</v>
      </c>
      <c r="B5459" s="124"/>
      <c r="C5459" s="125" t="s">
        <v>694</v>
      </c>
      <c r="D5459" s="195">
        <v>43230</v>
      </c>
      <c r="E5459" s="124" t="s">
        <v>10768</v>
      </c>
      <c r="F5459" s="124" t="s">
        <v>1315</v>
      </c>
      <c r="G5459" s="124">
        <v>17628325</v>
      </c>
      <c r="H5459" s="124"/>
      <c r="I5459" s="128" t="s">
        <v>13045</v>
      </c>
      <c r="J5459" s="124"/>
      <c r="K5459" s="124"/>
      <c r="L5459" s="124"/>
      <c r="M5459" s="124"/>
      <c r="N5459" s="197">
        <v>1494411.86</v>
      </c>
      <c r="O5459" s="197">
        <v>0</v>
      </c>
      <c r="P5459" s="124" t="s">
        <v>1314</v>
      </c>
    </row>
    <row r="5460" spans="1:16" ht="76.5">
      <c r="A5460" s="266">
        <v>25</v>
      </c>
      <c r="B5460" s="124"/>
      <c r="C5460" s="125" t="s">
        <v>694</v>
      </c>
      <c r="D5460" s="195">
        <v>43230</v>
      </c>
      <c r="E5460" s="124" t="s">
        <v>10769</v>
      </c>
      <c r="F5460" s="124" t="s">
        <v>1315</v>
      </c>
      <c r="G5460" s="124">
        <v>17628318</v>
      </c>
      <c r="H5460" s="124"/>
      <c r="I5460" s="128" t="s">
        <v>13046</v>
      </c>
      <c r="J5460" s="124"/>
      <c r="K5460" s="124"/>
      <c r="L5460" s="124"/>
      <c r="M5460" s="124"/>
      <c r="N5460" s="197">
        <v>1985775.57</v>
      </c>
      <c r="O5460" s="197">
        <v>0</v>
      </c>
      <c r="P5460" s="124" t="s">
        <v>1314</v>
      </c>
    </row>
    <row r="5461" spans="1:16" ht="76.5">
      <c r="A5461" s="266">
        <v>25</v>
      </c>
      <c r="B5461" s="124"/>
      <c r="C5461" s="125" t="s">
        <v>694</v>
      </c>
      <c r="D5461" s="195">
        <v>43230</v>
      </c>
      <c r="E5461" s="124" t="s">
        <v>10770</v>
      </c>
      <c r="F5461" s="124" t="s">
        <v>1315</v>
      </c>
      <c r="G5461" s="124">
        <v>17628246</v>
      </c>
      <c r="H5461" s="124"/>
      <c r="I5461" s="128" t="s">
        <v>13047</v>
      </c>
      <c r="J5461" s="124"/>
      <c r="K5461" s="124"/>
      <c r="L5461" s="124"/>
      <c r="M5461" s="124"/>
      <c r="N5461" s="197">
        <v>2458.8200000000002</v>
      </c>
      <c r="O5461" s="197">
        <v>0</v>
      </c>
      <c r="P5461" s="124" t="s">
        <v>1314</v>
      </c>
    </row>
    <row r="5462" spans="1:16" ht="76.5">
      <c r="A5462" s="266">
        <v>25</v>
      </c>
      <c r="B5462" s="124"/>
      <c r="C5462" s="125" t="s">
        <v>694</v>
      </c>
      <c r="D5462" s="195">
        <v>43230</v>
      </c>
      <c r="E5462" s="124" t="s">
        <v>10771</v>
      </c>
      <c r="F5462" s="124" t="s">
        <v>1315</v>
      </c>
      <c r="G5462" s="124">
        <v>17614537</v>
      </c>
      <c r="H5462" s="124"/>
      <c r="I5462" s="128" t="s">
        <v>13048</v>
      </c>
      <c r="J5462" s="124"/>
      <c r="K5462" s="124"/>
      <c r="L5462" s="124"/>
      <c r="M5462" s="124"/>
      <c r="N5462" s="197">
        <v>209107.32</v>
      </c>
      <c r="O5462" s="197">
        <v>0</v>
      </c>
      <c r="P5462" s="124" t="s">
        <v>1314</v>
      </c>
    </row>
    <row r="5463" spans="1:16" ht="76.5">
      <c r="A5463" s="266">
        <v>25</v>
      </c>
      <c r="B5463" s="124"/>
      <c r="C5463" s="125" t="s">
        <v>694</v>
      </c>
      <c r="D5463" s="195">
        <v>43230</v>
      </c>
      <c r="E5463" s="124" t="s">
        <v>10772</v>
      </c>
      <c r="F5463" s="124" t="s">
        <v>1315</v>
      </c>
      <c r="G5463" s="124">
        <v>17614536</v>
      </c>
      <c r="H5463" s="124"/>
      <c r="I5463" s="128" t="s">
        <v>13049</v>
      </c>
      <c r="J5463" s="124"/>
      <c r="K5463" s="124"/>
      <c r="L5463" s="124"/>
      <c r="M5463" s="124"/>
      <c r="N5463" s="197">
        <v>1525267.03</v>
      </c>
      <c r="O5463" s="197">
        <v>0</v>
      </c>
      <c r="P5463" s="124" t="s">
        <v>1314</v>
      </c>
    </row>
    <row r="5464" spans="1:16" ht="76.5">
      <c r="A5464" s="266">
        <v>25</v>
      </c>
      <c r="B5464" s="124"/>
      <c r="C5464" s="125" t="s">
        <v>694</v>
      </c>
      <c r="D5464" s="195">
        <v>43230</v>
      </c>
      <c r="E5464" s="124" t="s">
        <v>10773</v>
      </c>
      <c r="F5464" s="124" t="s">
        <v>1315</v>
      </c>
      <c r="G5464" s="124">
        <v>17614534</v>
      </c>
      <c r="H5464" s="124"/>
      <c r="I5464" s="128" t="s">
        <v>13050</v>
      </c>
      <c r="J5464" s="124"/>
      <c r="K5464" s="124"/>
      <c r="L5464" s="124"/>
      <c r="M5464" s="124"/>
      <c r="N5464" s="197">
        <v>180975.92</v>
      </c>
      <c r="O5464" s="197">
        <v>0</v>
      </c>
      <c r="P5464" s="124" t="s">
        <v>1314</v>
      </c>
    </row>
    <row r="5465" spans="1:16" ht="76.5">
      <c r="A5465" s="266">
        <v>25</v>
      </c>
      <c r="B5465" s="124"/>
      <c r="C5465" s="125" t="s">
        <v>694</v>
      </c>
      <c r="D5465" s="195">
        <v>43230</v>
      </c>
      <c r="E5465" s="124" t="s">
        <v>10774</v>
      </c>
      <c r="F5465" s="124" t="s">
        <v>1315</v>
      </c>
      <c r="G5465" s="124">
        <v>17614531</v>
      </c>
      <c r="H5465" s="124"/>
      <c r="I5465" s="128" t="s">
        <v>13051</v>
      </c>
      <c r="J5465" s="124"/>
      <c r="K5465" s="124"/>
      <c r="L5465" s="124"/>
      <c r="M5465" s="124"/>
      <c r="N5465" s="197">
        <v>338922.84</v>
      </c>
      <c r="O5465" s="197">
        <v>0</v>
      </c>
      <c r="P5465" s="124" t="s">
        <v>1314</v>
      </c>
    </row>
    <row r="5466" spans="1:16" ht="76.5">
      <c r="A5466" s="266">
        <v>25</v>
      </c>
      <c r="B5466" s="124"/>
      <c r="C5466" s="125" t="s">
        <v>694</v>
      </c>
      <c r="D5466" s="195">
        <v>43230</v>
      </c>
      <c r="E5466" s="124" t="s">
        <v>10775</v>
      </c>
      <c r="F5466" s="124" t="s">
        <v>1315</v>
      </c>
      <c r="G5466" s="124">
        <v>17614529</v>
      </c>
      <c r="H5466" s="124"/>
      <c r="I5466" s="128" t="s">
        <v>13052</v>
      </c>
      <c r="J5466" s="124"/>
      <c r="K5466" s="124"/>
      <c r="L5466" s="124"/>
      <c r="M5466" s="124"/>
      <c r="N5466" s="197">
        <v>2777488.17</v>
      </c>
      <c r="O5466" s="197">
        <v>0</v>
      </c>
      <c r="P5466" s="124" t="s">
        <v>1314</v>
      </c>
    </row>
    <row r="5467" spans="1:16" ht="76.5">
      <c r="A5467" s="266">
        <v>25</v>
      </c>
      <c r="B5467" s="124"/>
      <c r="C5467" s="125" t="s">
        <v>694</v>
      </c>
      <c r="D5467" s="195">
        <v>43230</v>
      </c>
      <c r="E5467" s="124" t="s">
        <v>10776</v>
      </c>
      <c r="F5467" s="124" t="s">
        <v>1315</v>
      </c>
      <c r="G5467" s="124">
        <v>17614525</v>
      </c>
      <c r="H5467" s="124"/>
      <c r="I5467" s="128" t="s">
        <v>13053</v>
      </c>
      <c r="J5467" s="124"/>
      <c r="K5467" s="124"/>
      <c r="L5467" s="124"/>
      <c r="M5467" s="124"/>
      <c r="N5467" s="197">
        <v>262699.63</v>
      </c>
      <c r="O5467" s="197">
        <v>0</v>
      </c>
      <c r="P5467" s="124" t="s">
        <v>1314</v>
      </c>
    </row>
    <row r="5468" spans="1:16" ht="76.5">
      <c r="A5468" s="266">
        <v>25</v>
      </c>
      <c r="B5468" s="124"/>
      <c r="C5468" s="125" t="s">
        <v>694</v>
      </c>
      <c r="D5468" s="195">
        <v>43230</v>
      </c>
      <c r="E5468" s="124" t="s">
        <v>10777</v>
      </c>
      <c r="F5468" s="124" t="s">
        <v>1315</v>
      </c>
      <c r="G5468" s="124">
        <v>17614524</v>
      </c>
      <c r="H5468" s="124"/>
      <c r="I5468" s="128" t="s">
        <v>13054</v>
      </c>
      <c r="J5468" s="124"/>
      <c r="K5468" s="124"/>
      <c r="L5468" s="124"/>
      <c r="M5468" s="124"/>
      <c r="N5468" s="197">
        <v>165551.45000000001</v>
      </c>
      <c r="O5468" s="197">
        <v>0</v>
      </c>
      <c r="P5468" s="124" t="s">
        <v>1314</v>
      </c>
    </row>
    <row r="5469" spans="1:16" ht="76.5">
      <c r="A5469" s="266">
        <v>25</v>
      </c>
      <c r="B5469" s="124"/>
      <c r="C5469" s="125" t="s">
        <v>694</v>
      </c>
      <c r="D5469" s="195">
        <v>43230</v>
      </c>
      <c r="E5469" s="124" t="s">
        <v>10778</v>
      </c>
      <c r="F5469" s="124" t="s">
        <v>1315</v>
      </c>
      <c r="G5469" s="124">
        <v>17614333</v>
      </c>
      <c r="H5469" s="124"/>
      <c r="I5469" s="128" t="s">
        <v>13055</v>
      </c>
      <c r="J5469" s="124"/>
      <c r="K5469" s="124"/>
      <c r="L5469" s="124"/>
      <c r="M5469" s="124"/>
      <c r="N5469" s="197">
        <v>2065525.61</v>
      </c>
      <c r="O5469" s="197">
        <v>0</v>
      </c>
      <c r="P5469" s="124" t="s">
        <v>1314</v>
      </c>
    </row>
    <row r="5470" spans="1:16" ht="76.5">
      <c r="A5470" s="266">
        <v>25</v>
      </c>
      <c r="B5470" s="124"/>
      <c r="C5470" s="125" t="s">
        <v>694</v>
      </c>
      <c r="D5470" s="195">
        <v>43230</v>
      </c>
      <c r="E5470" s="124" t="s">
        <v>10779</v>
      </c>
      <c r="F5470" s="124" t="s">
        <v>1315</v>
      </c>
      <c r="G5470" s="124">
        <v>17614290</v>
      </c>
      <c r="H5470" s="124"/>
      <c r="I5470" s="128" t="s">
        <v>13056</v>
      </c>
      <c r="J5470" s="124"/>
      <c r="K5470" s="124"/>
      <c r="L5470" s="124"/>
      <c r="M5470" s="124"/>
      <c r="N5470" s="197">
        <v>1382520.2</v>
      </c>
      <c r="O5470" s="197">
        <v>0</v>
      </c>
      <c r="P5470" s="124" t="s">
        <v>1314</v>
      </c>
    </row>
    <row r="5471" spans="1:16" ht="76.5">
      <c r="A5471" s="266">
        <v>25</v>
      </c>
      <c r="B5471" s="124"/>
      <c r="C5471" s="125" t="s">
        <v>694</v>
      </c>
      <c r="D5471" s="195">
        <v>43230</v>
      </c>
      <c r="E5471" s="124" t="s">
        <v>10780</v>
      </c>
      <c r="F5471" s="124" t="s">
        <v>1315</v>
      </c>
      <c r="G5471" s="124">
        <v>17614184</v>
      </c>
      <c r="H5471" s="124"/>
      <c r="I5471" s="128" t="s">
        <v>13057</v>
      </c>
      <c r="J5471" s="124"/>
      <c r="K5471" s="124"/>
      <c r="L5471" s="124"/>
      <c r="M5471" s="124"/>
      <c r="N5471" s="197">
        <v>228671.66</v>
      </c>
      <c r="O5471" s="197">
        <v>0</v>
      </c>
      <c r="P5471" s="124" t="s">
        <v>1314</v>
      </c>
    </row>
    <row r="5472" spans="1:16" ht="76.5">
      <c r="A5472" s="266">
        <v>25</v>
      </c>
      <c r="B5472" s="124"/>
      <c r="C5472" s="125" t="s">
        <v>694</v>
      </c>
      <c r="D5472" s="195">
        <v>43230</v>
      </c>
      <c r="E5472" s="124" t="s">
        <v>10781</v>
      </c>
      <c r="F5472" s="124" t="s">
        <v>1315</v>
      </c>
      <c r="G5472" s="124">
        <v>17613219</v>
      </c>
      <c r="H5472" s="124"/>
      <c r="I5472" s="128" t="s">
        <v>13058</v>
      </c>
      <c r="J5472" s="124"/>
      <c r="K5472" s="124"/>
      <c r="L5472" s="124"/>
      <c r="M5472" s="124"/>
      <c r="N5472" s="197">
        <v>148613.21</v>
      </c>
      <c r="O5472" s="197">
        <v>0</v>
      </c>
      <c r="P5472" s="124" t="s">
        <v>1314</v>
      </c>
    </row>
    <row r="5473" spans="1:16" ht="76.5">
      <c r="A5473" s="266">
        <v>25</v>
      </c>
      <c r="B5473" s="124"/>
      <c r="C5473" s="125" t="s">
        <v>694</v>
      </c>
      <c r="D5473" s="195">
        <v>43230</v>
      </c>
      <c r="E5473" s="124" t="s">
        <v>10782</v>
      </c>
      <c r="F5473" s="124" t="s">
        <v>1315</v>
      </c>
      <c r="G5473" s="124">
        <v>17612802</v>
      </c>
      <c r="H5473" s="124"/>
      <c r="I5473" s="128" t="s">
        <v>13059</v>
      </c>
      <c r="J5473" s="124"/>
      <c r="K5473" s="124"/>
      <c r="L5473" s="124"/>
      <c r="M5473" s="124"/>
      <c r="N5473" s="197">
        <v>512029.59</v>
      </c>
      <c r="O5473" s="197">
        <v>0</v>
      </c>
      <c r="P5473" s="124" t="s">
        <v>1314</v>
      </c>
    </row>
    <row r="5474" spans="1:16" ht="76.5">
      <c r="A5474" s="266">
        <v>25</v>
      </c>
      <c r="B5474" s="124"/>
      <c r="C5474" s="125" t="s">
        <v>694</v>
      </c>
      <c r="D5474" s="195">
        <v>43230</v>
      </c>
      <c r="E5474" s="124" t="s">
        <v>10783</v>
      </c>
      <c r="F5474" s="124" t="s">
        <v>1315</v>
      </c>
      <c r="G5474" s="124">
        <v>17612626</v>
      </c>
      <c r="H5474" s="124"/>
      <c r="I5474" s="128" t="s">
        <v>13060</v>
      </c>
      <c r="J5474" s="124"/>
      <c r="K5474" s="124"/>
      <c r="L5474" s="124"/>
      <c r="M5474" s="124"/>
      <c r="N5474" s="197">
        <v>3673896.95</v>
      </c>
      <c r="O5474" s="197">
        <v>0</v>
      </c>
      <c r="P5474" s="124" t="s">
        <v>1314</v>
      </c>
    </row>
    <row r="5475" spans="1:16" ht="76.5">
      <c r="A5475" s="266">
        <v>25</v>
      </c>
      <c r="B5475" s="124"/>
      <c r="C5475" s="125" t="s">
        <v>694</v>
      </c>
      <c r="D5475" s="195">
        <v>43230</v>
      </c>
      <c r="E5475" s="124" t="s">
        <v>10784</v>
      </c>
      <c r="F5475" s="124" t="s">
        <v>1315</v>
      </c>
      <c r="G5475" s="124">
        <v>17612530</v>
      </c>
      <c r="H5475" s="124"/>
      <c r="I5475" s="128" t="s">
        <v>13061</v>
      </c>
      <c r="J5475" s="124"/>
      <c r="K5475" s="124"/>
      <c r="L5475" s="124"/>
      <c r="M5475" s="124"/>
      <c r="N5475" s="197">
        <v>563638.36</v>
      </c>
      <c r="O5475" s="197">
        <v>0</v>
      </c>
      <c r="P5475" s="124" t="s">
        <v>1314</v>
      </c>
    </row>
    <row r="5476" spans="1:16" ht="76.5">
      <c r="A5476" s="266">
        <v>25</v>
      </c>
      <c r="B5476" s="124"/>
      <c r="C5476" s="125" t="s">
        <v>694</v>
      </c>
      <c r="D5476" s="195">
        <v>43230</v>
      </c>
      <c r="E5476" s="124" t="s">
        <v>10785</v>
      </c>
      <c r="F5476" s="124" t="s">
        <v>1315</v>
      </c>
      <c r="G5476" s="124">
        <v>17612484</v>
      </c>
      <c r="H5476" s="124"/>
      <c r="I5476" s="128" t="s">
        <v>13062</v>
      </c>
      <c r="J5476" s="124"/>
      <c r="K5476" s="124"/>
      <c r="L5476" s="124"/>
      <c r="M5476" s="124"/>
      <c r="N5476" s="197">
        <v>348118.37</v>
      </c>
      <c r="O5476" s="197">
        <v>0</v>
      </c>
      <c r="P5476" s="124" t="s">
        <v>1314</v>
      </c>
    </row>
    <row r="5477" spans="1:16" ht="76.5">
      <c r="A5477" s="266">
        <v>25</v>
      </c>
      <c r="B5477" s="124"/>
      <c r="C5477" s="125" t="s">
        <v>694</v>
      </c>
      <c r="D5477" s="195">
        <v>43230</v>
      </c>
      <c r="E5477" s="124" t="s">
        <v>10786</v>
      </c>
      <c r="F5477" s="124" t="s">
        <v>1315</v>
      </c>
      <c r="G5477" s="124">
        <v>17614522</v>
      </c>
      <c r="H5477" s="124"/>
      <c r="I5477" s="128" t="s">
        <v>13063</v>
      </c>
      <c r="J5477" s="124"/>
      <c r="K5477" s="124"/>
      <c r="L5477" s="124"/>
      <c r="M5477" s="124"/>
      <c r="N5477" s="197">
        <v>900887.79</v>
      </c>
      <c r="O5477" s="197">
        <v>0</v>
      </c>
      <c r="P5477" s="124" t="s">
        <v>1314</v>
      </c>
    </row>
    <row r="5478" spans="1:16" ht="76.5">
      <c r="A5478" s="266">
        <v>25</v>
      </c>
      <c r="B5478" s="124"/>
      <c r="C5478" s="125" t="s">
        <v>694</v>
      </c>
      <c r="D5478" s="195">
        <v>43230</v>
      </c>
      <c r="E5478" s="124" t="s">
        <v>10787</v>
      </c>
      <c r="F5478" s="124" t="s">
        <v>1315</v>
      </c>
      <c r="G5478" s="124">
        <v>17614521</v>
      </c>
      <c r="H5478" s="124"/>
      <c r="I5478" s="128" t="s">
        <v>4738</v>
      </c>
      <c r="J5478" s="124"/>
      <c r="K5478" s="124"/>
      <c r="L5478" s="124"/>
      <c r="M5478" s="124"/>
      <c r="N5478" s="197">
        <v>316047.53000000003</v>
      </c>
      <c r="O5478" s="197">
        <v>0</v>
      </c>
      <c r="P5478" s="124" t="s">
        <v>1314</v>
      </c>
    </row>
    <row r="5479" spans="1:16" ht="76.5">
      <c r="A5479" s="266">
        <v>25</v>
      </c>
      <c r="B5479" s="124"/>
      <c r="C5479" s="125" t="s">
        <v>694</v>
      </c>
      <c r="D5479" s="195">
        <v>43230</v>
      </c>
      <c r="E5479" s="124" t="s">
        <v>10788</v>
      </c>
      <c r="F5479" s="124" t="s">
        <v>1315</v>
      </c>
      <c r="G5479" s="124">
        <v>17614519</v>
      </c>
      <c r="H5479" s="124"/>
      <c r="I5479" s="128" t="s">
        <v>13064</v>
      </c>
      <c r="J5479" s="124"/>
      <c r="K5479" s="124"/>
      <c r="L5479" s="124"/>
      <c r="M5479" s="124"/>
      <c r="N5479" s="197">
        <v>710995.56</v>
      </c>
      <c r="O5479" s="197">
        <v>0</v>
      </c>
      <c r="P5479" s="124" t="s">
        <v>1314</v>
      </c>
    </row>
    <row r="5480" spans="1:16" ht="76.5">
      <c r="A5480" s="266">
        <v>25</v>
      </c>
      <c r="B5480" s="124"/>
      <c r="C5480" s="125" t="s">
        <v>694</v>
      </c>
      <c r="D5480" s="195">
        <v>43230</v>
      </c>
      <c r="E5480" s="124" t="s">
        <v>10789</v>
      </c>
      <c r="F5480" s="124" t="s">
        <v>1315</v>
      </c>
      <c r="G5480" s="124">
        <v>17614518</v>
      </c>
      <c r="H5480" s="124"/>
      <c r="I5480" s="128" t="s">
        <v>13065</v>
      </c>
      <c r="J5480" s="124"/>
      <c r="K5480" s="124"/>
      <c r="L5480" s="124"/>
      <c r="M5480" s="124"/>
      <c r="N5480" s="197">
        <v>2061822.83</v>
      </c>
      <c r="O5480" s="197">
        <v>0</v>
      </c>
      <c r="P5480" s="124" t="s">
        <v>1314</v>
      </c>
    </row>
    <row r="5481" spans="1:16" ht="76.5">
      <c r="A5481" s="266">
        <v>25</v>
      </c>
      <c r="B5481" s="124"/>
      <c r="C5481" s="125" t="s">
        <v>694</v>
      </c>
      <c r="D5481" s="195">
        <v>43230</v>
      </c>
      <c r="E5481" s="124" t="s">
        <v>10790</v>
      </c>
      <c r="F5481" s="124" t="s">
        <v>1315</v>
      </c>
      <c r="G5481" s="124">
        <v>17614535</v>
      </c>
      <c r="H5481" s="124"/>
      <c r="I5481" s="128" t="s">
        <v>13066</v>
      </c>
      <c r="J5481" s="124"/>
      <c r="K5481" s="124"/>
      <c r="L5481" s="124"/>
      <c r="M5481" s="124"/>
      <c r="N5481" s="197">
        <v>216683.94</v>
      </c>
      <c r="O5481" s="197">
        <v>0</v>
      </c>
      <c r="P5481" s="124" t="s">
        <v>1314</v>
      </c>
    </row>
    <row r="5482" spans="1:16" ht="76.5">
      <c r="A5482" s="266">
        <v>25</v>
      </c>
      <c r="B5482" s="124"/>
      <c r="C5482" s="125" t="s">
        <v>694</v>
      </c>
      <c r="D5482" s="195">
        <v>43230</v>
      </c>
      <c r="E5482" s="124" t="s">
        <v>10791</v>
      </c>
      <c r="F5482" s="124" t="s">
        <v>1315</v>
      </c>
      <c r="G5482" s="124">
        <v>17614533</v>
      </c>
      <c r="H5482" s="124"/>
      <c r="I5482" s="128" t="s">
        <v>13067</v>
      </c>
      <c r="J5482" s="124"/>
      <c r="K5482" s="124"/>
      <c r="L5482" s="124"/>
      <c r="M5482" s="124"/>
      <c r="N5482" s="197">
        <v>650461.24</v>
      </c>
      <c r="O5482" s="197">
        <v>0</v>
      </c>
      <c r="P5482" s="124" t="s">
        <v>1314</v>
      </c>
    </row>
    <row r="5483" spans="1:16" ht="76.5">
      <c r="A5483" s="266">
        <v>25</v>
      </c>
      <c r="B5483" s="124"/>
      <c r="C5483" s="125" t="s">
        <v>694</v>
      </c>
      <c r="D5483" s="195">
        <v>43230</v>
      </c>
      <c r="E5483" s="124" t="s">
        <v>10792</v>
      </c>
      <c r="F5483" s="124" t="s">
        <v>1315</v>
      </c>
      <c r="G5483" s="124">
        <v>17614532</v>
      </c>
      <c r="H5483" s="124"/>
      <c r="I5483" s="128" t="s">
        <v>13068</v>
      </c>
      <c r="J5483" s="124"/>
      <c r="K5483" s="124"/>
      <c r="L5483" s="124"/>
      <c r="M5483" s="124"/>
      <c r="N5483" s="197">
        <v>102549.03</v>
      </c>
      <c r="O5483" s="197">
        <v>0</v>
      </c>
      <c r="P5483" s="124" t="s">
        <v>1314</v>
      </c>
    </row>
    <row r="5484" spans="1:16" ht="76.5">
      <c r="A5484" s="266">
        <v>25</v>
      </c>
      <c r="B5484" s="124"/>
      <c r="C5484" s="125" t="s">
        <v>694</v>
      </c>
      <c r="D5484" s="195">
        <v>43230</v>
      </c>
      <c r="E5484" s="124" t="s">
        <v>10793</v>
      </c>
      <c r="F5484" s="124" t="s">
        <v>1315</v>
      </c>
      <c r="G5484" s="124">
        <v>17614530</v>
      </c>
      <c r="H5484" s="124"/>
      <c r="I5484" s="128" t="s">
        <v>13069</v>
      </c>
      <c r="J5484" s="124"/>
      <c r="K5484" s="124"/>
      <c r="L5484" s="124"/>
      <c r="M5484" s="124"/>
      <c r="N5484" s="197">
        <v>182323.68</v>
      </c>
      <c r="O5484" s="197">
        <v>0</v>
      </c>
      <c r="P5484" s="124" t="s">
        <v>1314</v>
      </c>
    </row>
    <row r="5485" spans="1:16" ht="76.5">
      <c r="A5485" s="266">
        <v>25</v>
      </c>
      <c r="B5485" s="124"/>
      <c r="C5485" s="125" t="s">
        <v>694</v>
      </c>
      <c r="D5485" s="195">
        <v>43230</v>
      </c>
      <c r="E5485" s="124" t="s">
        <v>10794</v>
      </c>
      <c r="F5485" s="124" t="s">
        <v>1315</v>
      </c>
      <c r="G5485" s="124">
        <v>17614528</v>
      </c>
      <c r="H5485" s="124"/>
      <c r="I5485" s="128" t="s">
        <v>13070</v>
      </c>
      <c r="J5485" s="124"/>
      <c r="K5485" s="124"/>
      <c r="L5485" s="124"/>
      <c r="M5485" s="124"/>
      <c r="N5485" s="197">
        <v>1231830.32</v>
      </c>
      <c r="O5485" s="197">
        <v>0</v>
      </c>
      <c r="P5485" s="124" t="s">
        <v>1314</v>
      </c>
    </row>
    <row r="5486" spans="1:16" ht="76.5">
      <c r="A5486" s="266">
        <v>25</v>
      </c>
      <c r="B5486" s="124"/>
      <c r="C5486" s="125" t="s">
        <v>694</v>
      </c>
      <c r="D5486" s="195">
        <v>43230</v>
      </c>
      <c r="E5486" s="124" t="s">
        <v>10795</v>
      </c>
      <c r="F5486" s="124" t="s">
        <v>1315</v>
      </c>
      <c r="G5486" s="124">
        <v>17614527</v>
      </c>
      <c r="H5486" s="124"/>
      <c r="I5486" s="128" t="s">
        <v>13071</v>
      </c>
      <c r="J5486" s="124"/>
      <c r="K5486" s="124"/>
      <c r="L5486" s="124"/>
      <c r="M5486" s="124"/>
      <c r="N5486" s="197">
        <v>96151.14</v>
      </c>
      <c r="O5486" s="197">
        <v>0</v>
      </c>
      <c r="P5486" s="124" t="s">
        <v>1314</v>
      </c>
    </row>
    <row r="5487" spans="1:16" ht="76.5">
      <c r="A5487" s="266">
        <v>25</v>
      </c>
      <c r="B5487" s="124"/>
      <c r="C5487" s="125" t="s">
        <v>694</v>
      </c>
      <c r="D5487" s="195">
        <v>43230</v>
      </c>
      <c r="E5487" s="124" t="s">
        <v>10796</v>
      </c>
      <c r="F5487" s="124" t="s">
        <v>1315</v>
      </c>
      <c r="G5487" s="124">
        <v>17614526</v>
      </c>
      <c r="H5487" s="124"/>
      <c r="I5487" s="128" t="s">
        <v>13072</v>
      </c>
      <c r="J5487" s="124"/>
      <c r="K5487" s="124"/>
      <c r="L5487" s="124"/>
      <c r="M5487" s="124"/>
      <c r="N5487" s="197">
        <v>272703.09999999998</v>
      </c>
      <c r="O5487" s="197">
        <v>0</v>
      </c>
      <c r="P5487" s="124" t="s">
        <v>1314</v>
      </c>
    </row>
    <row r="5488" spans="1:16" ht="76.5">
      <c r="A5488" s="266">
        <v>25</v>
      </c>
      <c r="B5488" s="124"/>
      <c r="C5488" s="125" t="s">
        <v>694</v>
      </c>
      <c r="D5488" s="195">
        <v>43230</v>
      </c>
      <c r="E5488" s="124" t="s">
        <v>10797</v>
      </c>
      <c r="F5488" s="124" t="s">
        <v>1315</v>
      </c>
      <c r="G5488" s="124">
        <v>17614523</v>
      </c>
      <c r="H5488" s="124"/>
      <c r="I5488" s="128" t="s">
        <v>13073</v>
      </c>
      <c r="J5488" s="124"/>
      <c r="K5488" s="124"/>
      <c r="L5488" s="124"/>
      <c r="M5488" s="124"/>
      <c r="N5488" s="197">
        <v>307410.87</v>
      </c>
      <c r="O5488" s="197">
        <v>0</v>
      </c>
      <c r="P5488" s="124" t="s">
        <v>1314</v>
      </c>
    </row>
    <row r="5489" spans="1:16" ht="76.5">
      <c r="A5489" s="266">
        <v>25</v>
      </c>
      <c r="B5489" s="124"/>
      <c r="C5489" s="125" t="s">
        <v>694</v>
      </c>
      <c r="D5489" s="195">
        <v>43230</v>
      </c>
      <c r="E5489" s="124" t="s">
        <v>10798</v>
      </c>
      <c r="F5489" s="124" t="s">
        <v>1315</v>
      </c>
      <c r="G5489" s="124">
        <v>17614520</v>
      </c>
      <c r="H5489" s="124"/>
      <c r="I5489" s="128" t="s">
        <v>13074</v>
      </c>
      <c r="J5489" s="124"/>
      <c r="K5489" s="124"/>
      <c r="L5489" s="124"/>
      <c r="M5489" s="124"/>
      <c r="N5489" s="197">
        <v>861183.51</v>
      </c>
      <c r="O5489" s="197">
        <v>0</v>
      </c>
      <c r="P5489" s="124" t="s">
        <v>1314</v>
      </c>
    </row>
    <row r="5490" spans="1:16" ht="76.5">
      <c r="A5490" s="266">
        <v>25</v>
      </c>
      <c r="B5490" s="124"/>
      <c r="C5490" s="125" t="s">
        <v>694</v>
      </c>
      <c r="D5490" s="195">
        <v>43230</v>
      </c>
      <c r="E5490" s="124" t="s">
        <v>10799</v>
      </c>
      <c r="F5490" s="124" t="s">
        <v>1315</v>
      </c>
      <c r="G5490" s="124">
        <v>17612483</v>
      </c>
      <c r="H5490" s="124"/>
      <c r="I5490" s="128" t="s">
        <v>13075</v>
      </c>
      <c r="J5490" s="124"/>
      <c r="K5490" s="124"/>
      <c r="L5490" s="124"/>
      <c r="M5490" s="124"/>
      <c r="N5490" s="197">
        <v>602556.47</v>
      </c>
      <c r="O5490" s="197">
        <v>0</v>
      </c>
      <c r="P5490" s="124" t="s">
        <v>1314</v>
      </c>
    </row>
    <row r="5491" spans="1:16" ht="76.5">
      <c r="A5491" s="266">
        <v>25</v>
      </c>
      <c r="B5491" s="124"/>
      <c r="C5491" s="125" t="s">
        <v>694</v>
      </c>
      <c r="D5491" s="195">
        <v>43230</v>
      </c>
      <c r="E5491" s="124" t="s">
        <v>10800</v>
      </c>
      <c r="F5491" s="124" t="s">
        <v>1315</v>
      </c>
      <c r="G5491" s="124">
        <v>17612478</v>
      </c>
      <c r="H5491" s="124"/>
      <c r="I5491" s="128" t="s">
        <v>13076</v>
      </c>
      <c r="J5491" s="124"/>
      <c r="K5491" s="124"/>
      <c r="L5491" s="124"/>
      <c r="M5491" s="124"/>
      <c r="N5491" s="197">
        <v>705530.01</v>
      </c>
      <c r="O5491" s="197">
        <v>0</v>
      </c>
      <c r="P5491" s="124" t="s">
        <v>1314</v>
      </c>
    </row>
    <row r="5492" spans="1:16" ht="76.5">
      <c r="A5492" s="266">
        <v>25</v>
      </c>
      <c r="B5492" s="124"/>
      <c r="C5492" s="125" t="s">
        <v>694</v>
      </c>
      <c r="D5492" s="195">
        <v>43230</v>
      </c>
      <c r="E5492" s="124" t="s">
        <v>10801</v>
      </c>
      <c r="F5492" s="124" t="s">
        <v>1315</v>
      </c>
      <c r="G5492" s="124">
        <v>17612436</v>
      </c>
      <c r="H5492" s="124"/>
      <c r="I5492" s="128" t="s">
        <v>13077</v>
      </c>
      <c r="J5492" s="124"/>
      <c r="K5492" s="124"/>
      <c r="L5492" s="124"/>
      <c r="M5492" s="124"/>
      <c r="N5492" s="197">
        <v>297782.96000000002</v>
      </c>
      <c r="O5492" s="197">
        <v>0</v>
      </c>
      <c r="P5492" s="124" t="s">
        <v>1314</v>
      </c>
    </row>
    <row r="5493" spans="1:16" ht="76.5">
      <c r="A5493" s="266">
        <v>25</v>
      </c>
      <c r="B5493" s="124"/>
      <c r="C5493" s="125" t="s">
        <v>694</v>
      </c>
      <c r="D5493" s="195">
        <v>43230</v>
      </c>
      <c r="E5493" s="124" t="s">
        <v>10802</v>
      </c>
      <c r="F5493" s="124" t="s">
        <v>1315</v>
      </c>
      <c r="G5493" s="124">
        <v>17612396</v>
      </c>
      <c r="H5493" s="124"/>
      <c r="I5493" s="128" t="s">
        <v>13078</v>
      </c>
      <c r="J5493" s="124"/>
      <c r="K5493" s="124"/>
      <c r="L5493" s="124"/>
      <c r="M5493" s="124"/>
      <c r="N5493" s="197">
        <v>318913.21000000002</v>
      </c>
      <c r="O5493" s="197">
        <v>0</v>
      </c>
      <c r="P5493" s="124" t="s">
        <v>1314</v>
      </c>
    </row>
    <row r="5494" spans="1:16" ht="76.5">
      <c r="A5494" s="266">
        <v>25</v>
      </c>
      <c r="B5494" s="124"/>
      <c r="C5494" s="125" t="s">
        <v>694</v>
      </c>
      <c r="D5494" s="195">
        <v>43230</v>
      </c>
      <c r="E5494" s="124" t="s">
        <v>10803</v>
      </c>
      <c r="F5494" s="124" t="s">
        <v>1315</v>
      </c>
      <c r="G5494" s="124">
        <v>17612382</v>
      </c>
      <c r="H5494" s="124"/>
      <c r="I5494" s="128" t="s">
        <v>13079</v>
      </c>
      <c r="J5494" s="124"/>
      <c r="K5494" s="124"/>
      <c r="L5494" s="124"/>
      <c r="M5494" s="124"/>
      <c r="N5494" s="197">
        <v>772013.27</v>
      </c>
      <c r="O5494" s="197">
        <v>0</v>
      </c>
      <c r="P5494" s="124" t="s">
        <v>1314</v>
      </c>
    </row>
    <row r="5495" spans="1:16" ht="76.5">
      <c r="A5495" s="266">
        <v>25</v>
      </c>
      <c r="B5495" s="124"/>
      <c r="C5495" s="125" t="s">
        <v>694</v>
      </c>
      <c r="D5495" s="195">
        <v>43230</v>
      </c>
      <c r="E5495" s="124" t="s">
        <v>10804</v>
      </c>
      <c r="F5495" s="124" t="s">
        <v>1315</v>
      </c>
      <c r="G5495" s="124">
        <v>17611872</v>
      </c>
      <c r="H5495" s="124"/>
      <c r="I5495" s="128" t="s">
        <v>13080</v>
      </c>
      <c r="J5495" s="124"/>
      <c r="K5495" s="124"/>
      <c r="L5495" s="124"/>
      <c r="M5495" s="124"/>
      <c r="N5495" s="197">
        <v>603114.68000000005</v>
      </c>
      <c r="O5495" s="197">
        <v>0</v>
      </c>
      <c r="P5495" s="124" t="s">
        <v>1314</v>
      </c>
    </row>
    <row r="5496" spans="1:16" ht="63.75">
      <c r="A5496" s="266">
        <v>513</v>
      </c>
      <c r="B5496" s="124"/>
      <c r="C5496" s="125" t="s">
        <v>201</v>
      </c>
      <c r="D5496" s="195">
        <v>43230</v>
      </c>
      <c r="E5496" s="124" t="s">
        <v>10805</v>
      </c>
      <c r="F5496" s="124" t="s">
        <v>11</v>
      </c>
      <c r="G5496" s="124">
        <v>921287</v>
      </c>
      <c r="H5496" s="124"/>
      <c r="I5496" s="128" t="s">
        <v>13081</v>
      </c>
      <c r="J5496" s="124"/>
      <c r="K5496" s="124"/>
      <c r="L5496" s="124"/>
      <c r="M5496" s="124"/>
      <c r="N5496" s="197">
        <v>16099.79</v>
      </c>
      <c r="O5496" s="197">
        <v>0</v>
      </c>
      <c r="P5496" s="124" t="s">
        <v>1314</v>
      </c>
    </row>
    <row r="5497" spans="1:16" ht="38.25">
      <c r="A5497" s="266">
        <v>340</v>
      </c>
      <c r="B5497" s="124"/>
      <c r="C5497" s="125" t="s">
        <v>814</v>
      </c>
      <c r="D5497" s="195">
        <v>43230</v>
      </c>
      <c r="E5497" s="124" t="s">
        <v>10806</v>
      </c>
      <c r="F5497" s="124" t="s">
        <v>15</v>
      </c>
      <c r="G5497" s="124">
        <v>733461</v>
      </c>
      <c r="H5497" s="124"/>
      <c r="I5497" s="128" t="s">
        <v>9886</v>
      </c>
      <c r="J5497" s="124"/>
      <c r="K5497" s="124"/>
      <c r="L5497" s="124"/>
      <c r="M5497" s="124"/>
      <c r="N5497" s="197">
        <v>50</v>
      </c>
      <c r="O5497" s="197">
        <v>0</v>
      </c>
      <c r="P5497" s="124" t="s">
        <v>1314</v>
      </c>
    </row>
    <row r="5498" spans="1:16" ht="51">
      <c r="A5498" s="266" t="s">
        <v>619</v>
      </c>
      <c r="B5498" s="124"/>
      <c r="C5498" s="125" t="s">
        <v>713</v>
      </c>
      <c r="D5498" s="195">
        <v>43231</v>
      </c>
      <c r="E5498" s="124" t="s">
        <v>10807</v>
      </c>
      <c r="F5498" s="124" t="s">
        <v>3</v>
      </c>
      <c r="G5498" s="124">
        <v>1621694</v>
      </c>
      <c r="H5498" s="124"/>
      <c r="I5498" s="128" t="s">
        <v>13082</v>
      </c>
      <c r="J5498" s="124"/>
      <c r="K5498" s="124"/>
      <c r="L5498" s="124"/>
      <c r="M5498" s="124"/>
      <c r="N5498" s="197">
        <v>0</v>
      </c>
      <c r="O5498" s="197">
        <v>1453.72</v>
      </c>
      <c r="P5498" s="124" t="s">
        <v>1314</v>
      </c>
    </row>
    <row r="5499" spans="1:16" ht="51">
      <c r="A5499" s="266">
        <v>20</v>
      </c>
      <c r="B5499" s="124"/>
      <c r="C5499" s="125" t="s">
        <v>693</v>
      </c>
      <c r="D5499" s="195">
        <v>43231</v>
      </c>
      <c r="E5499" s="124" t="s">
        <v>10808</v>
      </c>
      <c r="F5499" s="124" t="s">
        <v>3</v>
      </c>
      <c r="G5499" s="124">
        <v>1621705</v>
      </c>
      <c r="H5499" s="124"/>
      <c r="I5499" s="128" t="s">
        <v>13083</v>
      </c>
      <c r="J5499" s="124"/>
      <c r="K5499" s="124"/>
      <c r="L5499" s="124"/>
      <c r="M5499" s="124"/>
      <c r="N5499" s="197">
        <v>0</v>
      </c>
      <c r="O5499" s="197">
        <v>187</v>
      </c>
      <c r="P5499" s="124" t="s">
        <v>1314</v>
      </c>
    </row>
    <row r="5500" spans="1:16" ht="51">
      <c r="A5500" s="266">
        <v>591</v>
      </c>
      <c r="B5500" s="124"/>
      <c r="C5500" s="125" t="s">
        <v>861</v>
      </c>
      <c r="D5500" s="195">
        <v>43231</v>
      </c>
      <c r="E5500" s="124" t="s">
        <v>10809</v>
      </c>
      <c r="F5500" s="124" t="s">
        <v>3</v>
      </c>
      <c r="G5500" s="124">
        <v>1621706</v>
      </c>
      <c r="H5500" s="124"/>
      <c r="I5500" s="128" t="s">
        <v>13084</v>
      </c>
      <c r="J5500" s="124"/>
      <c r="K5500" s="124"/>
      <c r="L5500" s="124"/>
      <c r="M5500" s="124"/>
      <c r="N5500" s="197">
        <v>0</v>
      </c>
      <c r="O5500" s="197">
        <v>689.5</v>
      </c>
      <c r="P5500" s="124" t="s">
        <v>1314</v>
      </c>
    </row>
    <row r="5501" spans="1:16" ht="63.75">
      <c r="A5501" s="266" t="s">
        <v>619</v>
      </c>
      <c r="B5501" s="124"/>
      <c r="C5501" s="125" t="s">
        <v>713</v>
      </c>
      <c r="D5501" s="195">
        <v>43231</v>
      </c>
      <c r="E5501" s="124" t="s">
        <v>10810</v>
      </c>
      <c r="F5501" s="124" t="s">
        <v>3</v>
      </c>
      <c r="G5501" s="124">
        <v>1621709</v>
      </c>
      <c r="H5501" s="124"/>
      <c r="I5501" s="128" t="s">
        <v>13085</v>
      </c>
      <c r="J5501" s="124"/>
      <c r="K5501" s="124"/>
      <c r="L5501" s="124"/>
      <c r="M5501" s="124"/>
      <c r="N5501" s="197">
        <v>0</v>
      </c>
      <c r="O5501" s="197">
        <v>215.4</v>
      </c>
      <c r="P5501" s="124" t="s">
        <v>1314</v>
      </c>
    </row>
    <row r="5502" spans="1:16" ht="63.75">
      <c r="A5502" s="266" t="s">
        <v>619</v>
      </c>
      <c r="B5502" s="124"/>
      <c r="C5502" s="125" t="s">
        <v>713</v>
      </c>
      <c r="D5502" s="195">
        <v>43231</v>
      </c>
      <c r="E5502" s="124" t="s">
        <v>10811</v>
      </c>
      <c r="F5502" s="124" t="s">
        <v>3</v>
      </c>
      <c r="G5502" s="124">
        <v>1621722</v>
      </c>
      <c r="H5502" s="124"/>
      <c r="I5502" s="128" t="s">
        <v>13086</v>
      </c>
      <c r="J5502" s="124"/>
      <c r="K5502" s="124"/>
      <c r="L5502" s="124"/>
      <c r="M5502" s="124"/>
      <c r="N5502" s="197">
        <v>0</v>
      </c>
      <c r="O5502" s="197">
        <v>11.48</v>
      </c>
      <c r="P5502" s="124" t="s">
        <v>1314</v>
      </c>
    </row>
    <row r="5503" spans="1:16" ht="63.75">
      <c r="A5503" s="266" t="s">
        <v>619</v>
      </c>
      <c r="B5503" s="124"/>
      <c r="C5503" s="125" t="s">
        <v>713</v>
      </c>
      <c r="D5503" s="195">
        <v>43231</v>
      </c>
      <c r="E5503" s="124" t="s">
        <v>10812</v>
      </c>
      <c r="F5503" s="124" t="s">
        <v>3</v>
      </c>
      <c r="G5503" s="124">
        <v>1621725</v>
      </c>
      <c r="H5503" s="124"/>
      <c r="I5503" s="128" t="s">
        <v>13087</v>
      </c>
      <c r="J5503" s="124"/>
      <c r="K5503" s="124"/>
      <c r="L5503" s="124"/>
      <c r="M5503" s="124"/>
      <c r="N5503" s="197">
        <v>0</v>
      </c>
      <c r="O5503" s="197">
        <v>997</v>
      </c>
      <c r="P5503" s="124" t="s">
        <v>1314</v>
      </c>
    </row>
    <row r="5504" spans="1:16" ht="63.75">
      <c r="A5504" s="266" t="s">
        <v>619</v>
      </c>
      <c r="B5504" s="124"/>
      <c r="C5504" s="125" t="s">
        <v>713</v>
      </c>
      <c r="D5504" s="195">
        <v>43231</v>
      </c>
      <c r="E5504" s="124" t="s">
        <v>10813</v>
      </c>
      <c r="F5504" s="124" t="s">
        <v>3</v>
      </c>
      <c r="G5504" s="124">
        <v>1621727</v>
      </c>
      <c r="H5504" s="124"/>
      <c r="I5504" s="128" t="s">
        <v>13088</v>
      </c>
      <c r="J5504" s="124"/>
      <c r="K5504" s="124"/>
      <c r="L5504" s="124"/>
      <c r="M5504" s="124"/>
      <c r="N5504" s="197">
        <v>0</v>
      </c>
      <c r="O5504" s="197">
        <v>529.21</v>
      </c>
      <c r="P5504" s="124" t="s">
        <v>1314</v>
      </c>
    </row>
    <row r="5505" spans="1:16" ht="63.75">
      <c r="A5505" s="266" t="s">
        <v>619</v>
      </c>
      <c r="B5505" s="124"/>
      <c r="C5505" s="125" t="s">
        <v>713</v>
      </c>
      <c r="D5505" s="195">
        <v>43231</v>
      </c>
      <c r="E5505" s="124" t="s">
        <v>10814</v>
      </c>
      <c r="F5505" s="124" t="s">
        <v>3</v>
      </c>
      <c r="G5505" s="124">
        <v>1621729</v>
      </c>
      <c r="H5505" s="124"/>
      <c r="I5505" s="128" t="s">
        <v>13089</v>
      </c>
      <c r="J5505" s="124"/>
      <c r="K5505" s="124"/>
      <c r="L5505" s="124"/>
      <c r="M5505" s="124"/>
      <c r="N5505" s="197">
        <v>0</v>
      </c>
      <c r="O5505" s="197">
        <v>210</v>
      </c>
      <c r="P5505" s="124" t="s">
        <v>1314</v>
      </c>
    </row>
    <row r="5506" spans="1:16" ht="63.75">
      <c r="A5506" s="266" t="s">
        <v>619</v>
      </c>
      <c r="B5506" s="124"/>
      <c r="C5506" s="125" t="s">
        <v>713</v>
      </c>
      <c r="D5506" s="195">
        <v>43231</v>
      </c>
      <c r="E5506" s="124" t="s">
        <v>10815</v>
      </c>
      <c r="F5506" s="124" t="s">
        <v>3</v>
      </c>
      <c r="G5506" s="124">
        <v>1621731</v>
      </c>
      <c r="H5506" s="124"/>
      <c r="I5506" s="128" t="s">
        <v>13090</v>
      </c>
      <c r="J5506" s="124"/>
      <c r="K5506" s="124"/>
      <c r="L5506" s="124"/>
      <c r="M5506" s="124"/>
      <c r="N5506" s="197">
        <v>0</v>
      </c>
      <c r="O5506" s="197">
        <v>1</v>
      </c>
      <c r="P5506" s="124" t="s">
        <v>1314</v>
      </c>
    </row>
    <row r="5507" spans="1:16" ht="63.75">
      <c r="A5507" s="266" t="s">
        <v>619</v>
      </c>
      <c r="B5507" s="124"/>
      <c r="C5507" s="125" t="s">
        <v>713</v>
      </c>
      <c r="D5507" s="195">
        <v>43231</v>
      </c>
      <c r="E5507" s="124" t="s">
        <v>10816</v>
      </c>
      <c r="F5507" s="124" t="s">
        <v>3</v>
      </c>
      <c r="G5507" s="124">
        <v>1621732</v>
      </c>
      <c r="H5507" s="124"/>
      <c r="I5507" s="128" t="s">
        <v>13091</v>
      </c>
      <c r="J5507" s="124"/>
      <c r="K5507" s="124"/>
      <c r="L5507" s="124"/>
      <c r="M5507" s="124"/>
      <c r="N5507" s="197">
        <v>0</v>
      </c>
      <c r="O5507" s="197">
        <v>2415.15</v>
      </c>
      <c r="P5507" s="124" t="s">
        <v>1314</v>
      </c>
    </row>
    <row r="5508" spans="1:16" ht="51">
      <c r="A5508" s="266" t="s">
        <v>619</v>
      </c>
      <c r="B5508" s="124"/>
      <c r="C5508" s="125" t="s">
        <v>713</v>
      </c>
      <c r="D5508" s="195">
        <v>43231</v>
      </c>
      <c r="E5508" s="124" t="s">
        <v>10817</v>
      </c>
      <c r="F5508" s="124" t="s">
        <v>3</v>
      </c>
      <c r="G5508" s="124">
        <v>1621736</v>
      </c>
      <c r="H5508" s="124"/>
      <c r="I5508" s="128" t="s">
        <v>13092</v>
      </c>
      <c r="J5508" s="124"/>
      <c r="K5508" s="124"/>
      <c r="L5508" s="124"/>
      <c r="M5508" s="124"/>
      <c r="N5508" s="197">
        <v>0</v>
      </c>
      <c r="O5508" s="197">
        <v>1501.94</v>
      </c>
      <c r="P5508" s="124" t="s">
        <v>1314</v>
      </c>
    </row>
    <row r="5509" spans="1:16" ht="38.25">
      <c r="A5509" s="266">
        <v>20</v>
      </c>
      <c r="B5509" s="124"/>
      <c r="C5509" s="125" t="s">
        <v>693</v>
      </c>
      <c r="D5509" s="195">
        <v>43231</v>
      </c>
      <c r="E5509" s="124" t="s">
        <v>10818</v>
      </c>
      <c r="F5509" s="124" t="s">
        <v>3</v>
      </c>
      <c r="G5509" s="124">
        <v>1621550</v>
      </c>
      <c r="H5509" s="124"/>
      <c r="I5509" s="128" t="s">
        <v>13093</v>
      </c>
      <c r="J5509" s="124"/>
      <c r="K5509" s="124"/>
      <c r="L5509" s="124"/>
      <c r="M5509" s="124"/>
      <c r="N5509" s="197">
        <v>0</v>
      </c>
      <c r="O5509" s="197">
        <v>168</v>
      </c>
      <c r="P5509" s="124" t="s">
        <v>1314</v>
      </c>
    </row>
    <row r="5510" spans="1:16" ht="51">
      <c r="A5510" s="266" t="s">
        <v>619</v>
      </c>
      <c r="B5510" s="124"/>
      <c r="C5510" s="125" t="s">
        <v>713</v>
      </c>
      <c r="D5510" s="195">
        <v>43231</v>
      </c>
      <c r="E5510" s="124" t="s">
        <v>10819</v>
      </c>
      <c r="F5510" s="124" t="s">
        <v>3</v>
      </c>
      <c r="G5510" s="124">
        <v>1621576</v>
      </c>
      <c r="H5510" s="124"/>
      <c r="I5510" s="128" t="s">
        <v>13094</v>
      </c>
      <c r="J5510" s="124"/>
      <c r="K5510" s="124"/>
      <c r="L5510" s="124"/>
      <c r="M5510" s="124"/>
      <c r="N5510" s="197">
        <v>0</v>
      </c>
      <c r="O5510" s="197">
        <v>6571</v>
      </c>
      <c r="P5510" s="124" t="s">
        <v>1314</v>
      </c>
    </row>
    <row r="5511" spans="1:16" ht="63.75">
      <c r="A5511" s="266">
        <v>512</v>
      </c>
      <c r="B5511" s="124"/>
      <c r="C5511" s="125" t="s">
        <v>840</v>
      </c>
      <c r="D5511" s="195">
        <v>43231</v>
      </c>
      <c r="E5511" s="124" t="s">
        <v>10820</v>
      </c>
      <c r="F5511" s="124" t="s">
        <v>3</v>
      </c>
      <c r="G5511" s="124">
        <v>1621619</v>
      </c>
      <c r="H5511" s="124"/>
      <c r="I5511" s="128" t="s">
        <v>13095</v>
      </c>
      <c r="J5511" s="124"/>
      <c r="K5511" s="124"/>
      <c r="L5511" s="124"/>
      <c r="M5511" s="124"/>
      <c r="N5511" s="197">
        <v>0</v>
      </c>
      <c r="O5511" s="197">
        <v>65</v>
      </c>
      <c r="P5511" s="124" t="s">
        <v>1314</v>
      </c>
    </row>
    <row r="5512" spans="1:16" ht="51">
      <c r="A5512" s="266">
        <v>86</v>
      </c>
      <c r="B5512" s="124"/>
      <c r="C5512" s="125" t="s">
        <v>710</v>
      </c>
      <c r="D5512" s="195">
        <v>43231</v>
      </c>
      <c r="E5512" s="124" t="s">
        <v>10821</v>
      </c>
      <c r="F5512" s="124" t="s">
        <v>3</v>
      </c>
      <c r="G5512" s="124">
        <v>1621620</v>
      </c>
      <c r="H5512" s="124"/>
      <c r="I5512" s="128" t="s">
        <v>13096</v>
      </c>
      <c r="J5512" s="124"/>
      <c r="K5512" s="124"/>
      <c r="L5512" s="124"/>
      <c r="M5512" s="124"/>
      <c r="N5512" s="197">
        <v>0</v>
      </c>
      <c r="O5512" s="197">
        <v>326</v>
      </c>
      <c r="P5512" s="124" t="s">
        <v>1314</v>
      </c>
    </row>
    <row r="5513" spans="1:16" ht="51">
      <c r="A5513" s="266" t="s">
        <v>619</v>
      </c>
      <c r="B5513" s="124"/>
      <c r="C5513" s="125" t="s">
        <v>713</v>
      </c>
      <c r="D5513" s="195">
        <v>43231</v>
      </c>
      <c r="E5513" s="124" t="s">
        <v>10822</v>
      </c>
      <c r="F5513" s="124" t="s">
        <v>3</v>
      </c>
      <c r="G5513" s="124">
        <v>1621639</v>
      </c>
      <c r="H5513" s="124"/>
      <c r="I5513" s="128" t="s">
        <v>13097</v>
      </c>
      <c r="J5513" s="124"/>
      <c r="K5513" s="124"/>
      <c r="L5513" s="124"/>
      <c r="M5513" s="124"/>
      <c r="N5513" s="197">
        <v>0</v>
      </c>
      <c r="O5513" s="197">
        <v>2859.16</v>
      </c>
      <c r="P5513" s="124" t="s">
        <v>1314</v>
      </c>
    </row>
    <row r="5514" spans="1:16" ht="51">
      <c r="A5514" s="266">
        <v>212</v>
      </c>
      <c r="B5514" s="124"/>
      <c r="C5514" s="125" t="s">
        <v>761</v>
      </c>
      <c r="D5514" s="195">
        <v>43231</v>
      </c>
      <c r="E5514" s="124" t="s">
        <v>10823</v>
      </c>
      <c r="F5514" s="124" t="s">
        <v>3</v>
      </c>
      <c r="G5514" s="124">
        <v>1621648</v>
      </c>
      <c r="H5514" s="124"/>
      <c r="I5514" s="128" t="s">
        <v>13098</v>
      </c>
      <c r="J5514" s="124"/>
      <c r="K5514" s="124"/>
      <c r="L5514" s="124"/>
      <c r="M5514" s="124"/>
      <c r="N5514" s="197">
        <v>0</v>
      </c>
      <c r="O5514" s="197">
        <v>23</v>
      </c>
      <c r="P5514" s="124" t="s">
        <v>1314</v>
      </c>
    </row>
    <row r="5515" spans="1:16" ht="51">
      <c r="A5515" s="266">
        <v>132</v>
      </c>
      <c r="B5515" s="124"/>
      <c r="C5515" s="125" t="s">
        <v>728</v>
      </c>
      <c r="D5515" s="195">
        <v>43231</v>
      </c>
      <c r="E5515" s="124" t="s">
        <v>10824</v>
      </c>
      <c r="F5515" s="124" t="s">
        <v>3</v>
      </c>
      <c r="G5515" s="124">
        <v>1621671</v>
      </c>
      <c r="H5515" s="124"/>
      <c r="I5515" s="128" t="s">
        <v>13099</v>
      </c>
      <c r="J5515" s="124"/>
      <c r="K5515" s="124"/>
      <c r="L5515" s="124"/>
      <c r="M5515" s="124"/>
      <c r="N5515" s="197">
        <v>0</v>
      </c>
      <c r="O5515" s="197">
        <v>70</v>
      </c>
      <c r="P5515" s="124" t="s">
        <v>1314</v>
      </c>
    </row>
    <row r="5516" spans="1:16" ht="51">
      <c r="A5516" s="266">
        <v>41</v>
      </c>
      <c r="B5516" s="124"/>
      <c r="C5516" s="125" t="s">
        <v>697</v>
      </c>
      <c r="D5516" s="195">
        <v>43231</v>
      </c>
      <c r="E5516" s="124" t="s">
        <v>10825</v>
      </c>
      <c r="F5516" s="124" t="s">
        <v>3</v>
      </c>
      <c r="G5516" s="124">
        <v>1621675</v>
      </c>
      <c r="H5516" s="124"/>
      <c r="I5516" s="128" t="s">
        <v>13100</v>
      </c>
      <c r="J5516" s="124"/>
      <c r="K5516" s="124"/>
      <c r="L5516" s="124"/>
      <c r="M5516" s="124"/>
      <c r="N5516" s="197">
        <v>0</v>
      </c>
      <c r="O5516" s="197">
        <v>2535.42</v>
      </c>
      <c r="P5516" s="124" t="s">
        <v>1314</v>
      </c>
    </row>
    <row r="5517" spans="1:16" ht="51">
      <c r="A5517" s="266">
        <v>591</v>
      </c>
      <c r="B5517" s="124"/>
      <c r="C5517" s="125" t="s">
        <v>861</v>
      </c>
      <c r="D5517" s="195">
        <v>43231</v>
      </c>
      <c r="E5517" s="124" t="s">
        <v>10826</v>
      </c>
      <c r="F5517" s="124" t="s">
        <v>3</v>
      </c>
      <c r="G5517" s="124">
        <v>1621828</v>
      </c>
      <c r="H5517" s="124"/>
      <c r="I5517" s="128" t="s">
        <v>13101</v>
      </c>
      <c r="J5517" s="124"/>
      <c r="K5517" s="124"/>
      <c r="L5517" s="124"/>
      <c r="M5517" s="124"/>
      <c r="N5517" s="197">
        <v>0</v>
      </c>
      <c r="O5517" s="197">
        <v>95</v>
      </c>
      <c r="P5517" s="124" t="s">
        <v>1314</v>
      </c>
    </row>
    <row r="5518" spans="1:16" ht="51">
      <c r="A5518" s="266" t="s">
        <v>619</v>
      </c>
      <c r="B5518" s="124"/>
      <c r="C5518" s="125" t="s">
        <v>713</v>
      </c>
      <c r="D5518" s="195">
        <v>43231</v>
      </c>
      <c r="E5518" s="124" t="s">
        <v>10827</v>
      </c>
      <c r="F5518" s="124" t="s">
        <v>3</v>
      </c>
      <c r="G5518" s="124">
        <v>1621843</v>
      </c>
      <c r="H5518" s="124"/>
      <c r="I5518" s="128" t="s">
        <v>13102</v>
      </c>
      <c r="J5518" s="124"/>
      <c r="K5518" s="124"/>
      <c r="L5518" s="124"/>
      <c r="M5518" s="124"/>
      <c r="N5518" s="197">
        <v>0</v>
      </c>
      <c r="O5518" s="197">
        <v>485</v>
      </c>
      <c r="P5518" s="124" t="s">
        <v>1314</v>
      </c>
    </row>
    <row r="5519" spans="1:16" ht="63.75">
      <c r="A5519" s="266">
        <v>81</v>
      </c>
      <c r="B5519" s="124"/>
      <c r="C5519" s="125" t="s">
        <v>709</v>
      </c>
      <c r="D5519" s="195">
        <v>43231</v>
      </c>
      <c r="E5519" s="124" t="s">
        <v>10828</v>
      </c>
      <c r="F5519" s="124" t="s">
        <v>3</v>
      </c>
      <c r="G5519" s="124">
        <v>1621844</v>
      </c>
      <c r="H5519" s="124"/>
      <c r="I5519" s="128" t="s">
        <v>13103</v>
      </c>
      <c r="J5519" s="124"/>
      <c r="K5519" s="124"/>
      <c r="L5519" s="124"/>
      <c r="M5519" s="124"/>
      <c r="N5519" s="197">
        <v>0</v>
      </c>
      <c r="O5519" s="197">
        <v>1819</v>
      </c>
      <c r="P5519" s="124" t="s">
        <v>1314</v>
      </c>
    </row>
    <row r="5520" spans="1:16" ht="51">
      <c r="A5520" s="266" t="s">
        <v>619</v>
      </c>
      <c r="B5520" s="124"/>
      <c r="C5520" s="125" t="s">
        <v>713</v>
      </c>
      <c r="D5520" s="195">
        <v>43231</v>
      </c>
      <c r="E5520" s="124" t="s">
        <v>10829</v>
      </c>
      <c r="F5520" s="124" t="s">
        <v>3</v>
      </c>
      <c r="G5520" s="124">
        <v>1621752</v>
      </c>
      <c r="H5520" s="124"/>
      <c r="I5520" s="128" t="s">
        <v>13104</v>
      </c>
      <c r="J5520" s="124"/>
      <c r="K5520" s="124"/>
      <c r="L5520" s="124"/>
      <c r="M5520" s="124"/>
      <c r="N5520" s="197">
        <v>0</v>
      </c>
      <c r="O5520" s="197">
        <v>36</v>
      </c>
      <c r="P5520" s="124" t="s">
        <v>1314</v>
      </c>
    </row>
    <row r="5521" spans="1:16" ht="51">
      <c r="A5521" s="266" t="s">
        <v>619</v>
      </c>
      <c r="B5521" s="124"/>
      <c r="C5521" s="125" t="s">
        <v>713</v>
      </c>
      <c r="D5521" s="195">
        <v>43231</v>
      </c>
      <c r="E5521" s="124" t="s">
        <v>10830</v>
      </c>
      <c r="F5521" s="124" t="s">
        <v>3</v>
      </c>
      <c r="G5521" s="124">
        <v>1621753</v>
      </c>
      <c r="H5521" s="124"/>
      <c r="I5521" s="128" t="s">
        <v>13105</v>
      </c>
      <c r="J5521" s="124"/>
      <c r="K5521" s="124"/>
      <c r="L5521" s="124"/>
      <c r="M5521" s="124"/>
      <c r="N5521" s="197">
        <v>0</v>
      </c>
      <c r="O5521" s="197">
        <v>33</v>
      </c>
      <c r="P5521" s="124" t="s">
        <v>1314</v>
      </c>
    </row>
    <row r="5522" spans="1:16" ht="51">
      <c r="A5522" s="266" t="s">
        <v>619</v>
      </c>
      <c r="B5522" s="124"/>
      <c r="C5522" s="125" t="s">
        <v>713</v>
      </c>
      <c r="D5522" s="195">
        <v>43231</v>
      </c>
      <c r="E5522" s="124" t="s">
        <v>10831</v>
      </c>
      <c r="F5522" s="124" t="s">
        <v>3</v>
      </c>
      <c r="G5522" s="124">
        <v>1621767</v>
      </c>
      <c r="H5522" s="124"/>
      <c r="I5522" s="128" t="s">
        <v>13106</v>
      </c>
      <c r="J5522" s="124"/>
      <c r="K5522" s="124"/>
      <c r="L5522" s="124"/>
      <c r="M5522" s="124"/>
      <c r="N5522" s="197">
        <v>0</v>
      </c>
      <c r="O5522" s="197">
        <v>576.14</v>
      </c>
      <c r="P5522" s="124" t="s">
        <v>1314</v>
      </c>
    </row>
    <row r="5523" spans="1:16" ht="51">
      <c r="A5523" s="266">
        <v>16</v>
      </c>
      <c r="B5523" s="124"/>
      <c r="C5523" s="125" t="s">
        <v>692</v>
      </c>
      <c r="D5523" s="195">
        <v>43231</v>
      </c>
      <c r="E5523" s="124" t="s">
        <v>10832</v>
      </c>
      <c r="F5523" s="124" t="s">
        <v>3</v>
      </c>
      <c r="G5523" s="124">
        <v>1621785</v>
      </c>
      <c r="H5523" s="124"/>
      <c r="I5523" s="128" t="s">
        <v>13107</v>
      </c>
      <c r="J5523" s="124"/>
      <c r="K5523" s="124"/>
      <c r="L5523" s="124"/>
      <c r="M5523" s="124"/>
      <c r="N5523" s="197">
        <v>0</v>
      </c>
      <c r="O5523" s="197">
        <v>2570</v>
      </c>
      <c r="P5523" s="124" t="s">
        <v>1314</v>
      </c>
    </row>
    <row r="5524" spans="1:16" ht="51">
      <c r="A5524" s="266">
        <v>592</v>
      </c>
      <c r="B5524" s="124"/>
      <c r="C5524" s="125" t="s">
        <v>862</v>
      </c>
      <c r="D5524" s="195">
        <v>43231</v>
      </c>
      <c r="E5524" s="124" t="s">
        <v>10833</v>
      </c>
      <c r="F5524" s="124" t="s">
        <v>3</v>
      </c>
      <c r="G5524" s="124">
        <v>1621794</v>
      </c>
      <c r="H5524" s="124"/>
      <c r="I5524" s="128" t="s">
        <v>13108</v>
      </c>
      <c r="J5524" s="124"/>
      <c r="K5524" s="124"/>
      <c r="L5524" s="124"/>
      <c r="M5524" s="124"/>
      <c r="N5524" s="197">
        <v>0</v>
      </c>
      <c r="O5524" s="197">
        <v>300</v>
      </c>
      <c r="P5524" s="124" t="s">
        <v>1314</v>
      </c>
    </row>
    <row r="5525" spans="1:16" ht="51">
      <c r="A5525" s="266">
        <v>592</v>
      </c>
      <c r="B5525" s="124"/>
      <c r="C5525" s="125" t="s">
        <v>862</v>
      </c>
      <c r="D5525" s="195">
        <v>43231</v>
      </c>
      <c r="E5525" s="124" t="s">
        <v>10834</v>
      </c>
      <c r="F5525" s="124" t="s">
        <v>3</v>
      </c>
      <c r="G5525" s="124">
        <v>1621795</v>
      </c>
      <c r="H5525" s="124"/>
      <c r="I5525" s="128" t="s">
        <v>13109</v>
      </c>
      <c r="J5525" s="124"/>
      <c r="K5525" s="124"/>
      <c r="L5525" s="124"/>
      <c r="M5525" s="124"/>
      <c r="N5525" s="197">
        <v>0</v>
      </c>
      <c r="O5525" s="197">
        <v>473</v>
      </c>
      <c r="P5525" s="124" t="s">
        <v>1314</v>
      </c>
    </row>
    <row r="5526" spans="1:16" ht="51">
      <c r="A5526" s="266">
        <v>592</v>
      </c>
      <c r="B5526" s="124"/>
      <c r="C5526" s="125" t="s">
        <v>862</v>
      </c>
      <c r="D5526" s="195">
        <v>43231</v>
      </c>
      <c r="E5526" s="124" t="s">
        <v>10835</v>
      </c>
      <c r="F5526" s="124" t="s">
        <v>3</v>
      </c>
      <c r="G5526" s="124">
        <v>1621798</v>
      </c>
      <c r="H5526" s="124"/>
      <c r="I5526" s="128" t="s">
        <v>13110</v>
      </c>
      <c r="J5526" s="124"/>
      <c r="K5526" s="124"/>
      <c r="L5526" s="124"/>
      <c r="M5526" s="124"/>
      <c r="N5526" s="197">
        <v>0</v>
      </c>
      <c r="O5526" s="197">
        <v>304</v>
      </c>
      <c r="P5526" s="124" t="s">
        <v>1314</v>
      </c>
    </row>
    <row r="5527" spans="1:16" ht="51">
      <c r="A5527" s="266">
        <v>592</v>
      </c>
      <c r="B5527" s="124"/>
      <c r="C5527" s="125" t="s">
        <v>862</v>
      </c>
      <c r="D5527" s="195">
        <v>43231</v>
      </c>
      <c r="E5527" s="124" t="s">
        <v>10836</v>
      </c>
      <c r="F5527" s="124" t="s">
        <v>3</v>
      </c>
      <c r="G5527" s="124">
        <v>1621799</v>
      </c>
      <c r="H5527" s="124"/>
      <c r="I5527" s="128" t="s">
        <v>13111</v>
      </c>
      <c r="J5527" s="124"/>
      <c r="K5527" s="124"/>
      <c r="L5527" s="124"/>
      <c r="M5527" s="124"/>
      <c r="N5527" s="197">
        <v>0</v>
      </c>
      <c r="O5527" s="197">
        <v>465</v>
      </c>
      <c r="P5527" s="124" t="s">
        <v>1314</v>
      </c>
    </row>
    <row r="5528" spans="1:16" ht="51">
      <c r="A5528" s="266">
        <v>16</v>
      </c>
      <c r="B5528" s="124"/>
      <c r="C5528" s="125" t="s">
        <v>692</v>
      </c>
      <c r="D5528" s="195">
        <v>43231</v>
      </c>
      <c r="E5528" s="124" t="s">
        <v>10837</v>
      </c>
      <c r="F5528" s="124" t="s">
        <v>3</v>
      </c>
      <c r="G5528" s="124">
        <v>1621806</v>
      </c>
      <c r="H5528" s="124"/>
      <c r="I5528" s="128" t="s">
        <v>13112</v>
      </c>
      <c r="J5528" s="124"/>
      <c r="K5528" s="124"/>
      <c r="L5528" s="124"/>
      <c r="M5528" s="124"/>
      <c r="N5528" s="197">
        <v>0</v>
      </c>
      <c r="O5528" s="197">
        <v>930</v>
      </c>
      <c r="P5528" s="124" t="s">
        <v>1314</v>
      </c>
    </row>
    <row r="5529" spans="1:16" ht="51">
      <c r="A5529" s="266" t="s">
        <v>619</v>
      </c>
      <c r="B5529" s="124"/>
      <c r="C5529" s="125" t="s">
        <v>713</v>
      </c>
      <c r="D5529" s="195">
        <v>43231</v>
      </c>
      <c r="E5529" s="124" t="s">
        <v>10838</v>
      </c>
      <c r="F5529" s="124" t="s">
        <v>3</v>
      </c>
      <c r="G5529" s="124">
        <v>1621807</v>
      </c>
      <c r="H5529" s="124"/>
      <c r="I5529" s="128" t="s">
        <v>13113</v>
      </c>
      <c r="J5529" s="124"/>
      <c r="K5529" s="124"/>
      <c r="L5529" s="124"/>
      <c r="M5529" s="124"/>
      <c r="N5529" s="197">
        <v>0</v>
      </c>
      <c r="O5529" s="197">
        <v>1500</v>
      </c>
      <c r="P5529" s="124" t="s">
        <v>1314</v>
      </c>
    </row>
    <row r="5530" spans="1:16" ht="51">
      <c r="A5530" s="266">
        <v>16</v>
      </c>
      <c r="B5530" s="124"/>
      <c r="C5530" s="125" t="s">
        <v>692</v>
      </c>
      <c r="D5530" s="195">
        <v>43231</v>
      </c>
      <c r="E5530" s="124" t="s">
        <v>10839</v>
      </c>
      <c r="F5530" s="124" t="s">
        <v>3</v>
      </c>
      <c r="G5530" s="124">
        <v>1621808</v>
      </c>
      <c r="H5530" s="124"/>
      <c r="I5530" s="128" t="s">
        <v>13114</v>
      </c>
      <c r="J5530" s="124"/>
      <c r="K5530" s="124"/>
      <c r="L5530" s="124"/>
      <c r="M5530" s="124"/>
      <c r="N5530" s="197">
        <v>0</v>
      </c>
      <c r="O5530" s="197">
        <v>1620</v>
      </c>
      <c r="P5530" s="124" t="s">
        <v>1314</v>
      </c>
    </row>
    <row r="5531" spans="1:16" ht="51">
      <c r="A5531" s="266">
        <v>16</v>
      </c>
      <c r="B5531" s="124"/>
      <c r="C5531" s="125" t="s">
        <v>692</v>
      </c>
      <c r="D5531" s="195">
        <v>43231</v>
      </c>
      <c r="E5531" s="124" t="s">
        <v>10840</v>
      </c>
      <c r="F5531" s="124" t="s">
        <v>3</v>
      </c>
      <c r="G5531" s="124">
        <v>1621809</v>
      </c>
      <c r="H5531" s="124"/>
      <c r="I5531" s="128" t="s">
        <v>13114</v>
      </c>
      <c r="J5531" s="124"/>
      <c r="K5531" s="124"/>
      <c r="L5531" s="124"/>
      <c r="M5531" s="124"/>
      <c r="N5531" s="197">
        <v>0</v>
      </c>
      <c r="O5531" s="197">
        <v>1116</v>
      </c>
      <c r="P5531" s="124" t="s">
        <v>1314</v>
      </c>
    </row>
    <row r="5532" spans="1:16" ht="51">
      <c r="A5532" s="266">
        <v>16</v>
      </c>
      <c r="B5532" s="124"/>
      <c r="C5532" s="125" t="s">
        <v>692</v>
      </c>
      <c r="D5532" s="195">
        <v>43231</v>
      </c>
      <c r="E5532" s="124" t="s">
        <v>10841</v>
      </c>
      <c r="F5532" s="124" t="s">
        <v>3</v>
      </c>
      <c r="G5532" s="124">
        <v>1621812</v>
      </c>
      <c r="H5532" s="124"/>
      <c r="I5532" s="128" t="s">
        <v>13115</v>
      </c>
      <c r="J5532" s="124"/>
      <c r="K5532" s="124"/>
      <c r="L5532" s="124"/>
      <c r="M5532" s="124"/>
      <c r="N5532" s="197">
        <v>0</v>
      </c>
      <c r="O5532" s="197">
        <v>1960</v>
      </c>
      <c r="P5532" s="124" t="s">
        <v>1314</v>
      </c>
    </row>
    <row r="5533" spans="1:16" ht="51">
      <c r="A5533" s="266">
        <v>593</v>
      </c>
      <c r="B5533" s="124"/>
      <c r="C5533" s="125" t="s">
        <v>863</v>
      </c>
      <c r="D5533" s="195">
        <v>43231</v>
      </c>
      <c r="E5533" s="124" t="s">
        <v>10842</v>
      </c>
      <c r="F5533" s="124" t="s">
        <v>3</v>
      </c>
      <c r="G5533" s="124">
        <v>1621825</v>
      </c>
      <c r="H5533" s="124"/>
      <c r="I5533" s="128" t="s">
        <v>13116</v>
      </c>
      <c r="J5533" s="124"/>
      <c r="K5533" s="124"/>
      <c r="L5533" s="124"/>
      <c r="M5533" s="124"/>
      <c r="N5533" s="197">
        <v>0</v>
      </c>
      <c r="O5533" s="197">
        <v>11185.22</v>
      </c>
      <c r="P5533" s="124" t="s">
        <v>1314</v>
      </c>
    </row>
    <row r="5534" spans="1:16" ht="51">
      <c r="A5534" s="266">
        <v>290</v>
      </c>
      <c r="B5534" s="124"/>
      <c r="C5534" s="125" t="s">
        <v>793</v>
      </c>
      <c r="D5534" s="195">
        <v>43231</v>
      </c>
      <c r="E5534" s="124" t="s">
        <v>10843</v>
      </c>
      <c r="F5534" s="124" t="s">
        <v>3</v>
      </c>
      <c r="G5534" s="124">
        <v>1621625</v>
      </c>
      <c r="H5534" s="124"/>
      <c r="I5534" s="128" t="s">
        <v>13117</v>
      </c>
      <c r="J5534" s="124"/>
      <c r="K5534" s="124"/>
      <c r="L5534" s="124"/>
      <c r="M5534" s="124"/>
      <c r="N5534" s="197">
        <v>0</v>
      </c>
      <c r="O5534" s="197">
        <v>748</v>
      </c>
      <c r="P5534" s="124" t="s">
        <v>1314</v>
      </c>
    </row>
    <row r="5535" spans="1:16" ht="63.75">
      <c r="A5535" s="266">
        <v>290</v>
      </c>
      <c r="B5535" s="124"/>
      <c r="C5535" s="125" t="s">
        <v>793</v>
      </c>
      <c r="D5535" s="195">
        <v>43231</v>
      </c>
      <c r="E5535" s="124" t="s">
        <v>10844</v>
      </c>
      <c r="F5535" s="124" t="s">
        <v>3</v>
      </c>
      <c r="G5535" s="124">
        <v>1621628</v>
      </c>
      <c r="H5535" s="124"/>
      <c r="I5535" s="128" t="s">
        <v>13118</v>
      </c>
      <c r="J5535" s="124"/>
      <c r="K5535" s="124"/>
      <c r="L5535" s="124"/>
      <c r="M5535" s="124"/>
      <c r="N5535" s="197">
        <v>0</v>
      </c>
      <c r="O5535" s="197">
        <v>483.2</v>
      </c>
      <c r="P5535" s="124" t="s">
        <v>1314</v>
      </c>
    </row>
    <row r="5536" spans="1:16" ht="51">
      <c r="A5536" s="266">
        <v>290</v>
      </c>
      <c r="B5536" s="124"/>
      <c r="C5536" s="125" t="s">
        <v>793</v>
      </c>
      <c r="D5536" s="195">
        <v>43231</v>
      </c>
      <c r="E5536" s="124" t="s">
        <v>10845</v>
      </c>
      <c r="F5536" s="124" t="s">
        <v>3</v>
      </c>
      <c r="G5536" s="124">
        <v>1621632</v>
      </c>
      <c r="H5536" s="124"/>
      <c r="I5536" s="128" t="s">
        <v>13119</v>
      </c>
      <c r="J5536" s="124"/>
      <c r="K5536" s="124"/>
      <c r="L5536" s="124"/>
      <c r="M5536" s="124"/>
      <c r="N5536" s="197">
        <v>0</v>
      </c>
      <c r="O5536" s="197">
        <v>2234</v>
      </c>
      <c r="P5536" s="124" t="s">
        <v>1314</v>
      </c>
    </row>
    <row r="5537" spans="1:16" ht="76.5">
      <c r="A5537" s="266">
        <v>25</v>
      </c>
      <c r="B5537" s="124"/>
      <c r="C5537" s="125" t="s">
        <v>694</v>
      </c>
      <c r="D5537" s="195">
        <v>43231</v>
      </c>
      <c r="E5537" s="124" t="s">
        <v>10846</v>
      </c>
      <c r="F5537" s="124" t="s">
        <v>1315</v>
      </c>
      <c r="G5537" s="124">
        <v>17630772</v>
      </c>
      <c r="H5537" s="124"/>
      <c r="I5537" s="128" t="s">
        <v>13120</v>
      </c>
      <c r="J5537" s="124"/>
      <c r="K5537" s="124"/>
      <c r="L5537" s="124"/>
      <c r="M5537" s="124"/>
      <c r="N5537" s="197">
        <v>524662.34</v>
      </c>
      <c r="O5537" s="197">
        <v>0</v>
      </c>
      <c r="P5537" s="124" t="s">
        <v>1314</v>
      </c>
    </row>
    <row r="5538" spans="1:16" ht="89.25">
      <c r="A5538" s="266">
        <v>513</v>
      </c>
      <c r="B5538" s="124"/>
      <c r="C5538" s="125" t="s">
        <v>201</v>
      </c>
      <c r="D5538" s="195">
        <v>43231</v>
      </c>
      <c r="E5538" s="124" t="s">
        <v>10847</v>
      </c>
      <c r="F5538" s="124" t="s">
        <v>15</v>
      </c>
      <c r="G5538" s="124">
        <v>4967</v>
      </c>
      <c r="H5538" s="124"/>
      <c r="I5538" s="128" t="s">
        <v>13121</v>
      </c>
      <c r="J5538" s="124"/>
      <c r="K5538" s="124"/>
      <c r="L5538" s="124"/>
      <c r="M5538" s="124"/>
      <c r="N5538" s="197">
        <v>50</v>
      </c>
      <c r="O5538" s="197">
        <v>0</v>
      </c>
      <c r="P5538" s="124" t="s">
        <v>1314</v>
      </c>
    </row>
    <row r="5539" spans="1:16" ht="63.75">
      <c r="A5539" s="266">
        <v>10</v>
      </c>
      <c r="B5539" s="124"/>
      <c r="C5539" s="125" t="s">
        <v>690</v>
      </c>
      <c r="D5539" s="195">
        <v>43231</v>
      </c>
      <c r="E5539" s="124" t="s">
        <v>10848</v>
      </c>
      <c r="F5539" s="124" t="s">
        <v>6</v>
      </c>
      <c r="G5539" s="124">
        <v>734126</v>
      </c>
      <c r="H5539" s="124"/>
      <c r="I5539" s="128" t="s">
        <v>13122</v>
      </c>
      <c r="J5539" s="124"/>
      <c r="K5539" s="124"/>
      <c r="L5539" s="124"/>
      <c r="M5539" s="124"/>
      <c r="N5539" s="197">
        <v>0</v>
      </c>
      <c r="O5539" s="197">
        <v>67527.509999999995</v>
      </c>
      <c r="P5539" s="124" t="s">
        <v>1314</v>
      </c>
    </row>
    <row r="5540" spans="1:16" ht="63.75">
      <c r="A5540" s="266">
        <v>10</v>
      </c>
      <c r="B5540" s="124"/>
      <c r="C5540" s="125" t="s">
        <v>690</v>
      </c>
      <c r="D5540" s="195">
        <v>43231</v>
      </c>
      <c r="E5540" s="124" t="s">
        <v>10849</v>
      </c>
      <c r="F5540" s="124" t="s">
        <v>6</v>
      </c>
      <c r="G5540" s="124">
        <v>734240</v>
      </c>
      <c r="H5540" s="124"/>
      <c r="I5540" s="128" t="s">
        <v>13123</v>
      </c>
      <c r="J5540" s="124"/>
      <c r="K5540" s="124"/>
      <c r="L5540" s="124"/>
      <c r="M5540" s="124"/>
      <c r="N5540" s="197">
        <v>0</v>
      </c>
      <c r="O5540" s="197">
        <v>171935.2</v>
      </c>
      <c r="P5540" s="124" t="s">
        <v>1314</v>
      </c>
    </row>
    <row r="5541" spans="1:16" ht="63.75">
      <c r="A5541" s="266">
        <v>10</v>
      </c>
      <c r="B5541" s="124"/>
      <c r="C5541" s="125" t="s">
        <v>690</v>
      </c>
      <c r="D5541" s="195">
        <v>43231</v>
      </c>
      <c r="E5541" s="124" t="s">
        <v>10850</v>
      </c>
      <c r="F5541" s="124" t="s">
        <v>6</v>
      </c>
      <c r="G5541" s="124">
        <v>734244</v>
      </c>
      <c r="H5541" s="124"/>
      <c r="I5541" s="128" t="s">
        <v>13124</v>
      </c>
      <c r="J5541" s="124"/>
      <c r="K5541" s="124"/>
      <c r="L5541" s="124"/>
      <c r="M5541" s="124"/>
      <c r="N5541" s="197">
        <v>0</v>
      </c>
      <c r="O5541" s="197">
        <v>7541.4</v>
      </c>
      <c r="P5541" s="124" t="s">
        <v>1314</v>
      </c>
    </row>
    <row r="5542" spans="1:16" ht="63.75">
      <c r="A5542" s="266">
        <v>10</v>
      </c>
      <c r="B5542" s="124"/>
      <c r="C5542" s="125" t="s">
        <v>690</v>
      </c>
      <c r="D5542" s="195">
        <v>43231</v>
      </c>
      <c r="E5542" s="124" t="s">
        <v>10851</v>
      </c>
      <c r="F5542" s="124" t="s">
        <v>6</v>
      </c>
      <c r="G5542" s="124">
        <v>734248</v>
      </c>
      <c r="H5542" s="124"/>
      <c r="I5542" s="128" t="s">
        <v>13125</v>
      </c>
      <c r="J5542" s="124"/>
      <c r="K5542" s="124"/>
      <c r="L5542" s="124"/>
      <c r="M5542" s="124"/>
      <c r="N5542" s="197">
        <v>0</v>
      </c>
      <c r="O5542" s="197">
        <v>7188.94</v>
      </c>
      <c r="P5542" s="124" t="s">
        <v>1314</v>
      </c>
    </row>
    <row r="5543" spans="1:16" ht="51">
      <c r="A5543" s="266">
        <v>340</v>
      </c>
      <c r="B5543" s="124"/>
      <c r="C5543" s="125" t="s">
        <v>814</v>
      </c>
      <c r="D5543" s="195">
        <v>43231</v>
      </c>
      <c r="E5543" s="124" t="s">
        <v>10852</v>
      </c>
      <c r="F5543" s="124" t="s">
        <v>6</v>
      </c>
      <c r="G5543" s="124">
        <v>734250</v>
      </c>
      <c r="H5543" s="124"/>
      <c r="I5543" s="128" t="s">
        <v>13126</v>
      </c>
      <c r="J5543" s="124"/>
      <c r="K5543" s="124"/>
      <c r="L5543" s="124"/>
      <c r="M5543" s="124"/>
      <c r="N5543" s="197">
        <v>0</v>
      </c>
      <c r="O5543" s="197">
        <v>10049.9</v>
      </c>
      <c r="P5543" s="124" t="s">
        <v>1314</v>
      </c>
    </row>
    <row r="5544" spans="1:16" ht="38.25">
      <c r="A5544" s="266">
        <v>340</v>
      </c>
      <c r="B5544" s="124"/>
      <c r="C5544" s="125" t="s">
        <v>814</v>
      </c>
      <c r="D5544" s="195">
        <v>43231</v>
      </c>
      <c r="E5544" s="124" t="s">
        <v>10853</v>
      </c>
      <c r="F5544" s="124" t="s">
        <v>15</v>
      </c>
      <c r="G5544" s="124">
        <v>734251</v>
      </c>
      <c r="H5544" s="124"/>
      <c r="I5544" s="128" t="s">
        <v>13127</v>
      </c>
      <c r="J5544" s="124"/>
      <c r="K5544" s="124"/>
      <c r="L5544" s="124"/>
      <c r="M5544" s="124"/>
      <c r="N5544" s="197">
        <v>50</v>
      </c>
      <c r="O5544" s="197">
        <v>0</v>
      </c>
      <c r="P5544" s="124" t="s">
        <v>1314</v>
      </c>
    </row>
    <row r="5545" spans="1:16" ht="63.75">
      <c r="A5545" s="266">
        <v>10</v>
      </c>
      <c r="B5545" s="124"/>
      <c r="C5545" s="125" t="s">
        <v>690</v>
      </c>
      <c r="D5545" s="195">
        <v>43231</v>
      </c>
      <c r="E5545" s="124" t="s">
        <v>10854</v>
      </c>
      <c r="F5545" s="124" t="s">
        <v>15</v>
      </c>
      <c r="G5545" s="124">
        <v>734249</v>
      </c>
      <c r="H5545" s="124"/>
      <c r="I5545" s="128" t="s">
        <v>13128</v>
      </c>
      <c r="J5545" s="124"/>
      <c r="K5545" s="124"/>
      <c r="L5545" s="124"/>
      <c r="M5545" s="124"/>
      <c r="N5545" s="197">
        <v>50</v>
      </c>
      <c r="O5545" s="197">
        <v>0</v>
      </c>
      <c r="P5545" s="124" t="s">
        <v>1314</v>
      </c>
    </row>
    <row r="5546" spans="1:16" ht="63.75">
      <c r="A5546" s="266">
        <v>513</v>
      </c>
      <c r="B5546" s="124"/>
      <c r="C5546" s="125" t="s">
        <v>201</v>
      </c>
      <c r="D5546" s="195">
        <v>43231</v>
      </c>
      <c r="E5546" s="124" t="s">
        <v>10855</v>
      </c>
      <c r="F5546" s="124" t="s">
        <v>15</v>
      </c>
      <c r="G5546" s="124">
        <v>734247</v>
      </c>
      <c r="H5546" s="124"/>
      <c r="I5546" s="128" t="s">
        <v>6766</v>
      </c>
      <c r="J5546" s="124"/>
      <c r="K5546" s="124"/>
      <c r="L5546" s="124"/>
      <c r="M5546" s="124"/>
      <c r="N5546" s="197">
        <v>50</v>
      </c>
      <c r="O5546" s="197">
        <v>0</v>
      </c>
      <c r="P5546" s="124" t="s">
        <v>1314</v>
      </c>
    </row>
    <row r="5547" spans="1:16" ht="63.75">
      <c r="A5547" s="266">
        <v>10</v>
      </c>
      <c r="B5547" s="124"/>
      <c r="C5547" s="125" t="s">
        <v>690</v>
      </c>
      <c r="D5547" s="195">
        <v>43231</v>
      </c>
      <c r="E5547" s="124" t="s">
        <v>10856</v>
      </c>
      <c r="F5547" s="124" t="s">
        <v>15</v>
      </c>
      <c r="G5547" s="124">
        <v>734245</v>
      </c>
      <c r="H5547" s="124"/>
      <c r="I5547" s="128" t="s">
        <v>13129</v>
      </c>
      <c r="J5547" s="124"/>
      <c r="K5547" s="124"/>
      <c r="L5547" s="124"/>
      <c r="M5547" s="124"/>
      <c r="N5547" s="197">
        <v>50</v>
      </c>
      <c r="O5547" s="197">
        <v>0</v>
      </c>
      <c r="P5547" s="124" t="s">
        <v>1314</v>
      </c>
    </row>
    <row r="5548" spans="1:16" ht="63.75">
      <c r="A5548" s="266">
        <v>10</v>
      </c>
      <c r="B5548" s="124"/>
      <c r="C5548" s="125" t="s">
        <v>690</v>
      </c>
      <c r="D5548" s="195">
        <v>43231</v>
      </c>
      <c r="E5548" s="124" t="s">
        <v>10857</v>
      </c>
      <c r="F5548" s="124" t="s">
        <v>15</v>
      </c>
      <c r="G5548" s="124">
        <v>734241</v>
      </c>
      <c r="H5548" s="124"/>
      <c r="I5548" s="128" t="s">
        <v>13130</v>
      </c>
      <c r="J5548" s="124"/>
      <c r="K5548" s="124"/>
      <c r="L5548" s="124"/>
      <c r="M5548" s="124"/>
      <c r="N5548" s="197">
        <v>50</v>
      </c>
      <c r="O5548" s="197">
        <v>0</v>
      </c>
      <c r="P5548" s="124" t="s">
        <v>1314</v>
      </c>
    </row>
    <row r="5549" spans="1:16" ht="63.75">
      <c r="A5549" s="266">
        <v>10</v>
      </c>
      <c r="B5549" s="124"/>
      <c r="C5549" s="125" t="s">
        <v>690</v>
      </c>
      <c r="D5549" s="195">
        <v>43231</v>
      </c>
      <c r="E5549" s="124" t="s">
        <v>10858</v>
      </c>
      <c r="F5549" s="124" t="s">
        <v>15</v>
      </c>
      <c r="G5549" s="124">
        <v>734127</v>
      </c>
      <c r="H5549" s="124"/>
      <c r="I5549" s="128" t="s">
        <v>13131</v>
      </c>
      <c r="J5549" s="124"/>
      <c r="K5549" s="124"/>
      <c r="L5549" s="124"/>
      <c r="M5549" s="124"/>
      <c r="N5549" s="197">
        <v>50</v>
      </c>
      <c r="O5549" s="197">
        <v>0</v>
      </c>
      <c r="P5549" s="124" t="s">
        <v>1314</v>
      </c>
    </row>
    <row r="5550" spans="1:16" ht="89.25">
      <c r="A5550" s="266">
        <v>197</v>
      </c>
      <c r="B5550" s="124"/>
      <c r="C5550" s="125" t="s">
        <v>754</v>
      </c>
      <c r="D5550" s="195">
        <v>43231</v>
      </c>
      <c r="E5550" s="124" t="s">
        <v>10859</v>
      </c>
      <c r="F5550" s="124" t="s">
        <v>15</v>
      </c>
      <c r="G5550" s="124">
        <v>4944</v>
      </c>
      <c r="H5550" s="124"/>
      <c r="I5550" s="128" t="s">
        <v>13132</v>
      </c>
      <c r="J5550" s="124"/>
      <c r="K5550" s="124"/>
      <c r="L5550" s="124"/>
      <c r="M5550" s="124"/>
      <c r="N5550" s="197">
        <v>296</v>
      </c>
      <c r="O5550" s="197">
        <v>0</v>
      </c>
      <c r="P5550" s="124" t="s">
        <v>1314</v>
      </c>
    </row>
    <row r="5551" spans="1:16" ht="102">
      <c r="A5551" s="266">
        <v>197</v>
      </c>
      <c r="B5551" s="124"/>
      <c r="C5551" s="125" t="s">
        <v>754</v>
      </c>
      <c r="D5551" s="195">
        <v>43231</v>
      </c>
      <c r="E5551" s="124" t="s">
        <v>10860</v>
      </c>
      <c r="F5551" s="124" t="s">
        <v>1257</v>
      </c>
      <c r="G5551" s="124">
        <v>4944</v>
      </c>
      <c r="H5551" s="124"/>
      <c r="I5551" s="128" t="s">
        <v>13133</v>
      </c>
      <c r="J5551" s="124"/>
      <c r="K5551" s="124"/>
      <c r="L5551" s="124"/>
      <c r="M5551" s="124"/>
      <c r="N5551" s="197">
        <v>544.04999999999995</v>
      </c>
      <c r="O5551" s="197">
        <v>0</v>
      </c>
      <c r="P5551" s="124" t="s">
        <v>1314</v>
      </c>
    </row>
    <row r="5552" spans="1:16" ht="51">
      <c r="A5552" s="266">
        <v>171</v>
      </c>
      <c r="B5552" s="124"/>
      <c r="C5552" s="125" t="s">
        <v>751</v>
      </c>
      <c r="D5552" s="195">
        <v>43231</v>
      </c>
      <c r="E5552" s="124" t="s">
        <v>10861</v>
      </c>
      <c r="F5552" s="124" t="s">
        <v>11</v>
      </c>
      <c r="G5552" s="124">
        <v>921470</v>
      </c>
      <c r="H5552" s="124"/>
      <c r="I5552" s="128" t="s">
        <v>13134</v>
      </c>
      <c r="J5552" s="124"/>
      <c r="K5552" s="124"/>
      <c r="L5552" s="124"/>
      <c r="M5552" s="124"/>
      <c r="N5552" s="197">
        <v>50</v>
      </c>
      <c r="O5552" s="197">
        <v>0</v>
      </c>
      <c r="P5552" s="124" t="s">
        <v>1314</v>
      </c>
    </row>
    <row r="5553" spans="1:16" ht="51">
      <c r="A5553" s="266">
        <v>342</v>
      </c>
      <c r="B5553" s="124"/>
      <c r="C5553" s="125" t="s">
        <v>816</v>
      </c>
      <c r="D5553" s="195">
        <v>43231</v>
      </c>
      <c r="E5553" s="124" t="s">
        <v>10862</v>
      </c>
      <c r="F5553" s="124" t="s">
        <v>6</v>
      </c>
      <c r="G5553" s="124">
        <v>973493</v>
      </c>
      <c r="H5553" s="124"/>
      <c r="I5553" s="128" t="s">
        <v>1392</v>
      </c>
      <c r="J5553" s="124"/>
      <c r="K5553" s="124"/>
      <c r="L5553" s="124"/>
      <c r="M5553" s="124"/>
      <c r="N5553" s="197">
        <v>0</v>
      </c>
      <c r="O5553" s="197">
        <v>4630345.42</v>
      </c>
      <c r="P5553" s="124" t="s">
        <v>1314</v>
      </c>
    </row>
    <row r="5554" spans="1:16" ht="89.25">
      <c r="A5554" s="266">
        <v>10</v>
      </c>
      <c r="B5554" s="124"/>
      <c r="C5554" s="125" t="s">
        <v>690</v>
      </c>
      <c r="D5554" s="195">
        <v>43231</v>
      </c>
      <c r="E5554" s="124" t="s">
        <v>10863</v>
      </c>
      <c r="F5554" s="124" t="s">
        <v>15</v>
      </c>
      <c r="G5554" s="124">
        <v>4964</v>
      </c>
      <c r="H5554" s="124"/>
      <c r="I5554" s="128" t="s">
        <v>13135</v>
      </c>
      <c r="J5554" s="124"/>
      <c r="K5554" s="124"/>
      <c r="L5554" s="124"/>
      <c r="M5554" s="124"/>
      <c r="N5554" s="197">
        <v>283.72000000000003</v>
      </c>
      <c r="O5554" s="197">
        <v>0</v>
      </c>
      <c r="P5554" s="124" t="s">
        <v>1314</v>
      </c>
    </row>
    <row r="5555" spans="1:16" ht="89.25">
      <c r="A5555" s="266">
        <v>10</v>
      </c>
      <c r="B5555" s="124"/>
      <c r="C5555" s="125" t="s">
        <v>690</v>
      </c>
      <c r="D5555" s="195">
        <v>43231</v>
      </c>
      <c r="E5555" s="124" t="s">
        <v>10864</v>
      </c>
      <c r="F5555" s="124" t="s">
        <v>15</v>
      </c>
      <c r="G5555" s="124">
        <v>4959</v>
      </c>
      <c r="H5555" s="124"/>
      <c r="I5555" s="128" t="s">
        <v>13136</v>
      </c>
      <c r="J5555" s="124"/>
      <c r="K5555" s="124"/>
      <c r="L5555" s="124"/>
      <c r="M5555" s="124"/>
      <c r="N5555" s="197">
        <v>276.93</v>
      </c>
      <c r="O5555" s="197">
        <v>0</v>
      </c>
      <c r="P5555" s="124" t="s">
        <v>1314</v>
      </c>
    </row>
    <row r="5556" spans="1:16" ht="89.25">
      <c r="A5556" s="266">
        <v>10</v>
      </c>
      <c r="B5556" s="124"/>
      <c r="C5556" s="125" t="s">
        <v>690</v>
      </c>
      <c r="D5556" s="195">
        <v>43231</v>
      </c>
      <c r="E5556" s="124" t="s">
        <v>10865</v>
      </c>
      <c r="F5556" s="124" t="s">
        <v>15</v>
      </c>
      <c r="G5556" s="124">
        <v>4958</v>
      </c>
      <c r="H5556" s="124"/>
      <c r="I5556" s="128" t="s">
        <v>13137</v>
      </c>
      <c r="J5556" s="124"/>
      <c r="K5556" s="124"/>
      <c r="L5556" s="124"/>
      <c r="M5556" s="124"/>
      <c r="N5556" s="197">
        <v>272.81</v>
      </c>
      <c r="O5556" s="197">
        <v>0</v>
      </c>
      <c r="P5556" s="124" t="s">
        <v>1314</v>
      </c>
    </row>
    <row r="5557" spans="1:16" ht="102">
      <c r="A5557" s="266">
        <v>10</v>
      </c>
      <c r="B5557" s="124"/>
      <c r="C5557" s="125" t="s">
        <v>690</v>
      </c>
      <c r="D5557" s="195">
        <v>43231</v>
      </c>
      <c r="E5557" s="124" t="s">
        <v>10866</v>
      </c>
      <c r="F5557" s="124" t="s">
        <v>15</v>
      </c>
      <c r="G5557" s="124">
        <v>4974</v>
      </c>
      <c r="H5557" s="124"/>
      <c r="I5557" s="128" t="s">
        <v>13138</v>
      </c>
      <c r="J5557" s="124"/>
      <c r="K5557" s="124"/>
      <c r="L5557" s="124"/>
      <c r="M5557" s="124"/>
      <c r="N5557" s="197">
        <v>1792.23</v>
      </c>
      <c r="O5557" s="197">
        <v>0</v>
      </c>
      <c r="P5557" s="124" t="s">
        <v>1314</v>
      </c>
    </row>
    <row r="5558" spans="1:16" ht="102">
      <c r="A5558" s="266">
        <v>25</v>
      </c>
      <c r="B5558" s="124"/>
      <c r="C5558" s="125" t="s">
        <v>694</v>
      </c>
      <c r="D5558" s="195">
        <v>43231</v>
      </c>
      <c r="E5558" s="124" t="s">
        <v>10867</v>
      </c>
      <c r="F5558" s="124" t="s">
        <v>15</v>
      </c>
      <c r="G5558" s="124">
        <v>4969</v>
      </c>
      <c r="H5558" s="124"/>
      <c r="I5558" s="128" t="s">
        <v>13139</v>
      </c>
      <c r="J5558" s="124"/>
      <c r="K5558" s="124"/>
      <c r="L5558" s="124"/>
      <c r="M5558" s="124"/>
      <c r="N5558" s="197">
        <v>456.73</v>
      </c>
      <c r="O5558" s="197">
        <v>0</v>
      </c>
      <c r="P5558" s="124" t="s">
        <v>1314</v>
      </c>
    </row>
    <row r="5559" spans="1:16" ht="89.25">
      <c r="A5559" s="266">
        <v>346</v>
      </c>
      <c r="B5559" s="124"/>
      <c r="C5559" s="125" t="s">
        <v>820</v>
      </c>
      <c r="D5559" s="195">
        <v>43231</v>
      </c>
      <c r="E5559" s="124" t="s">
        <v>10868</v>
      </c>
      <c r="F5559" s="124" t="s">
        <v>15</v>
      </c>
      <c r="G5559" s="124">
        <v>4973</v>
      </c>
      <c r="H5559" s="124"/>
      <c r="I5559" s="128" t="s">
        <v>13140</v>
      </c>
      <c r="J5559" s="124"/>
      <c r="K5559" s="124"/>
      <c r="L5559" s="124"/>
      <c r="M5559" s="124"/>
      <c r="N5559" s="197">
        <v>300.94</v>
      </c>
      <c r="O5559" s="197">
        <v>0</v>
      </c>
      <c r="P5559" s="124" t="s">
        <v>1314</v>
      </c>
    </row>
    <row r="5560" spans="1:16" ht="89.25">
      <c r="A5560" s="266">
        <v>10</v>
      </c>
      <c r="B5560" s="124"/>
      <c r="C5560" s="125" t="s">
        <v>690</v>
      </c>
      <c r="D5560" s="195">
        <v>43231</v>
      </c>
      <c r="E5560" s="124" t="s">
        <v>10869</v>
      </c>
      <c r="F5560" s="124" t="s">
        <v>15</v>
      </c>
      <c r="G5560" s="124">
        <v>4960</v>
      </c>
      <c r="H5560" s="124"/>
      <c r="I5560" s="128" t="s">
        <v>13141</v>
      </c>
      <c r="J5560" s="124"/>
      <c r="K5560" s="124"/>
      <c r="L5560" s="124"/>
      <c r="M5560" s="124"/>
      <c r="N5560" s="197">
        <v>709.45</v>
      </c>
      <c r="O5560" s="197">
        <v>0</v>
      </c>
      <c r="P5560" s="124" t="s">
        <v>1314</v>
      </c>
    </row>
    <row r="5561" spans="1:16" ht="76.5">
      <c r="A5561" s="266">
        <v>10</v>
      </c>
      <c r="B5561" s="124"/>
      <c r="C5561" s="125" t="s">
        <v>690</v>
      </c>
      <c r="D5561" s="195">
        <v>43231</v>
      </c>
      <c r="E5561" s="124" t="s">
        <v>10870</v>
      </c>
      <c r="F5561" s="124" t="s">
        <v>15</v>
      </c>
      <c r="G5561" s="124">
        <v>4961</v>
      </c>
      <c r="H5561" s="124"/>
      <c r="I5561" s="128" t="s">
        <v>13142</v>
      </c>
      <c r="J5561" s="124"/>
      <c r="K5561" s="124"/>
      <c r="L5561" s="124"/>
      <c r="M5561" s="124"/>
      <c r="N5561" s="197">
        <v>943.86</v>
      </c>
      <c r="O5561" s="197">
        <v>0</v>
      </c>
      <c r="P5561" s="124" t="s">
        <v>1314</v>
      </c>
    </row>
    <row r="5562" spans="1:16" ht="76.5">
      <c r="A5562" s="266">
        <v>10</v>
      </c>
      <c r="B5562" s="124"/>
      <c r="C5562" s="125" t="s">
        <v>690</v>
      </c>
      <c r="D5562" s="195">
        <v>43231</v>
      </c>
      <c r="E5562" s="124" t="s">
        <v>10871</v>
      </c>
      <c r="F5562" s="124" t="s">
        <v>15</v>
      </c>
      <c r="G5562" s="124">
        <v>4965</v>
      </c>
      <c r="H5562" s="124"/>
      <c r="I5562" s="128" t="s">
        <v>13143</v>
      </c>
      <c r="J5562" s="124"/>
      <c r="K5562" s="124"/>
      <c r="L5562" s="124"/>
      <c r="M5562" s="124"/>
      <c r="N5562" s="197">
        <v>735.66</v>
      </c>
      <c r="O5562" s="197">
        <v>0</v>
      </c>
      <c r="P5562" s="124" t="s">
        <v>1314</v>
      </c>
    </row>
    <row r="5563" spans="1:16" ht="102">
      <c r="A5563" s="266">
        <v>513</v>
      </c>
      <c r="B5563" s="124"/>
      <c r="C5563" s="125" t="s">
        <v>201</v>
      </c>
      <c r="D5563" s="195">
        <v>43231</v>
      </c>
      <c r="E5563" s="124" t="s">
        <v>10872</v>
      </c>
      <c r="F5563" s="124" t="s">
        <v>15</v>
      </c>
      <c r="G5563" s="124">
        <v>4972</v>
      </c>
      <c r="H5563" s="124"/>
      <c r="I5563" s="128" t="s">
        <v>13144</v>
      </c>
      <c r="J5563" s="124"/>
      <c r="K5563" s="124"/>
      <c r="L5563" s="124"/>
      <c r="M5563" s="124"/>
      <c r="N5563" s="197">
        <v>187869.8</v>
      </c>
      <c r="O5563" s="197">
        <v>0</v>
      </c>
      <c r="P5563" s="124" t="s">
        <v>1314</v>
      </c>
    </row>
    <row r="5564" spans="1:16" ht="89.25">
      <c r="A5564" s="266">
        <v>25</v>
      </c>
      <c r="B5564" s="124"/>
      <c r="C5564" s="125" t="s">
        <v>694</v>
      </c>
      <c r="D5564" s="195">
        <v>43231</v>
      </c>
      <c r="E5564" s="124" t="s">
        <v>10873</v>
      </c>
      <c r="F5564" s="124" t="s">
        <v>15</v>
      </c>
      <c r="G5564" s="124">
        <v>4970</v>
      </c>
      <c r="H5564" s="124"/>
      <c r="I5564" s="128" t="s">
        <v>13145</v>
      </c>
      <c r="J5564" s="124"/>
      <c r="K5564" s="124"/>
      <c r="L5564" s="124"/>
      <c r="M5564" s="124"/>
      <c r="N5564" s="197">
        <v>569.1</v>
      </c>
      <c r="O5564" s="197">
        <v>0</v>
      </c>
      <c r="P5564" s="124" t="s">
        <v>1314</v>
      </c>
    </row>
    <row r="5565" spans="1:16" ht="76.5">
      <c r="A5565" s="266">
        <v>25</v>
      </c>
      <c r="B5565" s="124"/>
      <c r="C5565" s="125" t="s">
        <v>694</v>
      </c>
      <c r="D5565" s="195">
        <v>43231</v>
      </c>
      <c r="E5565" s="124" t="s">
        <v>10874</v>
      </c>
      <c r="F5565" s="124" t="s">
        <v>1315</v>
      </c>
      <c r="G5565" s="124">
        <v>17630771</v>
      </c>
      <c r="H5565" s="124"/>
      <c r="I5565" s="128" t="s">
        <v>13146</v>
      </c>
      <c r="J5565" s="124"/>
      <c r="K5565" s="124"/>
      <c r="L5565" s="124"/>
      <c r="M5565" s="124"/>
      <c r="N5565" s="197">
        <v>1288968.48</v>
      </c>
      <c r="O5565" s="197">
        <v>0</v>
      </c>
      <c r="P5565" s="124" t="s">
        <v>1314</v>
      </c>
    </row>
    <row r="5566" spans="1:16" ht="76.5">
      <c r="A5566" s="266">
        <v>25</v>
      </c>
      <c r="B5566" s="124"/>
      <c r="C5566" s="125" t="s">
        <v>694</v>
      </c>
      <c r="D5566" s="195">
        <v>43231</v>
      </c>
      <c r="E5566" s="124" t="s">
        <v>10875</v>
      </c>
      <c r="F5566" s="124" t="s">
        <v>1315</v>
      </c>
      <c r="G5566" s="124">
        <v>17631917</v>
      </c>
      <c r="H5566" s="124"/>
      <c r="I5566" s="128" t="s">
        <v>13147</v>
      </c>
      <c r="J5566" s="124"/>
      <c r="K5566" s="124"/>
      <c r="L5566" s="124"/>
      <c r="M5566" s="124"/>
      <c r="N5566" s="197">
        <v>177199.13</v>
      </c>
      <c r="O5566" s="197">
        <v>0</v>
      </c>
      <c r="P5566" s="124" t="s">
        <v>1314</v>
      </c>
    </row>
    <row r="5567" spans="1:16" ht="76.5">
      <c r="A5567" s="266">
        <v>25</v>
      </c>
      <c r="B5567" s="124"/>
      <c r="C5567" s="125" t="s">
        <v>694</v>
      </c>
      <c r="D5567" s="195">
        <v>43231</v>
      </c>
      <c r="E5567" s="124" t="s">
        <v>10876</v>
      </c>
      <c r="F5567" s="124" t="s">
        <v>1315</v>
      </c>
      <c r="G5567" s="124">
        <v>17631909</v>
      </c>
      <c r="H5567" s="124"/>
      <c r="I5567" s="128" t="s">
        <v>13148</v>
      </c>
      <c r="J5567" s="124"/>
      <c r="K5567" s="124"/>
      <c r="L5567" s="124"/>
      <c r="M5567" s="124"/>
      <c r="N5567" s="197">
        <v>79713.2</v>
      </c>
      <c r="O5567" s="197">
        <v>0</v>
      </c>
      <c r="P5567" s="124" t="s">
        <v>1314</v>
      </c>
    </row>
    <row r="5568" spans="1:16" ht="76.5">
      <c r="A5568" s="266">
        <v>25</v>
      </c>
      <c r="B5568" s="124"/>
      <c r="C5568" s="125" t="s">
        <v>694</v>
      </c>
      <c r="D5568" s="195">
        <v>43231</v>
      </c>
      <c r="E5568" s="124" t="s">
        <v>10877</v>
      </c>
      <c r="F5568" s="124" t="s">
        <v>1315</v>
      </c>
      <c r="G5568" s="124">
        <v>17631804</v>
      </c>
      <c r="H5568" s="124"/>
      <c r="I5568" s="128" t="s">
        <v>13149</v>
      </c>
      <c r="J5568" s="124"/>
      <c r="K5568" s="124"/>
      <c r="L5568" s="124"/>
      <c r="M5568" s="124"/>
      <c r="N5568" s="197">
        <v>655810.59</v>
      </c>
      <c r="O5568" s="197">
        <v>0</v>
      </c>
      <c r="P5568" s="124" t="s">
        <v>1314</v>
      </c>
    </row>
    <row r="5569" spans="1:16" ht="76.5">
      <c r="A5569" s="266">
        <v>25</v>
      </c>
      <c r="B5569" s="124"/>
      <c r="C5569" s="125" t="s">
        <v>694</v>
      </c>
      <c r="D5569" s="195">
        <v>43231</v>
      </c>
      <c r="E5569" s="124" t="s">
        <v>10878</v>
      </c>
      <c r="F5569" s="124" t="s">
        <v>1315</v>
      </c>
      <c r="G5569" s="124">
        <v>17631795</v>
      </c>
      <c r="H5569" s="124"/>
      <c r="I5569" s="128" t="s">
        <v>13150</v>
      </c>
      <c r="J5569" s="124"/>
      <c r="K5569" s="124"/>
      <c r="L5569" s="124"/>
      <c r="M5569" s="124"/>
      <c r="N5569" s="197">
        <v>348000.16</v>
      </c>
      <c r="O5569" s="197">
        <v>0</v>
      </c>
      <c r="P5569" s="124" t="s">
        <v>1314</v>
      </c>
    </row>
    <row r="5570" spans="1:16" ht="76.5">
      <c r="A5570" s="266">
        <v>25</v>
      </c>
      <c r="B5570" s="124"/>
      <c r="C5570" s="125" t="s">
        <v>694</v>
      </c>
      <c r="D5570" s="195">
        <v>43231</v>
      </c>
      <c r="E5570" s="124" t="s">
        <v>10879</v>
      </c>
      <c r="F5570" s="124" t="s">
        <v>1315</v>
      </c>
      <c r="G5570" s="124">
        <v>17631650</v>
      </c>
      <c r="H5570" s="124"/>
      <c r="I5570" s="128" t="s">
        <v>13151</v>
      </c>
      <c r="J5570" s="124"/>
      <c r="K5570" s="124"/>
      <c r="L5570" s="124"/>
      <c r="M5570" s="124"/>
      <c r="N5570" s="197">
        <v>91942.14</v>
      </c>
      <c r="O5570" s="197">
        <v>0</v>
      </c>
      <c r="P5570" s="124" t="s">
        <v>1314</v>
      </c>
    </row>
    <row r="5571" spans="1:16" ht="76.5">
      <c r="A5571" s="266">
        <v>25</v>
      </c>
      <c r="B5571" s="124"/>
      <c r="C5571" s="125" t="s">
        <v>694</v>
      </c>
      <c r="D5571" s="195">
        <v>43231</v>
      </c>
      <c r="E5571" s="124" t="s">
        <v>10880</v>
      </c>
      <c r="F5571" s="124" t="s">
        <v>1315</v>
      </c>
      <c r="G5571" s="124">
        <v>17631573</v>
      </c>
      <c r="H5571" s="124"/>
      <c r="I5571" s="128" t="s">
        <v>13152</v>
      </c>
      <c r="J5571" s="124"/>
      <c r="K5571" s="124"/>
      <c r="L5571" s="124"/>
      <c r="M5571" s="124"/>
      <c r="N5571" s="197">
        <v>104401.93</v>
      </c>
      <c r="O5571" s="197">
        <v>0</v>
      </c>
      <c r="P5571" s="124" t="s">
        <v>1314</v>
      </c>
    </row>
    <row r="5572" spans="1:16" ht="76.5">
      <c r="A5572" s="266">
        <v>25</v>
      </c>
      <c r="B5572" s="124"/>
      <c r="C5572" s="125" t="s">
        <v>694</v>
      </c>
      <c r="D5572" s="195">
        <v>43231</v>
      </c>
      <c r="E5572" s="124" t="s">
        <v>10881</v>
      </c>
      <c r="F5572" s="124" t="s">
        <v>1315</v>
      </c>
      <c r="G5572" s="124">
        <v>17631532</v>
      </c>
      <c r="H5572" s="124"/>
      <c r="I5572" s="128" t="s">
        <v>13153</v>
      </c>
      <c r="J5572" s="124"/>
      <c r="K5572" s="124"/>
      <c r="L5572" s="124"/>
      <c r="M5572" s="124"/>
      <c r="N5572" s="197">
        <v>288919.65000000002</v>
      </c>
      <c r="O5572" s="197">
        <v>0</v>
      </c>
      <c r="P5572" s="124" t="s">
        <v>1314</v>
      </c>
    </row>
    <row r="5573" spans="1:16" ht="76.5">
      <c r="A5573" s="266">
        <v>25</v>
      </c>
      <c r="B5573" s="124"/>
      <c r="C5573" s="125" t="s">
        <v>694</v>
      </c>
      <c r="D5573" s="195">
        <v>43231</v>
      </c>
      <c r="E5573" s="124" t="s">
        <v>10882</v>
      </c>
      <c r="F5573" s="124" t="s">
        <v>1315</v>
      </c>
      <c r="G5573" s="124">
        <v>17631371</v>
      </c>
      <c r="H5573" s="124"/>
      <c r="I5573" s="128" t="s">
        <v>13154</v>
      </c>
      <c r="J5573" s="124"/>
      <c r="K5573" s="124"/>
      <c r="L5573" s="124"/>
      <c r="M5573" s="124"/>
      <c r="N5573" s="197">
        <v>260360.93</v>
      </c>
      <c r="O5573" s="197">
        <v>0</v>
      </c>
      <c r="P5573" s="124" t="s">
        <v>1314</v>
      </c>
    </row>
    <row r="5574" spans="1:16" ht="76.5">
      <c r="A5574" s="266">
        <v>25</v>
      </c>
      <c r="B5574" s="124"/>
      <c r="C5574" s="125" t="s">
        <v>694</v>
      </c>
      <c r="D5574" s="195">
        <v>43231</v>
      </c>
      <c r="E5574" s="124" t="s">
        <v>10883</v>
      </c>
      <c r="F5574" s="124" t="s">
        <v>1315</v>
      </c>
      <c r="G5574" s="124">
        <v>17631365</v>
      </c>
      <c r="H5574" s="124"/>
      <c r="I5574" s="128" t="s">
        <v>13155</v>
      </c>
      <c r="J5574" s="124"/>
      <c r="K5574" s="124"/>
      <c r="L5574" s="124"/>
      <c r="M5574" s="124"/>
      <c r="N5574" s="197">
        <v>313272.89</v>
      </c>
      <c r="O5574" s="197">
        <v>0</v>
      </c>
      <c r="P5574" s="124" t="s">
        <v>1314</v>
      </c>
    </row>
    <row r="5575" spans="1:16" ht="76.5">
      <c r="A5575" s="266">
        <v>25</v>
      </c>
      <c r="B5575" s="124"/>
      <c r="C5575" s="125" t="s">
        <v>694</v>
      </c>
      <c r="D5575" s="195">
        <v>43231</v>
      </c>
      <c r="E5575" s="124" t="s">
        <v>10884</v>
      </c>
      <c r="F5575" s="124" t="s">
        <v>1315</v>
      </c>
      <c r="G5575" s="124">
        <v>17631359</v>
      </c>
      <c r="H5575" s="124"/>
      <c r="I5575" s="128" t="s">
        <v>13156</v>
      </c>
      <c r="J5575" s="124"/>
      <c r="K5575" s="124"/>
      <c r="L5575" s="124"/>
      <c r="M5575" s="124"/>
      <c r="N5575" s="197">
        <v>320000</v>
      </c>
      <c r="O5575" s="197">
        <v>0</v>
      </c>
      <c r="P5575" s="124" t="s">
        <v>1314</v>
      </c>
    </row>
    <row r="5576" spans="1:16" ht="76.5">
      <c r="A5576" s="266">
        <v>25</v>
      </c>
      <c r="B5576" s="124"/>
      <c r="C5576" s="125" t="s">
        <v>694</v>
      </c>
      <c r="D5576" s="195">
        <v>43231</v>
      </c>
      <c r="E5576" s="124" t="s">
        <v>10885</v>
      </c>
      <c r="F5576" s="124" t="s">
        <v>1315</v>
      </c>
      <c r="G5576" s="124">
        <v>17631353</v>
      </c>
      <c r="H5576" s="124"/>
      <c r="I5576" s="128" t="s">
        <v>13157</v>
      </c>
      <c r="J5576" s="124"/>
      <c r="K5576" s="124"/>
      <c r="L5576" s="124"/>
      <c r="M5576" s="124"/>
      <c r="N5576" s="197">
        <v>518329.1</v>
      </c>
      <c r="O5576" s="197">
        <v>0</v>
      </c>
      <c r="P5576" s="124" t="s">
        <v>1314</v>
      </c>
    </row>
    <row r="5577" spans="1:16" ht="76.5">
      <c r="A5577" s="266">
        <v>25</v>
      </c>
      <c r="B5577" s="124"/>
      <c r="C5577" s="125" t="s">
        <v>694</v>
      </c>
      <c r="D5577" s="195">
        <v>43231</v>
      </c>
      <c r="E5577" s="124" t="s">
        <v>10886</v>
      </c>
      <c r="F5577" s="124" t="s">
        <v>1315</v>
      </c>
      <c r="G5577" s="124">
        <v>17631348</v>
      </c>
      <c r="H5577" s="124"/>
      <c r="I5577" s="128" t="s">
        <v>13158</v>
      </c>
      <c r="J5577" s="124"/>
      <c r="K5577" s="124"/>
      <c r="L5577" s="124"/>
      <c r="M5577" s="124"/>
      <c r="N5577" s="197">
        <v>175804.83</v>
      </c>
      <c r="O5577" s="197">
        <v>0</v>
      </c>
      <c r="P5577" s="124" t="s">
        <v>1314</v>
      </c>
    </row>
    <row r="5578" spans="1:16" ht="76.5">
      <c r="A5578" s="266">
        <v>25</v>
      </c>
      <c r="B5578" s="124"/>
      <c r="C5578" s="125" t="s">
        <v>694</v>
      </c>
      <c r="D5578" s="195">
        <v>43231</v>
      </c>
      <c r="E5578" s="124" t="s">
        <v>10887</v>
      </c>
      <c r="F5578" s="124" t="s">
        <v>1315</v>
      </c>
      <c r="G5578" s="124">
        <v>17631352</v>
      </c>
      <c r="H5578" s="124"/>
      <c r="I5578" s="128" t="s">
        <v>13159</v>
      </c>
      <c r="J5578" s="124"/>
      <c r="K5578" s="124"/>
      <c r="L5578" s="124"/>
      <c r="M5578" s="124"/>
      <c r="N5578" s="197">
        <v>25555.81</v>
      </c>
      <c r="O5578" s="197">
        <v>0</v>
      </c>
      <c r="P5578" s="124" t="s">
        <v>1314</v>
      </c>
    </row>
    <row r="5579" spans="1:16" ht="76.5">
      <c r="A5579" s="266">
        <v>25</v>
      </c>
      <c r="B5579" s="124"/>
      <c r="C5579" s="125" t="s">
        <v>694</v>
      </c>
      <c r="D5579" s="195">
        <v>43231</v>
      </c>
      <c r="E5579" s="124" t="s">
        <v>10888</v>
      </c>
      <c r="F5579" s="124" t="s">
        <v>1315</v>
      </c>
      <c r="G5579" s="124">
        <v>17631321</v>
      </c>
      <c r="H5579" s="124"/>
      <c r="I5579" s="128" t="s">
        <v>13160</v>
      </c>
      <c r="J5579" s="124"/>
      <c r="K5579" s="124"/>
      <c r="L5579" s="124"/>
      <c r="M5579" s="124"/>
      <c r="N5579" s="197">
        <v>120135.38</v>
      </c>
      <c r="O5579" s="197">
        <v>0</v>
      </c>
      <c r="P5579" s="124" t="s">
        <v>1314</v>
      </c>
    </row>
    <row r="5580" spans="1:16" ht="76.5">
      <c r="A5580" s="266">
        <v>25</v>
      </c>
      <c r="B5580" s="124"/>
      <c r="C5580" s="125" t="s">
        <v>694</v>
      </c>
      <c r="D5580" s="195">
        <v>43231</v>
      </c>
      <c r="E5580" s="124" t="s">
        <v>10889</v>
      </c>
      <c r="F5580" s="124" t="s">
        <v>1315</v>
      </c>
      <c r="G5580" s="124">
        <v>17630934</v>
      </c>
      <c r="H5580" s="124"/>
      <c r="I5580" s="128" t="s">
        <v>13161</v>
      </c>
      <c r="J5580" s="124"/>
      <c r="K5580" s="124"/>
      <c r="L5580" s="124"/>
      <c r="M5580" s="124"/>
      <c r="N5580" s="197">
        <v>109329.34</v>
      </c>
      <c r="O5580" s="197">
        <v>0</v>
      </c>
      <c r="P5580" s="124" t="s">
        <v>1314</v>
      </c>
    </row>
    <row r="5581" spans="1:16" ht="63.75">
      <c r="A5581" s="266">
        <v>25</v>
      </c>
      <c r="B5581" s="124"/>
      <c r="C5581" s="125" t="s">
        <v>694</v>
      </c>
      <c r="D5581" s="195">
        <v>43231</v>
      </c>
      <c r="E5581" s="124" t="s">
        <v>10890</v>
      </c>
      <c r="F5581" s="124" t="s">
        <v>1315</v>
      </c>
      <c r="G5581" s="124">
        <v>17630778</v>
      </c>
      <c r="H5581" s="124"/>
      <c r="I5581" s="128" t="s">
        <v>13162</v>
      </c>
      <c r="J5581" s="124"/>
      <c r="K5581" s="124"/>
      <c r="L5581" s="124"/>
      <c r="M5581" s="124"/>
      <c r="N5581" s="197">
        <v>479769.01</v>
      </c>
      <c r="O5581" s="197">
        <v>0</v>
      </c>
      <c r="P5581" s="124" t="s">
        <v>1314</v>
      </c>
    </row>
    <row r="5582" spans="1:16" ht="89.25">
      <c r="A5582" s="266">
        <v>132</v>
      </c>
      <c r="B5582" s="124"/>
      <c r="C5582" s="125" t="s">
        <v>728</v>
      </c>
      <c r="D5582" s="195">
        <v>43231</v>
      </c>
      <c r="E5582" s="124" t="s">
        <v>10891</v>
      </c>
      <c r="F5582" s="124" t="s">
        <v>11</v>
      </c>
      <c r="G5582" s="124">
        <v>921511</v>
      </c>
      <c r="H5582" s="124"/>
      <c r="I5582" s="128" t="s">
        <v>13163</v>
      </c>
      <c r="J5582" s="124"/>
      <c r="K5582" s="124"/>
      <c r="L5582" s="124"/>
      <c r="M5582" s="124"/>
      <c r="N5582" s="197">
        <v>446.92</v>
      </c>
      <c r="O5582" s="197">
        <v>0</v>
      </c>
      <c r="P5582" s="124" t="s">
        <v>1314</v>
      </c>
    </row>
    <row r="5583" spans="1:16" ht="76.5">
      <c r="A5583" s="266">
        <v>35</v>
      </c>
      <c r="B5583" s="124"/>
      <c r="C5583" s="125" t="s">
        <v>696</v>
      </c>
      <c r="D5583" s="195">
        <v>43231</v>
      </c>
      <c r="E5583" s="124" t="s">
        <v>10892</v>
      </c>
      <c r="F5583" s="124" t="s">
        <v>1315</v>
      </c>
      <c r="G5583" s="124">
        <v>17645909</v>
      </c>
      <c r="H5583" s="124"/>
      <c r="I5583" s="128" t="s">
        <v>13164</v>
      </c>
      <c r="J5583" s="124"/>
      <c r="K5583" s="124"/>
      <c r="L5583" s="124"/>
      <c r="M5583" s="124"/>
      <c r="N5583" s="197">
        <v>0</v>
      </c>
      <c r="O5583" s="197">
        <v>2484398</v>
      </c>
      <c r="P5583" s="124" t="s">
        <v>1314</v>
      </c>
    </row>
    <row r="5584" spans="1:16" ht="63.75">
      <c r="A5584" s="266" t="s">
        <v>619</v>
      </c>
      <c r="B5584" s="124"/>
      <c r="C5584" s="125" t="s">
        <v>713</v>
      </c>
      <c r="D5584" s="195">
        <v>43231</v>
      </c>
      <c r="E5584" s="124" t="s">
        <v>10893</v>
      </c>
      <c r="F5584" s="124" t="s">
        <v>6</v>
      </c>
      <c r="G5584" s="124">
        <v>973510</v>
      </c>
      <c r="H5584" s="124"/>
      <c r="I5584" s="128" t="s">
        <v>13165</v>
      </c>
      <c r="J5584" s="124"/>
      <c r="K5584" s="124"/>
      <c r="L5584" s="124"/>
      <c r="M5584" s="124"/>
      <c r="N5584" s="197">
        <v>0</v>
      </c>
      <c r="O5584" s="197">
        <v>8477754.3200000003</v>
      </c>
      <c r="P5584" s="124" t="s">
        <v>1314</v>
      </c>
    </row>
    <row r="5585" spans="1:16" ht="76.5">
      <c r="A5585" s="266">
        <v>197</v>
      </c>
      <c r="B5585" s="124"/>
      <c r="C5585" s="125" t="s">
        <v>754</v>
      </c>
      <c r="D5585" s="195">
        <v>43231</v>
      </c>
      <c r="E5585" s="124" t="s">
        <v>10894</v>
      </c>
      <c r="F5585" s="124" t="s">
        <v>11</v>
      </c>
      <c r="G5585" s="124">
        <v>921531</v>
      </c>
      <c r="H5585" s="124"/>
      <c r="I5585" s="128" t="s">
        <v>13166</v>
      </c>
      <c r="J5585" s="124"/>
      <c r="K5585" s="124"/>
      <c r="L5585" s="124"/>
      <c r="M5585" s="124"/>
      <c r="N5585" s="197">
        <v>50</v>
      </c>
      <c r="O5585" s="197">
        <v>0</v>
      </c>
      <c r="P5585" s="124" t="s">
        <v>1314</v>
      </c>
    </row>
    <row r="5586" spans="1:16" ht="76.5">
      <c r="A5586" s="266">
        <v>25</v>
      </c>
      <c r="B5586" s="124"/>
      <c r="C5586" s="125" t="s">
        <v>694</v>
      </c>
      <c r="D5586" s="195">
        <v>43231</v>
      </c>
      <c r="E5586" s="124" t="s">
        <v>10895</v>
      </c>
      <c r="F5586" s="124" t="s">
        <v>1315</v>
      </c>
      <c r="G5586" s="124">
        <v>17631998</v>
      </c>
      <c r="H5586" s="124"/>
      <c r="I5586" s="128" t="s">
        <v>13167</v>
      </c>
      <c r="J5586" s="124"/>
      <c r="K5586" s="124"/>
      <c r="L5586" s="124"/>
      <c r="M5586" s="124"/>
      <c r="N5586" s="197">
        <v>93137.94</v>
      </c>
      <c r="O5586" s="197">
        <v>0</v>
      </c>
      <c r="P5586" s="124" t="s">
        <v>1314</v>
      </c>
    </row>
    <row r="5587" spans="1:16" ht="76.5">
      <c r="A5587" s="266">
        <v>25</v>
      </c>
      <c r="B5587" s="124"/>
      <c r="C5587" s="125" t="s">
        <v>694</v>
      </c>
      <c r="D5587" s="195">
        <v>43231</v>
      </c>
      <c r="E5587" s="124" t="s">
        <v>10896</v>
      </c>
      <c r="F5587" s="124" t="s">
        <v>1315</v>
      </c>
      <c r="G5587" s="124">
        <v>17631926</v>
      </c>
      <c r="H5587" s="124"/>
      <c r="I5587" s="128" t="s">
        <v>13168</v>
      </c>
      <c r="J5587" s="124"/>
      <c r="K5587" s="124"/>
      <c r="L5587" s="124"/>
      <c r="M5587" s="124"/>
      <c r="N5587" s="197">
        <v>376059.69</v>
      </c>
      <c r="O5587" s="197">
        <v>0</v>
      </c>
      <c r="P5587" s="124" t="s">
        <v>1314</v>
      </c>
    </row>
    <row r="5588" spans="1:16" ht="76.5">
      <c r="A5588" s="266">
        <v>25</v>
      </c>
      <c r="B5588" s="124"/>
      <c r="C5588" s="125" t="s">
        <v>694</v>
      </c>
      <c r="D5588" s="195">
        <v>43231</v>
      </c>
      <c r="E5588" s="124" t="s">
        <v>10897</v>
      </c>
      <c r="F5588" s="124" t="s">
        <v>1315</v>
      </c>
      <c r="G5588" s="124">
        <v>17631925</v>
      </c>
      <c r="H5588" s="124"/>
      <c r="I5588" s="128" t="s">
        <v>13169</v>
      </c>
      <c r="J5588" s="124"/>
      <c r="K5588" s="124"/>
      <c r="L5588" s="124"/>
      <c r="M5588" s="124"/>
      <c r="N5588" s="197">
        <v>336765.15</v>
      </c>
      <c r="O5588" s="197">
        <v>0</v>
      </c>
      <c r="P5588" s="124" t="s">
        <v>1314</v>
      </c>
    </row>
    <row r="5589" spans="1:16" ht="76.5">
      <c r="A5589" s="266">
        <v>25</v>
      </c>
      <c r="B5589" s="124"/>
      <c r="C5589" s="125" t="s">
        <v>694</v>
      </c>
      <c r="D5589" s="195">
        <v>43231</v>
      </c>
      <c r="E5589" s="124" t="s">
        <v>10898</v>
      </c>
      <c r="F5589" s="124" t="s">
        <v>1315</v>
      </c>
      <c r="G5589" s="124">
        <v>17631922</v>
      </c>
      <c r="H5589" s="124"/>
      <c r="I5589" s="128" t="s">
        <v>13170</v>
      </c>
      <c r="J5589" s="124"/>
      <c r="K5589" s="124"/>
      <c r="L5589" s="124"/>
      <c r="M5589" s="124"/>
      <c r="N5589" s="197">
        <v>339629.88</v>
      </c>
      <c r="O5589" s="197">
        <v>0</v>
      </c>
      <c r="P5589" s="124" t="s">
        <v>1314</v>
      </c>
    </row>
    <row r="5590" spans="1:16" ht="76.5">
      <c r="A5590" s="266">
        <v>25</v>
      </c>
      <c r="B5590" s="124"/>
      <c r="C5590" s="125" t="s">
        <v>694</v>
      </c>
      <c r="D5590" s="195">
        <v>43231</v>
      </c>
      <c r="E5590" s="124" t="s">
        <v>10899</v>
      </c>
      <c r="F5590" s="124" t="s">
        <v>1315</v>
      </c>
      <c r="G5590" s="124">
        <v>17631920</v>
      </c>
      <c r="H5590" s="124"/>
      <c r="I5590" s="128" t="s">
        <v>13171</v>
      </c>
      <c r="J5590" s="124"/>
      <c r="K5590" s="124"/>
      <c r="L5590" s="124"/>
      <c r="M5590" s="124"/>
      <c r="N5590" s="197">
        <v>512670.71999999997</v>
      </c>
      <c r="O5590" s="197">
        <v>0</v>
      </c>
      <c r="P5590" s="124" t="s">
        <v>1314</v>
      </c>
    </row>
    <row r="5591" spans="1:16" ht="76.5">
      <c r="A5591" s="266">
        <v>25</v>
      </c>
      <c r="B5591" s="124"/>
      <c r="C5591" s="125" t="s">
        <v>694</v>
      </c>
      <c r="D5591" s="195">
        <v>43231</v>
      </c>
      <c r="E5591" s="124" t="s">
        <v>10900</v>
      </c>
      <c r="F5591" s="124" t="s">
        <v>1315</v>
      </c>
      <c r="G5591" s="124">
        <v>17631918</v>
      </c>
      <c r="H5591" s="124"/>
      <c r="I5591" s="128" t="s">
        <v>13172</v>
      </c>
      <c r="J5591" s="124"/>
      <c r="K5591" s="124"/>
      <c r="L5591" s="124"/>
      <c r="M5591" s="124"/>
      <c r="N5591" s="197">
        <v>342856.59</v>
      </c>
      <c r="O5591" s="197">
        <v>0</v>
      </c>
      <c r="P5591" s="124" t="s">
        <v>1314</v>
      </c>
    </row>
    <row r="5592" spans="1:16" ht="63.75">
      <c r="A5592" s="266">
        <v>573</v>
      </c>
      <c r="B5592" s="124"/>
      <c r="C5592" s="125" t="s">
        <v>849</v>
      </c>
      <c r="D5592" s="195">
        <v>43231</v>
      </c>
      <c r="E5592" s="124" t="s">
        <v>10901</v>
      </c>
      <c r="F5592" s="124" t="s">
        <v>11</v>
      </c>
      <c r="G5592" s="124">
        <v>921503</v>
      </c>
      <c r="H5592" s="124"/>
      <c r="I5592" s="128" t="s">
        <v>13173</v>
      </c>
      <c r="J5592" s="124"/>
      <c r="K5592" s="124"/>
      <c r="L5592" s="124"/>
      <c r="M5592" s="124"/>
      <c r="N5592" s="197">
        <v>50</v>
      </c>
      <c r="O5592" s="197">
        <v>0</v>
      </c>
      <c r="P5592" s="124" t="s">
        <v>1314</v>
      </c>
    </row>
    <row r="5593" spans="1:16" ht="63.75">
      <c r="A5593" s="266">
        <v>197</v>
      </c>
      <c r="B5593" s="124"/>
      <c r="C5593" s="125" t="s">
        <v>754</v>
      </c>
      <c r="D5593" s="195">
        <v>43231</v>
      </c>
      <c r="E5593" s="124" t="s">
        <v>10902</v>
      </c>
      <c r="F5593" s="124" t="s">
        <v>13</v>
      </c>
      <c r="G5593" s="124">
        <v>921531</v>
      </c>
      <c r="H5593" s="124"/>
      <c r="I5593" s="128" t="s">
        <v>13174</v>
      </c>
      <c r="J5593" s="124"/>
      <c r="K5593" s="124"/>
      <c r="L5593" s="124"/>
      <c r="M5593" s="124"/>
      <c r="N5593" s="197">
        <v>103.77</v>
      </c>
      <c r="O5593" s="197">
        <v>0</v>
      </c>
      <c r="P5593" s="124" t="s">
        <v>1314</v>
      </c>
    </row>
    <row r="5594" spans="1:16" ht="63.75">
      <c r="A5594" s="266">
        <v>10</v>
      </c>
      <c r="B5594" s="124"/>
      <c r="C5594" s="125" t="s">
        <v>690</v>
      </c>
      <c r="D5594" s="195">
        <v>43231</v>
      </c>
      <c r="E5594" s="124" t="s">
        <v>10903</v>
      </c>
      <c r="F5594" s="124" t="s">
        <v>6</v>
      </c>
      <c r="G5594" s="124">
        <v>734718</v>
      </c>
      <c r="H5594" s="124"/>
      <c r="I5594" s="128" t="s">
        <v>13175</v>
      </c>
      <c r="J5594" s="124"/>
      <c r="K5594" s="124"/>
      <c r="L5594" s="124"/>
      <c r="M5594" s="124"/>
      <c r="N5594" s="197">
        <v>0</v>
      </c>
      <c r="O5594" s="197">
        <v>6860</v>
      </c>
      <c r="P5594" s="124" t="s">
        <v>1314</v>
      </c>
    </row>
    <row r="5595" spans="1:16" ht="63.75">
      <c r="A5595" s="266" t="s">
        <v>626</v>
      </c>
      <c r="B5595" s="124"/>
      <c r="C5595" s="125" t="s">
        <v>1234</v>
      </c>
      <c r="D5595" s="195">
        <v>43231</v>
      </c>
      <c r="E5595" s="124" t="s">
        <v>10904</v>
      </c>
      <c r="F5595" s="124" t="s">
        <v>6</v>
      </c>
      <c r="G5595" s="124">
        <v>973603</v>
      </c>
      <c r="H5595" s="124"/>
      <c r="I5595" s="128" t="s">
        <v>13176</v>
      </c>
      <c r="J5595" s="124"/>
      <c r="K5595" s="124"/>
      <c r="L5595" s="124"/>
      <c r="M5595" s="124"/>
      <c r="N5595" s="197">
        <v>0</v>
      </c>
      <c r="O5595" s="197">
        <v>540.9</v>
      </c>
      <c r="P5595" s="124" t="s">
        <v>1314</v>
      </c>
    </row>
    <row r="5596" spans="1:16" ht="63.75">
      <c r="A5596" s="266" t="s">
        <v>626</v>
      </c>
      <c r="B5596" s="124"/>
      <c r="C5596" s="125" t="s">
        <v>1234</v>
      </c>
      <c r="D5596" s="195">
        <v>43231</v>
      </c>
      <c r="E5596" s="124" t="s">
        <v>10905</v>
      </c>
      <c r="F5596" s="124" t="s">
        <v>6</v>
      </c>
      <c r="G5596" s="124">
        <v>973604</v>
      </c>
      <c r="H5596" s="124"/>
      <c r="I5596" s="128" t="s">
        <v>13177</v>
      </c>
      <c r="J5596" s="124"/>
      <c r="K5596" s="124"/>
      <c r="L5596" s="124"/>
      <c r="M5596" s="124"/>
      <c r="N5596" s="197">
        <v>0</v>
      </c>
      <c r="O5596" s="197">
        <v>7188.28</v>
      </c>
      <c r="P5596" s="124" t="s">
        <v>1314</v>
      </c>
    </row>
    <row r="5597" spans="1:16" ht="63.75">
      <c r="A5597" s="266">
        <v>10</v>
      </c>
      <c r="B5597" s="124"/>
      <c r="C5597" s="125" t="s">
        <v>690</v>
      </c>
      <c r="D5597" s="195">
        <v>43231</v>
      </c>
      <c r="E5597" s="124" t="s">
        <v>10906</v>
      </c>
      <c r="F5597" s="124" t="s">
        <v>15</v>
      </c>
      <c r="G5597" s="124">
        <v>734719</v>
      </c>
      <c r="H5597" s="124"/>
      <c r="I5597" s="128" t="s">
        <v>13178</v>
      </c>
      <c r="J5597" s="124"/>
      <c r="K5597" s="124"/>
      <c r="L5597" s="124"/>
      <c r="M5597" s="124"/>
      <c r="N5597" s="197">
        <v>50</v>
      </c>
      <c r="O5597" s="197">
        <v>0</v>
      </c>
      <c r="P5597" s="124" t="s">
        <v>1314</v>
      </c>
    </row>
    <row r="5598" spans="1:16" ht="76.5">
      <c r="A5598" s="266">
        <v>16</v>
      </c>
      <c r="B5598" s="124"/>
      <c r="C5598" s="125" t="s">
        <v>692</v>
      </c>
      <c r="D5598" s="195">
        <v>43231</v>
      </c>
      <c r="E5598" s="124" t="s">
        <v>10907</v>
      </c>
      <c r="F5598" s="124" t="s">
        <v>6</v>
      </c>
      <c r="G5598" s="124">
        <v>921535</v>
      </c>
      <c r="H5598" s="124"/>
      <c r="I5598" s="128" t="s">
        <v>13179</v>
      </c>
      <c r="J5598" s="124"/>
      <c r="K5598" s="124"/>
      <c r="L5598" s="124"/>
      <c r="M5598" s="124"/>
      <c r="N5598" s="197">
        <v>55.68</v>
      </c>
      <c r="O5598" s="197">
        <v>0</v>
      </c>
      <c r="P5598" s="124" t="s">
        <v>1314</v>
      </c>
    </row>
    <row r="5599" spans="1:16" ht="76.5">
      <c r="A5599" s="266">
        <v>16</v>
      </c>
      <c r="B5599" s="124"/>
      <c r="C5599" s="125" t="s">
        <v>692</v>
      </c>
      <c r="D5599" s="195">
        <v>43231</v>
      </c>
      <c r="E5599" s="124" t="s">
        <v>10908</v>
      </c>
      <c r="F5599" s="124" t="s">
        <v>11</v>
      </c>
      <c r="G5599" s="124">
        <v>921535</v>
      </c>
      <c r="H5599" s="124"/>
      <c r="I5599" s="128" t="s">
        <v>13180</v>
      </c>
      <c r="J5599" s="124"/>
      <c r="K5599" s="124"/>
      <c r="L5599" s="124"/>
      <c r="M5599" s="124"/>
      <c r="N5599" s="197">
        <v>50</v>
      </c>
      <c r="O5599" s="197">
        <v>0</v>
      </c>
      <c r="P5599" s="124" t="s">
        <v>1314</v>
      </c>
    </row>
    <row r="5600" spans="1:16" ht="76.5">
      <c r="A5600" s="266">
        <v>15</v>
      </c>
      <c r="B5600" s="124"/>
      <c r="C5600" s="125" t="s">
        <v>691</v>
      </c>
      <c r="D5600" s="195">
        <v>43231</v>
      </c>
      <c r="E5600" s="124" t="s">
        <v>10909</v>
      </c>
      <c r="F5600" s="124" t="s">
        <v>1315</v>
      </c>
      <c r="G5600" s="124">
        <v>17650291</v>
      </c>
      <c r="H5600" s="124"/>
      <c r="I5600" s="128" t="s">
        <v>13181</v>
      </c>
      <c r="J5600" s="124"/>
      <c r="K5600" s="124"/>
      <c r="L5600" s="124"/>
      <c r="M5600" s="124"/>
      <c r="N5600" s="197">
        <v>5140.8900000000003</v>
      </c>
      <c r="O5600" s="197">
        <v>0</v>
      </c>
      <c r="P5600" s="124" t="s">
        <v>1314</v>
      </c>
    </row>
    <row r="5601" spans="1:16" ht="51">
      <c r="A5601" s="266" t="s">
        <v>619</v>
      </c>
      <c r="B5601" s="124"/>
      <c r="C5601" s="125" t="s">
        <v>713</v>
      </c>
      <c r="D5601" s="195">
        <v>43234</v>
      </c>
      <c r="E5601" s="124" t="s">
        <v>10910</v>
      </c>
      <c r="F5601" s="124" t="s">
        <v>3</v>
      </c>
      <c r="G5601" s="124">
        <v>1622128</v>
      </c>
      <c r="H5601" s="124"/>
      <c r="I5601" s="128" t="s">
        <v>13182</v>
      </c>
      <c r="J5601" s="124"/>
      <c r="K5601" s="124"/>
      <c r="L5601" s="124"/>
      <c r="M5601" s="124"/>
      <c r="N5601" s="197">
        <v>0</v>
      </c>
      <c r="O5601" s="197">
        <v>40</v>
      </c>
      <c r="P5601" s="124" t="s">
        <v>1314</v>
      </c>
    </row>
    <row r="5602" spans="1:16" ht="63.75">
      <c r="A5602" s="266" t="s">
        <v>619</v>
      </c>
      <c r="B5602" s="124"/>
      <c r="C5602" s="125" t="s">
        <v>713</v>
      </c>
      <c r="D5602" s="195">
        <v>43234</v>
      </c>
      <c r="E5602" s="124" t="s">
        <v>10911</v>
      </c>
      <c r="F5602" s="124" t="s">
        <v>3</v>
      </c>
      <c r="G5602" s="124">
        <v>1622132</v>
      </c>
      <c r="H5602" s="124"/>
      <c r="I5602" s="128" t="s">
        <v>13183</v>
      </c>
      <c r="J5602" s="124"/>
      <c r="K5602" s="124"/>
      <c r="L5602" s="124"/>
      <c r="M5602" s="124"/>
      <c r="N5602" s="197">
        <v>0</v>
      </c>
      <c r="O5602" s="197">
        <v>742</v>
      </c>
      <c r="P5602" s="124" t="s">
        <v>1314</v>
      </c>
    </row>
    <row r="5603" spans="1:16" ht="51">
      <c r="A5603" s="266">
        <v>81</v>
      </c>
      <c r="B5603" s="124"/>
      <c r="C5603" s="125" t="s">
        <v>709</v>
      </c>
      <c r="D5603" s="195">
        <v>43234</v>
      </c>
      <c r="E5603" s="124" t="s">
        <v>10912</v>
      </c>
      <c r="F5603" s="124" t="s">
        <v>3</v>
      </c>
      <c r="G5603" s="124">
        <v>1622154</v>
      </c>
      <c r="H5603" s="124"/>
      <c r="I5603" s="128" t="s">
        <v>13184</v>
      </c>
      <c r="J5603" s="124"/>
      <c r="K5603" s="124"/>
      <c r="L5603" s="124"/>
      <c r="M5603" s="124"/>
      <c r="N5603" s="197">
        <v>0</v>
      </c>
      <c r="O5603" s="197">
        <v>822</v>
      </c>
      <c r="P5603" s="124" t="s">
        <v>1314</v>
      </c>
    </row>
    <row r="5604" spans="1:16" ht="63.75">
      <c r="A5604" s="266">
        <v>512</v>
      </c>
      <c r="B5604" s="124"/>
      <c r="C5604" s="125" t="s">
        <v>840</v>
      </c>
      <c r="D5604" s="195">
        <v>43234</v>
      </c>
      <c r="E5604" s="124" t="s">
        <v>10913</v>
      </c>
      <c r="F5604" s="124" t="s">
        <v>3</v>
      </c>
      <c r="G5604" s="124">
        <v>1622171</v>
      </c>
      <c r="H5604" s="124"/>
      <c r="I5604" s="128" t="s">
        <v>13185</v>
      </c>
      <c r="J5604" s="124"/>
      <c r="K5604" s="124"/>
      <c r="L5604" s="124"/>
      <c r="M5604" s="124"/>
      <c r="N5604" s="197">
        <v>0</v>
      </c>
      <c r="O5604" s="197">
        <v>2.34</v>
      </c>
      <c r="P5604" s="124" t="s">
        <v>1314</v>
      </c>
    </row>
    <row r="5605" spans="1:16" ht="51">
      <c r="A5605" s="266">
        <v>212</v>
      </c>
      <c r="B5605" s="124"/>
      <c r="C5605" s="125" t="s">
        <v>761</v>
      </c>
      <c r="D5605" s="195">
        <v>43234</v>
      </c>
      <c r="E5605" s="124" t="s">
        <v>10914</v>
      </c>
      <c r="F5605" s="124" t="s">
        <v>3</v>
      </c>
      <c r="G5605" s="124">
        <v>1622126</v>
      </c>
      <c r="H5605" s="124"/>
      <c r="I5605" s="128" t="s">
        <v>13186</v>
      </c>
      <c r="J5605" s="124"/>
      <c r="K5605" s="124"/>
      <c r="L5605" s="124"/>
      <c r="M5605" s="124"/>
      <c r="N5605" s="197">
        <v>0</v>
      </c>
      <c r="O5605" s="197">
        <v>100</v>
      </c>
      <c r="P5605" s="124" t="s">
        <v>1314</v>
      </c>
    </row>
    <row r="5606" spans="1:16" ht="51">
      <c r="A5606" s="266" t="s">
        <v>619</v>
      </c>
      <c r="B5606" s="124"/>
      <c r="C5606" s="125" t="s">
        <v>713</v>
      </c>
      <c r="D5606" s="195">
        <v>43234</v>
      </c>
      <c r="E5606" s="124" t="s">
        <v>10915</v>
      </c>
      <c r="F5606" s="124" t="s">
        <v>3</v>
      </c>
      <c r="G5606" s="124">
        <v>1622123</v>
      </c>
      <c r="H5606" s="124"/>
      <c r="I5606" s="128" t="s">
        <v>13187</v>
      </c>
      <c r="J5606" s="124"/>
      <c r="K5606" s="124"/>
      <c r="L5606" s="124"/>
      <c r="M5606" s="124"/>
      <c r="N5606" s="197">
        <v>0</v>
      </c>
      <c r="O5606" s="197">
        <v>896.17000000000007</v>
      </c>
      <c r="P5606" s="124" t="s">
        <v>1314</v>
      </c>
    </row>
    <row r="5607" spans="1:16" ht="63.75">
      <c r="A5607" s="266">
        <v>512</v>
      </c>
      <c r="B5607" s="124"/>
      <c r="C5607" s="125" t="s">
        <v>840</v>
      </c>
      <c r="D5607" s="195">
        <v>43234</v>
      </c>
      <c r="E5607" s="124" t="s">
        <v>10916</v>
      </c>
      <c r="F5607" s="124" t="s">
        <v>3</v>
      </c>
      <c r="G5607" s="124">
        <v>1622122</v>
      </c>
      <c r="H5607" s="124"/>
      <c r="I5607" s="128" t="s">
        <v>13188</v>
      </c>
      <c r="J5607" s="124"/>
      <c r="K5607" s="124"/>
      <c r="L5607" s="124"/>
      <c r="M5607" s="124"/>
      <c r="N5607" s="197">
        <v>0</v>
      </c>
      <c r="O5607" s="197">
        <v>50</v>
      </c>
      <c r="P5607" s="124" t="s">
        <v>1314</v>
      </c>
    </row>
    <row r="5608" spans="1:16" ht="51">
      <c r="A5608" s="266" t="s">
        <v>619</v>
      </c>
      <c r="B5608" s="124"/>
      <c r="C5608" s="125" t="s">
        <v>713</v>
      </c>
      <c r="D5608" s="195">
        <v>43234</v>
      </c>
      <c r="E5608" s="124" t="s">
        <v>10917</v>
      </c>
      <c r="F5608" s="124" t="s">
        <v>3</v>
      </c>
      <c r="G5608" s="124">
        <v>1622117</v>
      </c>
      <c r="H5608" s="124"/>
      <c r="I5608" s="128" t="s">
        <v>13189</v>
      </c>
      <c r="J5608" s="124"/>
      <c r="K5608" s="124"/>
      <c r="L5608" s="124"/>
      <c r="M5608" s="124"/>
      <c r="N5608" s="197">
        <v>0</v>
      </c>
      <c r="O5608" s="197">
        <v>111.3</v>
      </c>
      <c r="P5608" s="124" t="s">
        <v>1314</v>
      </c>
    </row>
    <row r="5609" spans="1:16" ht="51">
      <c r="A5609" s="266">
        <v>25</v>
      </c>
      <c r="B5609" s="124"/>
      <c r="C5609" s="125" t="s">
        <v>694</v>
      </c>
      <c r="D5609" s="195">
        <v>43234</v>
      </c>
      <c r="E5609" s="124" t="s">
        <v>10918</v>
      </c>
      <c r="F5609" s="124" t="s">
        <v>3</v>
      </c>
      <c r="G5609" s="124">
        <v>1622093</v>
      </c>
      <c r="H5609" s="124"/>
      <c r="I5609" s="128" t="s">
        <v>13190</v>
      </c>
      <c r="J5609" s="124"/>
      <c r="K5609" s="124"/>
      <c r="L5609" s="124"/>
      <c r="M5609" s="124"/>
      <c r="N5609" s="197">
        <v>0</v>
      </c>
      <c r="O5609" s="197">
        <v>450</v>
      </c>
      <c r="P5609" s="124" t="s">
        <v>1314</v>
      </c>
    </row>
    <row r="5610" spans="1:16" ht="51">
      <c r="A5610" s="266">
        <v>224</v>
      </c>
      <c r="B5610" s="124"/>
      <c r="C5610" s="125" t="s">
        <v>120</v>
      </c>
      <c r="D5610" s="195">
        <v>43234</v>
      </c>
      <c r="E5610" s="124" t="s">
        <v>10919</v>
      </c>
      <c r="F5610" s="124" t="s">
        <v>3</v>
      </c>
      <c r="G5610" s="124">
        <v>1622092</v>
      </c>
      <c r="H5610" s="124"/>
      <c r="I5610" s="128" t="s">
        <v>13191</v>
      </c>
      <c r="J5610" s="124"/>
      <c r="K5610" s="124"/>
      <c r="L5610" s="124"/>
      <c r="M5610" s="124"/>
      <c r="N5610" s="197">
        <v>0</v>
      </c>
      <c r="O5610" s="197">
        <v>160</v>
      </c>
      <c r="P5610" s="124" t="s">
        <v>1314</v>
      </c>
    </row>
    <row r="5611" spans="1:16" ht="51">
      <c r="A5611" s="266">
        <v>373</v>
      </c>
      <c r="B5611" s="124"/>
      <c r="C5611" s="125" t="s">
        <v>1269</v>
      </c>
      <c r="D5611" s="195">
        <v>43234</v>
      </c>
      <c r="E5611" s="124" t="s">
        <v>10920</v>
      </c>
      <c r="F5611" s="124" t="s">
        <v>3</v>
      </c>
      <c r="G5611" s="124">
        <v>1622085</v>
      </c>
      <c r="H5611" s="124"/>
      <c r="I5611" s="128" t="s">
        <v>13192</v>
      </c>
      <c r="J5611" s="124"/>
      <c r="K5611" s="124"/>
      <c r="L5611" s="124"/>
      <c r="M5611" s="124"/>
      <c r="N5611" s="197">
        <v>0</v>
      </c>
      <c r="O5611" s="197">
        <v>3889.6800000000003</v>
      </c>
      <c r="P5611" s="124" t="s">
        <v>1314</v>
      </c>
    </row>
    <row r="5612" spans="1:16" ht="38.25">
      <c r="A5612" s="266">
        <v>586</v>
      </c>
      <c r="B5612" s="124"/>
      <c r="C5612" s="125" t="s">
        <v>222</v>
      </c>
      <c r="D5612" s="195">
        <v>43234</v>
      </c>
      <c r="E5612" s="124" t="s">
        <v>10921</v>
      </c>
      <c r="F5612" s="124" t="s">
        <v>3</v>
      </c>
      <c r="G5612" s="124">
        <v>1622082</v>
      </c>
      <c r="H5612" s="124"/>
      <c r="I5612" s="128" t="s">
        <v>13193</v>
      </c>
      <c r="J5612" s="124"/>
      <c r="K5612" s="124"/>
      <c r="L5612" s="124"/>
      <c r="M5612" s="124"/>
      <c r="N5612" s="197">
        <v>0</v>
      </c>
      <c r="O5612" s="197">
        <v>15</v>
      </c>
      <c r="P5612" s="124" t="s">
        <v>1314</v>
      </c>
    </row>
    <row r="5613" spans="1:16" ht="38.25">
      <c r="A5613" s="266">
        <v>526</v>
      </c>
      <c r="B5613" s="124"/>
      <c r="C5613" s="125" t="s">
        <v>846</v>
      </c>
      <c r="D5613" s="195">
        <v>43234</v>
      </c>
      <c r="E5613" s="124" t="s">
        <v>10922</v>
      </c>
      <c r="F5613" s="124" t="s">
        <v>3</v>
      </c>
      <c r="G5613" s="124">
        <v>1622023</v>
      </c>
      <c r="H5613" s="124"/>
      <c r="I5613" s="128" t="s">
        <v>13194</v>
      </c>
      <c r="J5613" s="124"/>
      <c r="K5613" s="124"/>
      <c r="L5613" s="124"/>
      <c r="M5613" s="124"/>
      <c r="N5613" s="197">
        <v>0</v>
      </c>
      <c r="O5613" s="197">
        <v>260</v>
      </c>
      <c r="P5613" s="124" t="s">
        <v>1314</v>
      </c>
    </row>
    <row r="5614" spans="1:16" ht="38.25">
      <c r="A5614" s="266">
        <v>212</v>
      </c>
      <c r="B5614" s="124"/>
      <c r="C5614" s="125" t="s">
        <v>761</v>
      </c>
      <c r="D5614" s="195">
        <v>43234</v>
      </c>
      <c r="E5614" s="124" t="s">
        <v>10923</v>
      </c>
      <c r="F5614" s="124" t="s">
        <v>3</v>
      </c>
      <c r="G5614" s="124">
        <v>1622009</v>
      </c>
      <c r="H5614" s="124"/>
      <c r="I5614" s="128" t="s">
        <v>13195</v>
      </c>
      <c r="J5614" s="124"/>
      <c r="K5614" s="124"/>
      <c r="L5614" s="124"/>
      <c r="M5614" s="124"/>
      <c r="N5614" s="197">
        <v>0</v>
      </c>
      <c r="O5614" s="197">
        <v>222</v>
      </c>
      <c r="P5614" s="124" t="s">
        <v>1314</v>
      </c>
    </row>
    <row r="5615" spans="1:16" ht="38.25">
      <c r="A5615" s="266">
        <v>212</v>
      </c>
      <c r="B5615" s="124"/>
      <c r="C5615" s="125" t="s">
        <v>761</v>
      </c>
      <c r="D5615" s="195">
        <v>43234</v>
      </c>
      <c r="E5615" s="124" t="s">
        <v>10924</v>
      </c>
      <c r="F5615" s="124" t="s">
        <v>3</v>
      </c>
      <c r="G5615" s="124">
        <v>1622005</v>
      </c>
      <c r="H5615" s="124"/>
      <c r="I5615" s="128" t="s">
        <v>13196</v>
      </c>
      <c r="J5615" s="124"/>
      <c r="K5615" s="124"/>
      <c r="L5615" s="124"/>
      <c r="M5615" s="124"/>
      <c r="N5615" s="197">
        <v>0</v>
      </c>
      <c r="O5615" s="197">
        <v>222</v>
      </c>
      <c r="P5615" s="124" t="s">
        <v>1314</v>
      </c>
    </row>
    <row r="5616" spans="1:16" ht="38.25">
      <c r="A5616" s="266">
        <v>526</v>
      </c>
      <c r="B5616" s="124"/>
      <c r="C5616" s="125" t="s">
        <v>846</v>
      </c>
      <c r="D5616" s="195">
        <v>43234</v>
      </c>
      <c r="E5616" s="124" t="s">
        <v>10925</v>
      </c>
      <c r="F5616" s="124" t="s">
        <v>3</v>
      </c>
      <c r="G5616" s="124">
        <v>1622004</v>
      </c>
      <c r="H5616" s="124"/>
      <c r="I5616" s="128" t="s">
        <v>13197</v>
      </c>
      <c r="J5616" s="124"/>
      <c r="K5616" s="124"/>
      <c r="L5616" s="124"/>
      <c r="M5616" s="124"/>
      <c r="N5616" s="197">
        <v>0</v>
      </c>
      <c r="O5616" s="197">
        <v>10</v>
      </c>
      <c r="P5616" s="124" t="s">
        <v>1314</v>
      </c>
    </row>
    <row r="5617" spans="1:16" ht="51">
      <c r="A5617" s="266" t="s">
        <v>619</v>
      </c>
      <c r="B5617" s="124"/>
      <c r="C5617" s="125" t="s">
        <v>713</v>
      </c>
      <c r="D5617" s="195">
        <v>43234</v>
      </c>
      <c r="E5617" s="124" t="s">
        <v>10926</v>
      </c>
      <c r="F5617" s="124" t="s">
        <v>3</v>
      </c>
      <c r="G5617" s="124">
        <v>1622247</v>
      </c>
      <c r="H5617" s="124"/>
      <c r="I5617" s="128" t="s">
        <v>13198</v>
      </c>
      <c r="J5617" s="124"/>
      <c r="K5617" s="124"/>
      <c r="L5617" s="124"/>
      <c r="M5617" s="124"/>
      <c r="N5617" s="197">
        <v>0</v>
      </c>
      <c r="O5617" s="197">
        <v>259.7</v>
      </c>
      <c r="P5617" s="124" t="s">
        <v>1314</v>
      </c>
    </row>
    <row r="5618" spans="1:16" ht="51">
      <c r="A5618" s="266">
        <v>203</v>
      </c>
      <c r="B5618" s="124"/>
      <c r="C5618" s="125" t="s">
        <v>757</v>
      </c>
      <c r="D5618" s="195">
        <v>43234</v>
      </c>
      <c r="E5618" s="124" t="s">
        <v>10927</v>
      </c>
      <c r="F5618" s="124" t="s">
        <v>3</v>
      </c>
      <c r="G5618" s="124">
        <v>1622246</v>
      </c>
      <c r="H5618" s="124"/>
      <c r="I5618" s="128" t="s">
        <v>13199</v>
      </c>
      <c r="J5618" s="124"/>
      <c r="K5618" s="124"/>
      <c r="L5618" s="124"/>
      <c r="M5618" s="124"/>
      <c r="N5618" s="197">
        <v>0</v>
      </c>
      <c r="O5618" s="197">
        <v>259.7</v>
      </c>
      <c r="P5618" s="124" t="s">
        <v>1314</v>
      </c>
    </row>
    <row r="5619" spans="1:16" ht="63.75">
      <c r="A5619" s="266">
        <v>512</v>
      </c>
      <c r="B5619" s="124"/>
      <c r="C5619" s="125" t="s">
        <v>840</v>
      </c>
      <c r="D5619" s="195">
        <v>43234</v>
      </c>
      <c r="E5619" s="124" t="s">
        <v>10928</v>
      </c>
      <c r="F5619" s="124" t="s">
        <v>3</v>
      </c>
      <c r="G5619" s="124">
        <v>1622226</v>
      </c>
      <c r="H5619" s="124"/>
      <c r="I5619" s="128" t="s">
        <v>13200</v>
      </c>
      <c r="J5619" s="124"/>
      <c r="K5619" s="124"/>
      <c r="L5619" s="124"/>
      <c r="M5619" s="124"/>
      <c r="N5619" s="197">
        <v>0</v>
      </c>
      <c r="O5619" s="197">
        <v>100</v>
      </c>
      <c r="P5619" s="124" t="s">
        <v>1314</v>
      </c>
    </row>
    <row r="5620" spans="1:16" ht="63.75">
      <c r="A5620" s="266">
        <v>48</v>
      </c>
      <c r="B5620" s="124"/>
      <c r="C5620" s="125" t="s">
        <v>700</v>
      </c>
      <c r="D5620" s="195">
        <v>43234</v>
      </c>
      <c r="E5620" s="124" t="s">
        <v>10929</v>
      </c>
      <c r="F5620" s="124" t="s">
        <v>3</v>
      </c>
      <c r="G5620" s="124">
        <v>1622224</v>
      </c>
      <c r="H5620" s="124"/>
      <c r="I5620" s="128" t="s">
        <v>13201</v>
      </c>
      <c r="J5620" s="124"/>
      <c r="K5620" s="124"/>
      <c r="L5620" s="124"/>
      <c r="M5620" s="124"/>
      <c r="N5620" s="197">
        <v>0</v>
      </c>
      <c r="O5620" s="197">
        <v>5205</v>
      </c>
      <c r="P5620" s="124" t="s">
        <v>1314</v>
      </c>
    </row>
    <row r="5621" spans="1:16" ht="63.75">
      <c r="A5621" s="266">
        <v>47</v>
      </c>
      <c r="B5621" s="124"/>
      <c r="C5621" s="125" t="s">
        <v>699</v>
      </c>
      <c r="D5621" s="195">
        <v>43234</v>
      </c>
      <c r="E5621" s="124" t="s">
        <v>10930</v>
      </c>
      <c r="F5621" s="124" t="s">
        <v>3</v>
      </c>
      <c r="G5621" s="124">
        <v>1622221</v>
      </c>
      <c r="H5621" s="124"/>
      <c r="I5621" s="128" t="s">
        <v>13202</v>
      </c>
      <c r="J5621" s="124"/>
      <c r="K5621" s="124"/>
      <c r="L5621" s="124"/>
      <c r="M5621" s="124"/>
      <c r="N5621" s="197">
        <v>0</v>
      </c>
      <c r="O5621" s="197">
        <v>505.02000000000004</v>
      </c>
      <c r="P5621" s="124" t="s">
        <v>1314</v>
      </c>
    </row>
    <row r="5622" spans="1:16" ht="63.75">
      <c r="A5622" s="266">
        <v>47</v>
      </c>
      <c r="B5622" s="124"/>
      <c r="C5622" s="125" t="s">
        <v>699</v>
      </c>
      <c r="D5622" s="195">
        <v>43234</v>
      </c>
      <c r="E5622" s="124" t="s">
        <v>10931</v>
      </c>
      <c r="F5622" s="124" t="s">
        <v>3</v>
      </c>
      <c r="G5622" s="124">
        <v>1622219</v>
      </c>
      <c r="H5622" s="124"/>
      <c r="I5622" s="128" t="s">
        <v>13202</v>
      </c>
      <c r="J5622" s="124"/>
      <c r="K5622" s="124"/>
      <c r="L5622" s="124"/>
      <c r="M5622" s="124"/>
      <c r="N5622" s="197">
        <v>0</v>
      </c>
      <c r="O5622" s="197">
        <v>27</v>
      </c>
      <c r="P5622" s="124" t="s">
        <v>1314</v>
      </c>
    </row>
    <row r="5623" spans="1:16" ht="51">
      <c r="A5623" s="266">
        <v>16</v>
      </c>
      <c r="B5623" s="124"/>
      <c r="C5623" s="125" t="s">
        <v>692</v>
      </c>
      <c r="D5623" s="195">
        <v>43234</v>
      </c>
      <c r="E5623" s="124" t="s">
        <v>10932</v>
      </c>
      <c r="F5623" s="124" t="s">
        <v>3</v>
      </c>
      <c r="G5623" s="124">
        <v>1622218</v>
      </c>
      <c r="H5623" s="124"/>
      <c r="I5623" s="128" t="s">
        <v>13203</v>
      </c>
      <c r="J5623" s="124"/>
      <c r="K5623" s="124"/>
      <c r="L5623" s="124"/>
      <c r="M5623" s="124"/>
      <c r="N5623" s="197">
        <v>0</v>
      </c>
      <c r="O5623" s="197">
        <v>7314</v>
      </c>
      <c r="P5623" s="124" t="s">
        <v>1314</v>
      </c>
    </row>
    <row r="5624" spans="1:16" ht="51">
      <c r="A5624" s="266" t="s">
        <v>619</v>
      </c>
      <c r="B5624" s="124"/>
      <c r="C5624" s="125" t="s">
        <v>713</v>
      </c>
      <c r="D5624" s="195">
        <v>43234</v>
      </c>
      <c r="E5624" s="124" t="s">
        <v>10933</v>
      </c>
      <c r="F5624" s="124" t="s">
        <v>3</v>
      </c>
      <c r="G5624" s="124">
        <v>1622209</v>
      </c>
      <c r="H5624" s="124"/>
      <c r="I5624" s="128" t="s">
        <v>13204</v>
      </c>
      <c r="J5624" s="124"/>
      <c r="K5624" s="124"/>
      <c r="L5624" s="124"/>
      <c r="M5624" s="124"/>
      <c r="N5624" s="197">
        <v>0</v>
      </c>
      <c r="O5624" s="197">
        <v>1120.3399999999999</v>
      </c>
      <c r="P5624" s="124" t="s">
        <v>1314</v>
      </c>
    </row>
    <row r="5625" spans="1:16" ht="38.25">
      <c r="A5625" s="266">
        <v>20</v>
      </c>
      <c r="B5625" s="124"/>
      <c r="C5625" s="125" t="s">
        <v>693</v>
      </c>
      <c r="D5625" s="195">
        <v>43234</v>
      </c>
      <c r="E5625" s="124" t="s">
        <v>10934</v>
      </c>
      <c r="F5625" s="124" t="s">
        <v>3</v>
      </c>
      <c r="G5625" s="124">
        <v>1622204</v>
      </c>
      <c r="H5625" s="124"/>
      <c r="I5625" s="128" t="s">
        <v>13205</v>
      </c>
      <c r="J5625" s="124"/>
      <c r="K5625" s="124"/>
      <c r="L5625" s="124"/>
      <c r="M5625" s="124"/>
      <c r="N5625" s="197">
        <v>0</v>
      </c>
      <c r="O5625" s="197">
        <v>180</v>
      </c>
      <c r="P5625" s="124" t="s">
        <v>1314</v>
      </c>
    </row>
    <row r="5626" spans="1:16" ht="63.75">
      <c r="A5626" s="266">
        <v>373</v>
      </c>
      <c r="B5626" s="124"/>
      <c r="C5626" s="125" t="s">
        <v>1269</v>
      </c>
      <c r="D5626" s="195">
        <v>43234</v>
      </c>
      <c r="E5626" s="124" t="s">
        <v>10935</v>
      </c>
      <c r="F5626" s="124" t="s">
        <v>3</v>
      </c>
      <c r="G5626" s="124">
        <v>1622203</v>
      </c>
      <c r="H5626" s="124"/>
      <c r="I5626" s="128" t="s">
        <v>13206</v>
      </c>
      <c r="J5626" s="124"/>
      <c r="K5626" s="124"/>
      <c r="L5626" s="124"/>
      <c r="M5626" s="124"/>
      <c r="N5626" s="197">
        <v>0</v>
      </c>
      <c r="O5626" s="197">
        <v>1866.68</v>
      </c>
      <c r="P5626" s="124" t="s">
        <v>1314</v>
      </c>
    </row>
    <row r="5627" spans="1:16" ht="38.25">
      <c r="A5627" s="266">
        <v>291</v>
      </c>
      <c r="B5627" s="124"/>
      <c r="C5627" s="125" t="s">
        <v>794</v>
      </c>
      <c r="D5627" s="195">
        <v>43234</v>
      </c>
      <c r="E5627" s="124" t="s">
        <v>10936</v>
      </c>
      <c r="F5627" s="124" t="s">
        <v>3</v>
      </c>
      <c r="G5627" s="124">
        <v>1622185</v>
      </c>
      <c r="H5627" s="124"/>
      <c r="I5627" s="128" t="s">
        <v>13207</v>
      </c>
      <c r="J5627" s="124"/>
      <c r="K5627" s="124"/>
      <c r="L5627" s="124"/>
      <c r="M5627" s="124"/>
      <c r="N5627" s="197">
        <v>0</v>
      </c>
      <c r="O5627" s="197">
        <v>2080</v>
      </c>
      <c r="P5627" s="124" t="s">
        <v>1314</v>
      </c>
    </row>
    <row r="5628" spans="1:16" ht="51">
      <c r="A5628" s="266" t="s">
        <v>626</v>
      </c>
      <c r="B5628" s="124"/>
      <c r="C5628" s="125" t="s">
        <v>1234</v>
      </c>
      <c r="D5628" s="195">
        <v>43234</v>
      </c>
      <c r="E5628" s="124" t="s">
        <v>10937</v>
      </c>
      <c r="F5628" s="124" t="s">
        <v>3</v>
      </c>
      <c r="G5628" s="124">
        <v>1622060</v>
      </c>
      <c r="H5628" s="124"/>
      <c r="I5628" s="128" t="s">
        <v>13208</v>
      </c>
      <c r="J5628" s="124"/>
      <c r="K5628" s="124"/>
      <c r="L5628" s="124"/>
      <c r="M5628" s="124"/>
      <c r="N5628" s="197">
        <v>0</v>
      </c>
      <c r="O5628" s="197">
        <v>4.57</v>
      </c>
      <c r="P5628" s="124" t="s">
        <v>1314</v>
      </c>
    </row>
    <row r="5629" spans="1:16" ht="51">
      <c r="A5629" s="266" t="s">
        <v>626</v>
      </c>
      <c r="B5629" s="124"/>
      <c r="C5629" s="125" t="s">
        <v>1234</v>
      </c>
      <c r="D5629" s="195">
        <v>43234</v>
      </c>
      <c r="E5629" s="124" t="s">
        <v>10938</v>
      </c>
      <c r="F5629" s="124" t="s">
        <v>3</v>
      </c>
      <c r="G5629" s="124">
        <v>1622059</v>
      </c>
      <c r="H5629" s="124"/>
      <c r="I5629" s="128" t="s">
        <v>13209</v>
      </c>
      <c r="J5629" s="124"/>
      <c r="K5629" s="124"/>
      <c r="L5629" s="124"/>
      <c r="M5629" s="124"/>
      <c r="N5629" s="197">
        <v>0</v>
      </c>
      <c r="O5629" s="197">
        <v>11987.47</v>
      </c>
      <c r="P5629" s="124" t="s">
        <v>1314</v>
      </c>
    </row>
    <row r="5630" spans="1:16" ht="51">
      <c r="A5630" s="266" t="s">
        <v>626</v>
      </c>
      <c r="B5630" s="124"/>
      <c r="C5630" s="125" t="s">
        <v>1234</v>
      </c>
      <c r="D5630" s="195">
        <v>43234</v>
      </c>
      <c r="E5630" s="124" t="s">
        <v>10939</v>
      </c>
      <c r="F5630" s="124" t="s">
        <v>3</v>
      </c>
      <c r="G5630" s="124">
        <v>1622055</v>
      </c>
      <c r="H5630" s="124"/>
      <c r="I5630" s="128" t="s">
        <v>13210</v>
      </c>
      <c r="J5630" s="124"/>
      <c r="K5630" s="124"/>
      <c r="L5630" s="124"/>
      <c r="M5630" s="124"/>
      <c r="N5630" s="197">
        <v>0</v>
      </c>
      <c r="O5630" s="197">
        <v>293920.7</v>
      </c>
      <c r="P5630" s="124" t="s">
        <v>1314</v>
      </c>
    </row>
    <row r="5631" spans="1:16" ht="63.75">
      <c r="A5631" s="266">
        <v>87</v>
      </c>
      <c r="B5631" s="124"/>
      <c r="C5631" s="125" t="s">
        <v>711</v>
      </c>
      <c r="D5631" s="195">
        <v>43234</v>
      </c>
      <c r="E5631" s="124" t="s">
        <v>10940</v>
      </c>
      <c r="F5631" s="124" t="s">
        <v>3</v>
      </c>
      <c r="G5631" s="124">
        <v>1622040</v>
      </c>
      <c r="H5631" s="124"/>
      <c r="I5631" s="128" t="s">
        <v>13211</v>
      </c>
      <c r="J5631" s="124"/>
      <c r="K5631" s="124"/>
      <c r="L5631" s="124"/>
      <c r="M5631" s="124"/>
      <c r="N5631" s="197">
        <v>0</v>
      </c>
      <c r="O5631" s="197">
        <v>388.5</v>
      </c>
      <c r="P5631" s="124" t="s">
        <v>1314</v>
      </c>
    </row>
    <row r="5632" spans="1:16" ht="51">
      <c r="A5632" s="266">
        <v>25</v>
      </c>
      <c r="B5632" s="124"/>
      <c r="C5632" s="125" t="s">
        <v>694</v>
      </c>
      <c r="D5632" s="195">
        <v>43234</v>
      </c>
      <c r="E5632" s="124" t="s">
        <v>10941</v>
      </c>
      <c r="F5632" s="124" t="s">
        <v>3</v>
      </c>
      <c r="G5632" s="124">
        <v>1622038</v>
      </c>
      <c r="H5632" s="124"/>
      <c r="I5632" s="128" t="s">
        <v>13212</v>
      </c>
      <c r="J5632" s="124"/>
      <c r="K5632" s="124"/>
      <c r="L5632" s="124"/>
      <c r="M5632" s="124"/>
      <c r="N5632" s="197">
        <v>0</v>
      </c>
      <c r="O5632" s="197">
        <v>11684.09</v>
      </c>
      <c r="P5632" s="124" t="s">
        <v>1314</v>
      </c>
    </row>
    <row r="5633" spans="1:16" ht="63.75">
      <c r="A5633" s="266">
        <v>15</v>
      </c>
      <c r="B5633" s="124"/>
      <c r="C5633" s="125" t="s">
        <v>691</v>
      </c>
      <c r="D5633" s="195">
        <v>43234</v>
      </c>
      <c r="E5633" s="124" t="s">
        <v>10942</v>
      </c>
      <c r="F5633" s="124" t="s">
        <v>3</v>
      </c>
      <c r="G5633" s="124">
        <v>1622037</v>
      </c>
      <c r="H5633" s="124"/>
      <c r="I5633" s="128" t="s">
        <v>13213</v>
      </c>
      <c r="J5633" s="124"/>
      <c r="K5633" s="124"/>
      <c r="L5633" s="124"/>
      <c r="M5633" s="124"/>
      <c r="N5633" s="197">
        <v>0</v>
      </c>
      <c r="O5633" s="197">
        <v>499.2</v>
      </c>
      <c r="P5633" s="124" t="s">
        <v>1314</v>
      </c>
    </row>
    <row r="5634" spans="1:16" ht="63.75">
      <c r="A5634" s="266">
        <v>15</v>
      </c>
      <c r="B5634" s="124"/>
      <c r="C5634" s="125" t="s">
        <v>691</v>
      </c>
      <c r="D5634" s="195">
        <v>43234</v>
      </c>
      <c r="E5634" s="124" t="s">
        <v>10943</v>
      </c>
      <c r="F5634" s="124" t="s">
        <v>3</v>
      </c>
      <c r="G5634" s="124">
        <v>1622035</v>
      </c>
      <c r="H5634" s="124"/>
      <c r="I5634" s="128" t="s">
        <v>13214</v>
      </c>
      <c r="J5634" s="124"/>
      <c r="K5634" s="124"/>
      <c r="L5634" s="124"/>
      <c r="M5634" s="124"/>
      <c r="N5634" s="197">
        <v>0</v>
      </c>
      <c r="O5634" s="197">
        <v>218</v>
      </c>
      <c r="P5634" s="124" t="s">
        <v>1314</v>
      </c>
    </row>
    <row r="5635" spans="1:16" ht="63.75">
      <c r="A5635" s="266">
        <v>15</v>
      </c>
      <c r="B5635" s="124"/>
      <c r="C5635" s="125" t="s">
        <v>691</v>
      </c>
      <c r="D5635" s="195">
        <v>43234</v>
      </c>
      <c r="E5635" s="124" t="s">
        <v>10944</v>
      </c>
      <c r="F5635" s="124" t="s">
        <v>3</v>
      </c>
      <c r="G5635" s="124">
        <v>1622031</v>
      </c>
      <c r="H5635" s="124"/>
      <c r="I5635" s="128" t="s">
        <v>13215</v>
      </c>
      <c r="J5635" s="124"/>
      <c r="K5635" s="124"/>
      <c r="L5635" s="124"/>
      <c r="M5635" s="124"/>
      <c r="N5635" s="197">
        <v>0</v>
      </c>
      <c r="O5635" s="197">
        <v>368</v>
      </c>
      <c r="P5635" s="124" t="s">
        <v>1314</v>
      </c>
    </row>
    <row r="5636" spans="1:16" ht="51">
      <c r="A5636" s="266">
        <v>15</v>
      </c>
      <c r="B5636" s="124"/>
      <c r="C5636" s="125" t="s">
        <v>691</v>
      </c>
      <c r="D5636" s="195">
        <v>43234</v>
      </c>
      <c r="E5636" s="124" t="s">
        <v>10945</v>
      </c>
      <c r="F5636" s="124" t="s">
        <v>3</v>
      </c>
      <c r="G5636" s="124">
        <v>1622019</v>
      </c>
      <c r="H5636" s="124"/>
      <c r="I5636" s="128" t="s">
        <v>13216</v>
      </c>
      <c r="J5636" s="124"/>
      <c r="K5636" s="124"/>
      <c r="L5636" s="124"/>
      <c r="M5636" s="124"/>
      <c r="N5636" s="197">
        <v>0</v>
      </c>
      <c r="O5636" s="197">
        <v>500</v>
      </c>
      <c r="P5636" s="124" t="s">
        <v>1314</v>
      </c>
    </row>
    <row r="5637" spans="1:16" ht="51">
      <c r="A5637" s="266">
        <v>15</v>
      </c>
      <c r="B5637" s="124"/>
      <c r="C5637" s="125" t="s">
        <v>691</v>
      </c>
      <c r="D5637" s="195">
        <v>43234</v>
      </c>
      <c r="E5637" s="124" t="s">
        <v>10946</v>
      </c>
      <c r="F5637" s="124" t="s">
        <v>3</v>
      </c>
      <c r="G5637" s="124">
        <v>1622018</v>
      </c>
      <c r="H5637" s="124"/>
      <c r="I5637" s="128" t="s">
        <v>13217</v>
      </c>
      <c r="J5637" s="124"/>
      <c r="K5637" s="124"/>
      <c r="L5637" s="124"/>
      <c r="M5637" s="124"/>
      <c r="N5637" s="197">
        <v>0</v>
      </c>
      <c r="O5637" s="197">
        <v>40</v>
      </c>
      <c r="P5637" s="124" t="s">
        <v>1314</v>
      </c>
    </row>
    <row r="5638" spans="1:16" ht="51">
      <c r="A5638" s="266" t="s">
        <v>619</v>
      </c>
      <c r="B5638" s="124"/>
      <c r="C5638" s="125" t="s">
        <v>713</v>
      </c>
      <c r="D5638" s="195">
        <v>43234</v>
      </c>
      <c r="E5638" s="124" t="s">
        <v>10947</v>
      </c>
      <c r="F5638" s="124" t="s">
        <v>3</v>
      </c>
      <c r="G5638" s="124">
        <v>1622011</v>
      </c>
      <c r="H5638" s="124"/>
      <c r="I5638" s="128" t="s">
        <v>13218</v>
      </c>
      <c r="J5638" s="124"/>
      <c r="K5638" s="124"/>
      <c r="L5638" s="124"/>
      <c r="M5638" s="124"/>
      <c r="N5638" s="197">
        <v>0</v>
      </c>
      <c r="O5638" s="197">
        <v>928.4</v>
      </c>
      <c r="P5638" s="124" t="s">
        <v>1314</v>
      </c>
    </row>
    <row r="5639" spans="1:16" ht="51">
      <c r="A5639" s="266">
        <v>271</v>
      </c>
      <c r="B5639" s="124"/>
      <c r="C5639" s="125" t="s">
        <v>786</v>
      </c>
      <c r="D5639" s="195">
        <v>43234</v>
      </c>
      <c r="E5639" s="124" t="s">
        <v>10948</v>
      </c>
      <c r="F5639" s="124" t="s">
        <v>3</v>
      </c>
      <c r="G5639" s="124">
        <v>1622008</v>
      </c>
      <c r="H5639" s="124"/>
      <c r="I5639" s="128" t="s">
        <v>13219</v>
      </c>
      <c r="J5639" s="124"/>
      <c r="K5639" s="124"/>
      <c r="L5639" s="124"/>
      <c r="M5639" s="124"/>
      <c r="N5639" s="197">
        <v>0</v>
      </c>
      <c r="O5639" s="197">
        <v>465</v>
      </c>
      <c r="P5639" s="124" t="s">
        <v>1314</v>
      </c>
    </row>
    <row r="5640" spans="1:16" ht="51">
      <c r="A5640" s="266">
        <v>283</v>
      </c>
      <c r="B5640" s="124"/>
      <c r="C5640" s="125" t="s">
        <v>146</v>
      </c>
      <c r="D5640" s="195">
        <v>43234</v>
      </c>
      <c r="E5640" s="124" t="s">
        <v>10949</v>
      </c>
      <c r="F5640" s="124" t="s">
        <v>3</v>
      </c>
      <c r="G5640" s="124">
        <v>1622007</v>
      </c>
      <c r="H5640" s="124"/>
      <c r="I5640" s="128" t="s">
        <v>13220</v>
      </c>
      <c r="J5640" s="124"/>
      <c r="K5640" s="124"/>
      <c r="L5640" s="124"/>
      <c r="M5640" s="124"/>
      <c r="N5640" s="197">
        <v>0</v>
      </c>
      <c r="O5640" s="197">
        <v>1245.3900000000001</v>
      </c>
      <c r="P5640" s="124" t="s">
        <v>1314</v>
      </c>
    </row>
    <row r="5641" spans="1:16" ht="51">
      <c r="A5641" s="266">
        <v>283</v>
      </c>
      <c r="B5641" s="124"/>
      <c r="C5641" s="125" t="s">
        <v>146</v>
      </c>
      <c r="D5641" s="195">
        <v>43234</v>
      </c>
      <c r="E5641" s="124" t="s">
        <v>10950</v>
      </c>
      <c r="F5641" s="124" t="s">
        <v>3</v>
      </c>
      <c r="G5641" s="124">
        <v>1622003</v>
      </c>
      <c r="H5641" s="124"/>
      <c r="I5641" s="128" t="s">
        <v>13221</v>
      </c>
      <c r="J5641" s="124"/>
      <c r="K5641" s="124"/>
      <c r="L5641" s="124"/>
      <c r="M5641" s="124"/>
      <c r="N5641" s="197">
        <v>0</v>
      </c>
      <c r="O5641" s="197">
        <v>4310</v>
      </c>
      <c r="P5641" s="124" t="s">
        <v>1314</v>
      </c>
    </row>
    <row r="5642" spans="1:16" ht="51">
      <c r="A5642" s="266">
        <v>283</v>
      </c>
      <c r="B5642" s="124"/>
      <c r="C5642" s="125" t="s">
        <v>146</v>
      </c>
      <c r="D5642" s="195">
        <v>43234</v>
      </c>
      <c r="E5642" s="124" t="s">
        <v>10951</v>
      </c>
      <c r="F5642" s="124" t="s">
        <v>3</v>
      </c>
      <c r="G5642" s="124">
        <v>1622000</v>
      </c>
      <c r="H5642" s="124"/>
      <c r="I5642" s="128" t="s">
        <v>13222</v>
      </c>
      <c r="J5642" s="124"/>
      <c r="K5642" s="124"/>
      <c r="L5642" s="124"/>
      <c r="M5642" s="124"/>
      <c r="N5642" s="197">
        <v>0</v>
      </c>
      <c r="O5642" s="197">
        <v>706.6</v>
      </c>
      <c r="P5642" s="124" t="s">
        <v>5265</v>
      </c>
    </row>
    <row r="5643" spans="1:16" ht="51">
      <c r="A5643" s="266">
        <v>212</v>
      </c>
      <c r="B5643" s="124"/>
      <c r="C5643" s="125" t="s">
        <v>761</v>
      </c>
      <c r="D5643" s="195">
        <v>43234</v>
      </c>
      <c r="E5643" s="124" t="s">
        <v>10952</v>
      </c>
      <c r="F5643" s="124" t="s">
        <v>3</v>
      </c>
      <c r="G5643" s="124">
        <v>1621970</v>
      </c>
      <c r="H5643" s="124"/>
      <c r="I5643" s="128" t="s">
        <v>13223</v>
      </c>
      <c r="J5643" s="124"/>
      <c r="K5643" s="124"/>
      <c r="L5643" s="124"/>
      <c r="M5643" s="124"/>
      <c r="N5643" s="197">
        <v>0</v>
      </c>
      <c r="O5643" s="197">
        <v>950</v>
      </c>
      <c r="P5643" s="124" t="s">
        <v>1314</v>
      </c>
    </row>
    <row r="5644" spans="1:16" ht="51">
      <c r="A5644" s="266">
        <v>212</v>
      </c>
      <c r="B5644" s="124"/>
      <c r="C5644" s="125" t="s">
        <v>761</v>
      </c>
      <c r="D5644" s="195">
        <v>43234</v>
      </c>
      <c r="E5644" s="124" t="s">
        <v>10953</v>
      </c>
      <c r="F5644" s="124" t="s">
        <v>3</v>
      </c>
      <c r="G5644" s="124">
        <v>1621968</v>
      </c>
      <c r="H5644" s="124"/>
      <c r="I5644" s="128" t="s">
        <v>13224</v>
      </c>
      <c r="J5644" s="124"/>
      <c r="K5644" s="124"/>
      <c r="L5644" s="124"/>
      <c r="M5644" s="124"/>
      <c r="N5644" s="197">
        <v>0</v>
      </c>
      <c r="O5644" s="197">
        <v>872.9</v>
      </c>
      <c r="P5644" s="124" t="s">
        <v>1314</v>
      </c>
    </row>
    <row r="5645" spans="1:16" ht="63.75">
      <c r="A5645" s="266" t="s">
        <v>619</v>
      </c>
      <c r="B5645" s="124"/>
      <c r="C5645" s="125" t="s">
        <v>713</v>
      </c>
      <c r="D5645" s="195">
        <v>43234</v>
      </c>
      <c r="E5645" s="124" t="s">
        <v>10954</v>
      </c>
      <c r="F5645" s="124" t="s">
        <v>3</v>
      </c>
      <c r="G5645" s="124">
        <v>1621948</v>
      </c>
      <c r="H5645" s="124"/>
      <c r="I5645" s="128" t="s">
        <v>13225</v>
      </c>
      <c r="J5645" s="124"/>
      <c r="K5645" s="124"/>
      <c r="L5645" s="124"/>
      <c r="M5645" s="124"/>
      <c r="N5645" s="197">
        <v>0</v>
      </c>
      <c r="O5645" s="197">
        <v>83.37</v>
      </c>
      <c r="P5645" s="124" t="s">
        <v>1314</v>
      </c>
    </row>
    <row r="5646" spans="1:16" ht="51">
      <c r="A5646" s="266" t="s">
        <v>619</v>
      </c>
      <c r="B5646" s="124"/>
      <c r="C5646" s="125" t="s">
        <v>713</v>
      </c>
      <c r="D5646" s="195">
        <v>43234</v>
      </c>
      <c r="E5646" s="124" t="s">
        <v>10955</v>
      </c>
      <c r="F5646" s="124" t="s">
        <v>3</v>
      </c>
      <c r="G5646" s="124">
        <v>1621977</v>
      </c>
      <c r="H5646" s="124"/>
      <c r="I5646" s="128" t="s">
        <v>13226</v>
      </c>
      <c r="J5646" s="124"/>
      <c r="K5646" s="124"/>
      <c r="L5646" s="124"/>
      <c r="M5646" s="124"/>
      <c r="N5646" s="197">
        <v>0</v>
      </c>
      <c r="O5646" s="197">
        <v>9140.42</v>
      </c>
      <c r="P5646" s="124" t="s">
        <v>1314</v>
      </c>
    </row>
    <row r="5647" spans="1:16" ht="63.75">
      <c r="A5647" s="266" t="s">
        <v>619</v>
      </c>
      <c r="B5647" s="124"/>
      <c r="C5647" s="125" t="s">
        <v>713</v>
      </c>
      <c r="D5647" s="195">
        <v>43234</v>
      </c>
      <c r="E5647" s="124" t="s">
        <v>10956</v>
      </c>
      <c r="F5647" s="124" t="s">
        <v>3</v>
      </c>
      <c r="G5647" s="124">
        <v>1621958</v>
      </c>
      <c r="H5647" s="124"/>
      <c r="I5647" s="128" t="s">
        <v>13227</v>
      </c>
      <c r="J5647" s="124"/>
      <c r="K5647" s="124"/>
      <c r="L5647" s="124"/>
      <c r="M5647" s="124"/>
      <c r="N5647" s="197">
        <v>0</v>
      </c>
      <c r="O5647" s="197">
        <v>60</v>
      </c>
      <c r="P5647" s="124" t="s">
        <v>1314</v>
      </c>
    </row>
    <row r="5648" spans="1:16" ht="51">
      <c r="A5648" s="266">
        <v>514</v>
      </c>
      <c r="B5648" s="124"/>
      <c r="C5648" s="125" t="s">
        <v>841</v>
      </c>
      <c r="D5648" s="195">
        <v>43234</v>
      </c>
      <c r="E5648" s="124" t="s">
        <v>10957</v>
      </c>
      <c r="F5648" s="124" t="s">
        <v>3</v>
      </c>
      <c r="G5648" s="124">
        <v>1621955</v>
      </c>
      <c r="H5648" s="124"/>
      <c r="I5648" s="128" t="s">
        <v>13228</v>
      </c>
      <c r="J5648" s="124"/>
      <c r="K5648" s="124"/>
      <c r="L5648" s="124"/>
      <c r="M5648" s="124"/>
      <c r="N5648" s="197">
        <v>0</v>
      </c>
      <c r="O5648" s="197">
        <v>11765.54</v>
      </c>
      <c r="P5648" s="124" t="s">
        <v>1314</v>
      </c>
    </row>
    <row r="5649" spans="1:16" ht="63.75">
      <c r="A5649" s="266" t="s">
        <v>619</v>
      </c>
      <c r="B5649" s="124"/>
      <c r="C5649" s="125" t="s">
        <v>713</v>
      </c>
      <c r="D5649" s="195">
        <v>43234</v>
      </c>
      <c r="E5649" s="124" t="s">
        <v>10958</v>
      </c>
      <c r="F5649" s="124" t="s">
        <v>3</v>
      </c>
      <c r="G5649" s="124">
        <v>1621947</v>
      </c>
      <c r="H5649" s="124"/>
      <c r="I5649" s="128" t="s">
        <v>13229</v>
      </c>
      <c r="J5649" s="124"/>
      <c r="K5649" s="124"/>
      <c r="L5649" s="124"/>
      <c r="M5649" s="124"/>
      <c r="N5649" s="197">
        <v>0</v>
      </c>
      <c r="O5649" s="197">
        <v>128</v>
      </c>
      <c r="P5649" s="124" t="s">
        <v>1314</v>
      </c>
    </row>
    <row r="5650" spans="1:16" ht="51">
      <c r="A5650" s="266" t="s">
        <v>619</v>
      </c>
      <c r="B5650" s="124"/>
      <c r="C5650" s="125" t="s">
        <v>713</v>
      </c>
      <c r="D5650" s="195">
        <v>43234</v>
      </c>
      <c r="E5650" s="124" t="s">
        <v>10959</v>
      </c>
      <c r="F5650" s="124" t="s">
        <v>3</v>
      </c>
      <c r="G5650" s="124">
        <v>1621946</v>
      </c>
      <c r="H5650" s="124"/>
      <c r="I5650" s="128" t="s">
        <v>1372</v>
      </c>
      <c r="J5650" s="124"/>
      <c r="K5650" s="124"/>
      <c r="L5650" s="124"/>
      <c r="M5650" s="124"/>
      <c r="N5650" s="197">
        <v>0</v>
      </c>
      <c r="O5650" s="197">
        <v>1016</v>
      </c>
      <c r="P5650" s="124" t="s">
        <v>1314</v>
      </c>
    </row>
    <row r="5651" spans="1:16" ht="89.25">
      <c r="A5651" s="266">
        <v>10</v>
      </c>
      <c r="B5651" s="124"/>
      <c r="C5651" s="125" t="s">
        <v>690</v>
      </c>
      <c r="D5651" s="195">
        <v>43234</v>
      </c>
      <c r="E5651" s="124" t="s">
        <v>10960</v>
      </c>
      <c r="F5651" s="124" t="s">
        <v>15</v>
      </c>
      <c r="G5651" s="124">
        <v>4957</v>
      </c>
      <c r="H5651" s="124"/>
      <c r="I5651" s="128" t="s">
        <v>13230</v>
      </c>
      <c r="J5651" s="124"/>
      <c r="K5651" s="124"/>
      <c r="L5651" s="124"/>
      <c r="M5651" s="124"/>
      <c r="N5651" s="197">
        <v>4642.01</v>
      </c>
      <c r="O5651" s="197">
        <v>0</v>
      </c>
      <c r="P5651" s="124" t="s">
        <v>1314</v>
      </c>
    </row>
    <row r="5652" spans="1:16" ht="76.5">
      <c r="A5652" s="266">
        <v>10</v>
      </c>
      <c r="B5652" s="124"/>
      <c r="C5652" s="125" t="s">
        <v>690</v>
      </c>
      <c r="D5652" s="195">
        <v>43234</v>
      </c>
      <c r="E5652" s="124" t="s">
        <v>10961</v>
      </c>
      <c r="F5652" s="124" t="s">
        <v>15</v>
      </c>
      <c r="G5652" s="124">
        <v>4963</v>
      </c>
      <c r="H5652" s="124"/>
      <c r="I5652" s="128" t="s">
        <v>13231</v>
      </c>
      <c r="J5652" s="124"/>
      <c r="K5652" s="124"/>
      <c r="L5652" s="124"/>
      <c r="M5652" s="124"/>
      <c r="N5652" s="197">
        <v>3528.22</v>
      </c>
      <c r="O5652" s="197">
        <v>0</v>
      </c>
      <c r="P5652" s="124" t="s">
        <v>1314</v>
      </c>
    </row>
    <row r="5653" spans="1:16" ht="76.5">
      <c r="A5653" s="266">
        <v>10</v>
      </c>
      <c r="B5653" s="124"/>
      <c r="C5653" s="125" t="s">
        <v>690</v>
      </c>
      <c r="D5653" s="195">
        <v>43234</v>
      </c>
      <c r="E5653" s="124" t="s">
        <v>10962</v>
      </c>
      <c r="F5653" s="124" t="s">
        <v>15</v>
      </c>
      <c r="G5653" s="124">
        <v>4962</v>
      </c>
      <c r="H5653" s="124"/>
      <c r="I5653" s="128" t="s">
        <v>13232</v>
      </c>
      <c r="J5653" s="124"/>
      <c r="K5653" s="124"/>
      <c r="L5653" s="124"/>
      <c r="M5653" s="124"/>
      <c r="N5653" s="197">
        <v>3218.36</v>
      </c>
      <c r="O5653" s="197">
        <v>0</v>
      </c>
      <c r="P5653" s="124" t="s">
        <v>1314</v>
      </c>
    </row>
    <row r="5654" spans="1:16" ht="76.5">
      <c r="A5654" s="266">
        <v>10</v>
      </c>
      <c r="B5654" s="124"/>
      <c r="C5654" s="125" t="s">
        <v>690</v>
      </c>
      <c r="D5654" s="195">
        <v>43234</v>
      </c>
      <c r="E5654" s="124" t="s">
        <v>10963</v>
      </c>
      <c r="F5654" s="124" t="s">
        <v>15</v>
      </c>
      <c r="G5654" s="124">
        <v>4980</v>
      </c>
      <c r="H5654" s="124"/>
      <c r="I5654" s="128" t="s">
        <v>13233</v>
      </c>
      <c r="J5654" s="124"/>
      <c r="K5654" s="124"/>
      <c r="L5654" s="124"/>
      <c r="M5654" s="124"/>
      <c r="N5654" s="197">
        <v>360.55</v>
      </c>
      <c r="O5654" s="197">
        <v>0</v>
      </c>
      <c r="P5654" s="124" t="s">
        <v>1314</v>
      </c>
    </row>
    <row r="5655" spans="1:16" ht="89.25">
      <c r="A5655" s="266">
        <v>10</v>
      </c>
      <c r="B5655" s="124"/>
      <c r="C5655" s="125" t="s">
        <v>690</v>
      </c>
      <c r="D5655" s="195">
        <v>43234</v>
      </c>
      <c r="E5655" s="124" t="s">
        <v>10964</v>
      </c>
      <c r="F5655" s="124" t="s">
        <v>15</v>
      </c>
      <c r="G5655" s="124">
        <v>4975</v>
      </c>
      <c r="H5655" s="124"/>
      <c r="I5655" s="128" t="s">
        <v>13234</v>
      </c>
      <c r="J5655" s="124"/>
      <c r="K5655" s="124"/>
      <c r="L5655" s="124"/>
      <c r="M5655" s="124"/>
      <c r="N5655" s="197">
        <v>23478.81</v>
      </c>
      <c r="O5655" s="197">
        <v>0</v>
      </c>
      <c r="P5655" s="124" t="s">
        <v>1314</v>
      </c>
    </row>
    <row r="5656" spans="1:16" ht="76.5">
      <c r="A5656" s="266">
        <v>340</v>
      </c>
      <c r="B5656" s="124"/>
      <c r="C5656" s="125" t="s">
        <v>814</v>
      </c>
      <c r="D5656" s="195">
        <v>43234</v>
      </c>
      <c r="E5656" s="124" t="s">
        <v>10965</v>
      </c>
      <c r="F5656" s="124" t="s">
        <v>1315</v>
      </c>
      <c r="G5656" s="124">
        <v>17664560</v>
      </c>
      <c r="H5656" s="124"/>
      <c r="I5656" s="128" t="s">
        <v>13235</v>
      </c>
      <c r="J5656" s="124"/>
      <c r="K5656" s="124"/>
      <c r="L5656" s="124"/>
      <c r="M5656" s="124"/>
      <c r="N5656" s="197">
        <v>390</v>
      </c>
      <c r="O5656" s="197">
        <v>0</v>
      </c>
      <c r="P5656" s="124" t="s">
        <v>1314</v>
      </c>
    </row>
    <row r="5657" spans="1:16" ht="76.5">
      <c r="A5657" s="266">
        <v>340</v>
      </c>
      <c r="B5657" s="124"/>
      <c r="C5657" s="125" t="s">
        <v>814</v>
      </c>
      <c r="D5657" s="195">
        <v>43234</v>
      </c>
      <c r="E5657" s="124" t="s">
        <v>10966</v>
      </c>
      <c r="F5657" s="124" t="s">
        <v>1315</v>
      </c>
      <c r="G5657" s="124">
        <v>17664663</v>
      </c>
      <c r="H5657" s="124"/>
      <c r="I5657" s="128" t="s">
        <v>13236</v>
      </c>
      <c r="J5657" s="124"/>
      <c r="K5657" s="124"/>
      <c r="L5657" s="124"/>
      <c r="M5657" s="124"/>
      <c r="N5657" s="197">
        <v>4820</v>
      </c>
      <c r="O5657" s="197">
        <v>0</v>
      </c>
      <c r="P5657" s="124" t="s">
        <v>1314</v>
      </c>
    </row>
    <row r="5658" spans="1:16" ht="76.5">
      <c r="A5658" s="266">
        <v>340</v>
      </c>
      <c r="B5658" s="124"/>
      <c r="C5658" s="125" t="s">
        <v>814</v>
      </c>
      <c r="D5658" s="195">
        <v>43234</v>
      </c>
      <c r="E5658" s="124" t="s">
        <v>10967</v>
      </c>
      <c r="F5658" s="124" t="s">
        <v>1315</v>
      </c>
      <c r="G5658" s="124">
        <v>17664664</v>
      </c>
      <c r="H5658" s="124"/>
      <c r="I5658" s="128" t="s">
        <v>13237</v>
      </c>
      <c r="J5658" s="124"/>
      <c r="K5658" s="124"/>
      <c r="L5658" s="124"/>
      <c r="M5658" s="124"/>
      <c r="N5658" s="197">
        <v>4030</v>
      </c>
      <c r="O5658" s="197">
        <v>0</v>
      </c>
      <c r="P5658" s="124" t="s">
        <v>1314</v>
      </c>
    </row>
    <row r="5659" spans="1:16" ht="89.25">
      <c r="A5659" s="266" t="s">
        <v>620</v>
      </c>
      <c r="B5659" s="124"/>
      <c r="C5659" s="125" t="s">
        <v>714</v>
      </c>
      <c r="D5659" s="195">
        <v>43234</v>
      </c>
      <c r="E5659" s="124" t="s">
        <v>10968</v>
      </c>
      <c r="F5659" s="124" t="s">
        <v>13</v>
      </c>
      <c r="G5659" s="124">
        <v>921618</v>
      </c>
      <c r="H5659" s="124"/>
      <c r="I5659" s="128" t="s">
        <v>13238</v>
      </c>
      <c r="J5659" s="124"/>
      <c r="K5659" s="124"/>
      <c r="L5659" s="124"/>
      <c r="M5659" s="124"/>
      <c r="N5659" s="197">
        <v>1999537.5</v>
      </c>
      <c r="O5659" s="197">
        <v>0</v>
      </c>
      <c r="P5659" s="124" t="s">
        <v>1314</v>
      </c>
    </row>
    <row r="5660" spans="1:16" ht="89.25">
      <c r="A5660" s="266" t="s">
        <v>620</v>
      </c>
      <c r="B5660" s="124"/>
      <c r="C5660" s="125" t="s">
        <v>714</v>
      </c>
      <c r="D5660" s="195">
        <v>43234</v>
      </c>
      <c r="E5660" s="124" t="s">
        <v>10969</v>
      </c>
      <c r="F5660" s="124" t="s">
        <v>11</v>
      </c>
      <c r="G5660" s="124">
        <v>921618</v>
      </c>
      <c r="H5660" s="124"/>
      <c r="I5660" s="128" t="s">
        <v>13239</v>
      </c>
      <c r="J5660" s="124"/>
      <c r="K5660" s="124"/>
      <c r="L5660" s="124"/>
      <c r="M5660" s="124"/>
      <c r="N5660" s="197">
        <v>50</v>
      </c>
      <c r="O5660" s="197">
        <v>0</v>
      </c>
      <c r="P5660" s="124" t="s">
        <v>1314</v>
      </c>
    </row>
    <row r="5661" spans="1:16" ht="76.5">
      <c r="A5661" s="266">
        <v>25</v>
      </c>
      <c r="B5661" s="124"/>
      <c r="C5661" s="125" t="s">
        <v>694</v>
      </c>
      <c r="D5661" s="195">
        <v>43234</v>
      </c>
      <c r="E5661" s="124" t="s">
        <v>10970</v>
      </c>
      <c r="F5661" s="124" t="s">
        <v>1315</v>
      </c>
      <c r="G5661" s="124">
        <v>17665553</v>
      </c>
      <c r="H5661" s="124"/>
      <c r="I5661" s="128" t="s">
        <v>13240</v>
      </c>
      <c r="J5661" s="124"/>
      <c r="K5661" s="124"/>
      <c r="L5661" s="124"/>
      <c r="M5661" s="124"/>
      <c r="N5661" s="197">
        <v>396633</v>
      </c>
      <c r="O5661" s="197">
        <v>0</v>
      </c>
      <c r="P5661" s="124" t="s">
        <v>1314</v>
      </c>
    </row>
    <row r="5662" spans="1:16" ht="76.5">
      <c r="A5662" s="266">
        <v>25</v>
      </c>
      <c r="B5662" s="124"/>
      <c r="C5662" s="125" t="s">
        <v>694</v>
      </c>
      <c r="D5662" s="195">
        <v>43234</v>
      </c>
      <c r="E5662" s="124" t="s">
        <v>10971</v>
      </c>
      <c r="F5662" s="124" t="s">
        <v>1315</v>
      </c>
      <c r="G5662" s="124">
        <v>17666888</v>
      </c>
      <c r="H5662" s="124"/>
      <c r="I5662" s="128" t="s">
        <v>13241</v>
      </c>
      <c r="J5662" s="124"/>
      <c r="K5662" s="124"/>
      <c r="L5662" s="124"/>
      <c r="M5662" s="124"/>
      <c r="N5662" s="197">
        <v>443382.54</v>
      </c>
      <c r="O5662" s="197">
        <v>0</v>
      </c>
      <c r="P5662" s="124" t="s">
        <v>1314</v>
      </c>
    </row>
    <row r="5663" spans="1:16" ht="89.25">
      <c r="A5663" s="266">
        <v>10</v>
      </c>
      <c r="B5663" s="124"/>
      <c r="C5663" s="125" t="s">
        <v>690</v>
      </c>
      <c r="D5663" s="195">
        <v>43234</v>
      </c>
      <c r="E5663" s="124" t="s">
        <v>10972</v>
      </c>
      <c r="F5663" s="124" t="s">
        <v>15</v>
      </c>
      <c r="G5663" s="124">
        <v>4979</v>
      </c>
      <c r="H5663" s="124"/>
      <c r="I5663" s="128" t="s">
        <v>13242</v>
      </c>
      <c r="J5663" s="124"/>
      <c r="K5663" s="124"/>
      <c r="L5663" s="124"/>
      <c r="M5663" s="124"/>
      <c r="N5663" s="197">
        <v>359.59</v>
      </c>
      <c r="O5663" s="197">
        <v>0</v>
      </c>
      <c r="P5663" s="124" t="s">
        <v>1314</v>
      </c>
    </row>
    <row r="5664" spans="1:16" ht="102">
      <c r="A5664" s="266">
        <v>10</v>
      </c>
      <c r="B5664" s="124"/>
      <c r="C5664" s="125" t="s">
        <v>690</v>
      </c>
      <c r="D5664" s="195">
        <v>43234</v>
      </c>
      <c r="E5664" s="124" t="s">
        <v>10973</v>
      </c>
      <c r="F5664" s="124" t="s">
        <v>15</v>
      </c>
      <c r="G5664" s="124">
        <v>4978</v>
      </c>
      <c r="H5664" s="124"/>
      <c r="I5664" s="128" t="s">
        <v>13243</v>
      </c>
      <c r="J5664" s="124"/>
      <c r="K5664" s="124"/>
      <c r="L5664" s="124"/>
      <c r="M5664" s="124"/>
      <c r="N5664" s="197">
        <v>308.76</v>
      </c>
      <c r="O5664" s="197">
        <v>0</v>
      </c>
      <c r="P5664" s="124" t="s">
        <v>1314</v>
      </c>
    </row>
    <row r="5665" spans="1:16" ht="89.25">
      <c r="A5665" s="266">
        <v>10</v>
      </c>
      <c r="B5665" s="124"/>
      <c r="C5665" s="125" t="s">
        <v>690</v>
      </c>
      <c r="D5665" s="195">
        <v>43234</v>
      </c>
      <c r="E5665" s="124" t="s">
        <v>10974</v>
      </c>
      <c r="F5665" s="124" t="s">
        <v>15</v>
      </c>
      <c r="G5665" s="124">
        <v>4977</v>
      </c>
      <c r="H5665" s="124"/>
      <c r="I5665" s="128" t="s">
        <v>13244</v>
      </c>
      <c r="J5665" s="124"/>
      <c r="K5665" s="124"/>
      <c r="L5665" s="124"/>
      <c r="M5665" s="124"/>
      <c r="N5665" s="197">
        <v>306.83999999999997</v>
      </c>
      <c r="O5665" s="197">
        <v>0</v>
      </c>
      <c r="P5665" s="124" t="s">
        <v>1314</v>
      </c>
    </row>
    <row r="5666" spans="1:16" ht="51">
      <c r="A5666" s="266" t="s">
        <v>619</v>
      </c>
      <c r="B5666" s="124"/>
      <c r="C5666" s="125" t="s">
        <v>713</v>
      </c>
      <c r="D5666" s="195">
        <v>43234</v>
      </c>
      <c r="E5666" s="124" t="s">
        <v>10975</v>
      </c>
      <c r="F5666" s="124" t="s">
        <v>1315</v>
      </c>
      <c r="G5666" s="124">
        <v>17667175</v>
      </c>
      <c r="H5666" s="124"/>
      <c r="I5666" s="128" t="s">
        <v>13245</v>
      </c>
      <c r="J5666" s="124"/>
      <c r="K5666" s="124"/>
      <c r="L5666" s="124"/>
      <c r="M5666" s="124"/>
      <c r="N5666" s="197">
        <v>0</v>
      </c>
      <c r="O5666" s="197">
        <v>1032.78</v>
      </c>
      <c r="P5666" s="124" t="s">
        <v>1314</v>
      </c>
    </row>
    <row r="5667" spans="1:16" ht="51">
      <c r="A5667" s="266" t="s">
        <v>619</v>
      </c>
      <c r="B5667" s="124"/>
      <c r="C5667" s="125" t="s">
        <v>713</v>
      </c>
      <c r="D5667" s="195">
        <v>43234</v>
      </c>
      <c r="E5667" s="124" t="s">
        <v>10976</v>
      </c>
      <c r="F5667" s="124" t="s">
        <v>1315</v>
      </c>
      <c r="G5667" s="124">
        <v>17664772</v>
      </c>
      <c r="H5667" s="124"/>
      <c r="I5667" s="128" t="s">
        <v>13246</v>
      </c>
      <c r="J5667" s="124"/>
      <c r="K5667" s="124"/>
      <c r="L5667" s="124"/>
      <c r="M5667" s="124"/>
      <c r="N5667" s="197">
        <v>0</v>
      </c>
      <c r="O5667" s="197">
        <v>1490.3</v>
      </c>
      <c r="P5667" s="124" t="s">
        <v>1314</v>
      </c>
    </row>
    <row r="5668" spans="1:16" ht="76.5">
      <c r="A5668" s="266" t="s">
        <v>620</v>
      </c>
      <c r="B5668" s="124"/>
      <c r="C5668" s="125" t="s">
        <v>714</v>
      </c>
      <c r="D5668" s="195">
        <v>43234</v>
      </c>
      <c r="E5668" s="124" t="s">
        <v>10977</v>
      </c>
      <c r="F5668" s="124" t="s">
        <v>6</v>
      </c>
      <c r="G5668" s="124">
        <v>974189</v>
      </c>
      <c r="H5668" s="124"/>
      <c r="I5668" s="128" t="s">
        <v>13247</v>
      </c>
      <c r="J5668" s="124"/>
      <c r="K5668" s="124"/>
      <c r="L5668" s="124"/>
      <c r="M5668" s="124"/>
      <c r="N5668" s="197">
        <v>0</v>
      </c>
      <c r="O5668" s="197">
        <v>20000</v>
      </c>
      <c r="P5668" s="124" t="s">
        <v>1314</v>
      </c>
    </row>
    <row r="5669" spans="1:16" ht="63.75">
      <c r="A5669" s="266" t="s">
        <v>619</v>
      </c>
      <c r="B5669" s="124"/>
      <c r="C5669" s="125" t="s">
        <v>713</v>
      </c>
      <c r="D5669" s="195">
        <v>43234</v>
      </c>
      <c r="E5669" s="124" t="s">
        <v>10978</v>
      </c>
      <c r="F5669" s="124" t="s">
        <v>6</v>
      </c>
      <c r="G5669" s="124">
        <v>974298</v>
      </c>
      <c r="H5669" s="124"/>
      <c r="I5669" s="128" t="s">
        <v>13248</v>
      </c>
      <c r="J5669" s="124"/>
      <c r="K5669" s="124"/>
      <c r="L5669" s="124"/>
      <c r="M5669" s="124"/>
      <c r="N5669" s="197">
        <v>0</v>
      </c>
      <c r="O5669" s="197">
        <v>10029.219999999999</v>
      </c>
      <c r="P5669" s="124" t="s">
        <v>1314</v>
      </c>
    </row>
    <row r="5670" spans="1:16" ht="76.5">
      <c r="A5670" s="266">
        <v>86</v>
      </c>
      <c r="B5670" s="124"/>
      <c r="C5670" s="125" t="s">
        <v>710</v>
      </c>
      <c r="D5670" s="195">
        <v>43234</v>
      </c>
      <c r="E5670" s="124" t="s">
        <v>10979</v>
      </c>
      <c r="F5670" s="124" t="s">
        <v>6</v>
      </c>
      <c r="G5670" s="124">
        <v>921662</v>
      </c>
      <c r="H5670" s="124"/>
      <c r="I5670" s="128" t="s">
        <v>13249</v>
      </c>
      <c r="J5670" s="124"/>
      <c r="K5670" s="124"/>
      <c r="L5670" s="124"/>
      <c r="M5670" s="124"/>
      <c r="N5670" s="197">
        <v>0</v>
      </c>
      <c r="O5670" s="197">
        <v>240</v>
      </c>
      <c r="P5670" s="124" t="s">
        <v>1314</v>
      </c>
    </row>
    <row r="5671" spans="1:16" ht="63.75">
      <c r="A5671" s="266">
        <v>10</v>
      </c>
      <c r="B5671" s="124"/>
      <c r="C5671" s="125" t="s">
        <v>690</v>
      </c>
      <c r="D5671" s="195">
        <v>43234</v>
      </c>
      <c r="E5671" s="124" t="s">
        <v>10980</v>
      </c>
      <c r="F5671" s="124" t="s">
        <v>6</v>
      </c>
      <c r="G5671" s="124">
        <v>736126</v>
      </c>
      <c r="H5671" s="124"/>
      <c r="I5671" s="128" t="s">
        <v>13250</v>
      </c>
      <c r="J5671" s="124"/>
      <c r="K5671" s="124"/>
      <c r="L5671" s="124"/>
      <c r="M5671" s="124"/>
      <c r="N5671" s="197">
        <v>0</v>
      </c>
      <c r="O5671" s="197">
        <v>105809.74</v>
      </c>
      <c r="P5671" s="124" t="s">
        <v>1314</v>
      </c>
    </row>
    <row r="5672" spans="1:16" ht="51">
      <c r="A5672" s="266" t="s">
        <v>622</v>
      </c>
      <c r="B5672" s="124"/>
      <c r="C5672" s="125" t="s">
        <v>715</v>
      </c>
      <c r="D5672" s="195">
        <v>43234</v>
      </c>
      <c r="E5672" s="124" t="s">
        <v>10981</v>
      </c>
      <c r="F5672" s="124" t="s">
        <v>1256</v>
      </c>
      <c r="G5672" s="124">
        <v>17664533</v>
      </c>
      <c r="H5672" s="124"/>
      <c r="I5672" s="128" t="s">
        <v>13251</v>
      </c>
      <c r="J5672" s="124"/>
      <c r="K5672" s="124"/>
      <c r="L5672" s="124"/>
      <c r="M5672" s="124"/>
      <c r="N5672" s="197">
        <v>0</v>
      </c>
      <c r="O5672" s="197">
        <v>232382.22</v>
      </c>
      <c r="P5672" s="124" t="s">
        <v>1314</v>
      </c>
    </row>
    <row r="5673" spans="1:16" ht="51">
      <c r="A5673" s="266" t="s">
        <v>622</v>
      </c>
      <c r="B5673" s="124"/>
      <c r="C5673" s="125" t="s">
        <v>715</v>
      </c>
      <c r="D5673" s="195">
        <v>43234</v>
      </c>
      <c r="E5673" s="124" t="s">
        <v>10982</v>
      </c>
      <c r="F5673" s="124" t="s">
        <v>1256</v>
      </c>
      <c r="G5673" s="124">
        <v>17664656</v>
      </c>
      <c r="H5673" s="124"/>
      <c r="I5673" s="128" t="s">
        <v>13252</v>
      </c>
      <c r="J5673" s="124"/>
      <c r="K5673" s="124"/>
      <c r="L5673" s="124"/>
      <c r="M5673" s="124"/>
      <c r="N5673" s="197">
        <v>0</v>
      </c>
      <c r="O5673" s="197">
        <v>506472.31</v>
      </c>
      <c r="P5673" s="124" t="s">
        <v>1314</v>
      </c>
    </row>
    <row r="5674" spans="1:16" ht="51">
      <c r="A5674" s="266" t="s">
        <v>622</v>
      </c>
      <c r="B5674" s="124"/>
      <c r="C5674" s="125" t="s">
        <v>715</v>
      </c>
      <c r="D5674" s="195">
        <v>43234</v>
      </c>
      <c r="E5674" s="124" t="s">
        <v>10983</v>
      </c>
      <c r="F5674" s="124" t="s">
        <v>1256</v>
      </c>
      <c r="G5674" s="124">
        <v>17667502</v>
      </c>
      <c r="H5674" s="124"/>
      <c r="I5674" s="128" t="s">
        <v>13253</v>
      </c>
      <c r="J5674" s="124"/>
      <c r="K5674" s="124"/>
      <c r="L5674" s="124"/>
      <c r="M5674" s="124"/>
      <c r="N5674" s="197">
        <v>0</v>
      </c>
      <c r="O5674" s="197">
        <v>404059.39</v>
      </c>
      <c r="P5674" s="124" t="s">
        <v>1314</v>
      </c>
    </row>
    <row r="5675" spans="1:16" ht="51">
      <c r="A5675" s="266" t="s">
        <v>622</v>
      </c>
      <c r="B5675" s="124"/>
      <c r="C5675" s="125" t="s">
        <v>715</v>
      </c>
      <c r="D5675" s="195">
        <v>43234</v>
      </c>
      <c r="E5675" s="124" t="s">
        <v>10984</v>
      </c>
      <c r="F5675" s="124" t="s">
        <v>1256</v>
      </c>
      <c r="G5675" s="124">
        <v>17667507</v>
      </c>
      <c r="H5675" s="124"/>
      <c r="I5675" s="128" t="s">
        <v>13254</v>
      </c>
      <c r="J5675" s="124"/>
      <c r="K5675" s="124"/>
      <c r="L5675" s="124"/>
      <c r="M5675" s="124"/>
      <c r="N5675" s="197">
        <v>0</v>
      </c>
      <c r="O5675" s="197">
        <v>243297.73</v>
      </c>
      <c r="P5675" s="124" t="s">
        <v>1314</v>
      </c>
    </row>
    <row r="5676" spans="1:16" ht="51">
      <c r="A5676" s="266" t="s">
        <v>622</v>
      </c>
      <c r="B5676" s="124"/>
      <c r="C5676" s="125" t="s">
        <v>715</v>
      </c>
      <c r="D5676" s="195">
        <v>43234</v>
      </c>
      <c r="E5676" s="124" t="s">
        <v>10985</v>
      </c>
      <c r="F5676" s="124" t="s">
        <v>1256</v>
      </c>
      <c r="G5676" s="124">
        <v>17667510</v>
      </c>
      <c r="H5676" s="124"/>
      <c r="I5676" s="128" t="s">
        <v>13255</v>
      </c>
      <c r="J5676" s="124"/>
      <c r="K5676" s="124"/>
      <c r="L5676" s="124"/>
      <c r="M5676" s="124"/>
      <c r="N5676" s="197">
        <v>0</v>
      </c>
      <c r="O5676" s="197">
        <v>1116406.1299999999</v>
      </c>
      <c r="P5676" s="124" t="s">
        <v>1314</v>
      </c>
    </row>
    <row r="5677" spans="1:16" ht="51">
      <c r="A5677" s="266" t="s">
        <v>622</v>
      </c>
      <c r="B5677" s="124"/>
      <c r="C5677" s="125" t="s">
        <v>715</v>
      </c>
      <c r="D5677" s="195">
        <v>43234</v>
      </c>
      <c r="E5677" s="124" t="s">
        <v>10986</v>
      </c>
      <c r="F5677" s="124" t="s">
        <v>1256</v>
      </c>
      <c r="G5677" s="124">
        <v>17667524</v>
      </c>
      <c r="H5677" s="124"/>
      <c r="I5677" s="128" t="s">
        <v>13256</v>
      </c>
      <c r="J5677" s="124"/>
      <c r="K5677" s="124"/>
      <c r="L5677" s="124"/>
      <c r="M5677" s="124"/>
      <c r="N5677" s="197">
        <v>0</v>
      </c>
      <c r="O5677" s="197">
        <v>538641.99</v>
      </c>
      <c r="P5677" s="124" t="s">
        <v>1314</v>
      </c>
    </row>
    <row r="5678" spans="1:16" ht="51">
      <c r="A5678" s="266" t="s">
        <v>622</v>
      </c>
      <c r="B5678" s="124"/>
      <c r="C5678" s="125" t="s">
        <v>715</v>
      </c>
      <c r="D5678" s="195">
        <v>43234</v>
      </c>
      <c r="E5678" s="124" t="s">
        <v>10987</v>
      </c>
      <c r="F5678" s="124" t="s">
        <v>1256</v>
      </c>
      <c r="G5678" s="124">
        <v>17667533</v>
      </c>
      <c r="H5678" s="124"/>
      <c r="I5678" s="128" t="s">
        <v>13257</v>
      </c>
      <c r="J5678" s="124"/>
      <c r="K5678" s="124"/>
      <c r="L5678" s="124"/>
      <c r="M5678" s="124"/>
      <c r="N5678" s="197">
        <v>0</v>
      </c>
      <c r="O5678" s="197">
        <v>4492723.92</v>
      </c>
      <c r="P5678" s="124" t="s">
        <v>1314</v>
      </c>
    </row>
    <row r="5679" spans="1:16" ht="76.5">
      <c r="A5679" s="266" t="s">
        <v>620</v>
      </c>
      <c r="B5679" s="124"/>
      <c r="C5679" s="125" t="s">
        <v>714</v>
      </c>
      <c r="D5679" s="195">
        <v>43234</v>
      </c>
      <c r="E5679" s="124" t="s">
        <v>10988</v>
      </c>
      <c r="F5679" s="124" t="s">
        <v>6</v>
      </c>
      <c r="G5679" s="124">
        <v>921624</v>
      </c>
      <c r="H5679" s="124"/>
      <c r="I5679" s="128" t="s">
        <v>13258</v>
      </c>
      <c r="J5679" s="124"/>
      <c r="K5679" s="124"/>
      <c r="L5679" s="124"/>
      <c r="M5679" s="124"/>
      <c r="N5679" s="197">
        <v>0</v>
      </c>
      <c r="O5679" s="197">
        <v>1907531.72</v>
      </c>
      <c r="P5679" s="124" t="s">
        <v>1314</v>
      </c>
    </row>
    <row r="5680" spans="1:16" ht="76.5">
      <c r="A5680" s="266">
        <v>865</v>
      </c>
      <c r="B5680" s="124"/>
      <c r="C5680" s="125" t="s">
        <v>876</v>
      </c>
      <c r="D5680" s="195">
        <v>43234</v>
      </c>
      <c r="E5680" s="124" t="s">
        <v>10989</v>
      </c>
      <c r="F5680" s="124" t="s">
        <v>6</v>
      </c>
      <c r="G5680" s="124">
        <v>921634</v>
      </c>
      <c r="H5680" s="124"/>
      <c r="I5680" s="128" t="s">
        <v>13259</v>
      </c>
      <c r="J5680" s="124"/>
      <c r="K5680" s="124"/>
      <c r="L5680" s="124"/>
      <c r="M5680" s="124"/>
      <c r="N5680" s="197">
        <v>0</v>
      </c>
      <c r="O5680" s="197">
        <v>4559.6400000000003</v>
      </c>
      <c r="P5680" s="124" t="s">
        <v>1314</v>
      </c>
    </row>
    <row r="5681" spans="1:16" ht="63.75">
      <c r="A5681" s="266">
        <v>513</v>
      </c>
      <c r="B5681" s="124"/>
      <c r="C5681" s="125" t="s">
        <v>201</v>
      </c>
      <c r="D5681" s="195">
        <v>43234</v>
      </c>
      <c r="E5681" s="124" t="s">
        <v>10990</v>
      </c>
      <c r="F5681" s="124" t="s">
        <v>15</v>
      </c>
      <c r="G5681" s="124">
        <v>736125</v>
      </c>
      <c r="H5681" s="124"/>
      <c r="I5681" s="128" t="s">
        <v>13260</v>
      </c>
      <c r="J5681" s="124"/>
      <c r="K5681" s="124"/>
      <c r="L5681" s="124"/>
      <c r="M5681" s="124"/>
      <c r="N5681" s="197">
        <v>50</v>
      </c>
      <c r="O5681" s="197">
        <v>0</v>
      </c>
      <c r="P5681" s="124" t="s">
        <v>1314</v>
      </c>
    </row>
    <row r="5682" spans="1:16" ht="63.75">
      <c r="A5682" s="266">
        <v>10</v>
      </c>
      <c r="B5682" s="124"/>
      <c r="C5682" s="125" t="s">
        <v>690</v>
      </c>
      <c r="D5682" s="195">
        <v>43234</v>
      </c>
      <c r="E5682" s="124" t="s">
        <v>10991</v>
      </c>
      <c r="F5682" s="124" t="s">
        <v>15</v>
      </c>
      <c r="G5682" s="124">
        <v>736127</v>
      </c>
      <c r="H5682" s="124"/>
      <c r="I5682" s="128" t="s">
        <v>13261</v>
      </c>
      <c r="J5682" s="124"/>
      <c r="K5682" s="124"/>
      <c r="L5682" s="124"/>
      <c r="M5682" s="124"/>
      <c r="N5682" s="197">
        <v>50</v>
      </c>
      <c r="O5682" s="197">
        <v>0</v>
      </c>
      <c r="P5682" s="124" t="s">
        <v>1314</v>
      </c>
    </row>
    <row r="5683" spans="1:16" ht="63.75">
      <c r="A5683" s="266" t="s">
        <v>620</v>
      </c>
      <c r="B5683" s="124"/>
      <c r="C5683" s="125" t="s">
        <v>714</v>
      </c>
      <c r="D5683" s="195">
        <v>43234</v>
      </c>
      <c r="E5683" s="124" t="s">
        <v>10992</v>
      </c>
      <c r="F5683" s="124" t="s">
        <v>11</v>
      </c>
      <c r="G5683" s="124">
        <v>921620</v>
      </c>
      <c r="H5683" s="124"/>
      <c r="I5683" s="128" t="s">
        <v>13262</v>
      </c>
      <c r="J5683" s="124"/>
      <c r="K5683" s="124"/>
      <c r="L5683" s="124"/>
      <c r="M5683" s="124"/>
      <c r="N5683" s="197">
        <v>220</v>
      </c>
      <c r="O5683" s="197">
        <v>0</v>
      </c>
      <c r="P5683" s="124" t="s">
        <v>1314</v>
      </c>
    </row>
    <row r="5684" spans="1:16" ht="51">
      <c r="A5684" s="266" t="s">
        <v>622</v>
      </c>
      <c r="B5684" s="124"/>
      <c r="C5684" s="125" t="s">
        <v>715</v>
      </c>
      <c r="D5684" s="195">
        <v>43234</v>
      </c>
      <c r="E5684" s="124" t="s">
        <v>10993</v>
      </c>
      <c r="F5684" s="124" t="s">
        <v>1256</v>
      </c>
      <c r="G5684" s="124">
        <v>17665053</v>
      </c>
      <c r="H5684" s="124"/>
      <c r="I5684" s="128" t="s">
        <v>13263</v>
      </c>
      <c r="J5684" s="124"/>
      <c r="K5684" s="124"/>
      <c r="L5684" s="124"/>
      <c r="M5684" s="124"/>
      <c r="N5684" s="197">
        <v>0</v>
      </c>
      <c r="O5684" s="197">
        <v>335610.09</v>
      </c>
      <c r="P5684" s="124" t="s">
        <v>1314</v>
      </c>
    </row>
    <row r="5685" spans="1:16" ht="51">
      <c r="A5685" s="266">
        <v>117</v>
      </c>
      <c r="B5685" s="124"/>
      <c r="C5685" s="125" t="s">
        <v>722</v>
      </c>
      <c r="D5685" s="195">
        <v>43234</v>
      </c>
      <c r="E5685" s="124" t="s">
        <v>10994</v>
      </c>
      <c r="F5685" s="124" t="s">
        <v>11</v>
      </c>
      <c r="G5685" s="124">
        <v>921673</v>
      </c>
      <c r="H5685" s="124"/>
      <c r="I5685" s="128" t="s">
        <v>13264</v>
      </c>
      <c r="J5685" s="124"/>
      <c r="K5685" s="124"/>
      <c r="L5685" s="124"/>
      <c r="M5685" s="124"/>
      <c r="N5685" s="197">
        <v>50</v>
      </c>
      <c r="O5685" s="197">
        <v>0</v>
      </c>
      <c r="P5685" s="124" t="s">
        <v>1314</v>
      </c>
    </row>
    <row r="5686" spans="1:16" ht="51">
      <c r="A5686" s="266">
        <v>117</v>
      </c>
      <c r="B5686" s="124"/>
      <c r="C5686" s="125" t="s">
        <v>722</v>
      </c>
      <c r="D5686" s="195">
        <v>43234</v>
      </c>
      <c r="E5686" s="124" t="s">
        <v>10995</v>
      </c>
      <c r="F5686" s="124" t="s">
        <v>11</v>
      </c>
      <c r="G5686" s="124">
        <v>921672</v>
      </c>
      <c r="H5686" s="124"/>
      <c r="I5686" s="128" t="s">
        <v>13265</v>
      </c>
      <c r="J5686" s="124"/>
      <c r="K5686" s="124"/>
      <c r="L5686" s="124"/>
      <c r="M5686" s="124"/>
      <c r="N5686" s="197">
        <v>50</v>
      </c>
      <c r="O5686" s="197">
        <v>0</v>
      </c>
      <c r="P5686" s="124" t="s">
        <v>1314</v>
      </c>
    </row>
    <row r="5687" spans="1:16" ht="63.75">
      <c r="A5687" s="266">
        <v>48</v>
      </c>
      <c r="B5687" s="124"/>
      <c r="C5687" s="125" t="s">
        <v>700</v>
      </c>
      <c r="D5687" s="195">
        <v>43235</v>
      </c>
      <c r="E5687" s="124" t="s">
        <v>10996</v>
      </c>
      <c r="F5687" s="124" t="s">
        <v>3</v>
      </c>
      <c r="G5687" s="124">
        <v>1622763</v>
      </c>
      <c r="H5687" s="124"/>
      <c r="I5687" s="128" t="s">
        <v>13266</v>
      </c>
      <c r="J5687" s="124"/>
      <c r="K5687" s="124"/>
      <c r="L5687" s="124"/>
      <c r="M5687" s="124"/>
      <c r="N5687" s="197">
        <v>0</v>
      </c>
      <c r="O5687" s="197">
        <v>76660</v>
      </c>
      <c r="P5687" s="124" t="s">
        <v>1314</v>
      </c>
    </row>
    <row r="5688" spans="1:16" ht="38.25">
      <c r="A5688" s="266">
        <v>526</v>
      </c>
      <c r="B5688" s="124"/>
      <c r="C5688" s="125" t="s">
        <v>846</v>
      </c>
      <c r="D5688" s="195">
        <v>43235</v>
      </c>
      <c r="E5688" s="124" t="s">
        <v>10997</v>
      </c>
      <c r="F5688" s="124" t="s">
        <v>3</v>
      </c>
      <c r="G5688" s="124">
        <v>1622757</v>
      </c>
      <c r="H5688" s="124"/>
      <c r="I5688" s="128" t="s">
        <v>13267</v>
      </c>
      <c r="J5688" s="124"/>
      <c r="K5688" s="124"/>
      <c r="L5688" s="124"/>
      <c r="M5688" s="124"/>
      <c r="N5688" s="197">
        <v>0</v>
      </c>
      <c r="O5688" s="197">
        <v>100</v>
      </c>
      <c r="P5688" s="124" t="s">
        <v>1314</v>
      </c>
    </row>
    <row r="5689" spans="1:16" ht="51">
      <c r="A5689" s="266">
        <v>340</v>
      </c>
      <c r="B5689" s="124"/>
      <c r="C5689" s="125" t="s">
        <v>814</v>
      </c>
      <c r="D5689" s="195">
        <v>43235</v>
      </c>
      <c r="E5689" s="124" t="s">
        <v>10998</v>
      </c>
      <c r="F5689" s="124" t="s">
        <v>3</v>
      </c>
      <c r="G5689" s="124">
        <v>1622756</v>
      </c>
      <c r="H5689" s="124"/>
      <c r="I5689" s="128" t="s">
        <v>13268</v>
      </c>
      <c r="J5689" s="124"/>
      <c r="K5689" s="124"/>
      <c r="L5689" s="124"/>
      <c r="M5689" s="124"/>
      <c r="N5689" s="197">
        <v>0</v>
      </c>
      <c r="O5689" s="197">
        <v>164.07</v>
      </c>
      <c r="P5689" s="124" t="s">
        <v>1314</v>
      </c>
    </row>
    <row r="5690" spans="1:16" ht="51">
      <c r="A5690" s="266" t="s">
        <v>619</v>
      </c>
      <c r="B5690" s="124"/>
      <c r="C5690" s="125" t="s">
        <v>713</v>
      </c>
      <c r="D5690" s="195">
        <v>43235</v>
      </c>
      <c r="E5690" s="124" t="s">
        <v>10999</v>
      </c>
      <c r="F5690" s="124" t="s">
        <v>3</v>
      </c>
      <c r="G5690" s="124">
        <v>1622746</v>
      </c>
      <c r="H5690" s="124"/>
      <c r="I5690" s="128" t="s">
        <v>13269</v>
      </c>
      <c r="J5690" s="124"/>
      <c r="K5690" s="124"/>
      <c r="L5690" s="124"/>
      <c r="M5690" s="124"/>
      <c r="N5690" s="197">
        <v>0</v>
      </c>
      <c r="O5690" s="197">
        <v>747.18000000000006</v>
      </c>
      <c r="P5690" s="124" t="s">
        <v>1314</v>
      </c>
    </row>
    <row r="5691" spans="1:16" ht="38.25">
      <c r="A5691" s="266">
        <v>526</v>
      </c>
      <c r="B5691" s="124"/>
      <c r="C5691" s="125" t="s">
        <v>846</v>
      </c>
      <c r="D5691" s="195">
        <v>43235</v>
      </c>
      <c r="E5691" s="124" t="s">
        <v>11000</v>
      </c>
      <c r="F5691" s="124" t="s">
        <v>3</v>
      </c>
      <c r="G5691" s="124">
        <v>1622742</v>
      </c>
      <c r="H5691" s="124"/>
      <c r="I5691" s="128" t="s">
        <v>13270</v>
      </c>
      <c r="J5691" s="124"/>
      <c r="K5691" s="124"/>
      <c r="L5691" s="124"/>
      <c r="M5691" s="124"/>
      <c r="N5691" s="197">
        <v>0</v>
      </c>
      <c r="O5691" s="197">
        <v>100</v>
      </c>
      <c r="P5691" s="124" t="s">
        <v>1314</v>
      </c>
    </row>
    <row r="5692" spans="1:16" ht="63.75">
      <c r="A5692" s="266">
        <v>48</v>
      </c>
      <c r="B5692" s="124"/>
      <c r="C5692" s="125" t="s">
        <v>700</v>
      </c>
      <c r="D5692" s="195">
        <v>43235</v>
      </c>
      <c r="E5692" s="124" t="s">
        <v>11001</v>
      </c>
      <c r="F5692" s="124" t="s">
        <v>3</v>
      </c>
      <c r="G5692" s="124">
        <v>1622766</v>
      </c>
      <c r="H5692" s="124"/>
      <c r="I5692" s="128" t="s">
        <v>13271</v>
      </c>
      <c r="J5692" s="124"/>
      <c r="K5692" s="124"/>
      <c r="L5692" s="124"/>
      <c r="M5692" s="124"/>
      <c r="N5692" s="197">
        <v>0</v>
      </c>
      <c r="O5692" s="197">
        <v>905</v>
      </c>
      <c r="P5692" s="124" t="s">
        <v>1314</v>
      </c>
    </row>
    <row r="5693" spans="1:16" ht="51">
      <c r="A5693" s="266" t="s">
        <v>619</v>
      </c>
      <c r="B5693" s="124"/>
      <c r="C5693" s="125" t="s">
        <v>713</v>
      </c>
      <c r="D5693" s="195">
        <v>43235</v>
      </c>
      <c r="E5693" s="124" t="s">
        <v>11002</v>
      </c>
      <c r="F5693" s="124" t="s">
        <v>3</v>
      </c>
      <c r="G5693" s="124">
        <v>1622768</v>
      </c>
      <c r="H5693" s="124"/>
      <c r="I5693" s="128" t="s">
        <v>13272</v>
      </c>
      <c r="J5693" s="124"/>
      <c r="K5693" s="124"/>
      <c r="L5693" s="124"/>
      <c r="M5693" s="124"/>
      <c r="N5693" s="197">
        <v>0</v>
      </c>
      <c r="O5693" s="197">
        <v>859</v>
      </c>
      <c r="P5693" s="124" t="s">
        <v>1314</v>
      </c>
    </row>
    <row r="5694" spans="1:16" ht="38.25">
      <c r="A5694" s="266">
        <v>526</v>
      </c>
      <c r="B5694" s="124"/>
      <c r="C5694" s="125" t="s">
        <v>846</v>
      </c>
      <c r="D5694" s="195">
        <v>43235</v>
      </c>
      <c r="E5694" s="124" t="s">
        <v>11003</v>
      </c>
      <c r="F5694" s="124" t="s">
        <v>3</v>
      </c>
      <c r="G5694" s="124">
        <v>1622769</v>
      </c>
      <c r="H5694" s="124"/>
      <c r="I5694" s="128" t="s">
        <v>13273</v>
      </c>
      <c r="J5694" s="124"/>
      <c r="K5694" s="124"/>
      <c r="L5694" s="124"/>
      <c r="M5694" s="124"/>
      <c r="N5694" s="197">
        <v>0</v>
      </c>
      <c r="O5694" s="197">
        <v>100</v>
      </c>
      <c r="P5694" s="124" t="s">
        <v>1314</v>
      </c>
    </row>
    <row r="5695" spans="1:16" ht="63.75">
      <c r="A5695" s="266">
        <v>48</v>
      </c>
      <c r="B5695" s="124"/>
      <c r="C5695" s="125" t="s">
        <v>700</v>
      </c>
      <c r="D5695" s="195">
        <v>43235</v>
      </c>
      <c r="E5695" s="124" t="s">
        <v>11004</v>
      </c>
      <c r="F5695" s="124" t="s">
        <v>3</v>
      </c>
      <c r="G5695" s="124">
        <v>1622770</v>
      </c>
      <c r="H5695" s="124"/>
      <c r="I5695" s="128" t="s">
        <v>13274</v>
      </c>
      <c r="J5695" s="124"/>
      <c r="K5695" s="124"/>
      <c r="L5695" s="124"/>
      <c r="M5695" s="124"/>
      <c r="N5695" s="197">
        <v>0</v>
      </c>
      <c r="O5695" s="197">
        <v>905</v>
      </c>
      <c r="P5695" s="124" t="s">
        <v>1314</v>
      </c>
    </row>
    <row r="5696" spans="1:16" ht="38.25">
      <c r="A5696" s="266">
        <v>526</v>
      </c>
      <c r="B5696" s="124"/>
      <c r="C5696" s="125" t="s">
        <v>846</v>
      </c>
      <c r="D5696" s="195">
        <v>43235</v>
      </c>
      <c r="E5696" s="124" t="s">
        <v>11005</v>
      </c>
      <c r="F5696" s="124" t="s">
        <v>3</v>
      </c>
      <c r="G5696" s="124">
        <v>1622772</v>
      </c>
      <c r="H5696" s="124"/>
      <c r="I5696" s="128" t="s">
        <v>13275</v>
      </c>
      <c r="J5696" s="124"/>
      <c r="K5696" s="124"/>
      <c r="L5696" s="124"/>
      <c r="M5696" s="124"/>
      <c r="N5696" s="197">
        <v>0</v>
      </c>
      <c r="O5696" s="197">
        <v>80</v>
      </c>
      <c r="P5696" s="124" t="s">
        <v>1314</v>
      </c>
    </row>
    <row r="5697" spans="1:16" ht="63.75">
      <c r="A5697" s="266">
        <v>48</v>
      </c>
      <c r="B5697" s="124"/>
      <c r="C5697" s="125" t="s">
        <v>700</v>
      </c>
      <c r="D5697" s="195">
        <v>43235</v>
      </c>
      <c r="E5697" s="124" t="s">
        <v>11006</v>
      </c>
      <c r="F5697" s="124" t="s">
        <v>3</v>
      </c>
      <c r="G5697" s="124">
        <v>1622773</v>
      </c>
      <c r="H5697" s="124"/>
      <c r="I5697" s="128" t="s">
        <v>13276</v>
      </c>
      <c r="J5697" s="124"/>
      <c r="K5697" s="124"/>
      <c r="L5697" s="124"/>
      <c r="M5697" s="124"/>
      <c r="N5697" s="197">
        <v>0</v>
      </c>
      <c r="O5697" s="197">
        <v>1040</v>
      </c>
      <c r="P5697" s="124" t="s">
        <v>1314</v>
      </c>
    </row>
    <row r="5698" spans="1:16" ht="63.75">
      <c r="A5698" s="266">
        <v>48</v>
      </c>
      <c r="B5698" s="124"/>
      <c r="C5698" s="125" t="s">
        <v>700</v>
      </c>
      <c r="D5698" s="195">
        <v>43235</v>
      </c>
      <c r="E5698" s="124" t="s">
        <v>11007</v>
      </c>
      <c r="F5698" s="124" t="s">
        <v>3</v>
      </c>
      <c r="G5698" s="124">
        <v>1622774</v>
      </c>
      <c r="H5698" s="124"/>
      <c r="I5698" s="128" t="s">
        <v>13277</v>
      </c>
      <c r="J5698" s="124"/>
      <c r="K5698" s="124"/>
      <c r="L5698" s="124"/>
      <c r="M5698" s="124"/>
      <c r="N5698" s="197">
        <v>0</v>
      </c>
      <c r="O5698" s="197">
        <v>1040</v>
      </c>
      <c r="P5698" s="124" t="s">
        <v>1314</v>
      </c>
    </row>
    <row r="5699" spans="1:16" ht="38.25">
      <c r="A5699" s="266">
        <v>35</v>
      </c>
      <c r="B5699" s="124"/>
      <c r="C5699" s="125" t="s">
        <v>696</v>
      </c>
      <c r="D5699" s="195">
        <v>43235</v>
      </c>
      <c r="E5699" s="124" t="s">
        <v>11008</v>
      </c>
      <c r="F5699" s="124" t="s">
        <v>3</v>
      </c>
      <c r="G5699" s="124">
        <v>1622693</v>
      </c>
      <c r="H5699" s="124"/>
      <c r="I5699" s="128" t="s">
        <v>12550</v>
      </c>
      <c r="J5699" s="124"/>
      <c r="K5699" s="124"/>
      <c r="L5699" s="124"/>
      <c r="M5699" s="124"/>
      <c r="N5699" s="197">
        <v>0</v>
      </c>
      <c r="O5699" s="197">
        <v>20</v>
      </c>
      <c r="P5699" s="124" t="s">
        <v>1314</v>
      </c>
    </row>
    <row r="5700" spans="1:16" ht="51">
      <c r="A5700" s="266">
        <v>526</v>
      </c>
      <c r="B5700" s="124"/>
      <c r="C5700" s="125" t="s">
        <v>846</v>
      </c>
      <c r="D5700" s="195">
        <v>43235</v>
      </c>
      <c r="E5700" s="124" t="s">
        <v>11009</v>
      </c>
      <c r="F5700" s="124" t="s">
        <v>3</v>
      </c>
      <c r="G5700" s="124">
        <v>1622718</v>
      </c>
      <c r="H5700" s="124"/>
      <c r="I5700" s="128" t="s">
        <v>13278</v>
      </c>
      <c r="J5700" s="124"/>
      <c r="K5700" s="124"/>
      <c r="L5700" s="124"/>
      <c r="M5700" s="124"/>
      <c r="N5700" s="197">
        <v>0</v>
      </c>
      <c r="O5700" s="197">
        <v>100</v>
      </c>
      <c r="P5700" s="124" t="s">
        <v>1314</v>
      </c>
    </row>
    <row r="5701" spans="1:16" ht="63.75">
      <c r="A5701" s="266">
        <v>35</v>
      </c>
      <c r="B5701" s="124"/>
      <c r="C5701" s="125" t="s">
        <v>696</v>
      </c>
      <c r="D5701" s="195">
        <v>43235</v>
      </c>
      <c r="E5701" s="124" t="s">
        <v>11010</v>
      </c>
      <c r="F5701" s="124" t="s">
        <v>3</v>
      </c>
      <c r="G5701" s="124">
        <v>1622720</v>
      </c>
      <c r="H5701" s="124"/>
      <c r="I5701" s="128" t="s">
        <v>13279</v>
      </c>
      <c r="J5701" s="124"/>
      <c r="K5701" s="124"/>
      <c r="L5701" s="124"/>
      <c r="M5701" s="124"/>
      <c r="N5701" s="197">
        <v>0</v>
      </c>
      <c r="O5701" s="197">
        <v>10</v>
      </c>
      <c r="P5701" s="124" t="s">
        <v>1314</v>
      </c>
    </row>
    <row r="5702" spans="1:16" ht="51">
      <c r="A5702" s="266">
        <v>526</v>
      </c>
      <c r="B5702" s="124"/>
      <c r="C5702" s="125" t="s">
        <v>846</v>
      </c>
      <c r="D5702" s="195">
        <v>43235</v>
      </c>
      <c r="E5702" s="124" t="s">
        <v>11011</v>
      </c>
      <c r="F5702" s="124" t="s">
        <v>3</v>
      </c>
      <c r="G5702" s="124">
        <v>1622724</v>
      </c>
      <c r="H5702" s="124"/>
      <c r="I5702" s="128" t="s">
        <v>13280</v>
      </c>
      <c r="J5702" s="124"/>
      <c r="K5702" s="124"/>
      <c r="L5702" s="124"/>
      <c r="M5702" s="124"/>
      <c r="N5702" s="197">
        <v>0</v>
      </c>
      <c r="O5702" s="197">
        <v>100</v>
      </c>
      <c r="P5702" s="124" t="s">
        <v>1314</v>
      </c>
    </row>
    <row r="5703" spans="1:16" ht="38.25">
      <c r="A5703" s="266">
        <v>580</v>
      </c>
      <c r="B5703" s="124"/>
      <c r="C5703" s="125" t="s">
        <v>217</v>
      </c>
      <c r="D5703" s="195">
        <v>43235</v>
      </c>
      <c r="E5703" s="124" t="s">
        <v>11012</v>
      </c>
      <c r="F5703" s="124" t="s">
        <v>3</v>
      </c>
      <c r="G5703" s="124">
        <v>1622725</v>
      </c>
      <c r="H5703" s="124"/>
      <c r="I5703" s="128" t="s">
        <v>13281</v>
      </c>
      <c r="J5703" s="124"/>
      <c r="K5703" s="124"/>
      <c r="L5703" s="124"/>
      <c r="M5703" s="124"/>
      <c r="N5703" s="197">
        <v>0</v>
      </c>
      <c r="O5703" s="197">
        <v>60</v>
      </c>
      <c r="P5703" s="124" t="s">
        <v>1314</v>
      </c>
    </row>
    <row r="5704" spans="1:16" ht="38.25">
      <c r="A5704" s="266">
        <v>526</v>
      </c>
      <c r="B5704" s="124"/>
      <c r="C5704" s="125" t="s">
        <v>846</v>
      </c>
      <c r="D5704" s="195">
        <v>43235</v>
      </c>
      <c r="E5704" s="124" t="s">
        <v>11013</v>
      </c>
      <c r="F5704" s="124" t="s">
        <v>3</v>
      </c>
      <c r="G5704" s="124">
        <v>1622726</v>
      </c>
      <c r="H5704" s="124"/>
      <c r="I5704" s="128" t="s">
        <v>13282</v>
      </c>
      <c r="J5704" s="124"/>
      <c r="K5704" s="124"/>
      <c r="L5704" s="124"/>
      <c r="M5704" s="124"/>
      <c r="N5704" s="197">
        <v>0</v>
      </c>
      <c r="O5704" s="197">
        <v>100</v>
      </c>
      <c r="P5704" s="124" t="s">
        <v>1314</v>
      </c>
    </row>
    <row r="5705" spans="1:16" ht="38.25">
      <c r="A5705" s="266">
        <v>291</v>
      </c>
      <c r="B5705" s="124"/>
      <c r="C5705" s="125" t="s">
        <v>794</v>
      </c>
      <c r="D5705" s="195">
        <v>43235</v>
      </c>
      <c r="E5705" s="124" t="s">
        <v>11014</v>
      </c>
      <c r="F5705" s="124" t="s">
        <v>3</v>
      </c>
      <c r="G5705" s="124">
        <v>1622734</v>
      </c>
      <c r="H5705" s="124"/>
      <c r="I5705" s="128" t="s">
        <v>13283</v>
      </c>
      <c r="J5705" s="124"/>
      <c r="K5705" s="124"/>
      <c r="L5705" s="124"/>
      <c r="M5705" s="124"/>
      <c r="N5705" s="197">
        <v>0</v>
      </c>
      <c r="O5705" s="197">
        <v>35</v>
      </c>
      <c r="P5705" s="124" t="s">
        <v>1314</v>
      </c>
    </row>
    <row r="5706" spans="1:16" ht="38.25">
      <c r="A5706" s="266">
        <v>526</v>
      </c>
      <c r="B5706" s="124"/>
      <c r="C5706" s="125" t="s">
        <v>846</v>
      </c>
      <c r="D5706" s="195">
        <v>43235</v>
      </c>
      <c r="E5706" s="124" t="s">
        <v>11015</v>
      </c>
      <c r="F5706" s="124" t="s">
        <v>3</v>
      </c>
      <c r="G5706" s="124">
        <v>1622736</v>
      </c>
      <c r="H5706" s="124"/>
      <c r="I5706" s="128" t="s">
        <v>13284</v>
      </c>
      <c r="J5706" s="124"/>
      <c r="K5706" s="124"/>
      <c r="L5706" s="124"/>
      <c r="M5706" s="124"/>
      <c r="N5706" s="197">
        <v>0</v>
      </c>
      <c r="O5706" s="197">
        <v>100</v>
      </c>
      <c r="P5706" s="124" t="s">
        <v>1314</v>
      </c>
    </row>
    <row r="5707" spans="1:16" ht="38.25">
      <c r="A5707" s="266">
        <v>526</v>
      </c>
      <c r="B5707" s="124"/>
      <c r="C5707" s="125" t="s">
        <v>846</v>
      </c>
      <c r="D5707" s="195">
        <v>43235</v>
      </c>
      <c r="E5707" s="124" t="s">
        <v>11016</v>
      </c>
      <c r="F5707" s="124" t="s">
        <v>3</v>
      </c>
      <c r="G5707" s="124">
        <v>1622739</v>
      </c>
      <c r="H5707" s="124"/>
      <c r="I5707" s="128" t="s">
        <v>13285</v>
      </c>
      <c r="J5707" s="124"/>
      <c r="K5707" s="124"/>
      <c r="L5707" s="124"/>
      <c r="M5707" s="124"/>
      <c r="N5707" s="197">
        <v>0</v>
      </c>
      <c r="O5707" s="197">
        <v>100</v>
      </c>
      <c r="P5707" s="124" t="s">
        <v>1314</v>
      </c>
    </row>
    <row r="5708" spans="1:16" ht="51">
      <c r="A5708" s="266">
        <v>78</v>
      </c>
      <c r="B5708" s="124"/>
      <c r="C5708" s="125" t="s">
        <v>1341</v>
      </c>
      <c r="D5708" s="195">
        <v>43235</v>
      </c>
      <c r="E5708" s="124" t="s">
        <v>11017</v>
      </c>
      <c r="F5708" s="124" t="s">
        <v>3</v>
      </c>
      <c r="G5708" s="124">
        <v>1622860</v>
      </c>
      <c r="H5708" s="124"/>
      <c r="I5708" s="128" t="s">
        <v>13286</v>
      </c>
      <c r="J5708" s="124"/>
      <c r="K5708" s="124"/>
      <c r="L5708" s="124"/>
      <c r="M5708" s="124"/>
      <c r="N5708" s="197">
        <v>0</v>
      </c>
      <c r="O5708" s="197">
        <v>18</v>
      </c>
      <c r="P5708" s="124" t="s">
        <v>1314</v>
      </c>
    </row>
    <row r="5709" spans="1:16" ht="51">
      <c r="A5709" s="266">
        <v>526</v>
      </c>
      <c r="B5709" s="124"/>
      <c r="C5709" s="125" t="s">
        <v>846</v>
      </c>
      <c r="D5709" s="195">
        <v>43235</v>
      </c>
      <c r="E5709" s="124" t="s">
        <v>11018</v>
      </c>
      <c r="F5709" s="124" t="s">
        <v>3</v>
      </c>
      <c r="G5709" s="124">
        <v>1622790</v>
      </c>
      <c r="H5709" s="124"/>
      <c r="I5709" s="128" t="s">
        <v>13287</v>
      </c>
      <c r="J5709" s="124"/>
      <c r="K5709" s="124"/>
      <c r="L5709" s="124"/>
      <c r="M5709" s="124"/>
      <c r="N5709" s="197">
        <v>0</v>
      </c>
      <c r="O5709" s="197">
        <v>80</v>
      </c>
      <c r="P5709" s="124" t="s">
        <v>1314</v>
      </c>
    </row>
    <row r="5710" spans="1:16" ht="51">
      <c r="A5710" s="266" t="s">
        <v>619</v>
      </c>
      <c r="B5710" s="124"/>
      <c r="C5710" s="125" t="s">
        <v>713</v>
      </c>
      <c r="D5710" s="195">
        <v>43235</v>
      </c>
      <c r="E5710" s="124" t="s">
        <v>11019</v>
      </c>
      <c r="F5710" s="124" t="s">
        <v>3</v>
      </c>
      <c r="G5710" s="124">
        <v>1622806</v>
      </c>
      <c r="H5710" s="124"/>
      <c r="I5710" s="128" t="s">
        <v>13288</v>
      </c>
      <c r="J5710" s="124"/>
      <c r="K5710" s="124"/>
      <c r="L5710" s="124"/>
      <c r="M5710" s="124"/>
      <c r="N5710" s="197">
        <v>0</v>
      </c>
      <c r="O5710" s="197">
        <v>1145</v>
      </c>
      <c r="P5710" s="124" t="s">
        <v>1314</v>
      </c>
    </row>
    <row r="5711" spans="1:16" ht="51">
      <c r="A5711" s="266" t="s">
        <v>619</v>
      </c>
      <c r="B5711" s="124"/>
      <c r="C5711" s="125" t="s">
        <v>713</v>
      </c>
      <c r="D5711" s="195">
        <v>43235</v>
      </c>
      <c r="E5711" s="124" t="s">
        <v>11020</v>
      </c>
      <c r="F5711" s="124" t="s">
        <v>3</v>
      </c>
      <c r="G5711" s="124">
        <v>1622807</v>
      </c>
      <c r="H5711" s="124"/>
      <c r="I5711" s="128" t="s">
        <v>13289</v>
      </c>
      <c r="J5711" s="124"/>
      <c r="K5711" s="124"/>
      <c r="L5711" s="124"/>
      <c r="M5711" s="124"/>
      <c r="N5711" s="197">
        <v>0</v>
      </c>
      <c r="O5711" s="197">
        <v>2</v>
      </c>
      <c r="P5711" s="124" t="s">
        <v>1314</v>
      </c>
    </row>
    <row r="5712" spans="1:16" ht="51">
      <c r="A5712" s="266">
        <v>81</v>
      </c>
      <c r="B5712" s="124"/>
      <c r="C5712" s="125" t="s">
        <v>709</v>
      </c>
      <c r="D5712" s="195">
        <v>43235</v>
      </c>
      <c r="E5712" s="124" t="s">
        <v>11021</v>
      </c>
      <c r="F5712" s="124" t="s">
        <v>3</v>
      </c>
      <c r="G5712" s="124">
        <v>1622810</v>
      </c>
      <c r="H5712" s="124"/>
      <c r="I5712" s="128" t="s">
        <v>13290</v>
      </c>
      <c r="J5712" s="124"/>
      <c r="K5712" s="124"/>
      <c r="L5712" s="124"/>
      <c r="M5712" s="124"/>
      <c r="N5712" s="197">
        <v>0</v>
      </c>
      <c r="O5712" s="197">
        <v>1817</v>
      </c>
      <c r="P5712" s="124" t="s">
        <v>1314</v>
      </c>
    </row>
    <row r="5713" spans="1:16" ht="51">
      <c r="A5713" s="266" t="s">
        <v>619</v>
      </c>
      <c r="B5713" s="124"/>
      <c r="C5713" s="125" t="s">
        <v>713</v>
      </c>
      <c r="D5713" s="195">
        <v>43235</v>
      </c>
      <c r="E5713" s="124" t="s">
        <v>11022</v>
      </c>
      <c r="F5713" s="124" t="s">
        <v>3</v>
      </c>
      <c r="G5713" s="124">
        <v>1622811</v>
      </c>
      <c r="H5713" s="124"/>
      <c r="I5713" s="128" t="s">
        <v>13291</v>
      </c>
      <c r="J5713" s="124"/>
      <c r="K5713" s="124"/>
      <c r="L5713" s="124"/>
      <c r="M5713" s="124"/>
      <c r="N5713" s="197">
        <v>0</v>
      </c>
      <c r="O5713" s="197">
        <v>161.5</v>
      </c>
      <c r="P5713" s="124" t="s">
        <v>1314</v>
      </c>
    </row>
    <row r="5714" spans="1:16" ht="51">
      <c r="A5714" s="266">
        <v>20</v>
      </c>
      <c r="B5714" s="124"/>
      <c r="C5714" s="125" t="s">
        <v>693</v>
      </c>
      <c r="D5714" s="195">
        <v>43235</v>
      </c>
      <c r="E5714" s="124" t="s">
        <v>11023</v>
      </c>
      <c r="F5714" s="124" t="s">
        <v>3</v>
      </c>
      <c r="G5714" s="124">
        <v>1622815</v>
      </c>
      <c r="H5714" s="124"/>
      <c r="I5714" s="128" t="s">
        <v>13292</v>
      </c>
      <c r="J5714" s="124"/>
      <c r="K5714" s="124"/>
      <c r="L5714" s="124"/>
      <c r="M5714" s="124"/>
      <c r="N5714" s="197">
        <v>0</v>
      </c>
      <c r="O5714" s="197">
        <v>837</v>
      </c>
      <c r="P5714" s="124" t="s">
        <v>1314</v>
      </c>
    </row>
    <row r="5715" spans="1:16" ht="51">
      <c r="A5715" s="266">
        <v>20</v>
      </c>
      <c r="B5715" s="124"/>
      <c r="C5715" s="125" t="s">
        <v>693</v>
      </c>
      <c r="D5715" s="195">
        <v>43235</v>
      </c>
      <c r="E5715" s="124" t="s">
        <v>11024</v>
      </c>
      <c r="F5715" s="124" t="s">
        <v>3</v>
      </c>
      <c r="G5715" s="124">
        <v>1622817</v>
      </c>
      <c r="H5715" s="124"/>
      <c r="I5715" s="128" t="s">
        <v>13293</v>
      </c>
      <c r="J5715" s="124"/>
      <c r="K5715" s="124"/>
      <c r="L5715" s="124"/>
      <c r="M5715" s="124"/>
      <c r="N5715" s="197">
        <v>0</v>
      </c>
      <c r="O5715" s="197">
        <v>598.4</v>
      </c>
      <c r="P5715" s="124" t="s">
        <v>1314</v>
      </c>
    </row>
    <row r="5716" spans="1:16" ht="51">
      <c r="A5716" s="266">
        <v>20</v>
      </c>
      <c r="B5716" s="124"/>
      <c r="C5716" s="125" t="s">
        <v>693</v>
      </c>
      <c r="D5716" s="195">
        <v>43235</v>
      </c>
      <c r="E5716" s="124" t="s">
        <v>11025</v>
      </c>
      <c r="F5716" s="124" t="s">
        <v>3</v>
      </c>
      <c r="G5716" s="124">
        <v>1622819</v>
      </c>
      <c r="H5716" s="124"/>
      <c r="I5716" s="128" t="s">
        <v>13293</v>
      </c>
      <c r="J5716" s="124"/>
      <c r="K5716" s="124"/>
      <c r="L5716" s="124"/>
      <c r="M5716" s="124"/>
      <c r="N5716" s="197">
        <v>0</v>
      </c>
      <c r="O5716" s="197">
        <v>363.93</v>
      </c>
      <c r="P5716" s="124" t="s">
        <v>1314</v>
      </c>
    </row>
    <row r="5717" spans="1:16" ht="63.75">
      <c r="A5717" s="266">
        <v>650</v>
      </c>
      <c r="B5717" s="124"/>
      <c r="C5717" s="125" t="s">
        <v>232</v>
      </c>
      <c r="D5717" s="195">
        <v>43235</v>
      </c>
      <c r="E5717" s="124" t="s">
        <v>11026</v>
      </c>
      <c r="F5717" s="124" t="s">
        <v>3</v>
      </c>
      <c r="G5717" s="124">
        <v>1622606</v>
      </c>
      <c r="H5717" s="124"/>
      <c r="I5717" s="128" t="s">
        <v>13294</v>
      </c>
      <c r="J5717" s="124"/>
      <c r="K5717" s="124"/>
      <c r="L5717" s="124"/>
      <c r="M5717" s="124"/>
      <c r="N5717" s="197">
        <v>0</v>
      </c>
      <c r="O5717" s="197">
        <v>745</v>
      </c>
      <c r="P5717" s="124" t="s">
        <v>1314</v>
      </c>
    </row>
    <row r="5718" spans="1:16" ht="51">
      <c r="A5718" s="266">
        <v>46</v>
      </c>
      <c r="B5718" s="124"/>
      <c r="C5718" s="125" t="s">
        <v>698</v>
      </c>
      <c r="D5718" s="195">
        <v>43235</v>
      </c>
      <c r="E5718" s="124" t="s">
        <v>11027</v>
      </c>
      <c r="F5718" s="124" t="s">
        <v>3</v>
      </c>
      <c r="G5718" s="124">
        <v>1622612</v>
      </c>
      <c r="H5718" s="124"/>
      <c r="I5718" s="128" t="s">
        <v>13295</v>
      </c>
      <c r="J5718" s="124"/>
      <c r="K5718" s="124"/>
      <c r="L5718" s="124"/>
      <c r="M5718" s="124"/>
      <c r="N5718" s="197">
        <v>0</v>
      </c>
      <c r="O5718" s="197">
        <v>600000</v>
      </c>
      <c r="P5718" s="124" t="s">
        <v>1314</v>
      </c>
    </row>
    <row r="5719" spans="1:16" ht="51">
      <c r="A5719" s="266">
        <v>46</v>
      </c>
      <c r="B5719" s="124"/>
      <c r="C5719" s="125" t="s">
        <v>698</v>
      </c>
      <c r="D5719" s="195">
        <v>43235</v>
      </c>
      <c r="E5719" s="124" t="s">
        <v>11028</v>
      </c>
      <c r="F5719" s="124" t="s">
        <v>3</v>
      </c>
      <c r="G5719" s="124">
        <v>1622614</v>
      </c>
      <c r="H5719" s="124"/>
      <c r="I5719" s="128" t="s">
        <v>13296</v>
      </c>
      <c r="J5719" s="124"/>
      <c r="K5719" s="124"/>
      <c r="L5719" s="124"/>
      <c r="M5719" s="124"/>
      <c r="N5719" s="197">
        <v>0</v>
      </c>
      <c r="O5719" s="197">
        <v>9214</v>
      </c>
      <c r="P5719" s="124" t="s">
        <v>1314</v>
      </c>
    </row>
    <row r="5720" spans="1:16" ht="76.5">
      <c r="A5720" s="266">
        <v>86</v>
      </c>
      <c r="B5720" s="124"/>
      <c r="C5720" s="125" t="s">
        <v>710</v>
      </c>
      <c r="D5720" s="195">
        <v>43235</v>
      </c>
      <c r="E5720" s="124" t="s">
        <v>11029</v>
      </c>
      <c r="F5720" s="124" t="s">
        <v>3</v>
      </c>
      <c r="G5720" s="124">
        <v>1622632</v>
      </c>
      <c r="H5720" s="124"/>
      <c r="I5720" s="128" t="s">
        <v>13297</v>
      </c>
      <c r="J5720" s="124"/>
      <c r="K5720" s="124"/>
      <c r="L5720" s="124"/>
      <c r="M5720" s="124"/>
      <c r="N5720" s="197">
        <v>0</v>
      </c>
      <c r="O5720" s="197">
        <v>238.5</v>
      </c>
      <c r="P5720" s="124" t="s">
        <v>1314</v>
      </c>
    </row>
    <row r="5721" spans="1:16" ht="63.75">
      <c r="A5721" s="266">
        <v>25</v>
      </c>
      <c r="B5721" s="124"/>
      <c r="C5721" s="125" t="s">
        <v>694</v>
      </c>
      <c r="D5721" s="195">
        <v>43235</v>
      </c>
      <c r="E5721" s="124" t="s">
        <v>11030</v>
      </c>
      <c r="F5721" s="124" t="s">
        <v>3</v>
      </c>
      <c r="G5721" s="124">
        <v>1622637</v>
      </c>
      <c r="H5721" s="124"/>
      <c r="I5721" s="128" t="s">
        <v>13298</v>
      </c>
      <c r="J5721" s="124"/>
      <c r="K5721" s="124"/>
      <c r="L5721" s="124"/>
      <c r="M5721" s="124"/>
      <c r="N5721" s="197">
        <v>0</v>
      </c>
      <c r="O5721" s="197">
        <v>15335.65</v>
      </c>
      <c r="P5721" s="124" t="s">
        <v>1314</v>
      </c>
    </row>
    <row r="5722" spans="1:16" ht="51">
      <c r="A5722" s="266">
        <v>224</v>
      </c>
      <c r="B5722" s="124"/>
      <c r="C5722" s="125" t="s">
        <v>120</v>
      </c>
      <c r="D5722" s="195">
        <v>43235</v>
      </c>
      <c r="E5722" s="124" t="s">
        <v>11031</v>
      </c>
      <c r="F5722" s="124" t="s">
        <v>3</v>
      </c>
      <c r="G5722" s="124">
        <v>1622646</v>
      </c>
      <c r="H5722" s="124"/>
      <c r="I5722" s="128" t="s">
        <v>13299</v>
      </c>
      <c r="J5722" s="124"/>
      <c r="K5722" s="124"/>
      <c r="L5722" s="124"/>
      <c r="M5722" s="124"/>
      <c r="N5722" s="197">
        <v>0</v>
      </c>
      <c r="O5722" s="197">
        <v>1000000</v>
      </c>
      <c r="P5722" s="124" t="s">
        <v>1314</v>
      </c>
    </row>
    <row r="5723" spans="1:16" ht="51">
      <c r="A5723" s="266">
        <v>224</v>
      </c>
      <c r="B5723" s="124"/>
      <c r="C5723" s="125" t="s">
        <v>120</v>
      </c>
      <c r="D5723" s="195">
        <v>43235</v>
      </c>
      <c r="E5723" s="124" t="s">
        <v>11032</v>
      </c>
      <c r="F5723" s="124" t="s">
        <v>3</v>
      </c>
      <c r="G5723" s="124">
        <v>1622648</v>
      </c>
      <c r="H5723" s="124"/>
      <c r="I5723" s="128" t="s">
        <v>13300</v>
      </c>
      <c r="J5723" s="124"/>
      <c r="K5723" s="124"/>
      <c r="L5723" s="124"/>
      <c r="M5723" s="124"/>
      <c r="N5723" s="197">
        <v>0</v>
      </c>
      <c r="O5723" s="197">
        <v>500000</v>
      </c>
      <c r="P5723" s="124" t="s">
        <v>1314</v>
      </c>
    </row>
    <row r="5724" spans="1:16" ht="51">
      <c r="A5724" s="266">
        <v>224</v>
      </c>
      <c r="B5724" s="124"/>
      <c r="C5724" s="125" t="s">
        <v>120</v>
      </c>
      <c r="D5724" s="195">
        <v>43235</v>
      </c>
      <c r="E5724" s="124" t="s">
        <v>11033</v>
      </c>
      <c r="F5724" s="124" t="s">
        <v>3</v>
      </c>
      <c r="G5724" s="124">
        <v>1622651</v>
      </c>
      <c r="H5724" s="124"/>
      <c r="I5724" s="128" t="s">
        <v>13301</v>
      </c>
      <c r="J5724" s="124"/>
      <c r="K5724" s="124"/>
      <c r="L5724" s="124"/>
      <c r="M5724" s="124"/>
      <c r="N5724" s="197">
        <v>0</v>
      </c>
      <c r="O5724" s="197">
        <v>3000000</v>
      </c>
      <c r="P5724" s="124" t="s">
        <v>1314</v>
      </c>
    </row>
    <row r="5725" spans="1:16" ht="51">
      <c r="A5725" s="266">
        <v>249</v>
      </c>
      <c r="B5725" s="124"/>
      <c r="C5725" s="125" t="s">
        <v>775</v>
      </c>
      <c r="D5725" s="195">
        <v>43235</v>
      </c>
      <c r="E5725" s="124" t="s">
        <v>11034</v>
      </c>
      <c r="F5725" s="124" t="s">
        <v>3</v>
      </c>
      <c r="G5725" s="124">
        <v>1622577</v>
      </c>
      <c r="H5725" s="124"/>
      <c r="I5725" s="128" t="s">
        <v>13302</v>
      </c>
      <c r="J5725" s="124"/>
      <c r="K5725" s="124"/>
      <c r="L5725" s="124"/>
      <c r="M5725" s="124"/>
      <c r="N5725" s="197">
        <v>0</v>
      </c>
      <c r="O5725" s="197">
        <v>40</v>
      </c>
      <c r="P5725" s="124" t="s">
        <v>1314</v>
      </c>
    </row>
    <row r="5726" spans="1:16" ht="51">
      <c r="A5726" s="266" t="s">
        <v>619</v>
      </c>
      <c r="B5726" s="124"/>
      <c r="C5726" s="125" t="s">
        <v>713</v>
      </c>
      <c r="D5726" s="195">
        <v>43235</v>
      </c>
      <c r="E5726" s="124" t="s">
        <v>11035</v>
      </c>
      <c r="F5726" s="124" t="s">
        <v>3</v>
      </c>
      <c r="G5726" s="124">
        <v>1622590</v>
      </c>
      <c r="H5726" s="124"/>
      <c r="I5726" s="128" t="s">
        <v>13303</v>
      </c>
      <c r="J5726" s="124"/>
      <c r="K5726" s="124"/>
      <c r="L5726" s="124"/>
      <c r="M5726" s="124"/>
      <c r="N5726" s="197">
        <v>0</v>
      </c>
      <c r="O5726" s="197">
        <v>185.5</v>
      </c>
      <c r="P5726" s="124" t="s">
        <v>1314</v>
      </c>
    </row>
    <row r="5727" spans="1:16" ht="38.25">
      <c r="A5727" s="266">
        <v>16</v>
      </c>
      <c r="B5727" s="124"/>
      <c r="C5727" s="125" t="s">
        <v>692</v>
      </c>
      <c r="D5727" s="195">
        <v>43235</v>
      </c>
      <c r="E5727" s="124" t="s">
        <v>11036</v>
      </c>
      <c r="F5727" s="124" t="s">
        <v>3</v>
      </c>
      <c r="G5727" s="124">
        <v>1622601</v>
      </c>
      <c r="H5727" s="124"/>
      <c r="I5727" s="128" t="s">
        <v>13304</v>
      </c>
      <c r="J5727" s="124"/>
      <c r="K5727" s="124"/>
      <c r="L5727" s="124"/>
      <c r="M5727" s="124"/>
      <c r="N5727" s="197">
        <v>0</v>
      </c>
      <c r="O5727" s="197">
        <v>1</v>
      </c>
      <c r="P5727" s="124" t="s">
        <v>1314</v>
      </c>
    </row>
    <row r="5728" spans="1:16" ht="38.25">
      <c r="A5728" s="266">
        <v>526</v>
      </c>
      <c r="B5728" s="124"/>
      <c r="C5728" s="125" t="s">
        <v>846</v>
      </c>
      <c r="D5728" s="195">
        <v>43235</v>
      </c>
      <c r="E5728" s="124" t="s">
        <v>11037</v>
      </c>
      <c r="F5728" s="124" t="s">
        <v>3</v>
      </c>
      <c r="G5728" s="124">
        <v>1622605</v>
      </c>
      <c r="H5728" s="124"/>
      <c r="I5728" s="128" t="s">
        <v>13305</v>
      </c>
      <c r="J5728" s="124"/>
      <c r="K5728" s="124"/>
      <c r="L5728" s="124"/>
      <c r="M5728" s="124"/>
      <c r="N5728" s="197">
        <v>0</v>
      </c>
      <c r="O5728" s="197">
        <v>100</v>
      </c>
      <c r="P5728" s="124" t="s">
        <v>1314</v>
      </c>
    </row>
    <row r="5729" spans="1:16" ht="63.75">
      <c r="A5729" s="266">
        <v>86</v>
      </c>
      <c r="B5729" s="124"/>
      <c r="C5729" s="125" t="s">
        <v>710</v>
      </c>
      <c r="D5729" s="195">
        <v>43235</v>
      </c>
      <c r="E5729" s="124" t="s">
        <v>11038</v>
      </c>
      <c r="F5729" s="124" t="s">
        <v>3</v>
      </c>
      <c r="G5729" s="124">
        <v>1622626</v>
      </c>
      <c r="H5729" s="124"/>
      <c r="I5729" s="128" t="s">
        <v>13306</v>
      </c>
      <c r="J5729" s="124"/>
      <c r="K5729" s="124"/>
      <c r="L5729" s="124"/>
      <c r="M5729" s="124"/>
      <c r="N5729" s="197">
        <v>0</v>
      </c>
      <c r="O5729" s="197">
        <v>271.5</v>
      </c>
      <c r="P5729" s="124" t="s">
        <v>1314</v>
      </c>
    </row>
    <row r="5730" spans="1:16" ht="51">
      <c r="A5730" s="266">
        <v>342</v>
      </c>
      <c r="B5730" s="124"/>
      <c r="C5730" s="125" t="s">
        <v>816</v>
      </c>
      <c r="D5730" s="195">
        <v>43235</v>
      </c>
      <c r="E5730" s="124" t="s">
        <v>11039</v>
      </c>
      <c r="F5730" s="124" t="s">
        <v>3</v>
      </c>
      <c r="G5730" s="124">
        <v>1622631</v>
      </c>
      <c r="H5730" s="124"/>
      <c r="I5730" s="128" t="s">
        <v>13307</v>
      </c>
      <c r="J5730" s="124"/>
      <c r="K5730" s="124"/>
      <c r="L5730" s="124"/>
      <c r="M5730" s="124"/>
      <c r="N5730" s="197">
        <v>0</v>
      </c>
      <c r="O5730" s="197">
        <v>3040</v>
      </c>
      <c r="P5730" s="124" t="s">
        <v>1314</v>
      </c>
    </row>
    <row r="5731" spans="1:16" ht="51">
      <c r="A5731" s="266">
        <v>212</v>
      </c>
      <c r="B5731" s="124"/>
      <c r="C5731" s="125" t="s">
        <v>761</v>
      </c>
      <c r="D5731" s="195">
        <v>43235</v>
      </c>
      <c r="E5731" s="124" t="s">
        <v>11040</v>
      </c>
      <c r="F5731" s="124" t="s">
        <v>3</v>
      </c>
      <c r="G5731" s="124">
        <v>1622635</v>
      </c>
      <c r="H5731" s="124"/>
      <c r="I5731" s="128" t="s">
        <v>13308</v>
      </c>
      <c r="J5731" s="124"/>
      <c r="K5731" s="124"/>
      <c r="L5731" s="124"/>
      <c r="M5731" s="124"/>
      <c r="N5731" s="197">
        <v>0</v>
      </c>
      <c r="O5731" s="197">
        <v>29</v>
      </c>
      <c r="P5731" s="124" t="s">
        <v>1314</v>
      </c>
    </row>
    <row r="5732" spans="1:16" ht="51">
      <c r="A5732" s="266" t="s">
        <v>619</v>
      </c>
      <c r="B5732" s="124"/>
      <c r="C5732" s="125" t="s">
        <v>713</v>
      </c>
      <c r="D5732" s="195">
        <v>43235</v>
      </c>
      <c r="E5732" s="124" t="s">
        <v>11041</v>
      </c>
      <c r="F5732" s="124" t="s">
        <v>3</v>
      </c>
      <c r="G5732" s="124">
        <v>1622643</v>
      </c>
      <c r="H5732" s="124"/>
      <c r="I5732" s="128" t="s">
        <v>13309</v>
      </c>
      <c r="J5732" s="124"/>
      <c r="K5732" s="124"/>
      <c r="L5732" s="124"/>
      <c r="M5732" s="124"/>
      <c r="N5732" s="197">
        <v>0</v>
      </c>
      <c r="O5732" s="197">
        <v>799.55000000000007</v>
      </c>
      <c r="P5732" s="124" t="s">
        <v>1314</v>
      </c>
    </row>
    <row r="5733" spans="1:16" ht="51">
      <c r="A5733" s="266" t="s">
        <v>619</v>
      </c>
      <c r="B5733" s="124"/>
      <c r="C5733" s="125" t="s">
        <v>713</v>
      </c>
      <c r="D5733" s="195">
        <v>43235</v>
      </c>
      <c r="E5733" s="124" t="s">
        <v>11042</v>
      </c>
      <c r="F5733" s="124" t="s">
        <v>3</v>
      </c>
      <c r="G5733" s="124">
        <v>1622649</v>
      </c>
      <c r="H5733" s="124"/>
      <c r="I5733" s="128" t="s">
        <v>13310</v>
      </c>
      <c r="J5733" s="124"/>
      <c r="K5733" s="124"/>
      <c r="L5733" s="124"/>
      <c r="M5733" s="124"/>
      <c r="N5733" s="197">
        <v>0</v>
      </c>
      <c r="O5733" s="197">
        <v>407.23</v>
      </c>
      <c r="P5733" s="124" t="s">
        <v>1314</v>
      </c>
    </row>
    <row r="5734" spans="1:16" ht="51">
      <c r="A5734" s="266" t="s">
        <v>619</v>
      </c>
      <c r="B5734" s="124"/>
      <c r="C5734" s="125" t="s">
        <v>713</v>
      </c>
      <c r="D5734" s="195">
        <v>43235</v>
      </c>
      <c r="E5734" s="124" t="s">
        <v>11043</v>
      </c>
      <c r="F5734" s="124" t="s">
        <v>3</v>
      </c>
      <c r="G5734" s="124">
        <v>1622576</v>
      </c>
      <c r="H5734" s="124"/>
      <c r="I5734" s="128" t="s">
        <v>13311</v>
      </c>
      <c r="J5734" s="124"/>
      <c r="K5734" s="124"/>
      <c r="L5734" s="124"/>
      <c r="M5734" s="124"/>
      <c r="N5734" s="197">
        <v>0</v>
      </c>
      <c r="O5734" s="197">
        <v>78</v>
      </c>
      <c r="P5734" s="124" t="s">
        <v>1314</v>
      </c>
    </row>
    <row r="5735" spans="1:16" ht="51">
      <c r="A5735" s="266">
        <v>373</v>
      </c>
      <c r="B5735" s="124"/>
      <c r="C5735" s="125" t="s">
        <v>1269</v>
      </c>
      <c r="D5735" s="195">
        <v>43235</v>
      </c>
      <c r="E5735" s="124" t="s">
        <v>11044</v>
      </c>
      <c r="F5735" s="124" t="s">
        <v>3</v>
      </c>
      <c r="G5735" s="124">
        <v>1622570</v>
      </c>
      <c r="H5735" s="124"/>
      <c r="I5735" s="128" t="s">
        <v>13312</v>
      </c>
      <c r="J5735" s="124"/>
      <c r="K5735" s="124"/>
      <c r="L5735" s="124"/>
      <c r="M5735" s="124"/>
      <c r="N5735" s="197">
        <v>0</v>
      </c>
      <c r="O5735" s="197">
        <v>3445.94</v>
      </c>
      <c r="P5735" s="124" t="s">
        <v>1314</v>
      </c>
    </row>
    <row r="5736" spans="1:16" ht="51">
      <c r="A5736" s="266">
        <v>340</v>
      </c>
      <c r="B5736" s="124"/>
      <c r="C5736" s="125" t="s">
        <v>814</v>
      </c>
      <c r="D5736" s="195">
        <v>43235</v>
      </c>
      <c r="E5736" s="124" t="s">
        <v>11045</v>
      </c>
      <c r="F5736" s="124" t="s">
        <v>3</v>
      </c>
      <c r="G5736" s="124">
        <v>1622567</v>
      </c>
      <c r="H5736" s="124"/>
      <c r="I5736" s="128" t="s">
        <v>13313</v>
      </c>
      <c r="J5736" s="124"/>
      <c r="K5736" s="124"/>
      <c r="L5736" s="124"/>
      <c r="M5736" s="124"/>
      <c r="N5736" s="197">
        <v>0</v>
      </c>
      <c r="O5736" s="197">
        <v>643.29</v>
      </c>
      <c r="P5736" s="124" t="s">
        <v>1314</v>
      </c>
    </row>
    <row r="5737" spans="1:16" ht="51">
      <c r="A5737" s="266">
        <v>340</v>
      </c>
      <c r="B5737" s="124"/>
      <c r="C5737" s="125" t="s">
        <v>814</v>
      </c>
      <c r="D5737" s="195">
        <v>43235</v>
      </c>
      <c r="E5737" s="124" t="s">
        <v>11046</v>
      </c>
      <c r="F5737" s="124" t="s">
        <v>3</v>
      </c>
      <c r="G5737" s="124">
        <v>1622565</v>
      </c>
      <c r="H5737" s="124"/>
      <c r="I5737" s="128" t="s">
        <v>13314</v>
      </c>
      <c r="J5737" s="124"/>
      <c r="K5737" s="124"/>
      <c r="L5737" s="124"/>
      <c r="M5737" s="124"/>
      <c r="N5737" s="197">
        <v>0</v>
      </c>
      <c r="O5737" s="197">
        <v>381.68</v>
      </c>
      <c r="P5737" s="124" t="s">
        <v>1314</v>
      </c>
    </row>
    <row r="5738" spans="1:16" ht="51">
      <c r="A5738" s="266">
        <v>81</v>
      </c>
      <c r="B5738" s="124"/>
      <c r="C5738" s="125" t="s">
        <v>709</v>
      </c>
      <c r="D5738" s="195">
        <v>43235</v>
      </c>
      <c r="E5738" s="124" t="s">
        <v>11047</v>
      </c>
      <c r="F5738" s="124" t="s">
        <v>3</v>
      </c>
      <c r="G5738" s="124">
        <v>1622564</v>
      </c>
      <c r="H5738" s="124"/>
      <c r="I5738" s="128" t="s">
        <v>13315</v>
      </c>
      <c r="J5738" s="124"/>
      <c r="K5738" s="124"/>
      <c r="L5738" s="124"/>
      <c r="M5738" s="124"/>
      <c r="N5738" s="197">
        <v>0</v>
      </c>
      <c r="O5738" s="197">
        <v>647.59</v>
      </c>
      <c r="P5738" s="124" t="s">
        <v>1314</v>
      </c>
    </row>
    <row r="5739" spans="1:16" ht="76.5">
      <c r="A5739" s="266">
        <v>86</v>
      </c>
      <c r="B5739" s="124"/>
      <c r="C5739" s="125" t="s">
        <v>710</v>
      </c>
      <c r="D5739" s="195">
        <v>43235</v>
      </c>
      <c r="E5739" s="124" t="s">
        <v>11048</v>
      </c>
      <c r="F5739" s="124" t="s">
        <v>3</v>
      </c>
      <c r="G5739" s="124">
        <v>1622558</v>
      </c>
      <c r="H5739" s="124"/>
      <c r="I5739" s="128" t="s">
        <v>13316</v>
      </c>
      <c r="J5739" s="124"/>
      <c r="K5739" s="124"/>
      <c r="L5739" s="124"/>
      <c r="M5739" s="124"/>
      <c r="N5739" s="197">
        <v>0</v>
      </c>
      <c r="O5739" s="197">
        <v>0.8</v>
      </c>
      <c r="P5739" s="124" t="s">
        <v>1314</v>
      </c>
    </row>
    <row r="5740" spans="1:16" ht="51">
      <c r="A5740" s="266" t="s">
        <v>620</v>
      </c>
      <c r="B5740" s="124"/>
      <c r="C5740" s="125" t="s">
        <v>714</v>
      </c>
      <c r="D5740" s="195">
        <v>43235</v>
      </c>
      <c r="E5740" s="124" t="s">
        <v>11049</v>
      </c>
      <c r="F5740" s="124" t="s">
        <v>11</v>
      </c>
      <c r="G5740" s="124">
        <v>10716</v>
      </c>
      <c r="H5740" s="124"/>
      <c r="I5740" s="128" t="s">
        <v>13317</v>
      </c>
      <c r="J5740" s="124"/>
      <c r="K5740" s="124"/>
      <c r="L5740" s="124"/>
      <c r="M5740" s="124"/>
      <c r="N5740" s="197">
        <v>833.55</v>
      </c>
      <c r="O5740" s="197">
        <v>0</v>
      </c>
      <c r="P5740" s="124" t="s">
        <v>1314</v>
      </c>
    </row>
    <row r="5741" spans="1:16" ht="89.25">
      <c r="A5741" s="266">
        <v>197</v>
      </c>
      <c r="B5741" s="124"/>
      <c r="C5741" s="125" t="s">
        <v>754</v>
      </c>
      <c r="D5741" s="195">
        <v>43235</v>
      </c>
      <c r="E5741" s="124" t="s">
        <v>11050</v>
      </c>
      <c r="F5741" s="124" t="s">
        <v>15</v>
      </c>
      <c r="G5741" s="124">
        <v>4971</v>
      </c>
      <c r="H5741" s="124"/>
      <c r="I5741" s="128" t="s">
        <v>13318</v>
      </c>
      <c r="J5741" s="124"/>
      <c r="K5741" s="124"/>
      <c r="L5741" s="124"/>
      <c r="M5741" s="124"/>
      <c r="N5741" s="197">
        <v>292.08999999999997</v>
      </c>
      <c r="O5741" s="197">
        <v>0</v>
      </c>
      <c r="P5741" s="124" t="s">
        <v>1314</v>
      </c>
    </row>
    <row r="5742" spans="1:16" ht="102">
      <c r="A5742" s="266">
        <v>197</v>
      </c>
      <c r="B5742" s="124"/>
      <c r="C5742" s="125" t="s">
        <v>754</v>
      </c>
      <c r="D5742" s="195">
        <v>43235</v>
      </c>
      <c r="E5742" s="124" t="s">
        <v>11051</v>
      </c>
      <c r="F5742" s="124" t="s">
        <v>1257</v>
      </c>
      <c r="G5742" s="124">
        <v>4971</v>
      </c>
      <c r="H5742" s="124"/>
      <c r="I5742" s="128" t="s">
        <v>13319</v>
      </c>
      <c r="J5742" s="124"/>
      <c r="K5742" s="124"/>
      <c r="L5742" s="124"/>
      <c r="M5742" s="124"/>
      <c r="N5742" s="197">
        <v>485.32</v>
      </c>
      <c r="O5742" s="197">
        <v>0</v>
      </c>
      <c r="P5742" s="124" t="s">
        <v>1314</v>
      </c>
    </row>
    <row r="5743" spans="1:16" ht="63.75">
      <c r="A5743" s="266">
        <v>513</v>
      </c>
      <c r="B5743" s="124"/>
      <c r="C5743" s="125" t="s">
        <v>201</v>
      </c>
      <c r="D5743" s="195">
        <v>43235</v>
      </c>
      <c r="E5743" s="124" t="s">
        <v>11052</v>
      </c>
      <c r="F5743" s="124" t="s">
        <v>15</v>
      </c>
      <c r="G5743" s="124">
        <v>736483</v>
      </c>
      <c r="H5743" s="124"/>
      <c r="I5743" s="128" t="s">
        <v>13320</v>
      </c>
      <c r="J5743" s="124"/>
      <c r="K5743" s="124"/>
      <c r="L5743" s="124"/>
      <c r="M5743" s="124"/>
      <c r="N5743" s="197">
        <v>50</v>
      </c>
      <c r="O5743" s="197">
        <v>0</v>
      </c>
      <c r="P5743" s="124" t="s">
        <v>1314</v>
      </c>
    </row>
    <row r="5744" spans="1:16" ht="63.75">
      <c r="A5744" s="266">
        <v>10</v>
      </c>
      <c r="B5744" s="124"/>
      <c r="C5744" s="125" t="s">
        <v>690</v>
      </c>
      <c r="D5744" s="195">
        <v>43235</v>
      </c>
      <c r="E5744" s="124" t="s">
        <v>11053</v>
      </c>
      <c r="F5744" s="124" t="s">
        <v>6</v>
      </c>
      <c r="G5744" s="124">
        <v>736603</v>
      </c>
      <c r="H5744" s="124"/>
      <c r="I5744" s="128" t="s">
        <v>13321</v>
      </c>
      <c r="J5744" s="124"/>
      <c r="K5744" s="124"/>
      <c r="L5744" s="124"/>
      <c r="M5744" s="124"/>
      <c r="N5744" s="197">
        <v>0</v>
      </c>
      <c r="O5744" s="197">
        <v>12416.6</v>
      </c>
      <c r="P5744" s="124" t="s">
        <v>1314</v>
      </c>
    </row>
    <row r="5745" spans="1:16" ht="63.75">
      <c r="A5745" s="266">
        <v>10</v>
      </c>
      <c r="B5745" s="124"/>
      <c r="C5745" s="125" t="s">
        <v>690</v>
      </c>
      <c r="D5745" s="195">
        <v>43235</v>
      </c>
      <c r="E5745" s="124" t="s">
        <v>11054</v>
      </c>
      <c r="F5745" s="124" t="s">
        <v>6</v>
      </c>
      <c r="G5745" s="124">
        <v>736605</v>
      </c>
      <c r="H5745" s="124"/>
      <c r="I5745" s="128" t="s">
        <v>13322</v>
      </c>
      <c r="J5745" s="124"/>
      <c r="K5745" s="124"/>
      <c r="L5745" s="124"/>
      <c r="M5745" s="124"/>
      <c r="N5745" s="197">
        <v>0</v>
      </c>
      <c r="O5745" s="197">
        <v>14253.02</v>
      </c>
      <c r="P5745" s="124" t="s">
        <v>1314</v>
      </c>
    </row>
    <row r="5746" spans="1:16" ht="63.75">
      <c r="A5746" s="266">
        <v>10</v>
      </c>
      <c r="B5746" s="124"/>
      <c r="C5746" s="125" t="s">
        <v>690</v>
      </c>
      <c r="D5746" s="195">
        <v>43235</v>
      </c>
      <c r="E5746" s="124" t="s">
        <v>11055</v>
      </c>
      <c r="F5746" s="124" t="s">
        <v>15</v>
      </c>
      <c r="G5746" s="124">
        <v>736604</v>
      </c>
      <c r="H5746" s="124"/>
      <c r="I5746" s="128" t="s">
        <v>13323</v>
      </c>
      <c r="J5746" s="124"/>
      <c r="K5746" s="124"/>
      <c r="L5746" s="124"/>
      <c r="M5746" s="124"/>
      <c r="N5746" s="197">
        <v>50</v>
      </c>
      <c r="O5746" s="197">
        <v>0</v>
      </c>
      <c r="P5746" s="124" t="s">
        <v>1314</v>
      </c>
    </row>
    <row r="5747" spans="1:16" ht="63.75">
      <c r="A5747" s="266">
        <v>10</v>
      </c>
      <c r="B5747" s="124"/>
      <c r="C5747" s="125" t="s">
        <v>690</v>
      </c>
      <c r="D5747" s="195">
        <v>43235</v>
      </c>
      <c r="E5747" s="124" t="s">
        <v>11056</v>
      </c>
      <c r="F5747" s="124" t="s">
        <v>15</v>
      </c>
      <c r="G5747" s="124">
        <v>736606</v>
      </c>
      <c r="H5747" s="124"/>
      <c r="I5747" s="128" t="s">
        <v>13324</v>
      </c>
      <c r="J5747" s="124"/>
      <c r="K5747" s="124"/>
      <c r="L5747" s="124"/>
      <c r="M5747" s="124"/>
      <c r="N5747" s="197">
        <v>50</v>
      </c>
      <c r="O5747" s="197">
        <v>0</v>
      </c>
      <c r="P5747" s="124" t="s">
        <v>1314</v>
      </c>
    </row>
    <row r="5748" spans="1:16" ht="89.25">
      <c r="A5748" s="266">
        <v>576</v>
      </c>
      <c r="B5748" s="124"/>
      <c r="C5748" s="125" t="s">
        <v>852</v>
      </c>
      <c r="D5748" s="195">
        <v>43235</v>
      </c>
      <c r="E5748" s="124" t="s">
        <v>11057</v>
      </c>
      <c r="F5748" s="124" t="s">
        <v>15</v>
      </c>
      <c r="G5748" s="124">
        <v>4986</v>
      </c>
      <c r="H5748" s="124"/>
      <c r="I5748" s="128" t="s">
        <v>13325</v>
      </c>
      <c r="J5748" s="124"/>
      <c r="K5748" s="124"/>
      <c r="L5748" s="124"/>
      <c r="M5748" s="124"/>
      <c r="N5748" s="197">
        <v>297.70999999999998</v>
      </c>
      <c r="O5748" s="197">
        <v>0</v>
      </c>
      <c r="P5748" s="124" t="s">
        <v>1314</v>
      </c>
    </row>
    <row r="5749" spans="1:16" ht="63.75">
      <c r="A5749" s="266">
        <v>340</v>
      </c>
      <c r="B5749" s="124"/>
      <c r="C5749" s="125" t="s">
        <v>814</v>
      </c>
      <c r="D5749" s="195">
        <v>43235</v>
      </c>
      <c r="E5749" s="124" t="s">
        <v>11058</v>
      </c>
      <c r="F5749" s="124" t="s">
        <v>6</v>
      </c>
      <c r="G5749" s="124">
        <v>737031</v>
      </c>
      <c r="H5749" s="124"/>
      <c r="I5749" s="128" t="s">
        <v>13326</v>
      </c>
      <c r="J5749" s="124"/>
      <c r="K5749" s="124"/>
      <c r="L5749" s="124"/>
      <c r="M5749" s="124"/>
      <c r="N5749" s="197">
        <v>0</v>
      </c>
      <c r="O5749" s="197">
        <v>171.91</v>
      </c>
      <c r="P5749" s="124" t="s">
        <v>1314</v>
      </c>
    </row>
    <row r="5750" spans="1:16" ht="76.5">
      <c r="A5750" s="266" t="s">
        <v>620</v>
      </c>
      <c r="B5750" s="124"/>
      <c r="C5750" s="125" t="s">
        <v>714</v>
      </c>
      <c r="D5750" s="195">
        <v>43235</v>
      </c>
      <c r="E5750" s="124" t="s">
        <v>11059</v>
      </c>
      <c r="F5750" s="124" t="s">
        <v>6</v>
      </c>
      <c r="G5750" s="124">
        <v>974789</v>
      </c>
      <c r="H5750" s="124"/>
      <c r="I5750" s="128" t="s">
        <v>13327</v>
      </c>
      <c r="J5750" s="124"/>
      <c r="K5750" s="124"/>
      <c r="L5750" s="124"/>
      <c r="M5750" s="124"/>
      <c r="N5750" s="197">
        <v>0</v>
      </c>
      <c r="O5750" s="197">
        <v>10000</v>
      </c>
      <c r="P5750" s="124" t="s">
        <v>1314</v>
      </c>
    </row>
    <row r="5751" spans="1:16" ht="51">
      <c r="A5751" s="266" t="s">
        <v>620</v>
      </c>
      <c r="B5751" s="124"/>
      <c r="C5751" s="125" t="s">
        <v>714</v>
      </c>
      <c r="D5751" s="195">
        <v>43235</v>
      </c>
      <c r="E5751" s="124" t="s">
        <v>11060</v>
      </c>
      <c r="F5751" s="124" t="s">
        <v>11</v>
      </c>
      <c r="G5751" s="124">
        <v>10752</v>
      </c>
      <c r="H5751" s="124"/>
      <c r="I5751" s="128" t="s">
        <v>13328</v>
      </c>
      <c r="J5751" s="124"/>
      <c r="K5751" s="124"/>
      <c r="L5751" s="124"/>
      <c r="M5751" s="124"/>
      <c r="N5751" s="197">
        <v>366.73</v>
      </c>
      <c r="O5751" s="197">
        <v>0</v>
      </c>
      <c r="P5751" s="124" t="s">
        <v>1314</v>
      </c>
    </row>
    <row r="5752" spans="1:16" ht="51">
      <c r="A5752" s="266">
        <v>340</v>
      </c>
      <c r="B5752" s="124"/>
      <c r="C5752" s="125" t="s">
        <v>814</v>
      </c>
      <c r="D5752" s="195">
        <v>43235</v>
      </c>
      <c r="E5752" s="124" t="s">
        <v>11061</v>
      </c>
      <c r="F5752" s="124" t="s">
        <v>15</v>
      </c>
      <c r="G5752" s="124">
        <v>737032</v>
      </c>
      <c r="H5752" s="124"/>
      <c r="I5752" s="128" t="s">
        <v>13329</v>
      </c>
      <c r="J5752" s="124"/>
      <c r="K5752" s="124"/>
      <c r="L5752" s="124"/>
      <c r="M5752" s="124"/>
      <c r="N5752" s="197">
        <v>50</v>
      </c>
      <c r="O5752" s="197">
        <v>0</v>
      </c>
      <c r="P5752" s="124" t="s">
        <v>1314</v>
      </c>
    </row>
    <row r="5753" spans="1:16" ht="63.75">
      <c r="A5753" s="266">
        <v>25</v>
      </c>
      <c r="B5753" s="124"/>
      <c r="C5753" s="125" t="s">
        <v>694</v>
      </c>
      <c r="D5753" s="195">
        <v>43235</v>
      </c>
      <c r="E5753" s="124" t="s">
        <v>11062</v>
      </c>
      <c r="F5753" s="124" t="s">
        <v>6</v>
      </c>
      <c r="G5753" s="124">
        <v>921759</v>
      </c>
      <c r="H5753" s="124"/>
      <c r="I5753" s="128" t="s">
        <v>13330</v>
      </c>
      <c r="J5753" s="124"/>
      <c r="K5753" s="124"/>
      <c r="L5753" s="124"/>
      <c r="M5753" s="124"/>
      <c r="N5753" s="197">
        <v>0</v>
      </c>
      <c r="O5753" s="197">
        <v>34.07</v>
      </c>
      <c r="P5753" s="124" t="s">
        <v>1314</v>
      </c>
    </row>
    <row r="5754" spans="1:16" ht="51">
      <c r="A5754" s="266">
        <v>526</v>
      </c>
      <c r="B5754" s="124"/>
      <c r="C5754" s="125" t="s">
        <v>846</v>
      </c>
      <c r="D5754" s="195">
        <v>43236</v>
      </c>
      <c r="E5754" s="124" t="s">
        <v>11063</v>
      </c>
      <c r="F5754" s="124" t="s">
        <v>3</v>
      </c>
      <c r="G5754" s="124">
        <v>1623174</v>
      </c>
      <c r="H5754" s="124"/>
      <c r="I5754" s="128" t="s">
        <v>13331</v>
      </c>
      <c r="J5754" s="124"/>
      <c r="K5754" s="124"/>
      <c r="L5754" s="124"/>
      <c r="M5754" s="124"/>
      <c r="N5754" s="197">
        <v>0</v>
      </c>
      <c r="O5754" s="197">
        <v>291.86</v>
      </c>
      <c r="P5754" s="124" t="s">
        <v>1314</v>
      </c>
    </row>
    <row r="5755" spans="1:16" ht="38.25">
      <c r="A5755" s="266">
        <v>86</v>
      </c>
      <c r="B5755" s="124"/>
      <c r="C5755" s="125" t="s">
        <v>710</v>
      </c>
      <c r="D5755" s="195">
        <v>43236</v>
      </c>
      <c r="E5755" s="124" t="s">
        <v>11064</v>
      </c>
      <c r="F5755" s="124" t="s">
        <v>3</v>
      </c>
      <c r="G5755" s="124">
        <v>1623177</v>
      </c>
      <c r="H5755" s="124"/>
      <c r="I5755" s="128" t="s">
        <v>13332</v>
      </c>
      <c r="J5755" s="124"/>
      <c r="K5755" s="124"/>
      <c r="L5755" s="124"/>
      <c r="M5755" s="124"/>
      <c r="N5755" s="197">
        <v>0</v>
      </c>
      <c r="O5755" s="197">
        <v>4.95</v>
      </c>
      <c r="P5755" s="124" t="s">
        <v>1314</v>
      </c>
    </row>
    <row r="5756" spans="1:16" ht="63.75">
      <c r="A5756" s="266">
        <v>512</v>
      </c>
      <c r="B5756" s="124"/>
      <c r="C5756" s="125" t="s">
        <v>840</v>
      </c>
      <c r="D5756" s="195">
        <v>43236</v>
      </c>
      <c r="E5756" s="124" t="s">
        <v>11065</v>
      </c>
      <c r="F5756" s="124" t="s">
        <v>3</v>
      </c>
      <c r="G5756" s="124">
        <v>1623178</v>
      </c>
      <c r="H5756" s="124"/>
      <c r="I5756" s="128" t="s">
        <v>13333</v>
      </c>
      <c r="J5756" s="124"/>
      <c r="K5756" s="124"/>
      <c r="L5756" s="124"/>
      <c r="M5756" s="124"/>
      <c r="N5756" s="197">
        <v>0</v>
      </c>
      <c r="O5756" s="197">
        <v>15</v>
      </c>
      <c r="P5756" s="124" t="s">
        <v>1314</v>
      </c>
    </row>
    <row r="5757" spans="1:16" ht="51">
      <c r="A5757" s="266">
        <v>526</v>
      </c>
      <c r="B5757" s="124"/>
      <c r="C5757" s="125" t="s">
        <v>846</v>
      </c>
      <c r="D5757" s="195">
        <v>43236</v>
      </c>
      <c r="E5757" s="124" t="s">
        <v>11066</v>
      </c>
      <c r="F5757" s="124" t="s">
        <v>3</v>
      </c>
      <c r="G5757" s="124">
        <v>1623206</v>
      </c>
      <c r="H5757" s="124"/>
      <c r="I5757" s="128" t="s">
        <v>13334</v>
      </c>
      <c r="J5757" s="124"/>
      <c r="K5757" s="124"/>
      <c r="L5757" s="124"/>
      <c r="M5757" s="124"/>
      <c r="N5757" s="197">
        <v>0</v>
      </c>
      <c r="O5757" s="197">
        <v>120</v>
      </c>
      <c r="P5757" s="124" t="s">
        <v>1314</v>
      </c>
    </row>
    <row r="5758" spans="1:16" ht="38.25">
      <c r="A5758" s="266">
        <v>526</v>
      </c>
      <c r="B5758" s="124"/>
      <c r="C5758" s="125" t="s">
        <v>846</v>
      </c>
      <c r="D5758" s="195">
        <v>43236</v>
      </c>
      <c r="E5758" s="124" t="s">
        <v>11067</v>
      </c>
      <c r="F5758" s="124" t="s">
        <v>3</v>
      </c>
      <c r="G5758" s="124">
        <v>1623229</v>
      </c>
      <c r="H5758" s="124"/>
      <c r="I5758" s="128" t="s">
        <v>13335</v>
      </c>
      <c r="J5758" s="124"/>
      <c r="K5758" s="124"/>
      <c r="L5758" s="124"/>
      <c r="M5758" s="124"/>
      <c r="N5758" s="197">
        <v>0</v>
      </c>
      <c r="O5758" s="197">
        <v>220</v>
      </c>
      <c r="P5758" s="124" t="s">
        <v>1314</v>
      </c>
    </row>
    <row r="5759" spans="1:16" ht="38.25">
      <c r="A5759" s="266">
        <v>526</v>
      </c>
      <c r="B5759" s="124"/>
      <c r="C5759" s="125" t="s">
        <v>846</v>
      </c>
      <c r="D5759" s="195">
        <v>43236</v>
      </c>
      <c r="E5759" s="124" t="s">
        <v>11068</v>
      </c>
      <c r="F5759" s="124" t="s">
        <v>3</v>
      </c>
      <c r="G5759" s="124">
        <v>1623237</v>
      </c>
      <c r="H5759" s="124"/>
      <c r="I5759" s="128" t="s">
        <v>13336</v>
      </c>
      <c r="J5759" s="124"/>
      <c r="K5759" s="124"/>
      <c r="L5759" s="124"/>
      <c r="M5759" s="124"/>
      <c r="N5759" s="197">
        <v>0</v>
      </c>
      <c r="O5759" s="197">
        <v>300</v>
      </c>
      <c r="P5759" s="124" t="s">
        <v>1314</v>
      </c>
    </row>
    <row r="5760" spans="1:16" ht="51">
      <c r="A5760" s="266" t="s">
        <v>619</v>
      </c>
      <c r="B5760" s="124"/>
      <c r="C5760" s="125" t="s">
        <v>713</v>
      </c>
      <c r="D5760" s="195">
        <v>43236</v>
      </c>
      <c r="E5760" s="124" t="s">
        <v>11069</v>
      </c>
      <c r="F5760" s="124" t="s">
        <v>3</v>
      </c>
      <c r="G5760" s="124">
        <v>1623242</v>
      </c>
      <c r="H5760" s="124"/>
      <c r="I5760" s="128" t="s">
        <v>13337</v>
      </c>
      <c r="J5760" s="124"/>
      <c r="K5760" s="124"/>
      <c r="L5760" s="124"/>
      <c r="M5760" s="124"/>
      <c r="N5760" s="197">
        <v>0</v>
      </c>
      <c r="O5760" s="197">
        <v>70</v>
      </c>
      <c r="P5760" s="124" t="s">
        <v>1314</v>
      </c>
    </row>
    <row r="5761" spans="1:16" ht="51">
      <c r="A5761" s="266" t="s">
        <v>619</v>
      </c>
      <c r="B5761" s="124"/>
      <c r="C5761" s="125" t="s">
        <v>713</v>
      </c>
      <c r="D5761" s="195">
        <v>43236</v>
      </c>
      <c r="E5761" s="124" t="s">
        <v>11070</v>
      </c>
      <c r="F5761" s="124" t="s">
        <v>3</v>
      </c>
      <c r="G5761" s="124">
        <v>1623245</v>
      </c>
      <c r="H5761" s="124"/>
      <c r="I5761" s="128" t="s">
        <v>13338</v>
      </c>
      <c r="J5761" s="124"/>
      <c r="K5761" s="124"/>
      <c r="L5761" s="124"/>
      <c r="M5761" s="124"/>
      <c r="N5761" s="197">
        <v>0</v>
      </c>
      <c r="O5761" s="197">
        <v>70</v>
      </c>
      <c r="P5761" s="124" t="s">
        <v>1314</v>
      </c>
    </row>
    <row r="5762" spans="1:16" ht="38.25">
      <c r="A5762" s="266">
        <v>20</v>
      </c>
      <c r="B5762" s="124"/>
      <c r="C5762" s="125" t="s">
        <v>693</v>
      </c>
      <c r="D5762" s="195">
        <v>43236</v>
      </c>
      <c r="E5762" s="124" t="s">
        <v>11071</v>
      </c>
      <c r="F5762" s="124" t="s">
        <v>3</v>
      </c>
      <c r="G5762" s="124">
        <v>1623262</v>
      </c>
      <c r="H5762" s="124"/>
      <c r="I5762" s="128" t="s">
        <v>13339</v>
      </c>
      <c r="J5762" s="124"/>
      <c r="K5762" s="124"/>
      <c r="L5762" s="124"/>
      <c r="M5762" s="124"/>
      <c r="N5762" s="197">
        <v>0</v>
      </c>
      <c r="O5762" s="197">
        <v>1384</v>
      </c>
      <c r="P5762" s="124" t="s">
        <v>1314</v>
      </c>
    </row>
    <row r="5763" spans="1:16" ht="51">
      <c r="A5763" s="266" t="s">
        <v>619</v>
      </c>
      <c r="B5763" s="124"/>
      <c r="C5763" s="125" t="s">
        <v>713</v>
      </c>
      <c r="D5763" s="195">
        <v>43236</v>
      </c>
      <c r="E5763" s="124" t="s">
        <v>11072</v>
      </c>
      <c r="F5763" s="124" t="s">
        <v>3</v>
      </c>
      <c r="G5763" s="124">
        <v>1623275</v>
      </c>
      <c r="H5763" s="124"/>
      <c r="I5763" s="128" t="s">
        <v>13340</v>
      </c>
      <c r="J5763" s="124"/>
      <c r="K5763" s="124"/>
      <c r="L5763" s="124"/>
      <c r="M5763" s="124"/>
      <c r="N5763" s="197">
        <v>0</v>
      </c>
      <c r="O5763" s="197">
        <v>2478</v>
      </c>
      <c r="P5763" s="124" t="s">
        <v>1314</v>
      </c>
    </row>
    <row r="5764" spans="1:16" ht="51">
      <c r="A5764" s="266">
        <v>86</v>
      </c>
      <c r="B5764" s="124"/>
      <c r="C5764" s="125" t="s">
        <v>710</v>
      </c>
      <c r="D5764" s="195">
        <v>43236</v>
      </c>
      <c r="E5764" s="124" t="s">
        <v>11073</v>
      </c>
      <c r="F5764" s="124" t="s">
        <v>3</v>
      </c>
      <c r="G5764" s="124">
        <v>1623130</v>
      </c>
      <c r="H5764" s="124"/>
      <c r="I5764" s="128" t="s">
        <v>13341</v>
      </c>
      <c r="J5764" s="124"/>
      <c r="K5764" s="124"/>
      <c r="L5764" s="124"/>
      <c r="M5764" s="124"/>
      <c r="N5764" s="197">
        <v>0</v>
      </c>
      <c r="O5764" s="197">
        <v>3943.2200000000003</v>
      </c>
      <c r="P5764" s="124" t="s">
        <v>1314</v>
      </c>
    </row>
    <row r="5765" spans="1:16" ht="51">
      <c r="A5765" s="266">
        <v>86</v>
      </c>
      <c r="B5765" s="124"/>
      <c r="C5765" s="125" t="s">
        <v>710</v>
      </c>
      <c r="D5765" s="195">
        <v>43236</v>
      </c>
      <c r="E5765" s="124" t="s">
        <v>11074</v>
      </c>
      <c r="F5765" s="124" t="s">
        <v>3</v>
      </c>
      <c r="G5765" s="124">
        <v>1623131</v>
      </c>
      <c r="H5765" s="124"/>
      <c r="I5765" s="128" t="s">
        <v>13342</v>
      </c>
      <c r="J5765" s="124"/>
      <c r="K5765" s="124"/>
      <c r="L5765" s="124"/>
      <c r="M5765" s="124"/>
      <c r="N5765" s="197">
        <v>0</v>
      </c>
      <c r="O5765" s="197">
        <v>684</v>
      </c>
      <c r="P5765" s="124" t="s">
        <v>1314</v>
      </c>
    </row>
    <row r="5766" spans="1:16" ht="38.25">
      <c r="A5766" s="266">
        <v>290</v>
      </c>
      <c r="B5766" s="124"/>
      <c r="C5766" s="125" t="s">
        <v>793</v>
      </c>
      <c r="D5766" s="195">
        <v>43236</v>
      </c>
      <c r="E5766" s="124" t="s">
        <v>11075</v>
      </c>
      <c r="F5766" s="124" t="s">
        <v>3</v>
      </c>
      <c r="G5766" s="124">
        <v>1623144</v>
      </c>
      <c r="H5766" s="124"/>
      <c r="I5766" s="128" t="s">
        <v>13343</v>
      </c>
      <c r="J5766" s="124"/>
      <c r="K5766" s="124"/>
      <c r="L5766" s="124"/>
      <c r="M5766" s="124"/>
      <c r="N5766" s="197">
        <v>0</v>
      </c>
      <c r="O5766" s="197">
        <v>20</v>
      </c>
      <c r="P5766" s="124" t="s">
        <v>1314</v>
      </c>
    </row>
    <row r="5767" spans="1:16" ht="51">
      <c r="A5767" s="266" t="s">
        <v>619</v>
      </c>
      <c r="B5767" s="124"/>
      <c r="C5767" s="125" t="s">
        <v>713</v>
      </c>
      <c r="D5767" s="195">
        <v>43236</v>
      </c>
      <c r="E5767" s="124" t="s">
        <v>11076</v>
      </c>
      <c r="F5767" s="124" t="s">
        <v>3</v>
      </c>
      <c r="G5767" s="124">
        <v>1623146</v>
      </c>
      <c r="H5767" s="124"/>
      <c r="I5767" s="128" t="s">
        <v>9136</v>
      </c>
      <c r="J5767" s="124"/>
      <c r="K5767" s="124"/>
      <c r="L5767" s="124"/>
      <c r="M5767" s="124"/>
      <c r="N5767" s="197">
        <v>0</v>
      </c>
      <c r="O5767" s="197">
        <v>518.27</v>
      </c>
      <c r="P5767" s="124" t="s">
        <v>1314</v>
      </c>
    </row>
    <row r="5768" spans="1:16" ht="51">
      <c r="A5768" s="266">
        <v>203</v>
      </c>
      <c r="B5768" s="124"/>
      <c r="C5768" s="125" t="s">
        <v>757</v>
      </c>
      <c r="D5768" s="195">
        <v>43236</v>
      </c>
      <c r="E5768" s="124" t="s">
        <v>11077</v>
      </c>
      <c r="F5768" s="124" t="s">
        <v>3</v>
      </c>
      <c r="G5768" s="124">
        <v>1623147</v>
      </c>
      <c r="H5768" s="124"/>
      <c r="I5768" s="128" t="s">
        <v>13344</v>
      </c>
      <c r="J5768" s="124"/>
      <c r="K5768" s="124"/>
      <c r="L5768" s="124"/>
      <c r="M5768" s="124"/>
      <c r="N5768" s="197">
        <v>0</v>
      </c>
      <c r="O5768" s="197">
        <v>111.3</v>
      </c>
      <c r="P5768" s="124" t="s">
        <v>1314</v>
      </c>
    </row>
    <row r="5769" spans="1:16" ht="51">
      <c r="A5769" s="266">
        <v>203</v>
      </c>
      <c r="B5769" s="124"/>
      <c r="C5769" s="125" t="s">
        <v>757</v>
      </c>
      <c r="D5769" s="195">
        <v>43236</v>
      </c>
      <c r="E5769" s="124" t="s">
        <v>11078</v>
      </c>
      <c r="F5769" s="124" t="s">
        <v>3</v>
      </c>
      <c r="G5769" s="124">
        <v>1623152</v>
      </c>
      <c r="H5769" s="124"/>
      <c r="I5769" s="128" t="s">
        <v>13345</v>
      </c>
      <c r="J5769" s="124"/>
      <c r="K5769" s="124"/>
      <c r="L5769" s="124"/>
      <c r="M5769" s="124"/>
      <c r="N5769" s="197">
        <v>0</v>
      </c>
      <c r="O5769" s="197">
        <v>111.3</v>
      </c>
      <c r="P5769" s="124" t="s">
        <v>1314</v>
      </c>
    </row>
    <row r="5770" spans="1:16" ht="51">
      <c r="A5770" s="266" t="s">
        <v>619</v>
      </c>
      <c r="B5770" s="124"/>
      <c r="C5770" s="125" t="s">
        <v>713</v>
      </c>
      <c r="D5770" s="195">
        <v>43236</v>
      </c>
      <c r="E5770" s="124" t="s">
        <v>11079</v>
      </c>
      <c r="F5770" s="124" t="s">
        <v>3</v>
      </c>
      <c r="G5770" s="124">
        <v>1623153</v>
      </c>
      <c r="H5770" s="124"/>
      <c r="I5770" s="128" t="s">
        <v>13346</v>
      </c>
      <c r="J5770" s="124"/>
      <c r="K5770" s="124"/>
      <c r="L5770" s="124"/>
      <c r="M5770" s="124"/>
      <c r="N5770" s="197">
        <v>0</v>
      </c>
      <c r="O5770" s="197">
        <v>2425.46</v>
      </c>
      <c r="P5770" s="124" t="s">
        <v>1314</v>
      </c>
    </row>
    <row r="5771" spans="1:16" ht="51">
      <c r="A5771" s="266" t="s">
        <v>619</v>
      </c>
      <c r="B5771" s="124"/>
      <c r="C5771" s="125" t="s">
        <v>713</v>
      </c>
      <c r="D5771" s="195">
        <v>43236</v>
      </c>
      <c r="E5771" s="124" t="s">
        <v>11080</v>
      </c>
      <c r="F5771" s="124" t="s">
        <v>3</v>
      </c>
      <c r="G5771" s="124">
        <v>1623159</v>
      </c>
      <c r="H5771" s="124"/>
      <c r="I5771" s="128" t="s">
        <v>13347</v>
      </c>
      <c r="J5771" s="124"/>
      <c r="K5771" s="124"/>
      <c r="L5771" s="124"/>
      <c r="M5771" s="124"/>
      <c r="N5771" s="197">
        <v>0</v>
      </c>
      <c r="O5771" s="197">
        <v>21</v>
      </c>
      <c r="P5771" s="124" t="s">
        <v>1314</v>
      </c>
    </row>
    <row r="5772" spans="1:16" ht="63.75">
      <c r="A5772" s="266">
        <v>681</v>
      </c>
      <c r="B5772" s="124"/>
      <c r="C5772" s="125" t="s">
        <v>237</v>
      </c>
      <c r="D5772" s="195">
        <v>43236</v>
      </c>
      <c r="E5772" s="124" t="s">
        <v>11081</v>
      </c>
      <c r="F5772" s="124" t="s">
        <v>3</v>
      </c>
      <c r="G5772" s="124">
        <v>1623283</v>
      </c>
      <c r="H5772" s="124"/>
      <c r="I5772" s="128" t="s">
        <v>13348</v>
      </c>
      <c r="J5772" s="124"/>
      <c r="K5772" s="124"/>
      <c r="L5772" s="124"/>
      <c r="M5772" s="124"/>
      <c r="N5772" s="197">
        <v>0</v>
      </c>
      <c r="O5772" s="197">
        <v>2.5</v>
      </c>
      <c r="P5772" s="124" t="s">
        <v>1314</v>
      </c>
    </row>
    <row r="5773" spans="1:16" ht="38.25">
      <c r="A5773" s="266">
        <v>206</v>
      </c>
      <c r="B5773" s="124"/>
      <c r="C5773" s="125" t="s">
        <v>758</v>
      </c>
      <c r="D5773" s="195">
        <v>43236</v>
      </c>
      <c r="E5773" s="124" t="s">
        <v>11082</v>
      </c>
      <c r="F5773" s="124" t="s">
        <v>3</v>
      </c>
      <c r="G5773" s="124">
        <v>1623288</v>
      </c>
      <c r="H5773" s="124"/>
      <c r="I5773" s="128" t="s">
        <v>13349</v>
      </c>
      <c r="J5773" s="124"/>
      <c r="K5773" s="124"/>
      <c r="L5773" s="124"/>
      <c r="M5773" s="124"/>
      <c r="N5773" s="197">
        <v>0</v>
      </c>
      <c r="O5773" s="197">
        <v>64.599999999999994</v>
      </c>
      <c r="P5773" s="124" t="s">
        <v>1314</v>
      </c>
    </row>
    <row r="5774" spans="1:16" ht="38.25">
      <c r="A5774" s="266">
        <v>206</v>
      </c>
      <c r="B5774" s="124"/>
      <c r="C5774" s="125" t="s">
        <v>758</v>
      </c>
      <c r="D5774" s="195">
        <v>43236</v>
      </c>
      <c r="E5774" s="124" t="s">
        <v>11083</v>
      </c>
      <c r="F5774" s="124" t="s">
        <v>3</v>
      </c>
      <c r="G5774" s="124">
        <v>1623289</v>
      </c>
      <c r="H5774" s="124"/>
      <c r="I5774" s="128" t="s">
        <v>13350</v>
      </c>
      <c r="J5774" s="124"/>
      <c r="K5774" s="124"/>
      <c r="L5774" s="124"/>
      <c r="M5774" s="124"/>
      <c r="N5774" s="197">
        <v>0</v>
      </c>
      <c r="O5774" s="197">
        <v>39.5</v>
      </c>
      <c r="P5774" s="124" t="s">
        <v>1314</v>
      </c>
    </row>
    <row r="5775" spans="1:16" ht="38.25">
      <c r="A5775" s="266">
        <v>206</v>
      </c>
      <c r="B5775" s="124"/>
      <c r="C5775" s="125" t="s">
        <v>758</v>
      </c>
      <c r="D5775" s="195">
        <v>43236</v>
      </c>
      <c r="E5775" s="124" t="s">
        <v>11084</v>
      </c>
      <c r="F5775" s="124" t="s">
        <v>3</v>
      </c>
      <c r="G5775" s="124">
        <v>1623291</v>
      </c>
      <c r="H5775" s="124"/>
      <c r="I5775" s="128" t="s">
        <v>13351</v>
      </c>
      <c r="J5775" s="124"/>
      <c r="K5775" s="124"/>
      <c r="L5775" s="124"/>
      <c r="M5775" s="124"/>
      <c r="N5775" s="197">
        <v>0</v>
      </c>
      <c r="O5775" s="197">
        <v>20</v>
      </c>
      <c r="P5775" s="124" t="s">
        <v>1314</v>
      </c>
    </row>
    <row r="5776" spans="1:16" ht="63.75">
      <c r="A5776" s="266">
        <v>20</v>
      </c>
      <c r="B5776" s="124"/>
      <c r="C5776" s="125" t="s">
        <v>693</v>
      </c>
      <c r="D5776" s="195">
        <v>43236</v>
      </c>
      <c r="E5776" s="124" t="s">
        <v>11085</v>
      </c>
      <c r="F5776" s="124" t="s">
        <v>3</v>
      </c>
      <c r="G5776" s="124">
        <v>1623022</v>
      </c>
      <c r="H5776" s="124"/>
      <c r="I5776" s="128" t="s">
        <v>13352</v>
      </c>
      <c r="J5776" s="124"/>
      <c r="K5776" s="124"/>
      <c r="L5776" s="124"/>
      <c r="M5776" s="124"/>
      <c r="N5776" s="197">
        <v>0</v>
      </c>
      <c r="O5776" s="197">
        <v>395913.82</v>
      </c>
      <c r="P5776" s="124" t="s">
        <v>1314</v>
      </c>
    </row>
    <row r="5777" spans="1:16" ht="51">
      <c r="A5777" s="266">
        <v>41</v>
      </c>
      <c r="B5777" s="124"/>
      <c r="C5777" s="125" t="s">
        <v>697</v>
      </c>
      <c r="D5777" s="195">
        <v>43236</v>
      </c>
      <c r="E5777" s="124" t="s">
        <v>11086</v>
      </c>
      <c r="F5777" s="124" t="s">
        <v>3</v>
      </c>
      <c r="G5777" s="124">
        <v>1623065</v>
      </c>
      <c r="H5777" s="124"/>
      <c r="I5777" s="128" t="s">
        <v>13353</v>
      </c>
      <c r="J5777" s="124"/>
      <c r="K5777" s="124"/>
      <c r="L5777" s="124"/>
      <c r="M5777" s="124"/>
      <c r="N5777" s="197">
        <v>0</v>
      </c>
      <c r="O5777" s="197">
        <v>950915.31</v>
      </c>
      <c r="P5777" s="124" t="s">
        <v>1314</v>
      </c>
    </row>
    <row r="5778" spans="1:16" ht="51">
      <c r="A5778" s="266">
        <v>25</v>
      </c>
      <c r="B5778" s="124"/>
      <c r="C5778" s="125" t="s">
        <v>694</v>
      </c>
      <c r="D5778" s="195">
        <v>43236</v>
      </c>
      <c r="E5778" s="124" t="s">
        <v>11087</v>
      </c>
      <c r="F5778" s="124" t="s">
        <v>3</v>
      </c>
      <c r="G5778" s="124">
        <v>1623071</v>
      </c>
      <c r="H5778" s="124"/>
      <c r="I5778" s="128" t="s">
        <v>13354</v>
      </c>
      <c r="J5778" s="124"/>
      <c r="K5778" s="124"/>
      <c r="L5778" s="124"/>
      <c r="M5778" s="124"/>
      <c r="N5778" s="197">
        <v>0</v>
      </c>
      <c r="O5778" s="197">
        <v>148076.45000000001</v>
      </c>
      <c r="P5778" s="124" t="s">
        <v>1314</v>
      </c>
    </row>
    <row r="5779" spans="1:16" ht="63.75">
      <c r="A5779" s="266">
        <v>290</v>
      </c>
      <c r="B5779" s="124"/>
      <c r="C5779" s="125" t="s">
        <v>793</v>
      </c>
      <c r="D5779" s="195">
        <v>43236</v>
      </c>
      <c r="E5779" s="124" t="s">
        <v>11088</v>
      </c>
      <c r="F5779" s="124" t="s">
        <v>3</v>
      </c>
      <c r="G5779" s="124">
        <v>1623136</v>
      </c>
      <c r="H5779" s="124"/>
      <c r="I5779" s="128" t="s">
        <v>13355</v>
      </c>
      <c r="J5779" s="124"/>
      <c r="K5779" s="124"/>
      <c r="L5779" s="124"/>
      <c r="M5779" s="124"/>
      <c r="N5779" s="197">
        <v>0</v>
      </c>
      <c r="O5779" s="197">
        <v>90718.05</v>
      </c>
      <c r="P5779" s="124" t="s">
        <v>1314</v>
      </c>
    </row>
    <row r="5780" spans="1:16" ht="63.75">
      <c r="A5780" s="266">
        <v>526</v>
      </c>
      <c r="B5780" s="124"/>
      <c r="C5780" s="125" t="s">
        <v>846</v>
      </c>
      <c r="D5780" s="195">
        <v>43236</v>
      </c>
      <c r="E5780" s="124" t="s">
        <v>11089</v>
      </c>
      <c r="F5780" s="124" t="s">
        <v>3</v>
      </c>
      <c r="G5780" s="124">
        <v>1623137</v>
      </c>
      <c r="H5780" s="124"/>
      <c r="I5780" s="128" t="s">
        <v>13356</v>
      </c>
      <c r="J5780" s="124"/>
      <c r="K5780" s="124"/>
      <c r="L5780" s="124"/>
      <c r="M5780" s="124"/>
      <c r="N5780" s="197">
        <v>0</v>
      </c>
      <c r="O5780" s="197">
        <v>5089.92</v>
      </c>
      <c r="P5780" s="124" t="s">
        <v>1314</v>
      </c>
    </row>
    <row r="5781" spans="1:16" ht="51">
      <c r="A5781" s="266">
        <v>290</v>
      </c>
      <c r="B5781" s="124"/>
      <c r="C5781" s="125" t="s">
        <v>793</v>
      </c>
      <c r="D5781" s="195">
        <v>43236</v>
      </c>
      <c r="E5781" s="124" t="s">
        <v>11090</v>
      </c>
      <c r="F5781" s="124" t="s">
        <v>3</v>
      </c>
      <c r="G5781" s="124">
        <v>1623140</v>
      </c>
      <c r="H5781" s="124"/>
      <c r="I5781" s="128" t="s">
        <v>13357</v>
      </c>
      <c r="J5781" s="124"/>
      <c r="K5781" s="124"/>
      <c r="L5781" s="124"/>
      <c r="M5781" s="124"/>
      <c r="N5781" s="197">
        <v>0</v>
      </c>
      <c r="O5781" s="197">
        <v>419.2</v>
      </c>
      <c r="P5781" s="124" t="s">
        <v>1314</v>
      </c>
    </row>
    <row r="5782" spans="1:16" ht="63.75">
      <c r="A5782" s="266">
        <v>290</v>
      </c>
      <c r="B5782" s="124"/>
      <c r="C5782" s="125" t="s">
        <v>793</v>
      </c>
      <c r="D5782" s="195">
        <v>43236</v>
      </c>
      <c r="E5782" s="124" t="s">
        <v>11091</v>
      </c>
      <c r="F5782" s="124" t="s">
        <v>3</v>
      </c>
      <c r="G5782" s="124">
        <v>1623142</v>
      </c>
      <c r="H5782" s="124"/>
      <c r="I5782" s="128" t="s">
        <v>13358</v>
      </c>
      <c r="J5782" s="124"/>
      <c r="K5782" s="124"/>
      <c r="L5782" s="124"/>
      <c r="M5782" s="124"/>
      <c r="N5782" s="197">
        <v>0</v>
      </c>
      <c r="O5782" s="197">
        <v>13860</v>
      </c>
      <c r="P5782" s="124" t="s">
        <v>1314</v>
      </c>
    </row>
    <row r="5783" spans="1:16" ht="63.75">
      <c r="A5783" s="266">
        <v>290</v>
      </c>
      <c r="B5783" s="124"/>
      <c r="C5783" s="125" t="s">
        <v>793</v>
      </c>
      <c r="D5783" s="195">
        <v>43236</v>
      </c>
      <c r="E5783" s="124" t="s">
        <v>11092</v>
      </c>
      <c r="F5783" s="124" t="s">
        <v>3</v>
      </c>
      <c r="G5783" s="124">
        <v>1623143</v>
      </c>
      <c r="H5783" s="124"/>
      <c r="I5783" s="128" t="s">
        <v>13359</v>
      </c>
      <c r="J5783" s="124"/>
      <c r="K5783" s="124"/>
      <c r="L5783" s="124"/>
      <c r="M5783" s="124"/>
      <c r="N5783" s="197">
        <v>0</v>
      </c>
      <c r="O5783" s="197">
        <v>10928.960000000001</v>
      </c>
      <c r="P5783" s="124" t="s">
        <v>1314</v>
      </c>
    </row>
    <row r="5784" spans="1:16" ht="51">
      <c r="A5784" s="266">
        <v>86</v>
      </c>
      <c r="B5784" s="124"/>
      <c r="C5784" s="125" t="s">
        <v>710</v>
      </c>
      <c r="D5784" s="195">
        <v>43236</v>
      </c>
      <c r="E5784" s="124" t="s">
        <v>11093</v>
      </c>
      <c r="F5784" s="124" t="s">
        <v>3</v>
      </c>
      <c r="G5784" s="124">
        <v>1623023</v>
      </c>
      <c r="H5784" s="124"/>
      <c r="I5784" s="128" t="s">
        <v>13360</v>
      </c>
      <c r="J5784" s="124"/>
      <c r="K5784" s="124"/>
      <c r="L5784" s="124"/>
      <c r="M5784" s="124"/>
      <c r="N5784" s="197">
        <v>0</v>
      </c>
      <c r="O5784" s="197">
        <v>556.5</v>
      </c>
      <c r="P5784" s="124" t="s">
        <v>1314</v>
      </c>
    </row>
    <row r="5785" spans="1:16" ht="63.75">
      <c r="A5785" s="266" t="s">
        <v>619</v>
      </c>
      <c r="B5785" s="124"/>
      <c r="C5785" s="125" t="s">
        <v>713</v>
      </c>
      <c r="D5785" s="195">
        <v>43236</v>
      </c>
      <c r="E5785" s="124" t="s">
        <v>11094</v>
      </c>
      <c r="F5785" s="124" t="s">
        <v>3</v>
      </c>
      <c r="G5785" s="124">
        <v>1623025</v>
      </c>
      <c r="H5785" s="124"/>
      <c r="I5785" s="128" t="s">
        <v>13361</v>
      </c>
      <c r="J5785" s="124"/>
      <c r="K5785" s="124"/>
      <c r="L5785" s="124"/>
      <c r="M5785" s="124"/>
      <c r="N5785" s="197">
        <v>0</v>
      </c>
      <c r="O5785" s="197">
        <v>30000</v>
      </c>
      <c r="P5785" s="124" t="s">
        <v>1314</v>
      </c>
    </row>
    <row r="5786" spans="1:16" ht="63.75">
      <c r="A5786" s="266" t="s">
        <v>619</v>
      </c>
      <c r="B5786" s="124"/>
      <c r="C5786" s="125" t="s">
        <v>713</v>
      </c>
      <c r="D5786" s="195">
        <v>43236</v>
      </c>
      <c r="E5786" s="124" t="s">
        <v>11095</v>
      </c>
      <c r="F5786" s="124" t="s">
        <v>3</v>
      </c>
      <c r="G5786" s="124">
        <v>1623028</v>
      </c>
      <c r="H5786" s="124"/>
      <c r="I5786" s="128" t="s">
        <v>13362</v>
      </c>
      <c r="J5786" s="124"/>
      <c r="K5786" s="124"/>
      <c r="L5786" s="124"/>
      <c r="M5786" s="124"/>
      <c r="N5786" s="197">
        <v>0</v>
      </c>
      <c r="O5786" s="197">
        <v>940</v>
      </c>
      <c r="P5786" s="124" t="s">
        <v>1314</v>
      </c>
    </row>
    <row r="5787" spans="1:16" ht="38.25">
      <c r="A5787" s="266">
        <v>283</v>
      </c>
      <c r="B5787" s="124"/>
      <c r="C5787" s="125" t="s">
        <v>146</v>
      </c>
      <c r="D5787" s="195">
        <v>43236</v>
      </c>
      <c r="E5787" s="124" t="s">
        <v>11096</v>
      </c>
      <c r="F5787" s="124" t="s">
        <v>3</v>
      </c>
      <c r="G5787" s="124">
        <v>1623064</v>
      </c>
      <c r="H5787" s="124"/>
      <c r="I5787" s="128" t="s">
        <v>13363</v>
      </c>
      <c r="J5787" s="124"/>
      <c r="K5787" s="124"/>
      <c r="L5787" s="124"/>
      <c r="M5787" s="124"/>
      <c r="N5787" s="197">
        <v>0</v>
      </c>
      <c r="O5787" s="197">
        <v>195.5</v>
      </c>
      <c r="P5787" s="124" t="s">
        <v>1314</v>
      </c>
    </row>
    <row r="5788" spans="1:16" ht="51">
      <c r="A5788" s="266" t="s">
        <v>619</v>
      </c>
      <c r="B5788" s="124"/>
      <c r="C5788" s="125" t="s">
        <v>713</v>
      </c>
      <c r="D5788" s="195">
        <v>43236</v>
      </c>
      <c r="E5788" s="124" t="s">
        <v>11097</v>
      </c>
      <c r="F5788" s="124" t="s">
        <v>3</v>
      </c>
      <c r="G5788" s="124">
        <v>1623081</v>
      </c>
      <c r="H5788" s="124"/>
      <c r="I5788" s="128" t="s">
        <v>13364</v>
      </c>
      <c r="J5788" s="124"/>
      <c r="K5788" s="124"/>
      <c r="L5788" s="124"/>
      <c r="M5788" s="124"/>
      <c r="N5788" s="197">
        <v>0</v>
      </c>
      <c r="O5788" s="197">
        <v>2830.52</v>
      </c>
      <c r="P5788" s="124" t="s">
        <v>1314</v>
      </c>
    </row>
    <row r="5789" spans="1:16" ht="114.75">
      <c r="A5789" s="266">
        <v>25</v>
      </c>
      <c r="B5789" s="124"/>
      <c r="C5789" s="125" t="s">
        <v>694</v>
      </c>
      <c r="D5789" s="195">
        <v>43236</v>
      </c>
      <c r="E5789" s="124" t="s">
        <v>11098</v>
      </c>
      <c r="F5789" s="124" t="s">
        <v>1257</v>
      </c>
      <c r="G5789" s="124">
        <v>4968</v>
      </c>
      <c r="H5789" s="124"/>
      <c r="I5789" s="128" t="s">
        <v>13365</v>
      </c>
      <c r="J5789" s="124"/>
      <c r="K5789" s="124"/>
      <c r="L5789" s="124"/>
      <c r="M5789" s="124"/>
      <c r="N5789" s="197">
        <v>1561.2</v>
      </c>
      <c r="O5789" s="197">
        <v>0</v>
      </c>
      <c r="P5789" s="124" t="s">
        <v>1314</v>
      </c>
    </row>
    <row r="5790" spans="1:16" ht="114.75">
      <c r="A5790" s="266">
        <v>25</v>
      </c>
      <c r="B5790" s="124"/>
      <c r="C5790" s="125" t="s">
        <v>694</v>
      </c>
      <c r="D5790" s="195">
        <v>43236</v>
      </c>
      <c r="E5790" s="124" t="s">
        <v>11099</v>
      </c>
      <c r="F5790" s="124" t="s">
        <v>15</v>
      </c>
      <c r="G5790" s="124">
        <v>4968</v>
      </c>
      <c r="H5790" s="124"/>
      <c r="I5790" s="128" t="s">
        <v>13366</v>
      </c>
      <c r="J5790" s="124"/>
      <c r="K5790" s="124"/>
      <c r="L5790" s="124"/>
      <c r="M5790" s="124"/>
      <c r="N5790" s="197">
        <v>483.76</v>
      </c>
      <c r="O5790" s="197">
        <v>0</v>
      </c>
      <c r="P5790" s="124" t="s">
        <v>1314</v>
      </c>
    </row>
    <row r="5791" spans="1:16" ht="76.5">
      <c r="A5791" s="266">
        <v>10</v>
      </c>
      <c r="B5791" s="124"/>
      <c r="C5791" s="125" t="s">
        <v>690</v>
      </c>
      <c r="D5791" s="195">
        <v>43236</v>
      </c>
      <c r="E5791" s="124" t="s">
        <v>11100</v>
      </c>
      <c r="F5791" s="124" t="s">
        <v>6</v>
      </c>
      <c r="G5791" s="124">
        <v>737758</v>
      </c>
      <c r="H5791" s="124"/>
      <c r="I5791" s="128" t="s">
        <v>13367</v>
      </c>
      <c r="J5791" s="124"/>
      <c r="K5791" s="124"/>
      <c r="L5791" s="124"/>
      <c r="M5791" s="124"/>
      <c r="N5791" s="197">
        <v>0</v>
      </c>
      <c r="O5791" s="197">
        <v>14143.54</v>
      </c>
      <c r="P5791" s="124" t="s">
        <v>1314</v>
      </c>
    </row>
    <row r="5792" spans="1:16" ht="63.75">
      <c r="A5792" s="266">
        <v>10</v>
      </c>
      <c r="B5792" s="124"/>
      <c r="C5792" s="125" t="s">
        <v>690</v>
      </c>
      <c r="D5792" s="195">
        <v>43236</v>
      </c>
      <c r="E5792" s="124" t="s">
        <v>11101</v>
      </c>
      <c r="F5792" s="124" t="s">
        <v>15</v>
      </c>
      <c r="G5792" s="124">
        <v>737759</v>
      </c>
      <c r="H5792" s="124"/>
      <c r="I5792" s="128" t="s">
        <v>13368</v>
      </c>
      <c r="J5792" s="124"/>
      <c r="K5792" s="124"/>
      <c r="L5792" s="124"/>
      <c r="M5792" s="124"/>
      <c r="N5792" s="197">
        <v>50</v>
      </c>
      <c r="O5792" s="197">
        <v>0</v>
      </c>
      <c r="P5792" s="124" t="s">
        <v>1314</v>
      </c>
    </row>
    <row r="5793" spans="1:16" ht="51">
      <c r="A5793" s="266">
        <v>513</v>
      </c>
      <c r="B5793" s="124"/>
      <c r="C5793" s="125" t="s">
        <v>201</v>
      </c>
      <c r="D5793" s="195">
        <v>43236</v>
      </c>
      <c r="E5793" s="124" t="s">
        <v>11102</v>
      </c>
      <c r="F5793" s="124" t="s">
        <v>15</v>
      </c>
      <c r="G5793" s="124">
        <v>737826</v>
      </c>
      <c r="H5793" s="124"/>
      <c r="I5793" s="128" t="s">
        <v>6492</v>
      </c>
      <c r="J5793" s="124"/>
      <c r="K5793" s="124"/>
      <c r="L5793" s="124"/>
      <c r="M5793" s="124"/>
      <c r="N5793" s="197">
        <v>50</v>
      </c>
      <c r="O5793" s="197">
        <v>0</v>
      </c>
      <c r="P5793" s="124" t="s">
        <v>1314</v>
      </c>
    </row>
    <row r="5794" spans="1:16" ht="38.25">
      <c r="A5794" s="266">
        <v>117</v>
      </c>
      <c r="B5794" s="124"/>
      <c r="C5794" s="125" t="s">
        <v>722</v>
      </c>
      <c r="D5794" s="195">
        <v>43236</v>
      </c>
      <c r="E5794" s="124" t="s">
        <v>11103</v>
      </c>
      <c r="F5794" s="124" t="s">
        <v>11</v>
      </c>
      <c r="G5794" s="124">
        <v>921836</v>
      </c>
      <c r="H5794" s="124"/>
      <c r="I5794" s="128" t="s">
        <v>13369</v>
      </c>
      <c r="J5794" s="124"/>
      <c r="K5794" s="124"/>
      <c r="L5794" s="124"/>
      <c r="M5794" s="124"/>
      <c r="N5794" s="197">
        <v>50</v>
      </c>
      <c r="O5794" s="197">
        <v>0</v>
      </c>
      <c r="P5794" s="124" t="s">
        <v>1314</v>
      </c>
    </row>
    <row r="5795" spans="1:16" ht="102">
      <c r="A5795" s="266">
        <v>15</v>
      </c>
      <c r="B5795" s="124"/>
      <c r="C5795" s="125" t="s">
        <v>691</v>
      </c>
      <c r="D5795" s="195">
        <v>43236</v>
      </c>
      <c r="E5795" s="124" t="s">
        <v>11104</v>
      </c>
      <c r="F5795" s="124" t="s">
        <v>15</v>
      </c>
      <c r="G5795" s="124">
        <v>4995</v>
      </c>
      <c r="H5795" s="124"/>
      <c r="I5795" s="128" t="s">
        <v>13370</v>
      </c>
      <c r="J5795" s="124"/>
      <c r="K5795" s="124"/>
      <c r="L5795" s="124"/>
      <c r="M5795" s="124"/>
      <c r="N5795" s="197">
        <v>270.82</v>
      </c>
      <c r="O5795" s="197">
        <v>0</v>
      </c>
      <c r="P5795" s="124" t="s">
        <v>1314</v>
      </c>
    </row>
    <row r="5796" spans="1:16" ht="89.25">
      <c r="A5796" s="266">
        <v>526</v>
      </c>
      <c r="B5796" s="124"/>
      <c r="C5796" s="125" t="s">
        <v>846</v>
      </c>
      <c r="D5796" s="195">
        <v>43236</v>
      </c>
      <c r="E5796" s="124" t="s">
        <v>11105</v>
      </c>
      <c r="F5796" s="124" t="s">
        <v>15</v>
      </c>
      <c r="G5796" s="124">
        <v>4992</v>
      </c>
      <c r="H5796" s="124"/>
      <c r="I5796" s="128" t="s">
        <v>13371</v>
      </c>
      <c r="J5796" s="124"/>
      <c r="K5796" s="124"/>
      <c r="L5796" s="124"/>
      <c r="M5796" s="124"/>
      <c r="N5796" s="197">
        <v>367.21</v>
      </c>
      <c r="O5796" s="197">
        <v>0</v>
      </c>
      <c r="P5796" s="124" t="s">
        <v>1314</v>
      </c>
    </row>
    <row r="5797" spans="1:16" ht="102">
      <c r="A5797" s="266">
        <v>46</v>
      </c>
      <c r="B5797" s="124"/>
      <c r="C5797" s="125" t="s">
        <v>698</v>
      </c>
      <c r="D5797" s="195">
        <v>43236</v>
      </c>
      <c r="E5797" s="124" t="s">
        <v>11106</v>
      </c>
      <c r="F5797" s="124" t="s">
        <v>15</v>
      </c>
      <c r="G5797" s="124">
        <v>4993</v>
      </c>
      <c r="H5797" s="124"/>
      <c r="I5797" s="128" t="s">
        <v>13372</v>
      </c>
      <c r="J5797" s="124"/>
      <c r="K5797" s="124"/>
      <c r="L5797" s="124"/>
      <c r="M5797" s="124"/>
      <c r="N5797" s="197">
        <v>5190.68</v>
      </c>
      <c r="O5797" s="197">
        <v>0</v>
      </c>
      <c r="P5797" s="124" t="s">
        <v>1314</v>
      </c>
    </row>
    <row r="5798" spans="1:16" ht="76.5">
      <c r="A5798" s="266">
        <v>25</v>
      </c>
      <c r="B5798" s="124"/>
      <c r="C5798" s="125" t="s">
        <v>694</v>
      </c>
      <c r="D5798" s="195">
        <v>43236</v>
      </c>
      <c r="E5798" s="124" t="s">
        <v>11107</v>
      </c>
      <c r="F5798" s="124" t="s">
        <v>1315</v>
      </c>
      <c r="G5798" s="124">
        <v>17686783</v>
      </c>
      <c r="H5798" s="124"/>
      <c r="I5798" s="128" t="s">
        <v>13373</v>
      </c>
      <c r="J5798" s="124"/>
      <c r="K5798" s="124"/>
      <c r="L5798" s="124"/>
      <c r="M5798" s="124"/>
      <c r="N5798" s="197">
        <v>656199.30000000005</v>
      </c>
      <c r="O5798" s="197">
        <v>0</v>
      </c>
      <c r="P5798" s="124" t="s">
        <v>1314</v>
      </c>
    </row>
    <row r="5799" spans="1:16" ht="76.5">
      <c r="A5799" s="266">
        <v>25</v>
      </c>
      <c r="B5799" s="124"/>
      <c r="C5799" s="125" t="s">
        <v>694</v>
      </c>
      <c r="D5799" s="195">
        <v>43236</v>
      </c>
      <c r="E5799" s="124" t="s">
        <v>11108</v>
      </c>
      <c r="F5799" s="124" t="s">
        <v>1315</v>
      </c>
      <c r="G5799" s="124">
        <v>17686439</v>
      </c>
      <c r="H5799" s="124"/>
      <c r="I5799" s="128" t="s">
        <v>13374</v>
      </c>
      <c r="J5799" s="124"/>
      <c r="K5799" s="124"/>
      <c r="L5799" s="124"/>
      <c r="M5799" s="124"/>
      <c r="N5799" s="197">
        <v>223326.91</v>
      </c>
      <c r="O5799" s="197">
        <v>0</v>
      </c>
      <c r="P5799" s="124" t="s">
        <v>1314</v>
      </c>
    </row>
    <row r="5800" spans="1:16" ht="76.5">
      <c r="A5800" s="266">
        <v>25</v>
      </c>
      <c r="B5800" s="124"/>
      <c r="C5800" s="125" t="s">
        <v>694</v>
      </c>
      <c r="D5800" s="195">
        <v>43236</v>
      </c>
      <c r="E5800" s="124" t="s">
        <v>11109</v>
      </c>
      <c r="F5800" s="124" t="s">
        <v>1315</v>
      </c>
      <c r="G5800" s="124">
        <v>17686796</v>
      </c>
      <c r="H5800" s="124"/>
      <c r="I5800" s="128" t="s">
        <v>13375</v>
      </c>
      <c r="J5800" s="124"/>
      <c r="K5800" s="124"/>
      <c r="L5800" s="124"/>
      <c r="M5800" s="124"/>
      <c r="N5800" s="197">
        <v>140226.43</v>
      </c>
      <c r="O5800" s="197">
        <v>0</v>
      </c>
      <c r="P5800" s="124" t="s">
        <v>1314</v>
      </c>
    </row>
    <row r="5801" spans="1:16" ht="76.5">
      <c r="A5801" s="266">
        <v>25</v>
      </c>
      <c r="B5801" s="124"/>
      <c r="C5801" s="125" t="s">
        <v>694</v>
      </c>
      <c r="D5801" s="195">
        <v>43236</v>
      </c>
      <c r="E5801" s="124" t="s">
        <v>11110</v>
      </c>
      <c r="F5801" s="124" t="s">
        <v>1315</v>
      </c>
      <c r="G5801" s="124">
        <v>17686812</v>
      </c>
      <c r="H5801" s="124"/>
      <c r="I5801" s="128" t="s">
        <v>13376</v>
      </c>
      <c r="J5801" s="124"/>
      <c r="K5801" s="124"/>
      <c r="L5801" s="124"/>
      <c r="M5801" s="124"/>
      <c r="N5801" s="197">
        <v>53311.83</v>
      </c>
      <c r="O5801" s="197">
        <v>0</v>
      </c>
      <c r="P5801" s="124" t="s">
        <v>1314</v>
      </c>
    </row>
    <row r="5802" spans="1:16" ht="76.5">
      <c r="A5802" s="266">
        <v>25</v>
      </c>
      <c r="B5802" s="124"/>
      <c r="C5802" s="125" t="s">
        <v>694</v>
      </c>
      <c r="D5802" s="195">
        <v>43236</v>
      </c>
      <c r="E5802" s="124" t="s">
        <v>11111</v>
      </c>
      <c r="F5802" s="124" t="s">
        <v>1315</v>
      </c>
      <c r="G5802" s="124">
        <v>17686811</v>
      </c>
      <c r="H5802" s="124"/>
      <c r="I5802" s="128" t="s">
        <v>13377</v>
      </c>
      <c r="J5802" s="124"/>
      <c r="K5802" s="124"/>
      <c r="L5802" s="124"/>
      <c r="M5802" s="124"/>
      <c r="N5802" s="197">
        <v>205435.29</v>
      </c>
      <c r="O5802" s="197">
        <v>0</v>
      </c>
      <c r="P5802" s="124" t="s">
        <v>1314</v>
      </c>
    </row>
    <row r="5803" spans="1:16" ht="76.5">
      <c r="A5803" s="266">
        <v>25</v>
      </c>
      <c r="B5803" s="124"/>
      <c r="C5803" s="125" t="s">
        <v>694</v>
      </c>
      <c r="D5803" s="195">
        <v>43236</v>
      </c>
      <c r="E5803" s="124" t="s">
        <v>11112</v>
      </c>
      <c r="F5803" s="124" t="s">
        <v>1315</v>
      </c>
      <c r="G5803" s="124">
        <v>17686817</v>
      </c>
      <c r="H5803" s="124"/>
      <c r="I5803" s="128" t="s">
        <v>13378</v>
      </c>
      <c r="J5803" s="124"/>
      <c r="K5803" s="124"/>
      <c r="L5803" s="124"/>
      <c r="M5803" s="124"/>
      <c r="N5803" s="197">
        <v>1059549.9099999999</v>
      </c>
      <c r="O5803" s="197">
        <v>0</v>
      </c>
      <c r="P5803" s="124" t="s">
        <v>1314</v>
      </c>
    </row>
    <row r="5804" spans="1:16" ht="76.5">
      <c r="A5804" s="266">
        <v>25</v>
      </c>
      <c r="B5804" s="124"/>
      <c r="C5804" s="125" t="s">
        <v>694</v>
      </c>
      <c r="D5804" s="195">
        <v>43236</v>
      </c>
      <c r="E5804" s="124" t="s">
        <v>11113</v>
      </c>
      <c r="F5804" s="124" t="s">
        <v>1315</v>
      </c>
      <c r="G5804" s="124">
        <v>17686826</v>
      </c>
      <c r="H5804" s="124"/>
      <c r="I5804" s="128" t="s">
        <v>13379</v>
      </c>
      <c r="J5804" s="124"/>
      <c r="K5804" s="124"/>
      <c r="L5804" s="124"/>
      <c r="M5804" s="124"/>
      <c r="N5804" s="197">
        <v>86365.53</v>
      </c>
      <c r="O5804" s="197">
        <v>0</v>
      </c>
      <c r="P5804" s="124" t="s">
        <v>1314</v>
      </c>
    </row>
    <row r="5805" spans="1:16" ht="102">
      <c r="A5805" s="266">
        <v>15</v>
      </c>
      <c r="B5805" s="124"/>
      <c r="C5805" s="125" t="s">
        <v>691</v>
      </c>
      <c r="D5805" s="195">
        <v>43236</v>
      </c>
      <c r="E5805" s="124" t="s">
        <v>11114</v>
      </c>
      <c r="F5805" s="124" t="s">
        <v>15</v>
      </c>
      <c r="G5805" s="124">
        <v>4994</v>
      </c>
      <c r="H5805" s="124"/>
      <c r="I5805" s="128" t="s">
        <v>13380</v>
      </c>
      <c r="J5805" s="124"/>
      <c r="K5805" s="124"/>
      <c r="L5805" s="124"/>
      <c r="M5805" s="124"/>
      <c r="N5805" s="197">
        <v>324.67</v>
      </c>
      <c r="O5805" s="197">
        <v>0</v>
      </c>
      <c r="P5805" s="124" t="s">
        <v>1314</v>
      </c>
    </row>
    <row r="5806" spans="1:16" ht="76.5">
      <c r="A5806" s="266">
        <v>20</v>
      </c>
      <c r="B5806" s="124"/>
      <c r="C5806" s="125" t="s">
        <v>693</v>
      </c>
      <c r="D5806" s="195">
        <v>43236</v>
      </c>
      <c r="E5806" s="124" t="s">
        <v>11115</v>
      </c>
      <c r="F5806" s="124" t="s">
        <v>15</v>
      </c>
      <c r="G5806" s="124">
        <v>4988</v>
      </c>
      <c r="H5806" s="124"/>
      <c r="I5806" s="128" t="s">
        <v>13381</v>
      </c>
      <c r="J5806" s="124"/>
      <c r="K5806" s="124"/>
      <c r="L5806" s="124"/>
      <c r="M5806" s="124"/>
      <c r="N5806" s="197">
        <v>317.68</v>
      </c>
      <c r="O5806" s="197">
        <v>0</v>
      </c>
      <c r="P5806" s="124" t="s">
        <v>1314</v>
      </c>
    </row>
    <row r="5807" spans="1:16" ht="89.25">
      <c r="A5807" s="266">
        <v>513</v>
      </c>
      <c r="B5807" s="124"/>
      <c r="C5807" s="125" t="s">
        <v>201</v>
      </c>
      <c r="D5807" s="195">
        <v>43236</v>
      </c>
      <c r="E5807" s="124" t="s">
        <v>11116</v>
      </c>
      <c r="F5807" s="124" t="s">
        <v>15</v>
      </c>
      <c r="G5807" s="124">
        <v>4990</v>
      </c>
      <c r="H5807" s="124"/>
      <c r="I5807" s="128" t="s">
        <v>13382</v>
      </c>
      <c r="J5807" s="124"/>
      <c r="K5807" s="124"/>
      <c r="L5807" s="124"/>
      <c r="M5807" s="124"/>
      <c r="N5807" s="197">
        <v>102856.84</v>
      </c>
      <c r="O5807" s="197">
        <v>0</v>
      </c>
      <c r="P5807" s="124" t="s">
        <v>1314</v>
      </c>
    </row>
    <row r="5808" spans="1:16" ht="89.25">
      <c r="A5808" s="266">
        <v>526</v>
      </c>
      <c r="B5808" s="124"/>
      <c r="C5808" s="125" t="s">
        <v>846</v>
      </c>
      <c r="D5808" s="195">
        <v>43236</v>
      </c>
      <c r="E5808" s="124" t="s">
        <v>11117</v>
      </c>
      <c r="F5808" s="124" t="s">
        <v>15</v>
      </c>
      <c r="G5808" s="124">
        <v>4991</v>
      </c>
      <c r="H5808" s="124"/>
      <c r="I5808" s="128" t="s">
        <v>13383</v>
      </c>
      <c r="J5808" s="124"/>
      <c r="K5808" s="124"/>
      <c r="L5808" s="124"/>
      <c r="M5808" s="124"/>
      <c r="N5808" s="197">
        <v>349.3</v>
      </c>
      <c r="O5808" s="197">
        <v>0</v>
      </c>
      <c r="P5808" s="124" t="s">
        <v>1314</v>
      </c>
    </row>
    <row r="5809" spans="1:16" ht="89.25">
      <c r="A5809" s="266">
        <v>584</v>
      </c>
      <c r="B5809" s="124"/>
      <c r="C5809" s="125" t="s">
        <v>857</v>
      </c>
      <c r="D5809" s="195">
        <v>43236</v>
      </c>
      <c r="E5809" s="124" t="s">
        <v>11118</v>
      </c>
      <c r="F5809" s="124" t="s">
        <v>15</v>
      </c>
      <c r="G5809" s="124">
        <v>4989</v>
      </c>
      <c r="H5809" s="124"/>
      <c r="I5809" s="128" t="s">
        <v>13384</v>
      </c>
      <c r="J5809" s="124"/>
      <c r="K5809" s="124"/>
      <c r="L5809" s="124"/>
      <c r="M5809" s="124"/>
      <c r="N5809" s="197">
        <v>2732.74</v>
      </c>
      <c r="O5809" s="197">
        <v>0</v>
      </c>
      <c r="P5809" s="124" t="s">
        <v>1314</v>
      </c>
    </row>
    <row r="5810" spans="1:16" ht="76.5">
      <c r="A5810" s="266">
        <v>25</v>
      </c>
      <c r="B5810" s="124"/>
      <c r="C5810" s="125" t="s">
        <v>694</v>
      </c>
      <c r="D5810" s="195">
        <v>43236</v>
      </c>
      <c r="E5810" s="124" t="s">
        <v>11119</v>
      </c>
      <c r="F5810" s="124" t="s">
        <v>1315</v>
      </c>
      <c r="G5810" s="124">
        <v>17686994</v>
      </c>
      <c r="H5810" s="124"/>
      <c r="I5810" s="128" t="s">
        <v>13385</v>
      </c>
      <c r="J5810" s="124"/>
      <c r="K5810" s="124"/>
      <c r="L5810" s="124"/>
      <c r="M5810" s="124"/>
      <c r="N5810" s="197">
        <v>85.53</v>
      </c>
      <c r="O5810" s="197">
        <v>0</v>
      </c>
      <c r="P5810" s="124" t="s">
        <v>1314</v>
      </c>
    </row>
    <row r="5811" spans="1:16" ht="76.5">
      <c r="A5811" s="266">
        <v>25</v>
      </c>
      <c r="B5811" s="124"/>
      <c r="C5811" s="125" t="s">
        <v>694</v>
      </c>
      <c r="D5811" s="195">
        <v>43236</v>
      </c>
      <c r="E5811" s="124" t="s">
        <v>11120</v>
      </c>
      <c r="F5811" s="124" t="s">
        <v>1315</v>
      </c>
      <c r="G5811" s="124">
        <v>17686995</v>
      </c>
      <c r="H5811" s="124"/>
      <c r="I5811" s="128" t="s">
        <v>13386</v>
      </c>
      <c r="J5811" s="124"/>
      <c r="K5811" s="124"/>
      <c r="L5811" s="124"/>
      <c r="M5811" s="124"/>
      <c r="N5811" s="197">
        <v>434.49</v>
      </c>
      <c r="O5811" s="197">
        <v>0</v>
      </c>
      <c r="P5811" s="124" t="s">
        <v>1314</v>
      </c>
    </row>
    <row r="5812" spans="1:16" ht="76.5">
      <c r="A5812" s="266">
        <v>25</v>
      </c>
      <c r="B5812" s="124"/>
      <c r="C5812" s="125" t="s">
        <v>694</v>
      </c>
      <c r="D5812" s="195">
        <v>43236</v>
      </c>
      <c r="E5812" s="124" t="s">
        <v>11121</v>
      </c>
      <c r="F5812" s="124" t="s">
        <v>1315</v>
      </c>
      <c r="G5812" s="124">
        <v>17686996</v>
      </c>
      <c r="H5812" s="124"/>
      <c r="I5812" s="128" t="s">
        <v>13387</v>
      </c>
      <c r="J5812" s="124"/>
      <c r="K5812" s="124"/>
      <c r="L5812" s="124"/>
      <c r="M5812" s="124"/>
      <c r="N5812" s="197">
        <v>2.73</v>
      </c>
      <c r="O5812" s="197">
        <v>0</v>
      </c>
      <c r="P5812" s="124" t="s">
        <v>1314</v>
      </c>
    </row>
    <row r="5813" spans="1:16" ht="76.5">
      <c r="A5813" s="266">
        <v>25</v>
      </c>
      <c r="B5813" s="124"/>
      <c r="C5813" s="125" t="s">
        <v>694</v>
      </c>
      <c r="D5813" s="195">
        <v>43236</v>
      </c>
      <c r="E5813" s="124" t="s">
        <v>11122</v>
      </c>
      <c r="F5813" s="124" t="s">
        <v>1315</v>
      </c>
      <c r="G5813" s="124">
        <v>17686827</v>
      </c>
      <c r="H5813" s="124"/>
      <c r="I5813" s="128" t="s">
        <v>13388</v>
      </c>
      <c r="J5813" s="124"/>
      <c r="K5813" s="124"/>
      <c r="L5813" s="124"/>
      <c r="M5813" s="124"/>
      <c r="N5813" s="197">
        <v>1.51</v>
      </c>
      <c r="O5813" s="197">
        <v>0</v>
      </c>
      <c r="P5813" s="124" t="s">
        <v>1314</v>
      </c>
    </row>
    <row r="5814" spans="1:16" ht="76.5">
      <c r="A5814" s="266">
        <v>25</v>
      </c>
      <c r="B5814" s="124"/>
      <c r="C5814" s="125" t="s">
        <v>694</v>
      </c>
      <c r="D5814" s="195">
        <v>43236</v>
      </c>
      <c r="E5814" s="124" t="s">
        <v>11123</v>
      </c>
      <c r="F5814" s="124" t="s">
        <v>1315</v>
      </c>
      <c r="G5814" s="124">
        <v>17686828</v>
      </c>
      <c r="H5814" s="124"/>
      <c r="I5814" s="128" t="s">
        <v>13389</v>
      </c>
      <c r="J5814" s="124"/>
      <c r="K5814" s="124"/>
      <c r="L5814" s="124"/>
      <c r="M5814" s="124"/>
      <c r="N5814" s="197">
        <v>0.01</v>
      </c>
      <c r="O5814" s="197">
        <v>0</v>
      </c>
      <c r="P5814" s="124" t="s">
        <v>1314</v>
      </c>
    </row>
    <row r="5815" spans="1:16" ht="76.5">
      <c r="A5815" s="266">
        <v>25</v>
      </c>
      <c r="B5815" s="124"/>
      <c r="C5815" s="125" t="s">
        <v>694</v>
      </c>
      <c r="D5815" s="195">
        <v>43236</v>
      </c>
      <c r="E5815" s="124" t="s">
        <v>11124</v>
      </c>
      <c r="F5815" s="124" t="s">
        <v>1315</v>
      </c>
      <c r="G5815" s="124">
        <v>17686833</v>
      </c>
      <c r="H5815" s="124"/>
      <c r="I5815" s="128" t="s">
        <v>13390</v>
      </c>
      <c r="J5815" s="124"/>
      <c r="K5815" s="124"/>
      <c r="L5815" s="124"/>
      <c r="M5815" s="124"/>
      <c r="N5815" s="197">
        <v>0.01</v>
      </c>
      <c r="O5815" s="197">
        <v>0</v>
      </c>
      <c r="P5815" s="124" t="s">
        <v>1314</v>
      </c>
    </row>
    <row r="5816" spans="1:16" ht="76.5">
      <c r="A5816" s="266">
        <v>25</v>
      </c>
      <c r="B5816" s="124"/>
      <c r="C5816" s="125" t="s">
        <v>694</v>
      </c>
      <c r="D5816" s="195">
        <v>43236</v>
      </c>
      <c r="E5816" s="124" t="s">
        <v>11125</v>
      </c>
      <c r="F5816" s="124" t="s">
        <v>1315</v>
      </c>
      <c r="G5816" s="124">
        <v>17686835</v>
      </c>
      <c r="H5816" s="124"/>
      <c r="I5816" s="128" t="s">
        <v>13391</v>
      </c>
      <c r="J5816" s="124"/>
      <c r="K5816" s="124"/>
      <c r="L5816" s="124"/>
      <c r="M5816" s="124"/>
      <c r="N5816" s="197">
        <v>0.01</v>
      </c>
      <c r="O5816" s="197">
        <v>0</v>
      </c>
      <c r="P5816" s="124" t="s">
        <v>1314</v>
      </c>
    </row>
    <row r="5817" spans="1:16" ht="76.5">
      <c r="A5817" s="266">
        <v>25</v>
      </c>
      <c r="B5817" s="124"/>
      <c r="C5817" s="125" t="s">
        <v>694</v>
      </c>
      <c r="D5817" s="195">
        <v>43236</v>
      </c>
      <c r="E5817" s="124" t="s">
        <v>11126</v>
      </c>
      <c r="F5817" s="124" t="s">
        <v>1315</v>
      </c>
      <c r="G5817" s="124">
        <v>17686839</v>
      </c>
      <c r="H5817" s="124"/>
      <c r="I5817" s="128" t="s">
        <v>13392</v>
      </c>
      <c r="J5817" s="124"/>
      <c r="K5817" s="124"/>
      <c r="L5817" s="124"/>
      <c r="M5817" s="124"/>
      <c r="N5817" s="197">
        <v>0.01</v>
      </c>
      <c r="O5817" s="197">
        <v>0</v>
      </c>
      <c r="P5817" s="124" t="s">
        <v>1314</v>
      </c>
    </row>
    <row r="5818" spans="1:16" ht="76.5">
      <c r="A5818" s="266">
        <v>25</v>
      </c>
      <c r="B5818" s="124"/>
      <c r="C5818" s="125" t="s">
        <v>694</v>
      </c>
      <c r="D5818" s="195">
        <v>43236</v>
      </c>
      <c r="E5818" s="124" t="s">
        <v>11127</v>
      </c>
      <c r="F5818" s="124" t="s">
        <v>1315</v>
      </c>
      <c r="G5818" s="124">
        <v>17686949</v>
      </c>
      <c r="H5818" s="124"/>
      <c r="I5818" s="128" t="s">
        <v>13393</v>
      </c>
      <c r="J5818" s="124"/>
      <c r="K5818" s="124"/>
      <c r="L5818" s="124"/>
      <c r="M5818" s="124"/>
      <c r="N5818" s="197">
        <v>0.01</v>
      </c>
      <c r="O5818" s="197">
        <v>0</v>
      </c>
      <c r="P5818" s="124" t="s">
        <v>1314</v>
      </c>
    </row>
    <row r="5819" spans="1:16" ht="76.5">
      <c r="A5819" s="266">
        <v>25</v>
      </c>
      <c r="B5819" s="124"/>
      <c r="C5819" s="125" t="s">
        <v>694</v>
      </c>
      <c r="D5819" s="195">
        <v>43236</v>
      </c>
      <c r="E5819" s="124" t="s">
        <v>11128</v>
      </c>
      <c r="F5819" s="124" t="s">
        <v>1315</v>
      </c>
      <c r="G5819" s="124">
        <v>17686824</v>
      </c>
      <c r="H5819" s="124"/>
      <c r="I5819" s="128" t="s">
        <v>13394</v>
      </c>
      <c r="J5819" s="124"/>
      <c r="K5819" s="124"/>
      <c r="L5819" s="124"/>
      <c r="M5819" s="124"/>
      <c r="N5819" s="197">
        <v>84797.85</v>
      </c>
      <c r="O5819" s="197">
        <v>0</v>
      </c>
      <c r="P5819" s="124" t="s">
        <v>1314</v>
      </c>
    </row>
    <row r="5820" spans="1:16" ht="76.5">
      <c r="A5820" s="266" t="s">
        <v>620</v>
      </c>
      <c r="B5820" s="124"/>
      <c r="C5820" s="125" t="s">
        <v>714</v>
      </c>
      <c r="D5820" s="195">
        <v>43236</v>
      </c>
      <c r="E5820" s="124" t="s">
        <v>11129</v>
      </c>
      <c r="F5820" s="124" t="s">
        <v>6</v>
      </c>
      <c r="G5820" s="124">
        <v>975311</v>
      </c>
      <c r="H5820" s="124"/>
      <c r="I5820" s="128" t="s">
        <v>13395</v>
      </c>
      <c r="J5820" s="124"/>
      <c r="K5820" s="124"/>
      <c r="L5820" s="124"/>
      <c r="M5820" s="124"/>
      <c r="N5820" s="197">
        <v>0</v>
      </c>
      <c r="O5820" s="197">
        <v>215000</v>
      </c>
      <c r="P5820" s="124" t="s">
        <v>1314</v>
      </c>
    </row>
    <row r="5821" spans="1:16" ht="89.25">
      <c r="A5821" s="266" t="s">
        <v>619</v>
      </c>
      <c r="B5821" s="124"/>
      <c r="C5821" s="125" t="s">
        <v>713</v>
      </c>
      <c r="D5821" s="195">
        <v>43236</v>
      </c>
      <c r="E5821" s="124" t="s">
        <v>11130</v>
      </c>
      <c r="F5821" s="124" t="s">
        <v>6</v>
      </c>
      <c r="G5821" s="124">
        <v>921828</v>
      </c>
      <c r="H5821" s="124"/>
      <c r="I5821" s="128" t="s">
        <v>13396</v>
      </c>
      <c r="J5821" s="124"/>
      <c r="K5821" s="124"/>
      <c r="L5821" s="124"/>
      <c r="M5821" s="124"/>
      <c r="N5821" s="197">
        <v>0</v>
      </c>
      <c r="O5821" s="197">
        <v>93707100</v>
      </c>
      <c r="P5821" s="124" t="s">
        <v>1314</v>
      </c>
    </row>
    <row r="5822" spans="1:16" ht="89.25">
      <c r="A5822" s="266">
        <v>81</v>
      </c>
      <c r="B5822" s="124"/>
      <c r="C5822" s="125" t="s">
        <v>709</v>
      </c>
      <c r="D5822" s="195">
        <v>43236</v>
      </c>
      <c r="E5822" s="124" t="s">
        <v>11131</v>
      </c>
      <c r="F5822" s="124" t="s">
        <v>6</v>
      </c>
      <c r="G5822" s="124">
        <v>921899</v>
      </c>
      <c r="H5822" s="124"/>
      <c r="I5822" s="128" t="s">
        <v>13397</v>
      </c>
      <c r="J5822" s="124"/>
      <c r="K5822" s="124"/>
      <c r="L5822" s="124"/>
      <c r="M5822" s="124"/>
      <c r="N5822" s="197">
        <v>0</v>
      </c>
      <c r="O5822" s="197">
        <v>603642</v>
      </c>
      <c r="P5822" s="124" t="s">
        <v>1314</v>
      </c>
    </row>
    <row r="5823" spans="1:16" ht="63.75">
      <c r="A5823" s="266">
        <v>340</v>
      </c>
      <c r="B5823" s="124"/>
      <c r="C5823" s="125" t="s">
        <v>814</v>
      </c>
      <c r="D5823" s="195">
        <v>43236</v>
      </c>
      <c r="E5823" s="124" t="s">
        <v>11132</v>
      </c>
      <c r="F5823" s="124" t="s">
        <v>6</v>
      </c>
      <c r="G5823" s="124">
        <v>738490</v>
      </c>
      <c r="H5823" s="124"/>
      <c r="I5823" s="128" t="s">
        <v>13398</v>
      </c>
      <c r="J5823" s="124"/>
      <c r="K5823" s="124"/>
      <c r="L5823" s="124"/>
      <c r="M5823" s="124"/>
      <c r="N5823" s="197">
        <v>0</v>
      </c>
      <c r="O5823" s="197">
        <v>52879.08</v>
      </c>
      <c r="P5823" s="124" t="s">
        <v>1314</v>
      </c>
    </row>
    <row r="5824" spans="1:16" ht="51">
      <c r="A5824" s="266">
        <v>340</v>
      </c>
      <c r="B5824" s="124"/>
      <c r="C5824" s="125" t="s">
        <v>814</v>
      </c>
      <c r="D5824" s="195">
        <v>43236</v>
      </c>
      <c r="E5824" s="124" t="s">
        <v>11133</v>
      </c>
      <c r="F5824" s="124" t="s">
        <v>15</v>
      </c>
      <c r="G5824" s="124">
        <v>738491</v>
      </c>
      <c r="H5824" s="124"/>
      <c r="I5824" s="128" t="s">
        <v>13399</v>
      </c>
      <c r="J5824" s="124"/>
      <c r="K5824" s="124"/>
      <c r="L5824" s="124"/>
      <c r="M5824" s="124"/>
      <c r="N5824" s="197">
        <v>50</v>
      </c>
      <c r="O5824" s="197">
        <v>0</v>
      </c>
      <c r="P5824" s="124" t="s">
        <v>1314</v>
      </c>
    </row>
    <row r="5825" spans="1:16" ht="51">
      <c r="A5825" s="266">
        <v>513</v>
      </c>
      <c r="B5825" s="124"/>
      <c r="C5825" s="125" t="s">
        <v>201</v>
      </c>
      <c r="D5825" s="195">
        <v>43236</v>
      </c>
      <c r="E5825" s="124" t="s">
        <v>11134</v>
      </c>
      <c r="F5825" s="124" t="s">
        <v>11</v>
      </c>
      <c r="G5825" s="124">
        <v>921918</v>
      </c>
      <c r="H5825" s="124"/>
      <c r="I5825" s="128" t="s">
        <v>13400</v>
      </c>
      <c r="J5825" s="124"/>
      <c r="K5825" s="124"/>
      <c r="L5825" s="124"/>
      <c r="M5825" s="124"/>
      <c r="N5825" s="197">
        <v>50</v>
      </c>
      <c r="O5825" s="197">
        <v>0</v>
      </c>
      <c r="P5825" s="124" t="s">
        <v>1314</v>
      </c>
    </row>
    <row r="5826" spans="1:16" ht="63.75">
      <c r="A5826" s="266">
        <v>287</v>
      </c>
      <c r="B5826" s="124"/>
      <c r="C5826" s="125" t="s">
        <v>790</v>
      </c>
      <c r="D5826" s="195">
        <v>43236</v>
      </c>
      <c r="E5826" s="124" t="s">
        <v>11135</v>
      </c>
      <c r="F5826" s="124" t="s">
        <v>11</v>
      </c>
      <c r="G5826" s="124">
        <v>738495</v>
      </c>
      <c r="H5826" s="124"/>
      <c r="I5826" s="128" t="s">
        <v>13401</v>
      </c>
      <c r="J5826" s="124"/>
      <c r="K5826" s="124"/>
      <c r="L5826" s="124"/>
      <c r="M5826" s="124"/>
      <c r="N5826" s="197">
        <v>50</v>
      </c>
      <c r="O5826" s="197">
        <v>0</v>
      </c>
      <c r="P5826" s="124" t="s">
        <v>1314</v>
      </c>
    </row>
    <row r="5827" spans="1:16" ht="63.75">
      <c r="A5827" s="266">
        <v>287</v>
      </c>
      <c r="B5827" s="124"/>
      <c r="C5827" s="125" t="s">
        <v>790</v>
      </c>
      <c r="D5827" s="195">
        <v>43236</v>
      </c>
      <c r="E5827" s="124" t="s">
        <v>11136</v>
      </c>
      <c r="F5827" s="124" t="s">
        <v>11</v>
      </c>
      <c r="G5827" s="124">
        <v>738494</v>
      </c>
      <c r="H5827" s="124"/>
      <c r="I5827" s="128" t="s">
        <v>13402</v>
      </c>
      <c r="J5827" s="124"/>
      <c r="K5827" s="124"/>
      <c r="L5827" s="124"/>
      <c r="M5827" s="124"/>
      <c r="N5827" s="197">
        <v>50</v>
      </c>
      <c r="O5827" s="197">
        <v>0</v>
      </c>
      <c r="P5827" s="124" t="s">
        <v>1314</v>
      </c>
    </row>
    <row r="5828" spans="1:16" ht="51">
      <c r="A5828" s="266">
        <v>30</v>
      </c>
      <c r="B5828" s="124"/>
      <c r="C5828" s="125" t="s">
        <v>695</v>
      </c>
      <c r="D5828" s="195">
        <v>43236</v>
      </c>
      <c r="E5828" s="124" t="s">
        <v>11137</v>
      </c>
      <c r="F5828" s="124" t="s">
        <v>6</v>
      </c>
      <c r="G5828" s="124">
        <v>921896</v>
      </c>
      <c r="H5828" s="124"/>
      <c r="I5828" s="128" t="s">
        <v>13403</v>
      </c>
      <c r="J5828" s="124"/>
      <c r="K5828" s="124"/>
      <c r="L5828" s="124"/>
      <c r="M5828" s="124"/>
      <c r="N5828" s="197">
        <v>0</v>
      </c>
      <c r="O5828" s="197">
        <v>555660</v>
      </c>
      <c r="P5828" s="124" t="s">
        <v>1314</v>
      </c>
    </row>
    <row r="5829" spans="1:16" ht="51">
      <c r="A5829" s="266">
        <v>30</v>
      </c>
      <c r="B5829" s="124"/>
      <c r="C5829" s="125" t="s">
        <v>695</v>
      </c>
      <c r="D5829" s="195">
        <v>43236</v>
      </c>
      <c r="E5829" s="124" t="s">
        <v>11138</v>
      </c>
      <c r="F5829" s="124" t="s">
        <v>11</v>
      </c>
      <c r="G5829" s="124">
        <v>921896</v>
      </c>
      <c r="H5829" s="124"/>
      <c r="I5829" s="128" t="s">
        <v>13404</v>
      </c>
      <c r="J5829" s="124"/>
      <c r="K5829" s="124"/>
      <c r="L5829" s="124"/>
      <c r="M5829" s="124"/>
      <c r="N5829" s="197">
        <v>50</v>
      </c>
      <c r="O5829" s="197">
        <v>0</v>
      </c>
      <c r="P5829" s="124" t="s">
        <v>1314</v>
      </c>
    </row>
    <row r="5830" spans="1:16" ht="51">
      <c r="A5830" s="266">
        <v>373</v>
      </c>
      <c r="B5830" s="124"/>
      <c r="C5830" s="125" t="s">
        <v>1269</v>
      </c>
      <c r="D5830" s="195">
        <v>43237</v>
      </c>
      <c r="E5830" s="124" t="s">
        <v>11139</v>
      </c>
      <c r="F5830" s="124" t="s">
        <v>3</v>
      </c>
      <c r="G5830" s="124">
        <v>1623504</v>
      </c>
      <c r="H5830" s="124"/>
      <c r="I5830" s="128" t="s">
        <v>13405</v>
      </c>
      <c r="J5830" s="124"/>
      <c r="K5830" s="124"/>
      <c r="L5830" s="124"/>
      <c r="M5830" s="124"/>
      <c r="N5830" s="197">
        <v>0</v>
      </c>
      <c r="O5830" s="197">
        <v>3443.4</v>
      </c>
      <c r="P5830" s="124" t="s">
        <v>1314</v>
      </c>
    </row>
    <row r="5831" spans="1:16" ht="38.25">
      <c r="A5831" s="266">
        <v>373</v>
      </c>
      <c r="B5831" s="124"/>
      <c r="C5831" s="125" t="s">
        <v>1269</v>
      </c>
      <c r="D5831" s="195">
        <v>43237</v>
      </c>
      <c r="E5831" s="124" t="s">
        <v>11140</v>
      </c>
      <c r="F5831" s="124" t="s">
        <v>3</v>
      </c>
      <c r="G5831" s="124">
        <v>1623496</v>
      </c>
      <c r="H5831" s="124"/>
      <c r="I5831" s="128" t="s">
        <v>13406</v>
      </c>
      <c r="J5831" s="124"/>
      <c r="K5831" s="124"/>
      <c r="L5831" s="124"/>
      <c r="M5831" s="124"/>
      <c r="N5831" s="197">
        <v>0</v>
      </c>
      <c r="O5831" s="197">
        <v>3589</v>
      </c>
      <c r="P5831" s="124" t="s">
        <v>1314</v>
      </c>
    </row>
    <row r="5832" spans="1:16" ht="51">
      <c r="A5832" s="266" t="s">
        <v>619</v>
      </c>
      <c r="B5832" s="124"/>
      <c r="C5832" s="125" t="s">
        <v>713</v>
      </c>
      <c r="D5832" s="195">
        <v>43237</v>
      </c>
      <c r="E5832" s="124" t="s">
        <v>11141</v>
      </c>
      <c r="F5832" s="124" t="s">
        <v>3</v>
      </c>
      <c r="G5832" s="124">
        <v>1623494</v>
      </c>
      <c r="H5832" s="124"/>
      <c r="I5832" s="128" t="s">
        <v>13407</v>
      </c>
      <c r="J5832" s="124"/>
      <c r="K5832" s="124"/>
      <c r="L5832" s="124"/>
      <c r="M5832" s="124"/>
      <c r="N5832" s="197">
        <v>0</v>
      </c>
      <c r="O5832" s="197">
        <v>380</v>
      </c>
      <c r="P5832" s="124" t="s">
        <v>1314</v>
      </c>
    </row>
    <row r="5833" spans="1:16" ht="51">
      <c r="A5833" s="266">
        <v>81</v>
      </c>
      <c r="B5833" s="124"/>
      <c r="C5833" s="125" t="s">
        <v>709</v>
      </c>
      <c r="D5833" s="195">
        <v>43237</v>
      </c>
      <c r="E5833" s="124" t="s">
        <v>11142</v>
      </c>
      <c r="F5833" s="124" t="s">
        <v>3</v>
      </c>
      <c r="G5833" s="124">
        <v>1623491</v>
      </c>
      <c r="H5833" s="124"/>
      <c r="I5833" s="128" t="s">
        <v>13408</v>
      </c>
      <c r="J5833" s="124"/>
      <c r="K5833" s="124"/>
      <c r="L5833" s="124"/>
      <c r="M5833" s="124"/>
      <c r="N5833" s="197">
        <v>0</v>
      </c>
      <c r="O5833" s="197">
        <v>10330</v>
      </c>
      <c r="P5833" s="124" t="s">
        <v>1314</v>
      </c>
    </row>
    <row r="5834" spans="1:16" ht="38.25">
      <c r="A5834" s="266">
        <v>35</v>
      </c>
      <c r="B5834" s="124"/>
      <c r="C5834" s="125" t="s">
        <v>696</v>
      </c>
      <c r="D5834" s="195">
        <v>43237</v>
      </c>
      <c r="E5834" s="124" t="s">
        <v>11143</v>
      </c>
      <c r="F5834" s="124" t="s">
        <v>3</v>
      </c>
      <c r="G5834" s="124">
        <v>1623486</v>
      </c>
      <c r="H5834" s="124"/>
      <c r="I5834" s="128" t="s">
        <v>13409</v>
      </c>
      <c r="J5834" s="124"/>
      <c r="K5834" s="124"/>
      <c r="L5834" s="124"/>
      <c r="M5834" s="124"/>
      <c r="N5834" s="197">
        <v>0</v>
      </c>
      <c r="O5834" s="197">
        <v>36</v>
      </c>
      <c r="P5834" s="124" t="s">
        <v>1314</v>
      </c>
    </row>
    <row r="5835" spans="1:16" ht="51">
      <c r="A5835" s="266">
        <v>291</v>
      </c>
      <c r="B5835" s="124"/>
      <c r="C5835" s="125" t="s">
        <v>794</v>
      </c>
      <c r="D5835" s="195">
        <v>43237</v>
      </c>
      <c r="E5835" s="124" t="s">
        <v>11144</v>
      </c>
      <c r="F5835" s="124" t="s">
        <v>3</v>
      </c>
      <c r="G5835" s="124">
        <v>1623526</v>
      </c>
      <c r="H5835" s="124"/>
      <c r="I5835" s="128" t="s">
        <v>13410</v>
      </c>
      <c r="J5835" s="124"/>
      <c r="K5835" s="124"/>
      <c r="L5835" s="124"/>
      <c r="M5835" s="124"/>
      <c r="N5835" s="197">
        <v>0</v>
      </c>
      <c r="O5835" s="197">
        <v>7031.5</v>
      </c>
      <c r="P5835" s="124" t="s">
        <v>1314</v>
      </c>
    </row>
    <row r="5836" spans="1:16" ht="51">
      <c r="A5836" s="266">
        <v>378</v>
      </c>
      <c r="B5836" s="124"/>
      <c r="C5836" s="125" t="s">
        <v>1274</v>
      </c>
      <c r="D5836" s="195">
        <v>43237</v>
      </c>
      <c r="E5836" s="124" t="s">
        <v>11145</v>
      </c>
      <c r="F5836" s="124" t="s">
        <v>3</v>
      </c>
      <c r="G5836" s="124">
        <v>1623534</v>
      </c>
      <c r="H5836" s="124"/>
      <c r="I5836" s="128" t="s">
        <v>13411</v>
      </c>
      <c r="J5836" s="124"/>
      <c r="K5836" s="124"/>
      <c r="L5836" s="124"/>
      <c r="M5836" s="124"/>
      <c r="N5836" s="197">
        <v>0</v>
      </c>
      <c r="O5836" s="197">
        <v>600</v>
      </c>
      <c r="P5836" s="124" t="s">
        <v>1314</v>
      </c>
    </row>
    <row r="5837" spans="1:16" ht="51">
      <c r="A5837" s="266">
        <v>592</v>
      </c>
      <c r="B5837" s="124"/>
      <c r="C5837" s="125" t="s">
        <v>862</v>
      </c>
      <c r="D5837" s="195">
        <v>43237</v>
      </c>
      <c r="E5837" s="124" t="s">
        <v>11146</v>
      </c>
      <c r="F5837" s="124" t="s">
        <v>3</v>
      </c>
      <c r="G5837" s="124">
        <v>1623539</v>
      </c>
      <c r="H5837" s="124"/>
      <c r="I5837" s="128" t="s">
        <v>13412</v>
      </c>
      <c r="J5837" s="124"/>
      <c r="K5837" s="124"/>
      <c r="L5837" s="124"/>
      <c r="M5837" s="124"/>
      <c r="N5837" s="197">
        <v>0</v>
      </c>
      <c r="O5837" s="197">
        <v>100</v>
      </c>
      <c r="P5837" s="124" t="s">
        <v>1314</v>
      </c>
    </row>
    <row r="5838" spans="1:16" ht="51">
      <c r="A5838" s="266">
        <v>592</v>
      </c>
      <c r="B5838" s="124"/>
      <c r="C5838" s="125" t="s">
        <v>862</v>
      </c>
      <c r="D5838" s="195">
        <v>43237</v>
      </c>
      <c r="E5838" s="124" t="s">
        <v>11147</v>
      </c>
      <c r="F5838" s="124" t="s">
        <v>3</v>
      </c>
      <c r="G5838" s="124">
        <v>1623540</v>
      </c>
      <c r="H5838" s="124"/>
      <c r="I5838" s="128" t="s">
        <v>13413</v>
      </c>
      <c r="J5838" s="124"/>
      <c r="K5838" s="124"/>
      <c r="L5838" s="124"/>
      <c r="M5838" s="124"/>
      <c r="N5838" s="197">
        <v>0</v>
      </c>
      <c r="O5838" s="197">
        <v>2847.6</v>
      </c>
      <c r="P5838" s="124" t="s">
        <v>1314</v>
      </c>
    </row>
    <row r="5839" spans="1:16" ht="51">
      <c r="A5839" s="266">
        <v>592</v>
      </c>
      <c r="B5839" s="124"/>
      <c r="C5839" s="125" t="s">
        <v>862</v>
      </c>
      <c r="D5839" s="195">
        <v>43237</v>
      </c>
      <c r="E5839" s="124" t="s">
        <v>11148</v>
      </c>
      <c r="F5839" s="124" t="s">
        <v>3</v>
      </c>
      <c r="G5839" s="124">
        <v>1623541</v>
      </c>
      <c r="H5839" s="124"/>
      <c r="I5839" s="128" t="s">
        <v>13414</v>
      </c>
      <c r="J5839" s="124"/>
      <c r="K5839" s="124"/>
      <c r="L5839" s="124"/>
      <c r="M5839" s="124"/>
      <c r="N5839" s="197">
        <v>0</v>
      </c>
      <c r="O5839" s="197">
        <v>1831</v>
      </c>
      <c r="P5839" s="124" t="s">
        <v>1314</v>
      </c>
    </row>
    <row r="5840" spans="1:16" ht="51">
      <c r="A5840" s="266">
        <v>592</v>
      </c>
      <c r="B5840" s="124"/>
      <c r="C5840" s="125" t="s">
        <v>862</v>
      </c>
      <c r="D5840" s="195">
        <v>43237</v>
      </c>
      <c r="E5840" s="124" t="s">
        <v>11149</v>
      </c>
      <c r="F5840" s="124" t="s">
        <v>3</v>
      </c>
      <c r="G5840" s="124">
        <v>1623544</v>
      </c>
      <c r="H5840" s="124"/>
      <c r="I5840" s="128" t="s">
        <v>13415</v>
      </c>
      <c r="J5840" s="124"/>
      <c r="K5840" s="124"/>
      <c r="L5840" s="124"/>
      <c r="M5840" s="124"/>
      <c r="N5840" s="197">
        <v>0</v>
      </c>
      <c r="O5840" s="197">
        <v>175</v>
      </c>
      <c r="P5840" s="124" t="s">
        <v>1314</v>
      </c>
    </row>
    <row r="5841" spans="1:16" ht="51">
      <c r="A5841" s="266">
        <v>592</v>
      </c>
      <c r="B5841" s="124"/>
      <c r="C5841" s="125" t="s">
        <v>862</v>
      </c>
      <c r="D5841" s="195">
        <v>43237</v>
      </c>
      <c r="E5841" s="124" t="s">
        <v>11150</v>
      </c>
      <c r="F5841" s="124" t="s">
        <v>3</v>
      </c>
      <c r="G5841" s="124">
        <v>1623545</v>
      </c>
      <c r="H5841" s="124"/>
      <c r="I5841" s="128" t="s">
        <v>13416</v>
      </c>
      <c r="J5841" s="124"/>
      <c r="K5841" s="124"/>
      <c r="L5841" s="124"/>
      <c r="M5841" s="124"/>
      <c r="N5841" s="197">
        <v>0</v>
      </c>
      <c r="O5841" s="197">
        <v>644</v>
      </c>
      <c r="P5841" s="124" t="s">
        <v>1314</v>
      </c>
    </row>
    <row r="5842" spans="1:16" ht="51">
      <c r="A5842" s="266">
        <v>593</v>
      </c>
      <c r="B5842" s="124"/>
      <c r="C5842" s="125" t="s">
        <v>863</v>
      </c>
      <c r="D5842" s="195">
        <v>43237</v>
      </c>
      <c r="E5842" s="124" t="s">
        <v>11151</v>
      </c>
      <c r="F5842" s="124" t="s">
        <v>3</v>
      </c>
      <c r="G5842" s="124">
        <v>1623552</v>
      </c>
      <c r="H5842" s="124"/>
      <c r="I5842" s="128" t="s">
        <v>13417</v>
      </c>
      <c r="J5842" s="124"/>
      <c r="K5842" s="124"/>
      <c r="L5842" s="124"/>
      <c r="M5842" s="124"/>
      <c r="N5842" s="197">
        <v>0</v>
      </c>
      <c r="O5842" s="197">
        <v>430</v>
      </c>
      <c r="P5842" s="124" t="s">
        <v>1314</v>
      </c>
    </row>
    <row r="5843" spans="1:16" ht="51">
      <c r="A5843" s="266">
        <v>593</v>
      </c>
      <c r="B5843" s="124"/>
      <c r="C5843" s="125" t="s">
        <v>863</v>
      </c>
      <c r="D5843" s="195">
        <v>43237</v>
      </c>
      <c r="E5843" s="124" t="s">
        <v>11152</v>
      </c>
      <c r="F5843" s="124" t="s">
        <v>3</v>
      </c>
      <c r="G5843" s="124">
        <v>1623554</v>
      </c>
      <c r="H5843" s="124"/>
      <c r="I5843" s="128" t="s">
        <v>13418</v>
      </c>
      <c r="J5843" s="124"/>
      <c r="K5843" s="124"/>
      <c r="L5843" s="124"/>
      <c r="M5843" s="124"/>
      <c r="N5843" s="197">
        <v>0</v>
      </c>
      <c r="O5843" s="197">
        <v>215</v>
      </c>
      <c r="P5843" s="124" t="s">
        <v>1314</v>
      </c>
    </row>
    <row r="5844" spans="1:16" ht="51">
      <c r="A5844" s="266" t="s">
        <v>619</v>
      </c>
      <c r="B5844" s="124"/>
      <c r="C5844" s="125" t="s">
        <v>713</v>
      </c>
      <c r="D5844" s="195">
        <v>43237</v>
      </c>
      <c r="E5844" s="124" t="s">
        <v>11153</v>
      </c>
      <c r="F5844" s="124" t="s">
        <v>3</v>
      </c>
      <c r="G5844" s="124">
        <v>1623443</v>
      </c>
      <c r="H5844" s="124"/>
      <c r="I5844" s="128" t="s">
        <v>13419</v>
      </c>
      <c r="J5844" s="124"/>
      <c r="K5844" s="124"/>
      <c r="L5844" s="124"/>
      <c r="M5844" s="124"/>
      <c r="N5844" s="197">
        <v>0</v>
      </c>
      <c r="O5844" s="197">
        <v>7592.07</v>
      </c>
      <c r="P5844" s="124" t="s">
        <v>1314</v>
      </c>
    </row>
    <row r="5845" spans="1:16" ht="51">
      <c r="A5845" s="266">
        <v>225</v>
      </c>
      <c r="B5845" s="124"/>
      <c r="C5845" s="125" t="s">
        <v>766</v>
      </c>
      <c r="D5845" s="195">
        <v>43237</v>
      </c>
      <c r="E5845" s="124" t="s">
        <v>11154</v>
      </c>
      <c r="F5845" s="124" t="s">
        <v>3</v>
      </c>
      <c r="G5845" s="124">
        <v>1623453</v>
      </c>
      <c r="H5845" s="124"/>
      <c r="I5845" s="128" t="s">
        <v>13420</v>
      </c>
      <c r="J5845" s="124"/>
      <c r="K5845" s="124"/>
      <c r="L5845" s="124"/>
      <c r="M5845" s="124"/>
      <c r="N5845" s="197">
        <v>0</v>
      </c>
      <c r="O5845" s="197">
        <v>300</v>
      </c>
      <c r="P5845" s="124" t="s">
        <v>1314</v>
      </c>
    </row>
    <row r="5846" spans="1:16" ht="51">
      <c r="A5846" s="266">
        <v>373</v>
      </c>
      <c r="B5846" s="124"/>
      <c r="C5846" s="125" t="s">
        <v>1269</v>
      </c>
      <c r="D5846" s="195">
        <v>43237</v>
      </c>
      <c r="E5846" s="124" t="s">
        <v>11155</v>
      </c>
      <c r="F5846" s="124" t="s">
        <v>3</v>
      </c>
      <c r="G5846" s="124">
        <v>1623456</v>
      </c>
      <c r="H5846" s="124"/>
      <c r="I5846" s="128" t="s">
        <v>13421</v>
      </c>
      <c r="J5846" s="124"/>
      <c r="K5846" s="124"/>
      <c r="L5846" s="124"/>
      <c r="M5846" s="124"/>
      <c r="N5846" s="197">
        <v>0</v>
      </c>
      <c r="O5846" s="197">
        <v>4868.0600000000004</v>
      </c>
      <c r="P5846" s="124" t="s">
        <v>1314</v>
      </c>
    </row>
    <row r="5847" spans="1:16" ht="51">
      <c r="A5847" s="266" t="s">
        <v>619</v>
      </c>
      <c r="B5847" s="124"/>
      <c r="C5847" s="125" t="s">
        <v>713</v>
      </c>
      <c r="D5847" s="195">
        <v>43237</v>
      </c>
      <c r="E5847" s="124" t="s">
        <v>11156</v>
      </c>
      <c r="F5847" s="124" t="s">
        <v>3</v>
      </c>
      <c r="G5847" s="124">
        <v>1623478</v>
      </c>
      <c r="H5847" s="124"/>
      <c r="I5847" s="128" t="s">
        <v>13422</v>
      </c>
      <c r="J5847" s="124"/>
      <c r="K5847" s="124"/>
      <c r="L5847" s="124"/>
      <c r="M5847" s="124"/>
      <c r="N5847" s="197">
        <v>0</v>
      </c>
      <c r="O5847" s="197">
        <v>81</v>
      </c>
      <c r="P5847" s="124" t="s">
        <v>1314</v>
      </c>
    </row>
    <row r="5848" spans="1:16" ht="51">
      <c r="A5848" s="266">
        <v>20</v>
      </c>
      <c r="B5848" s="124"/>
      <c r="C5848" s="125" t="s">
        <v>693</v>
      </c>
      <c r="D5848" s="195">
        <v>43237</v>
      </c>
      <c r="E5848" s="124" t="s">
        <v>11157</v>
      </c>
      <c r="F5848" s="124" t="s">
        <v>3</v>
      </c>
      <c r="G5848" s="124">
        <v>1623479</v>
      </c>
      <c r="H5848" s="124"/>
      <c r="I5848" s="128" t="s">
        <v>13423</v>
      </c>
      <c r="J5848" s="124"/>
      <c r="K5848" s="124"/>
      <c r="L5848" s="124"/>
      <c r="M5848" s="124"/>
      <c r="N5848" s="197">
        <v>0</v>
      </c>
      <c r="O5848" s="197">
        <v>140</v>
      </c>
      <c r="P5848" s="124" t="s">
        <v>1314</v>
      </c>
    </row>
    <row r="5849" spans="1:16" ht="38.25">
      <c r="A5849" s="266">
        <v>70</v>
      </c>
      <c r="B5849" s="124"/>
      <c r="C5849" s="125" t="s">
        <v>705</v>
      </c>
      <c r="D5849" s="195">
        <v>43237</v>
      </c>
      <c r="E5849" s="124" t="s">
        <v>11158</v>
      </c>
      <c r="F5849" s="124" t="s">
        <v>3</v>
      </c>
      <c r="G5849" s="124">
        <v>1623620</v>
      </c>
      <c r="H5849" s="124"/>
      <c r="I5849" s="128" t="s">
        <v>13424</v>
      </c>
      <c r="J5849" s="124"/>
      <c r="K5849" s="124"/>
      <c r="L5849" s="124"/>
      <c r="M5849" s="124"/>
      <c r="N5849" s="197">
        <v>0</v>
      </c>
      <c r="O5849" s="197">
        <v>1244</v>
      </c>
      <c r="P5849" s="124" t="s">
        <v>1314</v>
      </c>
    </row>
    <row r="5850" spans="1:16" ht="51">
      <c r="A5850" s="266">
        <v>46</v>
      </c>
      <c r="B5850" s="124"/>
      <c r="C5850" s="125" t="s">
        <v>698</v>
      </c>
      <c r="D5850" s="195">
        <v>43237</v>
      </c>
      <c r="E5850" s="124" t="s">
        <v>11159</v>
      </c>
      <c r="F5850" s="124" t="s">
        <v>3</v>
      </c>
      <c r="G5850" s="124">
        <v>1623625</v>
      </c>
      <c r="H5850" s="124"/>
      <c r="I5850" s="128" t="s">
        <v>13425</v>
      </c>
      <c r="J5850" s="124"/>
      <c r="K5850" s="124"/>
      <c r="L5850" s="124"/>
      <c r="M5850" s="124"/>
      <c r="N5850" s="197">
        <v>0</v>
      </c>
      <c r="O5850" s="197">
        <v>1120</v>
      </c>
      <c r="P5850" s="124" t="s">
        <v>1314</v>
      </c>
    </row>
    <row r="5851" spans="1:16" ht="63.75">
      <c r="A5851" s="266">
        <v>299</v>
      </c>
      <c r="B5851" s="124"/>
      <c r="C5851" s="125" t="s">
        <v>798</v>
      </c>
      <c r="D5851" s="195">
        <v>43237</v>
      </c>
      <c r="E5851" s="124" t="s">
        <v>11160</v>
      </c>
      <c r="F5851" s="124" t="s">
        <v>3</v>
      </c>
      <c r="G5851" s="124">
        <v>1623627</v>
      </c>
      <c r="H5851" s="124"/>
      <c r="I5851" s="128" t="s">
        <v>13426</v>
      </c>
      <c r="J5851" s="124"/>
      <c r="K5851" s="124"/>
      <c r="L5851" s="124"/>
      <c r="M5851" s="124"/>
      <c r="N5851" s="197">
        <v>0</v>
      </c>
      <c r="O5851" s="197">
        <v>397.3</v>
      </c>
      <c r="P5851" s="124" t="s">
        <v>1314</v>
      </c>
    </row>
    <row r="5852" spans="1:16" ht="63.75">
      <c r="A5852" s="266">
        <v>86</v>
      </c>
      <c r="B5852" s="124"/>
      <c r="C5852" s="125" t="s">
        <v>710</v>
      </c>
      <c r="D5852" s="195">
        <v>43237</v>
      </c>
      <c r="E5852" s="124" t="s">
        <v>11161</v>
      </c>
      <c r="F5852" s="124" t="s">
        <v>3</v>
      </c>
      <c r="G5852" s="124">
        <v>1623630</v>
      </c>
      <c r="H5852" s="124"/>
      <c r="I5852" s="128" t="s">
        <v>13427</v>
      </c>
      <c r="J5852" s="124"/>
      <c r="K5852" s="124"/>
      <c r="L5852" s="124"/>
      <c r="M5852" s="124"/>
      <c r="N5852" s="197">
        <v>0</v>
      </c>
      <c r="O5852" s="197">
        <v>150</v>
      </c>
      <c r="P5852" s="124" t="s">
        <v>1314</v>
      </c>
    </row>
    <row r="5853" spans="1:16" ht="63.75">
      <c r="A5853" s="266">
        <v>288</v>
      </c>
      <c r="B5853" s="124"/>
      <c r="C5853" s="125" t="s">
        <v>791</v>
      </c>
      <c r="D5853" s="195">
        <v>43237</v>
      </c>
      <c r="E5853" s="124" t="s">
        <v>11162</v>
      </c>
      <c r="F5853" s="124" t="s">
        <v>3</v>
      </c>
      <c r="G5853" s="124">
        <v>1623631</v>
      </c>
      <c r="H5853" s="124"/>
      <c r="I5853" s="128" t="s">
        <v>13428</v>
      </c>
      <c r="J5853" s="124"/>
      <c r="K5853" s="124"/>
      <c r="L5853" s="124"/>
      <c r="M5853" s="124"/>
      <c r="N5853" s="197">
        <v>0</v>
      </c>
      <c r="O5853" s="197">
        <v>51</v>
      </c>
      <c r="P5853" s="124" t="s">
        <v>1314</v>
      </c>
    </row>
    <row r="5854" spans="1:16" ht="63.75">
      <c r="A5854" s="266">
        <v>288</v>
      </c>
      <c r="B5854" s="124"/>
      <c r="C5854" s="125" t="s">
        <v>791</v>
      </c>
      <c r="D5854" s="195">
        <v>43237</v>
      </c>
      <c r="E5854" s="124" t="s">
        <v>11163</v>
      </c>
      <c r="F5854" s="124" t="s">
        <v>3</v>
      </c>
      <c r="G5854" s="124">
        <v>1623633</v>
      </c>
      <c r="H5854" s="124"/>
      <c r="I5854" s="128" t="s">
        <v>13429</v>
      </c>
      <c r="J5854" s="124"/>
      <c r="K5854" s="124"/>
      <c r="L5854" s="124"/>
      <c r="M5854" s="124"/>
      <c r="N5854" s="197">
        <v>0</v>
      </c>
      <c r="O5854" s="197">
        <v>16.5</v>
      </c>
      <c r="P5854" s="124" t="s">
        <v>1314</v>
      </c>
    </row>
    <row r="5855" spans="1:16" ht="38.25">
      <c r="A5855" s="266">
        <v>378</v>
      </c>
      <c r="B5855" s="124"/>
      <c r="C5855" s="125" t="s">
        <v>1274</v>
      </c>
      <c r="D5855" s="195">
        <v>43237</v>
      </c>
      <c r="E5855" s="124" t="s">
        <v>11164</v>
      </c>
      <c r="F5855" s="124" t="s">
        <v>3</v>
      </c>
      <c r="G5855" s="124">
        <v>1623649</v>
      </c>
      <c r="H5855" s="124"/>
      <c r="I5855" s="128" t="s">
        <v>13430</v>
      </c>
      <c r="J5855" s="124"/>
      <c r="K5855" s="124"/>
      <c r="L5855" s="124"/>
      <c r="M5855" s="124"/>
      <c r="N5855" s="197">
        <v>0</v>
      </c>
      <c r="O5855" s="197">
        <v>1192.2</v>
      </c>
      <c r="P5855" s="124" t="s">
        <v>1314</v>
      </c>
    </row>
    <row r="5856" spans="1:16" ht="63.75">
      <c r="A5856" s="266">
        <v>373</v>
      </c>
      <c r="B5856" s="124"/>
      <c r="C5856" s="125" t="s">
        <v>1269</v>
      </c>
      <c r="D5856" s="195">
        <v>43237</v>
      </c>
      <c r="E5856" s="124" t="s">
        <v>11165</v>
      </c>
      <c r="F5856" s="124" t="s">
        <v>3</v>
      </c>
      <c r="G5856" s="124">
        <v>1623651</v>
      </c>
      <c r="H5856" s="124"/>
      <c r="I5856" s="128" t="s">
        <v>13431</v>
      </c>
      <c r="J5856" s="124"/>
      <c r="K5856" s="124"/>
      <c r="L5856" s="124"/>
      <c r="M5856" s="124"/>
      <c r="N5856" s="197">
        <v>0</v>
      </c>
      <c r="O5856" s="197">
        <v>1810.78</v>
      </c>
      <c r="P5856" s="124" t="s">
        <v>1314</v>
      </c>
    </row>
    <row r="5857" spans="1:16" ht="38.25">
      <c r="A5857" s="266">
        <v>206</v>
      </c>
      <c r="B5857" s="124"/>
      <c r="C5857" s="125" t="s">
        <v>758</v>
      </c>
      <c r="D5857" s="195">
        <v>43237</v>
      </c>
      <c r="E5857" s="124" t="s">
        <v>11166</v>
      </c>
      <c r="F5857" s="124" t="s">
        <v>3</v>
      </c>
      <c r="G5857" s="124">
        <v>1623692</v>
      </c>
      <c r="H5857" s="124"/>
      <c r="I5857" s="128" t="s">
        <v>13432</v>
      </c>
      <c r="J5857" s="124"/>
      <c r="K5857" s="124"/>
      <c r="L5857" s="124"/>
      <c r="M5857" s="124"/>
      <c r="N5857" s="197">
        <v>0</v>
      </c>
      <c r="O5857" s="197">
        <v>10</v>
      </c>
      <c r="P5857" s="124" t="s">
        <v>1314</v>
      </c>
    </row>
    <row r="5858" spans="1:16" ht="38.25">
      <c r="A5858" s="266">
        <v>526</v>
      </c>
      <c r="B5858" s="124"/>
      <c r="C5858" s="125" t="s">
        <v>846</v>
      </c>
      <c r="D5858" s="195">
        <v>43237</v>
      </c>
      <c r="E5858" s="124" t="s">
        <v>11167</v>
      </c>
      <c r="F5858" s="124" t="s">
        <v>3</v>
      </c>
      <c r="G5858" s="124">
        <v>1623557</v>
      </c>
      <c r="H5858" s="124"/>
      <c r="I5858" s="128" t="s">
        <v>13433</v>
      </c>
      <c r="J5858" s="124"/>
      <c r="K5858" s="124"/>
      <c r="L5858" s="124"/>
      <c r="M5858" s="124"/>
      <c r="N5858" s="197">
        <v>0</v>
      </c>
      <c r="O5858" s="197">
        <v>400</v>
      </c>
      <c r="P5858" s="124" t="s">
        <v>1314</v>
      </c>
    </row>
    <row r="5859" spans="1:16" ht="51">
      <c r="A5859" s="266">
        <v>81</v>
      </c>
      <c r="B5859" s="124"/>
      <c r="C5859" s="125" t="s">
        <v>709</v>
      </c>
      <c r="D5859" s="195">
        <v>43237</v>
      </c>
      <c r="E5859" s="124" t="s">
        <v>11168</v>
      </c>
      <c r="F5859" s="124" t="s">
        <v>3</v>
      </c>
      <c r="G5859" s="124">
        <v>1623560</v>
      </c>
      <c r="H5859" s="124"/>
      <c r="I5859" s="128" t="s">
        <v>13434</v>
      </c>
      <c r="J5859" s="124"/>
      <c r="K5859" s="124"/>
      <c r="L5859" s="124"/>
      <c r="M5859" s="124"/>
      <c r="N5859" s="197">
        <v>0</v>
      </c>
      <c r="O5859" s="197">
        <v>2734.5</v>
      </c>
      <c r="P5859" s="124" t="s">
        <v>1314</v>
      </c>
    </row>
    <row r="5860" spans="1:16" ht="51">
      <c r="A5860" s="266">
        <v>132</v>
      </c>
      <c r="B5860" s="124"/>
      <c r="C5860" s="125" t="s">
        <v>728</v>
      </c>
      <c r="D5860" s="195">
        <v>43237</v>
      </c>
      <c r="E5860" s="124" t="s">
        <v>11169</v>
      </c>
      <c r="F5860" s="124" t="s">
        <v>3</v>
      </c>
      <c r="G5860" s="124">
        <v>1623563</v>
      </c>
      <c r="H5860" s="124"/>
      <c r="I5860" s="128" t="s">
        <v>13435</v>
      </c>
      <c r="J5860" s="124"/>
      <c r="K5860" s="124"/>
      <c r="L5860" s="124"/>
      <c r="M5860" s="124"/>
      <c r="N5860" s="197">
        <v>0</v>
      </c>
      <c r="O5860" s="197">
        <v>100</v>
      </c>
      <c r="P5860" s="124" t="s">
        <v>1314</v>
      </c>
    </row>
    <row r="5861" spans="1:16" ht="51">
      <c r="A5861" s="266" t="s">
        <v>619</v>
      </c>
      <c r="B5861" s="124"/>
      <c r="C5861" s="125" t="s">
        <v>713</v>
      </c>
      <c r="D5861" s="195">
        <v>43237</v>
      </c>
      <c r="E5861" s="124" t="s">
        <v>11170</v>
      </c>
      <c r="F5861" s="124" t="s">
        <v>3</v>
      </c>
      <c r="G5861" s="124">
        <v>1623568</v>
      </c>
      <c r="H5861" s="124"/>
      <c r="I5861" s="128" t="s">
        <v>13436</v>
      </c>
      <c r="J5861" s="124"/>
      <c r="K5861" s="124"/>
      <c r="L5861" s="124"/>
      <c r="M5861" s="124"/>
      <c r="N5861" s="197">
        <v>0</v>
      </c>
      <c r="O5861" s="197">
        <v>9255.880000000001</v>
      </c>
      <c r="P5861" s="124" t="s">
        <v>1314</v>
      </c>
    </row>
    <row r="5862" spans="1:16" ht="38.25">
      <c r="A5862" s="266">
        <v>291</v>
      </c>
      <c r="B5862" s="124"/>
      <c r="C5862" s="125" t="s">
        <v>794</v>
      </c>
      <c r="D5862" s="195">
        <v>43237</v>
      </c>
      <c r="E5862" s="124" t="s">
        <v>11171</v>
      </c>
      <c r="F5862" s="124" t="s">
        <v>3</v>
      </c>
      <c r="G5862" s="124">
        <v>1623569</v>
      </c>
      <c r="H5862" s="124"/>
      <c r="I5862" s="128" t="s">
        <v>13437</v>
      </c>
      <c r="J5862" s="124"/>
      <c r="K5862" s="124"/>
      <c r="L5862" s="124"/>
      <c r="M5862" s="124"/>
      <c r="N5862" s="197">
        <v>0</v>
      </c>
      <c r="O5862" s="197">
        <v>35</v>
      </c>
      <c r="P5862" s="124" t="s">
        <v>1314</v>
      </c>
    </row>
    <row r="5863" spans="1:16" ht="38.25">
      <c r="A5863" s="266">
        <v>526</v>
      </c>
      <c r="B5863" s="124"/>
      <c r="C5863" s="125" t="s">
        <v>846</v>
      </c>
      <c r="D5863" s="195">
        <v>43237</v>
      </c>
      <c r="E5863" s="124" t="s">
        <v>11172</v>
      </c>
      <c r="F5863" s="124" t="s">
        <v>3</v>
      </c>
      <c r="G5863" s="124">
        <v>1623571</v>
      </c>
      <c r="H5863" s="124"/>
      <c r="I5863" s="128" t="s">
        <v>13438</v>
      </c>
      <c r="J5863" s="124"/>
      <c r="K5863" s="124"/>
      <c r="L5863" s="124"/>
      <c r="M5863" s="124"/>
      <c r="N5863" s="197">
        <v>0</v>
      </c>
      <c r="O5863" s="197">
        <v>182</v>
      </c>
      <c r="P5863" s="124" t="s">
        <v>1314</v>
      </c>
    </row>
    <row r="5864" spans="1:16" ht="51">
      <c r="A5864" s="266">
        <v>593</v>
      </c>
      <c r="B5864" s="124"/>
      <c r="C5864" s="125" t="s">
        <v>863</v>
      </c>
      <c r="D5864" s="195">
        <v>43237</v>
      </c>
      <c r="E5864" s="124" t="s">
        <v>11173</v>
      </c>
      <c r="F5864" s="124" t="s">
        <v>3</v>
      </c>
      <c r="G5864" s="124">
        <v>1623572</v>
      </c>
      <c r="H5864" s="124"/>
      <c r="I5864" s="128" t="s">
        <v>13439</v>
      </c>
      <c r="J5864" s="124"/>
      <c r="K5864" s="124"/>
      <c r="L5864" s="124"/>
      <c r="M5864" s="124"/>
      <c r="N5864" s="197">
        <v>0</v>
      </c>
      <c r="O5864" s="197">
        <v>36</v>
      </c>
      <c r="P5864" s="124" t="s">
        <v>1314</v>
      </c>
    </row>
    <row r="5865" spans="1:16" ht="51">
      <c r="A5865" s="266">
        <v>593</v>
      </c>
      <c r="B5865" s="124"/>
      <c r="C5865" s="125" t="s">
        <v>863</v>
      </c>
      <c r="D5865" s="195">
        <v>43237</v>
      </c>
      <c r="E5865" s="124" t="s">
        <v>11174</v>
      </c>
      <c r="F5865" s="124" t="s">
        <v>3</v>
      </c>
      <c r="G5865" s="124">
        <v>1623573</v>
      </c>
      <c r="H5865" s="124"/>
      <c r="I5865" s="128" t="s">
        <v>13440</v>
      </c>
      <c r="J5865" s="124"/>
      <c r="K5865" s="124"/>
      <c r="L5865" s="124"/>
      <c r="M5865" s="124"/>
      <c r="N5865" s="197">
        <v>0</v>
      </c>
      <c r="O5865" s="197">
        <v>2160</v>
      </c>
      <c r="P5865" s="124" t="s">
        <v>1314</v>
      </c>
    </row>
    <row r="5866" spans="1:16" ht="51">
      <c r="A5866" s="266">
        <v>47</v>
      </c>
      <c r="B5866" s="124"/>
      <c r="C5866" s="125" t="s">
        <v>699</v>
      </c>
      <c r="D5866" s="195">
        <v>43237</v>
      </c>
      <c r="E5866" s="124" t="s">
        <v>11175</v>
      </c>
      <c r="F5866" s="124" t="s">
        <v>3</v>
      </c>
      <c r="G5866" s="124">
        <v>1623580</v>
      </c>
      <c r="H5866" s="124"/>
      <c r="I5866" s="128" t="s">
        <v>13441</v>
      </c>
      <c r="J5866" s="124"/>
      <c r="K5866" s="124"/>
      <c r="L5866" s="124"/>
      <c r="M5866" s="124"/>
      <c r="N5866" s="197">
        <v>0</v>
      </c>
      <c r="O5866" s="197">
        <v>3260</v>
      </c>
      <c r="P5866" s="124" t="s">
        <v>1314</v>
      </c>
    </row>
    <row r="5867" spans="1:16" ht="38.25">
      <c r="A5867" s="266">
        <v>16</v>
      </c>
      <c r="B5867" s="124"/>
      <c r="C5867" s="125" t="s">
        <v>692</v>
      </c>
      <c r="D5867" s="195">
        <v>43237</v>
      </c>
      <c r="E5867" s="124" t="s">
        <v>11176</v>
      </c>
      <c r="F5867" s="124" t="s">
        <v>3</v>
      </c>
      <c r="G5867" s="124">
        <v>1623588</v>
      </c>
      <c r="H5867" s="124"/>
      <c r="I5867" s="128" t="s">
        <v>13442</v>
      </c>
      <c r="J5867" s="124"/>
      <c r="K5867" s="124"/>
      <c r="L5867" s="124"/>
      <c r="M5867" s="124"/>
      <c r="N5867" s="197">
        <v>0</v>
      </c>
      <c r="O5867" s="197">
        <v>224</v>
      </c>
      <c r="P5867" s="124" t="s">
        <v>1314</v>
      </c>
    </row>
    <row r="5868" spans="1:16" ht="51">
      <c r="A5868" s="266">
        <v>373</v>
      </c>
      <c r="B5868" s="124"/>
      <c r="C5868" s="125" t="s">
        <v>1269</v>
      </c>
      <c r="D5868" s="195">
        <v>43237</v>
      </c>
      <c r="E5868" s="124" t="s">
        <v>11177</v>
      </c>
      <c r="F5868" s="124" t="s">
        <v>3</v>
      </c>
      <c r="G5868" s="124">
        <v>1623592</v>
      </c>
      <c r="H5868" s="124"/>
      <c r="I5868" s="128" t="s">
        <v>13443</v>
      </c>
      <c r="J5868" s="124"/>
      <c r="K5868" s="124"/>
      <c r="L5868" s="124"/>
      <c r="M5868" s="124"/>
      <c r="N5868" s="197">
        <v>0</v>
      </c>
      <c r="O5868" s="197">
        <v>50</v>
      </c>
      <c r="P5868" s="124" t="s">
        <v>1314</v>
      </c>
    </row>
    <row r="5869" spans="1:16" ht="51">
      <c r="A5869" s="266" t="s">
        <v>619</v>
      </c>
      <c r="B5869" s="124"/>
      <c r="C5869" s="125" t="s">
        <v>713</v>
      </c>
      <c r="D5869" s="195">
        <v>43237</v>
      </c>
      <c r="E5869" s="124" t="s">
        <v>11178</v>
      </c>
      <c r="F5869" s="124" t="s">
        <v>3</v>
      </c>
      <c r="G5869" s="124">
        <v>1623593</v>
      </c>
      <c r="H5869" s="124"/>
      <c r="I5869" s="128" t="s">
        <v>13444</v>
      </c>
      <c r="J5869" s="124"/>
      <c r="K5869" s="124"/>
      <c r="L5869" s="124"/>
      <c r="M5869" s="124"/>
      <c r="N5869" s="197">
        <v>0</v>
      </c>
      <c r="O5869" s="197">
        <v>3028.76</v>
      </c>
      <c r="P5869" s="124" t="s">
        <v>1314</v>
      </c>
    </row>
    <row r="5870" spans="1:16" ht="63.75">
      <c r="A5870" s="266">
        <v>512</v>
      </c>
      <c r="B5870" s="124"/>
      <c r="C5870" s="125" t="s">
        <v>840</v>
      </c>
      <c r="D5870" s="195">
        <v>43237</v>
      </c>
      <c r="E5870" s="124" t="s">
        <v>11179</v>
      </c>
      <c r="F5870" s="124" t="s">
        <v>3</v>
      </c>
      <c r="G5870" s="124">
        <v>1623598</v>
      </c>
      <c r="H5870" s="124"/>
      <c r="I5870" s="128" t="s">
        <v>13445</v>
      </c>
      <c r="J5870" s="124"/>
      <c r="K5870" s="124"/>
      <c r="L5870" s="124"/>
      <c r="M5870" s="124"/>
      <c r="N5870" s="197">
        <v>0</v>
      </c>
      <c r="O5870" s="197">
        <v>2330.98</v>
      </c>
      <c r="P5870" s="124" t="s">
        <v>1314</v>
      </c>
    </row>
    <row r="5871" spans="1:16" ht="63.75">
      <c r="A5871" s="266">
        <v>512</v>
      </c>
      <c r="B5871" s="124"/>
      <c r="C5871" s="125" t="s">
        <v>840</v>
      </c>
      <c r="D5871" s="195">
        <v>43237</v>
      </c>
      <c r="E5871" s="124" t="s">
        <v>11180</v>
      </c>
      <c r="F5871" s="124" t="s">
        <v>3</v>
      </c>
      <c r="G5871" s="124">
        <v>1623599</v>
      </c>
      <c r="H5871" s="124"/>
      <c r="I5871" s="128" t="s">
        <v>13446</v>
      </c>
      <c r="J5871" s="124"/>
      <c r="K5871" s="124"/>
      <c r="L5871" s="124"/>
      <c r="M5871" s="124"/>
      <c r="N5871" s="197">
        <v>0</v>
      </c>
      <c r="O5871" s="197">
        <v>2441</v>
      </c>
      <c r="P5871" s="124" t="s">
        <v>1314</v>
      </c>
    </row>
    <row r="5872" spans="1:16" ht="63.75">
      <c r="A5872" s="266">
        <v>512</v>
      </c>
      <c r="B5872" s="124"/>
      <c r="C5872" s="125" t="s">
        <v>840</v>
      </c>
      <c r="D5872" s="195">
        <v>43237</v>
      </c>
      <c r="E5872" s="124" t="s">
        <v>11181</v>
      </c>
      <c r="F5872" s="124" t="s">
        <v>3</v>
      </c>
      <c r="G5872" s="124">
        <v>1623602</v>
      </c>
      <c r="H5872" s="124"/>
      <c r="I5872" s="128" t="s">
        <v>13446</v>
      </c>
      <c r="J5872" s="124"/>
      <c r="K5872" s="124"/>
      <c r="L5872" s="124"/>
      <c r="M5872" s="124"/>
      <c r="N5872" s="197">
        <v>0</v>
      </c>
      <c r="O5872" s="197">
        <v>397.06</v>
      </c>
      <c r="P5872" s="124" t="s">
        <v>1314</v>
      </c>
    </row>
    <row r="5873" spans="1:16" ht="51">
      <c r="A5873" s="266">
        <v>81</v>
      </c>
      <c r="B5873" s="124"/>
      <c r="C5873" s="125" t="s">
        <v>709</v>
      </c>
      <c r="D5873" s="195">
        <v>43237</v>
      </c>
      <c r="E5873" s="124" t="s">
        <v>11182</v>
      </c>
      <c r="F5873" s="124" t="s">
        <v>3</v>
      </c>
      <c r="G5873" s="124">
        <v>1623604</v>
      </c>
      <c r="H5873" s="124"/>
      <c r="I5873" s="128" t="s">
        <v>5553</v>
      </c>
      <c r="J5873" s="124"/>
      <c r="K5873" s="124"/>
      <c r="L5873" s="124"/>
      <c r="M5873" s="124"/>
      <c r="N5873" s="197">
        <v>0</v>
      </c>
      <c r="O5873" s="197">
        <v>300</v>
      </c>
      <c r="P5873" s="124" t="s">
        <v>1314</v>
      </c>
    </row>
    <row r="5874" spans="1:16" ht="51">
      <c r="A5874" s="266" t="s">
        <v>619</v>
      </c>
      <c r="B5874" s="124"/>
      <c r="C5874" s="125" t="s">
        <v>713</v>
      </c>
      <c r="D5874" s="195">
        <v>43237</v>
      </c>
      <c r="E5874" s="124" t="s">
        <v>11183</v>
      </c>
      <c r="F5874" s="124" t="s">
        <v>3</v>
      </c>
      <c r="G5874" s="124">
        <v>1623605</v>
      </c>
      <c r="H5874" s="124"/>
      <c r="I5874" s="128" t="s">
        <v>13447</v>
      </c>
      <c r="J5874" s="124"/>
      <c r="K5874" s="124"/>
      <c r="L5874" s="124"/>
      <c r="M5874" s="124"/>
      <c r="N5874" s="197">
        <v>0</v>
      </c>
      <c r="O5874" s="197">
        <v>100</v>
      </c>
      <c r="P5874" s="124" t="s">
        <v>1314</v>
      </c>
    </row>
    <row r="5875" spans="1:16" ht="51">
      <c r="A5875" s="266">
        <v>290</v>
      </c>
      <c r="B5875" s="124"/>
      <c r="C5875" s="125" t="s">
        <v>793</v>
      </c>
      <c r="D5875" s="195">
        <v>43237</v>
      </c>
      <c r="E5875" s="124" t="s">
        <v>11184</v>
      </c>
      <c r="F5875" s="124" t="s">
        <v>3</v>
      </c>
      <c r="G5875" s="124">
        <v>1623522</v>
      </c>
      <c r="H5875" s="124"/>
      <c r="I5875" s="128" t="s">
        <v>13448</v>
      </c>
      <c r="J5875" s="124"/>
      <c r="K5875" s="124"/>
      <c r="L5875" s="124"/>
      <c r="M5875" s="124"/>
      <c r="N5875" s="197">
        <v>0</v>
      </c>
      <c r="O5875" s="197">
        <v>237.45000000000002</v>
      </c>
      <c r="P5875" s="124" t="s">
        <v>1314</v>
      </c>
    </row>
    <row r="5876" spans="1:16" ht="38.25">
      <c r="A5876" s="266">
        <v>592</v>
      </c>
      <c r="B5876" s="124"/>
      <c r="C5876" s="125" t="s">
        <v>862</v>
      </c>
      <c r="D5876" s="195">
        <v>43237</v>
      </c>
      <c r="E5876" s="124" t="s">
        <v>11185</v>
      </c>
      <c r="F5876" s="124" t="s">
        <v>3</v>
      </c>
      <c r="G5876" s="124">
        <v>1623536</v>
      </c>
      <c r="H5876" s="124"/>
      <c r="I5876" s="128" t="s">
        <v>13449</v>
      </c>
      <c r="J5876" s="124"/>
      <c r="K5876" s="124"/>
      <c r="L5876" s="124"/>
      <c r="M5876" s="124"/>
      <c r="N5876" s="197">
        <v>0</v>
      </c>
      <c r="O5876" s="197">
        <v>2160</v>
      </c>
      <c r="P5876" s="124" t="s">
        <v>1314</v>
      </c>
    </row>
    <row r="5877" spans="1:16" ht="63.75">
      <c r="A5877" s="266">
        <v>660</v>
      </c>
      <c r="B5877" s="124"/>
      <c r="C5877" s="125" t="s">
        <v>233</v>
      </c>
      <c r="D5877" s="195">
        <v>43237</v>
      </c>
      <c r="E5877" s="124" t="s">
        <v>11186</v>
      </c>
      <c r="F5877" s="124" t="s">
        <v>3</v>
      </c>
      <c r="G5877" s="124">
        <v>1623433</v>
      </c>
      <c r="H5877" s="124"/>
      <c r="I5877" s="128" t="s">
        <v>13450</v>
      </c>
      <c r="J5877" s="124"/>
      <c r="K5877" s="124"/>
      <c r="L5877" s="124"/>
      <c r="M5877" s="124"/>
      <c r="N5877" s="197">
        <v>0</v>
      </c>
      <c r="O5877" s="197">
        <v>3047.1</v>
      </c>
      <c r="P5877" s="124" t="s">
        <v>1314</v>
      </c>
    </row>
    <row r="5878" spans="1:16" ht="63.75">
      <c r="A5878" s="266">
        <v>660</v>
      </c>
      <c r="B5878" s="124"/>
      <c r="C5878" s="125" t="s">
        <v>233</v>
      </c>
      <c r="D5878" s="195">
        <v>43237</v>
      </c>
      <c r="E5878" s="124" t="s">
        <v>11187</v>
      </c>
      <c r="F5878" s="124" t="s">
        <v>3</v>
      </c>
      <c r="G5878" s="124">
        <v>1623435</v>
      </c>
      <c r="H5878" s="124"/>
      <c r="I5878" s="128" t="s">
        <v>13451</v>
      </c>
      <c r="J5878" s="124"/>
      <c r="K5878" s="124"/>
      <c r="L5878" s="124"/>
      <c r="M5878" s="124"/>
      <c r="N5878" s="197">
        <v>0</v>
      </c>
      <c r="O5878" s="197">
        <v>174</v>
      </c>
      <c r="P5878" s="124" t="s">
        <v>1314</v>
      </c>
    </row>
    <row r="5879" spans="1:16" ht="63.75">
      <c r="A5879" s="266" t="s">
        <v>619</v>
      </c>
      <c r="B5879" s="124"/>
      <c r="C5879" s="125" t="s">
        <v>713</v>
      </c>
      <c r="D5879" s="195">
        <v>43237</v>
      </c>
      <c r="E5879" s="124" t="s">
        <v>11188</v>
      </c>
      <c r="F5879" s="124" t="s">
        <v>3</v>
      </c>
      <c r="G5879" s="124">
        <v>1623459</v>
      </c>
      <c r="H5879" s="124"/>
      <c r="I5879" s="128" t="s">
        <v>13452</v>
      </c>
      <c r="J5879" s="124"/>
      <c r="K5879" s="124"/>
      <c r="L5879" s="124"/>
      <c r="M5879" s="124"/>
      <c r="N5879" s="197">
        <v>0</v>
      </c>
      <c r="O5879" s="197">
        <v>7240.5</v>
      </c>
      <c r="P5879" s="124" t="s">
        <v>1314</v>
      </c>
    </row>
    <row r="5880" spans="1:16" ht="51">
      <c r="A5880" s="266">
        <v>373</v>
      </c>
      <c r="B5880" s="124"/>
      <c r="C5880" s="125" t="s">
        <v>1269</v>
      </c>
      <c r="D5880" s="195">
        <v>43237</v>
      </c>
      <c r="E5880" s="124" t="s">
        <v>11189</v>
      </c>
      <c r="F5880" s="124" t="s">
        <v>3</v>
      </c>
      <c r="G5880" s="124">
        <v>1623463</v>
      </c>
      <c r="H5880" s="124"/>
      <c r="I5880" s="128" t="s">
        <v>13453</v>
      </c>
      <c r="J5880" s="124"/>
      <c r="K5880" s="124"/>
      <c r="L5880" s="124"/>
      <c r="M5880" s="124"/>
      <c r="N5880" s="197">
        <v>0</v>
      </c>
      <c r="O5880" s="197">
        <v>849.4</v>
      </c>
      <c r="P5880" s="124" t="s">
        <v>1314</v>
      </c>
    </row>
    <row r="5881" spans="1:16" ht="63.75">
      <c r="A5881" s="266">
        <v>87</v>
      </c>
      <c r="B5881" s="124"/>
      <c r="C5881" s="125" t="s">
        <v>711</v>
      </c>
      <c r="D5881" s="195">
        <v>43237</v>
      </c>
      <c r="E5881" s="124" t="s">
        <v>11190</v>
      </c>
      <c r="F5881" s="124" t="s">
        <v>3</v>
      </c>
      <c r="G5881" s="124">
        <v>1623497</v>
      </c>
      <c r="H5881" s="124"/>
      <c r="I5881" s="128" t="s">
        <v>13454</v>
      </c>
      <c r="J5881" s="124"/>
      <c r="K5881" s="124"/>
      <c r="L5881" s="124"/>
      <c r="M5881" s="124"/>
      <c r="N5881" s="197">
        <v>0</v>
      </c>
      <c r="O5881" s="197">
        <v>38620</v>
      </c>
      <c r="P5881" s="124" t="s">
        <v>1314</v>
      </c>
    </row>
    <row r="5882" spans="1:16" ht="63.75">
      <c r="A5882" s="266">
        <v>47</v>
      </c>
      <c r="B5882" s="124"/>
      <c r="C5882" s="125" t="s">
        <v>699</v>
      </c>
      <c r="D5882" s="195">
        <v>43237</v>
      </c>
      <c r="E5882" s="124" t="s">
        <v>11191</v>
      </c>
      <c r="F5882" s="124" t="s">
        <v>3</v>
      </c>
      <c r="G5882" s="124">
        <v>1623498</v>
      </c>
      <c r="H5882" s="124"/>
      <c r="I5882" s="128" t="s">
        <v>13455</v>
      </c>
      <c r="J5882" s="124"/>
      <c r="K5882" s="124"/>
      <c r="L5882" s="124"/>
      <c r="M5882" s="124"/>
      <c r="N5882" s="197">
        <v>0</v>
      </c>
      <c r="O5882" s="197">
        <v>3439.9</v>
      </c>
      <c r="P5882" s="124" t="s">
        <v>1314</v>
      </c>
    </row>
    <row r="5883" spans="1:16" ht="63.75">
      <c r="A5883" s="266">
        <v>47</v>
      </c>
      <c r="B5883" s="124"/>
      <c r="C5883" s="125" t="s">
        <v>699</v>
      </c>
      <c r="D5883" s="195">
        <v>43237</v>
      </c>
      <c r="E5883" s="124" t="s">
        <v>11192</v>
      </c>
      <c r="F5883" s="124" t="s">
        <v>3</v>
      </c>
      <c r="G5883" s="124">
        <v>1623501</v>
      </c>
      <c r="H5883" s="124"/>
      <c r="I5883" s="128" t="s">
        <v>13456</v>
      </c>
      <c r="J5883" s="124"/>
      <c r="K5883" s="124"/>
      <c r="L5883" s="124"/>
      <c r="M5883" s="124"/>
      <c r="N5883" s="197">
        <v>0</v>
      </c>
      <c r="O5883" s="197">
        <v>17963.240000000002</v>
      </c>
      <c r="P5883" s="124" t="s">
        <v>1314</v>
      </c>
    </row>
    <row r="5884" spans="1:16" ht="63.75">
      <c r="A5884" s="266">
        <v>47</v>
      </c>
      <c r="B5884" s="124"/>
      <c r="C5884" s="125" t="s">
        <v>699</v>
      </c>
      <c r="D5884" s="195">
        <v>43237</v>
      </c>
      <c r="E5884" s="124" t="s">
        <v>11193</v>
      </c>
      <c r="F5884" s="124" t="s">
        <v>3</v>
      </c>
      <c r="G5884" s="124">
        <v>1623502</v>
      </c>
      <c r="H5884" s="124"/>
      <c r="I5884" s="128" t="s">
        <v>13457</v>
      </c>
      <c r="J5884" s="124"/>
      <c r="K5884" s="124"/>
      <c r="L5884" s="124"/>
      <c r="M5884" s="124"/>
      <c r="N5884" s="197">
        <v>0</v>
      </c>
      <c r="O5884" s="197">
        <v>10524.66</v>
      </c>
      <c r="P5884" s="124" t="s">
        <v>1314</v>
      </c>
    </row>
    <row r="5885" spans="1:16" ht="63.75">
      <c r="A5885" s="266">
        <v>47</v>
      </c>
      <c r="B5885" s="124"/>
      <c r="C5885" s="125" t="s">
        <v>699</v>
      </c>
      <c r="D5885" s="195">
        <v>43237</v>
      </c>
      <c r="E5885" s="124" t="s">
        <v>11194</v>
      </c>
      <c r="F5885" s="124" t="s">
        <v>3</v>
      </c>
      <c r="G5885" s="124">
        <v>1623505</v>
      </c>
      <c r="H5885" s="124"/>
      <c r="I5885" s="128" t="s">
        <v>13458</v>
      </c>
      <c r="J5885" s="124"/>
      <c r="K5885" s="124"/>
      <c r="L5885" s="124"/>
      <c r="M5885" s="124"/>
      <c r="N5885" s="197">
        <v>0</v>
      </c>
      <c r="O5885" s="197">
        <v>6570</v>
      </c>
      <c r="P5885" s="124" t="s">
        <v>1314</v>
      </c>
    </row>
    <row r="5886" spans="1:16" ht="63.75">
      <c r="A5886" s="266">
        <v>47</v>
      </c>
      <c r="B5886" s="124"/>
      <c r="C5886" s="125" t="s">
        <v>699</v>
      </c>
      <c r="D5886" s="195">
        <v>43237</v>
      </c>
      <c r="E5886" s="124" t="s">
        <v>11195</v>
      </c>
      <c r="F5886" s="124" t="s">
        <v>3</v>
      </c>
      <c r="G5886" s="124">
        <v>1623507</v>
      </c>
      <c r="H5886" s="124"/>
      <c r="I5886" s="128" t="s">
        <v>13459</v>
      </c>
      <c r="J5886" s="124"/>
      <c r="K5886" s="124"/>
      <c r="L5886" s="124"/>
      <c r="M5886" s="124"/>
      <c r="N5886" s="197">
        <v>0</v>
      </c>
      <c r="O5886" s="197">
        <v>32269.420000000002</v>
      </c>
      <c r="P5886" s="124" t="s">
        <v>1314</v>
      </c>
    </row>
    <row r="5887" spans="1:16" ht="51">
      <c r="A5887" s="266">
        <v>16</v>
      </c>
      <c r="B5887" s="124"/>
      <c r="C5887" s="125" t="s">
        <v>692</v>
      </c>
      <c r="D5887" s="195">
        <v>43237</v>
      </c>
      <c r="E5887" s="124" t="s">
        <v>11196</v>
      </c>
      <c r="F5887" s="124" t="s">
        <v>3</v>
      </c>
      <c r="G5887" s="124">
        <v>1623515</v>
      </c>
      <c r="H5887" s="124"/>
      <c r="I5887" s="128" t="s">
        <v>13460</v>
      </c>
      <c r="J5887" s="124"/>
      <c r="K5887" s="124"/>
      <c r="L5887" s="124"/>
      <c r="M5887" s="124"/>
      <c r="N5887" s="197">
        <v>0</v>
      </c>
      <c r="O5887" s="197">
        <v>1134208.0900000001</v>
      </c>
      <c r="P5887" s="124" t="s">
        <v>1314</v>
      </c>
    </row>
    <row r="5888" spans="1:16" ht="51">
      <c r="A5888" s="266">
        <v>16</v>
      </c>
      <c r="B5888" s="124"/>
      <c r="C5888" s="125" t="s">
        <v>692</v>
      </c>
      <c r="D5888" s="195">
        <v>43237</v>
      </c>
      <c r="E5888" s="124" t="s">
        <v>11197</v>
      </c>
      <c r="F5888" s="124" t="s">
        <v>3</v>
      </c>
      <c r="G5888" s="124">
        <v>1623518</v>
      </c>
      <c r="H5888" s="124"/>
      <c r="I5888" s="128" t="s">
        <v>13461</v>
      </c>
      <c r="J5888" s="124"/>
      <c r="K5888" s="124"/>
      <c r="L5888" s="124"/>
      <c r="M5888" s="124"/>
      <c r="N5888" s="197">
        <v>0</v>
      </c>
      <c r="O5888" s="197">
        <v>72</v>
      </c>
      <c r="P5888" s="124" t="s">
        <v>1314</v>
      </c>
    </row>
    <row r="5889" spans="1:16" ht="51">
      <c r="A5889" s="266">
        <v>16</v>
      </c>
      <c r="B5889" s="124"/>
      <c r="C5889" s="125" t="s">
        <v>692</v>
      </c>
      <c r="D5889" s="195">
        <v>43237</v>
      </c>
      <c r="E5889" s="124" t="s">
        <v>11198</v>
      </c>
      <c r="F5889" s="124" t="s">
        <v>3</v>
      </c>
      <c r="G5889" s="124">
        <v>1623520</v>
      </c>
      <c r="H5889" s="124"/>
      <c r="I5889" s="128" t="s">
        <v>13462</v>
      </c>
      <c r="J5889" s="124"/>
      <c r="K5889" s="124"/>
      <c r="L5889" s="124"/>
      <c r="M5889" s="124"/>
      <c r="N5889" s="197">
        <v>0</v>
      </c>
      <c r="O5889" s="197">
        <v>2000</v>
      </c>
      <c r="P5889" s="124" t="s">
        <v>1314</v>
      </c>
    </row>
    <row r="5890" spans="1:16" ht="63.75">
      <c r="A5890" s="266">
        <v>287</v>
      </c>
      <c r="B5890" s="124"/>
      <c r="C5890" s="125" t="s">
        <v>790</v>
      </c>
      <c r="D5890" s="195">
        <v>43237</v>
      </c>
      <c r="E5890" s="124" t="s">
        <v>11199</v>
      </c>
      <c r="F5890" s="124" t="s">
        <v>11</v>
      </c>
      <c r="G5890" s="124">
        <v>738785</v>
      </c>
      <c r="H5890" s="124"/>
      <c r="I5890" s="128" t="s">
        <v>13463</v>
      </c>
      <c r="J5890" s="124"/>
      <c r="K5890" s="124"/>
      <c r="L5890" s="124"/>
      <c r="M5890" s="124"/>
      <c r="N5890" s="197">
        <v>50</v>
      </c>
      <c r="O5890" s="197">
        <v>0</v>
      </c>
      <c r="P5890" s="124" t="s">
        <v>1314</v>
      </c>
    </row>
    <row r="5891" spans="1:16" ht="76.5">
      <c r="A5891" s="266">
        <v>25</v>
      </c>
      <c r="B5891" s="124"/>
      <c r="C5891" s="125" t="s">
        <v>694</v>
      </c>
      <c r="D5891" s="195">
        <v>43237</v>
      </c>
      <c r="E5891" s="124" t="s">
        <v>11200</v>
      </c>
      <c r="F5891" s="124" t="s">
        <v>1315</v>
      </c>
      <c r="G5891" s="124">
        <v>17700911</v>
      </c>
      <c r="H5891" s="124"/>
      <c r="I5891" s="128" t="s">
        <v>13464</v>
      </c>
      <c r="J5891" s="124"/>
      <c r="K5891" s="124"/>
      <c r="L5891" s="124"/>
      <c r="M5891" s="124"/>
      <c r="N5891" s="197">
        <v>14701.79</v>
      </c>
      <c r="O5891" s="197">
        <v>0</v>
      </c>
      <c r="P5891" s="124" t="s">
        <v>1314</v>
      </c>
    </row>
    <row r="5892" spans="1:16" ht="76.5">
      <c r="A5892" s="266">
        <v>25</v>
      </c>
      <c r="B5892" s="124"/>
      <c r="C5892" s="125" t="s">
        <v>694</v>
      </c>
      <c r="D5892" s="195">
        <v>43237</v>
      </c>
      <c r="E5892" s="124" t="s">
        <v>11201</v>
      </c>
      <c r="F5892" s="124" t="s">
        <v>1315</v>
      </c>
      <c r="G5892" s="124">
        <v>17700913</v>
      </c>
      <c r="H5892" s="124"/>
      <c r="I5892" s="128" t="s">
        <v>13465</v>
      </c>
      <c r="J5892" s="124"/>
      <c r="K5892" s="124"/>
      <c r="L5892" s="124"/>
      <c r="M5892" s="124"/>
      <c r="N5892" s="197">
        <v>117.55</v>
      </c>
      <c r="O5892" s="197">
        <v>0</v>
      </c>
      <c r="P5892" s="124" t="s">
        <v>1314</v>
      </c>
    </row>
    <row r="5893" spans="1:16" ht="76.5">
      <c r="A5893" s="266">
        <v>25</v>
      </c>
      <c r="B5893" s="124"/>
      <c r="C5893" s="125" t="s">
        <v>694</v>
      </c>
      <c r="D5893" s="195">
        <v>43237</v>
      </c>
      <c r="E5893" s="124" t="s">
        <v>11202</v>
      </c>
      <c r="F5893" s="124" t="s">
        <v>1315</v>
      </c>
      <c r="G5893" s="124">
        <v>17700907</v>
      </c>
      <c r="H5893" s="124"/>
      <c r="I5893" s="128" t="s">
        <v>13466</v>
      </c>
      <c r="J5893" s="124"/>
      <c r="K5893" s="124"/>
      <c r="L5893" s="124"/>
      <c r="M5893" s="124"/>
      <c r="N5893" s="197">
        <v>312.14</v>
      </c>
      <c r="O5893" s="197">
        <v>0</v>
      </c>
      <c r="P5893" s="124" t="s">
        <v>1314</v>
      </c>
    </row>
    <row r="5894" spans="1:16" ht="76.5">
      <c r="A5894" s="266">
        <v>25</v>
      </c>
      <c r="B5894" s="124"/>
      <c r="C5894" s="125" t="s">
        <v>694</v>
      </c>
      <c r="D5894" s="195">
        <v>43237</v>
      </c>
      <c r="E5894" s="124" t="s">
        <v>11203</v>
      </c>
      <c r="F5894" s="124" t="s">
        <v>1315</v>
      </c>
      <c r="G5894" s="124">
        <v>17700910</v>
      </c>
      <c r="H5894" s="124"/>
      <c r="I5894" s="128" t="s">
        <v>13467</v>
      </c>
      <c r="J5894" s="124"/>
      <c r="K5894" s="124"/>
      <c r="L5894" s="124"/>
      <c r="M5894" s="124"/>
      <c r="N5894" s="197">
        <v>114213.1</v>
      </c>
      <c r="O5894" s="197">
        <v>0</v>
      </c>
      <c r="P5894" s="124" t="s">
        <v>1314</v>
      </c>
    </row>
    <row r="5895" spans="1:16" ht="76.5">
      <c r="A5895" s="266">
        <v>25</v>
      </c>
      <c r="B5895" s="124"/>
      <c r="C5895" s="125" t="s">
        <v>694</v>
      </c>
      <c r="D5895" s="195">
        <v>43237</v>
      </c>
      <c r="E5895" s="124" t="s">
        <v>11204</v>
      </c>
      <c r="F5895" s="124" t="s">
        <v>1315</v>
      </c>
      <c r="G5895" s="124">
        <v>17700851</v>
      </c>
      <c r="H5895" s="124"/>
      <c r="I5895" s="128" t="s">
        <v>13468</v>
      </c>
      <c r="J5895" s="124"/>
      <c r="K5895" s="124"/>
      <c r="L5895" s="124"/>
      <c r="M5895" s="124"/>
      <c r="N5895" s="197">
        <v>1117650.74</v>
      </c>
      <c r="O5895" s="197">
        <v>0</v>
      </c>
      <c r="P5895" s="124" t="s">
        <v>1314</v>
      </c>
    </row>
    <row r="5896" spans="1:16" ht="76.5">
      <c r="A5896" s="266">
        <v>25</v>
      </c>
      <c r="B5896" s="124"/>
      <c r="C5896" s="125" t="s">
        <v>694</v>
      </c>
      <c r="D5896" s="195">
        <v>43237</v>
      </c>
      <c r="E5896" s="124" t="s">
        <v>11205</v>
      </c>
      <c r="F5896" s="124" t="s">
        <v>1315</v>
      </c>
      <c r="G5896" s="124">
        <v>17700865</v>
      </c>
      <c r="H5896" s="124"/>
      <c r="I5896" s="128" t="s">
        <v>13469</v>
      </c>
      <c r="J5896" s="124"/>
      <c r="K5896" s="124"/>
      <c r="L5896" s="124"/>
      <c r="M5896" s="124"/>
      <c r="N5896" s="197">
        <v>528322.31999999995</v>
      </c>
      <c r="O5896" s="197">
        <v>0</v>
      </c>
      <c r="P5896" s="124" t="s">
        <v>1314</v>
      </c>
    </row>
    <row r="5897" spans="1:16" ht="76.5">
      <c r="A5897" s="266">
        <v>25</v>
      </c>
      <c r="B5897" s="124"/>
      <c r="C5897" s="125" t="s">
        <v>694</v>
      </c>
      <c r="D5897" s="195">
        <v>43237</v>
      </c>
      <c r="E5897" s="124" t="s">
        <v>11206</v>
      </c>
      <c r="F5897" s="124" t="s">
        <v>1315</v>
      </c>
      <c r="G5897" s="124">
        <v>17700873</v>
      </c>
      <c r="H5897" s="124"/>
      <c r="I5897" s="128" t="s">
        <v>13470</v>
      </c>
      <c r="J5897" s="124"/>
      <c r="K5897" s="124"/>
      <c r="L5897" s="124"/>
      <c r="M5897" s="124"/>
      <c r="N5897" s="197">
        <v>1711933.62</v>
      </c>
      <c r="O5897" s="197">
        <v>0</v>
      </c>
      <c r="P5897" s="124" t="s">
        <v>1314</v>
      </c>
    </row>
    <row r="5898" spans="1:16" ht="76.5">
      <c r="A5898" s="266">
        <v>25</v>
      </c>
      <c r="B5898" s="124"/>
      <c r="C5898" s="125" t="s">
        <v>694</v>
      </c>
      <c r="D5898" s="195">
        <v>43237</v>
      </c>
      <c r="E5898" s="124" t="s">
        <v>11207</v>
      </c>
      <c r="F5898" s="124" t="s">
        <v>1315</v>
      </c>
      <c r="G5898" s="124">
        <v>17700884</v>
      </c>
      <c r="H5898" s="124"/>
      <c r="I5898" s="128" t="s">
        <v>13471</v>
      </c>
      <c r="J5898" s="124"/>
      <c r="K5898" s="124"/>
      <c r="L5898" s="124"/>
      <c r="M5898" s="124"/>
      <c r="N5898" s="197">
        <v>1305.3</v>
      </c>
      <c r="O5898" s="197">
        <v>0</v>
      </c>
      <c r="P5898" s="124" t="s">
        <v>1314</v>
      </c>
    </row>
    <row r="5899" spans="1:16" ht="76.5">
      <c r="A5899" s="266">
        <v>25</v>
      </c>
      <c r="B5899" s="124"/>
      <c r="C5899" s="125" t="s">
        <v>694</v>
      </c>
      <c r="D5899" s="195">
        <v>43237</v>
      </c>
      <c r="E5899" s="124" t="s">
        <v>11208</v>
      </c>
      <c r="F5899" s="124" t="s">
        <v>1315</v>
      </c>
      <c r="G5899" s="124">
        <v>17700886</v>
      </c>
      <c r="H5899" s="124"/>
      <c r="I5899" s="128" t="s">
        <v>13472</v>
      </c>
      <c r="J5899" s="124"/>
      <c r="K5899" s="124"/>
      <c r="L5899" s="124"/>
      <c r="M5899" s="124"/>
      <c r="N5899" s="197">
        <v>1099081.71</v>
      </c>
      <c r="O5899" s="197">
        <v>0</v>
      </c>
      <c r="P5899" s="124" t="s">
        <v>1314</v>
      </c>
    </row>
    <row r="5900" spans="1:16" ht="76.5">
      <c r="A5900" s="266">
        <v>25</v>
      </c>
      <c r="B5900" s="124"/>
      <c r="C5900" s="125" t="s">
        <v>694</v>
      </c>
      <c r="D5900" s="195">
        <v>43237</v>
      </c>
      <c r="E5900" s="124" t="s">
        <v>11209</v>
      </c>
      <c r="F5900" s="124" t="s">
        <v>1315</v>
      </c>
      <c r="G5900" s="124">
        <v>17686997</v>
      </c>
      <c r="H5900" s="124"/>
      <c r="I5900" s="128" t="s">
        <v>13473</v>
      </c>
      <c r="J5900" s="124"/>
      <c r="K5900" s="124"/>
      <c r="L5900" s="124"/>
      <c r="M5900" s="124"/>
      <c r="N5900" s="197">
        <v>18.559999999999999</v>
      </c>
      <c r="O5900" s="197">
        <v>0</v>
      </c>
      <c r="P5900" s="124" t="s">
        <v>1314</v>
      </c>
    </row>
    <row r="5901" spans="1:16" ht="76.5">
      <c r="A5901" s="266">
        <v>25</v>
      </c>
      <c r="B5901" s="124"/>
      <c r="C5901" s="125" t="s">
        <v>694</v>
      </c>
      <c r="D5901" s="195">
        <v>43237</v>
      </c>
      <c r="E5901" s="124" t="s">
        <v>11210</v>
      </c>
      <c r="F5901" s="124" t="s">
        <v>1315</v>
      </c>
      <c r="G5901" s="124">
        <v>17686950</v>
      </c>
      <c r="H5901" s="124"/>
      <c r="I5901" s="128" t="s">
        <v>13474</v>
      </c>
      <c r="J5901" s="124"/>
      <c r="K5901" s="124"/>
      <c r="L5901" s="124"/>
      <c r="M5901" s="124"/>
      <c r="N5901" s="197">
        <v>2.0499999999999998</v>
      </c>
      <c r="O5901" s="197">
        <v>0</v>
      </c>
      <c r="P5901" s="124" t="s">
        <v>1314</v>
      </c>
    </row>
    <row r="5902" spans="1:16" ht="76.5">
      <c r="A5902" s="266">
        <v>25</v>
      </c>
      <c r="B5902" s="124"/>
      <c r="C5902" s="125" t="s">
        <v>694</v>
      </c>
      <c r="D5902" s="195">
        <v>43237</v>
      </c>
      <c r="E5902" s="124" t="s">
        <v>11211</v>
      </c>
      <c r="F5902" s="124" t="s">
        <v>1315</v>
      </c>
      <c r="G5902" s="124">
        <v>17700923</v>
      </c>
      <c r="H5902" s="124"/>
      <c r="I5902" s="128" t="s">
        <v>13475</v>
      </c>
      <c r="J5902" s="124"/>
      <c r="K5902" s="124"/>
      <c r="L5902" s="124"/>
      <c r="M5902" s="124"/>
      <c r="N5902" s="197">
        <v>399964.25</v>
      </c>
      <c r="O5902" s="197">
        <v>0</v>
      </c>
      <c r="P5902" s="124" t="s">
        <v>1314</v>
      </c>
    </row>
    <row r="5903" spans="1:16" ht="76.5">
      <c r="A5903" s="266">
        <v>25</v>
      </c>
      <c r="B5903" s="124"/>
      <c r="C5903" s="125" t="s">
        <v>694</v>
      </c>
      <c r="D5903" s="195">
        <v>43237</v>
      </c>
      <c r="E5903" s="124" t="s">
        <v>11212</v>
      </c>
      <c r="F5903" s="124" t="s">
        <v>1315</v>
      </c>
      <c r="G5903" s="124">
        <v>17700920</v>
      </c>
      <c r="H5903" s="124"/>
      <c r="I5903" s="128" t="s">
        <v>13476</v>
      </c>
      <c r="J5903" s="124"/>
      <c r="K5903" s="124"/>
      <c r="L5903" s="124"/>
      <c r="M5903" s="124"/>
      <c r="N5903" s="197">
        <v>736879.98</v>
      </c>
      <c r="O5903" s="197">
        <v>0</v>
      </c>
      <c r="P5903" s="124" t="s">
        <v>1314</v>
      </c>
    </row>
    <row r="5904" spans="1:16" ht="76.5">
      <c r="A5904" s="266">
        <v>25</v>
      </c>
      <c r="B5904" s="124"/>
      <c r="C5904" s="125" t="s">
        <v>694</v>
      </c>
      <c r="D5904" s="195">
        <v>43237</v>
      </c>
      <c r="E5904" s="124" t="s">
        <v>11213</v>
      </c>
      <c r="F5904" s="124" t="s">
        <v>1315</v>
      </c>
      <c r="G5904" s="124">
        <v>17700897</v>
      </c>
      <c r="H5904" s="124"/>
      <c r="I5904" s="128" t="s">
        <v>13477</v>
      </c>
      <c r="J5904" s="124"/>
      <c r="K5904" s="124"/>
      <c r="L5904" s="124"/>
      <c r="M5904" s="124"/>
      <c r="N5904" s="197">
        <v>2197462.4900000002</v>
      </c>
      <c r="O5904" s="197">
        <v>0</v>
      </c>
      <c r="P5904" s="124" t="s">
        <v>1314</v>
      </c>
    </row>
    <row r="5905" spans="1:16" ht="76.5">
      <c r="A5905" s="266">
        <v>25</v>
      </c>
      <c r="B5905" s="124"/>
      <c r="C5905" s="125" t="s">
        <v>694</v>
      </c>
      <c r="D5905" s="195">
        <v>43237</v>
      </c>
      <c r="E5905" s="124" t="s">
        <v>11214</v>
      </c>
      <c r="F5905" s="124" t="s">
        <v>1315</v>
      </c>
      <c r="G5905" s="124">
        <v>17700885</v>
      </c>
      <c r="H5905" s="124"/>
      <c r="I5905" s="128" t="s">
        <v>13478</v>
      </c>
      <c r="J5905" s="124"/>
      <c r="K5905" s="124"/>
      <c r="L5905" s="124"/>
      <c r="M5905" s="124"/>
      <c r="N5905" s="197">
        <v>724743.07</v>
      </c>
      <c r="O5905" s="197">
        <v>0</v>
      </c>
      <c r="P5905" s="124" t="s">
        <v>1314</v>
      </c>
    </row>
    <row r="5906" spans="1:16" ht="76.5">
      <c r="A5906" s="266">
        <v>25</v>
      </c>
      <c r="B5906" s="124"/>
      <c r="C5906" s="125" t="s">
        <v>694</v>
      </c>
      <c r="D5906" s="195">
        <v>43237</v>
      </c>
      <c r="E5906" s="124" t="s">
        <v>11215</v>
      </c>
      <c r="F5906" s="124" t="s">
        <v>1315</v>
      </c>
      <c r="G5906" s="124">
        <v>17700872</v>
      </c>
      <c r="H5906" s="124"/>
      <c r="I5906" s="128" t="s">
        <v>13479</v>
      </c>
      <c r="J5906" s="124"/>
      <c r="K5906" s="124"/>
      <c r="L5906" s="124"/>
      <c r="M5906" s="124"/>
      <c r="N5906" s="197">
        <v>518135</v>
      </c>
      <c r="O5906" s="197">
        <v>0</v>
      </c>
      <c r="P5906" s="124" t="s">
        <v>1314</v>
      </c>
    </row>
    <row r="5907" spans="1:16" ht="76.5">
      <c r="A5907" s="266">
        <v>25</v>
      </c>
      <c r="B5907" s="124"/>
      <c r="C5907" s="125" t="s">
        <v>694</v>
      </c>
      <c r="D5907" s="195">
        <v>43237</v>
      </c>
      <c r="E5907" s="124" t="s">
        <v>11216</v>
      </c>
      <c r="F5907" s="124" t="s">
        <v>1315</v>
      </c>
      <c r="G5907" s="124">
        <v>17703225</v>
      </c>
      <c r="H5907" s="124"/>
      <c r="I5907" s="128" t="s">
        <v>13480</v>
      </c>
      <c r="J5907" s="124"/>
      <c r="K5907" s="124"/>
      <c r="L5907" s="124"/>
      <c r="M5907" s="124"/>
      <c r="N5907" s="197">
        <v>321288.2</v>
      </c>
      <c r="O5907" s="197">
        <v>0</v>
      </c>
      <c r="P5907" s="124" t="s">
        <v>1314</v>
      </c>
    </row>
    <row r="5908" spans="1:16" ht="76.5">
      <c r="A5908" s="266">
        <v>25</v>
      </c>
      <c r="B5908" s="124"/>
      <c r="C5908" s="125" t="s">
        <v>694</v>
      </c>
      <c r="D5908" s="195">
        <v>43237</v>
      </c>
      <c r="E5908" s="124" t="s">
        <v>11217</v>
      </c>
      <c r="F5908" s="124" t="s">
        <v>1315</v>
      </c>
      <c r="G5908" s="124">
        <v>17703137</v>
      </c>
      <c r="H5908" s="124"/>
      <c r="I5908" s="128" t="s">
        <v>13481</v>
      </c>
      <c r="J5908" s="124"/>
      <c r="K5908" s="124"/>
      <c r="L5908" s="124"/>
      <c r="M5908" s="124"/>
      <c r="N5908" s="197">
        <v>218241.92000000001</v>
      </c>
      <c r="O5908" s="197">
        <v>0</v>
      </c>
      <c r="P5908" s="124" t="s">
        <v>1314</v>
      </c>
    </row>
    <row r="5909" spans="1:16" ht="76.5">
      <c r="A5909" s="266">
        <v>25</v>
      </c>
      <c r="B5909" s="124"/>
      <c r="C5909" s="125" t="s">
        <v>694</v>
      </c>
      <c r="D5909" s="195">
        <v>43237</v>
      </c>
      <c r="E5909" s="124" t="s">
        <v>11218</v>
      </c>
      <c r="F5909" s="124" t="s">
        <v>1315</v>
      </c>
      <c r="G5909" s="124">
        <v>17703132</v>
      </c>
      <c r="H5909" s="124"/>
      <c r="I5909" s="128" t="s">
        <v>13482</v>
      </c>
      <c r="J5909" s="124"/>
      <c r="K5909" s="124"/>
      <c r="L5909" s="124"/>
      <c r="M5909" s="124"/>
      <c r="N5909" s="197">
        <v>1295779.23</v>
      </c>
      <c r="O5909" s="197">
        <v>0</v>
      </c>
      <c r="P5909" s="124" t="s">
        <v>1314</v>
      </c>
    </row>
    <row r="5910" spans="1:16" ht="76.5">
      <c r="A5910" s="266">
        <v>25</v>
      </c>
      <c r="B5910" s="124"/>
      <c r="C5910" s="125" t="s">
        <v>694</v>
      </c>
      <c r="D5910" s="195">
        <v>43237</v>
      </c>
      <c r="E5910" s="124" t="s">
        <v>11219</v>
      </c>
      <c r="F5910" s="124" t="s">
        <v>1315</v>
      </c>
      <c r="G5910" s="124">
        <v>17701048</v>
      </c>
      <c r="H5910" s="124"/>
      <c r="I5910" s="128" t="s">
        <v>13483</v>
      </c>
      <c r="J5910" s="124"/>
      <c r="K5910" s="124"/>
      <c r="L5910" s="124"/>
      <c r="M5910" s="124"/>
      <c r="N5910" s="197">
        <v>1812615.19</v>
      </c>
      <c r="O5910" s="197">
        <v>0</v>
      </c>
      <c r="P5910" s="124" t="s">
        <v>1314</v>
      </c>
    </row>
    <row r="5911" spans="1:16" ht="76.5">
      <c r="A5911" s="266">
        <v>25</v>
      </c>
      <c r="B5911" s="124"/>
      <c r="C5911" s="125" t="s">
        <v>694</v>
      </c>
      <c r="D5911" s="195">
        <v>43237</v>
      </c>
      <c r="E5911" s="124" t="s">
        <v>11220</v>
      </c>
      <c r="F5911" s="124" t="s">
        <v>1315</v>
      </c>
      <c r="G5911" s="124">
        <v>17701023</v>
      </c>
      <c r="H5911" s="124"/>
      <c r="I5911" s="128" t="s">
        <v>13484</v>
      </c>
      <c r="J5911" s="124"/>
      <c r="K5911" s="124"/>
      <c r="L5911" s="124"/>
      <c r="M5911" s="124"/>
      <c r="N5911" s="197">
        <v>459351.18</v>
      </c>
      <c r="O5911" s="197">
        <v>0</v>
      </c>
      <c r="P5911" s="124" t="s">
        <v>1314</v>
      </c>
    </row>
    <row r="5912" spans="1:16" ht="76.5">
      <c r="A5912" s="266">
        <v>25</v>
      </c>
      <c r="B5912" s="124"/>
      <c r="C5912" s="125" t="s">
        <v>694</v>
      </c>
      <c r="D5912" s="195">
        <v>43237</v>
      </c>
      <c r="E5912" s="124" t="s">
        <v>11221</v>
      </c>
      <c r="F5912" s="124" t="s">
        <v>1315</v>
      </c>
      <c r="G5912" s="124">
        <v>17701013</v>
      </c>
      <c r="H5912" s="124"/>
      <c r="I5912" s="128" t="s">
        <v>13485</v>
      </c>
      <c r="J5912" s="124"/>
      <c r="K5912" s="124"/>
      <c r="L5912" s="124"/>
      <c r="M5912" s="124"/>
      <c r="N5912" s="197">
        <v>170219.9</v>
      </c>
      <c r="O5912" s="197">
        <v>0</v>
      </c>
      <c r="P5912" s="124" t="s">
        <v>1314</v>
      </c>
    </row>
    <row r="5913" spans="1:16" ht="76.5">
      <c r="A5913" s="266">
        <v>25</v>
      </c>
      <c r="B5913" s="124"/>
      <c r="C5913" s="125" t="s">
        <v>694</v>
      </c>
      <c r="D5913" s="195">
        <v>43237</v>
      </c>
      <c r="E5913" s="124" t="s">
        <v>11222</v>
      </c>
      <c r="F5913" s="124" t="s">
        <v>1315</v>
      </c>
      <c r="G5913" s="124">
        <v>17701008</v>
      </c>
      <c r="H5913" s="124"/>
      <c r="I5913" s="128" t="s">
        <v>13486</v>
      </c>
      <c r="J5913" s="124"/>
      <c r="K5913" s="124"/>
      <c r="L5913" s="124"/>
      <c r="M5913" s="124"/>
      <c r="N5913" s="197">
        <v>7117.4</v>
      </c>
      <c r="O5913" s="197">
        <v>0</v>
      </c>
      <c r="P5913" s="124" t="s">
        <v>1314</v>
      </c>
    </row>
    <row r="5914" spans="1:16" ht="76.5">
      <c r="A5914" s="266">
        <v>25</v>
      </c>
      <c r="B5914" s="124"/>
      <c r="C5914" s="125" t="s">
        <v>694</v>
      </c>
      <c r="D5914" s="195">
        <v>43237</v>
      </c>
      <c r="E5914" s="124" t="s">
        <v>11223</v>
      </c>
      <c r="F5914" s="124" t="s">
        <v>1315</v>
      </c>
      <c r="G5914" s="124">
        <v>17704588</v>
      </c>
      <c r="H5914" s="124"/>
      <c r="I5914" s="128" t="s">
        <v>13487</v>
      </c>
      <c r="J5914" s="124"/>
      <c r="K5914" s="124"/>
      <c r="L5914" s="124"/>
      <c r="M5914" s="124"/>
      <c r="N5914" s="197">
        <v>415356.32</v>
      </c>
      <c r="O5914" s="197">
        <v>0</v>
      </c>
      <c r="P5914" s="124" t="s">
        <v>1314</v>
      </c>
    </row>
    <row r="5915" spans="1:16" ht="76.5">
      <c r="A5915" s="266">
        <v>25</v>
      </c>
      <c r="B5915" s="124"/>
      <c r="C5915" s="125" t="s">
        <v>694</v>
      </c>
      <c r="D5915" s="195">
        <v>43237</v>
      </c>
      <c r="E5915" s="124" t="s">
        <v>11224</v>
      </c>
      <c r="F5915" s="124" t="s">
        <v>1315</v>
      </c>
      <c r="G5915" s="124">
        <v>17704586</v>
      </c>
      <c r="H5915" s="124"/>
      <c r="I5915" s="128" t="s">
        <v>13488</v>
      </c>
      <c r="J5915" s="124"/>
      <c r="K5915" s="124"/>
      <c r="L5915" s="124"/>
      <c r="M5915" s="124"/>
      <c r="N5915" s="197">
        <v>1059132.23</v>
      </c>
      <c r="O5915" s="197">
        <v>0</v>
      </c>
      <c r="P5915" s="124" t="s">
        <v>1314</v>
      </c>
    </row>
    <row r="5916" spans="1:16" ht="76.5">
      <c r="A5916" s="266">
        <v>25</v>
      </c>
      <c r="B5916" s="124"/>
      <c r="C5916" s="125" t="s">
        <v>694</v>
      </c>
      <c r="D5916" s="195">
        <v>43237</v>
      </c>
      <c r="E5916" s="124" t="s">
        <v>11225</v>
      </c>
      <c r="F5916" s="124" t="s">
        <v>1315</v>
      </c>
      <c r="G5916" s="124">
        <v>17704451</v>
      </c>
      <c r="H5916" s="124"/>
      <c r="I5916" s="128" t="s">
        <v>13489</v>
      </c>
      <c r="J5916" s="124"/>
      <c r="K5916" s="124"/>
      <c r="L5916" s="124"/>
      <c r="M5916" s="124"/>
      <c r="N5916" s="197">
        <v>724996.38</v>
      </c>
      <c r="O5916" s="197">
        <v>0</v>
      </c>
      <c r="P5916" s="124" t="s">
        <v>1314</v>
      </c>
    </row>
    <row r="5917" spans="1:16" ht="76.5">
      <c r="A5917" s="266">
        <v>25</v>
      </c>
      <c r="B5917" s="124"/>
      <c r="C5917" s="125" t="s">
        <v>694</v>
      </c>
      <c r="D5917" s="195">
        <v>43237</v>
      </c>
      <c r="E5917" s="124" t="s">
        <v>11226</v>
      </c>
      <c r="F5917" s="124" t="s">
        <v>1315</v>
      </c>
      <c r="G5917" s="124">
        <v>17703972</v>
      </c>
      <c r="H5917" s="124"/>
      <c r="I5917" s="128" t="s">
        <v>13490</v>
      </c>
      <c r="J5917" s="124"/>
      <c r="K5917" s="124"/>
      <c r="L5917" s="124"/>
      <c r="M5917" s="124"/>
      <c r="N5917" s="197">
        <v>142417.17000000001</v>
      </c>
      <c r="O5917" s="197">
        <v>0</v>
      </c>
      <c r="P5917" s="124" t="s">
        <v>1314</v>
      </c>
    </row>
    <row r="5918" spans="1:16" ht="76.5">
      <c r="A5918" s="266">
        <v>25</v>
      </c>
      <c r="B5918" s="124"/>
      <c r="C5918" s="125" t="s">
        <v>694</v>
      </c>
      <c r="D5918" s="195">
        <v>43237</v>
      </c>
      <c r="E5918" s="124" t="s">
        <v>11227</v>
      </c>
      <c r="F5918" s="124" t="s">
        <v>1315</v>
      </c>
      <c r="G5918" s="124">
        <v>17703903</v>
      </c>
      <c r="H5918" s="124"/>
      <c r="I5918" s="128" t="s">
        <v>13491</v>
      </c>
      <c r="J5918" s="124"/>
      <c r="K5918" s="124"/>
      <c r="L5918" s="124"/>
      <c r="M5918" s="124"/>
      <c r="N5918" s="197">
        <v>1657553.02</v>
      </c>
      <c r="O5918" s="197">
        <v>0</v>
      </c>
      <c r="P5918" s="124" t="s">
        <v>1314</v>
      </c>
    </row>
    <row r="5919" spans="1:16" ht="76.5">
      <c r="A5919" s="266">
        <v>25</v>
      </c>
      <c r="B5919" s="124"/>
      <c r="C5919" s="125" t="s">
        <v>694</v>
      </c>
      <c r="D5919" s="195">
        <v>43237</v>
      </c>
      <c r="E5919" s="124" t="s">
        <v>11228</v>
      </c>
      <c r="F5919" s="124" t="s">
        <v>1315</v>
      </c>
      <c r="G5919" s="124">
        <v>17703787</v>
      </c>
      <c r="H5919" s="124"/>
      <c r="I5919" s="128" t="s">
        <v>13492</v>
      </c>
      <c r="J5919" s="124"/>
      <c r="K5919" s="124"/>
      <c r="L5919" s="124"/>
      <c r="M5919" s="124"/>
      <c r="N5919" s="197">
        <v>1048887.97</v>
      </c>
      <c r="O5919" s="197">
        <v>0</v>
      </c>
      <c r="P5919" s="124" t="s">
        <v>1314</v>
      </c>
    </row>
    <row r="5920" spans="1:16" ht="76.5">
      <c r="A5920" s="266">
        <v>25</v>
      </c>
      <c r="B5920" s="124"/>
      <c r="C5920" s="125" t="s">
        <v>694</v>
      </c>
      <c r="D5920" s="195">
        <v>43237</v>
      </c>
      <c r="E5920" s="124" t="s">
        <v>11229</v>
      </c>
      <c r="F5920" s="124" t="s">
        <v>1315</v>
      </c>
      <c r="G5920" s="124">
        <v>17703749</v>
      </c>
      <c r="H5920" s="124"/>
      <c r="I5920" s="128" t="s">
        <v>13493</v>
      </c>
      <c r="J5920" s="124"/>
      <c r="K5920" s="124"/>
      <c r="L5920" s="124"/>
      <c r="M5920" s="124"/>
      <c r="N5920" s="197">
        <v>1185597.8799999999</v>
      </c>
      <c r="O5920" s="197">
        <v>0</v>
      </c>
      <c r="P5920" s="124" t="s">
        <v>1314</v>
      </c>
    </row>
    <row r="5921" spans="1:16" ht="76.5">
      <c r="A5921" s="266">
        <v>25</v>
      </c>
      <c r="B5921" s="124"/>
      <c r="C5921" s="125" t="s">
        <v>694</v>
      </c>
      <c r="D5921" s="195">
        <v>43237</v>
      </c>
      <c r="E5921" s="124" t="s">
        <v>11230</v>
      </c>
      <c r="F5921" s="124" t="s">
        <v>1315</v>
      </c>
      <c r="G5921" s="124">
        <v>17703744</v>
      </c>
      <c r="H5921" s="124"/>
      <c r="I5921" s="128" t="s">
        <v>13494</v>
      </c>
      <c r="J5921" s="124"/>
      <c r="K5921" s="124"/>
      <c r="L5921" s="124"/>
      <c r="M5921" s="124"/>
      <c r="N5921" s="197">
        <v>611521.93000000005</v>
      </c>
      <c r="O5921" s="197">
        <v>0</v>
      </c>
      <c r="P5921" s="124" t="s">
        <v>1314</v>
      </c>
    </row>
    <row r="5922" spans="1:16" ht="76.5">
      <c r="A5922" s="266">
        <v>25</v>
      </c>
      <c r="B5922" s="124"/>
      <c r="C5922" s="125" t="s">
        <v>694</v>
      </c>
      <c r="D5922" s="195">
        <v>43237</v>
      </c>
      <c r="E5922" s="124" t="s">
        <v>11231</v>
      </c>
      <c r="F5922" s="124" t="s">
        <v>1315</v>
      </c>
      <c r="G5922" s="124">
        <v>17703224</v>
      </c>
      <c r="H5922" s="124"/>
      <c r="I5922" s="128" t="s">
        <v>13495</v>
      </c>
      <c r="J5922" s="124"/>
      <c r="K5922" s="124"/>
      <c r="L5922" s="124"/>
      <c r="M5922" s="124"/>
      <c r="N5922" s="197">
        <v>1.1499999999999999</v>
      </c>
      <c r="O5922" s="197">
        <v>0</v>
      </c>
      <c r="P5922" s="124" t="s">
        <v>1314</v>
      </c>
    </row>
    <row r="5923" spans="1:16" ht="76.5">
      <c r="A5923" s="266">
        <v>25</v>
      </c>
      <c r="B5923" s="124"/>
      <c r="C5923" s="125" t="s">
        <v>694</v>
      </c>
      <c r="D5923" s="195">
        <v>43237</v>
      </c>
      <c r="E5923" s="124" t="s">
        <v>11232</v>
      </c>
      <c r="F5923" s="124" t="s">
        <v>1315</v>
      </c>
      <c r="G5923" s="124">
        <v>17703231</v>
      </c>
      <c r="H5923" s="124"/>
      <c r="I5923" s="128" t="s">
        <v>13496</v>
      </c>
      <c r="J5923" s="124"/>
      <c r="K5923" s="124"/>
      <c r="L5923" s="124"/>
      <c r="M5923" s="124"/>
      <c r="N5923" s="197">
        <v>193.2</v>
      </c>
      <c r="O5923" s="197">
        <v>0</v>
      </c>
      <c r="P5923" s="124" t="s">
        <v>1314</v>
      </c>
    </row>
    <row r="5924" spans="1:16" ht="76.5">
      <c r="A5924" s="266">
        <v>25</v>
      </c>
      <c r="B5924" s="124"/>
      <c r="C5924" s="125" t="s">
        <v>694</v>
      </c>
      <c r="D5924" s="195">
        <v>43237</v>
      </c>
      <c r="E5924" s="124" t="s">
        <v>11233</v>
      </c>
      <c r="F5924" s="124" t="s">
        <v>1315</v>
      </c>
      <c r="G5924" s="124">
        <v>17703236</v>
      </c>
      <c r="H5924" s="124"/>
      <c r="I5924" s="128" t="s">
        <v>13497</v>
      </c>
      <c r="J5924" s="124"/>
      <c r="K5924" s="124"/>
      <c r="L5924" s="124"/>
      <c r="M5924" s="124"/>
      <c r="N5924" s="197">
        <v>0.05</v>
      </c>
      <c r="O5924" s="197">
        <v>0</v>
      </c>
      <c r="P5924" s="124" t="s">
        <v>1314</v>
      </c>
    </row>
    <row r="5925" spans="1:16" ht="76.5">
      <c r="A5925" s="266">
        <v>25</v>
      </c>
      <c r="B5925" s="124"/>
      <c r="C5925" s="125" t="s">
        <v>694</v>
      </c>
      <c r="D5925" s="195">
        <v>43237</v>
      </c>
      <c r="E5925" s="124" t="s">
        <v>11234</v>
      </c>
      <c r="F5925" s="124" t="s">
        <v>1315</v>
      </c>
      <c r="G5925" s="124">
        <v>17703215</v>
      </c>
      <c r="H5925" s="124"/>
      <c r="I5925" s="128" t="s">
        <v>13498</v>
      </c>
      <c r="J5925" s="124"/>
      <c r="K5925" s="124"/>
      <c r="L5925" s="124"/>
      <c r="M5925" s="124"/>
      <c r="N5925" s="197">
        <v>599261</v>
      </c>
      <c r="O5925" s="197">
        <v>0</v>
      </c>
      <c r="P5925" s="124" t="s">
        <v>1314</v>
      </c>
    </row>
    <row r="5926" spans="1:16" ht="76.5">
      <c r="A5926" s="266">
        <v>25</v>
      </c>
      <c r="B5926" s="124"/>
      <c r="C5926" s="125" t="s">
        <v>694</v>
      </c>
      <c r="D5926" s="195">
        <v>43237</v>
      </c>
      <c r="E5926" s="124" t="s">
        <v>11235</v>
      </c>
      <c r="F5926" s="124" t="s">
        <v>1315</v>
      </c>
      <c r="G5926" s="124">
        <v>17703133</v>
      </c>
      <c r="H5926" s="124"/>
      <c r="I5926" s="128" t="s">
        <v>13499</v>
      </c>
      <c r="J5926" s="124"/>
      <c r="K5926" s="124"/>
      <c r="L5926" s="124"/>
      <c r="M5926" s="124"/>
      <c r="N5926" s="197">
        <v>1248685.3799999999</v>
      </c>
      <c r="O5926" s="197">
        <v>0</v>
      </c>
      <c r="P5926" s="124" t="s">
        <v>1314</v>
      </c>
    </row>
    <row r="5927" spans="1:16" ht="76.5">
      <c r="A5927" s="266">
        <v>25</v>
      </c>
      <c r="B5927" s="124"/>
      <c r="C5927" s="125" t="s">
        <v>694</v>
      </c>
      <c r="D5927" s="195">
        <v>43237</v>
      </c>
      <c r="E5927" s="124" t="s">
        <v>11236</v>
      </c>
      <c r="F5927" s="124" t="s">
        <v>1315</v>
      </c>
      <c r="G5927" s="124">
        <v>17701049</v>
      </c>
      <c r="H5927" s="124"/>
      <c r="I5927" s="128" t="s">
        <v>13500</v>
      </c>
      <c r="J5927" s="124"/>
      <c r="K5927" s="124"/>
      <c r="L5927" s="124"/>
      <c r="M5927" s="124"/>
      <c r="N5927" s="197">
        <v>638955.98</v>
      </c>
      <c r="O5927" s="197">
        <v>0</v>
      </c>
      <c r="P5927" s="124" t="s">
        <v>1314</v>
      </c>
    </row>
    <row r="5928" spans="1:16" ht="76.5">
      <c r="A5928" s="266">
        <v>25</v>
      </c>
      <c r="B5928" s="124"/>
      <c r="C5928" s="125" t="s">
        <v>694</v>
      </c>
      <c r="D5928" s="195">
        <v>43237</v>
      </c>
      <c r="E5928" s="124" t="s">
        <v>11237</v>
      </c>
      <c r="F5928" s="124" t="s">
        <v>1315</v>
      </c>
      <c r="G5928" s="124">
        <v>17701039</v>
      </c>
      <c r="H5928" s="124"/>
      <c r="I5928" s="128" t="s">
        <v>13501</v>
      </c>
      <c r="J5928" s="124"/>
      <c r="K5928" s="124"/>
      <c r="L5928" s="124"/>
      <c r="M5928" s="124"/>
      <c r="N5928" s="197">
        <v>589900.11</v>
      </c>
      <c r="O5928" s="197">
        <v>0</v>
      </c>
      <c r="P5928" s="124" t="s">
        <v>1314</v>
      </c>
    </row>
    <row r="5929" spans="1:16" ht="63.75">
      <c r="A5929" s="266">
        <v>287</v>
      </c>
      <c r="B5929" s="124"/>
      <c r="C5929" s="125" t="s">
        <v>790</v>
      </c>
      <c r="D5929" s="195">
        <v>43237</v>
      </c>
      <c r="E5929" s="124" t="s">
        <v>11238</v>
      </c>
      <c r="F5929" s="124" t="s">
        <v>11</v>
      </c>
      <c r="G5929" s="124">
        <v>738786</v>
      </c>
      <c r="H5929" s="124"/>
      <c r="I5929" s="128" t="s">
        <v>13502</v>
      </c>
      <c r="J5929" s="124"/>
      <c r="K5929" s="124"/>
      <c r="L5929" s="124"/>
      <c r="M5929" s="124"/>
      <c r="N5929" s="197">
        <v>50</v>
      </c>
      <c r="O5929" s="197">
        <v>0</v>
      </c>
      <c r="P5929" s="124" t="s">
        <v>1314</v>
      </c>
    </row>
    <row r="5930" spans="1:16" ht="76.5">
      <c r="A5930" s="266">
        <v>25</v>
      </c>
      <c r="B5930" s="124"/>
      <c r="C5930" s="125" t="s">
        <v>694</v>
      </c>
      <c r="D5930" s="195">
        <v>43237</v>
      </c>
      <c r="E5930" s="124" t="s">
        <v>11239</v>
      </c>
      <c r="F5930" s="124" t="s">
        <v>1315</v>
      </c>
      <c r="G5930" s="124">
        <v>17701001</v>
      </c>
      <c r="H5930" s="124"/>
      <c r="I5930" s="128" t="s">
        <v>13503</v>
      </c>
      <c r="J5930" s="124"/>
      <c r="K5930" s="124"/>
      <c r="L5930" s="124"/>
      <c r="M5930" s="124"/>
      <c r="N5930" s="197">
        <v>51</v>
      </c>
      <c r="O5930" s="197">
        <v>0</v>
      </c>
      <c r="P5930" s="124" t="s">
        <v>1314</v>
      </c>
    </row>
    <row r="5931" spans="1:16" ht="51">
      <c r="A5931" s="266">
        <v>117</v>
      </c>
      <c r="B5931" s="124"/>
      <c r="C5931" s="125" t="s">
        <v>722</v>
      </c>
      <c r="D5931" s="195">
        <v>43237</v>
      </c>
      <c r="E5931" s="124" t="s">
        <v>11240</v>
      </c>
      <c r="F5931" s="124" t="s">
        <v>11</v>
      </c>
      <c r="G5931" s="124">
        <v>921941</v>
      </c>
      <c r="H5931" s="124"/>
      <c r="I5931" s="128" t="s">
        <v>13504</v>
      </c>
      <c r="J5931" s="124"/>
      <c r="K5931" s="124"/>
      <c r="L5931" s="124"/>
      <c r="M5931" s="124"/>
      <c r="N5931" s="197">
        <v>50</v>
      </c>
      <c r="O5931" s="197">
        <v>0</v>
      </c>
      <c r="P5931" s="124" t="s">
        <v>1314</v>
      </c>
    </row>
    <row r="5932" spans="1:16" ht="76.5">
      <c r="A5932" s="266">
        <v>25</v>
      </c>
      <c r="B5932" s="124"/>
      <c r="C5932" s="125" t="s">
        <v>694</v>
      </c>
      <c r="D5932" s="195">
        <v>43237</v>
      </c>
      <c r="E5932" s="124" t="s">
        <v>11241</v>
      </c>
      <c r="F5932" s="124" t="s">
        <v>1315</v>
      </c>
      <c r="G5932" s="124">
        <v>17700922</v>
      </c>
      <c r="H5932" s="124"/>
      <c r="I5932" s="128" t="s">
        <v>13505</v>
      </c>
      <c r="J5932" s="124"/>
      <c r="K5932" s="124"/>
      <c r="L5932" s="124"/>
      <c r="M5932" s="124"/>
      <c r="N5932" s="197">
        <v>42.7</v>
      </c>
      <c r="O5932" s="197">
        <v>0</v>
      </c>
      <c r="P5932" s="124" t="s">
        <v>1314</v>
      </c>
    </row>
    <row r="5933" spans="1:16" ht="76.5">
      <c r="A5933" s="266">
        <v>25</v>
      </c>
      <c r="B5933" s="124"/>
      <c r="C5933" s="125" t="s">
        <v>694</v>
      </c>
      <c r="D5933" s="195">
        <v>43237</v>
      </c>
      <c r="E5933" s="124" t="s">
        <v>11242</v>
      </c>
      <c r="F5933" s="124" t="s">
        <v>1315</v>
      </c>
      <c r="G5933" s="124">
        <v>17700921</v>
      </c>
      <c r="H5933" s="124"/>
      <c r="I5933" s="128" t="s">
        <v>13506</v>
      </c>
      <c r="J5933" s="124"/>
      <c r="K5933" s="124"/>
      <c r="L5933" s="124"/>
      <c r="M5933" s="124"/>
      <c r="N5933" s="197">
        <v>59.53</v>
      </c>
      <c r="O5933" s="197">
        <v>0</v>
      </c>
      <c r="P5933" s="124" t="s">
        <v>1314</v>
      </c>
    </row>
    <row r="5934" spans="1:16" ht="76.5">
      <c r="A5934" s="266">
        <v>25</v>
      </c>
      <c r="B5934" s="124"/>
      <c r="C5934" s="125" t="s">
        <v>694</v>
      </c>
      <c r="D5934" s="195">
        <v>43237</v>
      </c>
      <c r="E5934" s="124" t="s">
        <v>11243</v>
      </c>
      <c r="F5934" s="124" t="s">
        <v>1315</v>
      </c>
      <c r="G5934" s="124">
        <v>17701014</v>
      </c>
      <c r="H5934" s="124"/>
      <c r="I5934" s="128" t="s">
        <v>13507</v>
      </c>
      <c r="J5934" s="124"/>
      <c r="K5934" s="124"/>
      <c r="L5934" s="124"/>
      <c r="M5934" s="124"/>
      <c r="N5934" s="197">
        <v>1283382.53</v>
      </c>
      <c r="O5934" s="197">
        <v>0</v>
      </c>
      <c r="P5934" s="124" t="s">
        <v>1314</v>
      </c>
    </row>
    <row r="5935" spans="1:16" ht="76.5">
      <c r="A5935" s="266">
        <v>25</v>
      </c>
      <c r="B5935" s="124"/>
      <c r="C5935" s="125" t="s">
        <v>694</v>
      </c>
      <c r="D5935" s="195">
        <v>43237</v>
      </c>
      <c r="E5935" s="124" t="s">
        <v>11244</v>
      </c>
      <c r="F5935" s="124" t="s">
        <v>1315</v>
      </c>
      <c r="G5935" s="124">
        <v>17701021</v>
      </c>
      <c r="H5935" s="124"/>
      <c r="I5935" s="128" t="s">
        <v>13508</v>
      </c>
      <c r="J5935" s="124"/>
      <c r="K5935" s="124"/>
      <c r="L5935" s="124"/>
      <c r="M5935" s="124"/>
      <c r="N5935" s="197">
        <v>2268225.11</v>
      </c>
      <c r="O5935" s="197">
        <v>0</v>
      </c>
      <c r="P5935" s="124" t="s">
        <v>1314</v>
      </c>
    </row>
    <row r="5936" spans="1:16" ht="76.5">
      <c r="A5936" s="266">
        <v>25</v>
      </c>
      <c r="B5936" s="124"/>
      <c r="C5936" s="125" t="s">
        <v>694</v>
      </c>
      <c r="D5936" s="195">
        <v>43237</v>
      </c>
      <c r="E5936" s="124" t="s">
        <v>11245</v>
      </c>
      <c r="F5936" s="124" t="s">
        <v>1315</v>
      </c>
      <c r="G5936" s="124">
        <v>17703239</v>
      </c>
      <c r="H5936" s="124"/>
      <c r="I5936" s="128" t="s">
        <v>13509</v>
      </c>
      <c r="J5936" s="124"/>
      <c r="K5936" s="124"/>
      <c r="L5936" s="124"/>
      <c r="M5936" s="124"/>
      <c r="N5936" s="197">
        <v>778328.72</v>
      </c>
      <c r="O5936" s="197">
        <v>0</v>
      </c>
      <c r="P5936" s="124" t="s">
        <v>1314</v>
      </c>
    </row>
    <row r="5937" spans="1:16" ht="76.5">
      <c r="A5937" s="266">
        <v>25</v>
      </c>
      <c r="B5937" s="124"/>
      <c r="C5937" s="125" t="s">
        <v>694</v>
      </c>
      <c r="D5937" s="195">
        <v>43237</v>
      </c>
      <c r="E5937" s="124" t="s">
        <v>11246</v>
      </c>
      <c r="F5937" s="124" t="s">
        <v>1315</v>
      </c>
      <c r="G5937" s="124">
        <v>17703238</v>
      </c>
      <c r="H5937" s="124"/>
      <c r="I5937" s="128" t="s">
        <v>13510</v>
      </c>
      <c r="J5937" s="124"/>
      <c r="K5937" s="124"/>
      <c r="L5937" s="124"/>
      <c r="M5937" s="124"/>
      <c r="N5937" s="197">
        <v>369301.5</v>
      </c>
      <c r="O5937" s="197">
        <v>0</v>
      </c>
      <c r="P5937" s="124" t="s">
        <v>1314</v>
      </c>
    </row>
    <row r="5938" spans="1:16" ht="76.5">
      <c r="A5938" s="266">
        <v>25</v>
      </c>
      <c r="B5938" s="124"/>
      <c r="C5938" s="125" t="s">
        <v>694</v>
      </c>
      <c r="D5938" s="195">
        <v>43237</v>
      </c>
      <c r="E5938" s="124" t="s">
        <v>11247</v>
      </c>
      <c r="F5938" s="124" t="s">
        <v>1315</v>
      </c>
      <c r="G5938" s="124">
        <v>17703216</v>
      </c>
      <c r="H5938" s="124"/>
      <c r="I5938" s="128" t="s">
        <v>13511</v>
      </c>
      <c r="J5938" s="124"/>
      <c r="K5938" s="124"/>
      <c r="L5938" s="124"/>
      <c r="M5938" s="124"/>
      <c r="N5938" s="197">
        <v>800485.88</v>
      </c>
      <c r="O5938" s="197">
        <v>0</v>
      </c>
      <c r="P5938" s="124" t="s">
        <v>1314</v>
      </c>
    </row>
    <row r="5939" spans="1:16" ht="76.5">
      <c r="A5939" s="266">
        <v>573</v>
      </c>
      <c r="B5939" s="124"/>
      <c r="C5939" s="125" t="s">
        <v>849</v>
      </c>
      <c r="D5939" s="195">
        <v>43237</v>
      </c>
      <c r="E5939" s="124" t="s">
        <v>11248</v>
      </c>
      <c r="F5939" s="124" t="s">
        <v>11</v>
      </c>
      <c r="G5939" s="124">
        <v>921936</v>
      </c>
      <c r="H5939" s="124"/>
      <c r="I5939" s="128" t="s">
        <v>13512</v>
      </c>
      <c r="J5939" s="124"/>
      <c r="K5939" s="124"/>
      <c r="L5939" s="124"/>
      <c r="M5939" s="124"/>
      <c r="N5939" s="197">
        <v>50</v>
      </c>
      <c r="O5939" s="197">
        <v>0</v>
      </c>
      <c r="P5939" s="124" t="s">
        <v>1314</v>
      </c>
    </row>
    <row r="5940" spans="1:16" ht="51">
      <c r="A5940" s="266">
        <v>117</v>
      </c>
      <c r="B5940" s="124"/>
      <c r="C5940" s="125" t="s">
        <v>722</v>
      </c>
      <c r="D5940" s="195">
        <v>43237</v>
      </c>
      <c r="E5940" s="124" t="s">
        <v>11249</v>
      </c>
      <c r="F5940" s="124" t="s">
        <v>11</v>
      </c>
      <c r="G5940" s="124">
        <v>921940</v>
      </c>
      <c r="H5940" s="124"/>
      <c r="I5940" s="128" t="s">
        <v>13513</v>
      </c>
      <c r="J5940" s="124"/>
      <c r="K5940" s="124"/>
      <c r="L5940" s="124"/>
      <c r="M5940" s="124"/>
      <c r="N5940" s="197">
        <v>50</v>
      </c>
      <c r="O5940" s="197">
        <v>0</v>
      </c>
      <c r="P5940" s="124" t="s">
        <v>1314</v>
      </c>
    </row>
    <row r="5941" spans="1:16" ht="76.5">
      <c r="A5941" s="266">
        <v>25</v>
      </c>
      <c r="B5941" s="124"/>
      <c r="C5941" s="125" t="s">
        <v>694</v>
      </c>
      <c r="D5941" s="195">
        <v>43237</v>
      </c>
      <c r="E5941" s="124" t="s">
        <v>11250</v>
      </c>
      <c r="F5941" s="124" t="s">
        <v>1315</v>
      </c>
      <c r="G5941" s="124">
        <v>17700992</v>
      </c>
      <c r="H5941" s="124"/>
      <c r="I5941" s="128" t="s">
        <v>13514</v>
      </c>
      <c r="J5941" s="124"/>
      <c r="K5941" s="124"/>
      <c r="L5941" s="124"/>
      <c r="M5941" s="124"/>
      <c r="N5941" s="197">
        <v>4.9400000000000004</v>
      </c>
      <c r="O5941" s="197">
        <v>0</v>
      </c>
      <c r="P5941" s="124" t="s">
        <v>1314</v>
      </c>
    </row>
    <row r="5942" spans="1:16" ht="76.5">
      <c r="A5942" s="266" t="s">
        <v>619</v>
      </c>
      <c r="B5942" s="124"/>
      <c r="C5942" s="125" t="s">
        <v>713</v>
      </c>
      <c r="D5942" s="195">
        <v>43237</v>
      </c>
      <c r="E5942" s="124" t="s">
        <v>11251</v>
      </c>
      <c r="F5942" s="124" t="s">
        <v>6</v>
      </c>
      <c r="G5942" s="124">
        <v>975857</v>
      </c>
      <c r="H5942" s="124"/>
      <c r="I5942" s="128" t="s">
        <v>13515</v>
      </c>
      <c r="J5942" s="124"/>
      <c r="K5942" s="124"/>
      <c r="L5942" s="124"/>
      <c r="M5942" s="124"/>
      <c r="N5942" s="197">
        <v>0</v>
      </c>
      <c r="O5942" s="197">
        <v>200604.13</v>
      </c>
      <c r="P5942" s="124" t="s">
        <v>1314</v>
      </c>
    </row>
    <row r="5943" spans="1:16" ht="89.25">
      <c r="A5943" s="266">
        <v>594</v>
      </c>
      <c r="B5943" s="124"/>
      <c r="C5943" s="125" t="s">
        <v>113</v>
      </c>
      <c r="D5943" s="195">
        <v>43237</v>
      </c>
      <c r="E5943" s="124" t="s">
        <v>11252</v>
      </c>
      <c r="F5943" s="124" t="s">
        <v>15</v>
      </c>
      <c r="G5943" s="124">
        <v>5003</v>
      </c>
      <c r="H5943" s="124"/>
      <c r="I5943" s="128" t="s">
        <v>13516</v>
      </c>
      <c r="J5943" s="124"/>
      <c r="K5943" s="124"/>
      <c r="L5943" s="124"/>
      <c r="M5943" s="124"/>
      <c r="N5943" s="197">
        <v>1245.49</v>
      </c>
      <c r="O5943" s="197">
        <v>0</v>
      </c>
      <c r="P5943" s="124" t="s">
        <v>1314</v>
      </c>
    </row>
    <row r="5944" spans="1:16" ht="76.5">
      <c r="A5944" s="266">
        <v>25</v>
      </c>
      <c r="B5944" s="124"/>
      <c r="C5944" s="125" t="s">
        <v>694</v>
      </c>
      <c r="D5944" s="195">
        <v>43237</v>
      </c>
      <c r="E5944" s="124" t="s">
        <v>11253</v>
      </c>
      <c r="F5944" s="124" t="s">
        <v>1315</v>
      </c>
      <c r="G5944" s="124">
        <v>17704811</v>
      </c>
      <c r="H5944" s="124"/>
      <c r="I5944" s="128" t="s">
        <v>13517</v>
      </c>
      <c r="J5944" s="124"/>
      <c r="K5944" s="124"/>
      <c r="L5944" s="124"/>
      <c r="M5944" s="124"/>
      <c r="N5944" s="197">
        <v>30.67</v>
      </c>
      <c r="O5944" s="197">
        <v>0</v>
      </c>
      <c r="P5944" s="124" t="s">
        <v>1314</v>
      </c>
    </row>
    <row r="5945" spans="1:16" ht="76.5">
      <c r="A5945" s="266">
        <v>25</v>
      </c>
      <c r="B5945" s="124"/>
      <c r="C5945" s="125" t="s">
        <v>694</v>
      </c>
      <c r="D5945" s="195">
        <v>43237</v>
      </c>
      <c r="E5945" s="124" t="s">
        <v>11254</v>
      </c>
      <c r="F5945" s="124" t="s">
        <v>1315</v>
      </c>
      <c r="G5945" s="124">
        <v>17704810</v>
      </c>
      <c r="H5945" s="124"/>
      <c r="I5945" s="128" t="s">
        <v>13518</v>
      </c>
      <c r="J5945" s="124"/>
      <c r="K5945" s="124"/>
      <c r="L5945" s="124"/>
      <c r="M5945" s="124"/>
      <c r="N5945" s="197">
        <v>64112.14</v>
      </c>
      <c r="O5945" s="197">
        <v>0</v>
      </c>
      <c r="P5945" s="124" t="s">
        <v>1314</v>
      </c>
    </row>
    <row r="5946" spans="1:16" ht="76.5">
      <c r="A5946" s="266">
        <v>513</v>
      </c>
      <c r="B5946" s="124"/>
      <c r="C5946" s="125" t="s">
        <v>201</v>
      </c>
      <c r="D5946" s="195">
        <v>43237</v>
      </c>
      <c r="E5946" s="124" t="s">
        <v>11255</v>
      </c>
      <c r="F5946" s="124" t="s">
        <v>15</v>
      </c>
      <c r="G5946" s="124">
        <v>739402</v>
      </c>
      <c r="H5946" s="124"/>
      <c r="I5946" s="128" t="s">
        <v>13519</v>
      </c>
      <c r="J5946" s="124"/>
      <c r="K5946" s="124"/>
      <c r="L5946" s="124"/>
      <c r="M5946" s="124"/>
      <c r="N5946" s="197">
        <v>639.69000000000005</v>
      </c>
      <c r="O5946" s="197">
        <v>0</v>
      </c>
      <c r="P5946" s="124" t="s">
        <v>1314</v>
      </c>
    </row>
    <row r="5947" spans="1:16" ht="89.25">
      <c r="A5947" s="266">
        <v>594</v>
      </c>
      <c r="B5947" s="124"/>
      <c r="C5947" s="125" t="s">
        <v>113</v>
      </c>
      <c r="D5947" s="195">
        <v>43237</v>
      </c>
      <c r="E5947" s="124" t="s">
        <v>11256</v>
      </c>
      <c r="F5947" s="124" t="s">
        <v>15</v>
      </c>
      <c r="G5947" s="124">
        <v>5004</v>
      </c>
      <c r="H5947" s="124"/>
      <c r="I5947" s="128" t="s">
        <v>13520</v>
      </c>
      <c r="J5947" s="124"/>
      <c r="K5947" s="124"/>
      <c r="L5947" s="124"/>
      <c r="M5947" s="124"/>
      <c r="N5947" s="197">
        <v>273.64</v>
      </c>
      <c r="O5947" s="197">
        <v>0</v>
      </c>
      <c r="P5947" s="124" t="s">
        <v>1314</v>
      </c>
    </row>
    <row r="5948" spans="1:16" ht="89.25">
      <c r="A5948" s="266">
        <v>340</v>
      </c>
      <c r="B5948" s="124"/>
      <c r="C5948" s="125" t="s">
        <v>814</v>
      </c>
      <c r="D5948" s="195">
        <v>43237</v>
      </c>
      <c r="E5948" s="124" t="s">
        <v>11257</v>
      </c>
      <c r="F5948" s="124" t="s">
        <v>15</v>
      </c>
      <c r="G5948" s="124">
        <v>5006</v>
      </c>
      <c r="H5948" s="124"/>
      <c r="I5948" s="128" t="s">
        <v>13521</v>
      </c>
      <c r="J5948" s="124"/>
      <c r="K5948" s="124"/>
      <c r="L5948" s="124"/>
      <c r="M5948" s="124"/>
      <c r="N5948" s="197">
        <v>294.56</v>
      </c>
      <c r="O5948" s="197">
        <v>0</v>
      </c>
      <c r="P5948" s="124" t="s">
        <v>1314</v>
      </c>
    </row>
    <row r="5949" spans="1:16" ht="89.25">
      <c r="A5949" s="266">
        <v>310</v>
      </c>
      <c r="B5949" s="124"/>
      <c r="C5949" s="125" t="s">
        <v>807</v>
      </c>
      <c r="D5949" s="195">
        <v>43237</v>
      </c>
      <c r="E5949" s="124" t="s">
        <v>11258</v>
      </c>
      <c r="F5949" s="124" t="s">
        <v>15</v>
      </c>
      <c r="G5949" s="124">
        <v>5007</v>
      </c>
      <c r="H5949" s="124"/>
      <c r="I5949" s="128" t="s">
        <v>13522</v>
      </c>
      <c r="J5949" s="124"/>
      <c r="K5949" s="124"/>
      <c r="L5949" s="124"/>
      <c r="M5949" s="124"/>
      <c r="N5949" s="197">
        <v>272.06</v>
      </c>
      <c r="O5949" s="197">
        <v>0</v>
      </c>
      <c r="P5949" s="124" t="s">
        <v>1314</v>
      </c>
    </row>
    <row r="5950" spans="1:16" ht="76.5">
      <c r="A5950" s="266" t="s">
        <v>620</v>
      </c>
      <c r="B5950" s="124"/>
      <c r="C5950" s="125" t="s">
        <v>714</v>
      </c>
      <c r="D5950" s="195">
        <v>43237</v>
      </c>
      <c r="E5950" s="124" t="s">
        <v>11259</v>
      </c>
      <c r="F5950" s="124" t="s">
        <v>6</v>
      </c>
      <c r="G5950" s="124">
        <v>975914</v>
      </c>
      <c r="H5950" s="124"/>
      <c r="I5950" s="128" t="s">
        <v>13523</v>
      </c>
      <c r="J5950" s="124"/>
      <c r="K5950" s="124"/>
      <c r="L5950" s="124"/>
      <c r="M5950" s="124"/>
      <c r="N5950" s="197">
        <v>0</v>
      </c>
      <c r="O5950" s="197">
        <v>110000</v>
      </c>
      <c r="P5950" s="124" t="s">
        <v>1314</v>
      </c>
    </row>
    <row r="5951" spans="1:16" ht="63.75">
      <c r="A5951" s="266">
        <v>291</v>
      </c>
      <c r="B5951" s="124"/>
      <c r="C5951" s="125" t="s">
        <v>794</v>
      </c>
      <c r="D5951" s="195">
        <v>43237</v>
      </c>
      <c r="E5951" s="124" t="s">
        <v>11260</v>
      </c>
      <c r="F5951" s="124" t="s">
        <v>11</v>
      </c>
      <c r="G5951" s="124">
        <v>739411</v>
      </c>
      <c r="H5951" s="124"/>
      <c r="I5951" s="128" t="s">
        <v>13524</v>
      </c>
      <c r="J5951" s="124"/>
      <c r="K5951" s="124"/>
      <c r="L5951" s="124"/>
      <c r="M5951" s="124"/>
      <c r="N5951" s="197">
        <v>50</v>
      </c>
      <c r="O5951" s="197">
        <v>0</v>
      </c>
      <c r="P5951" s="124" t="s">
        <v>1314</v>
      </c>
    </row>
    <row r="5952" spans="1:16" ht="51">
      <c r="A5952" s="266">
        <v>513</v>
      </c>
      <c r="B5952" s="124"/>
      <c r="C5952" s="125" t="s">
        <v>201</v>
      </c>
      <c r="D5952" s="195">
        <v>43237</v>
      </c>
      <c r="E5952" s="124" t="s">
        <v>11261</v>
      </c>
      <c r="F5952" s="124" t="s">
        <v>15</v>
      </c>
      <c r="G5952" s="124">
        <v>739413</v>
      </c>
      <c r="H5952" s="124"/>
      <c r="I5952" s="128" t="s">
        <v>13525</v>
      </c>
      <c r="J5952" s="124"/>
      <c r="K5952" s="124"/>
      <c r="L5952" s="124"/>
      <c r="M5952" s="124"/>
      <c r="N5952" s="197">
        <v>50</v>
      </c>
      <c r="O5952" s="197">
        <v>0</v>
      </c>
      <c r="P5952" s="124" t="s">
        <v>1314</v>
      </c>
    </row>
    <row r="5953" spans="1:16" ht="63.75">
      <c r="A5953" s="266">
        <v>10</v>
      </c>
      <c r="B5953" s="124"/>
      <c r="C5953" s="125" t="s">
        <v>690</v>
      </c>
      <c r="D5953" s="195">
        <v>43237</v>
      </c>
      <c r="E5953" s="124" t="s">
        <v>11262</v>
      </c>
      <c r="F5953" s="124" t="s">
        <v>6</v>
      </c>
      <c r="G5953" s="124">
        <v>739624</v>
      </c>
      <c r="H5953" s="124"/>
      <c r="I5953" s="128" t="s">
        <v>13526</v>
      </c>
      <c r="J5953" s="124"/>
      <c r="K5953" s="124"/>
      <c r="L5953" s="124"/>
      <c r="M5953" s="124"/>
      <c r="N5953" s="197">
        <v>0</v>
      </c>
      <c r="O5953" s="197">
        <v>429614.36</v>
      </c>
      <c r="P5953" s="124" t="s">
        <v>1314</v>
      </c>
    </row>
    <row r="5954" spans="1:16" ht="63.75">
      <c r="A5954" s="266">
        <v>513</v>
      </c>
      <c r="B5954" s="124"/>
      <c r="C5954" s="125" t="s">
        <v>201</v>
      </c>
      <c r="D5954" s="195">
        <v>43237</v>
      </c>
      <c r="E5954" s="124" t="s">
        <v>11263</v>
      </c>
      <c r="F5954" s="124" t="s">
        <v>15</v>
      </c>
      <c r="G5954" s="124">
        <v>739638</v>
      </c>
      <c r="H5954" s="124"/>
      <c r="I5954" s="128" t="s">
        <v>13527</v>
      </c>
      <c r="J5954" s="124"/>
      <c r="K5954" s="124"/>
      <c r="L5954" s="124"/>
      <c r="M5954" s="124"/>
      <c r="N5954" s="197">
        <v>50</v>
      </c>
      <c r="O5954" s="197">
        <v>0</v>
      </c>
      <c r="P5954" s="124" t="s">
        <v>1314</v>
      </c>
    </row>
    <row r="5955" spans="1:16" ht="63.75">
      <c r="A5955" s="266">
        <v>10</v>
      </c>
      <c r="B5955" s="124"/>
      <c r="C5955" s="125" t="s">
        <v>690</v>
      </c>
      <c r="D5955" s="195">
        <v>43237</v>
      </c>
      <c r="E5955" s="124" t="s">
        <v>11264</v>
      </c>
      <c r="F5955" s="124" t="s">
        <v>15</v>
      </c>
      <c r="G5955" s="124">
        <v>739625</v>
      </c>
      <c r="H5955" s="124"/>
      <c r="I5955" s="128" t="s">
        <v>13528</v>
      </c>
      <c r="J5955" s="124"/>
      <c r="K5955" s="124"/>
      <c r="L5955" s="124"/>
      <c r="M5955" s="124"/>
      <c r="N5955" s="197">
        <v>50</v>
      </c>
      <c r="O5955" s="197">
        <v>0</v>
      </c>
      <c r="P5955" s="124" t="s">
        <v>1314</v>
      </c>
    </row>
    <row r="5956" spans="1:16" ht="51">
      <c r="A5956" s="266">
        <v>20</v>
      </c>
      <c r="B5956" s="124"/>
      <c r="C5956" s="125" t="s">
        <v>693</v>
      </c>
      <c r="D5956" s="195">
        <v>43238</v>
      </c>
      <c r="E5956" s="124" t="s">
        <v>11265</v>
      </c>
      <c r="F5956" s="124" t="s">
        <v>3</v>
      </c>
      <c r="G5956" s="124">
        <v>1623988</v>
      </c>
      <c r="H5956" s="124"/>
      <c r="I5956" s="128" t="s">
        <v>13529</v>
      </c>
      <c r="J5956" s="124"/>
      <c r="K5956" s="124"/>
      <c r="L5956" s="124"/>
      <c r="M5956" s="124"/>
      <c r="N5956" s="197">
        <v>0</v>
      </c>
      <c r="O5956" s="197">
        <v>800</v>
      </c>
      <c r="P5956" s="124" t="s">
        <v>1314</v>
      </c>
    </row>
    <row r="5957" spans="1:16" ht="51">
      <c r="A5957" s="266">
        <v>132</v>
      </c>
      <c r="B5957" s="124"/>
      <c r="C5957" s="125" t="s">
        <v>728</v>
      </c>
      <c r="D5957" s="195">
        <v>43238</v>
      </c>
      <c r="E5957" s="124" t="s">
        <v>11266</v>
      </c>
      <c r="F5957" s="124" t="s">
        <v>3</v>
      </c>
      <c r="G5957" s="124">
        <v>1623985</v>
      </c>
      <c r="H5957" s="124"/>
      <c r="I5957" s="128" t="s">
        <v>13530</v>
      </c>
      <c r="J5957" s="124"/>
      <c r="K5957" s="124"/>
      <c r="L5957" s="124"/>
      <c r="M5957" s="124"/>
      <c r="N5957" s="197">
        <v>0</v>
      </c>
      <c r="O5957" s="197">
        <v>5749.7</v>
      </c>
      <c r="P5957" s="124" t="s">
        <v>1314</v>
      </c>
    </row>
    <row r="5958" spans="1:16" ht="51">
      <c r="A5958" s="266" t="s">
        <v>619</v>
      </c>
      <c r="B5958" s="124"/>
      <c r="C5958" s="125" t="s">
        <v>713</v>
      </c>
      <c r="D5958" s="195">
        <v>43238</v>
      </c>
      <c r="E5958" s="124" t="s">
        <v>11267</v>
      </c>
      <c r="F5958" s="124" t="s">
        <v>3</v>
      </c>
      <c r="G5958" s="124">
        <v>1623973</v>
      </c>
      <c r="H5958" s="124"/>
      <c r="I5958" s="128" t="s">
        <v>13531</v>
      </c>
      <c r="J5958" s="124"/>
      <c r="K5958" s="124"/>
      <c r="L5958" s="124"/>
      <c r="M5958" s="124"/>
      <c r="N5958" s="197">
        <v>0</v>
      </c>
      <c r="O5958" s="197">
        <v>12144.84</v>
      </c>
      <c r="P5958" s="124" t="s">
        <v>1314</v>
      </c>
    </row>
    <row r="5959" spans="1:16" ht="51">
      <c r="A5959" s="266" t="s">
        <v>619</v>
      </c>
      <c r="B5959" s="124"/>
      <c r="C5959" s="125" t="s">
        <v>713</v>
      </c>
      <c r="D5959" s="195">
        <v>43238</v>
      </c>
      <c r="E5959" s="124" t="s">
        <v>11268</v>
      </c>
      <c r="F5959" s="124" t="s">
        <v>3</v>
      </c>
      <c r="G5959" s="124">
        <v>1623965</v>
      </c>
      <c r="H5959" s="124"/>
      <c r="I5959" s="128" t="s">
        <v>13532</v>
      </c>
      <c r="J5959" s="124"/>
      <c r="K5959" s="124"/>
      <c r="L5959" s="124"/>
      <c r="M5959" s="124"/>
      <c r="N5959" s="197">
        <v>0</v>
      </c>
      <c r="O5959" s="197">
        <v>652.93000000000006</v>
      </c>
      <c r="P5959" s="124" t="s">
        <v>1314</v>
      </c>
    </row>
    <row r="5960" spans="1:16" ht="51">
      <c r="A5960" s="266">
        <v>132</v>
      </c>
      <c r="B5960" s="124"/>
      <c r="C5960" s="125" t="s">
        <v>728</v>
      </c>
      <c r="D5960" s="195">
        <v>43238</v>
      </c>
      <c r="E5960" s="124" t="s">
        <v>11269</v>
      </c>
      <c r="F5960" s="124" t="s">
        <v>3</v>
      </c>
      <c r="G5960" s="124">
        <v>1623955</v>
      </c>
      <c r="H5960" s="124"/>
      <c r="I5960" s="128" t="s">
        <v>13533</v>
      </c>
      <c r="J5960" s="124"/>
      <c r="K5960" s="124"/>
      <c r="L5960" s="124"/>
      <c r="M5960" s="124"/>
      <c r="N5960" s="197">
        <v>0</v>
      </c>
      <c r="O5960" s="197">
        <v>371</v>
      </c>
      <c r="P5960" s="124" t="s">
        <v>1314</v>
      </c>
    </row>
    <row r="5961" spans="1:16" ht="51">
      <c r="A5961" s="266" t="s">
        <v>619</v>
      </c>
      <c r="B5961" s="124"/>
      <c r="C5961" s="125" t="s">
        <v>713</v>
      </c>
      <c r="D5961" s="195">
        <v>43238</v>
      </c>
      <c r="E5961" s="124" t="s">
        <v>11270</v>
      </c>
      <c r="F5961" s="124" t="s">
        <v>3</v>
      </c>
      <c r="G5961" s="124">
        <v>1623940</v>
      </c>
      <c r="H5961" s="124"/>
      <c r="I5961" s="128" t="s">
        <v>13534</v>
      </c>
      <c r="J5961" s="124"/>
      <c r="K5961" s="124"/>
      <c r="L5961" s="124"/>
      <c r="M5961" s="124"/>
      <c r="N5961" s="197">
        <v>0</v>
      </c>
      <c r="O5961" s="197">
        <v>1599.93</v>
      </c>
      <c r="P5961" s="124" t="s">
        <v>1314</v>
      </c>
    </row>
    <row r="5962" spans="1:16" ht="38.25">
      <c r="A5962" s="266">
        <v>70</v>
      </c>
      <c r="B5962" s="124"/>
      <c r="C5962" s="125" t="s">
        <v>705</v>
      </c>
      <c r="D5962" s="195">
        <v>43238</v>
      </c>
      <c r="E5962" s="124" t="s">
        <v>11271</v>
      </c>
      <c r="F5962" s="124" t="s">
        <v>3</v>
      </c>
      <c r="G5962" s="124">
        <v>1624005</v>
      </c>
      <c r="H5962" s="124"/>
      <c r="I5962" s="128" t="s">
        <v>13535</v>
      </c>
      <c r="J5962" s="124"/>
      <c r="K5962" s="124"/>
      <c r="L5962" s="124"/>
      <c r="M5962" s="124"/>
      <c r="N5962" s="197">
        <v>0</v>
      </c>
      <c r="O5962" s="197">
        <v>15</v>
      </c>
      <c r="P5962" s="124" t="s">
        <v>1314</v>
      </c>
    </row>
    <row r="5963" spans="1:16" ht="51">
      <c r="A5963" s="266" t="s">
        <v>619</v>
      </c>
      <c r="B5963" s="124"/>
      <c r="C5963" s="125" t="s">
        <v>713</v>
      </c>
      <c r="D5963" s="195">
        <v>43238</v>
      </c>
      <c r="E5963" s="124" t="s">
        <v>11272</v>
      </c>
      <c r="F5963" s="124" t="s">
        <v>3</v>
      </c>
      <c r="G5963" s="124">
        <v>1624017</v>
      </c>
      <c r="H5963" s="124"/>
      <c r="I5963" s="128" t="s">
        <v>13536</v>
      </c>
      <c r="J5963" s="124"/>
      <c r="K5963" s="124"/>
      <c r="L5963" s="124"/>
      <c r="M5963" s="124"/>
      <c r="N5963" s="197">
        <v>0</v>
      </c>
      <c r="O5963" s="197">
        <v>19</v>
      </c>
      <c r="P5963" s="124" t="s">
        <v>1314</v>
      </c>
    </row>
    <row r="5964" spans="1:16" ht="51">
      <c r="A5964" s="266" t="s">
        <v>619</v>
      </c>
      <c r="B5964" s="124"/>
      <c r="C5964" s="125" t="s">
        <v>713</v>
      </c>
      <c r="D5964" s="195">
        <v>43238</v>
      </c>
      <c r="E5964" s="124" t="s">
        <v>11273</v>
      </c>
      <c r="F5964" s="124" t="s">
        <v>3</v>
      </c>
      <c r="G5964" s="124">
        <v>1624028</v>
      </c>
      <c r="H5964" s="124"/>
      <c r="I5964" s="128" t="s">
        <v>13537</v>
      </c>
      <c r="J5964" s="124"/>
      <c r="K5964" s="124"/>
      <c r="L5964" s="124"/>
      <c r="M5964" s="124"/>
      <c r="N5964" s="197">
        <v>0</v>
      </c>
      <c r="O5964" s="197">
        <v>576</v>
      </c>
      <c r="P5964" s="124" t="s">
        <v>1314</v>
      </c>
    </row>
    <row r="5965" spans="1:16" ht="51">
      <c r="A5965" s="266">
        <v>201</v>
      </c>
      <c r="B5965" s="124"/>
      <c r="C5965" s="125" t="s">
        <v>756</v>
      </c>
      <c r="D5965" s="195">
        <v>43238</v>
      </c>
      <c r="E5965" s="124" t="s">
        <v>11274</v>
      </c>
      <c r="F5965" s="124" t="s">
        <v>3</v>
      </c>
      <c r="G5965" s="124">
        <v>1623825</v>
      </c>
      <c r="H5965" s="124"/>
      <c r="I5965" s="128" t="s">
        <v>13538</v>
      </c>
      <c r="J5965" s="124"/>
      <c r="K5965" s="124"/>
      <c r="L5965" s="124"/>
      <c r="M5965" s="124"/>
      <c r="N5965" s="197">
        <v>0</v>
      </c>
      <c r="O5965" s="197">
        <v>55.65</v>
      </c>
      <c r="P5965" s="124" t="s">
        <v>1314</v>
      </c>
    </row>
    <row r="5966" spans="1:16" ht="51">
      <c r="A5966" s="266">
        <v>201</v>
      </c>
      <c r="B5966" s="124"/>
      <c r="C5966" s="125" t="s">
        <v>756</v>
      </c>
      <c r="D5966" s="195">
        <v>43238</v>
      </c>
      <c r="E5966" s="124" t="s">
        <v>11275</v>
      </c>
      <c r="F5966" s="124" t="s">
        <v>3</v>
      </c>
      <c r="G5966" s="124">
        <v>1623826</v>
      </c>
      <c r="H5966" s="124"/>
      <c r="I5966" s="128" t="s">
        <v>13539</v>
      </c>
      <c r="J5966" s="124"/>
      <c r="K5966" s="124"/>
      <c r="L5966" s="124"/>
      <c r="M5966" s="124"/>
      <c r="N5966" s="197">
        <v>0</v>
      </c>
      <c r="O5966" s="197">
        <v>260.74</v>
      </c>
      <c r="P5966" s="124" t="s">
        <v>1314</v>
      </c>
    </row>
    <row r="5967" spans="1:16" ht="51">
      <c r="A5967" s="266">
        <v>47</v>
      </c>
      <c r="B5967" s="124"/>
      <c r="C5967" s="125" t="s">
        <v>699</v>
      </c>
      <c r="D5967" s="195">
        <v>43238</v>
      </c>
      <c r="E5967" s="124" t="s">
        <v>11276</v>
      </c>
      <c r="F5967" s="124" t="s">
        <v>3</v>
      </c>
      <c r="G5967" s="124">
        <v>1623830</v>
      </c>
      <c r="H5967" s="124"/>
      <c r="I5967" s="128" t="s">
        <v>13540</v>
      </c>
      <c r="J5967" s="124"/>
      <c r="K5967" s="124"/>
      <c r="L5967" s="124"/>
      <c r="M5967" s="124"/>
      <c r="N5967" s="197">
        <v>0</v>
      </c>
      <c r="O5967" s="197">
        <v>180</v>
      </c>
      <c r="P5967" s="124" t="s">
        <v>1314</v>
      </c>
    </row>
    <row r="5968" spans="1:16" ht="51">
      <c r="A5968" s="266" t="s">
        <v>619</v>
      </c>
      <c r="B5968" s="124"/>
      <c r="C5968" s="125" t="s">
        <v>713</v>
      </c>
      <c r="D5968" s="195">
        <v>43238</v>
      </c>
      <c r="E5968" s="124" t="s">
        <v>11277</v>
      </c>
      <c r="F5968" s="124" t="s">
        <v>3</v>
      </c>
      <c r="G5968" s="124">
        <v>1623837</v>
      </c>
      <c r="H5968" s="124"/>
      <c r="I5968" s="128" t="s">
        <v>13541</v>
      </c>
      <c r="J5968" s="124"/>
      <c r="K5968" s="124"/>
      <c r="L5968" s="124"/>
      <c r="M5968" s="124"/>
      <c r="N5968" s="197">
        <v>0</v>
      </c>
      <c r="O5968" s="197">
        <v>932.28</v>
      </c>
      <c r="P5968" s="124" t="s">
        <v>1314</v>
      </c>
    </row>
    <row r="5969" spans="1:16" ht="38.25">
      <c r="A5969" s="266">
        <v>20</v>
      </c>
      <c r="B5969" s="124"/>
      <c r="C5969" s="125" t="s">
        <v>693</v>
      </c>
      <c r="D5969" s="195">
        <v>43238</v>
      </c>
      <c r="E5969" s="124" t="s">
        <v>11278</v>
      </c>
      <c r="F5969" s="124" t="s">
        <v>3</v>
      </c>
      <c r="G5969" s="124">
        <v>1623858</v>
      </c>
      <c r="H5969" s="124"/>
      <c r="I5969" s="128" t="s">
        <v>13542</v>
      </c>
      <c r="J5969" s="124"/>
      <c r="K5969" s="124"/>
      <c r="L5969" s="124"/>
      <c r="M5969" s="124"/>
      <c r="N5969" s="197">
        <v>0</v>
      </c>
      <c r="O5969" s="197">
        <v>371</v>
      </c>
      <c r="P5969" s="124" t="s">
        <v>1314</v>
      </c>
    </row>
    <row r="5970" spans="1:16" ht="51">
      <c r="A5970" s="266">
        <v>86</v>
      </c>
      <c r="B5970" s="124"/>
      <c r="C5970" s="125" t="s">
        <v>710</v>
      </c>
      <c r="D5970" s="195">
        <v>43238</v>
      </c>
      <c r="E5970" s="124" t="s">
        <v>11279</v>
      </c>
      <c r="F5970" s="124" t="s">
        <v>3</v>
      </c>
      <c r="G5970" s="124">
        <v>1623872</v>
      </c>
      <c r="H5970" s="124"/>
      <c r="I5970" s="128" t="s">
        <v>13543</v>
      </c>
      <c r="J5970" s="124"/>
      <c r="K5970" s="124"/>
      <c r="L5970" s="124"/>
      <c r="M5970" s="124"/>
      <c r="N5970" s="197">
        <v>0</v>
      </c>
      <c r="O5970" s="197">
        <v>710</v>
      </c>
      <c r="P5970" s="124" t="s">
        <v>1314</v>
      </c>
    </row>
    <row r="5971" spans="1:16" ht="51">
      <c r="A5971" s="266">
        <v>342</v>
      </c>
      <c r="B5971" s="124"/>
      <c r="C5971" s="125" t="s">
        <v>816</v>
      </c>
      <c r="D5971" s="195">
        <v>43238</v>
      </c>
      <c r="E5971" s="124" t="s">
        <v>11280</v>
      </c>
      <c r="F5971" s="124" t="s">
        <v>3</v>
      </c>
      <c r="G5971" s="124">
        <v>1623889</v>
      </c>
      <c r="H5971" s="124"/>
      <c r="I5971" s="128" t="s">
        <v>13544</v>
      </c>
      <c r="J5971" s="124"/>
      <c r="K5971" s="124"/>
      <c r="L5971" s="124"/>
      <c r="M5971" s="124"/>
      <c r="N5971" s="197">
        <v>0</v>
      </c>
      <c r="O5971" s="197">
        <v>0.05</v>
      </c>
      <c r="P5971" s="124" t="s">
        <v>1314</v>
      </c>
    </row>
    <row r="5972" spans="1:16" ht="63.75">
      <c r="A5972" s="266" t="s">
        <v>619</v>
      </c>
      <c r="B5972" s="124"/>
      <c r="C5972" s="125" t="s">
        <v>713</v>
      </c>
      <c r="D5972" s="195">
        <v>43238</v>
      </c>
      <c r="E5972" s="124" t="s">
        <v>11281</v>
      </c>
      <c r="F5972" s="124" t="s">
        <v>3</v>
      </c>
      <c r="G5972" s="124">
        <v>1623894</v>
      </c>
      <c r="H5972" s="124"/>
      <c r="I5972" s="128" t="s">
        <v>13545</v>
      </c>
      <c r="J5972" s="124"/>
      <c r="K5972" s="124"/>
      <c r="L5972" s="124"/>
      <c r="M5972" s="124"/>
      <c r="N5972" s="197">
        <v>0</v>
      </c>
      <c r="O5972" s="197">
        <v>667.7</v>
      </c>
      <c r="P5972" s="124" t="s">
        <v>1314</v>
      </c>
    </row>
    <row r="5973" spans="1:16" ht="38.25">
      <c r="A5973" s="266">
        <v>373</v>
      </c>
      <c r="B5973" s="124"/>
      <c r="C5973" s="125" t="s">
        <v>1269</v>
      </c>
      <c r="D5973" s="195">
        <v>43238</v>
      </c>
      <c r="E5973" s="124" t="s">
        <v>11282</v>
      </c>
      <c r="F5973" s="124" t="s">
        <v>3</v>
      </c>
      <c r="G5973" s="124">
        <v>1623904</v>
      </c>
      <c r="H5973" s="124"/>
      <c r="I5973" s="128" t="s">
        <v>13546</v>
      </c>
      <c r="J5973" s="124"/>
      <c r="K5973" s="124"/>
      <c r="L5973" s="124"/>
      <c r="M5973" s="124"/>
      <c r="N5973" s="197">
        <v>0</v>
      </c>
      <c r="O5973" s="197">
        <v>134</v>
      </c>
      <c r="P5973" s="124" t="s">
        <v>1314</v>
      </c>
    </row>
    <row r="5974" spans="1:16" ht="63.75">
      <c r="A5974" s="266">
        <v>10</v>
      </c>
      <c r="B5974" s="124"/>
      <c r="C5974" s="125" t="s">
        <v>690</v>
      </c>
      <c r="D5974" s="195">
        <v>43238</v>
      </c>
      <c r="E5974" s="124" t="s">
        <v>11283</v>
      </c>
      <c r="F5974" s="124" t="s">
        <v>3</v>
      </c>
      <c r="G5974" s="124">
        <v>1623907</v>
      </c>
      <c r="H5974" s="124"/>
      <c r="I5974" s="128" t="s">
        <v>13547</v>
      </c>
      <c r="J5974" s="124"/>
      <c r="K5974" s="124"/>
      <c r="L5974" s="124"/>
      <c r="M5974" s="124"/>
      <c r="N5974" s="197">
        <v>0</v>
      </c>
      <c r="O5974" s="197">
        <v>522</v>
      </c>
      <c r="P5974" s="124" t="s">
        <v>1314</v>
      </c>
    </row>
    <row r="5975" spans="1:16" ht="51">
      <c r="A5975" s="266">
        <v>16</v>
      </c>
      <c r="B5975" s="124"/>
      <c r="C5975" s="125" t="s">
        <v>692</v>
      </c>
      <c r="D5975" s="195">
        <v>43238</v>
      </c>
      <c r="E5975" s="124" t="s">
        <v>11284</v>
      </c>
      <c r="F5975" s="124" t="s">
        <v>3</v>
      </c>
      <c r="G5975" s="124">
        <v>1623920</v>
      </c>
      <c r="H5975" s="124"/>
      <c r="I5975" s="128" t="s">
        <v>13548</v>
      </c>
      <c r="J5975" s="124"/>
      <c r="K5975" s="124"/>
      <c r="L5975" s="124"/>
      <c r="M5975" s="124"/>
      <c r="N5975" s="197">
        <v>0</v>
      </c>
      <c r="O5975" s="197">
        <v>120</v>
      </c>
      <c r="P5975" s="124" t="s">
        <v>1314</v>
      </c>
    </row>
    <row r="5976" spans="1:16" ht="63.75">
      <c r="A5976" s="266">
        <v>47</v>
      </c>
      <c r="B5976" s="124"/>
      <c r="C5976" s="125" t="s">
        <v>699</v>
      </c>
      <c r="D5976" s="195">
        <v>43238</v>
      </c>
      <c r="E5976" s="124" t="s">
        <v>11285</v>
      </c>
      <c r="F5976" s="124" t="s">
        <v>3</v>
      </c>
      <c r="G5976" s="124">
        <v>1623921</v>
      </c>
      <c r="H5976" s="124"/>
      <c r="I5976" s="128" t="s">
        <v>13549</v>
      </c>
      <c r="J5976" s="124"/>
      <c r="K5976" s="124"/>
      <c r="L5976" s="124"/>
      <c r="M5976" s="124"/>
      <c r="N5976" s="197">
        <v>0</v>
      </c>
      <c r="O5976" s="197">
        <v>2969.5</v>
      </c>
      <c r="P5976" s="124" t="s">
        <v>1314</v>
      </c>
    </row>
    <row r="5977" spans="1:16" ht="63.75">
      <c r="A5977" s="266">
        <v>46</v>
      </c>
      <c r="B5977" s="124"/>
      <c r="C5977" s="125" t="s">
        <v>698</v>
      </c>
      <c r="D5977" s="195">
        <v>43238</v>
      </c>
      <c r="E5977" s="124" t="s">
        <v>11286</v>
      </c>
      <c r="F5977" s="124" t="s">
        <v>3</v>
      </c>
      <c r="G5977" s="124">
        <v>1624038</v>
      </c>
      <c r="H5977" s="124"/>
      <c r="I5977" s="128" t="s">
        <v>13550</v>
      </c>
      <c r="J5977" s="124"/>
      <c r="K5977" s="124"/>
      <c r="L5977" s="124"/>
      <c r="M5977" s="124"/>
      <c r="N5977" s="197">
        <v>0</v>
      </c>
      <c r="O5977" s="197">
        <v>17295.099999999999</v>
      </c>
      <c r="P5977" s="124" t="s">
        <v>1314</v>
      </c>
    </row>
    <row r="5978" spans="1:16" ht="38.25">
      <c r="A5978" s="266">
        <v>373</v>
      </c>
      <c r="B5978" s="124"/>
      <c r="C5978" s="125" t="s">
        <v>1269</v>
      </c>
      <c r="D5978" s="195">
        <v>43238</v>
      </c>
      <c r="E5978" s="124" t="s">
        <v>11287</v>
      </c>
      <c r="F5978" s="124" t="s">
        <v>3</v>
      </c>
      <c r="G5978" s="124">
        <v>1624040</v>
      </c>
      <c r="H5978" s="124"/>
      <c r="I5978" s="128" t="s">
        <v>13551</v>
      </c>
      <c r="J5978" s="124"/>
      <c r="K5978" s="124"/>
      <c r="L5978" s="124"/>
      <c r="M5978" s="124"/>
      <c r="N5978" s="197">
        <v>0</v>
      </c>
      <c r="O5978" s="197">
        <v>2094.4</v>
      </c>
      <c r="P5978" s="124" t="s">
        <v>1314</v>
      </c>
    </row>
    <row r="5979" spans="1:16" ht="51">
      <c r="A5979" s="266">
        <v>46</v>
      </c>
      <c r="B5979" s="124"/>
      <c r="C5979" s="125" t="s">
        <v>698</v>
      </c>
      <c r="D5979" s="195">
        <v>43238</v>
      </c>
      <c r="E5979" s="124" t="s">
        <v>11288</v>
      </c>
      <c r="F5979" s="124" t="s">
        <v>3</v>
      </c>
      <c r="G5979" s="124">
        <v>1624046</v>
      </c>
      <c r="H5979" s="124"/>
      <c r="I5979" s="128" t="s">
        <v>13552</v>
      </c>
      <c r="J5979" s="124"/>
      <c r="K5979" s="124"/>
      <c r="L5979" s="124"/>
      <c r="M5979" s="124"/>
      <c r="N5979" s="197">
        <v>0</v>
      </c>
      <c r="O5979" s="197">
        <v>1850</v>
      </c>
      <c r="P5979" s="124" t="s">
        <v>1314</v>
      </c>
    </row>
    <row r="5980" spans="1:16" ht="51">
      <c r="A5980" s="266">
        <v>46</v>
      </c>
      <c r="B5980" s="124"/>
      <c r="C5980" s="125" t="s">
        <v>698</v>
      </c>
      <c r="D5980" s="195">
        <v>43238</v>
      </c>
      <c r="E5980" s="124" t="s">
        <v>11289</v>
      </c>
      <c r="F5980" s="124" t="s">
        <v>3</v>
      </c>
      <c r="G5980" s="124">
        <v>1624048</v>
      </c>
      <c r="H5980" s="124"/>
      <c r="I5980" s="128" t="s">
        <v>13553</v>
      </c>
      <c r="J5980" s="124"/>
      <c r="K5980" s="124"/>
      <c r="L5980" s="124"/>
      <c r="M5980" s="124"/>
      <c r="N5980" s="197">
        <v>0</v>
      </c>
      <c r="O5980" s="197">
        <v>698</v>
      </c>
      <c r="P5980" s="124" t="s">
        <v>1314</v>
      </c>
    </row>
    <row r="5981" spans="1:16" ht="51">
      <c r="A5981" s="266" t="s">
        <v>619</v>
      </c>
      <c r="B5981" s="124"/>
      <c r="C5981" s="125" t="s">
        <v>713</v>
      </c>
      <c r="D5981" s="195">
        <v>43238</v>
      </c>
      <c r="E5981" s="124" t="s">
        <v>11290</v>
      </c>
      <c r="F5981" s="124" t="s">
        <v>3</v>
      </c>
      <c r="G5981" s="124">
        <v>1624054</v>
      </c>
      <c r="H5981" s="124"/>
      <c r="I5981" s="128" t="s">
        <v>13554</v>
      </c>
      <c r="J5981" s="124"/>
      <c r="K5981" s="124"/>
      <c r="L5981" s="124"/>
      <c r="M5981" s="124"/>
      <c r="N5981" s="197">
        <v>0</v>
      </c>
      <c r="O5981" s="197">
        <v>199.27</v>
      </c>
      <c r="P5981" s="124" t="s">
        <v>1314</v>
      </c>
    </row>
    <row r="5982" spans="1:16" ht="38.25">
      <c r="A5982" s="266">
        <v>212</v>
      </c>
      <c r="B5982" s="124"/>
      <c r="C5982" s="125" t="s">
        <v>761</v>
      </c>
      <c r="D5982" s="195">
        <v>43238</v>
      </c>
      <c r="E5982" s="124" t="s">
        <v>11291</v>
      </c>
      <c r="F5982" s="124" t="s">
        <v>3</v>
      </c>
      <c r="G5982" s="124">
        <v>1624062</v>
      </c>
      <c r="H5982" s="124"/>
      <c r="I5982" s="128" t="s">
        <v>13555</v>
      </c>
      <c r="J5982" s="124"/>
      <c r="K5982" s="124"/>
      <c r="L5982" s="124"/>
      <c r="M5982" s="124"/>
      <c r="N5982" s="197">
        <v>0</v>
      </c>
      <c r="O5982" s="197">
        <v>1008</v>
      </c>
      <c r="P5982" s="124" t="s">
        <v>1314</v>
      </c>
    </row>
    <row r="5983" spans="1:16" ht="51">
      <c r="A5983" s="266">
        <v>46</v>
      </c>
      <c r="B5983" s="124"/>
      <c r="C5983" s="125" t="s">
        <v>698</v>
      </c>
      <c r="D5983" s="195">
        <v>43238</v>
      </c>
      <c r="E5983" s="124" t="s">
        <v>11292</v>
      </c>
      <c r="F5983" s="124" t="s">
        <v>3</v>
      </c>
      <c r="G5983" s="124">
        <v>1624075</v>
      </c>
      <c r="H5983" s="124"/>
      <c r="I5983" s="128" t="s">
        <v>13556</v>
      </c>
      <c r="J5983" s="124"/>
      <c r="K5983" s="124"/>
      <c r="L5983" s="124"/>
      <c r="M5983" s="124"/>
      <c r="N5983" s="197">
        <v>0</v>
      </c>
      <c r="O5983" s="197">
        <v>949.6</v>
      </c>
      <c r="P5983" s="124" t="s">
        <v>1314</v>
      </c>
    </row>
    <row r="5984" spans="1:16" ht="63.75">
      <c r="A5984" s="266">
        <v>660</v>
      </c>
      <c r="B5984" s="124"/>
      <c r="C5984" s="125" t="s">
        <v>233</v>
      </c>
      <c r="D5984" s="195">
        <v>43238</v>
      </c>
      <c r="E5984" s="124" t="s">
        <v>11293</v>
      </c>
      <c r="F5984" s="124" t="s">
        <v>3</v>
      </c>
      <c r="G5984" s="124">
        <v>1623834</v>
      </c>
      <c r="H5984" s="124"/>
      <c r="I5984" s="128" t="s">
        <v>13557</v>
      </c>
      <c r="J5984" s="124"/>
      <c r="K5984" s="124"/>
      <c r="L5984" s="124"/>
      <c r="M5984" s="124"/>
      <c r="N5984" s="197">
        <v>0</v>
      </c>
      <c r="O5984" s="197">
        <v>114.24000000000001</v>
      </c>
      <c r="P5984" s="124" t="s">
        <v>1314</v>
      </c>
    </row>
    <row r="5985" spans="1:16" ht="63.75">
      <c r="A5985" s="266" t="s">
        <v>619</v>
      </c>
      <c r="B5985" s="124"/>
      <c r="C5985" s="125" t="s">
        <v>713</v>
      </c>
      <c r="D5985" s="195">
        <v>43238</v>
      </c>
      <c r="E5985" s="124" t="s">
        <v>11294</v>
      </c>
      <c r="F5985" s="124" t="s">
        <v>3</v>
      </c>
      <c r="G5985" s="124">
        <v>1623870</v>
      </c>
      <c r="H5985" s="124"/>
      <c r="I5985" s="128" t="s">
        <v>13558</v>
      </c>
      <c r="J5985" s="124"/>
      <c r="K5985" s="124"/>
      <c r="L5985" s="124"/>
      <c r="M5985" s="124"/>
      <c r="N5985" s="197">
        <v>0</v>
      </c>
      <c r="O5985" s="197">
        <v>70</v>
      </c>
      <c r="P5985" s="124" t="s">
        <v>1314</v>
      </c>
    </row>
    <row r="5986" spans="1:16" ht="51">
      <c r="A5986" s="266">
        <v>212</v>
      </c>
      <c r="B5986" s="124"/>
      <c r="C5986" s="125" t="s">
        <v>761</v>
      </c>
      <c r="D5986" s="195">
        <v>43238</v>
      </c>
      <c r="E5986" s="124" t="s">
        <v>11295</v>
      </c>
      <c r="F5986" s="124" t="s">
        <v>3</v>
      </c>
      <c r="G5986" s="124">
        <v>1623892</v>
      </c>
      <c r="H5986" s="124"/>
      <c r="I5986" s="128" t="s">
        <v>13559</v>
      </c>
      <c r="J5986" s="124"/>
      <c r="K5986" s="124"/>
      <c r="L5986" s="124"/>
      <c r="M5986" s="124"/>
      <c r="N5986" s="197">
        <v>0</v>
      </c>
      <c r="O5986" s="197">
        <v>4900</v>
      </c>
      <c r="P5986" s="124" t="s">
        <v>1314</v>
      </c>
    </row>
    <row r="5987" spans="1:16" ht="51">
      <c r="A5987" s="266">
        <v>290</v>
      </c>
      <c r="B5987" s="124"/>
      <c r="C5987" s="125" t="s">
        <v>793</v>
      </c>
      <c r="D5987" s="195">
        <v>43238</v>
      </c>
      <c r="E5987" s="124" t="s">
        <v>11296</v>
      </c>
      <c r="F5987" s="124" t="s">
        <v>3</v>
      </c>
      <c r="G5987" s="124">
        <v>1623900</v>
      </c>
      <c r="H5987" s="124"/>
      <c r="I5987" s="128" t="s">
        <v>13560</v>
      </c>
      <c r="J5987" s="124"/>
      <c r="K5987" s="124"/>
      <c r="L5987" s="124"/>
      <c r="M5987" s="124"/>
      <c r="N5987" s="197">
        <v>0</v>
      </c>
      <c r="O5987" s="197">
        <v>1</v>
      </c>
      <c r="P5987" s="124" t="s">
        <v>1314</v>
      </c>
    </row>
    <row r="5988" spans="1:16" ht="63.75">
      <c r="A5988" s="266" t="s">
        <v>619</v>
      </c>
      <c r="B5988" s="124"/>
      <c r="C5988" s="125" t="s">
        <v>713</v>
      </c>
      <c r="D5988" s="195">
        <v>43238</v>
      </c>
      <c r="E5988" s="124" t="s">
        <v>11297</v>
      </c>
      <c r="F5988" s="124" t="s">
        <v>3</v>
      </c>
      <c r="G5988" s="124">
        <v>1623901</v>
      </c>
      <c r="H5988" s="124"/>
      <c r="I5988" s="128" t="s">
        <v>13561</v>
      </c>
      <c r="J5988" s="124"/>
      <c r="K5988" s="124"/>
      <c r="L5988" s="124"/>
      <c r="M5988" s="124"/>
      <c r="N5988" s="197">
        <v>0</v>
      </c>
      <c r="O5988" s="197">
        <v>988.98</v>
      </c>
      <c r="P5988" s="124" t="s">
        <v>1314</v>
      </c>
    </row>
    <row r="5989" spans="1:16" ht="63.75">
      <c r="A5989" s="266">
        <v>25</v>
      </c>
      <c r="B5989" s="124"/>
      <c r="C5989" s="125" t="s">
        <v>694</v>
      </c>
      <c r="D5989" s="195">
        <v>43238</v>
      </c>
      <c r="E5989" s="124" t="s">
        <v>11298</v>
      </c>
      <c r="F5989" s="124" t="s">
        <v>3</v>
      </c>
      <c r="G5989" s="124">
        <v>1623922</v>
      </c>
      <c r="H5989" s="124"/>
      <c r="I5989" s="128" t="s">
        <v>13562</v>
      </c>
      <c r="J5989" s="124"/>
      <c r="K5989" s="124"/>
      <c r="L5989" s="124"/>
      <c r="M5989" s="124"/>
      <c r="N5989" s="197">
        <v>0</v>
      </c>
      <c r="O5989" s="197">
        <v>268463.40000000002</v>
      </c>
      <c r="P5989" s="124" t="s">
        <v>1314</v>
      </c>
    </row>
    <row r="5990" spans="1:16" ht="51">
      <c r="A5990" s="266">
        <v>592</v>
      </c>
      <c r="B5990" s="124"/>
      <c r="C5990" s="125" t="s">
        <v>862</v>
      </c>
      <c r="D5990" s="195">
        <v>43238</v>
      </c>
      <c r="E5990" s="124" t="s">
        <v>11299</v>
      </c>
      <c r="F5990" s="124" t="s">
        <v>3</v>
      </c>
      <c r="G5990" s="124">
        <v>1623931</v>
      </c>
      <c r="H5990" s="124"/>
      <c r="I5990" s="128" t="s">
        <v>13563</v>
      </c>
      <c r="J5990" s="124"/>
      <c r="K5990" s="124"/>
      <c r="L5990" s="124"/>
      <c r="M5990" s="124"/>
      <c r="N5990" s="197">
        <v>0</v>
      </c>
      <c r="O5990" s="197">
        <v>952.4</v>
      </c>
      <c r="P5990" s="124" t="s">
        <v>1314</v>
      </c>
    </row>
    <row r="5991" spans="1:16" ht="76.5">
      <c r="A5991" s="266">
        <v>25</v>
      </c>
      <c r="B5991" s="124"/>
      <c r="C5991" s="125" t="s">
        <v>694</v>
      </c>
      <c r="D5991" s="195">
        <v>43238</v>
      </c>
      <c r="E5991" s="124" t="s">
        <v>11300</v>
      </c>
      <c r="F5991" s="124" t="s">
        <v>1315</v>
      </c>
      <c r="G5991" s="124">
        <v>17703740</v>
      </c>
      <c r="H5991" s="124"/>
      <c r="I5991" s="128" t="s">
        <v>13564</v>
      </c>
      <c r="J5991" s="124"/>
      <c r="K5991" s="124"/>
      <c r="L5991" s="124"/>
      <c r="M5991" s="124"/>
      <c r="N5991" s="197">
        <v>121.23</v>
      </c>
      <c r="O5991" s="197">
        <v>0</v>
      </c>
      <c r="P5991" s="124" t="s">
        <v>1314</v>
      </c>
    </row>
    <row r="5992" spans="1:16" ht="76.5">
      <c r="A5992" s="266">
        <v>25</v>
      </c>
      <c r="B5992" s="124"/>
      <c r="C5992" s="125" t="s">
        <v>694</v>
      </c>
      <c r="D5992" s="195">
        <v>43238</v>
      </c>
      <c r="E5992" s="124" t="s">
        <v>11301</v>
      </c>
      <c r="F5992" s="124" t="s">
        <v>1315</v>
      </c>
      <c r="G5992" s="124">
        <v>17703742</v>
      </c>
      <c r="H5992" s="124"/>
      <c r="I5992" s="128" t="s">
        <v>13565</v>
      </c>
      <c r="J5992" s="124"/>
      <c r="K5992" s="124"/>
      <c r="L5992" s="124"/>
      <c r="M5992" s="124"/>
      <c r="N5992" s="197">
        <v>414.01</v>
      </c>
      <c r="O5992" s="197">
        <v>0</v>
      </c>
      <c r="P5992" s="124" t="s">
        <v>1314</v>
      </c>
    </row>
    <row r="5993" spans="1:16" ht="76.5">
      <c r="A5993" s="266">
        <v>25</v>
      </c>
      <c r="B5993" s="124"/>
      <c r="C5993" s="125" t="s">
        <v>694</v>
      </c>
      <c r="D5993" s="195">
        <v>43238</v>
      </c>
      <c r="E5993" s="124" t="s">
        <v>11302</v>
      </c>
      <c r="F5993" s="124" t="s">
        <v>1315</v>
      </c>
      <c r="G5993" s="124">
        <v>17705094</v>
      </c>
      <c r="H5993" s="124"/>
      <c r="I5993" s="128" t="s">
        <v>13566</v>
      </c>
      <c r="J5993" s="124"/>
      <c r="K5993" s="124"/>
      <c r="L5993" s="124"/>
      <c r="M5993" s="124"/>
      <c r="N5993" s="197">
        <v>271028.94</v>
      </c>
      <c r="O5993" s="197">
        <v>0</v>
      </c>
      <c r="P5993" s="124" t="s">
        <v>1314</v>
      </c>
    </row>
    <row r="5994" spans="1:16" ht="76.5">
      <c r="A5994" s="266">
        <v>25</v>
      </c>
      <c r="B5994" s="124"/>
      <c r="C5994" s="125" t="s">
        <v>694</v>
      </c>
      <c r="D5994" s="195">
        <v>43238</v>
      </c>
      <c r="E5994" s="124" t="s">
        <v>11303</v>
      </c>
      <c r="F5994" s="124" t="s">
        <v>1315</v>
      </c>
      <c r="G5994" s="124">
        <v>17705095</v>
      </c>
      <c r="H5994" s="124"/>
      <c r="I5994" s="128" t="s">
        <v>13567</v>
      </c>
      <c r="J5994" s="124"/>
      <c r="K5994" s="124"/>
      <c r="L5994" s="124"/>
      <c r="M5994" s="124"/>
      <c r="N5994" s="197">
        <v>1113326.98</v>
      </c>
      <c r="O5994" s="197">
        <v>0</v>
      </c>
      <c r="P5994" s="124" t="s">
        <v>1314</v>
      </c>
    </row>
    <row r="5995" spans="1:16" ht="76.5">
      <c r="A5995" s="266">
        <v>25</v>
      </c>
      <c r="B5995" s="124"/>
      <c r="C5995" s="125" t="s">
        <v>694</v>
      </c>
      <c r="D5995" s="195">
        <v>43238</v>
      </c>
      <c r="E5995" s="124" t="s">
        <v>11304</v>
      </c>
      <c r="F5995" s="124" t="s">
        <v>1315</v>
      </c>
      <c r="G5995" s="124">
        <v>17705096</v>
      </c>
      <c r="H5995" s="124"/>
      <c r="I5995" s="128" t="s">
        <v>13568</v>
      </c>
      <c r="J5995" s="124"/>
      <c r="K5995" s="124"/>
      <c r="L5995" s="124"/>
      <c r="M5995" s="124"/>
      <c r="N5995" s="197">
        <v>62832.13</v>
      </c>
      <c r="O5995" s="197">
        <v>0</v>
      </c>
      <c r="P5995" s="124" t="s">
        <v>1314</v>
      </c>
    </row>
    <row r="5996" spans="1:16" ht="76.5">
      <c r="A5996" s="266">
        <v>25</v>
      </c>
      <c r="B5996" s="124"/>
      <c r="C5996" s="125" t="s">
        <v>694</v>
      </c>
      <c r="D5996" s="195">
        <v>43238</v>
      </c>
      <c r="E5996" s="124" t="s">
        <v>11305</v>
      </c>
      <c r="F5996" s="124" t="s">
        <v>1315</v>
      </c>
      <c r="G5996" s="124">
        <v>17705097</v>
      </c>
      <c r="H5996" s="124"/>
      <c r="I5996" s="128" t="s">
        <v>13569</v>
      </c>
      <c r="J5996" s="124"/>
      <c r="K5996" s="124"/>
      <c r="L5996" s="124"/>
      <c r="M5996" s="124"/>
      <c r="N5996" s="197">
        <v>30410.97</v>
      </c>
      <c r="O5996" s="197">
        <v>0</v>
      </c>
      <c r="P5996" s="124" t="s">
        <v>1314</v>
      </c>
    </row>
    <row r="5997" spans="1:16" ht="76.5">
      <c r="A5997" s="266">
        <v>25</v>
      </c>
      <c r="B5997" s="124"/>
      <c r="C5997" s="125" t="s">
        <v>694</v>
      </c>
      <c r="D5997" s="195">
        <v>43238</v>
      </c>
      <c r="E5997" s="124" t="s">
        <v>11306</v>
      </c>
      <c r="F5997" s="124" t="s">
        <v>1315</v>
      </c>
      <c r="G5997" s="124">
        <v>17718758</v>
      </c>
      <c r="H5997" s="124"/>
      <c r="I5997" s="128" t="s">
        <v>13570</v>
      </c>
      <c r="J5997" s="124"/>
      <c r="K5997" s="124"/>
      <c r="L5997" s="124"/>
      <c r="M5997" s="124"/>
      <c r="N5997" s="197">
        <v>1098088.07</v>
      </c>
      <c r="O5997" s="197">
        <v>0</v>
      </c>
      <c r="P5997" s="124" t="s">
        <v>1314</v>
      </c>
    </row>
    <row r="5998" spans="1:16" ht="76.5">
      <c r="A5998" s="266">
        <v>25</v>
      </c>
      <c r="B5998" s="124"/>
      <c r="C5998" s="125" t="s">
        <v>694</v>
      </c>
      <c r="D5998" s="195">
        <v>43238</v>
      </c>
      <c r="E5998" s="124" t="s">
        <v>11307</v>
      </c>
      <c r="F5998" s="124" t="s">
        <v>1315</v>
      </c>
      <c r="G5998" s="124">
        <v>17718770</v>
      </c>
      <c r="H5998" s="124"/>
      <c r="I5998" s="128" t="s">
        <v>13571</v>
      </c>
      <c r="J5998" s="124"/>
      <c r="K5998" s="124"/>
      <c r="L5998" s="124"/>
      <c r="M5998" s="124"/>
      <c r="N5998" s="197">
        <v>221164.16</v>
      </c>
      <c r="O5998" s="197">
        <v>0</v>
      </c>
      <c r="P5998" s="124" t="s">
        <v>1314</v>
      </c>
    </row>
    <row r="5999" spans="1:16" ht="76.5">
      <c r="A5999" s="266">
        <v>25</v>
      </c>
      <c r="B5999" s="124"/>
      <c r="C5999" s="125" t="s">
        <v>694</v>
      </c>
      <c r="D5999" s="195">
        <v>43238</v>
      </c>
      <c r="E5999" s="124" t="s">
        <v>11308</v>
      </c>
      <c r="F5999" s="124" t="s">
        <v>1315</v>
      </c>
      <c r="G5999" s="124">
        <v>17718798</v>
      </c>
      <c r="H5999" s="124"/>
      <c r="I5999" s="128" t="s">
        <v>13572</v>
      </c>
      <c r="J5999" s="124"/>
      <c r="K5999" s="124"/>
      <c r="L5999" s="124"/>
      <c r="M5999" s="124"/>
      <c r="N5999" s="197">
        <v>782713.22</v>
      </c>
      <c r="O5999" s="197">
        <v>0</v>
      </c>
      <c r="P5999" s="124" t="s">
        <v>1314</v>
      </c>
    </row>
    <row r="6000" spans="1:16" ht="76.5">
      <c r="A6000" s="266">
        <v>25</v>
      </c>
      <c r="B6000" s="124"/>
      <c r="C6000" s="125" t="s">
        <v>694</v>
      </c>
      <c r="D6000" s="195">
        <v>43238</v>
      </c>
      <c r="E6000" s="124" t="s">
        <v>11309</v>
      </c>
      <c r="F6000" s="124" t="s">
        <v>1315</v>
      </c>
      <c r="G6000" s="124">
        <v>17718803</v>
      </c>
      <c r="H6000" s="124"/>
      <c r="I6000" s="128" t="s">
        <v>13573</v>
      </c>
      <c r="J6000" s="124"/>
      <c r="K6000" s="124"/>
      <c r="L6000" s="124"/>
      <c r="M6000" s="124"/>
      <c r="N6000" s="197">
        <v>363617.43</v>
      </c>
      <c r="O6000" s="197">
        <v>0</v>
      </c>
      <c r="P6000" s="124" t="s">
        <v>1314</v>
      </c>
    </row>
    <row r="6001" spans="1:16" ht="76.5">
      <c r="A6001" s="266">
        <v>25</v>
      </c>
      <c r="B6001" s="124"/>
      <c r="C6001" s="125" t="s">
        <v>694</v>
      </c>
      <c r="D6001" s="195">
        <v>43238</v>
      </c>
      <c r="E6001" s="124" t="s">
        <v>11310</v>
      </c>
      <c r="F6001" s="124" t="s">
        <v>1315</v>
      </c>
      <c r="G6001" s="124">
        <v>17704825</v>
      </c>
      <c r="H6001" s="124"/>
      <c r="I6001" s="128" t="s">
        <v>13574</v>
      </c>
      <c r="J6001" s="124"/>
      <c r="K6001" s="124"/>
      <c r="L6001" s="124"/>
      <c r="M6001" s="124"/>
      <c r="N6001" s="197">
        <v>120923.12</v>
      </c>
      <c r="O6001" s="197">
        <v>0</v>
      </c>
      <c r="P6001" s="124" t="s">
        <v>1314</v>
      </c>
    </row>
    <row r="6002" spans="1:16" ht="76.5">
      <c r="A6002" s="266">
        <v>25</v>
      </c>
      <c r="B6002" s="124"/>
      <c r="C6002" s="125" t="s">
        <v>694</v>
      </c>
      <c r="D6002" s="195">
        <v>43238</v>
      </c>
      <c r="E6002" s="124" t="s">
        <v>11311</v>
      </c>
      <c r="F6002" s="124" t="s">
        <v>1315</v>
      </c>
      <c r="G6002" s="124">
        <v>17704869</v>
      </c>
      <c r="H6002" s="124"/>
      <c r="I6002" s="128" t="s">
        <v>13575</v>
      </c>
      <c r="J6002" s="124"/>
      <c r="K6002" s="124"/>
      <c r="L6002" s="124"/>
      <c r="M6002" s="124"/>
      <c r="N6002" s="197">
        <v>129572.08</v>
      </c>
      <c r="O6002" s="197">
        <v>0</v>
      </c>
      <c r="P6002" s="124" t="s">
        <v>1314</v>
      </c>
    </row>
    <row r="6003" spans="1:16" ht="76.5">
      <c r="A6003" s="266">
        <v>25</v>
      </c>
      <c r="B6003" s="124"/>
      <c r="C6003" s="125" t="s">
        <v>694</v>
      </c>
      <c r="D6003" s="195">
        <v>43238</v>
      </c>
      <c r="E6003" s="124" t="s">
        <v>11312</v>
      </c>
      <c r="F6003" s="124" t="s">
        <v>1315</v>
      </c>
      <c r="G6003" s="124">
        <v>17704793</v>
      </c>
      <c r="H6003" s="124"/>
      <c r="I6003" s="128" t="s">
        <v>13576</v>
      </c>
      <c r="J6003" s="124"/>
      <c r="K6003" s="124"/>
      <c r="L6003" s="124"/>
      <c r="M6003" s="124"/>
      <c r="N6003" s="197">
        <v>0.83</v>
      </c>
      <c r="O6003" s="197">
        <v>0</v>
      </c>
      <c r="P6003" s="124" t="s">
        <v>1314</v>
      </c>
    </row>
    <row r="6004" spans="1:16" ht="76.5">
      <c r="A6004" s="266">
        <v>25</v>
      </c>
      <c r="B6004" s="124"/>
      <c r="C6004" s="125" t="s">
        <v>694</v>
      </c>
      <c r="D6004" s="195">
        <v>43238</v>
      </c>
      <c r="E6004" s="124" t="s">
        <v>11313</v>
      </c>
      <c r="F6004" s="124" t="s">
        <v>1315</v>
      </c>
      <c r="G6004" s="124">
        <v>17703748</v>
      </c>
      <c r="H6004" s="124"/>
      <c r="I6004" s="128" t="s">
        <v>13577</v>
      </c>
      <c r="J6004" s="124"/>
      <c r="K6004" s="124"/>
      <c r="L6004" s="124"/>
      <c r="M6004" s="124"/>
      <c r="N6004" s="197">
        <v>599984.85</v>
      </c>
      <c r="O6004" s="197">
        <v>0</v>
      </c>
      <c r="P6004" s="124" t="s">
        <v>1314</v>
      </c>
    </row>
    <row r="6005" spans="1:16" ht="76.5">
      <c r="A6005" s="266">
        <v>25</v>
      </c>
      <c r="B6005" s="124"/>
      <c r="C6005" s="125" t="s">
        <v>694</v>
      </c>
      <c r="D6005" s="195">
        <v>43238</v>
      </c>
      <c r="E6005" s="124" t="s">
        <v>11314</v>
      </c>
      <c r="F6005" s="124" t="s">
        <v>1315</v>
      </c>
      <c r="G6005" s="124">
        <v>17704755</v>
      </c>
      <c r="H6005" s="124"/>
      <c r="I6005" s="128" t="s">
        <v>13578</v>
      </c>
      <c r="J6005" s="124"/>
      <c r="K6005" s="124"/>
      <c r="L6005" s="124"/>
      <c r="M6005" s="124"/>
      <c r="N6005" s="197">
        <v>68588.009999999995</v>
      </c>
      <c r="O6005" s="197">
        <v>0</v>
      </c>
      <c r="P6005" s="124" t="s">
        <v>1314</v>
      </c>
    </row>
    <row r="6006" spans="1:16" ht="76.5">
      <c r="A6006" s="266">
        <v>25</v>
      </c>
      <c r="B6006" s="124"/>
      <c r="C6006" s="125" t="s">
        <v>694</v>
      </c>
      <c r="D6006" s="195">
        <v>43238</v>
      </c>
      <c r="E6006" s="124" t="s">
        <v>11315</v>
      </c>
      <c r="F6006" s="124" t="s">
        <v>1315</v>
      </c>
      <c r="G6006" s="124">
        <v>17704584</v>
      </c>
      <c r="H6006" s="124"/>
      <c r="I6006" s="128" t="s">
        <v>13579</v>
      </c>
      <c r="J6006" s="124"/>
      <c r="K6006" s="124"/>
      <c r="L6006" s="124"/>
      <c r="M6006" s="124"/>
      <c r="N6006" s="197">
        <v>600000</v>
      </c>
      <c r="O6006" s="197">
        <v>0</v>
      </c>
      <c r="P6006" s="124" t="s">
        <v>1314</v>
      </c>
    </row>
    <row r="6007" spans="1:16" ht="76.5">
      <c r="A6007" s="266">
        <v>25</v>
      </c>
      <c r="B6007" s="124"/>
      <c r="C6007" s="125" t="s">
        <v>694</v>
      </c>
      <c r="D6007" s="195">
        <v>43238</v>
      </c>
      <c r="E6007" s="124" t="s">
        <v>11316</v>
      </c>
      <c r="F6007" s="124" t="s">
        <v>1315</v>
      </c>
      <c r="G6007" s="124">
        <v>17703904</v>
      </c>
      <c r="H6007" s="124"/>
      <c r="I6007" s="128" t="s">
        <v>13580</v>
      </c>
      <c r="J6007" s="124"/>
      <c r="K6007" s="124"/>
      <c r="L6007" s="124"/>
      <c r="M6007" s="124"/>
      <c r="N6007" s="197">
        <v>597331.79</v>
      </c>
      <c r="O6007" s="197">
        <v>0</v>
      </c>
      <c r="P6007" s="124" t="s">
        <v>1314</v>
      </c>
    </row>
    <row r="6008" spans="1:16" ht="76.5">
      <c r="A6008" s="266">
        <v>25</v>
      </c>
      <c r="B6008" s="124"/>
      <c r="C6008" s="125" t="s">
        <v>694</v>
      </c>
      <c r="D6008" s="195">
        <v>43238</v>
      </c>
      <c r="E6008" s="124" t="s">
        <v>11317</v>
      </c>
      <c r="F6008" s="124" t="s">
        <v>1315</v>
      </c>
      <c r="G6008" s="124">
        <v>17703743</v>
      </c>
      <c r="H6008" s="124"/>
      <c r="I6008" s="128" t="s">
        <v>13581</v>
      </c>
      <c r="J6008" s="124"/>
      <c r="K6008" s="124"/>
      <c r="L6008" s="124"/>
      <c r="M6008" s="124"/>
      <c r="N6008" s="197">
        <v>600000</v>
      </c>
      <c r="O6008" s="197">
        <v>0</v>
      </c>
      <c r="P6008" s="124" t="s">
        <v>1314</v>
      </c>
    </row>
    <row r="6009" spans="1:16" ht="76.5">
      <c r="A6009" s="266">
        <v>25</v>
      </c>
      <c r="B6009" s="124"/>
      <c r="C6009" s="125" t="s">
        <v>694</v>
      </c>
      <c r="D6009" s="195">
        <v>43238</v>
      </c>
      <c r="E6009" s="124" t="s">
        <v>11318</v>
      </c>
      <c r="F6009" s="124" t="s">
        <v>1315</v>
      </c>
      <c r="G6009" s="124">
        <v>17703737</v>
      </c>
      <c r="H6009" s="124"/>
      <c r="I6009" s="128" t="s">
        <v>13582</v>
      </c>
      <c r="J6009" s="124"/>
      <c r="K6009" s="124"/>
      <c r="L6009" s="124"/>
      <c r="M6009" s="124"/>
      <c r="N6009" s="197">
        <v>51901.24</v>
      </c>
      <c r="O6009" s="197">
        <v>0</v>
      </c>
      <c r="P6009" s="124" t="s">
        <v>1314</v>
      </c>
    </row>
    <row r="6010" spans="1:16" ht="76.5">
      <c r="A6010" s="266">
        <v>25</v>
      </c>
      <c r="B6010" s="124"/>
      <c r="C6010" s="125" t="s">
        <v>694</v>
      </c>
      <c r="D6010" s="195">
        <v>43238</v>
      </c>
      <c r="E6010" s="124" t="s">
        <v>11319</v>
      </c>
      <c r="F6010" s="124" t="s">
        <v>1315</v>
      </c>
      <c r="G6010" s="124">
        <v>17704870</v>
      </c>
      <c r="H6010" s="124"/>
      <c r="I6010" s="128" t="s">
        <v>13583</v>
      </c>
      <c r="J6010" s="124"/>
      <c r="K6010" s="124"/>
      <c r="L6010" s="124"/>
      <c r="M6010" s="124"/>
      <c r="N6010" s="197">
        <v>1462825.81</v>
      </c>
      <c r="O6010" s="197">
        <v>0</v>
      </c>
      <c r="P6010" s="124" t="s">
        <v>1314</v>
      </c>
    </row>
    <row r="6011" spans="1:16" ht="76.5">
      <c r="A6011" s="266">
        <v>25</v>
      </c>
      <c r="B6011" s="124"/>
      <c r="C6011" s="125" t="s">
        <v>694</v>
      </c>
      <c r="D6011" s="195">
        <v>43238</v>
      </c>
      <c r="E6011" s="124" t="s">
        <v>11320</v>
      </c>
      <c r="F6011" s="124" t="s">
        <v>1315</v>
      </c>
      <c r="G6011" s="124">
        <v>17704871</v>
      </c>
      <c r="H6011" s="124"/>
      <c r="I6011" s="128" t="s">
        <v>13584</v>
      </c>
      <c r="J6011" s="124"/>
      <c r="K6011" s="124"/>
      <c r="L6011" s="124"/>
      <c r="M6011" s="124"/>
      <c r="N6011" s="197">
        <v>643</v>
      </c>
      <c r="O6011" s="197">
        <v>0</v>
      </c>
      <c r="P6011" s="124" t="s">
        <v>1314</v>
      </c>
    </row>
    <row r="6012" spans="1:16" ht="76.5">
      <c r="A6012" s="266">
        <v>25</v>
      </c>
      <c r="B6012" s="124"/>
      <c r="C6012" s="125" t="s">
        <v>694</v>
      </c>
      <c r="D6012" s="195">
        <v>43238</v>
      </c>
      <c r="E6012" s="124" t="s">
        <v>11321</v>
      </c>
      <c r="F6012" s="124" t="s">
        <v>1315</v>
      </c>
      <c r="G6012" s="124">
        <v>17704757</v>
      </c>
      <c r="H6012" s="124"/>
      <c r="I6012" s="128" t="s">
        <v>13585</v>
      </c>
      <c r="J6012" s="124"/>
      <c r="K6012" s="124"/>
      <c r="L6012" s="124"/>
      <c r="M6012" s="124"/>
      <c r="N6012" s="197">
        <v>13080.32</v>
      </c>
      <c r="O6012" s="197">
        <v>0</v>
      </c>
      <c r="P6012" s="124" t="s">
        <v>1314</v>
      </c>
    </row>
    <row r="6013" spans="1:16" ht="76.5">
      <c r="A6013" s="266">
        <v>25</v>
      </c>
      <c r="B6013" s="124"/>
      <c r="C6013" s="125" t="s">
        <v>694</v>
      </c>
      <c r="D6013" s="195">
        <v>43238</v>
      </c>
      <c r="E6013" s="124" t="s">
        <v>11322</v>
      </c>
      <c r="F6013" s="124" t="s">
        <v>1315</v>
      </c>
      <c r="G6013" s="124">
        <v>17704760</v>
      </c>
      <c r="H6013" s="124"/>
      <c r="I6013" s="128" t="s">
        <v>13586</v>
      </c>
      <c r="J6013" s="124"/>
      <c r="K6013" s="124"/>
      <c r="L6013" s="124"/>
      <c r="M6013" s="124"/>
      <c r="N6013" s="197">
        <v>174.39</v>
      </c>
      <c r="O6013" s="197">
        <v>0</v>
      </c>
      <c r="P6013" s="124" t="s">
        <v>1314</v>
      </c>
    </row>
    <row r="6014" spans="1:16" ht="76.5">
      <c r="A6014" s="266">
        <v>25</v>
      </c>
      <c r="B6014" s="124"/>
      <c r="C6014" s="125" t="s">
        <v>694</v>
      </c>
      <c r="D6014" s="195">
        <v>43238</v>
      </c>
      <c r="E6014" s="124" t="s">
        <v>11323</v>
      </c>
      <c r="F6014" s="124" t="s">
        <v>1315</v>
      </c>
      <c r="G6014" s="124">
        <v>17704767</v>
      </c>
      <c r="H6014" s="124"/>
      <c r="I6014" s="128" t="s">
        <v>13587</v>
      </c>
      <c r="J6014" s="124"/>
      <c r="K6014" s="124"/>
      <c r="L6014" s="124"/>
      <c r="M6014" s="124"/>
      <c r="N6014" s="197">
        <v>174.39</v>
      </c>
      <c r="O6014" s="197">
        <v>0</v>
      </c>
      <c r="P6014" s="124" t="s">
        <v>1314</v>
      </c>
    </row>
    <row r="6015" spans="1:16" ht="76.5">
      <c r="A6015" s="266">
        <v>25</v>
      </c>
      <c r="B6015" s="124"/>
      <c r="C6015" s="125" t="s">
        <v>694</v>
      </c>
      <c r="D6015" s="195">
        <v>43238</v>
      </c>
      <c r="E6015" s="124" t="s">
        <v>11324</v>
      </c>
      <c r="F6015" s="124" t="s">
        <v>1315</v>
      </c>
      <c r="G6015" s="124">
        <v>17704768</v>
      </c>
      <c r="H6015" s="124"/>
      <c r="I6015" s="128" t="s">
        <v>13588</v>
      </c>
      <c r="J6015" s="124"/>
      <c r="K6015" s="124"/>
      <c r="L6015" s="124"/>
      <c r="M6015" s="124"/>
      <c r="N6015" s="197">
        <v>53.78</v>
      </c>
      <c r="O6015" s="197">
        <v>0</v>
      </c>
      <c r="P6015" s="124" t="s">
        <v>1314</v>
      </c>
    </row>
    <row r="6016" spans="1:16" ht="76.5">
      <c r="A6016" s="266">
        <v>25</v>
      </c>
      <c r="B6016" s="124"/>
      <c r="C6016" s="125" t="s">
        <v>694</v>
      </c>
      <c r="D6016" s="195">
        <v>43238</v>
      </c>
      <c r="E6016" s="124" t="s">
        <v>11325</v>
      </c>
      <c r="F6016" s="124" t="s">
        <v>1315</v>
      </c>
      <c r="G6016" s="124">
        <v>17704610</v>
      </c>
      <c r="H6016" s="124"/>
      <c r="I6016" s="128" t="s">
        <v>13589</v>
      </c>
      <c r="J6016" s="124"/>
      <c r="K6016" s="124"/>
      <c r="L6016" s="124"/>
      <c r="M6016" s="124"/>
      <c r="N6016" s="197">
        <v>199053.49</v>
      </c>
      <c r="O6016" s="197">
        <v>0</v>
      </c>
      <c r="P6016" s="124" t="s">
        <v>1314</v>
      </c>
    </row>
    <row r="6017" spans="1:16" ht="76.5">
      <c r="A6017" s="266">
        <v>25</v>
      </c>
      <c r="B6017" s="124"/>
      <c r="C6017" s="125" t="s">
        <v>694</v>
      </c>
      <c r="D6017" s="195">
        <v>43238</v>
      </c>
      <c r="E6017" s="124" t="s">
        <v>11326</v>
      </c>
      <c r="F6017" s="124" t="s">
        <v>1315</v>
      </c>
      <c r="G6017" s="124">
        <v>17704660</v>
      </c>
      <c r="H6017" s="124"/>
      <c r="I6017" s="128" t="s">
        <v>13590</v>
      </c>
      <c r="J6017" s="124"/>
      <c r="K6017" s="124"/>
      <c r="L6017" s="124"/>
      <c r="M6017" s="124"/>
      <c r="N6017" s="197">
        <v>100323.31</v>
      </c>
      <c r="O6017" s="197">
        <v>0</v>
      </c>
      <c r="P6017" s="124" t="s">
        <v>1314</v>
      </c>
    </row>
    <row r="6018" spans="1:16" ht="76.5">
      <c r="A6018" s="266">
        <v>25</v>
      </c>
      <c r="B6018" s="124"/>
      <c r="C6018" s="125" t="s">
        <v>694</v>
      </c>
      <c r="D6018" s="195">
        <v>43238</v>
      </c>
      <c r="E6018" s="124" t="s">
        <v>11327</v>
      </c>
      <c r="F6018" s="124" t="s">
        <v>1315</v>
      </c>
      <c r="G6018" s="124">
        <v>17704667</v>
      </c>
      <c r="H6018" s="124"/>
      <c r="I6018" s="128" t="s">
        <v>13591</v>
      </c>
      <c r="J6018" s="124"/>
      <c r="K6018" s="124"/>
      <c r="L6018" s="124"/>
      <c r="M6018" s="124"/>
      <c r="N6018" s="197">
        <v>233.91</v>
      </c>
      <c r="O6018" s="197">
        <v>0</v>
      </c>
      <c r="P6018" s="124" t="s">
        <v>1314</v>
      </c>
    </row>
    <row r="6019" spans="1:16" ht="76.5">
      <c r="A6019" s="266">
        <v>25</v>
      </c>
      <c r="B6019" s="124"/>
      <c r="C6019" s="125" t="s">
        <v>694</v>
      </c>
      <c r="D6019" s="195">
        <v>43238</v>
      </c>
      <c r="E6019" s="124" t="s">
        <v>11328</v>
      </c>
      <c r="F6019" s="124" t="s">
        <v>1315</v>
      </c>
      <c r="G6019" s="124">
        <v>17704754</v>
      </c>
      <c r="H6019" s="124"/>
      <c r="I6019" s="128" t="s">
        <v>13592</v>
      </c>
      <c r="J6019" s="124"/>
      <c r="K6019" s="124"/>
      <c r="L6019" s="124"/>
      <c r="M6019" s="124"/>
      <c r="N6019" s="197">
        <v>131016.69</v>
      </c>
      <c r="O6019" s="197">
        <v>0</v>
      </c>
      <c r="P6019" s="124" t="s">
        <v>1314</v>
      </c>
    </row>
    <row r="6020" spans="1:16" ht="76.5">
      <c r="A6020" s="266">
        <v>25</v>
      </c>
      <c r="B6020" s="124"/>
      <c r="C6020" s="125" t="s">
        <v>694</v>
      </c>
      <c r="D6020" s="195">
        <v>43238</v>
      </c>
      <c r="E6020" s="124" t="s">
        <v>11329</v>
      </c>
      <c r="F6020" s="124" t="s">
        <v>1315</v>
      </c>
      <c r="G6020" s="124">
        <v>17703732</v>
      </c>
      <c r="H6020" s="124"/>
      <c r="I6020" s="128" t="s">
        <v>13593</v>
      </c>
      <c r="J6020" s="124"/>
      <c r="K6020" s="124"/>
      <c r="L6020" s="124"/>
      <c r="M6020" s="124"/>
      <c r="N6020" s="197">
        <v>56.94</v>
      </c>
      <c r="O6020" s="197">
        <v>0</v>
      </c>
      <c r="P6020" s="124" t="s">
        <v>1314</v>
      </c>
    </row>
    <row r="6021" spans="1:16" ht="76.5">
      <c r="A6021" s="266">
        <v>25</v>
      </c>
      <c r="B6021" s="124"/>
      <c r="C6021" s="125" t="s">
        <v>694</v>
      </c>
      <c r="D6021" s="195">
        <v>43238</v>
      </c>
      <c r="E6021" s="124" t="s">
        <v>11330</v>
      </c>
      <c r="F6021" s="124" t="s">
        <v>1315</v>
      </c>
      <c r="G6021" s="124">
        <v>17703733</v>
      </c>
      <c r="H6021" s="124"/>
      <c r="I6021" s="128" t="s">
        <v>13594</v>
      </c>
      <c r="J6021" s="124"/>
      <c r="K6021" s="124"/>
      <c r="L6021" s="124"/>
      <c r="M6021" s="124"/>
      <c r="N6021" s="197">
        <v>46.83</v>
      </c>
      <c r="O6021" s="197">
        <v>0</v>
      </c>
      <c r="P6021" s="124" t="s">
        <v>1314</v>
      </c>
    </row>
    <row r="6022" spans="1:16" ht="76.5">
      <c r="A6022" s="266">
        <v>25</v>
      </c>
      <c r="B6022" s="124"/>
      <c r="C6022" s="125" t="s">
        <v>694</v>
      </c>
      <c r="D6022" s="195">
        <v>43238</v>
      </c>
      <c r="E6022" s="124" t="s">
        <v>11331</v>
      </c>
      <c r="F6022" s="124" t="s">
        <v>1315</v>
      </c>
      <c r="G6022" s="124">
        <v>17703734</v>
      </c>
      <c r="H6022" s="124"/>
      <c r="I6022" s="128" t="s">
        <v>13595</v>
      </c>
      <c r="J6022" s="124"/>
      <c r="K6022" s="124"/>
      <c r="L6022" s="124"/>
      <c r="M6022" s="124"/>
      <c r="N6022" s="197">
        <v>1.72</v>
      </c>
      <c r="O6022" s="197">
        <v>0</v>
      </c>
      <c r="P6022" s="124" t="s">
        <v>1314</v>
      </c>
    </row>
    <row r="6023" spans="1:16" ht="76.5">
      <c r="A6023" s="266">
        <v>25</v>
      </c>
      <c r="B6023" s="124"/>
      <c r="C6023" s="125" t="s">
        <v>694</v>
      </c>
      <c r="D6023" s="195">
        <v>43238</v>
      </c>
      <c r="E6023" s="124" t="s">
        <v>11332</v>
      </c>
      <c r="F6023" s="124" t="s">
        <v>1315</v>
      </c>
      <c r="G6023" s="124">
        <v>17704782</v>
      </c>
      <c r="H6023" s="124"/>
      <c r="I6023" s="128" t="s">
        <v>13596</v>
      </c>
      <c r="J6023" s="124"/>
      <c r="K6023" s="124"/>
      <c r="L6023" s="124"/>
      <c r="M6023" s="124"/>
      <c r="N6023" s="197">
        <v>1050.04</v>
      </c>
      <c r="O6023" s="197">
        <v>0</v>
      </c>
      <c r="P6023" s="124" t="s">
        <v>1314</v>
      </c>
    </row>
    <row r="6024" spans="1:16" ht="76.5">
      <c r="A6024" s="266">
        <v>25</v>
      </c>
      <c r="B6024" s="124"/>
      <c r="C6024" s="125" t="s">
        <v>694</v>
      </c>
      <c r="D6024" s="195">
        <v>43238</v>
      </c>
      <c r="E6024" s="124" t="s">
        <v>11333</v>
      </c>
      <c r="F6024" s="124" t="s">
        <v>1315</v>
      </c>
      <c r="G6024" s="124">
        <v>17704587</v>
      </c>
      <c r="H6024" s="124"/>
      <c r="I6024" s="128" t="s">
        <v>13597</v>
      </c>
      <c r="J6024" s="124"/>
      <c r="K6024" s="124"/>
      <c r="L6024" s="124"/>
      <c r="M6024" s="124"/>
      <c r="N6024" s="197">
        <v>1279.1300000000001</v>
      </c>
      <c r="O6024" s="197">
        <v>0</v>
      </c>
      <c r="P6024" s="124" t="s">
        <v>1314</v>
      </c>
    </row>
    <row r="6025" spans="1:16" ht="76.5">
      <c r="A6025" s="266">
        <v>25</v>
      </c>
      <c r="B6025" s="124"/>
      <c r="C6025" s="125" t="s">
        <v>694</v>
      </c>
      <c r="D6025" s="195">
        <v>43238</v>
      </c>
      <c r="E6025" s="124" t="s">
        <v>11334</v>
      </c>
      <c r="F6025" s="124" t="s">
        <v>1315</v>
      </c>
      <c r="G6025" s="124">
        <v>17704595</v>
      </c>
      <c r="H6025" s="124"/>
      <c r="I6025" s="128" t="s">
        <v>13598</v>
      </c>
      <c r="J6025" s="124"/>
      <c r="K6025" s="124"/>
      <c r="L6025" s="124"/>
      <c r="M6025" s="124"/>
      <c r="N6025" s="197">
        <v>3322.93</v>
      </c>
      <c r="O6025" s="197">
        <v>0</v>
      </c>
      <c r="P6025" s="124" t="s">
        <v>1314</v>
      </c>
    </row>
    <row r="6026" spans="1:16" ht="76.5">
      <c r="A6026" s="266">
        <v>25</v>
      </c>
      <c r="B6026" s="124"/>
      <c r="C6026" s="125" t="s">
        <v>694</v>
      </c>
      <c r="D6026" s="195">
        <v>43238</v>
      </c>
      <c r="E6026" s="124" t="s">
        <v>11335</v>
      </c>
      <c r="F6026" s="124" t="s">
        <v>1315</v>
      </c>
      <c r="G6026" s="124">
        <v>17700896</v>
      </c>
      <c r="H6026" s="124"/>
      <c r="I6026" s="128" t="s">
        <v>13599</v>
      </c>
      <c r="J6026" s="124"/>
      <c r="K6026" s="124"/>
      <c r="L6026" s="124"/>
      <c r="M6026" s="124"/>
      <c r="N6026" s="197">
        <v>1.18</v>
      </c>
      <c r="O6026" s="197">
        <v>0</v>
      </c>
      <c r="P6026" s="124" t="s">
        <v>1314</v>
      </c>
    </row>
    <row r="6027" spans="1:16" ht="76.5">
      <c r="A6027" s="266">
        <v>25</v>
      </c>
      <c r="B6027" s="124"/>
      <c r="C6027" s="125" t="s">
        <v>694</v>
      </c>
      <c r="D6027" s="195">
        <v>43238</v>
      </c>
      <c r="E6027" s="124" t="s">
        <v>11336</v>
      </c>
      <c r="F6027" s="124" t="s">
        <v>1315</v>
      </c>
      <c r="G6027" s="124">
        <v>17700898</v>
      </c>
      <c r="H6027" s="124"/>
      <c r="I6027" s="128" t="s">
        <v>13600</v>
      </c>
      <c r="J6027" s="124"/>
      <c r="K6027" s="124"/>
      <c r="L6027" s="124"/>
      <c r="M6027" s="124"/>
      <c r="N6027" s="197">
        <v>580040.37</v>
      </c>
      <c r="O6027" s="197">
        <v>0</v>
      </c>
      <c r="P6027" s="124" t="s">
        <v>1314</v>
      </c>
    </row>
    <row r="6028" spans="1:16" ht="76.5">
      <c r="A6028" s="266">
        <v>25</v>
      </c>
      <c r="B6028" s="124"/>
      <c r="C6028" s="125" t="s">
        <v>694</v>
      </c>
      <c r="D6028" s="195">
        <v>43238</v>
      </c>
      <c r="E6028" s="124" t="s">
        <v>11337</v>
      </c>
      <c r="F6028" s="124" t="s">
        <v>1315</v>
      </c>
      <c r="G6028" s="124">
        <v>17718870</v>
      </c>
      <c r="H6028" s="124"/>
      <c r="I6028" s="128" t="s">
        <v>13601</v>
      </c>
      <c r="J6028" s="124"/>
      <c r="K6028" s="124"/>
      <c r="L6028" s="124"/>
      <c r="M6028" s="124"/>
      <c r="N6028" s="197">
        <v>307410.87</v>
      </c>
      <c r="O6028" s="197">
        <v>0</v>
      </c>
      <c r="P6028" s="124" t="s">
        <v>1314</v>
      </c>
    </row>
    <row r="6029" spans="1:16" ht="76.5">
      <c r="A6029" s="266">
        <v>25</v>
      </c>
      <c r="B6029" s="124"/>
      <c r="C6029" s="125" t="s">
        <v>694</v>
      </c>
      <c r="D6029" s="195">
        <v>43238</v>
      </c>
      <c r="E6029" s="124" t="s">
        <v>11338</v>
      </c>
      <c r="F6029" s="124" t="s">
        <v>1315</v>
      </c>
      <c r="G6029" s="124">
        <v>17718865</v>
      </c>
      <c r="H6029" s="124"/>
      <c r="I6029" s="128" t="s">
        <v>13602</v>
      </c>
      <c r="J6029" s="124"/>
      <c r="K6029" s="124"/>
      <c r="L6029" s="124"/>
      <c r="M6029" s="124"/>
      <c r="N6029" s="197">
        <v>2797410.82</v>
      </c>
      <c r="O6029" s="197">
        <v>0</v>
      </c>
      <c r="P6029" s="124" t="s">
        <v>1314</v>
      </c>
    </row>
    <row r="6030" spans="1:16" ht="76.5">
      <c r="A6030" s="266">
        <v>25</v>
      </c>
      <c r="B6030" s="124"/>
      <c r="C6030" s="125" t="s">
        <v>694</v>
      </c>
      <c r="D6030" s="195">
        <v>43238</v>
      </c>
      <c r="E6030" s="124" t="s">
        <v>11339</v>
      </c>
      <c r="F6030" s="124" t="s">
        <v>1315</v>
      </c>
      <c r="G6030" s="124">
        <v>17718862</v>
      </c>
      <c r="H6030" s="124"/>
      <c r="I6030" s="128" t="s">
        <v>13603</v>
      </c>
      <c r="J6030" s="124"/>
      <c r="K6030" s="124"/>
      <c r="L6030" s="124"/>
      <c r="M6030" s="124"/>
      <c r="N6030" s="197">
        <v>210172.84</v>
      </c>
      <c r="O6030" s="197">
        <v>0</v>
      </c>
      <c r="P6030" s="124" t="s">
        <v>1314</v>
      </c>
    </row>
    <row r="6031" spans="1:16" ht="76.5">
      <c r="A6031" s="266">
        <v>25</v>
      </c>
      <c r="B6031" s="124"/>
      <c r="C6031" s="125" t="s">
        <v>694</v>
      </c>
      <c r="D6031" s="195">
        <v>43238</v>
      </c>
      <c r="E6031" s="124" t="s">
        <v>11340</v>
      </c>
      <c r="F6031" s="124" t="s">
        <v>1315</v>
      </c>
      <c r="G6031" s="124">
        <v>17718854</v>
      </c>
      <c r="H6031" s="124"/>
      <c r="I6031" s="128" t="s">
        <v>13604</v>
      </c>
      <c r="J6031" s="124"/>
      <c r="K6031" s="124"/>
      <c r="L6031" s="124"/>
      <c r="M6031" s="124"/>
      <c r="N6031" s="197">
        <v>830100.17</v>
      </c>
      <c r="O6031" s="197">
        <v>0</v>
      </c>
      <c r="P6031" s="124" t="s">
        <v>1314</v>
      </c>
    </row>
    <row r="6032" spans="1:16" ht="76.5">
      <c r="A6032" s="266">
        <v>25</v>
      </c>
      <c r="B6032" s="124"/>
      <c r="C6032" s="125" t="s">
        <v>694</v>
      </c>
      <c r="D6032" s="195">
        <v>43238</v>
      </c>
      <c r="E6032" s="124" t="s">
        <v>11341</v>
      </c>
      <c r="F6032" s="124" t="s">
        <v>1315</v>
      </c>
      <c r="G6032" s="124">
        <v>17718846</v>
      </c>
      <c r="H6032" s="124"/>
      <c r="I6032" s="128" t="s">
        <v>13605</v>
      </c>
      <c r="J6032" s="124"/>
      <c r="K6032" s="124"/>
      <c r="L6032" s="124"/>
      <c r="M6032" s="124"/>
      <c r="N6032" s="197">
        <v>418709.04</v>
      </c>
      <c r="O6032" s="197">
        <v>0</v>
      </c>
      <c r="P6032" s="124" t="s">
        <v>1314</v>
      </c>
    </row>
    <row r="6033" spans="1:16" ht="76.5">
      <c r="A6033" s="266">
        <v>25</v>
      </c>
      <c r="B6033" s="124"/>
      <c r="C6033" s="125" t="s">
        <v>694</v>
      </c>
      <c r="D6033" s="195">
        <v>43238</v>
      </c>
      <c r="E6033" s="124" t="s">
        <v>11342</v>
      </c>
      <c r="F6033" s="124" t="s">
        <v>1315</v>
      </c>
      <c r="G6033" s="124">
        <v>17718835</v>
      </c>
      <c r="H6033" s="124"/>
      <c r="I6033" s="128" t="s">
        <v>13606</v>
      </c>
      <c r="J6033" s="124"/>
      <c r="K6033" s="124"/>
      <c r="L6033" s="124"/>
      <c r="M6033" s="124"/>
      <c r="N6033" s="197">
        <v>1432429.07</v>
      </c>
      <c r="O6033" s="197">
        <v>0</v>
      </c>
      <c r="P6033" s="124" t="s">
        <v>1314</v>
      </c>
    </row>
    <row r="6034" spans="1:16" ht="76.5">
      <c r="A6034" s="266">
        <v>25</v>
      </c>
      <c r="B6034" s="124"/>
      <c r="C6034" s="125" t="s">
        <v>694</v>
      </c>
      <c r="D6034" s="195">
        <v>43238</v>
      </c>
      <c r="E6034" s="124" t="s">
        <v>11343</v>
      </c>
      <c r="F6034" s="124" t="s">
        <v>1315</v>
      </c>
      <c r="G6034" s="124">
        <v>17718821</v>
      </c>
      <c r="H6034" s="124"/>
      <c r="I6034" s="128" t="s">
        <v>13607</v>
      </c>
      <c r="J6034" s="124"/>
      <c r="K6034" s="124"/>
      <c r="L6034" s="124"/>
      <c r="M6034" s="124"/>
      <c r="N6034" s="197">
        <v>767727.53</v>
      </c>
      <c r="O6034" s="197">
        <v>0</v>
      </c>
      <c r="P6034" s="124" t="s">
        <v>1314</v>
      </c>
    </row>
    <row r="6035" spans="1:16" ht="76.5">
      <c r="A6035" s="266">
        <v>25</v>
      </c>
      <c r="B6035" s="124"/>
      <c r="C6035" s="125" t="s">
        <v>694</v>
      </c>
      <c r="D6035" s="195">
        <v>43238</v>
      </c>
      <c r="E6035" s="124" t="s">
        <v>11344</v>
      </c>
      <c r="F6035" s="124" t="s">
        <v>1315</v>
      </c>
      <c r="G6035" s="124">
        <v>17718805</v>
      </c>
      <c r="H6035" s="124"/>
      <c r="I6035" s="128" t="s">
        <v>13608</v>
      </c>
      <c r="J6035" s="124"/>
      <c r="K6035" s="124"/>
      <c r="L6035" s="124"/>
      <c r="M6035" s="124"/>
      <c r="N6035" s="197">
        <v>330369.53000000003</v>
      </c>
      <c r="O6035" s="197">
        <v>0</v>
      </c>
      <c r="P6035" s="124" t="s">
        <v>1314</v>
      </c>
    </row>
    <row r="6036" spans="1:16" ht="76.5">
      <c r="A6036" s="266">
        <v>25</v>
      </c>
      <c r="B6036" s="124"/>
      <c r="C6036" s="125" t="s">
        <v>694</v>
      </c>
      <c r="D6036" s="195">
        <v>43238</v>
      </c>
      <c r="E6036" s="124" t="s">
        <v>11345</v>
      </c>
      <c r="F6036" s="124" t="s">
        <v>1315</v>
      </c>
      <c r="G6036" s="124">
        <v>17723371</v>
      </c>
      <c r="H6036" s="124"/>
      <c r="I6036" s="128" t="s">
        <v>13609</v>
      </c>
      <c r="J6036" s="124"/>
      <c r="K6036" s="124"/>
      <c r="L6036" s="124"/>
      <c r="M6036" s="124"/>
      <c r="N6036" s="197">
        <v>233758.17</v>
      </c>
      <c r="O6036" s="197">
        <v>0</v>
      </c>
      <c r="P6036" s="124" t="s">
        <v>1314</v>
      </c>
    </row>
    <row r="6037" spans="1:16" ht="76.5">
      <c r="A6037" s="266">
        <v>25</v>
      </c>
      <c r="B6037" s="124"/>
      <c r="C6037" s="125" t="s">
        <v>694</v>
      </c>
      <c r="D6037" s="195">
        <v>43238</v>
      </c>
      <c r="E6037" s="124" t="s">
        <v>11346</v>
      </c>
      <c r="F6037" s="124" t="s">
        <v>1315</v>
      </c>
      <c r="G6037" s="124">
        <v>17723370</v>
      </c>
      <c r="H6037" s="124"/>
      <c r="I6037" s="128" t="s">
        <v>13610</v>
      </c>
      <c r="J6037" s="124"/>
      <c r="K6037" s="124"/>
      <c r="L6037" s="124"/>
      <c r="M6037" s="124"/>
      <c r="N6037" s="197">
        <v>295900.17</v>
      </c>
      <c r="O6037" s="197">
        <v>0</v>
      </c>
      <c r="P6037" s="124" t="s">
        <v>1314</v>
      </c>
    </row>
    <row r="6038" spans="1:16" ht="76.5">
      <c r="A6038" s="266">
        <v>25</v>
      </c>
      <c r="B6038" s="124"/>
      <c r="C6038" s="125" t="s">
        <v>694</v>
      </c>
      <c r="D6038" s="195">
        <v>43238</v>
      </c>
      <c r="E6038" s="124" t="s">
        <v>11347</v>
      </c>
      <c r="F6038" s="124" t="s">
        <v>1315</v>
      </c>
      <c r="G6038" s="124">
        <v>17722970</v>
      </c>
      <c r="H6038" s="124"/>
      <c r="I6038" s="128" t="s">
        <v>13611</v>
      </c>
      <c r="J6038" s="124"/>
      <c r="K6038" s="124"/>
      <c r="L6038" s="124"/>
      <c r="M6038" s="124"/>
      <c r="N6038" s="197">
        <v>2200406.7999999998</v>
      </c>
      <c r="O6038" s="197">
        <v>0</v>
      </c>
      <c r="P6038" s="124" t="s">
        <v>1314</v>
      </c>
    </row>
    <row r="6039" spans="1:16" ht="76.5">
      <c r="A6039" s="266">
        <v>25</v>
      </c>
      <c r="B6039" s="124"/>
      <c r="C6039" s="125" t="s">
        <v>694</v>
      </c>
      <c r="D6039" s="195">
        <v>43238</v>
      </c>
      <c r="E6039" s="124" t="s">
        <v>11348</v>
      </c>
      <c r="F6039" s="124" t="s">
        <v>1315</v>
      </c>
      <c r="G6039" s="124">
        <v>17723353</v>
      </c>
      <c r="H6039" s="124"/>
      <c r="I6039" s="128" t="s">
        <v>13612</v>
      </c>
      <c r="J6039" s="124"/>
      <c r="K6039" s="124"/>
      <c r="L6039" s="124"/>
      <c r="M6039" s="124"/>
      <c r="N6039" s="197">
        <v>181463.07</v>
      </c>
      <c r="O6039" s="197">
        <v>0</v>
      </c>
      <c r="P6039" s="124" t="s">
        <v>1314</v>
      </c>
    </row>
    <row r="6040" spans="1:16" ht="76.5">
      <c r="A6040" s="266">
        <v>25</v>
      </c>
      <c r="B6040" s="124"/>
      <c r="C6040" s="125" t="s">
        <v>694</v>
      </c>
      <c r="D6040" s="195">
        <v>43238</v>
      </c>
      <c r="E6040" s="124" t="s">
        <v>11349</v>
      </c>
      <c r="F6040" s="124" t="s">
        <v>1315</v>
      </c>
      <c r="G6040" s="124">
        <v>17723355</v>
      </c>
      <c r="H6040" s="124"/>
      <c r="I6040" s="128" t="s">
        <v>13613</v>
      </c>
      <c r="J6040" s="124"/>
      <c r="K6040" s="124"/>
      <c r="L6040" s="124"/>
      <c r="M6040" s="124"/>
      <c r="N6040" s="197">
        <v>286205.84000000003</v>
      </c>
      <c r="O6040" s="197">
        <v>0</v>
      </c>
      <c r="P6040" s="124" t="s">
        <v>1314</v>
      </c>
    </row>
    <row r="6041" spans="1:16" ht="76.5">
      <c r="A6041" s="266">
        <v>25</v>
      </c>
      <c r="B6041" s="124"/>
      <c r="C6041" s="125" t="s">
        <v>694</v>
      </c>
      <c r="D6041" s="195">
        <v>43238</v>
      </c>
      <c r="E6041" s="124" t="s">
        <v>11350</v>
      </c>
      <c r="F6041" s="124" t="s">
        <v>1315</v>
      </c>
      <c r="G6041" s="124">
        <v>17723369</v>
      </c>
      <c r="H6041" s="124"/>
      <c r="I6041" s="128" t="s">
        <v>13614</v>
      </c>
      <c r="J6041" s="124"/>
      <c r="K6041" s="124"/>
      <c r="L6041" s="124"/>
      <c r="M6041" s="124"/>
      <c r="N6041" s="197">
        <v>821607.64</v>
      </c>
      <c r="O6041" s="197">
        <v>0</v>
      </c>
      <c r="P6041" s="124" t="s">
        <v>1314</v>
      </c>
    </row>
    <row r="6042" spans="1:16" ht="63.75">
      <c r="A6042" s="266">
        <v>10</v>
      </c>
      <c r="B6042" s="124"/>
      <c r="C6042" s="125" t="s">
        <v>690</v>
      </c>
      <c r="D6042" s="195">
        <v>43238</v>
      </c>
      <c r="E6042" s="124" t="s">
        <v>11351</v>
      </c>
      <c r="F6042" s="124" t="s">
        <v>6</v>
      </c>
      <c r="G6042" s="124">
        <v>740074</v>
      </c>
      <c r="H6042" s="124"/>
      <c r="I6042" s="128" t="s">
        <v>13615</v>
      </c>
      <c r="J6042" s="124"/>
      <c r="K6042" s="124"/>
      <c r="L6042" s="124"/>
      <c r="M6042" s="124"/>
      <c r="N6042" s="197">
        <v>0</v>
      </c>
      <c r="O6042" s="197">
        <v>451394.86</v>
      </c>
      <c r="P6042" s="124" t="s">
        <v>1314</v>
      </c>
    </row>
    <row r="6043" spans="1:16" ht="76.5">
      <c r="A6043" s="266">
        <v>10</v>
      </c>
      <c r="B6043" s="124"/>
      <c r="C6043" s="125" t="s">
        <v>690</v>
      </c>
      <c r="D6043" s="195">
        <v>43238</v>
      </c>
      <c r="E6043" s="124" t="s">
        <v>11352</v>
      </c>
      <c r="F6043" s="124" t="s">
        <v>6</v>
      </c>
      <c r="G6043" s="124">
        <v>740076</v>
      </c>
      <c r="H6043" s="124"/>
      <c r="I6043" s="128" t="s">
        <v>13616</v>
      </c>
      <c r="J6043" s="124"/>
      <c r="K6043" s="124"/>
      <c r="L6043" s="124"/>
      <c r="M6043" s="124"/>
      <c r="N6043" s="197">
        <v>0</v>
      </c>
      <c r="O6043" s="197">
        <v>53713.8</v>
      </c>
      <c r="P6043" s="124" t="s">
        <v>1314</v>
      </c>
    </row>
    <row r="6044" spans="1:16" ht="76.5">
      <c r="A6044" s="266">
        <v>10</v>
      </c>
      <c r="B6044" s="124"/>
      <c r="C6044" s="125" t="s">
        <v>690</v>
      </c>
      <c r="D6044" s="195">
        <v>43238</v>
      </c>
      <c r="E6044" s="124" t="s">
        <v>11353</v>
      </c>
      <c r="F6044" s="124" t="s">
        <v>15</v>
      </c>
      <c r="G6044" s="124">
        <v>740077</v>
      </c>
      <c r="H6044" s="124"/>
      <c r="I6044" s="128" t="s">
        <v>13617</v>
      </c>
      <c r="J6044" s="124"/>
      <c r="K6044" s="124"/>
      <c r="L6044" s="124"/>
      <c r="M6044" s="124"/>
      <c r="N6044" s="197">
        <v>50</v>
      </c>
      <c r="O6044" s="197">
        <v>0</v>
      </c>
      <c r="P6044" s="124" t="s">
        <v>1314</v>
      </c>
    </row>
    <row r="6045" spans="1:16" ht="63.75">
      <c r="A6045" s="266">
        <v>10</v>
      </c>
      <c r="B6045" s="124"/>
      <c r="C6045" s="125" t="s">
        <v>690</v>
      </c>
      <c r="D6045" s="195">
        <v>43238</v>
      </c>
      <c r="E6045" s="124" t="s">
        <v>11354</v>
      </c>
      <c r="F6045" s="124" t="s">
        <v>15</v>
      </c>
      <c r="G6045" s="124">
        <v>740075</v>
      </c>
      <c r="H6045" s="124"/>
      <c r="I6045" s="128" t="s">
        <v>13618</v>
      </c>
      <c r="J6045" s="124"/>
      <c r="K6045" s="124"/>
      <c r="L6045" s="124"/>
      <c r="M6045" s="124"/>
      <c r="N6045" s="197">
        <v>50</v>
      </c>
      <c r="O6045" s="197">
        <v>0</v>
      </c>
      <c r="P6045" s="124" t="s">
        <v>1314</v>
      </c>
    </row>
    <row r="6046" spans="1:16" ht="51">
      <c r="A6046" s="266">
        <v>513</v>
      </c>
      <c r="B6046" s="124"/>
      <c r="C6046" s="125" t="s">
        <v>201</v>
      </c>
      <c r="D6046" s="195">
        <v>43238</v>
      </c>
      <c r="E6046" s="124" t="s">
        <v>11355</v>
      </c>
      <c r="F6046" s="124" t="s">
        <v>15</v>
      </c>
      <c r="G6046" s="124">
        <v>740073</v>
      </c>
      <c r="H6046" s="124"/>
      <c r="I6046" s="128" t="s">
        <v>7088</v>
      </c>
      <c r="J6046" s="124"/>
      <c r="K6046" s="124"/>
      <c r="L6046" s="124"/>
      <c r="M6046" s="124"/>
      <c r="N6046" s="197">
        <v>50</v>
      </c>
      <c r="O6046" s="197">
        <v>0</v>
      </c>
      <c r="P6046" s="124" t="s">
        <v>1314</v>
      </c>
    </row>
    <row r="6047" spans="1:16" ht="63.75">
      <c r="A6047" s="266">
        <v>85</v>
      </c>
      <c r="B6047" s="124"/>
      <c r="C6047" s="125" t="s">
        <v>4551</v>
      </c>
      <c r="D6047" s="195">
        <v>43238</v>
      </c>
      <c r="E6047" s="124" t="s">
        <v>11356</v>
      </c>
      <c r="F6047" s="124" t="s">
        <v>6</v>
      </c>
      <c r="G6047" s="124">
        <v>740091</v>
      </c>
      <c r="H6047" s="124"/>
      <c r="I6047" s="128" t="s">
        <v>13619</v>
      </c>
      <c r="J6047" s="124"/>
      <c r="K6047" s="124"/>
      <c r="L6047" s="124"/>
      <c r="M6047" s="124"/>
      <c r="N6047" s="197">
        <v>0</v>
      </c>
      <c r="O6047" s="197">
        <v>849809.94</v>
      </c>
      <c r="P6047" s="124" t="s">
        <v>1314</v>
      </c>
    </row>
    <row r="6048" spans="1:16" ht="63.75">
      <c r="A6048" s="266">
        <v>85</v>
      </c>
      <c r="B6048" s="124"/>
      <c r="C6048" s="125" t="s">
        <v>4551</v>
      </c>
      <c r="D6048" s="195">
        <v>43238</v>
      </c>
      <c r="E6048" s="124" t="s">
        <v>11357</v>
      </c>
      <c r="F6048" s="124" t="s">
        <v>15</v>
      </c>
      <c r="G6048" s="124">
        <v>740092</v>
      </c>
      <c r="H6048" s="124"/>
      <c r="I6048" s="128" t="s">
        <v>13620</v>
      </c>
      <c r="J6048" s="124"/>
      <c r="K6048" s="124"/>
      <c r="L6048" s="124"/>
      <c r="M6048" s="124"/>
      <c r="N6048" s="197">
        <v>50</v>
      </c>
      <c r="O6048" s="197">
        <v>0</v>
      </c>
      <c r="P6048" s="124" t="s">
        <v>1314</v>
      </c>
    </row>
    <row r="6049" spans="1:16" ht="51">
      <c r="A6049" s="266" t="s">
        <v>619</v>
      </c>
      <c r="B6049" s="124"/>
      <c r="C6049" s="125" t="s">
        <v>713</v>
      </c>
      <c r="D6049" s="195">
        <v>43238</v>
      </c>
      <c r="E6049" s="124" t="s">
        <v>11358</v>
      </c>
      <c r="F6049" s="124" t="s">
        <v>6</v>
      </c>
      <c r="G6049" s="124">
        <v>976172</v>
      </c>
      <c r="H6049" s="124"/>
      <c r="I6049" s="128" t="s">
        <v>13621</v>
      </c>
      <c r="J6049" s="124"/>
      <c r="K6049" s="124"/>
      <c r="L6049" s="124"/>
      <c r="M6049" s="124"/>
      <c r="N6049" s="197">
        <v>0</v>
      </c>
      <c r="O6049" s="197">
        <v>2248</v>
      </c>
      <c r="P6049" s="124" t="s">
        <v>1314</v>
      </c>
    </row>
    <row r="6050" spans="1:16" ht="63.75">
      <c r="A6050" s="266">
        <v>203</v>
      </c>
      <c r="B6050" s="124"/>
      <c r="C6050" s="125" t="s">
        <v>757</v>
      </c>
      <c r="D6050" s="195">
        <v>43238</v>
      </c>
      <c r="E6050" s="124" t="s">
        <v>11359</v>
      </c>
      <c r="F6050" s="124" t="s">
        <v>1315</v>
      </c>
      <c r="G6050" s="124">
        <v>17704818</v>
      </c>
      <c r="H6050" s="124"/>
      <c r="I6050" s="128" t="s">
        <v>13622</v>
      </c>
      <c r="J6050" s="124"/>
      <c r="K6050" s="124"/>
      <c r="L6050" s="124"/>
      <c r="M6050" s="124"/>
      <c r="N6050" s="197">
        <v>112000</v>
      </c>
      <c r="O6050" s="197">
        <v>0</v>
      </c>
      <c r="P6050" s="124" t="s">
        <v>1314</v>
      </c>
    </row>
    <row r="6051" spans="1:16" ht="76.5">
      <c r="A6051" s="266">
        <v>20</v>
      </c>
      <c r="B6051" s="124"/>
      <c r="C6051" s="125" t="s">
        <v>693</v>
      </c>
      <c r="D6051" s="195">
        <v>43238</v>
      </c>
      <c r="E6051" s="124" t="s">
        <v>11360</v>
      </c>
      <c r="F6051" s="124" t="s">
        <v>15</v>
      </c>
      <c r="G6051" s="124">
        <v>5008</v>
      </c>
      <c r="H6051" s="124"/>
      <c r="I6051" s="128" t="s">
        <v>13623</v>
      </c>
      <c r="J6051" s="124"/>
      <c r="K6051" s="124"/>
      <c r="L6051" s="124"/>
      <c r="M6051" s="124"/>
      <c r="N6051" s="197">
        <v>753.49</v>
      </c>
      <c r="O6051" s="197">
        <v>0</v>
      </c>
      <c r="P6051" s="124" t="s">
        <v>1314</v>
      </c>
    </row>
    <row r="6052" spans="1:16" ht="89.25">
      <c r="A6052" s="266">
        <v>513</v>
      </c>
      <c r="B6052" s="124"/>
      <c r="C6052" s="125" t="s">
        <v>201</v>
      </c>
      <c r="D6052" s="195">
        <v>43238</v>
      </c>
      <c r="E6052" s="124" t="s">
        <v>11361</v>
      </c>
      <c r="F6052" s="124" t="s">
        <v>15</v>
      </c>
      <c r="G6052" s="124">
        <v>5010</v>
      </c>
      <c r="H6052" s="124"/>
      <c r="I6052" s="128" t="s">
        <v>13624</v>
      </c>
      <c r="J6052" s="124"/>
      <c r="K6052" s="124"/>
      <c r="L6052" s="124"/>
      <c r="M6052" s="124"/>
      <c r="N6052" s="197">
        <v>296792.40000000002</v>
      </c>
      <c r="O6052" s="197">
        <v>0</v>
      </c>
      <c r="P6052" s="124" t="s">
        <v>1314</v>
      </c>
    </row>
    <row r="6053" spans="1:16" ht="76.5">
      <c r="A6053" s="266">
        <v>20</v>
      </c>
      <c r="B6053" s="124"/>
      <c r="C6053" s="125" t="s">
        <v>693</v>
      </c>
      <c r="D6053" s="195">
        <v>43238</v>
      </c>
      <c r="E6053" s="124" t="s">
        <v>11362</v>
      </c>
      <c r="F6053" s="124" t="s">
        <v>15</v>
      </c>
      <c r="G6053" s="124">
        <v>5009</v>
      </c>
      <c r="H6053" s="124"/>
      <c r="I6053" s="128" t="s">
        <v>13625</v>
      </c>
      <c r="J6053" s="124"/>
      <c r="K6053" s="124"/>
      <c r="L6053" s="124"/>
      <c r="M6053" s="124"/>
      <c r="N6053" s="197">
        <v>556.41</v>
      </c>
      <c r="O6053" s="197">
        <v>0</v>
      </c>
      <c r="P6053" s="124" t="s">
        <v>1314</v>
      </c>
    </row>
    <row r="6054" spans="1:16" ht="89.25">
      <c r="A6054" s="266">
        <v>163</v>
      </c>
      <c r="B6054" s="124"/>
      <c r="C6054" s="125" t="s">
        <v>748</v>
      </c>
      <c r="D6054" s="195">
        <v>43238</v>
      </c>
      <c r="E6054" s="124" t="s">
        <v>11363</v>
      </c>
      <c r="F6054" s="124" t="s">
        <v>15</v>
      </c>
      <c r="G6054" s="124">
        <v>5015</v>
      </c>
      <c r="H6054" s="124"/>
      <c r="I6054" s="128" t="s">
        <v>13626</v>
      </c>
      <c r="J6054" s="124"/>
      <c r="K6054" s="124"/>
      <c r="L6054" s="124"/>
      <c r="M6054" s="124"/>
      <c r="N6054" s="197">
        <v>587.21</v>
      </c>
      <c r="O6054" s="197">
        <v>0</v>
      </c>
      <c r="P6054" s="124" t="s">
        <v>1314</v>
      </c>
    </row>
    <row r="6055" spans="1:16" ht="89.25">
      <c r="A6055" s="266">
        <v>594</v>
      </c>
      <c r="B6055" s="124"/>
      <c r="C6055" s="125" t="s">
        <v>113</v>
      </c>
      <c r="D6055" s="195">
        <v>43238</v>
      </c>
      <c r="E6055" s="124" t="s">
        <v>11364</v>
      </c>
      <c r="F6055" s="124" t="s">
        <v>15</v>
      </c>
      <c r="G6055" s="124">
        <v>5016</v>
      </c>
      <c r="H6055" s="124"/>
      <c r="I6055" s="128" t="s">
        <v>13627</v>
      </c>
      <c r="J6055" s="124"/>
      <c r="K6055" s="124"/>
      <c r="L6055" s="124"/>
      <c r="M6055" s="124"/>
      <c r="N6055" s="197">
        <v>293.32</v>
      </c>
      <c r="O6055" s="197">
        <v>0</v>
      </c>
      <c r="P6055" s="124" t="s">
        <v>1314</v>
      </c>
    </row>
    <row r="6056" spans="1:16" ht="89.25">
      <c r="A6056" s="266">
        <v>224</v>
      </c>
      <c r="B6056" s="124"/>
      <c r="C6056" s="125" t="s">
        <v>120</v>
      </c>
      <c r="D6056" s="195">
        <v>43238</v>
      </c>
      <c r="E6056" s="124" t="s">
        <v>11365</v>
      </c>
      <c r="F6056" s="124" t="s">
        <v>15</v>
      </c>
      <c r="G6056" s="124">
        <v>5014</v>
      </c>
      <c r="H6056" s="124"/>
      <c r="I6056" s="128" t="s">
        <v>13628</v>
      </c>
      <c r="J6056" s="124"/>
      <c r="K6056" s="124"/>
      <c r="L6056" s="124"/>
      <c r="M6056" s="124"/>
      <c r="N6056" s="197">
        <v>282.83</v>
      </c>
      <c r="O6056" s="197">
        <v>0</v>
      </c>
      <c r="P6056" s="124" t="s">
        <v>1314</v>
      </c>
    </row>
    <row r="6057" spans="1:16" ht="102">
      <c r="A6057" s="266">
        <v>224</v>
      </c>
      <c r="B6057" s="124"/>
      <c r="C6057" s="125" t="s">
        <v>120</v>
      </c>
      <c r="D6057" s="195">
        <v>43238</v>
      </c>
      <c r="E6057" s="124" t="s">
        <v>11366</v>
      </c>
      <c r="F6057" s="124" t="s">
        <v>15</v>
      </c>
      <c r="G6057" s="124">
        <v>5013</v>
      </c>
      <c r="H6057" s="124"/>
      <c r="I6057" s="128" t="s">
        <v>13629</v>
      </c>
      <c r="J6057" s="124"/>
      <c r="K6057" s="124"/>
      <c r="L6057" s="124"/>
      <c r="M6057" s="124"/>
      <c r="N6057" s="197">
        <v>283.79000000000002</v>
      </c>
      <c r="O6057" s="197">
        <v>0</v>
      </c>
      <c r="P6057" s="124" t="s">
        <v>1314</v>
      </c>
    </row>
    <row r="6058" spans="1:16" ht="76.5">
      <c r="A6058" s="266">
        <v>20</v>
      </c>
      <c r="B6058" s="124"/>
      <c r="C6058" s="125" t="s">
        <v>693</v>
      </c>
      <c r="D6058" s="195">
        <v>43238</v>
      </c>
      <c r="E6058" s="124" t="s">
        <v>11367</v>
      </c>
      <c r="F6058" s="124" t="s">
        <v>15</v>
      </c>
      <c r="G6058" s="124">
        <v>5017</v>
      </c>
      <c r="H6058" s="124"/>
      <c r="I6058" s="128" t="s">
        <v>13630</v>
      </c>
      <c r="J6058" s="124"/>
      <c r="K6058" s="124"/>
      <c r="L6058" s="124"/>
      <c r="M6058" s="124"/>
      <c r="N6058" s="197">
        <v>407.2</v>
      </c>
      <c r="O6058" s="197">
        <v>0</v>
      </c>
      <c r="P6058" s="124" t="s">
        <v>1314</v>
      </c>
    </row>
    <row r="6059" spans="1:16" ht="89.25">
      <c r="A6059" s="266">
        <v>513</v>
      </c>
      <c r="B6059" s="124"/>
      <c r="C6059" s="125" t="s">
        <v>201</v>
      </c>
      <c r="D6059" s="195">
        <v>43238</v>
      </c>
      <c r="E6059" s="124" t="s">
        <v>11368</v>
      </c>
      <c r="F6059" s="124" t="s">
        <v>15</v>
      </c>
      <c r="G6059" s="124">
        <v>5011</v>
      </c>
      <c r="H6059" s="124"/>
      <c r="I6059" s="128" t="s">
        <v>13631</v>
      </c>
      <c r="J6059" s="124"/>
      <c r="K6059" s="124"/>
      <c r="L6059" s="124"/>
      <c r="M6059" s="124"/>
      <c r="N6059" s="197">
        <v>604.08000000000004</v>
      </c>
      <c r="O6059" s="197">
        <v>0</v>
      </c>
      <c r="P6059" s="124" t="s">
        <v>1314</v>
      </c>
    </row>
    <row r="6060" spans="1:16" ht="102">
      <c r="A6060" s="266">
        <v>224</v>
      </c>
      <c r="B6060" s="124"/>
      <c r="C6060" s="125" t="s">
        <v>120</v>
      </c>
      <c r="D6060" s="195">
        <v>43238</v>
      </c>
      <c r="E6060" s="124" t="s">
        <v>11369</v>
      </c>
      <c r="F6060" s="124" t="s">
        <v>15</v>
      </c>
      <c r="G6060" s="124">
        <v>5012</v>
      </c>
      <c r="H6060" s="124"/>
      <c r="I6060" s="128" t="s">
        <v>13632</v>
      </c>
      <c r="J6060" s="124"/>
      <c r="K6060" s="124"/>
      <c r="L6060" s="124"/>
      <c r="M6060" s="124"/>
      <c r="N6060" s="197">
        <v>281.32</v>
      </c>
      <c r="O6060" s="197">
        <v>0</v>
      </c>
      <c r="P6060" s="124" t="s">
        <v>1314</v>
      </c>
    </row>
    <row r="6061" spans="1:16" ht="51">
      <c r="A6061" s="266">
        <v>513</v>
      </c>
      <c r="B6061" s="124"/>
      <c r="C6061" s="125" t="s">
        <v>201</v>
      </c>
      <c r="D6061" s="195">
        <v>43238</v>
      </c>
      <c r="E6061" s="124" t="s">
        <v>11370</v>
      </c>
      <c r="F6061" s="124" t="s">
        <v>15</v>
      </c>
      <c r="G6061" s="124">
        <v>740529</v>
      </c>
      <c r="H6061" s="124"/>
      <c r="I6061" s="128" t="s">
        <v>1394</v>
      </c>
      <c r="J6061" s="124"/>
      <c r="K6061" s="124"/>
      <c r="L6061" s="124"/>
      <c r="M6061" s="124"/>
      <c r="N6061" s="197">
        <v>50</v>
      </c>
      <c r="O6061" s="197">
        <v>0</v>
      </c>
      <c r="P6061" s="124" t="s">
        <v>1314</v>
      </c>
    </row>
    <row r="6062" spans="1:16" ht="76.5">
      <c r="A6062" s="266">
        <v>25</v>
      </c>
      <c r="B6062" s="124"/>
      <c r="C6062" s="125" t="s">
        <v>694</v>
      </c>
      <c r="D6062" s="195">
        <v>43238</v>
      </c>
      <c r="E6062" s="124" t="s">
        <v>11371</v>
      </c>
      <c r="F6062" s="124" t="s">
        <v>1315</v>
      </c>
      <c r="G6062" s="124">
        <v>17737377</v>
      </c>
      <c r="H6062" s="124"/>
      <c r="I6062" s="128" t="s">
        <v>13633</v>
      </c>
      <c r="J6062" s="124"/>
      <c r="K6062" s="124"/>
      <c r="L6062" s="124"/>
      <c r="M6062" s="124"/>
      <c r="N6062" s="197">
        <v>301325.58</v>
      </c>
      <c r="O6062" s="197">
        <v>0</v>
      </c>
      <c r="P6062" s="124" t="s">
        <v>1314</v>
      </c>
    </row>
    <row r="6063" spans="1:16" ht="63.75">
      <c r="A6063" s="266" t="s">
        <v>619</v>
      </c>
      <c r="B6063" s="124"/>
      <c r="C6063" s="125" t="s">
        <v>713</v>
      </c>
      <c r="D6063" s="195">
        <v>43238</v>
      </c>
      <c r="E6063" s="124" t="s">
        <v>11372</v>
      </c>
      <c r="F6063" s="124" t="s">
        <v>6</v>
      </c>
      <c r="G6063" s="124">
        <v>976389</v>
      </c>
      <c r="H6063" s="124"/>
      <c r="I6063" s="128" t="s">
        <v>13634</v>
      </c>
      <c r="J6063" s="124"/>
      <c r="K6063" s="124"/>
      <c r="L6063" s="124"/>
      <c r="M6063" s="124"/>
      <c r="N6063" s="197">
        <v>0</v>
      </c>
      <c r="O6063" s="197">
        <v>648505.16</v>
      </c>
      <c r="P6063" s="124" t="s">
        <v>1314</v>
      </c>
    </row>
    <row r="6064" spans="1:16" ht="63.75">
      <c r="A6064" s="266">
        <v>513</v>
      </c>
      <c r="B6064" s="124"/>
      <c r="C6064" s="125" t="s">
        <v>201</v>
      </c>
      <c r="D6064" s="195">
        <v>43238</v>
      </c>
      <c r="E6064" s="124" t="s">
        <v>11373</v>
      </c>
      <c r="F6064" s="124" t="s">
        <v>15</v>
      </c>
      <c r="G6064" s="124">
        <v>740535</v>
      </c>
      <c r="H6064" s="124"/>
      <c r="I6064" s="128" t="s">
        <v>13635</v>
      </c>
      <c r="J6064" s="124"/>
      <c r="K6064" s="124"/>
      <c r="L6064" s="124"/>
      <c r="M6064" s="124"/>
      <c r="N6064" s="197">
        <v>50</v>
      </c>
      <c r="O6064" s="197">
        <v>0</v>
      </c>
      <c r="P6064" s="124" t="s">
        <v>1314</v>
      </c>
    </row>
    <row r="6065" spans="1:16" ht="63.75">
      <c r="A6065" s="266">
        <v>287</v>
      </c>
      <c r="B6065" s="124"/>
      <c r="C6065" s="125" t="s">
        <v>790</v>
      </c>
      <c r="D6065" s="195">
        <v>43238</v>
      </c>
      <c r="E6065" s="124" t="s">
        <v>11374</v>
      </c>
      <c r="F6065" s="124" t="s">
        <v>11</v>
      </c>
      <c r="G6065" s="124">
        <v>740538</v>
      </c>
      <c r="H6065" s="124"/>
      <c r="I6065" s="128" t="s">
        <v>13636</v>
      </c>
      <c r="J6065" s="124"/>
      <c r="K6065" s="124"/>
      <c r="L6065" s="124"/>
      <c r="M6065" s="124"/>
      <c r="N6065" s="197">
        <v>50</v>
      </c>
      <c r="O6065" s="197">
        <v>0</v>
      </c>
      <c r="P6065" s="124" t="s">
        <v>1314</v>
      </c>
    </row>
    <row r="6066" spans="1:16" ht="51">
      <c r="A6066" s="266">
        <v>513</v>
      </c>
      <c r="B6066" s="124"/>
      <c r="C6066" s="125" t="s">
        <v>201</v>
      </c>
      <c r="D6066" s="195">
        <v>43238</v>
      </c>
      <c r="E6066" s="124" t="s">
        <v>11375</v>
      </c>
      <c r="F6066" s="124" t="s">
        <v>15</v>
      </c>
      <c r="G6066" s="124">
        <v>740540</v>
      </c>
      <c r="H6066" s="124"/>
      <c r="I6066" s="128" t="s">
        <v>13637</v>
      </c>
      <c r="J6066" s="124"/>
      <c r="K6066" s="124"/>
      <c r="L6066" s="124"/>
      <c r="M6066" s="124"/>
      <c r="N6066" s="197">
        <v>50</v>
      </c>
      <c r="O6066" s="197">
        <v>0</v>
      </c>
      <c r="P6066" s="124" t="s">
        <v>1314</v>
      </c>
    </row>
    <row r="6067" spans="1:16" ht="51">
      <c r="A6067" s="266">
        <v>513</v>
      </c>
      <c r="B6067" s="124"/>
      <c r="C6067" s="125" t="s">
        <v>201</v>
      </c>
      <c r="D6067" s="195">
        <v>43238</v>
      </c>
      <c r="E6067" s="124" t="s">
        <v>11376</v>
      </c>
      <c r="F6067" s="124" t="s">
        <v>15</v>
      </c>
      <c r="G6067" s="124">
        <v>740596</v>
      </c>
      <c r="H6067" s="124"/>
      <c r="I6067" s="128" t="s">
        <v>4696</v>
      </c>
      <c r="J6067" s="124"/>
      <c r="K6067" s="124"/>
      <c r="L6067" s="124"/>
      <c r="M6067" s="124"/>
      <c r="N6067" s="197">
        <v>50</v>
      </c>
      <c r="O6067" s="197">
        <v>0</v>
      </c>
      <c r="P6067" s="124" t="s">
        <v>1314</v>
      </c>
    </row>
    <row r="6068" spans="1:16" ht="51">
      <c r="A6068" s="266">
        <v>117</v>
      </c>
      <c r="B6068" s="124"/>
      <c r="C6068" s="125" t="s">
        <v>722</v>
      </c>
      <c r="D6068" s="195">
        <v>43238</v>
      </c>
      <c r="E6068" s="124" t="s">
        <v>11377</v>
      </c>
      <c r="F6068" s="124" t="s">
        <v>11</v>
      </c>
      <c r="G6068" s="124">
        <v>922060</v>
      </c>
      <c r="H6068" s="124"/>
      <c r="I6068" s="128" t="s">
        <v>13638</v>
      </c>
      <c r="J6068" s="124"/>
      <c r="K6068" s="124"/>
      <c r="L6068" s="124"/>
      <c r="M6068" s="124"/>
      <c r="N6068" s="197">
        <v>50</v>
      </c>
      <c r="O6068" s="197">
        <v>0</v>
      </c>
      <c r="P6068" s="124" t="s">
        <v>1314</v>
      </c>
    </row>
    <row r="6069" spans="1:16" ht="51">
      <c r="A6069" s="266">
        <v>117</v>
      </c>
      <c r="B6069" s="124"/>
      <c r="C6069" s="125" t="s">
        <v>722</v>
      </c>
      <c r="D6069" s="195">
        <v>43238</v>
      </c>
      <c r="E6069" s="124" t="s">
        <v>11378</v>
      </c>
      <c r="F6069" s="124" t="s">
        <v>11</v>
      </c>
      <c r="G6069" s="124">
        <v>922058</v>
      </c>
      <c r="H6069" s="124"/>
      <c r="I6069" s="128" t="s">
        <v>13639</v>
      </c>
      <c r="J6069" s="124"/>
      <c r="K6069" s="124"/>
      <c r="L6069" s="124"/>
      <c r="M6069" s="124"/>
      <c r="N6069" s="197">
        <v>50</v>
      </c>
      <c r="O6069" s="197">
        <v>0</v>
      </c>
      <c r="P6069" s="124" t="s">
        <v>1314</v>
      </c>
    </row>
    <row r="6070" spans="1:16" ht="63.75">
      <c r="A6070" s="266">
        <v>10</v>
      </c>
      <c r="B6070" s="124"/>
      <c r="C6070" s="125" t="s">
        <v>690</v>
      </c>
      <c r="D6070" s="195">
        <v>43238</v>
      </c>
      <c r="E6070" s="124" t="s">
        <v>11379</v>
      </c>
      <c r="F6070" s="124" t="s">
        <v>6</v>
      </c>
      <c r="G6070" s="124">
        <v>740727</v>
      </c>
      <c r="H6070" s="124"/>
      <c r="I6070" s="128" t="s">
        <v>13640</v>
      </c>
      <c r="J6070" s="124"/>
      <c r="K6070" s="124"/>
      <c r="L6070" s="124"/>
      <c r="M6070" s="124"/>
      <c r="N6070" s="197">
        <v>0</v>
      </c>
      <c r="O6070" s="197">
        <v>381532.62</v>
      </c>
      <c r="P6070" s="124" t="s">
        <v>1314</v>
      </c>
    </row>
    <row r="6071" spans="1:16" ht="89.25">
      <c r="A6071" s="266">
        <v>35</v>
      </c>
      <c r="B6071" s="124"/>
      <c r="C6071" s="125" t="s">
        <v>696</v>
      </c>
      <c r="D6071" s="195">
        <v>43238</v>
      </c>
      <c r="E6071" s="124" t="s">
        <v>11380</v>
      </c>
      <c r="F6071" s="124" t="s">
        <v>6</v>
      </c>
      <c r="G6071" s="124">
        <v>922070</v>
      </c>
      <c r="H6071" s="124"/>
      <c r="I6071" s="128" t="s">
        <v>13641</v>
      </c>
      <c r="J6071" s="124"/>
      <c r="K6071" s="124"/>
      <c r="L6071" s="124"/>
      <c r="M6071" s="124"/>
      <c r="N6071" s="197">
        <v>0</v>
      </c>
      <c r="O6071" s="197">
        <v>3000</v>
      </c>
      <c r="P6071" s="124" t="s">
        <v>1314</v>
      </c>
    </row>
    <row r="6072" spans="1:16" ht="63.75">
      <c r="A6072" s="266">
        <v>10</v>
      </c>
      <c r="B6072" s="124"/>
      <c r="C6072" s="125" t="s">
        <v>690</v>
      </c>
      <c r="D6072" s="195">
        <v>43238</v>
      </c>
      <c r="E6072" s="124" t="s">
        <v>11381</v>
      </c>
      <c r="F6072" s="124" t="s">
        <v>15</v>
      </c>
      <c r="G6072" s="124">
        <v>740728</v>
      </c>
      <c r="H6072" s="124"/>
      <c r="I6072" s="128" t="s">
        <v>13642</v>
      </c>
      <c r="J6072" s="124"/>
      <c r="K6072" s="124"/>
      <c r="L6072" s="124"/>
      <c r="M6072" s="124"/>
      <c r="N6072" s="197">
        <v>50</v>
      </c>
      <c r="O6072" s="197">
        <v>0</v>
      </c>
      <c r="P6072" s="124" t="s">
        <v>1314</v>
      </c>
    </row>
    <row r="6073" spans="1:16" ht="51">
      <c r="A6073" s="266">
        <v>513</v>
      </c>
      <c r="B6073" s="124"/>
      <c r="C6073" s="125" t="s">
        <v>201</v>
      </c>
      <c r="D6073" s="195">
        <v>43238</v>
      </c>
      <c r="E6073" s="124" t="s">
        <v>11382</v>
      </c>
      <c r="F6073" s="124" t="s">
        <v>15</v>
      </c>
      <c r="G6073" s="124">
        <v>740730</v>
      </c>
      <c r="H6073" s="124"/>
      <c r="I6073" s="128" t="s">
        <v>13643</v>
      </c>
      <c r="J6073" s="124"/>
      <c r="K6073" s="124"/>
      <c r="L6073" s="124"/>
      <c r="M6073" s="124"/>
      <c r="N6073" s="197">
        <v>50</v>
      </c>
      <c r="O6073" s="197">
        <v>0</v>
      </c>
      <c r="P6073" s="124" t="s">
        <v>1314</v>
      </c>
    </row>
    <row r="6074" spans="1:16" ht="76.5">
      <c r="A6074" s="266">
        <v>25</v>
      </c>
      <c r="B6074" s="124"/>
      <c r="C6074" s="125" t="s">
        <v>694</v>
      </c>
      <c r="D6074" s="195">
        <v>43238</v>
      </c>
      <c r="E6074" s="124" t="s">
        <v>11383</v>
      </c>
      <c r="F6074" s="124" t="s">
        <v>1315</v>
      </c>
      <c r="G6074" s="124">
        <v>17737662</v>
      </c>
      <c r="H6074" s="124"/>
      <c r="I6074" s="128" t="s">
        <v>13644</v>
      </c>
      <c r="J6074" s="124"/>
      <c r="K6074" s="124"/>
      <c r="L6074" s="124"/>
      <c r="M6074" s="124"/>
      <c r="N6074" s="197">
        <v>1209465.51</v>
      </c>
      <c r="O6074" s="197">
        <v>0</v>
      </c>
      <c r="P6074" s="124" t="s">
        <v>1314</v>
      </c>
    </row>
    <row r="6075" spans="1:16" ht="76.5">
      <c r="A6075" s="266">
        <v>25</v>
      </c>
      <c r="B6075" s="124"/>
      <c r="C6075" s="125" t="s">
        <v>694</v>
      </c>
      <c r="D6075" s="195">
        <v>43238</v>
      </c>
      <c r="E6075" s="124" t="s">
        <v>11384</v>
      </c>
      <c r="F6075" s="124" t="s">
        <v>1315</v>
      </c>
      <c r="G6075" s="124">
        <v>17723373</v>
      </c>
      <c r="H6075" s="124"/>
      <c r="I6075" s="128" t="s">
        <v>13645</v>
      </c>
      <c r="J6075" s="124"/>
      <c r="K6075" s="124"/>
      <c r="L6075" s="124"/>
      <c r="M6075" s="124"/>
      <c r="N6075" s="197">
        <v>46676.66</v>
      </c>
      <c r="O6075" s="197">
        <v>0</v>
      </c>
      <c r="P6075" s="124" t="s">
        <v>1314</v>
      </c>
    </row>
    <row r="6076" spans="1:16" ht="63.75">
      <c r="A6076" s="266">
        <v>513</v>
      </c>
      <c r="B6076" s="124"/>
      <c r="C6076" s="125" t="s">
        <v>201</v>
      </c>
      <c r="D6076" s="195">
        <v>43238</v>
      </c>
      <c r="E6076" s="124" t="s">
        <v>11385</v>
      </c>
      <c r="F6076" s="124" t="s">
        <v>15</v>
      </c>
      <c r="G6076" s="124">
        <v>740732</v>
      </c>
      <c r="H6076" s="124"/>
      <c r="I6076" s="128" t="s">
        <v>13646</v>
      </c>
      <c r="J6076" s="124"/>
      <c r="K6076" s="124"/>
      <c r="L6076" s="124"/>
      <c r="M6076" s="124"/>
      <c r="N6076" s="197">
        <v>50</v>
      </c>
      <c r="O6076" s="197">
        <v>0</v>
      </c>
      <c r="P6076" s="124" t="s">
        <v>1314</v>
      </c>
    </row>
    <row r="6077" spans="1:16" ht="51">
      <c r="A6077" s="266">
        <v>513</v>
      </c>
      <c r="B6077" s="124"/>
      <c r="C6077" s="125" t="s">
        <v>201</v>
      </c>
      <c r="D6077" s="195">
        <v>43238</v>
      </c>
      <c r="E6077" s="124" t="s">
        <v>11386</v>
      </c>
      <c r="F6077" s="124" t="s">
        <v>15</v>
      </c>
      <c r="G6077" s="124">
        <v>740734</v>
      </c>
      <c r="H6077" s="124"/>
      <c r="I6077" s="128" t="s">
        <v>1395</v>
      </c>
      <c r="J6077" s="124"/>
      <c r="K6077" s="124"/>
      <c r="L6077" s="124"/>
      <c r="M6077" s="124"/>
      <c r="N6077" s="197">
        <v>50</v>
      </c>
      <c r="O6077" s="197">
        <v>0</v>
      </c>
      <c r="P6077" s="124" t="s">
        <v>1314</v>
      </c>
    </row>
    <row r="6078" spans="1:16" ht="51">
      <c r="A6078" s="266">
        <v>513</v>
      </c>
      <c r="B6078" s="124"/>
      <c r="C6078" s="125" t="s">
        <v>201</v>
      </c>
      <c r="D6078" s="195">
        <v>43238</v>
      </c>
      <c r="E6078" s="124" t="s">
        <v>11387</v>
      </c>
      <c r="F6078" s="124" t="s">
        <v>15</v>
      </c>
      <c r="G6078" s="124">
        <v>740736</v>
      </c>
      <c r="H6078" s="124"/>
      <c r="I6078" s="128" t="s">
        <v>13647</v>
      </c>
      <c r="J6078" s="124"/>
      <c r="K6078" s="124"/>
      <c r="L6078" s="124"/>
      <c r="M6078" s="124"/>
      <c r="N6078" s="197">
        <v>50</v>
      </c>
      <c r="O6078" s="197">
        <v>0</v>
      </c>
      <c r="P6078" s="124" t="s">
        <v>1314</v>
      </c>
    </row>
    <row r="6079" spans="1:16" ht="76.5">
      <c r="A6079" s="266">
        <v>41</v>
      </c>
      <c r="B6079" s="124"/>
      <c r="C6079" s="125" t="s">
        <v>697</v>
      </c>
      <c r="D6079" s="195">
        <v>43238</v>
      </c>
      <c r="E6079" s="124" t="s">
        <v>11388</v>
      </c>
      <c r="F6079" s="124" t="s">
        <v>6</v>
      </c>
      <c r="G6079" s="124">
        <v>922074</v>
      </c>
      <c r="H6079" s="124"/>
      <c r="I6079" s="128" t="s">
        <v>13648</v>
      </c>
      <c r="J6079" s="124"/>
      <c r="K6079" s="124"/>
      <c r="L6079" s="124"/>
      <c r="M6079" s="124"/>
      <c r="N6079" s="197">
        <v>0</v>
      </c>
      <c r="O6079" s="197">
        <v>188401.77</v>
      </c>
      <c r="P6079" s="124" t="s">
        <v>1314</v>
      </c>
    </row>
    <row r="6080" spans="1:16" ht="76.5">
      <c r="A6080" s="266">
        <v>670</v>
      </c>
      <c r="B6080" s="124"/>
      <c r="C6080" s="125" t="s">
        <v>235</v>
      </c>
      <c r="D6080" s="195">
        <v>43238</v>
      </c>
      <c r="E6080" s="124" t="s">
        <v>11389</v>
      </c>
      <c r="F6080" s="124" t="s">
        <v>6</v>
      </c>
      <c r="G6080" s="124">
        <v>922075</v>
      </c>
      <c r="H6080" s="124"/>
      <c r="I6080" s="128" t="s">
        <v>13649</v>
      </c>
      <c r="J6080" s="124"/>
      <c r="K6080" s="124"/>
      <c r="L6080" s="124"/>
      <c r="M6080" s="124"/>
      <c r="N6080" s="197">
        <v>0</v>
      </c>
      <c r="O6080" s="197">
        <v>600000</v>
      </c>
      <c r="P6080" s="124" t="s">
        <v>1314</v>
      </c>
    </row>
    <row r="6081" spans="1:16" ht="102">
      <c r="A6081" s="266">
        <v>41</v>
      </c>
      <c r="B6081" s="124"/>
      <c r="C6081" s="125" t="s">
        <v>697</v>
      </c>
      <c r="D6081" s="195">
        <v>43238</v>
      </c>
      <c r="E6081" s="124" t="s">
        <v>11390</v>
      </c>
      <c r="F6081" s="124" t="s">
        <v>6</v>
      </c>
      <c r="G6081" s="124">
        <v>922076</v>
      </c>
      <c r="H6081" s="124"/>
      <c r="I6081" s="128" t="s">
        <v>13650</v>
      </c>
      <c r="J6081" s="124"/>
      <c r="K6081" s="124"/>
      <c r="L6081" s="124"/>
      <c r="M6081" s="124"/>
      <c r="N6081" s="197">
        <v>0</v>
      </c>
      <c r="O6081" s="197">
        <v>65250</v>
      </c>
      <c r="P6081" s="124" t="s">
        <v>1314</v>
      </c>
    </row>
    <row r="6082" spans="1:16" ht="76.5">
      <c r="A6082" s="266">
        <v>670</v>
      </c>
      <c r="B6082" s="124"/>
      <c r="C6082" s="125" t="s">
        <v>235</v>
      </c>
      <c r="D6082" s="195">
        <v>43238</v>
      </c>
      <c r="E6082" s="124" t="s">
        <v>11391</v>
      </c>
      <c r="F6082" s="124" t="s">
        <v>6</v>
      </c>
      <c r="G6082" s="124">
        <v>922078</v>
      </c>
      <c r="H6082" s="124"/>
      <c r="I6082" s="128" t="s">
        <v>13651</v>
      </c>
      <c r="J6082" s="124"/>
      <c r="K6082" s="124"/>
      <c r="L6082" s="124"/>
      <c r="M6082" s="124"/>
      <c r="N6082" s="197">
        <v>0</v>
      </c>
      <c r="O6082" s="197">
        <v>732180</v>
      </c>
      <c r="P6082" s="124" t="s">
        <v>1314</v>
      </c>
    </row>
    <row r="6083" spans="1:16" ht="51">
      <c r="A6083" s="266">
        <v>117</v>
      </c>
      <c r="B6083" s="124"/>
      <c r="C6083" s="125" t="s">
        <v>722</v>
      </c>
      <c r="D6083" s="195">
        <v>43238</v>
      </c>
      <c r="E6083" s="124" t="s">
        <v>11392</v>
      </c>
      <c r="F6083" s="124" t="s">
        <v>11</v>
      </c>
      <c r="G6083" s="124">
        <v>922072</v>
      </c>
      <c r="H6083" s="124"/>
      <c r="I6083" s="128" t="s">
        <v>13652</v>
      </c>
      <c r="J6083" s="124"/>
      <c r="K6083" s="124"/>
      <c r="L6083" s="124"/>
      <c r="M6083" s="124"/>
      <c r="N6083" s="197">
        <v>50</v>
      </c>
      <c r="O6083" s="197">
        <v>0</v>
      </c>
      <c r="P6083" s="124" t="s">
        <v>1314</v>
      </c>
    </row>
    <row r="6084" spans="1:16" ht="51">
      <c r="A6084" s="266">
        <v>526</v>
      </c>
      <c r="B6084" s="124"/>
      <c r="C6084" s="125" t="s">
        <v>846</v>
      </c>
      <c r="D6084" s="195">
        <v>43241</v>
      </c>
      <c r="E6084" s="124" t="s">
        <v>11393</v>
      </c>
      <c r="F6084" s="124" t="s">
        <v>3</v>
      </c>
      <c r="G6084" s="124">
        <v>1624332</v>
      </c>
      <c r="H6084" s="124"/>
      <c r="I6084" s="128" t="s">
        <v>13653</v>
      </c>
      <c r="J6084" s="124"/>
      <c r="K6084" s="124"/>
      <c r="L6084" s="124"/>
      <c r="M6084" s="124"/>
      <c r="N6084" s="197">
        <v>0</v>
      </c>
      <c r="O6084" s="197">
        <v>96.93</v>
      </c>
      <c r="P6084" s="124" t="s">
        <v>1314</v>
      </c>
    </row>
    <row r="6085" spans="1:16" ht="51">
      <c r="A6085" s="266">
        <v>585</v>
      </c>
      <c r="B6085" s="124"/>
      <c r="C6085" s="125" t="s">
        <v>221</v>
      </c>
      <c r="D6085" s="195">
        <v>43241</v>
      </c>
      <c r="E6085" s="124" t="s">
        <v>11394</v>
      </c>
      <c r="F6085" s="124" t="s">
        <v>3</v>
      </c>
      <c r="G6085" s="124">
        <v>1624365</v>
      </c>
      <c r="H6085" s="124"/>
      <c r="I6085" s="128" t="s">
        <v>13654</v>
      </c>
      <c r="J6085" s="124"/>
      <c r="K6085" s="124"/>
      <c r="L6085" s="124"/>
      <c r="M6085" s="124"/>
      <c r="N6085" s="197">
        <v>0</v>
      </c>
      <c r="O6085" s="197">
        <v>2</v>
      </c>
      <c r="P6085" s="124" t="s">
        <v>1314</v>
      </c>
    </row>
    <row r="6086" spans="1:16" ht="63.75">
      <c r="A6086" s="266">
        <v>20</v>
      </c>
      <c r="B6086" s="124"/>
      <c r="C6086" s="125" t="s">
        <v>693</v>
      </c>
      <c r="D6086" s="195">
        <v>43241</v>
      </c>
      <c r="E6086" s="124" t="s">
        <v>11395</v>
      </c>
      <c r="F6086" s="124" t="s">
        <v>3</v>
      </c>
      <c r="G6086" s="124">
        <v>1624418</v>
      </c>
      <c r="H6086" s="124"/>
      <c r="I6086" s="128" t="s">
        <v>13655</v>
      </c>
      <c r="J6086" s="124"/>
      <c r="K6086" s="124"/>
      <c r="L6086" s="124"/>
      <c r="M6086" s="124"/>
      <c r="N6086" s="197">
        <v>0</v>
      </c>
      <c r="O6086" s="197">
        <v>85.5</v>
      </c>
      <c r="P6086" s="124" t="s">
        <v>1314</v>
      </c>
    </row>
    <row r="6087" spans="1:16" ht="63.75">
      <c r="A6087" s="266">
        <v>20</v>
      </c>
      <c r="B6087" s="124"/>
      <c r="C6087" s="125" t="s">
        <v>693</v>
      </c>
      <c r="D6087" s="195">
        <v>43241</v>
      </c>
      <c r="E6087" s="124" t="s">
        <v>11396</v>
      </c>
      <c r="F6087" s="124" t="s">
        <v>3</v>
      </c>
      <c r="G6087" s="124">
        <v>1624419</v>
      </c>
      <c r="H6087" s="124"/>
      <c r="I6087" s="128" t="s">
        <v>13656</v>
      </c>
      <c r="J6087" s="124"/>
      <c r="K6087" s="124"/>
      <c r="L6087" s="124"/>
      <c r="M6087" s="124"/>
      <c r="N6087" s="197">
        <v>0</v>
      </c>
      <c r="O6087" s="197">
        <v>85.5</v>
      </c>
      <c r="P6087" s="124" t="s">
        <v>1314</v>
      </c>
    </row>
    <row r="6088" spans="1:16" ht="51">
      <c r="A6088" s="266">
        <v>132</v>
      </c>
      <c r="B6088" s="124"/>
      <c r="C6088" s="125" t="s">
        <v>728</v>
      </c>
      <c r="D6088" s="195">
        <v>43241</v>
      </c>
      <c r="E6088" s="124" t="s">
        <v>11397</v>
      </c>
      <c r="F6088" s="124" t="s">
        <v>3</v>
      </c>
      <c r="G6088" s="124">
        <v>1624420</v>
      </c>
      <c r="H6088" s="124"/>
      <c r="I6088" s="128" t="s">
        <v>13657</v>
      </c>
      <c r="J6088" s="124"/>
      <c r="K6088" s="124"/>
      <c r="L6088" s="124"/>
      <c r="M6088" s="124"/>
      <c r="N6088" s="197">
        <v>0</v>
      </c>
      <c r="O6088" s="197">
        <v>51</v>
      </c>
      <c r="P6088" s="124" t="s">
        <v>1314</v>
      </c>
    </row>
    <row r="6089" spans="1:16" ht="63.75">
      <c r="A6089" s="266">
        <v>221</v>
      </c>
      <c r="B6089" s="124"/>
      <c r="C6089" s="125" t="s">
        <v>763</v>
      </c>
      <c r="D6089" s="195">
        <v>43241</v>
      </c>
      <c r="E6089" s="124" t="s">
        <v>11398</v>
      </c>
      <c r="F6089" s="124" t="s">
        <v>3</v>
      </c>
      <c r="G6089" s="124">
        <v>1624282</v>
      </c>
      <c r="H6089" s="124"/>
      <c r="I6089" s="128" t="s">
        <v>13658</v>
      </c>
      <c r="J6089" s="124"/>
      <c r="K6089" s="124"/>
      <c r="L6089" s="124"/>
      <c r="M6089" s="124"/>
      <c r="N6089" s="197">
        <v>0</v>
      </c>
      <c r="O6089" s="197">
        <v>4447.42</v>
      </c>
      <c r="P6089" s="124" t="s">
        <v>1314</v>
      </c>
    </row>
    <row r="6090" spans="1:16" ht="63.75">
      <c r="A6090" s="266">
        <v>290</v>
      </c>
      <c r="B6090" s="124"/>
      <c r="C6090" s="125" t="s">
        <v>793</v>
      </c>
      <c r="D6090" s="195">
        <v>43241</v>
      </c>
      <c r="E6090" s="124" t="s">
        <v>11399</v>
      </c>
      <c r="F6090" s="124" t="s">
        <v>3</v>
      </c>
      <c r="G6090" s="124">
        <v>1624304</v>
      </c>
      <c r="H6090" s="124"/>
      <c r="I6090" s="128" t="s">
        <v>13659</v>
      </c>
      <c r="J6090" s="124"/>
      <c r="K6090" s="124"/>
      <c r="L6090" s="124"/>
      <c r="M6090" s="124"/>
      <c r="N6090" s="197">
        <v>0</v>
      </c>
      <c r="O6090" s="197">
        <v>90</v>
      </c>
      <c r="P6090" s="124" t="s">
        <v>1314</v>
      </c>
    </row>
    <row r="6091" spans="1:16" ht="38.25">
      <c r="A6091" s="266">
        <v>35</v>
      </c>
      <c r="B6091" s="124"/>
      <c r="C6091" s="125" t="s">
        <v>696</v>
      </c>
      <c r="D6091" s="195">
        <v>43241</v>
      </c>
      <c r="E6091" s="124" t="s">
        <v>11400</v>
      </c>
      <c r="F6091" s="124" t="s">
        <v>3</v>
      </c>
      <c r="G6091" s="124">
        <v>1624315</v>
      </c>
      <c r="H6091" s="124"/>
      <c r="I6091" s="128" t="s">
        <v>13660</v>
      </c>
      <c r="J6091" s="124"/>
      <c r="K6091" s="124"/>
      <c r="L6091" s="124"/>
      <c r="M6091" s="124"/>
      <c r="N6091" s="197">
        <v>0</v>
      </c>
      <c r="O6091" s="197">
        <v>2000</v>
      </c>
      <c r="P6091" s="124" t="s">
        <v>1314</v>
      </c>
    </row>
    <row r="6092" spans="1:16" ht="51">
      <c r="A6092" s="266">
        <v>373</v>
      </c>
      <c r="B6092" s="124"/>
      <c r="C6092" s="125" t="s">
        <v>1269</v>
      </c>
      <c r="D6092" s="195">
        <v>43241</v>
      </c>
      <c r="E6092" s="124" t="s">
        <v>11401</v>
      </c>
      <c r="F6092" s="124" t="s">
        <v>3</v>
      </c>
      <c r="G6092" s="124">
        <v>1624316</v>
      </c>
      <c r="H6092" s="124"/>
      <c r="I6092" s="128" t="s">
        <v>13661</v>
      </c>
      <c r="J6092" s="124"/>
      <c r="K6092" s="124"/>
      <c r="L6092" s="124"/>
      <c r="M6092" s="124"/>
      <c r="N6092" s="197">
        <v>0</v>
      </c>
      <c r="O6092" s="197">
        <v>2654.36</v>
      </c>
      <c r="P6092" s="124" t="s">
        <v>1314</v>
      </c>
    </row>
    <row r="6093" spans="1:16" ht="51">
      <c r="A6093" s="266" t="s">
        <v>619</v>
      </c>
      <c r="B6093" s="124"/>
      <c r="C6093" s="125" t="s">
        <v>713</v>
      </c>
      <c r="D6093" s="195">
        <v>43241</v>
      </c>
      <c r="E6093" s="124" t="s">
        <v>11402</v>
      </c>
      <c r="F6093" s="124" t="s">
        <v>3</v>
      </c>
      <c r="G6093" s="124">
        <v>1624319</v>
      </c>
      <c r="H6093" s="124"/>
      <c r="I6093" s="128" t="s">
        <v>13662</v>
      </c>
      <c r="J6093" s="124"/>
      <c r="K6093" s="124"/>
      <c r="L6093" s="124"/>
      <c r="M6093" s="124"/>
      <c r="N6093" s="197">
        <v>0</v>
      </c>
      <c r="O6093" s="197">
        <v>26.25</v>
      </c>
      <c r="P6093" s="124" t="s">
        <v>1314</v>
      </c>
    </row>
    <row r="6094" spans="1:16" ht="51">
      <c r="A6094" s="266">
        <v>48</v>
      </c>
      <c r="B6094" s="124"/>
      <c r="C6094" s="125" t="s">
        <v>700</v>
      </c>
      <c r="D6094" s="195">
        <v>43241</v>
      </c>
      <c r="E6094" s="124" t="s">
        <v>11403</v>
      </c>
      <c r="F6094" s="124" t="s">
        <v>3</v>
      </c>
      <c r="G6094" s="124">
        <v>1624324</v>
      </c>
      <c r="H6094" s="124"/>
      <c r="I6094" s="128" t="s">
        <v>13663</v>
      </c>
      <c r="J6094" s="124"/>
      <c r="K6094" s="124"/>
      <c r="L6094" s="124"/>
      <c r="M6094" s="124"/>
      <c r="N6094" s="197">
        <v>0</v>
      </c>
      <c r="O6094" s="197">
        <v>16884.150000000001</v>
      </c>
      <c r="P6094" s="124" t="s">
        <v>1314</v>
      </c>
    </row>
    <row r="6095" spans="1:16" ht="51">
      <c r="A6095" s="266">
        <v>526</v>
      </c>
      <c r="B6095" s="124"/>
      <c r="C6095" s="125" t="s">
        <v>846</v>
      </c>
      <c r="D6095" s="195">
        <v>43241</v>
      </c>
      <c r="E6095" s="124" t="s">
        <v>11404</v>
      </c>
      <c r="F6095" s="124" t="s">
        <v>3</v>
      </c>
      <c r="G6095" s="124">
        <v>1624331</v>
      </c>
      <c r="H6095" s="124"/>
      <c r="I6095" s="128" t="s">
        <v>13664</v>
      </c>
      <c r="J6095" s="124"/>
      <c r="K6095" s="124"/>
      <c r="L6095" s="124"/>
      <c r="M6095" s="124"/>
      <c r="N6095" s="197">
        <v>0</v>
      </c>
      <c r="O6095" s="197">
        <v>75.42</v>
      </c>
      <c r="P6095" s="124" t="s">
        <v>1314</v>
      </c>
    </row>
    <row r="6096" spans="1:16" ht="63.75">
      <c r="A6096" s="266">
        <v>512</v>
      </c>
      <c r="B6096" s="124"/>
      <c r="C6096" s="125" t="s">
        <v>840</v>
      </c>
      <c r="D6096" s="195">
        <v>43241</v>
      </c>
      <c r="E6096" s="124" t="s">
        <v>11405</v>
      </c>
      <c r="F6096" s="124" t="s">
        <v>3</v>
      </c>
      <c r="G6096" s="124">
        <v>1624486</v>
      </c>
      <c r="H6096" s="124"/>
      <c r="I6096" s="128" t="s">
        <v>13665</v>
      </c>
      <c r="J6096" s="124"/>
      <c r="K6096" s="124"/>
      <c r="L6096" s="124"/>
      <c r="M6096" s="124"/>
      <c r="N6096" s="197">
        <v>0</v>
      </c>
      <c r="O6096" s="197">
        <v>10.6</v>
      </c>
      <c r="P6096" s="124" t="s">
        <v>1314</v>
      </c>
    </row>
    <row r="6097" spans="1:16" ht="51">
      <c r="A6097" s="266" t="s">
        <v>619</v>
      </c>
      <c r="B6097" s="124"/>
      <c r="C6097" s="125" t="s">
        <v>713</v>
      </c>
      <c r="D6097" s="195">
        <v>43241</v>
      </c>
      <c r="E6097" s="124" t="s">
        <v>11406</v>
      </c>
      <c r="F6097" s="124" t="s">
        <v>3</v>
      </c>
      <c r="G6097" s="124">
        <v>1624488</v>
      </c>
      <c r="H6097" s="124"/>
      <c r="I6097" s="128" t="s">
        <v>13666</v>
      </c>
      <c r="J6097" s="124"/>
      <c r="K6097" s="124"/>
      <c r="L6097" s="124"/>
      <c r="M6097" s="124"/>
      <c r="N6097" s="197">
        <v>0</v>
      </c>
      <c r="O6097" s="197">
        <v>1004.6</v>
      </c>
      <c r="P6097" s="124" t="s">
        <v>1314</v>
      </c>
    </row>
    <row r="6098" spans="1:16" ht="51">
      <c r="A6098" s="266">
        <v>342</v>
      </c>
      <c r="B6098" s="124"/>
      <c r="C6098" s="125" t="s">
        <v>816</v>
      </c>
      <c r="D6098" s="195">
        <v>43241</v>
      </c>
      <c r="E6098" s="124" t="s">
        <v>11407</v>
      </c>
      <c r="F6098" s="124" t="s">
        <v>3</v>
      </c>
      <c r="G6098" s="124">
        <v>1624500</v>
      </c>
      <c r="H6098" s="124"/>
      <c r="I6098" s="128" t="s">
        <v>13667</v>
      </c>
      <c r="J6098" s="124"/>
      <c r="K6098" s="124"/>
      <c r="L6098" s="124"/>
      <c r="M6098" s="124"/>
      <c r="N6098" s="197">
        <v>0</v>
      </c>
      <c r="O6098" s="197">
        <v>1337.68</v>
      </c>
      <c r="P6098" s="124" t="s">
        <v>1314</v>
      </c>
    </row>
    <row r="6099" spans="1:16" ht="51">
      <c r="A6099" s="266" t="s">
        <v>619</v>
      </c>
      <c r="B6099" s="124"/>
      <c r="C6099" s="125" t="s">
        <v>713</v>
      </c>
      <c r="D6099" s="195">
        <v>43241</v>
      </c>
      <c r="E6099" s="124" t="s">
        <v>11408</v>
      </c>
      <c r="F6099" s="124" t="s">
        <v>3</v>
      </c>
      <c r="G6099" s="124">
        <v>1624504</v>
      </c>
      <c r="H6099" s="124"/>
      <c r="I6099" s="128" t="s">
        <v>13668</v>
      </c>
      <c r="J6099" s="124"/>
      <c r="K6099" s="124"/>
      <c r="L6099" s="124"/>
      <c r="M6099" s="124"/>
      <c r="N6099" s="197">
        <v>0</v>
      </c>
      <c r="O6099" s="197">
        <v>400</v>
      </c>
      <c r="P6099" s="124" t="s">
        <v>1314</v>
      </c>
    </row>
    <row r="6100" spans="1:16" ht="51">
      <c r="A6100" s="266" t="s">
        <v>619</v>
      </c>
      <c r="B6100" s="124"/>
      <c r="C6100" s="125" t="s">
        <v>713</v>
      </c>
      <c r="D6100" s="195">
        <v>43241</v>
      </c>
      <c r="E6100" s="124" t="s">
        <v>11409</v>
      </c>
      <c r="F6100" s="124" t="s">
        <v>3</v>
      </c>
      <c r="G6100" s="124">
        <v>1624516</v>
      </c>
      <c r="H6100" s="124"/>
      <c r="I6100" s="128" t="s">
        <v>13669</v>
      </c>
      <c r="J6100" s="124"/>
      <c r="K6100" s="124"/>
      <c r="L6100" s="124"/>
      <c r="M6100" s="124"/>
      <c r="N6100" s="197">
        <v>0</v>
      </c>
      <c r="O6100" s="197">
        <v>1180.1600000000001</v>
      </c>
      <c r="P6100" s="124" t="s">
        <v>1314</v>
      </c>
    </row>
    <row r="6101" spans="1:16" ht="51">
      <c r="A6101" s="266">
        <v>20</v>
      </c>
      <c r="B6101" s="124"/>
      <c r="C6101" s="125" t="s">
        <v>693</v>
      </c>
      <c r="D6101" s="195">
        <v>43241</v>
      </c>
      <c r="E6101" s="124" t="s">
        <v>11410</v>
      </c>
      <c r="F6101" s="124" t="s">
        <v>3</v>
      </c>
      <c r="G6101" s="124">
        <v>1624518</v>
      </c>
      <c r="H6101" s="124"/>
      <c r="I6101" s="128" t="s">
        <v>13670</v>
      </c>
      <c r="J6101" s="124"/>
      <c r="K6101" s="124"/>
      <c r="L6101" s="124"/>
      <c r="M6101" s="124"/>
      <c r="N6101" s="197">
        <v>0</v>
      </c>
      <c r="O6101" s="197">
        <v>770</v>
      </c>
      <c r="P6101" s="124" t="s">
        <v>1314</v>
      </c>
    </row>
    <row r="6102" spans="1:16" ht="51">
      <c r="A6102" s="266" t="s">
        <v>619</v>
      </c>
      <c r="B6102" s="124"/>
      <c r="C6102" s="125" t="s">
        <v>713</v>
      </c>
      <c r="D6102" s="195">
        <v>43241</v>
      </c>
      <c r="E6102" s="124" t="s">
        <v>11411</v>
      </c>
      <c r="F6102" s="124" t="s">
        <v>3</v>
      </c>
      <c r="G6102" s="124">
        <v>1624527</v>
      </c>
      <c r="H6102" s="124"/>
      <c r="I6102" s="128" t="s">
        <v>5114</v>
      </c>
      <c r="J6102" s="124"/>
      <c r="K6102" s="124"/>
      <c r="L6102" s="124"/>
      <c r="M6102" s="124"/>
      <c r="N6102" s="197">
        <v>0</v>
      </c>
      <c r="O6102" s="197">
        <v>700</v>
      </c>
      <c r="P6102" s="124" t="s">
        <v>1314</v>
      </c>
    </row>
    <row r="6103" spans="1:16" ht="51">
      <c r="A6103" s="266">
        <v>526</v>
      </c>
      <c r="B6103" s="124"/>
      <c r="C6103" s="125" t="s">
        <v>846</v>
      </c>
      <c r="D6103" s="195">
        <v>43241</v>
      </c>
      <c r="E6103" s="124" t="s">
        <v>11412</v>
      </c>
      <c r="F6103" s="124" t="s">
        <v>3</v>
      </c>
      <c r="G6103" s="124">
        <v>1624432</v>
      </c>
      <c r="H6103" s="124"/>
      <c r="I6103" s="128" t="s">
        <v>13671</v>
      </c>
      <c r="J6103" s="124"/>
      <c r="K6103" s="124"/>
      <c r="L6103" s="124"/>
      <c r="M6103" s="124"/>
      <c r="N6103" s="197">
        <v>0</v>
      </c>
      <c r="O6103" s="197">
        <v>18.88</v>
      </c>
      <c r="P6103" s="124" t="s">
        <v>1314</v>
      </c>
    </row>
    <row r="6104" spans="1:16" ht="51">
      <c r="A6104" s="266">
        <v>41</v>
      </c>
      <c r="B6104" s="124"/>
      <c r="C6104" s="125" t="s">
        <v>697</v>
      </c>
      <c r="D6104" s="195">
        <v>43241</v>
      </c>
      <c r="E6104" s="124" t="s">
        <v>11413</v>
      </c>
      <c r="F6104" s="124" t="s">
        <v>3</v>
      </c>
      <c r="G6104" s="124">
        <v>1624433</v>
      </c>
      <c r="H6104" s="124"/>
      <c r="I6104" s="128" t="s">
        <v>13672</v>
      </c>
      <c r="J6104" s="124"/>
      <c r="K6104" s="124"/>
      <c r="L6104" s="124"/>
      <c r="M6104" s="124"/>
      <c r="N6104" s="197">
        <v>0</v>
      </c>
      <c r="O6104" s="197">
        <v>20</v>
      </c>
      <c r="P6104" s="124" t="s">
        <v>1314</v>
      </c>
    </row>
    <row r="6105" spans="1:16" ht="51">
      <c r="A6105" s="266">
        <v>41</v>
      </c>
      <c r="B6105" s="124"/>
      <c r="C6105" s="125" t="s">
        <v>697</v>
      </c>
      <c r="D6105" s="195">
        <v>43241</v>
      </c>
      <c r="E6105" s="124" t="s">
        <v>11414</v>
      </c>
      <c r="F6105" s="124" t="s">
        <v>3</v>
      </c>
      <c r="G6105" s="124">
        <v>1624436</v>
      </c>
      <c r="H6105" s="124"/>
      <c r="I6105" s="128" t="s">
        <v>13673</v>
      </c>
      <c r="J6105" s="124"/>
      <c r="K6105" s="124"/>
      <c r="L6105" s="124"/>
      <c r="M6105" s="124"/>
      <c r="N6105" s="197">
        <v>0</v>
      </c>
      <c r="O6105" s="197">
        <v>20</v>
      </c>
      <c r="P6105" s="124" t="s">
        <v>1314</v>
      </c>
    </row>
    <row r="6106" spans="1:16" ht="51">
      <c r="A6106" s="266" t="s">
        <v>619</v>
      </c>
      <c r="B6106" s="124"/>
      <c r="C6106" s="125" t="s">
        <v>713</v>
      </c>
      <c r="D6106" s="195">
        <v>43241</v>
      </c>
      <c r="E6106" s="124" t="s">
        <v>11415</v>
      </c>
      <c r="F6106" s="124" t="s">
        <v>3</v>
      </c>
      <c r="G6106" s="124">
        <v>1624451</v>
      </c>
      <c r="H6106" s="124"/>
      <c r="I6106" s="128" t="s">
        <v>13674</v>
      </c>
      <c r="J6106" s="124"/>
      <c r="K6106" s="124"/>
      <c r="L6106" s="124"/>
      <c r="M6106" s="124"/>
      <c r="N6106" s="197">
        <v>0</v>
      </c>
      <c r="O6106" s="197">
        <v>1578.16</v>
      </c>
      <c r="P6106" s="124" t="s">
        <v>1314</v>
      </c>
    </row>
    <row r="6107" spans="1:16" ht="63.75">
      <c r="A6107" s="266">
        <v>47</v>
      </c>
      <c r="B6107" s="124"/>
      <c r="C6107" s="125" t="s">
        <v>699</v>
      </c>
      <c r="D6107" s="195">
        <v>43241</v>
      </c>
      <c r="E6107" s="124" t="s">
        <v>11416</v>
      </c>
      <c r="F6107" s="124" t="s">
        <v>3</v>
      </c>
      <c r="G6107" s="124">
        <v>1624452</v>
      </c>
      <c r="H6107" s="124"/>
      <c r="I6107" s="128" t="s">
        <v>13675</v>
      </c>
      <c r="J6107" s="124"/>
      <c r="K6107" s="124"/>
      <c r="L6107" s="124"/>
      <c r="M6107" s="124"/>
      <c r="N6107" s="197">
        <v>0</v>
      </c>
      <c r="O6107" s="197">
        <v>1370.3</v>
      </c>
      <c r="P6107" s="124" t="s">
        <v>1314</v>
      </c>
    </row>
    <row r="6108" spans="1:16" ht="51">
      <c r="A6108" s="266">
        <v>526</v>
      </c>
      <c r="B6108" s="124"/>
      <c r="C6108" s="125" t="s">
        <v>846</v>
      </c>
      <c r="D6108" s="195">
        <v>43241</v>
      </c>
      <c r="E6108" s="124" t="s">
        <v>11417</v>
      </c>
      <c r="F6108" s="124" t="s">
        <v>3</v>
      </c>
      <c r="G6108" s="124">
        <v>1624461</v>
      </c>
      <c r="H6108" s="124"/>
      <c r="I6108" s="128" t="s">
        <v>13676</v>
      </c>
      <c r="J6108" s="124"/>
      <c r="K6108" s="124"/>
      <c r="L6108" s="124"/>
      <c r="M6108" s="124"/>
      <c r="N6108" s="197">
        <v>0</v>
      </c>
      <c r="O6108" s="197">
        <v>77</v>
      </c>
      <c r="P6108" s="124" t="s">
        <v>1314</v>
      </c>
    </row>
    <row r="6109" spans="1:16" ht="51">
      <c r="A6109" s="266">
        <v>526</v>
      </c>
      <c r="B6109" s="124"/>
      <c r="C6109" s="125" t="s">
        <v>846</v>
      </c>
      <c r="D6109" s="195">
        <v>43241</v>
      </c>
      <c r="E6109" s="124" t="s">
        <v>11418</v>
      </c>
      <c r="F6109" s="124" t="s">
        <v>3</v>
      </c>
      <c r="G6109" s="124">
        <v>1624462</v>
      </c>
      <c r="H6109" s="124"/>
      <c r="I6109" s="128" t="s">
        <v>13677</v>
      </c>
      <c r="J6109" s="124"/>
      <c r="K6109" s="124"/>
      <c r="L6109" s="124"/>
      <c r="M6109" s="124"/>
      <c r="N6109" s="197">
        <v>0</v>
      </c>
      <c r="O6109" s="197">
        <v>77</v>
      </c>
      <c r="P6109" s="124" t="s">
        <v>1314</v>
      </c>
    </row>
    <row r="6110" spans="1:16" ht="38.25">
      <c r="A6110" s="266">
        <v>30</v>
      </c>
      <c r="B6110" s="124"/>
      <c r="C6110" s="125" t="s">
        <v>695</v>
      </c>
      <c r="D6110" s="195">
        <v>43241</v>
      </c>
      <c r="E6110" s="124" t="s">
        <v>11419</v>
      </c>
      <c r="F6110" s="124" t="s">
        <v>3</v>
      </c>
      <c r="G6110" s="124">
        <v>1624467</v>
      </c>
      <c r="H6110" s="124"/>
      <c r="I6110" s="128" t="s">
        <v>13678</v>
      </c>
      <c r="J6110" s="124"/>
      <c r="K6110" s="124"/>
      <c r="L6110" s="124"/>
      <c r="M6110" s="124"/>
      <c r="N6110" s="197">
        <v>0</v>
      </c>
      <c r="O6110" s="197">
        <v>1300.5</v>
      </c>
      <c r="P6110" s="124" t="s">
        <v>1314</v>
      </c>
    </row>
    <row r="6111" spans="1:16" ht="38.25">
      <c r="A6111" s="266">
        <v>526</v>
      </c>
      <c r="B6111" s="124"/>
      <c r="C6111" s="125" t="s">
        <v>846</v>
      </c>
      <c r="D6111" s="195">
        <v>43241</v>
      </c>
      <c r="E6111" s="124" t="s">
        <v>11420</v>
      </c>
      <c r="F6111" s="124" t="s">
        <v>3</v>
      </c>
      <c r="G6111" s="124">
        <v>1624469</v>
      </c>
      <c r="H6111" s="124"/>
      <c r="I6111" s="128" t="s">
        <v>13679</v>
      </c>
      <c r="J6111" s="124"/>
      <c r="K6111" s="124"/>
      <c r="L6111" s="124"/>
      <c r="M6111" s="124"/>
      <c r="N6111" s="197">
        <v>0</v>
      </c>
      <c r="O6111" s="197">
        <v>77</v>
      </c>
      <c r="P6111" s="124" t="s">
        <v>1314</v>
      </c>
    </row>
    <row r="6112" spans="1:16" ht="38.25">
      <c r="A6112" s="266">
        <v>526</v>
      </c>
      <c r="B6112" s="124"/>
      <c r="C6112" s="125" t="s">
        <v>846</v>
      </c>
      <c r="D6112" s="195">
        <v>43241</v>
      </c>
      <c r="E6112" s="124" t="s">
        <v>11421</v>
      </c>
      <c r="F6112" s="124" t="s">
        <v>3</v>
      </c>
      <c r="G6112" s="124">
        <v>1624470</v>
      </c>
      <c r="H6112" s="124"/>
      <c r="I6112" s="128" t="s">
        <v>13680</v>
      </c>
      <c r="J6112" s="124"/>
      <c r="K6112" s="124"/>
      <c r="L6112" s="124"/>
      <c r="M6112" s="124"/>
      <c r="N6112" s="197">
        <v>0</v>
      </c>
      <c r="O6112" s="197">
        <v>77</v>
      </c>
      <c r="P6112" s="124" t="s">
        <v>1314</v>
      </c>
    </row>
    <row r="6113" spans="1:16" ht="51">
      <c r="A6113" s="266">
        <v>15</v>
      </c>
      <c r="B6113" s="124"/>
      <c r="C6113" s="125" t="s">
        <v>691</v>
      </c>
      <c r="D6113" s="195">
        <v>43241</v>
      </c>
      <c r="E6113" s="124" t="s">
        <v>11422</v>
      </c>
      <c r="F6113" s="124" t="s">
        <v>3</v>
      </c>
      <c r="G6113" s="124">
        <v>1624312</v>
      </c>
      <c r="H6113" s="124"/>
      <c r="I6113" s="128" t="s">
        <v>13681</v>
      </c>
      <c r="J6113" s="124"/>
      <c r="K6113" s="124"/>
      <c r="L6113" s="124"/>
      <c r="M6113" s="124"/>
      <c r="N6113" s="197">
        <v>0</v>
      </c>
      <c r="O6113" s="197">
        <v>1580</v>
      </c>
      <c r="P6113" s="124" t="s">
        <v>1314</v>
      </c>
    </row>
    <row r="6114" spans="1:16" ht="51">
      <c r="A6114" s="266">
        <v>15</v>
      </c>
      <c r="B6114" s="124"/>
      <c r="C6114" s="125" t="s">
        <v>691</v>
      </c>
      <c r="D6114" s="195">
        <v>43241</v>
      </c>
      <c r="E6114" s="124" t="s">
        <v>11423</v>
      </c>
      <c r="F6114" s="124" t="s">
        <v>3</v>
      </c>
      <c r="G6114" s="124">
        <v>1624314</v>
      </c>
      <c r="H6114" s="124"/>
      <c r="I6114" s="128" t="s">
        <v>13682</v>
      </c>
      <c r="J6114" s="124"/>
      <c r="K6114" s="124"/>
      <c r="L6114" s="124"/>
      <c r="M6114" s="124"/>
      <c r="N6114" s="197">
        <v>0</v>
      </c>
      <c r="O6114" s="197">
        <v>449</v>
      </c>
      <c r="P6114" s="124" t="s">
        <v>1314</v>
      </c>
    </row>
    <row r="6115" spans="1:16" ht="38.25">
      <c r="A6115" s="266">
        <v>592</v>
      </c>
      <c r="B6115" s="124"/>
      <c r="C6115" s="125" t="s">
        <v>862</v>
      </c>
      <c r="D6115" s="195">
        <v>43241</v>
      </c>
      <c r="E6115" s="124" t="s">
        <v>11424</v>
      </c>
      <c r="F6115" s="124" t="s">
        <v>3</v>
      </c>
      <c r="G6115" s="124">
        <v>1624335</v>
      </c>
      <c r="H6115" s="124"/>
      <c r="I6115" s="128" t="s">
        <v>13683</v>
      </c>
      <c r="J6115" s="124"/>
      <c r="K6115" s="124"/>
      <c r="L6115" s="124"/>
      <c r="M6115" s="124"/>
      <c r="N6115" s="197">
        <v>0</v>
      </c>
      <c r="O6115" s="197">
        <v>292.5</v>
      </c>
      <c r="P6115" s="124" t="s">
        <v>1314</v>
      </c>
    </row>
    <row r="6116" spans="1:16" ht="38.25">
      <c r="A6116" s="266">
        <v>592</v>
      </c>
      <c r="B6116" s="124"/>
      <c r="C6116" s="125" t="s">
        <v>862</v>
      </c>
      <c r="D6116" s="195">
        <v>43241</v>
      </c>
      <c r="E6116" s="124" t="s">
        <v>11425</v>
      </c>
      <c r="F6116" s="124" t="s">
        <v>3</v>
      </c>
      <c r="G6116" s="124">
        <v>1624340</v>
      </c>
      <c r="H6116" s="124"/>
      <c r="I6116" s="128" t="s">
        <v>13684</v>
      </c>
      <c r="J6116" s="124"/>
      <c r="K6116" s="124"/>
      <c r="L6116" s="124"/>
      <c r="M6116" s="124"/>
      <c r="N6116" s="197">
        <v>0</v>
      </c>
      <c r="O6116" s="197">
        <v>1321.3</v>
      </c>
      <c r="P6116" s="124" t="s">
        <v>1314</v>
      </c>
    </row>
    <row r="6117" spans="1:16" ht="51">
      <c r="A6117" s="266">
        <v>592</v>
      </c>
      <c r="B6117" s="124"/>
      <c r="C6117" s="125" t="s">
        <v>862</v>
      </c>
      <c r="D6117" s="195">
        <v>43241</v>
      </c>
      <c r="E6117" s="124" t="s">
        <v>11426</v>
      </c>
      <c r="F6117" s="124" t="s">
        <v>3</v>
      </c>
      <c r="G6117" s="124">
        <v>1624343</v>
      </c>
      <c r="H6117" s="124"/>
      <c r="I6117" s="128" t="s">
        <v>13685</v>
      </c>
      <c r="J6117" s="124"/>
      <c r="K6117" s="124"/>
      <c r="L6117" s="124"/>
      <c r="M6117" s="124"/>
      <c r="N6117" s="197">
        <v>0</v>
      </c>
      <c r="O6117" s="197">
        <v>674.01</v>
      </c>
      <c r="P6117" s="124" t="s">
        <v>1314</v>
      </c>
    </row>
    <row r="6118" spans="1:16" ht="51">
      <c r="A6118" s="266">
        <v>680</v>
      </c>
      <c r="B6118" s="124"/>
      <c r="C6118" s="125" t="s">
        <v>866</v>
      </c>
      <c r="D6118" s="195">
        <v>43241</v>
      </c>
      <c r="E6118" s="124" t="s">
        <v>11427</v>
      </c>
      <c r="F6118" s="124" t="s">
        <v>3</v>
      </c>
      <c r="G6118" s="124">
        <v>1624376</v>
      </c>
      <c r="H6118" s="124"/>
      <c r="I6118" s="128" t="s">
        <v>13686</v>
      </c>
      <c r="J6118" s="124"/>
      <c r="K6118" s="124"/>
      <c r="L6118" s="124"/>
      <c r="M6118" s="124"/>
      <c r="N6118" s="197">
        <v>0</v>
      </c>
      <c r="O6118" s="197">
        <v>106.94</v>
      </c>
      <c r="P6118" s="124" t="s">
        <v>5265</v>
      </c>
    </row>
    <row r="6119" spans="1:16" ht="51">
      <c r="A6119" s="266">
        <v>680</v>
      </c>
      <c r="B6119" s="124"/>
      <c r="C6119" s="125" t="s">
        <v>866</v>
      </c>
      <c r="D6119" s="195">
        <v>43241</v>
      </c>
      <c r="E6119" s="124" t="s">
        <v>11428</v>
      </c>
      <c r="F6119" s="124" t="s">
        <v>3</v>
      </c>
      <c r="G6119" s="124">
        <v>1624393</v>
      </c>
      <c r="H6119" s="124"/>
      <c r="I6119" s="128" t="s">
        <v>13687</v>
      </c>
      <c r="J6119" s="124"/>
      <c r="K6119" s="124"/>
      <c r="L6119" s="124"/>
      <c r="M6119" s="124"/>
      <c r="N6119" s="197">
        <v>0</v>
      </c>
      <c r="O6119" s="197">
        <v>20</v>
      </c>
      <c r="P6119" s="124" t="s">
        <v>1314</v>
      </c>
    </row>
    <row r="6120" spans="1:16" ht="63.75">
      <c r="A6120" s="266">
        <v>660</v>
      </c>
      <c r="B6120" s="124"/>
      <c r="C6120" s="125" t="s">
        <v>233</v>
      </c>
      <c r="D6120" s="195">
        <v>43241</v>
      </c>
      <c r="E6120" s="124" t="s">
        <v>11429</v>
      </c>
      <c r="F6120" s="124" t="s">
        <v>3</v>
      </c>
      <c r="G6120" s="124">
        <v>1624241</v>
      </c>
      <c r="H6120" s="124"/>
      <c r="I6120" s="128" t="s">
        <v>13688</v>
      </c>
      <c r="J6120" s="124"/>
      <c r="K6120" s="124"/>
      <c r="L6120" s="124"/>
      <c r="M6120" s="124"/>
      <c r="N6120" s="197">
        <v>0</v>
      </c>
      <c r="O6120" s="197">
        <v>1541</v>
      </c>
      <c r="P6120" s="124" t="s">
        <v>1314</v>
      </c>
    </row>
    <row r="6121" spans="1:16" ht="63.75">
      <c r="A6121" s="266">
        <v>660</v>
      </c>
      <c r="B6121" s="124"/>
      <c r="C6121" s="125" t="s">
        <v>233</v>
      </c>
      <c r="D6121" s="195">
        <v>43241</v>
      </c>
      <c r="E6121" s="124" t="s">
        <v>11430</v>
      </c>
      <c r="F6121" s="124" t="s">
        <v>3</v>
      </c>
      <c r="G6121" s="124">
        <v>1624265</v>
      </c>
      <c r="H6121" s="124"/>
      <c r="I6121" s="128" t="s">
        <v>13689</v>
      </c>
      <c r="J6121" s="124"/>
      <c r="K6121" s="124"/>
      <c r="L6121" s="124"/>
      <c r="M6121" s="124"/>
      <c r="N6121" s="197">
        <v>0</v>
      </c>
      <c r="O6121" s="197">
        <v>744</v>
      </c>
      <c r="P6121" s="124" t="s">
        <v>1314</v>
      </c>
    </row>
    <row r="6122" spans="1:16" ht="63.75">
      <c r="A6122" s="266">
        <v>650</v>
      </c>
      <c r="B6122" s="124"/>
      <c r="C6122" s="125" t="s">
        <v>232</v>
      </c>
      <c r="D6122" s="195">
        <v>43241</v>
      </c>
      <c r="E6122" s="124" t="s">
        <v>11431</v>
      </c>
      <c r="F6122" s="124" t="s">
        <v>3</v>
      </c>
      <c r="G6122" s="124">
        <v>1624288</v>
      </c>
      <c r="H6122" s="124"/>
      <c r="I6122" s="128" t="s">
        <v>13690</v>
      </c>
      <c r="J6122" s="124"/>
      <c r="K6122" s="124"/>
      <c r="L6122" s="124"/>
      <c r="M6122" s="124"/>
      <c r="N6122" s="197">
        <v>0</v>
      </c>
      <c r="O6122" s="197">
        <v>3888</v>
      </c>
      <c r="P6122" s="124" t="s">
        <v>1314</v>
      </c>
    </row>
    <row r="6123" spans="1:16" ht="63.75">
      <c r="A6123" s="266">
        <v>10</v>
      </c>
      <c r="B6123" s="124"/>
      <c r="C6123" s="125" t="s">
        <v>690</v>
      </c>
      <c r="D6123" s="195">
        <v>43241</v>
      </c>
      <c r="E6123" s="124" t="s">
        <v>11432</v>
      </c>
      <c r="F6123" s="124" t="s">
        <v>3</v>
      </c>
      <c r="G6123" s="124">
        <v>1624290</v>
      </c>
      <c r="H6123" s="124"/>
      <c r="I6123" s="128" t="s">
        <v>13691</v>
      </c>
      <c r="J6123" s="124"/>
      <c r="K6123" s="124"/>
      <c r="L6123" s="124"/>
      <c r="M6123" s="124"/>
      <c r="N6123" s="197">
        <v>0</v>
      </c>
      <c r="O6123" s="197">
        <v>10275</v>
      </c>
      <c r="P6123" s="124" t="s">
        <v>1314</v>
      </c>
    </row>
    <row r="6124" spans="1:16" ht="63.75">
      <c r="A6124" s="266">
        <v>10</v>
      </c>
      <c r="B6124" s="124"/>
      <c r="C6124" s="125" t="s">
        <v>690</v>
      </c>
      <c r="D6124" s="195">
        <v>43241</v>
      </c>
      <c r="E6124" s="124" t="s">
        <v>11433</v>
      </c>
      <c r="F6124" s="124" t="s">
        <v>3</v>
      </c>
      <c r="G6124" s="124">
        <v>1624291</v>
      </c>
      <c r="H6124" s="124"/>
      <c r="I6124" s="128" t="s">
        <v>13692</v>
      </c>
      <c r="J6124" s="124"/>
      <c r="K6124" s="124"/>
      <c r="L6124" s="124"/>
      <c r="M6124" s="124"/>
      <c r="N6124" s="197">
        <v>0</v>
      </c>
      <c r="O6124" s="197">
        <v>7083.1</v>
      </c>
      <c r="P6124" s="124" t="s">
        <v>1314</v>
      </c>
    </row>
    <row r="6125" spans="1:16" ht="63.75">
      <c r="A6125" s="266">
        <v>526</v>
      </c>
      <c r="B6125" s="124"/>
      <c r="C6125" s="125" t="s">
        <v>846</v>
      </c>
      <c r="D6125" s="195">
        <v>43241</v>
      </c>
      <c r="E6125" s="124" t="s">
        <v>11434</v>
      </c>
      <c r="F6125" s="124" t="s">
        <v>3</v>
      </c>
      <c r="G6125" s="124">
        <v>1624296</v>
      </c>
      <c r="H6125" s="124"/>
      <c r="I6125" s="128" t="s">
        <v>13693</v>
      </c>
      <c r="J6125" s="124"/>
      <c r="K6125" s="124"/>
      <c r="L6125" s="124"/>
      <c r="M6125" s="124"/>
      <c r="N6125" s="197">
        <v>0</v>
      </c>
      <c r="O6125" s="197">
        <v>676.4</v>
      </c>
      <c r="P6125" s="124" t="s">
        <v>5265</v>
      </c>
    </row>
    <row r="6126" spans="1:16" ht="63.75">
      <c r="A6126" s="266">
        <v>15</v>
      </c>
      <c r="B6126" s="124"/>
      <c r="C6126" s="125" t="s">
        <v>691</v>
      </c>
      <c r="D6126" s="195">
        <v>43241</v>
      </c>
      <c r="E6126" s="124" t="s">
        <v>11435</v>
      </c>
      <c r="F6126" s="124" t="s">
        <v>3</v>
      </c>
      <c r="G6126" s="124">
        <v>1624297</v>
      </c>
      <c r="H6126" s="124"/>
      <c r="I6126" s="128" t="s">
        <v>13694</v>
      </c>
      <c r="J6126" s="124"/>
      <c r="K6126" s="124"/>
      <c r="L6126" s="124"/>
      <c r="M6126" s="124"/>
      <c r="N6126" s="197">
        <v>0</v>
      </c>
      <c r="O6126" s="197">
        <v>82823.259999999995</v>
      </c>
      <c r="P6126" s="124" t="s">
        <v>1314</v>
      </c>
    </row>
    <row r="6127" spans="1:16" ht="51">
      <c r="A6127" s="266">
        <v>271</v>
      </c>
      <c r="B6127" s="124"/>
      <c r="C6127" s="125" t="s">
        <v>786</v>
      </c>
      <c r="D6127" s="195">
        <v>43241</v>
      </c>
      <c r="E6127" s="124" t="s">
        <v>11436</v>
      </c>
      <c r="F6127" s="124" t="s">
        <v>3</v>
      </c>
      <c r="G6127" s="124">
        <v>1624298</v>
      </c>
      <c r="H6127" s="124"/>
      <c r="I6127" s="128" t="s">
        <v>13695</v>
      </c>
      <c r="J6127" s="124"/>
      <c r="K6127" s="124"/>
      <c r="L6127" s="124"/>
      <c r="M6127" s="124"/>
      <c r="N6127" s="197">
        <v>0</v>
      </c>
      <c r="O6127" s="197">
        <v>140</v>
      </c>
      <c r="P6127" s="124" t="s">
        <v>1314</v>
      </c>
    </row>
    <row r="6128" spans="1:16" ht="63.75">
      <c r="A6128" s="266">
        <v>15</v>
      </c>
      <c r="B6128" s="124"/>
      <c r="C6128" s="125" t="s">
        <v>691</v>
      </c>
      <c r="D6128" s="195">
        <v>43241</v>
      </c>
      <c r="E6128" s="124" t="s">
        <v>11437</v>
      </c>
      <c r="F6128" s="124" t="s">
        <v>3</v>
      </c>
      <c r="G6128" s="124">
        <v>1624299</v>
      </c>
      <c r="H6128" s="124"/>
      <c r="I6128" s="128" t="s">
        <v>13696</v>
      </c>
      <c r="J6128" s="124"/>
      <c r="K6128" s="124"/>
      <c r="L6128" s="124"/>
      <c r="M6128" s="124"/>
      <c r="N6128" s="197">
        <v>0</v>
      </c>
      <c r="O6128" s="197">
        <v>153928.82</v>
      </c>
      <c r="P6128" s="124" t="s">
        <v>1314</v>
      </c>
    </row>
    <row r="6129" spans="1:16" ht="51">
      <c r="A6129" s="266" t="s">
        <v>619</v>
      </c>
      <c r="B6129" s="124"/>
      <c r="C6129" s="125" t="s">
        <v>713</v>
      </c>
      <c r="D6129" s="195">
        <v>43241</v>
      </c>
      <c r="E6129" s="124" t="s">
        <v>11438</v>
      </c>
      <c r="F6129" s="124" t="s">
        <v>3</v>
      </c>
      <c r="G6129" s="124">
        <v>1624301</v>
      </c>
      <c r="H6129" s="124"/>
      <c r="I6129" s="128" t="s">
        <v>13697</v>
      </c>
      <c r="J6129" s="124"/>
      <c r="K6129" s="124"/>
      <c r="L6129" s="124"/>
      <c r="M6129" s="124"/>
      <c r="N6129" s="197">
        <v>0</v>
      </c>
      <c r="O6129" s="197">
        <v>268.10000000000002</v>
      </c>
      <c r="P6129" s="124" t="s">
        <v>1314</v>
      </c>
    </row>
    <row r="6130" spans="1:16" ht="51">
      <c r="A6130" s="266" t="s">
        <v>619</v>
      </c>
      <c r="B6130" s="124"/>
      <c r="C6130" s="125" t="s">
        <v>713</v>
      </c>
      <c r="D6130" s="195">
        <v>43241</v>
      </c>
      <c r="E6130" s="124" t="s">
        <v>11439</v>
      </c>
      <c r="F6130" s="124" t="s">
        <v>3</v>
      </c>
      <c r="G6130" s="124">
        <v>1624303</v>
      </c>
      <c r="H6130" s="124"/>
      <c r="I6130" s="128" t="s">
        <v>13698</v>
      </c>
      <c r="J6130" s="124"/>
      <c r="K6130" s="124"/>
      <c r="L6130" s="124"/>
      <c r="M6130" s="124"/>
      <c r="N6130" s="197">
        <v>0</v>
      </c>
      <c r="O6130" s="197">
        <v>268.10000000000002</v>
      </c>
      <c r="P6130" s="124" t="s">
        <v>1314</v>
      </c>
    </row>
    <row r="6131" spans="1:16" ht="51">
      <c r="A6131" s="266">
        <v>283</v>
      </c>
      <c r="B6131" s="124"/>
      <c r="C6131" s="125" t="s">
        <v>146</v>
      </c>
      <c r="D6131" s="195">
        <v>43241</v>
      </c>
      <c r="E6131" s="124" t="s">
        <v>11440</v>
      </c>
      <c r="F6131" s="124" t="s">
        <v>3</v>
      </c>
      <c r="G6131" s="124">
        <v>1624305</v>
      </c>
      <c r="H6131" s="124"/>
      <c r="I6131" s="128" t="s">
        <v>13699</v>
      </c>
      <c r="J6131" s="124"/>
      <c r="K6131" s="124"/>
      <c r="L6131" s="124"/>
      <c r="M6131" s="124"/>
      <c r="N6131" s="197">
        <v>0</v>
      </c>
      <c r="O6131" s="197">
        <v>49.800000000000004</v>
      </c>
      <c r="P6131" s="124" t="s">
        <v>1314</v>
      </c>
    </row>
    <row r="6132" spans="1:16" ht="51">
      <c r="A6132" s="266">
        <v>78</v>
      </c>
      <c r="B6132" s="124"/>
      <c r="C6132" s="125" t="s">
        <v>1341</v>
      </c>
      <c r="D6132" s="195">
        <v>43241</v>
      </c>
      <c r="E6132" s="124" t="s">
        <v>11441</v>
      </c>
      <c r="F6132" s="124" t="s">
        <v>3</v>
      </c>
      <c r="G6132" s="124">
        <v>1624308</v>
      </c>
      <c r="H6132" s="124"/>
      <c r="I6132" s="128" t="s">
        <v>13700</v>
      </c>
      <c r="J6132" s="124"/>
      <c r="K6132" s="124"/>
      <c r="L6132" s="124"/>
      <c r="M6132" s="124"/>
      <c r="N6132" s="197">
        <v>0</v>
      </c>
      <c r="O6132" s="197">
        <v>841.96</v>
      </c>
      <c r="P6132" s="124" t="s">
        <v>1314</v>
      </c>
    </row>
    <row r="6133" spans="1:16" ht="51">
      <c r="A6133" s="266">
        <v>132</v>
      </c>
      <c r="B6133" s="124"/>
      <c r="C6133" s="125" t="s">
        <v>728</v>
      </c>
      <c r="D6133" s="195">
        <v>43241</v>
      </c>
      <c r="E6133" s="124" t="s">
        <v>11442</v>
      </c>
      <c r="F6133" s="124" t="s">
        <v>3</v>
      </c>
      <c r="G6133" s="124">
        <v>1624234</v>
      </c>
      <c r="H6133" s="124"/>
      <c r="I6133" s="128" t="s">
        <v>5739</v>
      </c>
      <c r="J6133" s="124"/>
      <c r="K6133" s="124"/>
      <c r="L6133" s="124"/>
      <c r="M6133" s="124"/>
      <c r="N6133" s="197">
        <v>0</v>
      </c>
      <c r="O6133" s="197">
        <v>700</v>
      </c>
      <c r="P6133" s="124" t="s">
        <v>1314</v>
      </c>
    </row>
    <row r="6134" spans="1:16" ht="51">
      <c r="A6134" s="266">
        <v>130</v>
      </c>
      <c r="B6134" s="124"/>
      <c r="C6134" s="125" t="s">
        <v>727</v>
      </c>
      <c r="D6134" s="195">
        <v>43241</v>
      </c>
      <c r="E6134" s="124" t="s">
        <v>11443</v>
      </c>
      <c r="F6134" s="124" t="s">
        <v>3</v>
      </c>
      <c r="G6134" s="124">
        <v>1624242</v>
      </c>
      <c r="H6134" s="124"/>
      <c r="I6134" s="128" t="s">
        <v>13701</v>
      </c>
      <c r="J6134" s="124"/>
      <c r="K6134" s="124"/>
      <c r="L6134" s="124"/>
      <c r="M6134" s="124"/>
      <c r="N6134" s="197">
        <v>0</v>
      </c>
      <c r="O6134" s="197">
        <v>90000</v>
      </c>
      <c r="P6134" s="124" t="s">
        <v>1314</v>
      </c>
    </row>
    <row r="6135" spans="1:16" ht="38.25">
      <c r="A6135" s="266">
        <v>290</v>
      </c>
      <c r="B6135" s="124"/>
      <c r="C6135" s="125" t="s">
        <v>793</v>
      </c>
      <c r="D6135" s="195">
        <v>43241</v>
      </c>
      <c r="E6135" s="124" t="s">
        <v>11444</v>
      </c>
      <c r="F6135" s="124" t="s">
        <v>3</v>
      </c>
      <c r="G6135" s="124">
        <v>1624256</v>
      </c>
      <c r="H6135" s="124"/>
      <c r="I6135" s="128" t="s">
        <v>13702</v>
      </c>
      <c r="J6135" s="124"/>
      <c r="K6135" s="124"/>
      <c r="L6135" s="124"/>
      <c r="M6135" s="124"/>
      <c r="N6135" s="197">
        <v>0</v>
      </c>
      <c r="O6135" s="197">
        <v>254</v>
      </c>
      <c r="P6135" s="124" t="s">
        <v>1314</v>
      </c>
    </row>
    <row r="6136" spans="1:16" ht="51">
      <c r="A6136" s="266">
        <v>680</v>
      </c>
      <c r="B6136" s="124"/>
      <c r="C6136" s="125" t="s">
        <v>866</v>
      </c>
      <c r="D6136" s="195">
        <v>43241</v>
      </c>
      <c r="E6136" s="124" t="s">
        <v>11445</v>
      </c>
      <c r="F6136" s="124" t="s">
        <v>3</v>
      </c>
      <c r="G6136" s="124">
        <v>1624394</v>
      </c>
      <c r="H6136" s="124"/>
      <c r="I6136" s="128" t="s">
        <v>13703</v>
      </c>
      <c r="J6136" s="124"/>
      <c r="K6136" s="124"/>
      <c r="L6136" s="124"/>
      <c r="M6136" s="124"/>
      <c r="N6136" s="197">
        <v>0</v>
      </c>
      <c r="O6136" s="197">
        <v>20</v>
      </c>
      <c r="P6136" s="124" t="s">
        <v>1314</v>
      </c>
    </row>
    <row r="6137" spans="1:16" ht="51">
      <c r="A6137" s="266">
        <v>680</v>
      </c>
      <c r="B6137" s="124"/>
      <c r="C6137" s="125" t="s">
        <v>866</v>
      </c>
      <c r="D6137" s="195">
        <v>43241</v>
      </c>
      <c r="E6137" s="124" t="s">
        <v>11446</v>
      </c>
      <c r="F6137" s="124" t="s">
        <v>3</v>
      </c>
      <c r="G6137" s="124">
        <v>1624406</v>
      </c>
      <c r="H6137" s="124"/>
      <c r="I6137" s="128" t="s">
        <v>13704</v>
      </c>
      <c r="J6137" s="124"/>
      <c r="K6137" s="124"/>
      <c r="L6137" s="124"/>
      <c r="M6137" s="124"/>
      <c r="N6137" s="197">
        <v>0</v>
      </c>
      <c r="O6137" s="197">
        <v>100</v>
      </c>
      <c r="P6137" s="124" t="s">
        <v>1314</v>
      </c>
    </row>
    <row r="6138" spans="1:16" ht="51">
      <c r="A6138" s="266">
        <v>680</v>
      </c>
      <c r="B6138" s="124"/>
      <c r="C6138" s="125" t="s">
        <v>866</v>
      </c>
      <c r="D6138" s="195">
        <v>43241</v>
      </c>
      <c r="E6138" s="124" t="s">
        <v>11447</v>
      </c>
      <c r="F6138" s="124" t="s">
        <v>3</v>
      </c>
      <c r="G6138" s="124">
        <v>1624410</v>
      </c>
      <c r="H6138" s="124"/>
      <c r="I6138" s="128" t="s">
        <v>13705</v>
      </c>
      <c r="J6138" s="124"/>
      <c r="K6138" s="124"/>
      <c r="L6138" s="124"/>
      <c r="M6138" s="124"/>
      <c r="N6138" s="197">
        <v>0</v>
      </c>
      <c r="O6138" s="197">
        <v>20</v>
      </c>
      <c r="P6138" s="124" t="s">
        <v>1314</v>
      </c>
    </row>
    <row r="6139" spans="1:16" ht="51">
      <c r="A6139" s="266">
        <v>680</v>
      </c>
      <c r="B6139" s="124"/>
      <c r="C6139" s="125" t="s">
        <v>866</v>
      </c>
      <c r="D6139" s="195">
        <v>43241</v>
      </c>
      <c r="E6139" s="124" t="s">
        <v>11448</v>
      </c>
      <c r="F6139" s="124" t="s">
        <v>3</v>
      </c>
      <c r="G6139" s="124">
        <v>1624413</v>
      </c>
      <c r="H6139" s="124"/>
      <c r="I6139" s="128" t="s">
        <v>13706</v>
      </c>
      <c r="J6139" s="124"/>
      <c r="K6139" s="124"/>
      <c r="L6139" s="124"/>
      <c r="M6139" s="124"/>
      <c r="N6139" s="197">
        <v>0</v>
      </c>
      <c r="O6139" s="197">
        <v>27</v>
      </c>
      <c r="P6139" s="124" t="s">
        <v>1314</v>
      </c>
    </row>
    <row r="6140" spans="1:16" ht="51">
      <c r="A6140" s="266">
        <v>680</v>
      </c>
      <c r="B6140" s="124"/>
      <c r="C6140" s="125" t="s">
        <v>866</v>
      </c>
      <c r="D6140" s="195">
        <v>43241</v>
      </c>
      <c r="E6140" s="124" t="s">
        <v>11449</v>
      </c>
      <c r="F6140" s="124" t="s">
        <v>3</v>
      </c>
      <c r="G6140" s="124">
        <v>1624414</v>
      </c>
      <c r="H6140" s="124"/>
      <c r="I6140" s="128" t="s">
        <v>13707</v>
      </c>
      <c r="J6140" s="124"/>
      <c r="K6140" s="124"/>
      <c r="L6140" s="124"/>
      <c r="M6140" s="124"/>
      <c r="N6140" s="197">
        <v>0</v>
      </c>
      <c r="O6140" s="197">
        <v>6512.66</v>
      </c>
      <c r="P6140" s="124" t="s">
        <v>1314</v>
      </c>
    </row>
    <row r="6141" spans="1:16" ht="51">
      <c r="A6141" s="266">
        <v>373</v>
      </c>
      <c r="B6141" s="124"/>
      <c r="C6141" s="125" t="s">
        <v>1269</v>
      </c>
      <c r="D6141" s="195">
        <v>43241</v>
      </c>
      <c r="E6141" s="124" t="s">
        <v>11450</v>
      </c>
      <c r="F6141" s="124" t="s">
        <v>1315</v>
      </c>
      <c r="G6141" s="124">
        <v>17737365</v>
      </c>
      <c r="H6141" s="124"/>
      <c r="I6141" s="128" t="s">
        <v>13708</v>
      </c>
      <c r="J6141" s="124"/>
      <c r="K6141" s="124"/>
      <c r="L6141" s="124"/>
      <c r="M6141" s="124"/>
      <c r="N6141" s="197">
        <v>0</v>
      </c>
      <c r="O6141" s="197">
        <v>1128296.78</v>
      </c>
      <c r="P6141" s="124" t="s">
        <v>1314</v>
      </c>
    </row>
    <row r="6142" spans="1:16" ht="51">
      <c r="A6142" s="266">
        <v>373</v>
      </c>
      <c r="B6142" s="124"/>
      <c r="C6142" s="125" t="s">
        <v>1269</v>
      </c>
      <c r="D6142" s="195">
        <v>43241</v>
      </c>
      <c r="E6142" s="124" t="s">
        <v>11451</v>
      </c>
      <c r="F6142" s="124" t="s">
        <v>1315</v>
      </c>
      <c r="G6142" s="124">
        <v>17737368</v>
      </c>
      <c r="H6142" s="124"/>
      <c r="I6142" s="128" t="s">
        <v>13709</v>
      </c>
      <c r="J6142" s="124"/>
      <c r="K6142" s="124"/>
      <c r="L6142" s="124"/>
      <c r="M6142" s="124"/>
      <c r="N6142" s="197">
        <v>0</v>
      </c>
      <c r="O6142" s="197">
        <v>3760989.27</v>
      </c>
      <c r="P6142" s="124" t="s">
        <v>1314</v>
      </c>
    </row>
    <row r="6143" spans="1:16" ht="63.75">
      <c r="A6143" s="266">
        <v>373</v>
      </c>
      <c r="B6143" s="124"/>
      <c r="C6143" s="125" t="s">
        <v>1269</v>
      </c>
      <c r="D6143" s="195">
        <v>43241</v>
      </c>
      <c r="E6143" s="124" t="s">
        <v>11452</v>
      </c>
      <c r="F6143" s="124" t="s">
        <v>1315</v>
      </c>
      <c r="G6143" s="124">
        <v>17757269</v>
      </c>
      <c r="H6143" s="124"/>
      <c r="I6143" s="128" t="s">
        <v>13710</v>
      </c>
      <c r="J6143" s="124"/>
      <c r="K6143" s="124"/>
      <c r="L6143" s="124"/>
      <c r="M6143" s="124"/>
      <c r="N6143" s="197">
        <v>0</v>
      </c>
      <c r="O6143" s="197">
        <v>3845314.71</v>
      </c>
      <c r="P6143" s="124" t="s">
        <v>1314</v>
      </c>
    </row>
    <row r="6144" spans="1:16" ht="63.75">
      <c r="A6144" s="266" t="s">
        <v>620</v>
      </c>
      <c r="B6144" s="124"/>
      <c r="C6144" s="125" t="s">
        <v>714</v>
      </c>
      <c r="D6144" s="195">
        <v>43241</v>
      </c>
      <c r="E6144" s="124" t="s">
        <v>11453</v>
      </c>
      <c r="F6144" s="124" t="s">
        <v>11</v>
      </c>
      <c r="G6144" s="124">
        <v>10708</v>
      </c>
      <c r="H6144" s="124"/>
      <c r="I6144" s="128" t="s">
        <v>13711</v>
      </c>
      <c r="J6144" s="124"/>
      <c r="K6144" s="124"/>
      <c r="L6144" s="124"/>
      <c r="M6144" s="124"/>
      <c r="N6144" s="197">
        <v>19892.96</v>
      </c>
      <c r="O6144" s="197">
        <v>0</v>
      </c>
      <c r="P6144" s="124" t="s">
        <v>1314</v>
      </c>
    </row>
    <row r="6145" spans="1:16" ht="63.75">
      <c r="A6145" s="266" t="s">
        <v>620</v>
      </c>
      <c r="B6145" s="124"/>
      <c r="C6145" s="125" t="s">
        <v>714</v>
      </c>
      <c r="D6145" s="195">
        <v>43241</v>
      </c>
      <c r="E6145" s="124" t="s">
        <v>11454</v>
      </c>
      <c r="F6145" s="124" t="s">
        <v>11</v>
      </c>
      <c r="G6145" s="124">
        <v>10740</v>
      </c>
      <c r="H6145" s="124"/>
      <c r="I6145" s="128" t="s">
        <v>13712</v>
      </c>
      <c r="J6145" s="124"/>
      <c r="K6145" s="124"/>
      <c r="L6145" s="124"/>
      <c r="M6145" s="124"/>
      <c r="N6145" s="197">
        <v>746.15</v>
      </c>
      <c r="O6145" s="197">
        <v>0</v>
      </c>
      <c r="P6145" s="124" t="s">
        <v>1314</v>
      </c>
    </row>
    <row r="6146" spans="1:16" ht="63.75">
      <c r="A6146" s="266">
        <v>378</v>
      </c>
      <c r="B6146" s="124"/>
      <c r="C6146" s="125" t="s">
        <v>1274</v>
      </c>
      <c r="D6146" s="195">
        <v>43241</v>
      </c>
      <c r="E6146" s="124" t="s">
        <v>11455</v>
      </c>
      <c r="F6146" s="124" t="s">
        <v>11</v>
      </c>
      <c r="G6146" s="124">
        <v>922095</v>
      </c>
      <c r="H6146" s="124"/>
      <c r="I6146" s="128" t="s">
        <v>13713</v>
      </c>
      <c r="J6146" s="124"/>
      <c r="K6146" s="124"/>
      <c r="L6146" s="124"/>
      <c r="M6146" s="124"/>
      <c r="N6146" s="197">
        <v>50</v>
      </c>
      <c r="O6146" s="197">
        <v>0</v>
      </c>
      <c r="P6146" s="124" t="s">
        <v>1314</v>
      </c>
    </row>
    <row r="6147" spans="1:16" ht="76.5">
      <c r="A6147" s="266">
        <v>16</v>
      </c>
      <c r="B6147" s="124"/>
      <c r="C6147" s="125" t="s">
        <v>692</v>
      </c>
      <c r="D6147" s="195">
        <v>43241</v>
      </c>
      <c r="E6147" s="124" t="s">
        <v>11456</v>
      </c>
      <c r="F6147" s="124" t="s">
        <v>1257</v>
      </c>
      <c r="G6147" s="124">
        <v>4948</v>
      </c>
      <c r="H6147" s="124"/>
      <c r="I6147" s="128" t="s">
        <v>13714</v>
      </c>
      <c r="J6147" s="124"/>
      <c r="K6147" s="124"/>
      <c r="L6147" s="124"/>
      <c r="M6147" s="124"/>
      <c r="N6147" s="197">
        <v>2379.17</v>
      </c>
      <c r="O6147" s="197">
        <v>0</v>
      </c>
      <c r="P6147" s="124" t="s">
        <v>1314</v>
      </c>
    </row>
    <row r="6148" spans="1:16" ht="76.5">
      <c r="A6148" s="266">
        <v>16</v>
      </c>
      <c r="B6148" s="124"/>
      <c r="C6148" s="125" t="s">
        <v>692</v>
      </c>
      <c r="D6148" s="195">
        <v>43241</v>
      </c>
      <c r="E6148" s="124" t="s">
        <v>11457</v>
      </c>
      <c r="F6148" s="124" t="s">
        <v>15</v>
      </c>
      <c r="G6148" s="124">
        <v>4948</v>
      </c>
      <c r="H6148" s="124"/>
      <c r="I6148" s="128" t="s">
        <v>13715</v>
      </c>
      <c r="J6148" s="124"/>
      <c r="K6148" s="124"/>
      <c r="L6148" s="124"/>
      <c r="M6148" s="124"/>
      <c r="N6148" s="197">
        <v>331.81</v>
      </c>
      <c r="O6148" s="197">
        <v>0</v>
      </c>
      <c r="P6148" s="124" t="s">
        <v>1314</v>
      </c>
    </row>
    <row r="6149" spans="1:16" ht="89.25">
      <c r="A6149" s="266">
        <v>513</v>
      </c>
      <c r="B6149" s="124"/>
      <c r="C6149" s="125" t="s">
        <v>201</v>
      </c>
      <c r="D6149" s="195">
        <v>43241</v>
      </c>
      <c r="E6149" s="124" t="s">
        <v>11458</v>
      </c>
      <c r="F6149" s="124" t="s">
        <v>15</v>
      </c>
      <c r="G6149" s="124">
        <v>5019</v>
      </c>
      <c r="H6149" s="124"/>
      <c r="I6149" s="128" t="s">
        <v>13716</v>
      </c>
      <c r="J6149" s="124"/>
      <c r="K6149" s="124"/>
      <c r="L6149" s="124"/>
      <c r="M6149" s="124"/>
      <c r="N6149" s="197">
        <v>105624.3</v>
      </c>
      <c r="O6149" s="197">
        <v>0</v>
      </c>
      <c r="P6149" s="124" t="s">
        <v>1314</v>
      </c>
    </row>
    <row r="6150" spans="1:16" ht="89.25">
      <c r="A6150" s="266">
        <v>513</v>
      </c>
      <c r="B6150" s="124"/>
      <c r="C6150" s="125" t="s">
        <v>201</v>
      </c>
      <c r="D6150" s="195">
        <v>43241</v>
      </c>
      <c r="E6150" s="124" t="s">
        <v>11459</v>
      </c>
      <c r="F6150" s="124" t="s">
        <v>15</v>
      </c>
      <c r="G6150" s="124">
        <v>5026</v>
      </c>
      <c r="H6150" s="124"/>
      <c r="I6150" s="128" t="s">
        <v>13717</v>
      </c>
      <c r="J6150" s="124"/>
      <c r="K6150" s="124"/>
      <c r="L6150" s="124"/>
      <c r="M6150" s="124"/>
      <c r="N6150" s="197">
        <v>317.81</v>
      </c>
      <c r="O6150" s="197">
        <v>0</v>
      </c>
      <c r="P6150" s="124" t="s">
        <v>1314</v>
      </c>
    </row>
    <row r="6151" spans="1:16" ht="89.25">
      <c r="A6151" s="266">
        <v>35</v>
      </c>
      <c r="B6151" s="124"/>
      <c r="C6151" s="125" t="s">
        <v>696</v>
      </c>
      <c r="D6151" s="195">
        <v>43241</v>
      </c>
      <c r="E6151" s="124" t="s">
        <v>11460</v>
      </c>
      <c r="F6151" s="124" t="s">
        <v>15</v>
      </c>
      <c r="G6151" s="124">
        <v>5025</v>
      </c>
      <c r="H6151" s="124"/>
      <c r="I6151" s="128" t="s">
        <v>13718</v>
      </c>
      <c r="J6151" s="124"/>
      <c r="K6151" s="124"/>
      <c r="L6151" s="124"/>
      <c r="M6151" s="124"/>
      <c r="N6151" s="197">
        <v>295.11</v>
      </c>
      <c r="O6151" s="197">
        <v>0</v>
      </c>
      <c r="P6151" s="124" t="s">
        <v>1314</v>
      </c>
    </row>
    <row r="6152" spans="1:16" ht="76.5">
      <c r="A6152" s="266">
        <v>20</v>
      </c>
      <c r="B6152" s="124"/>
      <c r="C6152" s="125" t="s">
        <v>693</v>
      </c>
      <c r="D6152" s="195">
        <v>43241</v>
      </c>
      <c r="E6152" s="124" t="s">
        <v>11461</v>
      </c>
      <c r="F6152" s="124" t="s">
        <v>15</v>
      </c>
      <c r="G6152" s="124">
        <v>5022</v>
      </c>
      <c r="H6152" s="124"/>
      <c r="I6152" s="128" t="s">
        <v>13719</v>
      </c>
      <c r="J6152" s="124"/>
      <c r="K6152" s="124"/>
      <c r="L6152" s="124"/>
      <c r="M6152" s="124"/>
      <c r="N6152" s="197">
        <v>660.2</v>
      </c>
      <c r="O6152" s="197">
        <v>0</v>
      </c>
      <c r="P6152" s="124" t="s">
        <v>1314</v>
      </c>
    </row>
    <row r="6153" spans="1:16" ht="51">
      <c r="A6153" s="266" t="s">
        <v>619</v>
      </c>
      <c r="B6153" s="124"/>
      <c r="C6153" s="125" t="s">
        <v>713</v>
      </c>
      <c r="D6153" s="195">
        <v>43241</v>
      </c>
      <c r="E6153" s="124" t="s">
        <v>11462</v>
      </c>
      <c r="F6153" s="124" t="s">
        <v>6</v>
      </c>
      <c r="G6153" s="124">
        <v>976982</v>
      </c>
      <c r="H6153" s="124"/>
      <c r="I6153" s="128" t="s">
        <v>13720</v>
      </c>
      <c r="J6153" s="124"/>
      <c r="K6153" s="124"/>
      <c r="L6153" s="124"/>
      <c r="M6153" s="124"/>
      <c r="N6153" s="197">
        <v>0</v>
      </c>
      <c r="O6153" s="197">
        <v>19722.36</v>
      </c>
      <c r="P6153" s="124" t="s">
        <v>1314</v>
      </c>
    </row>
    <row r="6154" spans="1:16" ht="63.75">
      <c r="A6154" s="266">
        <v>10</v>
      </c>
      <c r="B6154" s="124"/>
      <c r="C6154" s="125" t="s">
        <v>690</v>
      </c>
      <c r="D6154" s="195">
        <v>43241</v>
      </c>
      <c r="E6154" s="124" t="s">
        <v>11463</v>
      </c>
      <c r="F6154" s="124" t="s">
        <v>6</v>
      </c>
      <c r="G6154" s="124">
        <v>742087</v>
      </c>
      <c r="H6154" s="124"/>
      <c r="I6154" s="128" t="s">
        <v>13721</v>
      </c>
      <c r="J6154" s="124"/>
      <c r="K6154" s="124"/>
      <c r="L6154" s="124"/>
      <c r="M6154" s="124"/>
      <c r="N6154" s="197">
        <v>0</v>
      </c>
      <c r="O6154" s="197">
        <v>41244.379999999997</v>
      </c>
      <c r="P6154" s="124" t="s">
        <v>1314</v>
      </c>
    </row>
    <row r="6155" spans="1:16" ht="63.75">
      <c r="A6155" s="266">
        <v>10</v>
      </c>
      <c r="B6155" s="124"/>
      <c r="C6155" s="125" t="s">
        <v>690</v>
      </c>
      <c r="D6155" s="195">
        <v>43241</v>
      </c>
      <c r="E6155" s="124" t="s">
        <v>11464</v>
      </c>
      <c r="F6155" s="124" t="s">
        <v>15</v>
      </c>
      <c r="G6155" s="124">
        <v>742088</v>
      </c>
      <c r="H6155" s="124"/>
      <c r="I6155" s="128" t="s">
        <v>13722</v>
      </c>
      <c r="J6155" s="124"/>
      <c r="K6155" s="124"/>
      <c r="L6155" s="124"/>
      <c r="M6155" s="124"/>
      <c r="N6155" s="197">
        <v>50</v>
      </c>
      <c r="O6155" s="197">
        <v>0</v>
      </c>
      <c r="P6155" s="124" t="s">
        <v>1314</v>
      </c>
    </row>
    <row r="6156" spans="1:16" ht="38.25">
      <c r="A6156" s="266">
        <v>117</v>
      </c>
      <c r="B6156" s="124"/>
      <c r="C6156" s="125" t="s">
        <v>722</v>
      </c>
      <c r="D6156" s="195">
        <v>43241</v>
      </c>
      <c r="E6156" s="124" t="s">
        <v>11465</v>
      </c>
      <c r="F6156" s="124" t="s">
        <v>11</v>
      </c>
      <c r="G6156" s="124">
        <v>922183</v>
      </c>
      <c r="H6156" s="124"/>
      <c r="I6156" s="128" t="s">
        <v>13723</v>
      </c>
      <c r="J6156" s="124"/>
      <c r="K6156" s="124"/>
      <c r="L6156" s="124"/>
      <c r="M6156" s="124"/>
      <c r="N6156" s="197">
        <v>50</v>
      </c>
      <c r="O6156" s="197">
        <v>0</v>
      </c>
      <c r="P6156" s="124" t="s">
        <v>1314</v>
      </c>
    </row>
    <row r="6157" spans="1:16" ht="38.25">
      <c r="A6157" s="266">
        <v>373</v>
      </c>
      <c r="B6157" s="124"/>
      <c r="C6157" s="125" t="s">
        <v>1269</v>
      </c>
      <c r="D6157" s="195">
        <v>43242</v>
      </c>
      <c r="E6157" s="124" t="s">
        <v>11466</v>
      </c>
      <c r="F6157" s="124" t="s">
        <v>3</v>
      </c>
      <c r="G6157" s="124">
        <v>1624882</v>
      </c>
      <c r="H6157" s="124"/>
      <c r="I6157" s="128" t="s">
        <v>13724</v>
      </c>
      <c r="J6157" s="124"/>
      <c r="K6157" s="124"/>
      <c r="L6157" s="124"/>
      <c r="M6157" s="124"/>
      <c r="N6157" s="197">
        <v>0</v>
      </c>
      <c r="O6157" s="197">
        <v>3649.58</v>
      </c>
      <c r="P6157" s="124" t="s">
        <v>1314</v>
      </c>
    </row>
    <row r="6158" spans="1:16" ht="51">
      <c r="A6158" s="266">
        <v>292</v>
      </c>
      <c r="B6158" s="124"/>
      <c r="C6158" s="125" t="s">
        <v>152</v>
      </c>
      <c r="D6158" s="195">
        <v>43242</v>
      </c>
      <c r="E6158" s="124" t="s">
        <v>11467</v>
      </c>
      <c r="F6158" s="124" t="s">
        <v>3</v>
      </c>
      <c r="G6158" s="124">
        <v>1624881</v>
      </c>
      <c r="H6158" s="124"/>
      <c r="I6158" s="128" t="s">
        <v>5651</v>
      </c>
      <c r="J6158" s="124"/>
      <c r="K6158" s="124"/>
      <c r="L6158" s="124"/>
      <c r="M6158" s="124"/>
      <c r="N6158" s="197">
        <v>0</v>
      </c>
      <c r="O6158" s="197">
        <v>81</v>
      </c>
      <c r="P6158" s="124" t="s">
        <v>1314</v>
      </c>
    </row>
    <row r="6159" spans="1:16" ht="51">
      <c r="A6159" s="266">
        <v>292</v>
      </c>
      <c r="B6159" s="124"/>
      <c r="C6159" s="125" t="s">
        <v>152</v>
      </c>
      <c r="D6159" s="195">
        <v>43242</v>
      </c>
      <c r="E6159" s="124" t="s">
        <v>11468</v>
      </c>
      <c r="F6159" s="124" t="s">
        <v>3</v>
      </c>
      <c r="G6159" s="124">
        <v>1624879</v>
      </c>
      <c r="H6159" s="124"/>
      <c r="I6159" s="128" t="s">
        <v>5651</v>
      </c>
      <c r="J6159" s="124"/>
      <c r="K6159" s="124"/>
      <c r="L6159" s="124"/>
      <c r="M6159" s="124"/>
      <c r="N6159" s="197">
        <v>0</v>
      </c>
      <c r="O6159" s="197">
        <v>75</v>
      </c>
      <c r="P6159" s="124" t="s">
        <v>1314</v>
      </c>
    </row>
    <row r="6160" spans="1:16" ht="51">
      <c r="A6160" s="266" t="s">
        <v>619</v>
      </c>
      <c r="B6160" s="124"/>
      <c r="C6160" s="125" t="s">
        <v>713</v>
      </c>
      <c r="D6160" s="195">
        <v>43242</v>
      </c>
      <c r="E6160" s="124" t="s">
        <v>11469</v>
      </c>
      <c r="F6160" s="124" t="s">
        <v>3</v>
      </c>
      <c r="G6160" s="124">
        <v>1624878</v>
      </c>
      <c r="H6160" s="124"/>
      <c r="I6160" s="128" t="s">
        <v>13725</v>
      </c>
      <c r="J6160" s="124"/>
      <c r="K6160" s="124"/>
      <c r="L6160" s="124"/>
      <c r="M6160" s="124"/>
      <c r="N6160" s="197">
        <v>0</v>
      </c>
      <c r="O6160" s="197">
        <v>3398.3</v>
      </c>
      <c r="P6160" s="124" t="s">
        <v>1314</v>
      </c>
    </row>
    <row r="6161" spans="1:16" ht="51">
      <c r="A6161" s="266">
        <v>292</v>
      </c>
      <c r="B6161" s="124"/>
      <c r="C6161" s="125" t="s">
        <v>152</v>
      </c>
      <c r="D6161" s="195">
        <v>43242</v>
      </c>
      <c r="E6161" s="124" t="s">
        <v>11470</v>
      </c>
      <c r="F6161" s="124" t="s">
        <v>3</v>
      </c>
      <c r="G6161" s="124">
        <v>1624877</v>
      </c>
      <c r="H6161" s="124"/>
      <c r="I6161" s="128" t="s">
        <v>5651</v>
      </c>
      <c r="J6161" s="124"/>
      <c r="K6161" s="124"/>
      <c r="L6161" s="124"/>
      <c r="M6161" s="124"/>
      <c r="N6161" s="197">
        <v>0</v>
      </c>
      <c r="O6161" s="197">
        <v>99</v>
      </c>
      <c r="P6161" s="124" t="s">
        <v>1314</v>
      </c>
    </row>
    <row r="6162" spans="1:16" ht="51">
      <c r="A6162" s="266">
        <v>41</v>
      </c>
      <c r="B6162" s="124"/>
      <c r="C6162" s="125" t="s">
        <v>697</v>
      </c>
      <c r="D6162" s="195">
        <v>43242</v>
      </c>
      <c r="E6162" s="124" t="s">
        <v>11471</v>
      </c>
      <c r="F6162" s="124" t="s">
        <v>3</v>
      </c>
      <c r="G6162" s="124">
        <v>1624876</v>
      </c>
      <c r="H6162" s="124"/>
      <c r="I6162" s="128" t="s">
        <v>13726</v>
      </c>
      <c r="J6162" s="124"/>
      <c r="K6162" s="124"/>
      <c r="L6162" s="124"/>
      <c r="M6162" s="124"/>
      <c r="N6162" s="197">
        <v>0</v>
      </c>
      <c r="O6162" s="197">
        <v>782</v>
      </c>
      <c r="P6162" s="124" t="s">
        <v>1314</v>
      </c>
    </row>
    <row r="6163" spans="1:16" ht="51">
      <c r="A6163" s="266">
        <v>292</v>
      </c>
      <c r="B6163" s="124"/>
      <c r="C6163" s="125" t="s">
        <v>152</v>
      </c>
      <c r="D6163" s="195">
        <v>43242</v>
      </c>
      <c r="E6163" s="124" t="s">
        <v>11472</v>
      </c>
      <c r="F6163" s="124" t="s">
        <v>3</v>
      </c>
      <c r="G6163" s="124">
        <v>1624874</v>
      </c>
      <c r="H6163" s="124"/>
      <c r="I6163" s="128" t="s">
        <v>5651</v>
      </c>
      <c r="J6163" s="124"/>
      <c r="K6163" s="124"/>
      <c r="L6163" s="124"/>
      <c r="M6163" s="124"/>
      <c r="N6163" s="197">
        <v>0</v>
      </c>
      <c r="O6163" s="197">
        <v>98</v>
      </c>
      <c r="P6163" s="124" t="s">
        <v>1314</v>
      </c>
    </row>
    <row r="6164" spans="1:16" ht="51">
      <c r="A6164" s="266">
        <v>292</v>
      </c>
      <c r="B6164" s="124"/>
      <c r="C6164" s="125" t="s">
        <v>152</v>
      </c>
      <c r="D6164" s="195">
        <v>43242</v>
      </c>
      <c r="E6164" s="124" t="s">
        <v>11473</v>
      </c>
      <c r="F6164" s="124" t="s">
        <v>3</v>
      </c>
      <c r="G6164" s="124">
        <v>1624884</v>
      </c>
      <c r="H6164" s="124"/>
      <c r="I6164" s="128" t="s">
        <v>5651</v>
      </c>
      <c r="J6164" s="124"/>
      <c r="K6164" s="124"/>
      <c r="L6164" s="124"/>
      <c r="M6164" s="124"/>
      <c r="N6164" s="197">
        <v>0</v>
      </c>
      <c r="O6164" s="197">
        <v>104</v>
      </c>
      <c r="P6164" s="124" t="s">
        <v>1314</v>
      </c>
    </row>
    <row r="6165" spans="1:16" ht="51">
      <c r="A6165" s="266">
        <v>292</v>
      </c>
      <c r="B6165" s="124"/>
      <c r="C6165" s="125" t="s">
        <v>152</v>
      </c>
      <c r="D6165" s="195">
        <v>43242</v>
      </c>
      <c r="E6165" s="124" t="s">
        <v>11474</v>
      </c>
      <c r="F6165" s="124" t="s">
        <v>3</v>
      </c>
      <c r="G6165" s="124">
        <v>1624886</v>
      </c>
      <c r="H6165" s="124"/>
      <c r="I6165" s="128" t="s">
        <v>5651</v>
      </c>
      <c r="J6165" s="124"/>
      <c r="K6165" s="124"/>
      <c r="L6165" s="124"/>
      <c r="M6165" s="124"/>
      <c r="N6165" s="197">
        <v>0</v>
      </c>
      <c r="O6165" s="197">
        <v>83</v>
      </c>
      <c r="P6165" s="124" t="s">
        <v>1314</v>
      </c>
    </row>
    <row r="6166" spans="1:16" ht="51">
      <c r="A6166" s="266">
        <v>292</v>
      </c>
      <c r="B6166" s="124"/>
      <c r="C6166" s="125" t="s">
        <v>152</v>
      </c>
      <c r="D6166" s="195">
        <v>43242</v>
      </c>
      <c r="E6166" s="124" t="s">
        <v>11475</v>
      </c>
      <c r="F6166" s="124" t="s">
        <v>3</v>
      </c>
      <c r="G6166" s="124">
        <v>1624888</v>
      </c>
      <c r="H6166" s="124"/>
      <c r="I6166" s="128" t="s">
        <v>5651</v>
      </c>
      <c r="J6166" s="124"/>
      <c r="K6166" s="124"/>
      <c r="L6166" s="124"/>
      <c r="M6166" s="124"/>
      <c r="N6166" s="197">
        <v>0</v>
      </c>
      <c r="O6166" s="197">
        <v>79</v>
      </c>
      <c r="P6166" s="124" t="s">
        <v>1314</v>
      </c>
    </row>
    <row r="6167" spans="1:16" ht="51">
      <c r="A6167" s="266">
        <v>292</v>
      </c>
      <c r="B6167" s="124"/>
      <c r="C6167" s="125" t="s">
        <v>152</v>
      </c>
      <c r="D6167" s="195">
        <v>43242</v>
      </c>
      <c r="E6167" s="124" t="s">
        <v>11476</v>
      </c>
      <c r="F6167" s="124" t="s">
        <v>3</v>
      </c>
      <c r="G6167" s="124">
        <v>1624894</v>
      </c>
      <c r="H6167" s="124"/>
      <c r="I6167" s="128" t="s">
        <v>5651</v>
      </c>
      <c r="J6167" s="124"/>
      <c r="K6167" s="124"/>
      <c r="L6167" s="124"/>
      <c r="M6167" s="124"/>
      <c r="N6167" s="197">
        <v>0</v>
      </c>
      <c r="O6167" s="197">
        <v>76</v>
      </c>
      <c r="P6167" s="124" t="s">
        <v>1314</v>
      </c>
    </row>
    <row r="6168" spans="1:16" ht="51">
      <c r="A6168" s="266">
        <v>292</v>
      </c>
      <c r="B6168" s="124"/>
      <c r="C6168" s="125" t="s">
        <v>152</v>
      </c>
      <c r="D6168" s="195">
        <v>43242</v>
      </c>
      <c r="E6168" s="124" t="s">
        <v>11477</v>
      </c>
      <c r="F6168" s="124" t="s">
        <v>3</v>
      </c>
      <c r="G6168" s="124">
        <v>1624897</v>
      </c>
      <c r="H6168" s="124"/>
      <c r="I6168" s="128" t="s">
        <v>5651</v>
      </c>
      <c r="J6168" s="124"/>
      <c r="K6168" s="124"/>
      <c r="L6168" s="124"/>
      <c r="M6168" s="124"/>
      <c r="N6168" s="197">
        <v>0</v>
      </c>
      <c r="O6168" s="197">
        <v>72</v>
      </c>
      <c r="P6168" s="124" t="s">
        <v>1314</v>
      </c>
    </row>
    <row r="6169" spans="1:16" ht="51">
      <c r="A6169" s="266">
        <v>292</v>
      </c>
      <c r="B6169" s="124"/>
      <c r="C6169" s="125" t="s">
        <v>152</v>
      </c>
      <c r="D6169" s="195">
        <v>43242</v>
      </c>
      <c r="E6169" s="124" t="s">
        <v>11478</v>
      </c>
      <c r="F6169" s="124" t="s">
        <v>3</v>
      </c>
      <c r="G6169" s="124">
        <v>1624899</v>
      </c>
      <c r="H6169" s="124"/>
      <c r="I6169" s="128" t="s">
        <v>5651</v>
      </c>
      <c r="J6169" s="124"/>
      <c r="K6169" s="124"/>
      <c r="L6169" s="124"/>
      <c r="M6169" s="124"/>
      <c r="N6169" s="197">
        <v>0</v>
      </c>
      <c r="O6169" s="197">
        <v>64</v>
      </c>
      <c r="P6169" s="124" t="s">
        <v>1314</v>
      </c>
    </row>
    <row r="6170" spans="1:16" ht="51">
      <c r="A6170" s="266">
        <v>292</v>
      </c>
      <c r="B6170" s="124"/>
      <c r="C6170" s="125" t="s">
        <v>152</v>
      </c>
      <c r="D6170" s="195">
        <v>43242</v>
      </c>
      <c r="E6170" s="124" t="s">
        <v>11479</v>
      </c>
      <c r="F6170" s="124" t="s">
        <v>3</v>
      </c>
      <c r="G6170" s="124">
        <v>1624900</v>
      </c>
      <c r="H6170" s="124"/>
      <c r="I6170" s="128" t="s">
        <v>5651</v>
      </c>
      <c r="J6170" s="124"/>
      <c r="K6170" s="124"/>
      <c r="L6170" s="124"/>
      <c r="M6170" s="124"/>
      <c r="N6170" s="197">
        <v>0</v>
      </c>
      <c r="O6170" s="197">
        <v>64</v>
      </c>
      <c r="P6170" s="124" t="s">
        <v>1314</v>
      </c>
    </row>
    <row r="6171" spans="1:16" ht="51">
      <c r="A6171" s="266">
        <v>292</v>
      </c>
      <c r="B6171" s="124"/>
      <c r="C6171" s="125" t="s">
        <v>152</v>
      </c>
      <c r="D6171" s="195">
        <v>43242</v>
      </c>
      <c r="E6171" s="124" t="s">
        <v>11480</v>
      </c>
      <c r="F6171" s="124" t="s">
        <v>3</v>
      </c>
      <c r="G6171" s="124">
        <v>1624901</v>
      </c>
      <c r="H6171" s="124"/>
      <c r="I6171" s="128" t="s">
        <v>13727</v>
      </c>
      <c r="J6171" s="124"/>
      <c r="K6171" s="124"/>
      <c r="L6171" s="124"/>
      <c r="M6171" s="124"/>
      <c r="N6171" s="197">
        <v>0</v>
      </c>
      <c r="O6171" s="197">
        <v>87</v>
      </c>
      <c r="P6171" s="124" t="s">
        <v>1314</v>
      </c>
    </row>
    <row r="6172" spans="1:16" ht="51">
      <c r="A6172" s="266">
        <v>292</v>
      </c>
      <c r="B6172" s="124"/>
      <c r="C6172" s="125" t="s">
        <v>152</v>
      </c>
      <c r="D6172" s="195">
        <v>43242</v>
      </c>
      <c r="E6172" s="124" t="s">
        <v>11481</v>
      </c>
      <c r="F6172" s="124" t="s">
        <v>3</v>
      </c>
      <c r="G6172" s="124">
        <v>1624903</v>
      </c>
      <c r="H6172" s="124"/>
      <c r="I6172" s="128" t="s">
        <v>5651</v>
      </c>
      <c r="J6172" s="124"/>
      <c r="K6172" s="124"/>
      <c r="L6172" s="124"/>
      <c r="M6172" s="124"/>
      <c r="N6172" s="197">
        <v>0</v>
      </c>
      <c r="O6172" s="197">
        <v>90</v>
      </c>
      <c r="P6172" s="124" t="s">
        <v>1314</v>
      </c>
    </row>
    <row r="6173" spans="1:16" ht="51">
      <c r="A6173" s="266">
        <v>86</v>
      </c>
      <c r="B6173" s="124"/>
      <c r="C6173" s="125" t="s">
        <v>710</v>
      </c>
      <c r="D6173" s="195">
        <v>43242</v>
      </c>
      <c r="E6173" s="124" t="s">
        <v>11482</v>
      </c>
      <c r="F6173" s="124" t="s">
        <v>3</v>
      </c>
      <c r="G6173" s="124">
        <v>1624789</v>
      </c>
      <c r="H6173" s="124"/>
      <c r="I6173" s="128" t="s">
        <v>13728</v>
      </c>
      <c r="J6173" s="124"/>
      <c r="K6173" s="124"/>
      <c r="L6173" s="124"/>
      <c r="M6173" s="124"/>
      <c r="N6173" s="197">
        <v>0</v>
      </c>
      <c r="O6173" s="197">
        <v>3</v>
      </c>
      <c r="P6173" s="124" t="s">
        <v>1314</v>
      </c>
    </row>
    <row r="6174" spans="1:16" ht="38.25">
      <c r="A6174" s="266">
        <v>526</v>
      </c>
      <c r="B6174" s="124"/>
      <c r="C6174" s="125" t="s">
        <v>846</v>
      </c>
      <c r="D6174" s="195">
        <v>43242</v>
      </c>
      <c r="E6174" s="124" t="s">
        <v>11483</v>
      </c>
      <c r="F6174" s="124" t="s">
        <v>3</v>
      </c>
      <c r="G6174" s="124">
        <v>1624812</v>
      </c>
      <c r="H6174" s="124"/>
      <c r="I6174" s="128" t="s">
        <v>13729</v>
      </c>
      <c r="J6174" s="124"/>
      <c r="K6174" s="124"/>
      <c r="L6174" s="124"/>
      <c r="M6174" s="124"/>
      <c r="N6174" s="197">
        <v>0</v>
      </c>
      <c r="O6174" s="197">
        <v>35.03</v>
      </c>
      <c r="P6174" s="124" t="s">
        <v>1314</v>
      </c>
    </row>
    <row r="6175" spans="1:16" ht="63.75">
      <c r="A6175" s="266">
        <v>348</v>
      </c>
      <c r="B6175" s="124"/>
      <c r="C6175" s="125" t="s">
        <v>822</v>
      </c>
      <c r="D6175" s="195">
        <v>43242</v>
      </c>
      <c r="E6175" s="124" t="s">
        <v>11484</v>
      </c>
      <c r="F6175" s="124" t="s">
        <v>3</v>
      </c>
      <c r="G6175" s="124">
        <v>1624817</v>
      </c>
      <c r="H6175" s="124"/>
      <c r="I6175" s="128" t="s">
        <v>13730</v>
      </c>
      <c r="J6175" s="124"/>
      <c r="K6175" s="124"/>
      <c r="L6175" s="124"/>
      <c r="M6175" s="124"/>
      <c r="N6175" s="197">
        <v>0</v>
      </c>
      <c r="O6175" s="197">
        <v>371</v>
      </c>
      <c r="P6175" s="124" t="s">
        <v>1314</v>
      </c>
    </row>
    <row r="6176" spans="1:16" ht="51">
      <c r="A6176" s="266">
        <v>41</v>
      </c>
      <c r="B6176" s="124"/>
      <c r="C6176" s="125" t="s">
        <v>697</v>
      </c>
      <c r="D6176" s="195">
        <v>43242</v>
      </c>
      <c r="E6176" s="124" t="s">
        <v>11485</v>
      </c>
      <c r="F6176" s="124" t="s">
        <v>3</v>
      </c>
      <c r="G6176" s="124">
        <v>1624836</v>
      </c>
      <c r="H6176" s="124"/>
      <c r="I6176" s="128" t="s">
        <v>13731</v>
      </c>
      <c r="J6176" s="124"/>
      <c r="K6176" s="124"/>
      <c r="L6176" s="124"/>
      <c r="M6176" s="124"/>
      <c r="N6176" s="197">
        <v>0</v>
      </c>
      <c r="O6176" s="197">
        <v>40</v>
      </c>
      <c r="P6176" s="124" t="s">
        <v>1314</v>
      </c>
    </row>
    <row r="6177" spans="1:16" ht="51">
      <c r="A6177" s="266" t="s">
        <v>619</v>
      </c>
      <c r="B6177" s="124"/>
      <c r="C6177" s="125" t="s">
        <v>713</v>
      </c>
      <c r="D6177" s="195">
        <v>43242</v>
      </c>
      <c r="E6177" s="124" t="s">
        <v>11486</v>
      </c>
      <c r="F6177" s="124" t="s">
        <v>3</v>
      </c>
      <c r="G6177" s="124">
        <v>1624839</v>
      </c>
      <c r="H6177" s="124"/>
      <c r="I6177" s="128" t="s">
        <v>13732</v>
      </c>
      <c r="J6177" s="124"/>
      <c r="K6177" s="124"/>
      <c r="L6177" s="124"/>
      <c r="M6177" s="124"/>
      <c r="N6177" s="197">
        <v>0</v>
      </c>
      <c r="O6177" s="197">
        <v>493.05</v>
      </c>
      <c r="P6177" s="124" t="s">
        <v>1314</v>
      </c>
    </row>
    <row r="6178" spans="1:16" ht="51">
      <c r="A6178" s="266">
        <v>41</v>
      </c>
      <c r="B6178" s="124"/>
      <c r="C6178" s="125" t="s">
        <v>697</v>
      </c>
      <c r="D6178" s="195">
        <v>43242</v>
      </c>
      <c r="E6178" s="124" t="s">
        <v>11487</v>
      </c>
      <c r="F6178" s="124" t="s">
        <v>3</v>
      </c>
      <c r="G6178" s="124">
        <v>1624842</v>
      </c>
      <c r="H6178" s="124"/>
      <c r="I6178" s="128" t="s">
        <v>13733</v>
      </c>
      <c r="J6178" s="124"/>
      <c r="K6178" s="124"/>
      <c r="L6178" s="124"/>
      <c r="M6178" s="124"/>
      <c r="N6178" s="197">
        <v>0</v>
      </c>
      <c r="O6178" s="197">
        <v>1539</v>
      </c>
      <c r="P6178" s="124" t="s">
        <v>1314</v>
      </c>
    </row>
    <row r="6179" spans="1:16" ht="51">
      <c r="A6179" s="266" t="s">
        <v>619</v>
      </c>
      <c r="B6179" s="124"/>
      <c r="C6179" s="125" t="s">
        <v>713</v>
      </c>
      <c r="D6179" s="195">
        <v>43242</v>
      </c>
      <c r="E6179" s="124" t="s">
        <v>11488</v>
      </c>
      <c r="F6179" s="124" t="s">
        <v>3</v>
      </c>
      <c r="G6179" s="124">
        <v>1624843</v>
      </c>
      <c r="H6179" s="124"/>
      <c r="I6179" s="128" t="s">
        <v>13734</v>
      </c>
      <c r="J6179" s="124"/>
      <c r="K6179" s="124"/>
      <c r="L6179" s="124"/>
      <c r="M6179" s="124"/>
      <c r="N6179" s="197">
        <v>0</v>
      </c>
      <c r="O6179" s="197">
        <v>492</v>
      </c>
      <c r="P6179" s="124" t="s">
        <v>1314</v>
      </c>
    </row>
    <row r="6180" spans="1:16" ht="51">
      <c r="A6180" s="266">
        <v>203</v>
      </c>
      <c r="B6180" s="124"/>
      <c r="C6180" s="125" t="s">
        <v>757</v>
      </c>
      <c r="D6180" s="195">
        <v>43242</v>
      </c>
      <c r="E6180" s="124" t="s">
        <v>11489</v>
      </c>
      <c r="F6180" s="124" t="s">
        <v>3</v>
      </c>
      <c r="G6180" s="124">
        <v>1624847</v>
      </c>
      <c r="H6180" s="124"/>
      <c r="I6180" s="128" t="s">
        <v>13735</v>
      </c>
      <c r="J6180" s="124"/>
      <c r="K6180" s="124"/>
      <c r="L6180" s="124"/>
      <c r="M6180" s="124"/>
      <c r="N6180" s="197">
        <v>0</v>
      </c>
      <c r="O6180" s="197">
        <v>371</v>
      </c>
      <c r="P6180" s="124" t="s">
        <v>1314</v>
      </c>
    </row>
    <row r="6181" spans="1:16" ht="38.25">
      <c r="A6181" s="266">
        <v>526</v>
      </c>
      <c r="B6181" s="124"/>
      <c r="C6181" s="125" t="s">
        <v>846</v>
      </c>
      <c r="D6181" s="195">
        <v>43242</v>
      </c>
      <c r="E6181" s="124" t="s">
        <v>11490</v>
      </c>
      <c r="F6181" s="124" t="s">
        <v>3</v>
      </c>
      <c r="G6181" s="124">
        <v>1624852</v>
      </c>
      <c r="H6181" s="124"/>
      <c r="I6181" s="128" t="s">
        <v>13736</v>
      </c>
      <c r="J6181" s="124"/>
      <c r="K6181" s="124"/>
      <c r="L6181" s="124"/>
      <c r="M6181" s="124"/>
      <c r="N6181" s="197">
        <v>0</v>
      </c>
      <c r="O6181" s="197">
        <v>77</v>
      </c>
      <c r="P6181" s="124" t="s">
        <v>1314</v>
      </c>
    </row>
    <row r="6182" spans="1:16" ht="51">
      <c r="A6182" s="266">
        <v>212</v>
      </c>
      <c r="B6182" s="124"/>
      <c r="C6182" s="125" t="s">
        <v>761</v>
      </c>
      <c r="D6182" s="195">
        <v>43242</v>
      </c>
      <c r="E6182" s="124" t="s">
        <v>11491</v>
      </c>
      <c r="F6182" s="124" t="s">
        <v>3</v>
      </c>
      <c r="G6182" s="124">
        <v>1624854</v>
      </c>
      <c r="H6182" s="124"/>
      <c r="I6182" s="128" t="s">
        <v>13737</v>
      </c>
      <c r="J6182" s="124"/>
      <c r="K6182" s="124"/>
      <c r="L6182" s="124"/>
      <c r="M6182" s="124"/>
      <c r="N6182" s="197">
        <v>0</v>
      </c>
      <c r="O6182" s="197">
        <v>576</v>
      </c>
      <c r="P6182" s="124" t="s">
        <v>1314</v>
      </c>
    </row>
    <row r="6183" spans="1:16" ht="51">
      <c r="A6183" s="266" t="s">
        <v>619</v>
      </c>
      <c r="B6183" s="124"/>
      <c r="C6183" s="125" t="s">
        <v>713</v>
      </c>
      <c r="D6183" s="195">
        <v>43242</v>
      </c>
      <c r="E6183" s="124" t="s">
        <v>11492</v>
      </c>
      <c r="F6183" s="124" t="s">
        <v>3</v>
      </c>
      <c r="G6183" s="124">
        <v>1624855</v>
      </c>
      <c r="H6183" s="124"/>
      <c r="I6183" s="128" t="s">
        <v>13738</v>
      </c>
      <c r="J6183" s="124"/>
      <c r="K6183" s="124"/>
      <c r="L6183" s="124"/>
      <c r="M6183" s="124"/>
      <c r="N6183" s="197">
        <v>0</v>
      </c>
      <c r="O6183" s="197">
        <v>1162.5</v>
      </c>
      <c r="P6183" s="124" t="s">
        <v>1314</v>
      </c>
    </row>
    <row r="6184" spans="1:16" ht="51">
      <c r="A6184" s="266" t="s">
        <v>619</v>
      </c>
      <c r="B6184" s="124"/>
      <c r="C6184" s="125" t="s">
        <v>713</v>
      </c>
      <c r="D6184" s="195">
        <v>43242</v>
      </c>
      <c r="E6184" s="124" t="s">
        <v>11493</v>
      </c>
      <c r="F6184" s="124" t="s">
        <v>3</v>
      </c>
      <c r="G6184" s="124">
        <v>1624864</v>
      </c>
      <c r="H6184" s="124"/>
      <c r="I6184" s="128" t="s">
        <v>8886</v>
      </c>
      <c r="J6184" s="124"/>
      <c r="K6184" s="124"/>
      <c r="L6184" s="124"/>
      <c r="M6184" s="124"/>
      <c r="N6184" s="197">
        <v>0</v>
      </c>
      <c r="O6184" s="197">
        <v>70</v>
      </c>
      <c r="P6184" s="124" t="s">
        <v>1314</v>
      </c>
    </row>
    <row r="6185" spans="1:16" ht="51">
      <c r="A6185" s="266" t="s">
        <v>619</v>
      </c>
      <c r="B6185" s="124"/>
      <c r="C6185" s="125" t="s">
        <v>713</v>
      </c>
      <c r="D6185" s="195">
        <v>43242</v>
      </c>
      <c r="E6185" s="124" t="s">
        <v>11494</v>
      </c>
      <c r="F6185" s="124" t="s">
        <v>3</v>
      </c>
      <c r="G6185" s="124">
        <v>1624865</v>
      </c>
      <c r="H6185" s="124"/>
      <c r="I6185" s="128" t="s">
        <v>8886</v>
      </c>
      <c r="J6185" s="124"/>
      <c r="K6185" s="124"/>
      <c r="L6185" s="124"/>
      <c r="M6185" s="124"/>
      <c r="N6185" s="197">
        <v>0</v>
      </c>
      <c r="O6185" s="197">
        <v>112</v>
      </c>
      <c r="P6185" s="124" t="s">
        <v>1314</v>
      </c>
    </row>
    <row r="6186" spans="1:16" ht="51">
      <c r="A6186" s="266">
        <v>292</v>
      </c>
      <c r="B6186" s="124"/>
      <c r="C6186" s="125" t="s">
        <v>152</v>
      </c>
      <c r="D6186" s="195">
        <v>43242</v>
      </c>
      <c r="E6186" s="124" t="s">
        <v>11495</v>
      </c>
      <c r="F6186" s="124" t="s">
        <v>3</v>
      </c>
      <c r="G6186" s="124">
        <v>1624904</v>
      </c>
      <c r="H6186" s="124"/>
      <c r="I6186" s="128" t="s">
        <v>5651</v>
      </c>
      <c r="J6186" s="124"/>
      <c r="K6186" s="124"/>
      <c r="L6186" s="124"/>
      <c r="M6186" s="124"/>
      <c r="N6186" s="197">
        <v>0</v>
      </c>
      <c r="O6186" s="197">
        <v>97</v>
      </c>
      <c r="P6186" s="124" t="s">
        <v>1314</v>
      </c>
    </row>
    <row r="6187" spans="1:16" ht="51">
      <c r="A6187" s="266">
        <v>292</v>
      </c>
      <c r="B6187" s="124"/>
      <c r="C6187" s="125" t="s">
        <v>152</v>
      </c>
      <c r="D6187" s="195">
        <v>43242</v>
      </c>
      <c r="E6187" s="124" t="s">
        <v>11496</v>
      </c>
      <c r="F6187" s="124" t="s">
        <v>3</v>
      </c>
      <c r="G6187" s="124">
        <v>1624906</v>
      </c>
      <c r="H6187" s="124"/>
      <c r="I6187" s="128" t="s">
        <v>5651</v>
      </c>
      <c r="J6187" s="124"/>
      <c r="K6187" s="124"/>
      <c r="L6187" s="124"/>
      <c r="M6187" s="124"/>
      <c r="N6187" s="197">
        <v>0</v>
      </c>
      <c r="O6187" s="197">
        <v>54</v>
      </c>
      <c r="P6187" s="124" t="s">
        <v>1314</v>
      </c>
    </row>
    <row r="6188" spans="1:16" ht="51">
      <c r="A6188" s="266">
        <v>292</v>
      </c>
      <c r="B6188" s="124"/>
      <c r="C6188" s="125" t="s">
        <v>152</v>
      </c>
      <c r="D6188" s="195">
        <v>43242</v>
      </c>
      <c r="E6188" s="124" t="s">
        <v>11497</v>
      </c>
      <c r="F6188" s="124" t="s">
        <v>3</v>
      </c>
      <c r="G6188" s="124">
        <v>1624931</v>
      </c>
      <c r="H6188" s="124"/>
      <c r="I6188" s="128" t="s">
        <v>13739</v>
      </c>
      <c r="J6188" s="124"/>
      <c r="K6188" s="124"/>
      <c r="L6188" s="124"/>
      <c r="M6188" s="124"/>
      <c r="N6188" s="197">
        <v>0</v>
      </c>
      <c r="O6188" s="197">
        <v>1400</v>
      </c>
      <c r="P6188" s="124" t="s">
        <v>1314</v>
      </c>
    </row>
    <row r="6189" spans="1:16" ht="63.75">
      <c r="A6189" s="266">
        <v>234</v>
      </c>
      <c r="B6189" s="124"/>
      <c r="C6189" s="125" t="s">
        <v>124</v>
      </c>
      <c r="D6189" s="195">
        <v>43242</v>
      </c>
      <c r="E6189" s="124" t="s">
        <v>11498</v>
      </c>
      <c r="F6189" s="124" t="s">
        <v>3</v>
      </c>
      <c r="G6189" s="124">
        <v>1624933</v>
      </c>
      <c r="H6189" s="124"/>
      <c r="I6189" s="128" t="s">
        <v>13740</v>
      </c>
      <c r="J6189" s="124"/>
      <c r="K6189" s="124"/>
      <c r="L6189" s="124"/>
      <c r="M6189" s="124"/>
      <c r="N6189" s="197">
        <v>0</v>
      </c>
      <c r="O6189" s="197">
        <v>155</v>
      </c>
      <c r="P6189" s="124" t="s">
        <v>1314</v>
      </c>
    </row>
    <row r="6190" spans="1:16" ht="51">
      <c r="A6190" s="266">
        <v>234</v>
      </c>
      <c r="B6190" s="124"/>
      <c r="C6190" s="125" t="s">
        <v>124</v>
      </c>
      <c r="D6190" s="195">
        <v>43242</v>
      </c>
      <c r="E6190" s="124" t="s">
        <v>11499</v>
      </c>
      <c r="F6190" s="124" t="s">
        <v>3</v>
      </c>
      <c r="G6190" s="124">
        <v>1624936</v>
      </c>
      <c r="H6190" s="124"/>
      <c r="I6190" s="128" t="s">
        <v>13741</v>
      </c>
      <c r="J6190" s="124"/>
      <c r="K6190" s="124"/>
      <c r="L6190" s="124"/>
      <c r="M6190" s="124"/>
      <c r="N6190" s="197">
        <v>0</v>
      </c>
      <c r="O6190" s="197">
        <v>170</v>
      </c>
      <c r="P6190" s="124" t="s">
        <v>1314</v>
      </c>
    </row>
    <row r="6191" spans="1:16" ht="51">
      <c r="A6191" s="266">
        <v>234</v>
      </c>
      <c r="B6191" s="124"/>
      <c r="C6191" s="125" t="s">
        <v>124</v>
      </c>
      <c r="D6191" s="195">
        <v>43242</v>
      </c>
      <c r="E6191" s="124" t="s">
        <v>11500</v>
      </c>
      <c r="F6191" s="124" t="s">
        <v>3</v>
      </c>
      <c r="G6191" s="124">
        <v>1624939</v>
      </c>
      <c r="H6191" s="124"/>
      <c r="I6191" s="128" t="s">
        <v>13742</v>
      </c>
      <c r="J6191" s="124"/>
      <c r="K6191" s="124"/>
      <c r="L6191" s="124"/>
      <c r="M6191" s="124"/>
      <c r="N6191" s="197">
        <v>0</v>
      </c>
      <c r="O6191" s="197">
        <v>42</v>
      </c>
      <c r="P6191" s="124" t="s">
        <v>1314</v>
      </c>
    </row>
    <row r="6192" spans="1:16" ht="51">
      <c r="A6192" s="266">
        <v>234</v>
      </c>
      <c r="B6192" s="124"/>
      <c r="C6192" s="125" t="s">
        <v>124</v>
      </c>
      <c r="D6192" s="195">
        <v>43242</v>
      </c>
      <c r="E6192" s="124" t="s">
        <v>11501</v>
      </c>
      <c r="F6192" s="124" t="s">
        <v>3</v>
      </c>
      <c r="G6192" s="124">
        <v>1624942</v>
      </c>
      <c r="H6192" s="124"/>
      <c r="I6192" s="128" t="s">
        <v>13743</v>
      </c>
      <c r="J6192" s="124"/>
      <c r="K6192" s="124"/>
      <c r="L6192" s="124"/>
      <c r="M6192" s="124"/>
      <c r="N6192" s="197">
        <v>0</v>
      </c>
      <c r="O6192" s="197">
        <v>530.9</v>
      </c>
      <c r="P6192" s="124" t="s">
        <v>1314</v>
      </c>
    </row>
    <row r="6193" spans="1:16" ht="51">
      <c r="A6193" s="266" t="s">
        <v>619</v>
      </c>
      <c r="B6193" s="124"/>
      <c r="C6193" s="125" t="s">
        <v>713</v>
      </c>
      <c r="D6193" s="195">
        <v>43242</v>
      </c>
      <c r="E6193" s="124" t="s">
        <v>11502</v>
      </c>
      <c r="F6193" s="124" t="s">
        <v>3</v>
      </c>
      <c r="G6193" s="124">
        <v>1624948</v>
      </c>
      <c r="H6193" s="124"/>
      <c r="I6193" s="128" t="s">
        <v>13744</v>
      </c>
      <c r="J6193" s="124"/>
      <c r="K6193" s="124"/>
      <c r="L6193" s="124"/>
      <c r="M6193" s="124"/>
      <c r="N6193" s="197">
        <v>0</v>
      </c>
      <c r="O6193" s="197">
        <v>691</v>
      </c>
      <c r="P6193" s="124" t="s">
        <v>1314</v>
      </c>
    </row>
    <row r="6194" spans="1:16" ht="51">
      <c r="A6194" s="266" t="s">
        <v>619</v>
      </c>
      <c r="B6194" s="124"/>
      <c r="C6194" s="125" t="s">
        <v>713</v>
      </c>
      <c r="D6194" s="195">
        <v>43242</v>
      </c>
      <c r="E6194" s="124" t="s">
        <v>11503</v>
      </c>
      <c r="F6194" s="124" t="s">
        <v>3</v>
      </c>
      <c r="G6194" s="124">
        <v>1624961</v>
      </c>
      <c r="H6194" s="124"/>
      <c r="I6194" s="128" t="s">
        <v>13745</v>
      </c>
      <c r="J6194" s="124"/>
      <c r="K6194" s="124"/>
      <c r="L6194" s="124"/>
      <c r="M6194" s="124"/>
      <c r="N6194" s="197">
        <v>0</v>
      </c>
      <c r="O6194" s="197">
        <v>50</v>
      </c>
      <c r="P6194" s="124" t="s">
        <v>1314</v>
      </c>
    </row>
    <row r="6195" spans="1:16" ht="38.25">
      <c r="A6195" s="266">
        <v>526</v>
      </c>
      <c r="B6195" s="124"/>
      <c r="C6195" s="125" t="s">
        <v>846</v>
      </c>
      <c r="D6195" s="195">
        <v>43242</v>
      </c>
      <c r="E6195" s="124" t="s">
        <v>11504</v>
      </c>
      <c r="F6195" s="124" t="s">
        <v>3</v>
      </c>
      <c r="G6195" s="124">
        <v>1624977</v>
      </c>
      <c r="H6195" s="124"/>
      <c r="I6195" s="128" t="s">
        <v>13746</v>
      </c>
      <c r="J6195" s="124"/>
      <c r="K6195" s="124"/>
      <c r="L6195" s="124"/>
      <c r="M6195" s="124"/>
      <c r="N6195" s="197">
        <v>0</v>
      </c>
      <c r="O6195" s="197">
        <v>77</v>
      </c>
      <c r="P6195" s="124" t="s">
        <v>1314</v>
      </c>
    </row>
    <row r="6196" spans="1:16" ht="51">
      <c r="A6196" s="266">
        <v>46</v>
      </c>
      <c r="B6196" s="124"/>
      <c r="C6196" s="125" t="s">
        <v>698</v>
      </c>
      <c r="D6196" s="195">
        <v>43242</v>
      </c>
      <c r="E6196" s="124" t="s">
        <v>11505</v>
      </c>
      <c r="F6196" s="124" t="s">
        <v>3</v>
      </c>
      <c r="G6196" s="124">
        <v>1624985</v>
      </c>
      <c r="H6196" s="124"/>
      <c r="I6196" s="128" t="s">
        <v>13747</v>
      </c>
      <c r="J6196" s="124"/>
      <c r="K6196" s="124"/>
      <c r="L6196" s="124"/>
      <c r="M6196" s="124"/>
      <c r="N6196" s="197">
        <v>0</v>
      </c>
      <c r="O6196" s="197">
        <v>481</v>
      </c>
      <c r="P6196" s="124" t="s">
        <v>1314</v>
      </c>
    </row>
    <row r="6197" spans="1:16" ht="51">
      <c r="A6197" s="266">
        <v>70</v>
      </c>
      <c r="B6197" s="124"/>
      <c r="C6197" s="125" t="s">
        <v>705</v>
      </c>
      <c r="D6197" s="195">
        <v>43242</v>
      </c>
      <c r="E6197" s="124" t="s">
        <v>11506</v>
      </c>
      <c r="F6197" s="124" t="s">
        <v>3</v>
      </c>
      <c r="G6197" s="124">
        <v>1624986</v>
      </c>
      <c r="H6197" s="124"/>
      <c r="I6197" s="128" t="s">
        <v>13748</v>
      </c>
      <c r="J6197" s="124"/>
      <c r="K6197" s="124"/>
      <c r="L6197" s="124"/>
      <c r="M6197" s="124"/>
      <c r="N6197" s="197">
        <v>0</v>
      </c>
      <c r="O6197" s="197">
        <v>9750</v>
      </c>
      <c r="P6197" s="124" t="s">
        <v>1314</v>
      </c>
    </row>
    <row r="6198" spans="1:16" ht="51">
      <c r="A6198" s="266">
        <v>680</v>
      </c>
      <c r="B6198" s="124"/>
      <c r="C6198" s="125" t="s">
        <v>866</v>
      </c>
      <c r="D6198" s="195">
        <v>43242</v>
      </c>
      <c r="E6198" s="124" t="s">
        <v>11507</v>
      </c>
      <c r="F6198" s="124" t="s">
        <v>3</v>
      </c>
      <c r="G6198" s="124">
        <v>1624795</v>
      </c>
      <c r="H6198" s="124"/>
      <c r="I6198" s="128" t="s">
        <v>13749</v>
      </c>
      <c r="J6198" s="124"/>
      <c r="K6198" s="124"/>
      <c r="L6198" s="124"/>
      <c r="M6198" s="124"/>
      <c r="N6198" s="197">
        <v>0</v>
      </c>
      <c r="O6198" s="197">
        <v>180</v>
      </c>
      <c r="P6198" s="124" t="s">
        <v>5265</v>
      </c>
    </row>
    <row r="6199" spans="1:16" ht="51">
      <c r="A6199" s="266">
        <v>86</v>
      </c>
      <c r="B6199" s="124"/>
      <c r="C6199" s="125" t="s">
        <v>710</v>
      </c>
      <c r="D6199" s="195">
        <v>43242</v>
      </c>
      <c r="E6199" s="124" t="s">
        <v>11508</v>
      </c>
      <c r="F6199" s="124" t="s">
        <v>3</v>
      </c>
      <c r="G6199" s="124">
        <v>1624796</v>
      </c>
      <c r="H6199" s="124"/>
      <c r="I6199" s="128" t="s">
        <v>13750</v>
      </c>
      <c r="J6199" s="124"/>
      <c r="K6199" s="124"/>
      <c r="L6199" s="124"/>
      <c r="M6199" s="124"/>
      <c r="N6199" s="197">
        <v>0</v>
      </c>
      <c r="O6199" s="197">
        <v>8442.9500000000007</v>
      </c>
      <c r="P6199" s="124" t="s">
        <v>1314</v>
      </c>
    </row>
    <row r="6200" spans="1:16" ht="51">
      <c r="A6200" s="266">
        <v>86</v>
      </c>
      <c r="B6200" s="124"/>
      <c r="C6200" s="125" t="s">
        <v>710</v>
      </c>
      <c r="D6200" s="195">
        <v>43242</v>
      </c>
      <c r="E6200" s="124" t="s">
        <v>11509</v>
      </c>
      <c r="F6200" s="124" t="s">
        <v>3</v>
      </c>
      <c r="G6200" s="124">
        <v>1624797</v>
      </c>
      <c r="H6200" s="124"/>
      <c r="I6200" s="128" t="s">
        <v>13751</v>
      </c>
      <c r="J6200" s="124"/>
      <c r="K6200" s="124"/>
      <c r="L6200" s="124"/>
      <c r="M6200" s="124"/>
      <c r="N6200" s="197">
        <v>0</v>
      </c>
      <c r="O6200" s="197">
        <v>1886.54</v>
      </c>
      <c r="P6200" s="124" t="s">
        <v>1314</v>
      </c>
    </row>
    <row r="6201" spans="1:16" ht="51">
      <c r="A6201" s="266">
        <v>86</v>
      </c>
      <c r="B6201" s="124"/>
      <c r="C6201" s="125" t="s">
        <v>710</v>
      </c>
      <c r="D6201" s="195">
        <v>43242</v>
      </c>
      <c r="E6201" s="124" t="s">
        <v>11510</v>
      </c>
      <c r="F6201" s="124" t="s">
        <v>3</v>
      </c>
      <c r="G6201" s="124">
        <v>1624799</v>
      </c>
      <c r="H6201" s="124"/>
      <c r="I6201" s="128" t="s">
        <v>13752</v>
      </c>
      <c r="J6201" s="124"/>
      <c r="K6201" s="124"/>
      <c r="L6201" s="124"/>
      <c r="M6201" s="124"/>
      <c r="N6201" s="197">
        <v>0</v>
      </c>
      <c r="O6201" s="197">
        <v>8565.4</v>
      </c>
      <c r="P6201" s="124" t="s">
        <v>1314</v>
      </c>
    </row>
    <row r="6202" spans="1:16" ht="51">
      <c r="A6202" s="266">
        <v>86</v>
      </c>
      <c r="B6202" s="124"/>
      <c r="C6202" s="125" t="s">
        <v>710</v>
      </c>
      <c r="D6202" s="195">
        <v>43242</v>
      </c>
      <c r="E6202" s="124" t="s">
        <v>11511</v>
      </c>
      <c r="F6202" s="124" t="s">
        <v>3</v>
      </c>
      <c r="G6202" s="124">
        <v>1624803</v>
      </c>
      <c r="H6202" s="124"/>
      <c r="I6202" s="128" t="s">
        <v>13753</v>
      </c>
      <c r="J6202" s="124"/>
      <c r="K6202" s="124"/>
      <c r="L6202" s="124"/>
      <c r="M6202" s="124"/>
      <c r="N6202" s="197">
        <v>0</v>
      </c>
      <c r="O6202" s="197">
        <v>756</v>
      </c>
      <c r="P6202" s="124" t="s">
        <v>1314</v>
      </c>
    </row>
    <row r="6203" spans="1:16" ht="51">
      <c r="A6203" s="266">
        <v>86</v>
      </c>
      <c r="B6203" s="124"/>
      <c r="C6203" s="125" t="s">
        <v>710</v>
      </c>
      <c r="D6203" s="195">
        <v>43242</v>
      </c>
      <c r="E6203" s="124" t="s">
        <v>11512</v>
      </c>
      <c r="F6203" s="124" t="s">
        <v>3</v>
      </c>
      <c r="G6203" s="124">
        <v>1624804</v>
      </c>
      <c r="H6203" s="124"/>
      <c r="I6203" s="128" t="s">
        <v>13754</v>
      </c>
      <c r="J6203" s="124"/>
      <c r="K6203" s="124"/>
      <c r="L6203" s="124"/>
      <c r="M6203" s="124"/>
      <c r="N6203" s="197">
        <v>0</v>
      </c>
      <c r="O6203" s="197">
        <v>360000</v>
      </c>
      <c r="P6203" s="124" t="s">
        <v>1314</v>
      </c>
    </row>
    <row r="6204" spans="1:16" ht="51">
      <c r="A6204" s="266">
        <v>592</v>
      </c>
      <c r="B6204" s="124"/>
      <c r="C6204" s="125" t="s">
        <v>862</v>
      </c>
      <c r="D6204" s="195">
        <v>43242</v>
      </c>
      <c r="E6204" s="124" t="s">
        <v>11513</v>
      </c>
      <c r="F6204" s="124" t="s">
        <v>3</v>
      </c>
      <c r="G6204" s="124">
        <v>1624805</v>
      </c>
      <c r="H6204" s="124"/>
      <c r="I6204" s="128" t="s">
        <v>13755</v>
      </c>
      <c r="J6204" s="124"/>
      <c r="K6204" s="124"/>
      <c r="L6204" s="124"/>
      <c r="M6204" s="124"/>
      <c r="N6204" s="197">
        <v>0</v>
      </c>
      <c r="O6204" s="197">
        <v>2363.7800000000002</v>
      </c>
      <c r="P6204" s="124" t="s">
        <v>1314</v>
      </c>
    </row>
    <row r="6205" spans="1:16" ht="63.75">
      <c r="A6205" s="266" t="s">
        <v>619</v>
      </c>
      <c r="B6205" s="124"/>
      <c r="C6205" s="125" t="s">
        <v>713</v>
      </c>
      <c r="D6205" s="195">
        <v>43242</v>
      </c>
      <c r="E6205" s="124" t="s">
        <v>11514</v>
      </c>
      <c r="F6205" s="124" t="s">
        <v>3</v>
      </c>
      <c r="G6205" s="124">
        <v>1624807</v>
      </c>
      <c r="H6205" s="124"/>
      <c r="I6205" s="128" t="s">
        <v>13756</v>
      </c>
      <c r="J6205" s="124"/>
      <c r="K6205" s="124"/>
      <c r="L6205" s="124"/>
      <c r="M6205" s="124"/>
      <c r="N6205" s="197">
        <v>0</v>
      </c>
      <c r="O6205" s="197">
        <v>293.2</v>
      </c>
      <c r="P6205" s="124" t="s">
        <v>1314</v>
      </c>
    </row>
    <row r="6206" spans="1:16" ht="51">
      <c r="A6206" s="266">
        <v>592</v>
      </c>
      <c r="B6206" s="124"/>
      <c r="C6206" s="125" t="s">
        <v>862</v>
      </c>
      <c r="D6206" s="195">
        <v>43242</v>
      </c>
      <c r="E6206" s="124" t="s">
        <v>11515</v>
      </c>
      <c r="F6206" s="124" t="s">
        <v>3</v>
      </c>
      <c r="G6206" s="124">
        <v>1624808</v>
      </c>
      <c r="H6206" s="124"/>
      <c r="I6206" s="128" t="s">
        <v>13757</v>
      </c>
      <c r="J6206" s="124"/>
      <c r="K6206" s="124"/>
      <c r="L6206" s="124"/>
      <c r="M6206" s="124"/>
      <c r="N6206" s="197">
        <v>0</v>
      </c>
      <c r="O6206" s="197">
        <v>375.40000000000003</v>
      </c>
      <c r="P6206" s="124" t="s">
        <v>1314</v>
      </c>
    </row>
    <row r="6207" spans="1:16" ht="51">
      <c r="A6207" s="266">
        <v>680</v>
      </c>
      <c r="B6207" s="124"/>
      <c r="C6207" s="125" t="s">
        <v>866</v>
      </c>
      <c r="D6207" s="195">
        <v>43242</v>
      </c>
      <c r="E6207" s="124" t="s">
        <v>11516</v>
      </c>
      <c r="F6207" s="124" t="s">
        <v>3</v>
      </c>
      <c r="G6207" s="124">
        <v>1624813</v>
      </c>
      <c r="H6207" s="124"/>
      <c r="I6207" s="128" t="s">
        <v>13758</v>
      </c>
      <c r="J6207" s="124"/>
      <c r="K6207" s="124"/>
      <c r="L6207" s="124"/>
      <c r="M6207" s="124"/>
      <c r="N6207" s="197">
        <v>0</v>
      </c>
      <c r="O6207" s="197">
        <v>100</v>
      </c>
      <c r="P6207" s="124" t="s">
        <v>1314</v>
      </c>
    </row>
    <row r="6208" spans="1:16" ht="51">
      <c r="A6208" s="266">
        <v>680</v>
      </c>
      <c r="B6208" s="124"/>
      <c r="C6208" s="125" t="s">
        <v>866</v>
      </c>
      <c r="D6208" s="195">
        <v>43242</v>
      </c>
      <c r="E6208" s="124" t="s">
        <v>11517</v>
      </c>
      <c r="F6208" s="124" t="s">
        <v>3</v>
      </c>
      <c r="G6208" s="124">
        <v>1624814</v>
      </c>
      <c r="H6208" s="124"/>
      <c r="I6208" s="128" t="s">
        <v>13759</v>
      </c>
      <c r="J6208" s="124"/>
      <c r="K6208" s="124"/>
      <c r="L6208" s="124"/>
      <c r="M6208" s="124"/>
      <c r="N6208" s="197">
        <v>0</v>
      </c>
      <c r="O6208" s="197">
        <v>100</v>
      </c>
      <c r="P6208" s="124" t="s">
        <v>1314</v>
      </c>
    </row>
    <row r="6209" spans="1:16" ht="51">
      <c r="A6209" s="266">
        <v>680</v>
      </c>
      <c r="B6209" s="124"/>
      <c r="C6209" s="125" t="s">
        <v>866</v>
      </c>
      <c r="D6209" s="195">
        <v>43242</v>
      </c>
      <c r="E6209" s="124" t="s">
        <v>11518</v>
      </c>
      <c r="F6209" s="124" t="s">
        <v>3</v>
      </c>
      <c r="G6209" s="124">
        <v>1624815</v>
      </c>
      <c r="H6209" s="124"/>
      <c r="I6209" s="128" t="s">
        <v>13760</v>
      </c>
      <c r="J6209" s="124"/>
      <c r="K6209" s="124"/>
      <c r="L6209" s="124"/>
      <c r="M6209" s="124"/>
      <c r="N6209" s="197">
        <v>0</v>
      </c>
      <c r="O6209" s="197">
        <v>40</v>
      </c>
      <c r="P6209" s="124" t="s">
        <v>1314</v>
      </c>
    </row>
    <row r="6210" spans="1:16" ht="51">
      <c r="A6210" s="266">
        <v>680</v>
      </c>
      <c r="B6210" s="124"/>
      <c r="C6210" s="125" t="s">
        <v>866</v>
      </c>
      <c r="D6210" s="195">
        <v>43242</v>
      </c>
      <c r="E6210" s="124" t="s">
        <v>11519</v>
      </c>
      <c r="F6210" s="124" t="s">
        <v>3</v>
      </c>
      <c r="G6210" s="124">
        <v>1624820</v>
      </c>
      <c r="H6210" s="124"/>
      <c r="I6210" s="128" t="s">
        <v>13761</v>
      </c>
      <c r="J6210" s="124"/>
      <c r="K6210" s="124"/>
      <c r="L6210" s="124"/>
      <c r="M6210" s="124"/>
      <c r="N6210" s="197">
        <v>0</v>
      </c>
      <c r="O6210" s="197">
        <v>40</v>
      </c>
      <c r="P6210" s="124" t="s">
        <v>1314</v>
      </c>
    </row>
    <row r="6211" spans="1:16" ht="63.75">
      <c r="A6211" s="266">
        <v>87</v>
      </c>
      <c r="B6211" s="124"/>
      <c r="C6211" s="125" t="s">
        <v>711</v>
      </c>
      <c r="D6211" s="195">
        <v>43242</v>
      </c>
      <c r="E6211" s="124" t="s">
        <v>11520</v>
      </c>
      <c r="F6211" s="124" t="s">
        <v>3</v>
      </c>
      <c r="G6211" s="124">
        <v>1624708</v>
      </c>
      <c r="H6211" s="124"/>
      <c r="I6211" s="128" t="s">
        <v>13762</v>
      </c>
      <c r="J6211" s="124"/>
      <c r="K6211" s="124"/>
      <c r="L6211" s="124"/>
      <c r="M6211" s="124"/>
      <c r="N6211" s="197">
        <v>0</v>
      </c>
      <c r="O6211" s="197">
        <v>3621</v>
      </c>
      <c r="P6211" s="124" t="s">
        <v>1314</v>
      </c>
    </row>
    <row r="6212" spans="1:16" ht="63.75">
      <c r="A6212" s="266">
        <v>87</v>
      </c>
      <c r="B6212" s="124"/>
      <c r="C6212" s="125" t="s">
        <v>711</v>
      </c>
      <c r="D6212" s="195">
        <v>43242</v>
      </c>
      <c r="E6212" s="124" t="s">
        <v>11521</v>
      </c>
      <c r="F6212" s="124" t="s">
        <v>3</v>
      </c>
      <c r="G6212" s="124">
        <v>1624711</v>
      </c>
      <c r="H6212" s="124"/>
      <c r="I6212" s="128" t="s">
        <v>13763</v>
      </c>
      <c r="J6212" s="124"/>
      <c r="K6212" s="124"/>
      <c r="L6212" s="124"/>
      <c r="M6212" s="124"/>
      <c r="N6212" s="197">
        <v>0</v>
      </c>
      <c r="O6212" s="197">
        <v>1388</v>
      </c>
      <c r="P6212" s="124" t="s">
        <v>1314</v>
      </c>
    </row>
    <row r="6213" spans="1:16" ht="63.75">
      <c r="A6213" s="266">
        <v>340</v>
      </c>
      <c r="B6213" s="124"/>
      <c r="C6213" s="125" t="s">
        <v>814</v>
      </c>
      <c r="D6213" s="195">
        <v>43242</v>
      </c>
      <c r="E6213" s="124" t="s">
        <v>11522</v>
      </c>
      <c r="F6213" s="124" t="s">
        <v>3</v>
      </c>
      <c r="G6213" s="124">
        <v>1624715</v>
      </c>
      <c r="H6213" s="124"/>
      <c r="I6213" s="128" t="s">
        <v>13764</v>
      </c>
      <c r="J6213" s="124"/>
      <c r="K6213" s="124"/>
      <c r="L6213" s="124"/>
      <c r="M6213" s="124"/>
      <c r="N6213" s="197">
        <v>0</v>
      </c>
      <c r="O6213" s="197">
        <v>27434.79</v>
      </c>
      <c r="P6213" s="124" t="s">
        <v>1314</v>
      </c>
    </row>
    <row r="6214" spans="1:16" ht="63.75">
      <c r="A6214" s="266">
        <v>650</v>
      </c>
      <c r="B6214" s="124"/>
      <c r="C6214" s="125" t="s">
        <v>232</v>
      </c>
      <c r="D6214" s="195">
        <v>43242</v>
      </c>
      <c r="E6214" s="124" t="s">
        <v>11523</v>
      </c>
      <c r="F6214" s="124" t="s">
        <v>3</v>
      </c>
      <c r="G6214" s="124">
        <v>1624719</v>
      </c>
      <c r="H6214" s="124"/>
      <c r="I6214" s="128" t="s">
        <v>13765</v>
      </c>
      <c r="J6214" s="124"/>
      <c r="K6214" s="124"/>
      <c r="L6214" s="124"/>
      <c r="M6214" s="124"/>
      <c r="N6214" s="197">
        <v>0</v>
      </c>
      <c r="O6214" s="197">
        <v>371</v>
      </c>
      <c r="P6214" s="124" t="s">
        <v>1314</v>
      </c>
    </row>
    <row r="6215" spans="1:16" ht="63.75">
      <c r="A6215" s="266">
        <v>20</v>
      </c>
      <c r="B6215" s="124"/>
      <c r="C6215" s="125" t="s">
        <v>693</v>
      </c>
      <c r="D6215" s="195">
        <v>43242</v>
      </c>
      <c r="E6215" s="124" t="s">
        <v>11524</v>
      </c>
      <c r="F6215" s="124" t="s">
        <v>3</v>
      </c>
      <c r="G6215" s="124">
        <v>1624751</v>
      </c>
      <c r="H6215" s="124"/>
      <c r="I6215" s="128" t="s">
        <v>13766</v>
      </c>
      <c r="J6215" s="124"/>
      <c r="K6215" s="124"/>
      <c r="L6215" s="124"/>
      <c r="M6215" s="124"/>
      <c r="N6215" s="197">
        <v>0</v>
      </c>
      <c r="O6215" s="197">
        <v>348000</v>
      </c>
      <c r="P6215" s="124" t="s">
        <v>1314</v>
      </c>
    </row>
    <row r="6216" spans="1:16" ht="51">
      <c r="A6216" s="266">
        <v>70</v>
      </c>
      <c r="B6216" s="124"/>
      <c r="C6216" s="125" t="s">
        <v>705</v>
      </c>
      <c r="D6216" s="195">
        <v>43242</v>
      </c>
      <c r="E6216" s="124" t="s">
        <v>11525</v>
      </c>
      <c r="F6216" s="124" t="s">
        <v>3</v>
      </c>
      <c r="G6216" s="124">
        <v>1624757</v>
      </c>
      <c r="H6216" s="124"/>
      <c r="I6216" s="128" t="s">
        <v>13767</v>
      </c>
      <c r="J6216" s="124"/>
      <c r="K6216" s="124"/>
      <c r="L6216" s="124"/>
      <c r="M6216" s="124"/>
      <c r="N6216" s="197">
        <v>0</v>
      </c>
      <c r="O6216" s="197">
        <v>2</v>
      </c>
      <c r="P6216" s="124" t="s">
        <v>1314</v>
      </c>
    </row>
    <row r="6217" spans="1:16" ht="51">
      <c r="A6217" s="266">
        <v>287</v>
      </c>
      <c r="B6217" s="124"/>
      <c r="C6217" s="125" t="s">
        <v>790</v>
      </c>
      <c r="D6217" s="195">
        <v>43242</v>
      </c>
      <c r="E6217" s="124" t="s">
        <v>11526</v>
      </c>
      <c r="F6217" s="124" t="s">
        <v>3</v>
      </c>
      <c r="G6217" s="124">
        <v>1624794</v>
      </c>
      <c r="H6217" s="124"/>
      <c r="I6217" s="128" t="s">
        <v>13768</v>
      </c>
      <c r="J6217" s="124"/>
      <c r="K6217" s="124"/>
      <c r="L6217" s="124"/>
      <c r="M6217" s="124"/>
      <c r="N6217" s="197">
        <v>0</v>
      </c>
      <c r="O6217" s="197">
        <v>1463.5</v>
      </c>
      <c r="P6217" s="124" t="s">
        <v>1314</v>
      </c>
    </row>
    <row r="6218" spans="1:16" ht="51">
      <c r="A6218" s="266" t="s">
        <v>619</v>
      </c>
      <c r="B6218" s="124"/>
      <c r="C6218" s="125" t="s">
        <v>713</v>
      </c>
      <c r="D6218" s="195">
        <v>43242</v>
      </c>
      <c r="E6218" s="124" t="s">
        <v>11527</v>
      </c>
      <c r="F6218" s="124" t="s">
        <v>3</v>
      </c>
      <c r="G6218" s="124">
        <v>1624704</v>
      </c>
      <c r="H6218" s="124"/>
      <c r="I6218" s="128" t="s">
        <v>13769</v>
      </c>
      <c r="J6218" s="124"/>
      <c r="K6218" s="124"/>
      <c r="L6218" s="124"/>
      <c r="M6218" s="124"/>
      <c r="N6218" s="197">
        <v>0</v>
      </c>
      <c r="O6218" s="197">
        <v>579.5</v>
      </c>
      <c r="P6218" s="124" t="s">
        <v>1314</v>
      </c>
    </row>
    <row r="6219" spans="1:16" ht="51">
      <c r="A6219" s="266">
        <v>203</v>
      </c>
      <c r="B6219" s="124"/>
      <c r="C6219" s="125" t="s">
        <v>757</v>
      </c>
      <c r="D6219" s="195">
        <v>43242</v>
      </c>
      <c r="E6219" s="124" t="s">
        <v>11528</v>
      </c>
      <c r="F6219" s="124" t="s">
        <v>3</v>
      </c>
      <c r="G6219" s="124">
        <v>1624727</v>
      </c>
      <c r="H6219" s="124"/>
      <c r="I6219" s="128" t="s">
        <v>13770</v>
      </c>
      <c r="J6219" s="124"/>
      <c r="K6219" s="124"/>
      <c r="L6219" s="124"/>
      <c r="M6219" s="124"/>
      <c r="N6219" s="197">
        <v>0</v>
      </c>
      <c r="O6219" s="197">
        <v>204</v>
      </c>
      <c r="P6219" s="124" t="s">
        <v>1314</v>
      </c>
    </row>
    <row r="6220" spans="1:16" ht="63.75">
      <c r="A6220" s="266">
        <v>46</v>
      </c>
      <c r="B6220" s="124"/>
      <c r="C6220" s="125" t="s">
        <v>698</v>
      </c>
      <c r="D6220" s="195">
        <v>43242</v>
      </c>
      <c r="E6220" s="124" t="s">
        <v>11529</v>
      </c>
      <c r="F6220" s="124" t="s">
        <v>3</v>
      </c>
      <c r="G6220" s="124">
        <v>1624741</v>
      </c>
      <c r="H6220" s="124"/>
      <c r="I6220" s="128" t="s">
        <v>13771</v>
      </c>
      <c r="J6220" s="124"/>
      <c r="K6220" s="124"/>
      <c r="L6220" s="124"/>
      <c r="M6220" s="124"/>
      <c r="N6220" s="197">
        <v>0</v>
      </c>
      <c r="O6220" s="197">
        <v>800</v>
      </c>
      <c r="P6220" s="124" t="s">
        <v>1314</v>
      </c>
    </row>
    <row r="6221" spans="1:16" ht="63.75">
      <c r="A6221" s="266">
        <v>290</v>
      </c>
      <c r="B6221" s="124"/>
      <c r="C6221" s="125" t="s">
        <v>793</v>
      </c>
      <c r="D6221" s="195">
        <v>43242</v>
      </c>
      <c r="E6221" s="124" t="s">
        <v>11530</v>
      </c>
      <c r="F6221" s="124" t="s">
        <v>3</v>
      </c>
      <c r="G6221" s="124">
        <v>1624821</v>
      </c>
      <c r="H6221" s="124"/>
      <c r="I6221" s="128" t="s">
        <v>13772</v>
      </c>
      <c r="J6221" s="124"/>
      <c r="K6221" s="124"/>
      <c r="L6221" s="124"/>
      <c r="M6221" s="124"/>
      <c r="N6221" s="197">
        <v>0</v>
      </c>
      <c r="O6221" s="197">
        <v>4820</v>
      </c>
      <c r="P6221" s="124" t="s">
        <v>1314</v>
      </c>
    </row>
    <row r="6222" spans="1:16" ht="63.75">
      <c r="A6222" s="266">
        <v>290</v>
      </c>
      <c r="B6222" s="124"/>
      <c r="C6222" s="125" t="s">
        <v>793</v>
      </c>
      <c r="D6222" s="195">
        <v>43242</v>
      </c>
      <c r="E6222" s="124" t="s">
        <v>11531</v>
      </c>
      <c r="F6222" s="124" t="s">
        <v>3</v>
      </c>
      <c r="G6222" s="124">
        <v>1624822</v>
      </c>
      <c r="H6222" s="124"/>
      <c r="I6222" s="128" t="s">
        <v>13773</v>
      </c>
      <c r="J6222" s="124"/>
      <c r="K6222" s="124"/>
      <c r="L6222" s="124"/>
      <c r="M6222" s="124"/>
      <c r="N6222" s="197">
        <v>0</v>
      </c>
      <c r="O6222" s="197">
        <v>2742.6</v>
      </c>
      <c r="P6222" s="124" t="s">
        <v>1314</v>
      </c>
    </row>
    <row r="6223" spans="1:16" ht="51">
      <c r="A6223" s="266">
        <v>290</v>
      </c>
      <c r="B6223" s="124"/>
      <c r="C6223" s="125" t="s">
        <v>793</v>
      </c>
      <c r="D6223" s="195">
        <v>43242</v>
      </c>
      <c r="E6223" s="124" t="s">
        <v>11532</v>
      </c>
      <c r="F6223" s="124" t="s">
        <v>3</v>
      </c>
      <c r="G6223" s="124">
        <v>1624824</v>
      </c>
      <c r="H6223" s="124"/>
      <c r="I6223" s="128" t="s">
        <v>13774</v>
      </c>
      <c r="J6223" s="124"/>
      <c r="K6223" s="124"/>
      <c r="L6223" s="124"/>
      <c r="M6223" s="124"/>
      <c r="N6223" s="197">
        <v>0</v>
      </c>
      <c r="O6223" s="197">
        <v>9410.9699999999993</v>
      </c>
      <c r="P6223" s="124" t="s">
        <v>1314</v>
      </c>
    </row>
    <row r="6224" spans="1:16" ht="63.75">
      <c r="A6224" s="266">
        <v>35</v>
      </c>
      <c r="B6224" s="124"/>
      <c r="C6224" s="125" t="s">
        <v>696</v>
      </c>
      <c r="D6224" s="195">
        <v>43242</v>
      </c>
      <c r="E6224" s="124" t="s">
        <v>11533</v>
      </c>
      <c r="F6224" s="124" t="s">
        <v>3</v>
      </c>
      <c r="G6224" s="124">
        <v>1624825</v>
      </c>
      <c r="H6224" s="124"/>
      <c r="I6224" s="128" t="s">
        <v>13775</v>
      </c>
      <c r="J6224" s="124"/>
      <c r="K6224" s="124"/>
      <c r="L6224" s="124"/>
      <c r="M6224" s="124"/>
      <c r="N6224" s="197">
        <v>0</v>
      </c>
      <c r="O6224" s="197">
        <v>6650</v>
      </c>
      <c r="P6224" s="124" t="s">
        <v>1314</v>
      </c>
    </row>
    <row r="6225" spans="1:16" ht="51">
      <c r="A6225" s="266">
        <v>290</v>
      </c>
      <c r="B6225" s="124"/>
      <c r="C6225" s="125" t="s">
        <v>793</v>
      </c>
      <c r="D6225" s="195">
        <v>43242</v>
      </c>
      <c r="E6225" s="124" t="s">
        <v>11534</v>
      </c>
      <c r="F6225" s="124" t="s">
        <v>3</v>
      </c>
      <c r="G6225" s="124">
        <v>1624826</v>
      </c>
      <c r="H6225" s="124"/>
      <c r="I6225" s="128" t="s">
        <v>13776</v>
      </c>
      <c r="J6225" s="124"/>
      <c r="K6225" s="124"/>
      <c r="L6225" s="124"/>
      <c r="M6225" s="124"/>
      <c r="N6225" s="197">
        <v>0</v>
      </c>
      <c r="O6225" s="197">
        <v>3742</v>
      </c>
      <c r="P6225" s="124" t="s">
        <v>1314</v>
      </c>
    </row>
    <row r="6226" spans="1:16" ht="63.75">
      <c r="A6226" s="266">
        <v>35</v>
      </c>
      <c r="B6226" s="124"/>
      <c r="C6226" s="125" t="s">
        <v>696</v>
      </c>
      <c r="D6226" s="195">
        <v>43242</v>
      </c>
      <c r="E6226" s="124" t="s">
        <v>11535</v>
      </c>
      <c r="F6226" s="124" t="s">
        <v>3</v>
      </c>
      <c r="G6226" s="124">
        <v>1624827</v>
      </c>
      <c r="H6226" s="124"/>
      <c r="I6226" s="128" t="s">
        <v>13777</v>
      </c>
      <c r="J6226" s="124"/>
      <c r="K6226" s="124"/>
      <c r="L6226" s="124"/>
      <c r="M6226" s="124"/>
      <c r="N6226" s="197">
        <v>0</v>
      </c>
      <c r="O6226" s="197">
        <v>2725.5</v>
      </c>
      <c r="P6226" s="124" t="s">
        <v>1314</v>
      </c>
    </row>
    <row r="6227" spans="1:16" ht="63.75">
      <c r="A6227" s="266">
        <v>35</v>
      </c>
      <c r="B6227" s="124"/>
      <c r="C6227" s="125" t="s">
        <v>696</v>
      </c>
      <c r="D6227" s="195">
        <v>43242</v>
      </c>
      <c r="E6227" s="124" t="s">
        <v>11536</v>
      </c>
      <c r="F6227" s="124" t="s">
        <v>3</v>
      </c>
      <c r="G6227" s="124">
        <v>1624828</v>
      </c>
      <c r="H6227" s="124"/>
      <c r="I6227" s="128" t="s">
        <v>13778</v>
      </c>
      <c r="J6227" s="124"/>
      <c r="K6227" s="124"/>
      <c r="L6227" s="124"/>
      <c r="M6227" s="124"/>
      <c r="N6227" s="197">
        <v>0</v>
      </c>
      <c r="O6227" s="197">
        <v>310</v>
      </c>
      <c r="P6227" s="124" t="s">
        <v>1314</v>
      </c>
    </row>
    <row r="6228" spans="1:16" ht="63.75">
      <c r="A6228" s="266">
        <v>290</v>
      </c>
      <c r="B6228" s="124"/>
      <c r="C6228" s="125" t="s">
        <v>793</v>
      </c>
      <c r="D6228" s="195">
        <v>43242</v>
      </c>
      <c r="E6228" s="124" t="s">
        <v>11537</v>
      </c>
      <c r="F6228" s="124" t="s">
        <v>3</v>
      </c>
      <c r="G6228" s="124">
        <v>1624829</v>
      </c>
      <c r="H6228" s="124"/>
      <c r="I6228" s="128" t="s">
        <v>13779</v>
      </c>
      <c r="J6228" s="124"/>
      <c r="K6228" s="124"/>
      <c r="L6228" s="124"/>
      <c r="M6228" s="124"/>
      <c r="N6228" s="197">
        <v>0</v>
      </c>
      <c r="O6228" s="197">
        <v>83729.95</v>
      </c>
      <c r="P6228" s="124" t="s">
        <v>1314</v>
      </c>
    </row>
    <row r="6229" spans="1:16" ht="51">
      <c r="A6229" s="266">
        <v>35</v>
      </c>
      <c r="B6229" s="124"/>
      <c r="C6229" s="125" t="s">
        <v>696</v>
      </c>
      <c r="D6229" s="195">
        <v>43242</v>
      </c>
      <c r="E6229" s="124" t="s">
        <v>11538</v>
      </c>
      <c r="F6229" s="124" t="s">
        <v>3</v>
      </c>
      <c r="G6229" s="124">
        <v>1624830</v>
      </c>
      <c r="H6229" s="124"/>
      <c r="I6229" s="128" t="s">
        <v>13780</v>
      </c>
      <c r="J6229" s="124"/>
      <c r="K6229" s="124"/>
      <c r="L6229" s="124"/>
      <c r="M6229" s="124"/>
      <c r="N6229" s="197">
        <v>0</v>
      </c>
      <c r="O6229" s="197">
        <v>98114.28</v>
      </c>
      <c r="P6229" s="124" t="s">
        <v>1314</v>
      </c>
    </row>
    <row r="6230" spans="1:16" ht="63.75">
      <c r="A6230" s="266">
        <v>290</v>
      </c>
      <c r="B6230" s="124"/>
      <c r="C6230" s="125" t="s">
        <v>793</v>
      </c>
      <c r="D6230" s="195">
        <v>43242</v>
      </c>
      <c r="E6230" s="124" t="s">
        <v>11539</v>
      </c>
      <c r="F6230" s="124" t="s">
        <v>3</v>
      </c>
      <c r="G6230" s="124">
        <v>1624831</v>
      </c>
      <c r="H6230" s="124"/>
      <c r="I6230" s="128" t="s">
        <v>13781</v>
      </c>
      <c r="J6230" s="124"/>
      <c r="K6230" s="124"/>
      <c r="L6230" s="124"/>
      <c r="M6230" s="124"/>
      <c r="N6230" s="197">
        <v>0</v>
      </c>
      <c r="O6230" s="197">
        <v>5469.32</v>
      </c>
      <c r="P6230" s="124" t="s">
        <v>1314</v>
      </c>
    </row>
    <row r="6231" spans="1:16" ht="51">
      <c r="A6231" s="266">
        <v>35</v>
      </c>
      <c r="B6231" s="124"/>
      <c r="C6231" s="125" t="s">
        <v>696</v>
      </c>
      <c r="D6231" s="195">
        <v>43242</v>
      </c>
      <c r="E6231" s="124" t="s">
        <v>11540</v>
      </c>
      <c r="F6231" s="124" t="s">
        <v>3</v>
      </c>
      <c r="G6231" s="124">
        <v>1624834</v>
      </c>
      <c r="H6231" s="124"/>
      <c r="I6231" s="128" t="s">
        <v>13782</v>
      </c>
      <c r="J6231" s="124"/>
      <c r="K6231" s="124"/>
      <c r="L6231" s="124"/>
      <c r="M6231" s="124"/>
      <c r="N6231" s="197">
        <v>0</v>
      </c>
      <c r="O6231" s="197">
        <v>310</v>
      </c>
      <c r="P6231" s="124" t="s">
        <v>1314</v>
      </c>
    </row>
    <row r="6232" spans="1:16" ht="51">
      <c r="A6232" s="266">
        <v>35</v>
      </c>
      <c r="B6232" s="124"/>
      <c r="C6232" s="125" t="s">
        <v>696</v>
      </c>
      <c r="D6232" s="195">
        <v>43242</v>
      </c>
      <c r="E6232" s="124" t="s">
        <v>11541</v>
      </c>
      <c r="F6232" s="124" t="s">
        <v>3</v>
      </c>
      <c r="G6232" s="124">
        <v>1624832</v>
      </c>
      <c r="H6232" s="124"/>
      <c r="I6232" s="128" t="s">
        <v>13783</v>
      </c>
      <c r="J6232" s="124"/>
      <c r="K6232" s="124"/>
      <c r="L6232" s="124"/>
      <c r="M6232" s="124"/>
      <c r="N6232" s="197">
        <v>0</v>
      </c>
      <c r="O6232" s="197">
        <v>16710</v>
      </c>
      <c r="P6232" s="124" t="s">
        <v>1314</v>
      </c>
    </row>
    <row r="6233" spans="1:16" ht="76.5">
      <c r="A6233" s="266">
        <v>573</v>
      </c>
      <c r="B6233" s="124"/>
      <c r="C6233" s="125" t="s">
        <v>849</v>
      </c>
      <c r="D6233" s="195">
        <v>43242</v>
      </c>
      <c r="E6233" s="124" t="s">
        <v>11542</v>
      </c>
      <c r="F6233" s="124" t="s">
        <v>6</v>
      </c>
      <c r="G6233" s="124">
        <v>977166</v>
      </c>
      <c r="H6233" s="124"/>
      <c r="I6233" s="128" t="s">
        <v>13784</v>
      </c>
      <c r="J6233" s="124"/>
      <c r="K6233" s="124"/>
      <c r="L6233" s="124"/>
      <c r="M6233" s="124"/>
      <c r="N6233" s="197">
        <v>0</v>
      </c>
      <c r="O6233" s="197">
        <v>1700000</v>
      </c>
      <c r="P6233" s="124" t="s">
        <v>1314</v>
      </c>
    </row>
    <row r="6234" spans="1:16" ht="63.75">
      <c r="A6234" s="266" t="s">
        <v>620</v>
      </c>
      <c r="B6234" s="124"/>
      <c r="C6234" s="125" t="s">
        <v>714</v>
      </c>
      <c r="D6234" s="195">
        <v>43242</v>
      </c>
      <c r="E6234" s="124" t="s">
        <v>11543</v>
      </c>
      <c r="F6234" s="124" t="s">
        <v>11</v>
      </c>
      <c r="G6234" s="124">
        <v>10707</v>
      </c>
      <c r="H6234" s="124"/>
      <c r="I6234" s="128" t="s">
        <v>13785</v>
      </c>
      <c r="J6234" s="124"/>
      <c r="K6234" s="124"/>
      <c r="L6234" s="124"/>
      <c r="M6234" s="124"/>
      <c r="N6234" s="197">
        <v>5679.25</v>
      </c>
      <c r="O6234" s="197">
        <v>0</v>
      </c>
      <c r="P6234" s="124" t="s">
        <v>1314</v>
      </c>
    </row>
    <row r="6235" spans="1:16" ht="63.75">
      <c r="A6235" s="266" t="s">
        <v>620</v>
      </c>
      <c r="B6235" s="124"/>
      <c r="C6235" s="125" t="s">
        <v>714</v>
      </c>
      <c r="D6235" s="195">
        <v>43242</v>
      </c>
      <c r="E6235" s="124" t="s">
        <v>11544</v>
      </c>
      <c r="F6235" s="124" t="s">
        <v>11</v>
      </c>
      <c r="G6235" s="124">
        <v>10814</v>
      </c>
      <c r="H6235" s="124"/>
      <c r="I6235" s="128" t="s">
        <v>13786</v>
      </c>
      <c r="J6235" s="124"/>
      <c r="K6235" s="124"/>
      <c r="L6235" s="124"/>
      <c r="M6235" s="124"/>
      <c r="N6235" s="197">
        <v>12553.65</v>
      </c>
      <c r="O6235" s="197">
        <v>0</v>
      </c>
      <c r="P6235" s="124" t="s">
        <v>1314</v>
      </c>
    </row>
    <row r="6236" spans="1:16" ht="51">
      <c r="A6236" s="266">
        <v>513</v>
      </c>
      <c r="B6236" s="124"/>
      <c r="C6236" s="125" t="s">
        <v>201</v>
      </c>
      <c r="D6236" s="195">
        <v>43242</v>
      </c>
      <c r="E6236" s="124" t="s">
        <v>11545</v>
      </c>
      <c r="F6236" s="124" t="s">
        <v>15</v>
      </c>
      <c r="G6236" s="124">
        <v>742185</v>
      </c>
      <c r="H6236" s="124"/>
      <c r="I6236" s="128" t="s">
        <v>13787</v>
      </c>
      <c r="J6236" s="124"/>
      <c r="K6236" s="124"/>
      <c r="L6236" s="124"/>
      <c r="M6236" s="124"/>
      <c r="N6236" s="197">
        <v>50</v>
      </c>
      <c r="O6236" s="197">
        <v>0</v>
      </c>
      <c r="P6236" s="124" t="s">
        <v>1314</v>
      </c>
    </row>
    <row r="6237" spans="1:16" ht="63.75">
      <c r="A6237" s="266" t="s">
        <v>620</v>
      </c>
      <c r="B6237" s="124"/>
      <c r="C6237" s="125" t="s">
        <v>714</v>
      </c>
      <c r="D6237" s="195">
        <v>43242</v>
      </c>
      <c r="E6237" s="124" t="s">
        <v>11546</v>
      </c>
      <c r="F6237" s="124" t="s">
        <v>11</v>
      </c>
      <c r="G6237" s="124">
        <v>10730</v>
      </c>
      <c r="H6237" s="124"/>
      <c r="I6237" s="128" t="s">
        <v>13788</v>
      </c>
      <c r="J6237" s="124"/>
      <c r="K6237" s="124"/>
      <c r="L6237" s="124"/>
      <c r="M6237" s="124"/>
      <c r="N6237" s="197">
        <v>1024.46</v>
      </c>
      <c r="O6237" s="197">
        <v>0</v>
      </c>
      <c r="P6237" s="124" t="s">
        <v>1314</v>
      </c>
    </row>
    <row r="6238" spans="1:16" ht="63.75">
      <c r="A6238" s="266">
        <v>10</v>
      </c>
      <c r="B6238" s="124"/>
      <c r="C6238" s="125" t="s">
        <v>690</v>
      </c>
      <c r="D6238" s="195">
        <v>43242</v>
      </c>
      <c r="E6238" s="124" t="s">
        <v>11547</v>
      </c>
      <c r="F6238" s="124" t="s">
        <v>6</v>
      </c>
      <c r="G6238" s="124">
        <v>742336</v>
      </c>
      <c r="H6238" s="124"/>
      <c r="I6238" s="128" t="s">
        <v>13789</v>
      </c>
      <c r="J6238" s="124"/>
      <c r="K6238" s="124"/>
      <c r="L6238" s="124"/>
      <c r="M6238" s="124"/>
      <c r="N6238" s="197">
        <v>0</v>
      </c>
      <c r="O6238" s="197">
        <v>132014.18</v>
      </c>
      <c r="P6238" s="124" t="s">
        <v>1314</v>
      </c>
    </row>
    <row r="6239" spans="1:16" ht="63.75">
      <c r="A6239" s="266">
        <v>340</v>
      </c>
      <c r="B6239" s="124"/>
      <c r="C6239" s="125" t="s">
        <v>814</v>
      </c>
      <c r="D6239" s="195">
        <v>43242</v>
      </c>
      <c r="E6239" s="124" t="s">
        <v>11548</v>
      </c>
      <c r="F6239" s="124" t="s">
        <v>6</v>
      </c>
      <c r="G6239" s="124">
        <v>742338</v>
      </c>
      <c r="H6239" s="124"/>
      <c r="I6239" s="128" t="s">
        <v>13790</v>
      </c>
      <c r="J6239" s="124"/>
      <c r="K6239" s="124"/>
      <c r="L6239" s="124"/>
      <c r="M6239" s="124"/>
      <c r="N6239" s="197">
        <v>0</v>
      </c>
      <c r="O6239" s="197">
        <v>23508.6</v>
      </c>
      <c r="P6239" s="124" t="s">
        <v>1314</v>
      </c>
    </row>
    <row r="6240" spans="1:16" ht="38.25">
      <c r="A6240" s="266">
        <v>117</v>
      </c>
      <c r="B6240" s="124"/>
      <c r="C6240" s="125" t="s">
        <v>722</v>
      </c>
      <c r="D6240" s="195">
        <v>43242</v>
      </c>
      <c r="E6240" s="124" t="s">
        <v>11549</v>
      </c>
      <c r="F6240" s="124" t="s">
        <v>11</v>
      </c>
      <c r="G6240" s="124">
        <v>922230</v>
      </c>
      <c r="H6240" s="124"/>
      <c r="I6240" s="128" t="s">
        <v>13791</v>
      </c>
      <c r="J6240" s="124"/>
      <c r="K6240" s="124"/>
      <c r="L6240" s="124"/>
      <c r="M6240" s="124"/>
      <c r="N6240" s="197">
        <v>50</v>
      </c>
      <c r="O6240" s="197">
        <v>0</v>
      </c>
      <c r="P6240" s="124" t="s">
        <v>1314</v>
      </c>
    </row>
    <row r="6241" spans="1:16" ht="51">
      <c r="A6241" s="266">
        <v>340</v>
      </c>
      <c r="B6241" s="124"/>
      <c r="C6241" s="125" t="s">
        <v>814</v>
      </c>
      <c r="D6241" s="195">
        <v>43242</v>
      </c>
      <c r="E6241" s="124" t="s">
        <v>11550</v>
      </c>
      <c r="F6241" s="124" t="s">
        <v>15</v>
      </c>
      <c r="G6241" s="124">
        <v>742339</v>
      </c>
      <c r="H6241" s="124"/>
      <c r="I6241" s="128" t="s">
        <v>13792</v>
      </c>
      <c r="J6241" s="124"/>
      <c r="K6241" s="124"/>
      <c r="L6241" s="124"/>
      <c r="M6241" s="124"/>
      <c r="N6241" s="197">
        <v>50</v>
      </c>
      <c r="O6241" s="197">
        <v>0</v>
      </c>
      <c r="P6241" s="124" t="s">
        <v>1314</v>
      </c>
    </row>
    <row r="6242" spans="1:16" ht="63.75">
      <c r="A6242" s="266">
        <v>10</v>
      </c>
      <c r="B6242" s="124"/>
      <c r="C6242" s="125" t="s">
        <v>690</v>
      </c>
      <c r="D6242" s="195">
        <v>43242</v>
      </c>
      <c r="E6242" s="124" t="s">
        <v>11551</v>
      </c>
      <c r="F6242" s="124" t="s">
        <v>15</v>
      </c>
      <c r="G6242" s="124">
        <v>742337</v>
      </c>
      <c r="H6242" s="124"/>
      <c r="I6242" s="128" t="s">
        <v>13793</v>
      </c>
      <c r="J6242" s="124"/>
      <c r="K6242" s="124"/>
      <c r="L6242" s="124"/>
      <c r="M6242" s="124"/>
      <c r="N6242" s="197">
        <v>50</v>
      </c>
      <c r="O6242" s="197">
        <v>0</v>
      </c>
      <c r="P6242" s="124" t="s">
        <v>1314</v>
      </c>
    </row>
    <row r="6243" spans="1:16" ht="89.25">
      <c r="A6243" s="266">
        <v>25</v>
      </c>
      <c r="B6243" s="124"/>
      <c r="C6243" s="125" t="s">
        <v>694</v>
      </c>
      <c r="D6243" s="195">
        <v>43242</v>
      </c>
      <c r="E6243" s="124" t="s">
        <v>11552</v>
      </c>
      <c r="F6243" s="124" t="s">
        <v>15</v>
      </c>
      <c r="G6243" s="124">
        <v>5027</v>
      </c>
      <c r="H6243" s="124"/>
      <c r="I6243" s="128" t="s">
        <v>13794</v>
      </c>
      <c r="J6243" s="124"/>
      <c r="K6243" s="124"/>
      <c r="L6243" s="124"/>
      <c r="M6243" s="124"/>
      <c r="N6243" s="197">
        <v>1196.51</v>
      </c>
      <c r="O6243" s="197">
        <v>0</v>
      </c>
      <c r="P6243" s="124" t="s">
        <v>1314</v>
      </c>
    </row>
    <row r="6244" spans="1:16" ht="102">
      <c r="A6244" s="266">
        <v>46</v>
      </c>
      <c r="B6244" s="124"/>
      <c r="C6244" s="125" t="s">
        <v>698</v>
      </c>
      <c r="D6244" s="195">
        <v>43242</v>
      </c>
      <c r="E6244" s="124" t="s">
        <v>11553</v>
      </c>
      <c r="F6244" s="124" t="s">
        <v>15</v>
      </c>
      <c r="G6244" s="124">
        <v>5028</v>
      </c>
      <c r="H6244" s="124"/>
      <c r="I6244" s="128" t="s">
        <v>13795</v>
      </c>
      <c r="J6244" s="124"/>
      <c r="K6244" s="124"/>
      <c r="L6244" s="124"/>
      <c r="M6244" s="124"/>
      <c r="N6244" s="197">
        <v>391.49</v>
      </c>
      <c r="O6244" s="197">
        <v>0</v>
      </c>
      <c r="P6244" s="124" t="s">
        <v>1314</v>
      </c>
    </row>
    <row r="6245" spans="1:16" ht="63.75">
      <c r="A6245" s="266">
        <v>10</v>
      </c>
      <c r="B6245" s="124"/>
      <c r="C6245" s="125" t="s">
        <v>690</v>
      </c>
      <c r="D6245" s="195">
        <v>43242</v>
      </c>
      <c r="E6245" s="124" t="s">
        <v>11554</v>
      </c>
      <c r="F6245" s="124" t="s">
        <v>6</v>
      </c>
      <c r="G6245" s="124">
        <v>742735</v>
      </c>
      <c r="H6245" s="124"/>
      <c r="I6245" s="128" t="s">
        <v>13796</v>
      </c>
      <c r="J6245" s="124"/>
      <c r="K6245" s="124"/>
      <c r="L6245" s="124"/>
      <c r="M6245" s="124"/>
      <c r="N6245" s="197">
        <v>0</v>
      </c>
      <c r="O6245" s="197">
        <v>21027.55</v>
      </c>
      <c r="P6245" s="124" t="s">
        <v>1314</v>
      </c>
    </row>
    <row r="6246" spans="1:16" ht="76.5">
      <c r="A6246" s="266">
        <v>81</v>
      </c>
      <c r="B6246" s="124"/>
      <c r="C6246" s="125" t="s">
        <v>709</v>
      </c>
      <c r="D6246" s="195">
        <v>43242</v>
      </c>
      <c r="E6246" s="124" t="s">
        <v>11555</v>
      </c>
      <c r="F6246" s="124" t="s">
        <v>6</v>
      </c>
      <c r="G6246" s="124">
        <v>922266</v>
      </c>
      <c r="H6246" s="124"/>
      <c r="I6246" s="128" t="s">
        <v>13797</v>
      </c>
      <c r="J6246" s="124"/>
      <c r="K6246" s="124"/>
      <c r="L6246" s="124"/>
      <c r="M6246" s="124"/>
      <c r="N6246" s="197">
        <v>0</v>
      </c>
      <c r="O6246" s="197">
        <v>404980</v>
      </c>
      <c r="P6246" s="124" t="s">
        <v>1314</v>
      </c>
    </row>
    <row r="6247" spans="1:16" ht="63.75">
      <c r="A6247" s="266">
        <v>513</v>
      </c>
      <c r="B6247" s="124"/>
      <c r="C6247" s="125" t="s">
        <v>201</v>
      </c>
      <c r="D6247" s="195">
        <v>43242</v>
      </c>
      <c r="E6247" s="124" t="s">
        <v>11556</v>
      </c>
      <c r="F6247" s="124" t="s">
        <v>15</v>
      </c>
      <c r="G6247" s="124">
        <v>742738</v>
      </c>
      <c r="H6247" s="124"/>
      <c r="I6247" s="128" t="s">
        <v>13798</v>
      </c>
      <c r="J6247" s="124"/>
      <c r="K6247" s="124"/>
      <c r="L6247" s="124"/>
      <c r="M6247" s="124"/>
      <c r="N6247" s="197">
        <v>50</v>
      </c>
      <c r="O6247" s="197">
        <v>0</v>
      </c>
      <c r="P6247" s="124" t="s">
        <v>1314</v>
      </c>
    </row>
    <row r="6248" spans="1:16" ht="63.75">
      <c r="A6248" s="266">
        <v>10</v>
      </c>
      <c r="B6248" s="124"/>
      <c r="C6248" s="125" t="s">
        <v>690</v>
      </c>
      <c r="D6248" s="195">
        <v>43242</v>
      </c>
      <c r="E6248" s="124" t="s">
        <v>11557</v>
      </c>
      <c r="F6248" s="124" t="s">
        <v>15</v>
      </c>
      <c r="G6248" s="124">
        <v>742736</v>
      </c>
      <c r="H6248" s="124"/>
      <c r="I6248" s="128" t="s">
        <v>13799</v>
      </c>
      <c r="J6248" s="124"/>
      <c r="K6248" s="124"/>
      <c r="L6248" s="124"/>
      <c r="M6248" s="124"/>
      <c r="N6248" s="197">
        <v>50</v>
      </c>
      <c r="O6248" s="197">
        <v>0</v>
      </c>
      <c r="P6248" s="124" t="s">
        <v>1314</v>
      </c>
    </row>
    <row r="6249" spans="1:16" ht="63.75">
      <c r="A6249" s="266">
        <v>41</v>
      </c>
      <c r="B6249" s="124"/>
      <c r="C6249" s="125" t="s">
        <v>697</v>
      </c>
      <c r="D6249" s="195">
        <v>43242</v>
      </c>
      <c r="E6249" s="124" t="s">
        <v>11558</v>
      </c>
      <c r="F6249" s="124" t="s">
        <v>1315</v>
      </c>
      <c r="G6249" s="124">
        <v>17777082</v>
      </c>
      <c r="H6249" s="124"/>
      <c r="I6249" s="128" t="s">
        <v>13800</v>
      </c>
      <c r="J6249" s="124"/>
      <c r="K6249" s="124"/>
      <c r="L6249" s="124"/>
      <c r="M6249" s="124"/>
      <c r="N6249" s="197">
        <v>12465</v>
      </c>
      <c r="O6249" s="197">
        <v>0</v>
      </c>
      <c r="P6249" s="124" t="s">
        <v>1314</v>
      </c>
    </row>
    <row r="6250" spans="1:16" ht="76.5">
      <c r="A6250" s="266" t="s">
        <v>620</v>
      </c>
      <c r="B6250" s="124"/>
      <c r="C6250" s="125" t="s">
        <v>714</v>
      </c>
      <c r="D6250" s="195">
        <v>43242</v>
      </c>
      <c r="E6250" s="124" t="s">
        <v>11559</v>
      </c>
      <c r="F6250" s="124" t="s">
        <v>6</v>
      </c>
      <c r="G6250" s="124">
        <v>977483</v>
      </c>
      <c r="H6250" s="124"/>
      <c r="I6250" s="128" t="s">
        <v>13801</v>
      </c>
      <c r="J6250" s="124"/>
      <c r="K6250" s="124"/>
      <c r="L6250" s="124"/>
      <c r="M6250" s="124"/>
      <c r="N6250" s="197">
        <v>0</v>
      </c>
      <c r="O6250" s="197">
        <v>268000</v>
      </c>
      <c r="P6250" s="124" t="s">
        <v>1314</v>
      </c>
    </row>
    <row r="6251" spans="1:16" ht="63.75">
      <c r="A6251" s="266">
        <v>10</v>
      </c>
      <c r="B6251" s="124"/>
      <c r="C6251" s="125" t="s">
        <v>690</v>
      </c>
      <c r="D6251" s="195">
        <v>43242</v>
      </c>
      <c r="E6251" s="124" t="s">
        <v>11560</v>
      </c>
      <c r="F6251" s="124" t="s">
        <v>6</v>
      </c>
      <c r="G6251" s="124">
        <v>743143</v>
      </c>
      <c r="H6251" s="124"/>
      <c r="I6251" s="128" t="s">
        <v>13802</v>
      </c>
      <c r="J6251" s="124"/>
      <c r="K6251" s="124"/>
      <c r="L6251" s="124"/>
      <c r="M6251" s="124"/>
      <c r="N6251" s="197">
        <v>0</v>
      </c>
      <c r="O6251" s="197">
        <v>11963.84</v>
      </c>
      <c r="P6251" s="124" t="s">
        <v>1314</v>
      </c>
    </row>
    <row r="6252" spans="1:16" ht="63.75">
      <c r="A6252" s="266">
        <v>670</v>
      </c>
      <c r="B6252" s="124"/>
      <c r="C6252" s="125" t="s">
        <v>235</v>
      </c>
      <c r="D6252" s="195">
        <v>43242</v>
      </c>
      <c r="E6252" s="124" t="s">
        <v>11561</v>
      </c>
      <c r="F6252" s="124" t="s">
        <v>1256</v>
      </c>
      <c r="G6252" s="124">
        <v>17757840</v>
      </c>
      <c r="H6252" s="124"/>
      <c r="I6252" s="128" t="s">
        <v>13803</v>
      </c>
      <c r="J6252" s="124"/>
      <c r="K6252" s="124"/>
      <c r="L6252" s="124"/>
      <c r="M6252" s="124"/>
      <c r="N6252" s="197">
        <v>0</v>
      </c>
      <c r="O6252" s="197">
        <v>396699</v>
      </c>
      <c r="P6252" s="124" t="s">
        <v>1314</v>
      </c>
    </row>
    <row r="6253" spans="1:16" ht="63.75">
      <c r="A6253" s="266">
        <v>10</v>
      </c>
      <c r="B6253" s="124"/>
      <c r="C6253" s="125" t="s">
        <v>690</v>
      </c>
      <c r="D6253" s="195">
        <v>43242</v>
      </c>
      <c r="E6253" s="124" t="s">
        <v>11562</v>
      </c>
      <c r="F6253" s="124" t="s">
        <v>15</v>
      </c>
      <c r="G6253" s="124">
        <v>743144</v>
      </c>
      <c r="H6253" s="124"/>
      <c r="I6253" s="128" t="s">
        <v>13804</v>
      </c>
      <c r="J6253" s="124"/>
      <c r="K6253" s="124"/>
      <c r="L6253" s="124"/>
      <c r="M6253" s="124"/>
      <c r="N6253" s="197">
        <v>50</v>
      </c>
      <c r="O6253" s="197">
        <v>0</v>
      </c>
      <c r="P6253" s="124" t="s">
        <v>1314</v>
      </c>
    </row>
    <row r="6254" spans="1:16" ht="38.25">
      <c r="A6254" s="266">
        <v>117</v>
      </c>
      <c r="B6254" s="124"/>
      <c r="C6254" s="125" t="s">
        <v>722</v>
      </c>
      <c r="D6254" s="195">
        <v>43242</v>
      </c>
      <c r="E6254" s="124" t="s">
        <v>11563</v>
      </c>
      <c r="F6254" s="124" t="s">
        <v>11</v>
      </c>
      <c r="G6254" s="124">
        <v>922305</v>
      </c>
      <c r="H6254" s="124"/>
      <c r="I6254" s="128" t="s">
        <v>13805</v>
      </c>
      <c r="J6254" s="124"/>
      <c r="K6254" s="124"/>
      <c r="L6254" s="124"/>
      <c r="M6254" s="124"/>
      <c r="N6254" s="197">
        <v>50</v>
      </c>
      <c r="O6254" s="197">
        <v>0</v>
      </c>
      <c r="P6254" s="124" t="s">
        <v>1314</v>
      </c>
    </row>
    <row r="6255" spans="1:16" ht="51">
      <c r="A6255" s="266">
        <v>513</v>
      </c>
      <c r="B6255" s="124"/>
      <c r="C6255" s="125" t="s">
        <v>201</v>
      </c>
      <c r="D6255" s="195">
        <v>43242</v>
      </c>
      <c r="E6255" s="124" t="s">
        <v>11564</v>
      </c>
      <c r="F6255" s="124" t="s">
        <v>11</v>
      </c>
      <c r="G6255" s="124">
        <v>922304</v>
      </c>
      <c r="H6255" s="124"/>
      <c r="I6255" s="128" t="s">
        <v>13806</v>
      </c>
      <c r="J6255" s="124"/>
      <c r="K6255" s="124"/>
      <c r="L6255" s="124"/>
      <c r="M6255" s="124"/>
      <c r="N6255" s="197">
        <v>50</v>
      </c>
      <c r="O6255" s="197">
        <v>0</v>
      </c>
      <c r="P6255" s="124" t="s">
        <v>1314</v>
      </c>
    </row>
    <row r="6256" spans="1:16" ht="51">
      <c r="A6256" s="266">
        <v>117</v>
      </c>
      <c r="B6256" s="124"/>
      <c r="C6256" s="125" t="s">
        <v>722</v>
      </c>
      <c r="D6256" s="195">
        <v>43242</v>
      </c>
      <c r="E6256" s="124" t="s">
        <v>11565</v>
      </c>
      <c r="F6256" s="124" t="s">
        <v>11</v>
      </c>
      <c r="G6256" s="124">
        <v>922302</v>
      </c>
      <c r="H6256" s="124"/>
      <c r="I6256" s="128" t="s">
        <v>13807</v>
      </c>
      <c r="J6256" s="124"/>
      <c r="K6256" s="124"/>
      <c r="L6256" s="124"/>
      <c r="M6256" s="124"/>
      <c r="N6256" s="197">
        <v>50</v>
      </c>
      <c r="O6256" s="197">
        <v>0</v>
      </c>
      <c r="P6256" s="124" t="s">
        <v>1314</v>
      </c>
    </row>
    <row r="6257" spans="1:16" ht="76.5">
      <c r="A6257" s="266">
        <v>25</v>
      </c>
      <c r="B6257" s="124"/>
      <c r="C6257" s="125" t="s">
        <v>694</v>
      </c>
      <c r="D6257" s="195">
        <v>43242</v>
      </c>
      <c r="E6257" s="124" t="s">
        <v>11566</v>
      </c>
      <c r="F6257" s="124" t="s">
        <v>1315</v>
      </c>
      <c r="G6257" s="124">
        <v>17757330</v>
      </c>
      <c r="H6257" s="124"/>
      <c r="I6257" s="128" t="s">
        <v>13808</v>
      </c>
      <c r="J6257" s="124"/>
      <c r="K6257" s="124"/>
      <c r="L6257" s="124"/>
      <c r="M6257" s="124"/>
      <c r="N6257" s="197">
        <v>232451.5</v>
      </c>
      <c r="O6257" s="197">
        <v>0</v>
      </c>
      <c r="P6257" s="124" t="s">
        <v>1314</v>
      </c>
    </row>
    <row r="6258" spans="1:16" ht="76.5">
      <c r="A6258" s="266">
        <v>25</v>
      </c>
      <c r="B6258" s="124"/>
      <c r="C6258" s="125" t="s">
        <v>694</v>
      </c>
      <c r="D6258" s="195">
        <v>43242</v>
      </c>
      <c r="E6258" s="124" t="s">
        <v>11567</v>
      </c>
      <c r="F6258" s="124" t="s">
        <v>1315</v>
      </c>
      <c r="G6258" s="124">
        <v>17757328</v>
      </c>
      <c r="H6258" s="124"/>
      <c r="I6258" s="128" t="s">
        <v>13809</v>
      </c>
      <c r="J6258" s="124"/>
      <c r="K6258" s="124"/>
      <c r="L6258" s="124"/>
      <c r="M6258" s="124"/>
      <c r="N6258" s="197">
        <v>688862.14</v>
      </c>
      <c r="O6258" s="197">
        <v>0</v>
      </c>
      <c r="P6258" s="124" t="s">
        <v>1314</v>
      </c>
    </row>
    <row r="6259" spans="1:16" ht="76.5">
      <c r="A6259" s="266">
        <v>25</v>
      </c>
      <c r="B6259" s="124"/>
      <c r="C6259" s="125" t="s">
        <v>694</v>
      </c>
      <c r="D6259" s="195">
        <v>43242</v>
      </c>
      <c r="E6259" s="124" t="s">
        <v>11568</v>
      </c>
      <c r="F6259" s="124" t="s">
        <v>1315</v>
      </c>
      <c r="G6259" s="124">
        <v>17757404</v>
      </c>
      <c r="H6259" s="124"/>
      <c r="I6259" s="128" t="s">
        <v>13810</v>
      </c>
      <c r="J6259" s="124"/>
      <c r="K6259" s="124"/>
      <c r="L6259" s="124"/>
      <c r="M6259" s="124"/>
      <c r="N6259" s="197">
        <v>359128.66</v>
      </c>
      <c r="O6259" s="197">
        <v>0</v>
      </c>
      <c r="P6259" s="124" t="s">
        <v>1314</v>
      </c>
    </row>
    <row r="6260" spans="1:16" ht="63.75">
      <c r="A6260" s="266" t="s">
        <v>626</v>
      </c>
      <c r="B6260" s="124"/>
      <c r="C6260" s="125" t="s">
        <v>1234</v>
      </c>
      <c r="D6260" s="195">
        <v>43242</v>
      </c>
      <c r="E6260" s="124" t="s">
        <v>11569</v>
      </c>
      <c r="F6260" s="124" t="s">
        <v>6</v>
      </c>
      <c r="G6260" s="124">
        <v>977547</v>
      </c>
      <c r="H6260" s="124"/>
      <c r="I6260" s="128" t="s">
        <v>13811</v>
      </c>
      <c r="J6260" s="124"/>
      <c r="K6260" s="124"/>
      <c r="L6260" s="124"/>
      <c r="M6260" s="124"/>
      <c r="N6260" s="197">
        <v>0</v>
      </c>
      <c r="O6260" s="197">
        <v>166.32</v>
      </c>
      <c r="P6260" s="124" t="s">
        <v>1314</v>
      </c>
    </row>
    <row r="6261" spans="1:16" ht="51">
      <c r="A6261" s="266">
        <v>86</v>
      </c>
      <c r="B6261" s="124"/>
      <c r="C6261" s="125" t="s">
        <v>710</v>
      </c>
      <c r="D6261" s="195">
        <v>43243</v>
      </c>
      <c r="E6261" s="124" t="s">
        <v>11570</v>
      </c>
      <c r="F6261" s="124" t="s">
        <v>3</v>
      </c>
      <c r="G6261" s="124">
        <v>1625219</v>
      </c>
      <c r="H6261" s="124"/>
      <c r="I6261" s="128" t="s">
        <v>13812</v>
      </c>
      <c r="J6261" s="124"/>
      <c r="K6261" s="124"/>
      <c r="L6261" s="124"/>
      <c r="M6261" s="124"/>
      <c r="N6261" s="197">
        <v>0</v>
      </c>
      <c r="O6261" s="197">
        <v>0.1</v>
      </c>
      <c r="P6261" s="124" t="s">
        <v>1314</v>
      </c>
    </row>
    <row r="6262" spans="1:16" ht="51">
      <c r="A6262" s="266">
        <v>234</v>
      </c>
      <c r="B6262" s="124"/>
      <c r="C6262" s="125" t="s">
        <v>124</v>
      </c>
      <c r="D6262" s="195">
        <v>43243</v>
      </c>
      <c r="E6262" s="124" t="s">
        <v>11571</v>
      </c>
      <c r="F6262" s="124" t="s">
        <v>3</v>
      </c>
      <c r="G6262" s="124">
        <v>1625238</v>
      </c>
      <c r="H6262" s="124"/>
      <c r="I6262" s="128" t="s">
        <v>13813</v>
      </c>
      <c r="J6262" s="124"/>
      <c r="K6262" s="124"/>
      <c r="L6262" s="124"/>
      <c r="M6262" s="124"/>
      <c r="N6262" s="197">
        <v>0</v>
      </c>
      <c r="O6262" s="197">
        <v>700</v>
      </c>
      <c r="P6262" s="124" t="s">
        <v>1314</v>
      </c>
    </row>
    <row r="6263" spans="1:16" ht="51">
      <c r="A6263" s="266">
        <v>234</v>
      </c>
      <c r="B6263" s="124"/>
      <c r="C6263" s="125" t="s">
        <v>124</v>
      </c>
      <c r="D6263" s="195">
        <v>43243</v>
      </c>
      <c r="E6263" s="124" t="s">
        <v>11572</v>
      </c>
      <c r="F6263" s="124" t="s">
        <v>3</v>
      </c>
      <c r="G6263" s="124">
        <v>1625239</v>
      </c>
      <c r="H6263" s="124"/>
      <c r="I6263" s="128" t="s">
        <v>13814</v>
      </c>
      <c r="J6263" s="124"/>
      <c r="K6263" s="124"/>
      <c r="L6263" s="124"/>
      <c r="M6263" s="124"/>
      <c r="N6263" s="197">
        <v>0</v>
      </c>
      <c r="O6263" s="197">
        <v>58</v>
      </c>
      <c r="P6263" s="124" t="s">
        <v>1314</v>
      </c>
    </row>
    <row r="6264" spans="1:16" ht="51">
      <c r="A6264" s="266">
        <v>234</v>
      </c>
      <c r="B6264" s="124"/>
      <c r="C6264" s="125" t="s">
        <v>124</v>
      </c>
      <c r="D6264" s="195">
        <v>43243</v>
      </c>
      <c r="E6264" s="124" t="s">
        <v>11573</v>
      </c>
      <c r="F6264" s="124" t="s">
        <v>3</v>
      </c>
      <c r="G6264" s="124">
        <v>1625240</v>
      </c>
      <c r="H6264" s="124"/>
      <c r="I6264" s="128" t="s">
        <v>13815</v>
      </c>
      <c r="J6264" s="124"/>
      <c r="K6264" s="124"/>
      <c r="L6264" s="124"/>
      <c r="M6264" s="124"/>
      <c r="N6264" s="197">
        <v>0</v>
      </c>
      <c r="O6264" s="197">
        <v>136</v>
      </c>
      <c r="P6264" s="124" t="s">
        <v>1314</v>
      </c>
    </row>
    <row r="6265" spans="1:16" ht="38.25">
      <c r="A6265" s="266">
        <v>234</v>
      </c>
      <c r="B6265" s="124"/>
      <c r="C6265" s="125" t="s">
        <v>124</v>
      </c>
      <c r="D6265" s="195">
        <v>43243</v>
      </c>
      <c r="E6265" s="124" t="s">
        <v>11574</v>
      </c>
      <c r="F6265" s="124" t="s">
        <v>3</v>
      </c>
      <c r="G6265" s="124">
        <v>1625242</v>
      </c>
      <c r="H6265" s="124"/>
      <c r="I6265" s="128" t="s">
        <v>13816</v>
      </c>
      <c r="J6265" s="124"/>
      <c r="K6265" s="124"/>
      <c r="L6265" s="124"/>
      <c r="M6265" s="124"/>
      <c r="N6265" s="197">
        <v>0</v>
      </c>
      <c r="O6265" s="197">
        <v>106</v>
      </c>
      <c r="P6265" s="124" t="s">
        <v>1314</v>
      </c>
    </row>
    <row r="6266" spans="1:16" ht="63.75">
      <c r="A6266" s="266" t="s">
        <v>619</v>
      </c>
      <c r="B6266" s="124"/>
      <c r="C6266" s="125" t="s">
        <v>713</v>
      </c>
      <c r="D6266" s="195">
        <v>43243</v>
      </c>
      <c r="E6266" s="124" t="s">
        <v>11575</v>
      </c>
      <c r="F6266" s="124" t="s">
        <v>3</v>
      </c>
      <c r="G6266" s="124">
        <v>1625258</v>
      </c>
      <c r="H6266" s="124"/>
      <c r="I6266" s="128" t="s">
        <v>13817</v>
      </c>
      <c r="J6266" s="124"/>
      <c r="K6266" s="124"/>
      <c r="L6266" s="124"/>
      <c r="M6266" s="124"/>
      <c r="N6266" s="197">
        <v>0</v>
      </c>
      <c r="O6266" s="197">
        <v>400</v>
      </c>
      <c r="P6266" s="124" t="s">
        <v>1314</v>
      </c>
    </row>
    <row r="6267" spans="1:16" ht="51">
      <c r="A6267" s="266" t="s">
        <v>619</v>
      </c>
      <c r="B6267" s="124"/>
      <c r="C6267" s="125" t="s">
        <v>713</v>
      </c>
      <c r="D6267" s="195">
        <v>43243</v>
      </c>
      <c r="E6267" s="124" t="s">
        <v>11576</v>
      </c>
      <c r="F6267" s="124" t="s">
        <v>3</v>
      </c>
      <c r="G6267" s="124">
        <v>1625290</v>
      </c>
      <c r="H6267" s="124"/>
      <c r="I6267" s="128" t="s">
        <v>13818</v>
      </c>
      <c r="J6267" s="124"/>
      <c r="K6267" s="124"/>
      <c r="L6267" s="124"/>
      <c r="M6267" s="124"/>
      <c r="N6267" s="197">
        <v>0</v>
      </c>
      <c r="O6267" s="197">
        <v>2161.08</v>
      </c>
      <c r="P6267" s="124" t="s">
        <v>1314</v>
      </c>
    </row>
    <row r="6268" spans="1:16" ht="51">
      <c r="A6268" s="266">
        <v>340</v>
      </c>
      <c r="B6268" s="124"/>
      <c r="C6268" s="125" t="s">
        <v>814</v>
      </c>
      <c r="D6268" s="195">
        <v>43243</v>
      </c>
      <c r="E6268" s="124" t="s">
        <v>11577</v>
      </c>
      <c r="F6268" s="124" t="s">
        <v>3</v>
      </c>
      <c r="G6268" s="124">
        <v>1625293</v>
      </c>
      <c r="H6268" s="124"/>
      <c r="I6268" s="128" t="s">
        <v>13819</v>
      </c>
      <c r="J6268" s="124"/>
      <c r="K6268" s="124"/>
      <c r="L6268" s="124"/>
      <c r="M6268" s="124"/>
      <c r="N6268" s="197">
        <v>0</v>
      </c>
      <c r="O6268" s="197">
        <v>561.88</v>
      </c>
      <c r="P6268" s="124" t="s">
        <v>1314</v>
      </c>
    </row>
    <row r="6269" spans="1:16" ht="51">
      <c r="A6269" s="266">
        <v>340</v>
      </c>
      <c r="B6269" s="124"/>
      <c r="C6269" s="125" t="s">
        <v>814</v>
      </c>
      <c r="D6269" s="195">
        <v>43243</v>
      </c>
      <c r="E6269" s="124" t="s">
        <v>11578</v>
      </c>
      <c r="F6269" s="124" t="s">
        <v>3</v>
      </c>
      <c r="G6269" s="124">
        <v>1625295</v>
      </c>
      <c r="H6269" s="124"/>
      <c r="I6269" s="128" t="s">
        <v>13820</v>
      </c>
      <c r="J6269" s="124"/>
      <c r="K6269" s="124"/>
      <c r="L6269" s="124"/>
      <c r="M6269" s="124"/>
      <c r="N6269" s="197">
        <v>0</v>
      </c>
      <c r="O6269" s="197">
        <v>95.73</v>
      </c>
      <c r="P6269" s="124" t="s">
        <v>1314</v>
      </c>
    </row>
    <row r="6270" spans="1:16" ht="51">
      <c r="A6270" s="266">
        <v>41</v>
      </c>
      <c r="B6270" s="124"/>
      <c r="C6270" s="125" t="s">
        <v>697</v>
      </c>
      <c r="D6270" s="195">
        <v>43243</v>
      </c>
      <c r="E6270" s="124" t="s">
        <v>11579</v>
      </c>
      <c r="F6270" s="124" t="s">
        <v>3</v>
      </c>
      <c r="G6270" s="124">
        <v>1625297</v>
      </c>
      <c r="H6270" s="124"/>
      <c r="I6270" s="128" t="s">
        <v>13821</v>
      </c>
      <c r="J6270" s="124"/>
      <c r="K6270" s="124"/>
      <c r="L6270" s="124"/>
      <c r="M6270" s="124"/>
      <c r="N6270" s="197">
        <v>0</v>
      </c>
      <c r="O6270" s="197">
        <v>1267</v>
      </c>
      <c r="P6270" s="124" t="s">
        <v>1314</v>
      </c>
    </row>
    <row r="6271" spans="1:16" ht="51">
      <c r="A6271" s="266" t="s">
        <v>619</v>
      </c>
      <c r="B6271" s="124"/>
      <c r="C6271" s="125" t="s">
        <v>713</v>
      </c>
      <c r="D6271" s="195">
        <v>43243</v>
      </c>
      <c r="E6271" s="124" t="s">
        <v>11580</v>
      </c>
      <c r="F6271" s="124" t="s">
        <v>3</v>
      </c>
      <c r="G6271" s="124">
        <v>1625216</v>
      </c>
      <c r="H6271" s="124"/>
      <c r="I6271" s="128" t="s">
        <v>13822</v>
      </c>
      <c r="J6271" s="124"/>
      <c r="K6271" s="124"/>
      <c r="L6271" s="124"/>
      <c r="M6271" s="124"/>
      <c r="N6271" s="197">
        <v>0</v>
      </c>
      <c r="O6271" s="197">
        <v>7667.95</v>
      </c>
      <c r="P6271" s="124" t="s">
        <v>1314</v>
      </c>
    </row>
    <row r="6272" spans="1:16" ht="51">
      <c r="A6272" s="266" t="s">
        <v>619</v>
      </c>
      <c r="B6272" s="124"/>
      <c r="C6272" s="125" t="s">
        <v>713</v>
      </c>
      <c r="D6272" s="195">
        <v>43243</v>
      </c>
      <c r="E6272" s="124" t="s">
        <v>11581</v>
      </c>
      <c r="F6272" s="124" t="s">
        <v>3</v>
      </c>
      <c r="G6272" s="124">
        <v>1625209</v>
      </c>
      <c r="H6272" s="124"/>
      <c r="I6272" s="128" t="s">
        <v>13823</v>
      </c>
      <c r="J6272" s="124"/>
      <c r="K6272" s="124"/>
      <c r="L6272" s="124"/>
      <c r="M6272" s="124"/>
      <c r="N6272" s="197">
        <v>0</v>
      </c>
      <c r="O6272" s="197">
        <v>1413.95</v>
      </c>
      <c r="P6272" s="124" t="s">
        <v>1314</v>
      </c>
    </row>
    <row r="6273" spans="1:16" ht="63.75">
      <c r="A6273" s="266">
        <v>46</v>
      </c>
      <c r="B6273" s="124"/>
      <c r="C6273" s="125" t="s">
        <v>698</v>
      </c>
      <c r="D6273" s="195">
        <v>43243</v>
      </c>
      <c r="E6273" s="124" t="s">
        <v>11582</v>
      </c>
      <c r="F6273" s="124" t="s">
        <v>3</v>
      </c>
      <c r="G6273" s="124">
        <v>1625203</v>
      </c>
      <c r="H6273" s="124"/>
      <c r="I6273" s="128" t="s">
        <v>13824</v>
      </c>
      <c r="J6273" s="124"/>
      <c r="K6273" s="124"/>
      <c r="L6273" s="124"/>
      <c r="M6273" s="124"/>
      <c r="N6273" s="197">
        <v>0</v>
      </c>
      <c r="O6273" s="197">
        <v>549</v>
      </c>
      <c r="P6273" s="124" t="s">
        <v>1314</v>
      </c>
    </row>
    <row r="6274" spans="1:16" ht="63.75">
      <c r="A6274" s="266">
        <v>86</v>
      </c>
      <c r="B6274" s="124"/>
      <c r="C6274" s="125" t="s">
        <v>710</v>
      </c>
      <c r="D6274" s="195">
        <v>43243</v>
      </c>
      <c r="E6274" s="124" t="s">
        <v>11583</v>
      </c>
      <c r="F6274" s="124" t="s">
        <v>3</v>
      </c>
      <c r="G6274" s="124">
        <v>1625202</v>
      </c>
      <c r="H6274" s="124"/>
      <c r="I6274" s="128" t="s">
        <v>13825</v>
      </c>
      <c r="J6274" s="124"/>
      <c r="K6274" s="124"/>
      <c r="L6274" s="124"/>
      <c r="M6274" s="124"/>
      <c r="N6274" s="197">
        <v>0</v>
      </c>
      <c r="O6274" s="197">
        <v>241</v>
      </c>
      <c r="P6274" s="124" t="s">
        <v>1314</v>
      </c>
    </row>
    <row r="6275" spans="1:16" ht="51">
      <c r="A6275" s="266" t="s">
        <v>619</v>
      </c>
      <c r="B6275" s="124"/>
      <c r="C6275" s="125" t="s">
        <v>713</v>
      </c>
      <c r="D6275" s="195">
        <v>43243</v>
      </c>
      <c r="E6275" s="124" t="s">
        <v>11584</v>
      </c>
      <c r="F6275" s="124" t="s">
        <v>3</v>
      </c>
      <c r="G6275" s="124">
        <v>1625173</v>
      </c>
      <c r="H6275" s="124"/>
      <c r="I6275" s="128" t="s">
        <v>13826</v>
      </c>
      <c r="J6275" s="124"/>
      <c r="K6275" s="124"/>
      <c r="L6275" s="124"/>
      <c r="M6275" s="124"/>
      <c r="N6275" s="197">
        <v>0</v>
      </c>
      <c r="O6275" s="197">
        <v>560.02</v>
      </c>
      <c r="P6275" s="124" t="s">
        <v>1314</v>
      </c>
    </row>
    <row r="6276" spans="1:16" ht="51">
      <c r="A6276" s="266" t="s">
        <v>619</v>
      </c>
      <c r="B6276" s="124"/>
      <c r="C6276" s="125" t="s">
        <v>713</v>
      </c>
      <c r="D6276" s="195">
        <v>43243</v>
      </c>
      <c r="E6276" s="124" t="s">
        <v>11585</v>
      </c>
      <c r="F6276" s="124" t="s">
        <v>3</v>
      </c>
      <c r="G6276" s="124">
        <v>1625169</v>
      </c>
      <c r="H6276" s="124"/>
      <c r="I6276" s="128" t="s">
        <v>13827</v>
      </c>
      <c r="J6276" s="124"/>
      <c r="K6276" s="124"/>
      <c r="L6276" s="124"/>
      <c r="M6276" s="124"/>
      <c r="N6276" s="197">
        <v>0</v>
      </c>
      <c r="O6276" s="197">
        <v>4074.06</v>
      </c>
      <c r="P6276" s="124" t="s">
        <v>1314</v>
      </c>
    </row>
    <row r="6277" spans="1:16" ht="51">
      <c r="A6277" s="266">
        <v>66</v>
      </c>
      <c r="B6277" s="124"/>
      <c r="C6277" s="125" t="s">
        <v>704</v>
      </c>
      <c r="D6277" s="195">
        <v>43243</v>
      </c>
      <c r="E6277" s="124" t="s">
        <v>11586</v>
      </c>
      <c r="F6277" s="124" t="s">
        <v>3</v>
      </c>
      <c r="G6277" s="124">
        <v>1625168</v>
      </c>
      <c r="H6277" s="124"/>
      <c r="I6277" s="128" t="s">
        <v>13828</v>
      </c>
      <c r="J6277" s="124"/>
      <c r="K6277" s="124"/>
      <c r="L6277" s="124"/>
      <c r="M6277" s="124"/>
      <c r="N6277" s="197">
        <v>0</v>
      </c>
      <c r="O6277" s="197">
        <v>30</v>
      </c>
      <c r="P6277" s="124" t="s">
        <v>1314</v>
      </c>
    </row>
    <row r="6278" spans="1:16" ht="38.25">
      <c r="A6278" s="266">
        <v>592</v>
      </c>
      <c r="B6278" s="124"/>
      <c r="C6278" s="125" t="s">
        <v>862</v>
      </c>
      <c r="D6278" s="195">
        <v>43243</v>
      </c>
      <c r="E6278" s="124" t="s">
        <v>11587</v>
      </c>
      <c r="F6278" s="124" t="s">
        <v>3</v>
      </c>
      <c r="G6278" s="124">
        <v>1625158</v>
      </c>
      <c r="H6278" s="124"/>
      <c r="I6278" s="128" t="s">
        <v>13829</v>
      </c>
      <c r="J6278" s="124"/>
      <c r="K6278" s="124"/>
      <c r="L6278" s="124"/>
      <c r="M6278" s="124"/>
      <c r="N6278" s="197">
        <v>0</v>
      </c>
      <c r="O6278" s="197">
        <v>335.6</v>
      </c>
      <c r="P6278" s="124" t="s">
        <v>1314</v>
      </c>
    </row>
    <row r="6279" spans="1:16" ht="51">
      <c r="A6279" s="266">
        <v>212</v>
      </c>
      <c r="B6279" s="124"/>
      <c r="C6279" s="125" t="s">
        <v>761</v>
      </c>
      <c r="D6279" s="195">
        <v>43243</v>
      </c>
      <c r="E6279" s="124" t="s">
        <v>11588</v>
      </c>
      <c r="F6279" s="124" t="s">
        <v>3</v>
      </c>
      <c r="G6279" s="124">
        <v>1625156</v>
      </c>
      <c r="H6279" s="124"/>
      <c r="I6279" s="128" t="s">
        <v>13830</v>
      </c>
      <c r="J6279" s="124"/>
      <c r="K6279" s="124"/>
      <c r="L6279" s="124"/>
      <c r="M6279" s="124"/>
      <c r="N6279" s="197">
        <v>0</v>
      </c>
      <c r="O6279" s="197">
        <v>1746</v>
      </c>
      <c r="P6279" s="124" t="s">
        <v>1314</v>
      </c>
    </row>
    <row r="6280" spans="1:16" ht="38.25">
      <c r="A6280" s="266">
        <v>78</v>
      </c>
      <c r="B6280" s="124"/>
      <c r="C6280" s="125" t="s">
        <v>1341</v>
      </c>
      <c r="D6280" s="195">
        <v>43243</v>
      </c>
      <c r="E6280" s="124" t="s">
        <v>11589</v>
      </c>
      <c r="F6280" s="124" t="s">
        <v>3</v>
      </c>
      <c r="G6280" s="124">
        <v>1625417</v>
      </c>
      <c r="H6280" s="124"/>
      <c r="I6280" s="128" t="s">
        <v>13831</v>
      </c>
      <c r="J6280" s="124"/>
      <c r="K6280" s="124"/>
      <c r="L6280" s="124"/>
      <c r="M6280" s="124"/>
      <c r="N6280" s="197">
        <v>0</v>
      </c>
      <c r="O6280" s="197">
        <v>123</v>
      </c>
      <c r="P6280" s="124" t="s">
        <v>1314</v>
      </c>
    </row>
    <row r="6281" spans="1:16" ht="38.25">
      <c r="A6281" s="266">
        <v>78</v>
      </c>
      <c r="B6281" s="124"/>
      <c r="C6281" s="125" t="s">
        <v>1341</v>
      </c>
      <c r="D6281" s="195">
        <v>43243</v>
      </c>
      <c r="E6281" s="124" t="s">
        <v>11590</v>
      </c>
      <c r="F6281" s="124" t="s">
        <v>3</v>
      </c>
      <c r="G6281" s="124">
        <v>1625416</v>
      </c>
      <c r="H6281" s="124"/>
      <c r="I6281" s="128" t="s">
        <v>13832</v>
      </c>
      <c r="J6281" s="124"/>
      <c r="K6281" s="124"/>
      <c r="L6281" s="124"/>
      <c r="M6281" s="124"/>
      <c r="N6281" s="197">
        <v>0</v>
      </c>
      <c r="O6281" s="197">
        <v>6600</v>
      </c>
      <c r="P6281" s="124" t="s">
        <v>1314</v>
      </c>
    </row>
    <row r="6282" spans="1:16" ht="38.25">
      <c r="A6282" s="266">
        <v>78</v>
      </c>
      <c r="B6282" s="124"/>
      <c r="C6282" s="125" t="s">
        <v>1341</v>
      </c>
      <c r="D6282" s="195">
        <v>43243</v>
      </c>
      <c r="E6282" s="124" t="s">
        <v>11591</v>
      </c>
      <c r="F6282" s="124" t="s">
        <v>3</v>
      </c>
      <c r="G6282" s="124">
        <v>1625415</v>
      </c>
      <c r="H6282" s="124"/>
      <c r="I6282" s="128" t="s">
        <v>13833</v>
      </c>
      <c r="J6282" s="124"/>
      <c r="K6282" s="124"/>
      <c r="L6282" s="124"/>
      <c r="M6282" s="124"/>
      <c r="N6282" s="197">
        <v>0</v>
      </c>
      <c r="O6282" s="197">
        <v>3972</v>
      </c>
      <c r="P6282" s="124" t="s">
        <v>1314</v>
      </c>
    </row>
    <row r="6283" spans="1:16" ht="38.25">
      <c r="A6283" s="266">
        <v>78</v>
      </c>
      <c r="B6283" s="124"/>
      <c r="C6283" s="125" t="s">
        <v>1341</v>
      </c>
      <c r="D6283" s="195">
        <v>43243</v>
      </c>
      <c r="E6283" s="124" t="s">
        <v>11592</v>
      </c>
      <c r="F6283" s="124" t="s">
        <v>3</v>
      </c>
      <c r="G6283" s="124">
        <v>1625413</v>
      </c>
      <c r="H6283" s="124"/>
      <c r="I6283" s="128" t="s">
        <v>13834</v>
      </c>
      <c r="J6283" s="124"/>
      <c r="K6283" s="124"/>
      <c r="L6283" s="124"/>
      <c r="M6283" s="124"/>
      <c r="N6283" s="197">
        <v>0</v>
      </c>
      <c r="O6283" s="197">
        <v>2175</v>
      </c>
      <c r="P6283" s="124" t="s">
        <v>1314</v>
      </c>
    </row>
    <row r="6284" spans="1:16" ht="38.25">
      <c r="A6284" s="266">
        <v>292</v>
      </c>
      <c r="B6284" s="124"/>
      <c r="C6284" s="125" t="s">
        <v>152</v>
      </c>
      <c r="D6284" s="195">
        <v>43243</v>
      </c>
      <c r="E6284" s="124" t="s">
        <v>11593</v>
      </c>
      <c r="F6284" s="124" t="s">
        <v>3</v>
      </c>
      <c r="G6284" s="124">
        <v>1625377</v>
      </c>
      <c r="H6284" s="124"/>
      <c r="I6284" s="128" t="s">
        <v>13835</v>
      </c>
      <c r="J6284" s="124"/>
      <c r="K6284" s="124"/>
      <c r="L6284" s="124"/>
      <c r="M6284" s="124"/>
      <c r="N6284" s="197">
        <v>0</v>
      </c>
      <c r="O6284" s="197">
        <v>10</v>
      </c>
      <c r="P6284" s="124" t="s">
        <v>1314</v>
      </c>
    </row>
    <row r="6285" spans="1:16" ht="38.25">
      <c r="A6285" s="266">
        <v>526</v>
      </c>
      <c r="B6285" s="124"/>
      <c r="C6285" s="125" t="s">
        <v>846</v>
      </c>
      <c r="D6285" s="195">
        <v>43243</v>
      </c>
      <c r="E6285" s="124" t="s">
        <v>11594</v>
      </c>
      <c r="F6285" s="124" t="s">
        <v>3</v>
      </c>
      <c r="G6285" s="124">
        <v>1625375</v>
      </c>
      <c r="H6285" s="124"/>
      <c r="I6285" s="128" t="s">
        <v>13836</v>
      </c>
      <c r="J6285" s="124"/>
      <c r="K6285" s="124"/>
      <c r="L6285" s="124"/>
      <c r="M6285" s="124"/>
      <c r="N6285" s="197">
        <v>0</v>
      </c>
      <c r="O6285" s="197">
        <v>77</v>
      </c>
      <c r="P6285" s="124" t="s">
        <v>1314</v>
      </c>
    </row>
    <row r="6286" spans="1:16" ht="38.25">
      <c r="A6286" s="266">
        <v>46</v>
      </c>
      <c r="B6286" s="124"/>
      <c r="C6286" s="125" t="s">
        <v>698</v>
      </c>
      <c r="D6286" s="195">
        <v>43243</v>
      </c>
      <c r="E6286" s="124" t="s">
        <v>11595</v>
      </c>
      <c r="F6286" s="124" t="s">
        <v>3</v>
      </c>
      <c r="G6286" s="124">
        <v>1625354</v>
      </c>
      <c r="H6286" s="124"/>
      <c r="I6286" s="128" t="s">
        <v>13837</v>
      </c>
      <c r="J6286" s="124"/>
      <c r="K6286" s="124"/>
      <c r="L6286" s="124"/>
      <c r="M6286" s="124"/>
      <c r="N6286" s="197">
        <v>0</v>
      </c>
      <c r="O6286" s="197">
        <v>40</v>
      </c>
      <c r="P6286" s="124" t="s">
        <v>1314</v>
      </c>
    </row>
    <row r="6287" spans="1:16" ht="51">
      <c r="A6287" s="266">
        <v>41</v>
      </c>
      <c r="B6287" s="124"/>
      <c r="C6287" s="125" t="s">
        <v>697</v>
      </c>
      <c r="D6287" s="195">
        <v>43243</v>
      </c>
      <c r="E6287" s="124" t="s">
        <v>11596</v>
      </c>
      <c r="F6287" s="124" t="s">
        <v>3</v>
      </c>
      <c r="G6287" s="124">
        <v>1625353</v>
      </c>
      <c r="H6287" s="124"/>
      <c r="I6287" s="128" t="s">
        <v>13838</v>
      </c>
      <c r="J6287" s="124"/>
      <c r="K6287" s="124"/>
      <c r="L6287" s="124"/>
      <c r="M6287" s="124"/>
      <c r="N6287" s="197">
        <v>0</v>
      </c>
      <c r="O6287" s="197">
        <v>20.6</v>
      </c>
      <c r="P6287" s="124" t="s">
        <v>1314</v>
      </c>
    </row>
    <row r="6288" spans="1:16" ht="38.25">
      <c r="A6288" s="266">
        <v>46</v>
      </c>
      <c r="B6288" s="124"/>
      <c r="C6288" s="125" t="s">
        <v>698</v>
      </c>
      <c r="D6288" s="195">
        <v>43243</v>
      </c>
      <c r="E6288" s="124" t="s">
        <v>11597</v>
      </c>
      <c r="F6288" s="124" t="s">
        <v>3</v>
      </c>
      <c r="G6288" s="124">
        <v>1625352</v>
      </c>
      <c r="H6288" s="124"/>
      <c r="I6288" s="128" t="s">
        <v>13839</v>
      </c>
      <c r="J6288" s="124"/>
      <c r="K6288" s="124"/>
      <c r="L6288" s="124"/>
      <c r="M6288" s="124"/>
      <c r="N6288" s="197">
        <v>0</v>
      </c>
      <c r="O6288" s="197">
        <v>360</v>
      </c>
      <c r="P6288" s="124" t="s">
        <v>1314</v>
      </c>
    </row>
    <row r="6289" spans="1:16" ht="38.25">
      <c r="A6289" s="266">
        <v>46</v>
      </c>
      <c r="B6289" s="124"/>
      <c r="C6289" s="125" t="s">
        <v>698</v>
      </c>
      <c r="D6289" s="195">
        <v>43243</v>
      </c>
      <c r="E6289" s="124" t="s">
        <v>11598</v>
      </c>
      <c r="F6289" s="124" t="s">
        <v>3</v>
      </c>
      <c r="G6289" s="124">
        <v>1625351</v>
      </c>
      <c r="H6289" s="124"/>
      <c r="I6289" s="128" t="s">
        <v>13837</v>
      </c>
      <c r="J6289" s="124"/>
      <c r="K6289" s="124"/>
      <c r="L6289" s="124"/>
      <c r="M6289" s="124"/>
      <c r="N6289" s="197">
        <v>0</v>
      </c>
      <c r="O6289" s="197">
        <v>1800</v>
      </c>
      <c r="P6289" s="124" t="s">
        <v>1314</v>
      </c>
    </row>
    <row r="6290" spans="1:16" ht="51">
      <c r="A6290" s="266">
        <v>582</v>
      </c>
      <c r="B6290" s="124"/>
      <c r="C6290" s="125" t="s">
        <v>856</v>
      </c>
      <c r="D6290" s="195">
        <v>43243</v>
      </c>
      <c r="E6290" s="124" t="s">
        <v>11599</v>
      </c>
      <c r="F6290" s="124" t="s">
        <v>3</v>
      </c>
      <c r="G6290" s="124">
        <v>1625338</v>
      </c>
      <c r="H6290" s="124"/>
      <c r="I6290" s="128" t="s">
        <v>13840</v>
      </c>
      <c r="J6290" s="124"/>
      <c r="K6290" s="124"/>
      <c r="L6290" s="124"/>
      <c r="M6290" s="124"/>
      <c r="N6290" s="197">
        <v>0</v>
      </c>
      <c r="O6290" s="197">
        <v>1</v>
      </c>
      <c r="P6290" s="124" t="s">
        <v>1314</v>
      </c>
    </row>
    <row r="6291" spans="1:16" ht="38.25">
      <c r="A6291" s="266">
        <v>660</v>
      </c>
      <c r="B6291" s="124"/>
      <c r="C6291" s="125" t="s">
        <v>233</v>
      </c>
      <c r="D6291" s="195">
        <v>43243</v>
      </c>
      <c r="E6291" s="124" t="s">
        <v>11600</v>
      </c>
      <c r="F6291" s="124" t="s">
        <v>3</v>
      </c>
      <c r="G6291" s="124">
        <v>1625336</v>
      </c>
      <c r="H6291" s="124"/>
      <c r="I6291" s="128" t="s">
        <v>13841</v>
      </c>
      <c r="J6291" s="124"/>
      <c r="K6291" s="124"/>
      <c r="L6291" s="124"/>
      <c r="M6291" s="124"/>
      <c r="N6291" s="197">
        <v>0</v>
      </c>
      <c r="O6291" s="197">
        <v>1082.75</v>
      </c>
      <c r="P6291" s="124" t="s">
        <v>1314</v>
      </c>
    </row>
    <row r="6292" spans="1:16" ht="51">
      <c r="A6292" s="266" t="s">
        <v>619</v>
      </c>
      <c r="B6292" s="124"/>
      <c r="C6292" s="125" t="s">
        <v>713</v>
      </c>
      <c r="D6292" s="195">
        <v>43243</v>
      </c>
      <c r="E6292" s="124" t="s">
        <v>11601</v>
      </c>
      <c r="F6292" s="124" t="s">
        <v>3</v>
      </c>
      <c r="G6292" s="124">
        <v>1625319</v>
      </c>
      <c r="H6292" s="124"/>
      <c r="I6292" s="128" t="s">
        <v>13842</v>
      </c>
      <c r="J6292" s="124"/>
      <c r="K6292" s="124"/>
      <c r="L6292" s="124"/>
      <c r="M6292" s="124"/>
      <c r="N6292" s="197">
        <v>0</v>
      </c>
      <c r="O6292" s="197">
        <v>600</v>
      </c>
      <c r="P6292" s="124" t="s">
        <v>1314</v>
      </c>
    </row>
    <row r="6293" spans="1:16" ht="51">
      <c r="A6293" s="266" t="s">
        <v>619</v>
      </c>
      <c r="B6293" s="124"/>
      <c r="C6293" s="125" t="s">
        <v>713</v>
      </c>
      <c r="D6293" s="195">
        <v>43243</v>
      </c>
      <c r="E6293" s="124" t="s">
        <v>11602</v>
      </c>
      <c r="F6293" s="124" t="s">
        <v>3</v>
      </c>
      <c r="G6293" s="124">
        <v>1625318</v>
      </c>
      <c r="H6293" s="124"/>
      <c r="I6293" s="128" t="s">
        <v>13843</v>
      </c>
      <c r="J6293" s="124"/>
      <c r="K6293" s="124"/>
      <c r="L6293" s="124"/>
      <c r="M6293" s="124"/>
      <c r="N6293" s="197">
        <v>0</v>
      </c>
      <c r="O6293" s="197">
        <v>1600</v>
      </c>
      <c r="P6293" s="124" t="s">
        <v>1314</v>
      </c>
    </row>
    <row r="6294" spans="1:16" ht="63.75">
      <c r="A6294" s="266">
        <v>169</v>
      </c>
      <c r="B6294" s="124"/>
      <c r="C6294" s="125" t="s">
        <v>749</v>
      </c>
      <c r="D6294" s="195">
        <v>43243</v>
      </c>
      <c r="E6294" s="124" t="s">
        <v>11603</v>
      </c>
      <c r="F6294" s="124" t="s">
        <v>3</v>
      </c>
      <c r="G6294" s="124">
        <v>1625232</v>
      </c>
      <c r="H6294" s="124"/>
      <c r="I6294" s="128" t="s">
        <v>13844</v>
      </c>
      <c r="J6294" s="124"/>
      <c r="K6294" s="124"/>
      <c r="L6294" s="124"/>
      <c r="M6294" s="124"/>
      <c r="N6294" s="197">
        <v>0</v>
      </c>
      <c r="O6294" s="197">
        <v>18706.8</v>
      </c>
      <c r="P6294" s="124" t="s">
        <v>1314</v>
      </c>
    </row>
    <row r="6295" spans="1:16" ht="76.5">
      <c r="A6295" s="266">
        <v>374</v>
      </c>
      <c r="B6295" s="124"/>
      <c r="C6295" s="125" t="s">
        <v>1270</v>
      </c>
      <c r="D6295" s="195">
        <v>43243</v>
      </c>
      <c r="E6295" s="124" t="s">
        <v>11604</v>
      </c>
      <c r="F6295" s="124" t="s">
        <v>3</v>
      </c>
      <c r="G6295" s="124">
        <v>1625231</v>
      </c>
      <c r="H6295" s="124"/>
      <c r="I6295" s="128" t="s">
        <v>13845</v>
      </c>
      <c r="J6295" s="124"/>
      <c r="K6295" s="124"/>
      <c r="L6295" s="124"/>
      <c r="M6295" s="124"/>
      <c r="N6295" s="197">
        <v>0</v>
      </c>
      <c r="O6295" s="197">
        <v>12752.880000000001</v>
      </c>
      <c r="P6295" s="124" t="s">
        <v>1314</v>
      </c>
    </row>
    <row r="6296" spans="1:16" ht="51">
      <c r="A6296" s="266">
        <v>46</v>
      </c>
      <c r="B6296" s="124"/>
      <c r="C6296" s="125" t="s">
        <v>698</v>
      </c>
      <c r="D6296" s="195">
        <v>43243</v>
      </c>
      <c r="E6296" s="124" t="s">
        <v>11605</v>
      </c>
      <c r="F6296" s="124" t="s">
        <v>3</v>
      </c>
      <c r="G6296" s="124">
        <v>1625230</v>
      </c>
      <c r="H6296" s="124"/>
      <c r="I6296" s="128" t="s">
        <v>13846</v>
      </c>
      <c r="J6296" s="124"/>
      <c r="K6296" s="124"/>
      <c r="L6296" s="124"/>
      <c r="M6296" s="124"/>
      <c r="N6296" s="197">
        <v>0</v>
      </c>
      <c r="O6296" s="197">
        <v>5187</v>
      </c>
      <c r="P6296" s="124" t="s">
        <v>1314</v>
      </c>
    </row>
    <row r="6297" spans="1:16" ht="63.75">
      <c r="A6297" s="266">
        <v>597</v>
      </c>
      <c r="B6297" s="124"/>
      <c r="C6297" s="125" t="s">
        <v>4550</v>
      </c>
      <c r="D6297" s="195">
        <v>43243</v>
      </c>
      <c r="E6297" s="124" t="s">
        <v>11606</v>
      </c>
      <c r="F6297" s="124" t="s">
        <v>3</v>
      </c>
      <c r="G6297" s="124">
        <v>1625228</v>
      </c>
      <c r="H6297" s="124"/>
      <c r="I6297" s="128" t="s">
        <v>13847</v>
      </c>
      <c r="J6297" s="124"/>
      <c r="K6297" s="124"/>
      <c r="L6297" s="124"/>
      <c r="M6297" s="124"/>
      <c r="N6297" s="197">
        <v>0</v>
      </c>
      <c r="O6297" s="197">
        <v>7290.47</v>
      </c>
      <c r="P6297" s="124" t="s">
        <v>1314</v>
      </c>
    </row>
    <row r="6298" spans="1:16" ht="51">
      <c r="A6298" s="266">
        <v>132</v>
      </c>
      <c r="B6298" s="124"/>
      <c r="C6298" s="125" t="s">
        <v>728</v>
      </c>
      <c r="D6298" s="195">
        <v>43243</v>
      </c>
      <c r="E6298" s="124" t="s">
        <v>11607</v>
      </c>
      <c r="F6298" s="124" t="s">
        <v>3</v>
      </c>
      <c r="G6298" s="124">
        <v>1625207</v>
      </c>
      <c r="H6298" s="124"/>
      <c r="I6298" s="128" t="s">
        <v>13848</v>
      </c>
      <c r="J6298" s="124"/>
      <c r="K6298" s="124"/>
      <c r="L6298" s="124"/>
      <c r="M6298" s="124"/>
      <c r="N6298" s="197">
        <v>0</v>
      </c>
      <c r="O6298" s="197">
        <v>45011.29</v>
      </c>
      <c r="P6298" s="124" t="s">
        <v>1314</v>
      </c>
    </row>
    <row r="6299" spans="1:16" ht="51">
      <c r="A6299" s="266">
        <v>132</v>
      </c>
      <c r="B6299" s="124"/>
      <c r="C6299" s="125" t="s">
        <v>728</v>
      </c>
      <c r="D6299" s="195">
        <v>43243</v>
      </c>
      <c r="E6299" s="124" t="s">
        <v>11608</v>
      </c>
      <c r="F6299" s="124" t="s">
        <v>3</v>
      </c>
      <c r="G6299" s="124">
        <v>1625194</v>
      </c>
      <c r="H6299" s="124"/>
      <c r="I6299" s="128" t="s">
        <v>13849</v>
      </c>
      <c r="J6299" s="124"/>
      <c r="K6299" s="124"/>
      <c r="L6299" s="124"/>
      <c r="M6299" s="124"/>
      <c r="N6299" s="197">
        <v>0</v>
      </c>
      <c r="O6299" s="197">
        <v>6552.46</v>
      </c>
      <c r="P6299" s="124" t="s">
        <v>1314</v>
      </c>
    </row>
    <row r="6300" spans="1:16" ht="63.75">
      <c r="A6300" s="266">
        <v>87</v>
      </c>
      <c r="B6300" s="124"/>
      <c r="C6300" s="125" t="s">
        <v>711</v>
      </c>
      <c r="D6300" s="195">
        <v>43243</v>
      </c>
      <c r="E6300" s="124" t="s">
        <v>11609</v>
      </c>
      <c r="F6300" s="124" t="s">
        <v>3</v>
      </c>
      <c r="G6300" s="124">
        <v>1625172</v>
      </c>
      <c r="H6300" s="124"/>
      <c r="I6300" s="128" t="s">
        <v>13850</v>
      </c>
      <c r="J6300" s="124"/>
      <c r="K6300" s="124"/>
      <c r="L6300" s="124"/>
      <c r="M6300" s="124"/>
      <c r="N6300" s="197">
        <v>0</v>
      </c>
      <c r="O6300" s="197">
        <v>350</v>
      </c>
      <c r="P6300" s="124" t="s">
        <v>1314</v>
      </c>
    </row>
    <row r="6301" spans="1:16" ht="63.75">
      <c r="A6301" s="266">
        <v>650</v>
      </c>
      <c r="B6301" s="124"/>
      <c r="C6301" s="125" t="s">
        <v>232</v>
      </c>
      <c r="D6301" s="195">
        <v>43243</v>
      </c>
      <c r="E6301" s="124" t="s">
        <v>11610</v>
      </c>
      <c r="F6301" s="124" t="s">
        <v>3</v>
      </c>
      <c r="G6301" s="124">
        <v>1625165</v>
      </c>
      <c r="H6301" s="124"/>
      <c r="I6301" s="128" t="s">
        <v>13851</v>
      </c>
      <c r="J6301" s="124"/>
      <c r="K6301" s="124"/>
      <c r="L6301" s="124"/>
      <c r="M6301" s="124"/>
      <c r="N6301" s="197">
        <v>0</v>
      </c>
      <c r="O6301" s="197">
        <v>500</v>
      </c>
      <c r="P6301" s="124" t="s">
        <v>1314</v>
      </c>
    </row>
    <row r="6302" spans="1:16" ht="63.75">
      <c r="A6302" s="266">
        <v>660</v>
      </c>
      <c r="B6302" s="124"/>
      <c r="C6302" s="125" t="s">
        <v>233</v>
      </c>
      <c r="D6302" s="195">
        <v>43243</v>
      </c>
      <c r="E6302" s="124" t="s">
        <v>11611</v>
      </c>
      <c r="F6302" s="124" t="s">
        <v>3</v>
      </c>
      <c r="G6302" s="124">
        <v>1625138</v>
      </c>
      <c r="H6302" s="124"/>
      <c r="I6302" s="128" t="s">
        <v>13852</v>
      </c>
      <c r="J6302" s="124"/>
      <c r="K6302" s="124"/>
      <c r="L6302" s="124"/>
      <c r="M6302" s="124"/>
      <c r="N6302" s="197">
        <v>0</v>
      </c>
      <c r="O6302" s="197">
        <v>195</v>
      </c>
      <c r="P6302" s="124" t="s">
        <v>1314</v>
      </c>
    </row>
    <row r="6303" spans="1:16" ht="63.75">
      <c r="A6303" s="266">
        <v>212</v>
      </c>
      <c r="B6303" s="124"/>
      <c r="C6303" s="125" t="s">
        <v>761</v>
      </c>
      <c r="D6303" s="195">
        <v>43243</v>
      </c>
      <c r="E6303" s="124" t="s">
        <v>11612</v>
      </c>
      <c r="F6303" s="124" t="s">
        <v>3</v>
      </c>
      <c r="G6303" s="124">
        <v>1625135</v>
      </c>
      <c r="H6303" s="124"/>
      <c r="I6303" s="128" t="s">
        <v>13853</v>
      </c>
      <c r="J6303" s="124"/>
      <c r="K6303" s="124"/>
      <c r="L6303" s="124"/>
      <c r="M6303" s="124"/>
      <c r="N6303" s="197">
        <v>0</v>
      </c>
      <c r="O6303" s="197">
        <v>4812.5200000000004</v>
      </c>
      <c r="P6303" s="124" t="s">
        <v>1314</v>
      </c>
    </row>
    <row r="6304" spans="1:16" ht="63.75">
      <c r="A6304" s="266">
        <v>212</v>
      </c>
      <c r="B6304" s="124"/>
      <c r="C6304" s="125" t="s">
        <v>761</v>
      </c>
      <c r="D6304" s="195">
        <v>43243</v>
      </c>
      <c r="E6304" s="124" t="s">
        <v>11613</v>
      </c>
      <c r="F6304" s="124" t="s">
        <v>3</v>
      </c>
      <c r="G6304" s="124">
        <v>1625134</v>
      </c>
      <c r="H6304" s="124"/>
      <c r="I6304" s="128" t="s">
        <v>13854</v>
      </c>
      <c r="J6304" s="124"/>
      <c r="K6304" s="124"/>
      <c r="L6304" s="124"/>
      <c r="M6304" s="124"/>
      <c r="N6304" s="197">
        <v>0</v>
      </c>
      <c r="O6304" s="197">
        <v>1192.82</v>
      </c>
      <c r="P6304" s="124" t="s">
        <v>1314</v>
      </c>
    </row>
    <row r="6305" spans="1:16" ht="51">
      <c r="A6305" s="266" t="s">
        <v>619</v>
      </c>
      <c r="B6305" s="124"/>
      <c r="C6305" s="125" t="s">
        <v>713</v>
      </c>
      <c r="D6305" s="195">
        <v>43243</v>
      </c>
      <c r="E6305" s="124" t="s">
        <v>11614</v>
      </c>
      <c r="F6305" s="124" t="s">
        <v>3</v>
      </c>
      <c r="G6305" s="124">
        <v>1625142</v>
      </c>
      <c r="H6305" s="124"/>
      <c r="I6305" s="128" t="s">
        <v>13855</v>
      </c>
      <c r="J6305" s="124"/>
      <c r="K6305" s="124"/>
      <c r="L6305" s="124"/>
      <c r="M6305" s="124"/>
      <c r="N6305" s="197">
        <v>0</v>
      </c>
      <c r="O6305" s="197">
        <v>233.29</v>
      </c>
      <c r="P6305" s="124" t="s">
        <v>1314</v>
      </c>
    </row>
    <row r="6306" spans="1:16" ht="51">
      <c r="A6306" s="266" t="s">
        <v>619</v>
      </c>
      <c r="B6306" s="124"/>
      <c r="C6306" s="125" t="s">
        <v>713</v>
      </c>
      <c r="D6306" s="195">
        <v>43243</v>
      </c>
      <c r="E6306" s="124" t="s">
        <v>11615</v>
      </c>
      <c r="F6306" s="124" t="s">
        <v>3</v>
      </c>
      <c r="G6306" s="124">
        <v>1625128</v>
      </c>
      <c r="H6306" s="124"/>
      <c r="I6306" s="128" t="s">
        <v>13856</v>
      </c>
      <c r="J6306" s="124"/>
      <c r="K6306" s="124"/>
      <c r="L6306" s="124"/>
      <c r="M6306" s="124"/>
      <c r="N6306" s="197">
        <v>0</v>
      </c>
      <c r="O6306" s="197">
        <v>20</v>
      </c>
      <c r="P6306" s="124" t="s">
        <v>1314</v>
      </c>
    </row>
    <row r="6307" spans="1:16" ht="51">
      <c r="A6307" s="266" t="s">
        <v>619</v>
      </c>
      <c r="B6307" s="124"/>
      <c r="C6307" s="125" t="s">
        <v>713</v>
      </c>
      <c r="D6307" s="195">
        <v>43243</v>
      </c>
      <c r="E6307" s="124" t="s">
        <v>11616</v>
      </c>
      <c r="F6307" s="124" t="s">
        <v>3</v>
      </c>
      <c r="G6307" s="124">
        <v>1625124</v>
      </c>
      <c r="H6307" s="124"/>
      <c r="I6307" s="128" t="s">
        <v>13857</v>
      </c>
      <c r="J6307" s="124"/>
      <c r="K6307" s="124"/>
      <c r="L6307" s="124"/>
      <c r="M6307" s="124"/>
      <c r="N6307" s="197">
        <v>0</v>
      </c>
      <c r="O6307" s="197">
        <v>24</v>
      </c>
      <c r="P6307" s="124" t="s">
        <v>1314</v>
      </c>
    </row>
    <row r="6308" spans="1:16" ht="51">
      <c r="A6308" s="266" t="s">
        <v>619</v>
      </c>
      <c r="B6308" s="124"/>
      <c r="C6308" s="125" t="s">
        <v>713</v>
      </c>
      <c r="D6308" s="195">
        <v>43243</v>
      </c>
      <c r="E6308" s="124" t="s">
        <v>11617</v>
      </c>
      <c r="F6308" s="124" t="s">
        <v>3</v>
      </c>
      <c r="G6308" s="124">
        <v>1625123</v>
      </c>
      <c r="H6308" s="124"/>
      <c r="I6308" s="128" t="s">
        <v>13858</v>
      </c>
      <c r="J6308" s="124"/>
      <c r="K6308" s="124"/>
      <c r="L6308" s="124"/>
      <c r="M6308" s="124"/>
      <c r="N6308" s="197">
        <v>0</v>
      </c>
      <c r="O6308" s="197">
        <v>60</v>
      </c>
      <c r="P6308" s="124" t="s">
        <v>1314</v>
      </c>
    </row>
    <row r="6309" spans="1:16" ht="51">
      <c r="A6309" s="266">
        <v>513</v>
      </c>
      <c r="B6309" s="124"/>
      <c r="C6309" s="125" t="s">
        <v>201</v>
      </c>
      <c r="D6309" s="195">
        <v>43243</v>
      </c>
      <c r="E6309" s="124" t="s">
        <v>11618</v>
      </c>
      <c r="F6309" s="124" t="s">
        <v>15</v>
      </c>
      <c r="G6309" s="124">
        <v>743511</v>
      </c>
      <c r="H6309" s="124"/>
      <c r="I6309" s="128" t="s">
        <v>13859</v>
      </c>
      <c r="J6309" s="124"/>
      <c r="K6309" s="124"/>
      <c r="L6309" s="124"/>
      <c r="M6309" s="124"/>
      <c r="N6309" s="197">
        <v>50</v>
      </c>
      <c r="O6309" s="197">
        <v>0</v>
      </c>
      <c r="P6309" s="124" t="s">
        <v>1314</v>
      </c>
    </row>
    <row r="6310" spans="1:16" ht="63.75">
      <c r="A6310" s="266" t="s">
        <v>620</v>
      </c>
      <c r="B6310" s="124"/>
      <c r="C6310" s="125" t="s">
        <v>714</v>
      </c>
      <c r="D6310" s="195">
        <v>43243</v>
      </c>
      <c r="E6310" s="124" t="s">
        <v>11619</v>
      </c>
      <c r="F6310" s="124" t="s">
        <v>11</v>
      </c>
      <c r="G6310" s="124">
        <v>10718</v>
      </c>
      <c r="H6310" s="124"/>
      <c r="I6310" s="128" t="s">
        <v>13860</v>
      </c>
      <c r="J6310" s="124"/>
      <c r="K6310" s="124"/>
      <c r="L6310" s="124"/>
      <c r="M6310" s="124"/>
      <c r="N6310" s="197">
        <v>2161.1</v>
      </c>
      <c r="O6310" s="197">
        <v>0</v>
      </c>
      <c r="P6310" s="124" t="s">
        <v>1314</v>
      </c>
    </row>
    <row r="6311" spans="1:16" ht="76.5">
      <c r="A6311" s="266">
        <v>25</v>
      </c>
      <c r="B6311" s="124"/>
      <c r="C6311" s="125" t="s">
        <v>694</v>
      </c>
      <c r="D6311" s="195">
        <v>43243</v>
      </c>
      <c r="E6311" s="124" t="s">
        <v>11620</v>
      </c>
      <c r="F6311" s="124" t="s">
        <v>1315</v>
      </c>
      <c r="G6311" s="124">
        <v>17757336</v>
      </c>
      <c r="H6311" s="124"/>
      <c r="I6311" s="128" t="s">
        <v>13861</v>
      </c>
      <c r="J6311" s="124"/>
      <c r="K6311" s="124"/>
      <c r="L6311" s="124"/>
      <c r="M6311" s="124"/>
      <c r="N6311" s="197">
        <v>543076.15</v>
      </c>
      <c r="O6311" s="197">
        <v>0</v>
      </c>
      <c r="P6311" s="124" t="s">
        <v>1314</v>
      </c>
    </row>
    <row r="6312" spans="1:16" ht="76.5">
      <c r="A6312" s="266">
        <v>25</v>
      </c>
      <c r="B6312" s="124"/>
      <c r="C6312" s="125" t="s">
        <v>694</v>
      </c>
      <c r="D6312" s="195">
        <v>43243</v>
      </c>
      <c r="E6312" s="124" t="s">
        <v>11621</v>
      </c>
      <c r="F6312" s="124" t="s">
        <v>1315</v>
      </c>
      <c r="G6312" s="124">
        <v>17757408</v>
      </c>
      <c r="H6312" s="124"/>
      <c r="I6312" s="128" t="s">
        <v>13862</v>
      </c>
      <c r="J6312" s="124"/>
      <c r="K6312" s="124"/>
      <c r="L6312" s="124"/>
      <c r="M6312" s="124"/>
      <c r="N6312" s="197">
        <v>1479388.44</v>
      </c>
      <c r="O6312" s="197">
        <v>0</v>
      </c>
      <c r="P6312" s="124" t="s">
        <v>1314</v>
      </c>
    </row>
    <row r="6313" spans="1:16" ht="76.5">
      <c r="A6313" s="266">
        <v>25</v>
      </c>
      <c r="B6313" s="124"/>
      <c r="C6313" s="125" t="s">
        <v>694</v>
      </c>
      <c r="D6313" s="195">
        <v>43243</v>
      </c>
      <c r="E6313" s="124" t="s">
        <v>11622</v>
      </c>
      <c r="F6313" s="124" t="s">
        <v>1315</v>
      </c>
      <c r="G6313" s="124">
        <v>17757497</v>
      </c>
      <c r="H6313" s="124"/>
      <c r="I6313" s="128" t="s">
        <v>13863</v>
      </c>
      <c r="J6313" s="124"/>
      <c r="K6313" s="124"/>
      <c r="L6313" s="124"/>
      <c r="M6313" s="124"/>
      <c r="N6313" s="197">
        <v>114831.19</v>
      </c>
      <c r="O6313" s="197">
        <v>0</v>
      </c>
      <c r="P6313" s="124" t="s">
        <v>1314</v>
      </c>
    </row>
    <row r="6314" spans="1:16" ht="76.5">
      <c r="A6314" s="266">
        <v>25</v>
      </c>
      <c r="B6314" s="124"/>
      <c r="C6314" s="125" t="s">
        <v>694</v>
      </c>
      <c r="D6314" s="195">
        <v>43243</v>
      </c>
      <c r="E6314" s="124" t="s">
        <v>11623</v>
      </c>
      <c r="F6314" s="124" t="s">
        <v>1315</v>
      </c>
      <c r="G6314" s="124">
        <v>17757507</v>
      </c>
      <c r="H6314" s="124"/>
      <c r="I6314" s="128" t="s">
        <v>13864</v>
      </c>
      <c r="J6314" s="124"/>
      <c r="K6314" s="124"/>
      <c r="L6314" s="124"/>
      <c r="M6314" s="124"/>
      <c r="N6314" s="197">
        <v>170572.65</v>
      </c>
      <c r="O6314" s="197">
        <v>0</v>
      </c>
      <c r="P6314" s="124" t="s">
        <v>1314</v>
      </c>
    </row>
    <row r="6315" spans="1:16" ht="76.5">
      <c r="A6315" s="266">
        <v>25</v>
      </c>
      <c r="B6315" s="124"/>
      <c r="C6315" s="125" t="s">
        <v>694</v>
      </c>
      <c r="D6315" s="195">
        <v>43243</v>
      </c>
      <c r="E6315" s="124" t="s">
        <v>11624</v>
      </c>
      <c r="F6315" s="124" t="s">
        <v>1315</v>
      </c>
      <c r="G6315" s="124">
        <v>17757517</v>
      </c>
      <c r="H6315" s="124"/>
      <c r="I6315" s="128" t="s">
        <v>13865</v>
      </c>
      <c r="J6315" s="124"/>
      <c r="K6315" s="124"/>
      <c r="L6315" s="124"/>
      <c r="M6315" s="124"/>
      <c r="N6315" s="197">
        <v>137995.53</v>
      </c>
      <c r="O6315" s="197">
        <v>0</v>
      </c>
      <c r="P6315" s="124" t="s">
        <v>1314</v>
      </c>
    </row>
    <row r="6316" spans="1:16" ht="76.5">
      <c r="A6316" s="266">
        <v>25</v>
      </c>
      <c r="B6316" s="124"/>
      <c r="C6316" s="125" t="s">
        <v>694</v>
      </c>
      <c r="D6316" s="195">
        <v>43243</v>
      </c>
      <c r="E6316" s="124" t="s">
        <v>11625</v>
      </c>
      <c r="F6316" s="124" t="s">
        <v>1315</v>
      </c>
      <c r="G6316" s="124">
        <v>17757509</v>
      </c>
      <c r="H6316" s="124"/>
      <c r="I6316" s="128" t="s">
        <v>13866</v>
      </c>
      <c r="J6316" s="124"/>
      <c r="K6316" s="124"/>
      <c r="L6316" s="124"/>
      <c r="M6316" s="124"/>
      <c r="N6316" s="197">
        <v>1047290.15</v>
      </c>
      <c r="O6316" s="197">
        <v>0</v>
      </c>
      <c r="P6316" s="124" t="s">
        <v>1314</v>
      </c>
    </row>
    <row r="6317" spans="1:16" ht="76.5">
      <c r="A6317" s="266">
        <v>25</v>
      </c>
      <c r="B6317" s="124"/>
      <c r="C6317" s="125" t="s">
        <v>694</v>
      </c>
      <c r="D6317" s="195">
        <v>43243</v>
      </c>
      <c r="E6317" s="124" t="s">
        <v>11626</v>
      </c>
      <c r="F6317" s="124" t="s">
        <v>1315</v>
      </c>
      <c r="G6317" s="124">
        <v>17757413</v>
      </c>
      <c r="H6317" s="124"/>
      <c r="I6317" s="128" t="s">
        <v>13867</v>
      </c>
      <c r="J6317" s="124"/>
      <c r="K6317" s="124"/>
      <c r="L6317" s="124"/>
      <c r="M6317" s="124"/>
      <c r="N6317" s="197">
        <v>1226747.83</v>
      </c>
      <c r="O6317" s="197">
        <v>0</v>
      </c>
      <c r="P6317" s="124" t="s">
        <v>1314</v>
      </c>
    </row>
    <row r="6318" spans="1:16" ht="76.5">
      <c r="A6318" s="266">
        <v>25</v>
      </c>
      <c r="B6318" s="124"/>
      <c r="C6318" s="125" t="s">
        <v>694</v>
      </c>
      <c r="D6318" s="195">
        <v>43243</v>
      </c>
      <c r="E6318" s="124" t="s">
        <v>11627</v>
      </c>
      <c r="F6318" s="124" t="s">
        <v>1315</v>
      </c>
      <c r="G6318" s="124">
        <v>17757337</v>
      </c>
      <c r="H6318" s="124"/>
      <c r="I6318" s="128" t="s">
        <v>13868</v>
      </c>
      <c r="J6318" s="124"/>
      <c r="K6318" s="124"/>
      <c r="L6318" s="124"/>
      <c r="M6318" s="124"/>
      <c r="N6318" s="197">
        <v>606391.5</v>
      </c>
      <c r="O6318" s="197">
        <v>0</v>
      </c>
      <c r="P6318" s="124" t="s">
        <v>1314</v>
      </c>
    </row>
    <row r="6319" spans="1:16" ht="63.75">
      <c r="A6319" s="266" t="s">
        <v>620</v>
      </c>
      <c r="B6319" s="124"/>
      <c r="C6319" s="125" t="s">
        <v>714</v>
      </c>
      <c r="D6319" s="195">
        <v>43243</v>
      </c>
      <c r="E6319" s="124" t="s">
        <v>11628</v>
      </c>
      <c r="F6319" s="124" t="s">
        <v>11</v>
      </c>
      <c r="G6319" s="124">
        <v>10774</v>
      </c>
      <c r="H6319" s="124"/>
      <c r="I6319" s="128" t="s">
        <v>13869</v>
      </c>
      <c r="J6319" s="124"/>
      <c r="K6319" s="124"/>
      <c r="L6319" s="124"/>
      <c r="M6319" s="124"/>
      <c r="N6319" s="197">
        <v>2437.4899999999998</v>
      </c>
      <c r="O6319" s="197">
        <v>0</v>
      </c>
      <c r="P6319" s="124" t="s">
        <v>1314</v>
      </c>
    </row>
    <row r="6320" spans="1:16" ht="63.75">
      <c r="A6320" s="266" t="s">
        <v>620</v>
      </c>
      <c r="B6320" s="124"/>
      <c r="C6320" s="125" t="s">
        <v>714</v>
      </c>
      <c r="D6320" s="195">
        <v>43243</v>
      </c>
      <c r="E6320" s="124" t="s">
        <v>11629</v>
      </c>
      <c r="F6320" s="124" t="s">
        <v>11</v>
      </c>
      <c r="G6320" s="124">
        <v>10757</v>
      </c>
      <c r="H6320" s="124"/>
      <c r="I6320" s="128" t="s">
        <v>13870</v>
      </c>
      <c r="J6320" s="124"/>
      <c r="K6320" s="124"/>
      <c r="L6320" s="124"/>
      <c r="M6320" s="124"/>
      <c r="N6320" s="197">
        <v>365.56</v>
      </c>
      <c r="O6320" s="197">
        <v>0</v>
      </c>
      <c r="P6320" s="124" t="s">
        <v>1314</v>
      </c>
    </row>
    <row r="6321" spans="1:16" ht="76.5">
      <c r="A6321" s="266">
        <v>25</v>
      </c>
      <c r="B6321" s="124"/>
      <c r="C6321" s="125" t="s">
        <v>694</v>
      </c>
      <c r="D6321" s="195">
        <v>43243</v>
      </c>
      <c r="E6321" s="124" t="s">
        <v>11630</v>
      </c>
      <c r="F6321" s="124" t="s">
        <v>1315</v>
      </c>
      <c r="G6321" s="124">
        <v>17757524</v>
      </c>
      <c r="H6321" s="124"/>
      <c r="I6321" s="128" t="s">
        <v>13871</v>
      </c>
      <c r="J6321" s="124"/>
      <c r="K6321" s="124"/>
      <c r="L6321" s="124"/>
      <c r="M6321" s="124"/>
      <c r="N6321" s="197">
        <v>341239.05</v>
      </c>
      <c r="O6321" s="197">
        <v>0</v>
      </c>
      <c r="P6321" s="124" t="s">
        <v>1314</v>
      </c>
    </row>
    <row r="6322" spans="1:16" ht="76.5">
      <c r="A6322" s="266">
        <v>25</v>
      </c>
      <c r="B6322" s="124"/>
      <c r="C6322" s="125" t="s">
        <v>694</v>
      </c>
      <c r="D6322" s="195">
        <v>43243</v>
      </c>
      <c r="E6322" s="124" t="s">
        <v>11631</v>
      </c>
      <c r="F6322" s="124" t="s">
        <v>1315</v>
      </c>
      <c r="G6322" s="124">
        <v>17757602</v>
      </c>
      <c r="H6322" s="124"/>
      <c r="I6322" s="128" t="s">
        <v>13872</v>
      </c>
      <c r="J6322" s="124"/>
      <c r="K6322" s="124"/>
      <c r="L6322" s="124"/>
      <c r="M6322" s="124"/>
      <c r="N6322" s="197">
        <v>142974.04999999999</v>
      </c>
      <c r="O6322" s="197">
        <v>0</v>
      </c>
      <c r="P6322" s="124" t="s">
        <v>1314</v>
      </c>
    </row>
    <row r="6323" spans="1:16" ht="76.5">
      <c r="A6323" s="266">
        <v>25</v>
      </c>
      <c r="B6323" s="124"/>
      <c r="C6323" s="125" t="s">
        <v>694</v>
      </c>
      <c r="D6323" s="195">
        <v>43243</v>
      </c>
      <c r="E6323" s="124" t="s">
        <v>11632</v>
      </c>
      <c r="F6323" s="124" t="s">
        <v>1315</v>
      </c>
      <c r="G6323" s="124">
        <v>17757697</v>
      </c>
      <c r="H6323" s="124"/>
      <c r="I6323" s="128" t="s">
        <v>13873</v>
      </c>
      <c r="J6323" s="124"/>
      <c r="K6323" s="124"/>
      <c r="L6323" s="124"/>
      <c r="M6323" s="124"/>
      <c r="N6323" s="197">
        <v>402119.7</v>
      </c>
      <c r="O6323" s="197">
        <v>0</v>
      </c>
      <c r="P6323" s="124" t="s">
        <v>1314</v>
      </c>
    </row>
    <row r="6324" spans="1:16" ht="51">
      <c r="A6324" s="266">
        <v>117</v>
      </c>
      <c r="B6324" s="124"/>
      <c r="C6324" s="125" t="s">
        <v>722</v>
      </c>
      <c r="D6324" s="195">
        <v>43243</v>
      </c>
      <c r="E6324" s="124" t="s">
        <v>11633</v>
      </c>
      <c r="F6324" s="124" t="s">
        <v>11</v>
      </c>
      <c r="G6324" s="124">
        <v>922334</v>
      </c>
      <c r="H6324" s="124"/>
      <c r="I6324" s="128" t="s">
        <v>13874</v>
      </c>
      <c r="J6324" s="124"/>
      <c r="K6324" s="124"/>
      <c r="L6324" s="124"/>
      <c r="M6324" s="124"/>
      <c r="N6324" s="197">
        <v>50</v>
      </c>
      <c r="O6324" s="197">
        <v>0</v>
      </c>
      <c r="P6324" s="124" t="s">
        <v>1314</v>
      </c>
    </row>
    <row r="6325" spans="1:16" ht="38.25">
      <c r="A6325" s="266">
        <v>117</v>
      </c>
      <c r="B6325" s="124"/>
      <c r="C6325" s="125" t="s">
        <v>722</v>
      </c>
      <c r="D6325" s="195">
        <v>43243</v>
      </c>
      <c r="E6325" s="124" t="s">
        <v>11634</v>
      </c>
      <c r="F6325" s="124" t="s">
        <v>11</v>
      </c>
      <c r="G6325" s="124">
        <v>922329</v>
      </c>
      <c r="H6325" s="124"/>
      <c r="I6325" s="128" t="s">
        <v>13875</v>
      </c>
      <c r="J6325" s="124"/>
      <c r="K6325" s="124"/>
      <c r="L6325" s="124"/>
      <c r="M6325" s="124"/>
      <c r="N6325" s="197">
        <v>50</v>
      </c>
      <c r="O6325" s="197">
        <v>0</v>
      </c>
      <c r="P6325" s="124" t="s">
        <v>1314</v>
      </c>
    </row>
    <row r="6326" spans="1:16" ht="38.25">
      <c r="A6326" s="266">
        <v>117</v>
      </c>
      <c r="B6326" s="124"/>
      <c r="C6326" s="125" t="s">
        <v>722</v>
      </c>
      <c r="D6326" s="195">
        <v>43243</v>
      </c>
      <c r="E6326" s="124" t="s">
        <v>11635</v>
      </c>
      <c r="F6326" s="124" t="s">
        <v>11</v>
      </c>
      <c r="G6326" s="124">
        <v>922332</v>
      </c>
      <c r="H6326" s="124"/>
      <c r="I6326" s="128" t="s">
        <v>13876</v>
      </c>
      <c r="J6326" s="124"/>
      <c r="K6326" s="124"/>
      <c r="L6326" s="124"/>
      <c r="M6326" s="124"/>
      <c r="N6326" s="197">
        <v>50</v>
      </c>
      <c r="O6326" s="197">
        <v>0</v>
      </c>
      <c r="P6326" s="124" t="s">
        <v>1314</v>
      </c>
    </row>
    <row r="6327" spans="1:16" ht="63.75">
      <c r="A6327" s="266" t="s">
        <v>622</v>
      </c>
      <c r="B6327" s="124"/>
      <c r="C6327" s="125" t="s">
        <v>715</v>
      </c>
      <c r="D6327" s="195">
        <v>43243</v>
      </c>
      <c r="E6327" s="124" t="s">
        <v>11636</v>
      </c>
      <c r="F6327" s="124" t="s">
        <v>6</v>
      </c>
      <c r="G6327" s="124">
        <v>977923</v>
      </c>
      <c r="H6327" s="124"/>
      <c r="I6327" s="128" t="s">
        <v>13877</v>
      </c>
      <c r="J6327" s="124"/>
      <c r="K6327" s="124"/>
      <c r="L6327" s="124"/>
      <c r="M6327" s="124"/>
      <c r="N6327" s="197">
        <v>0</v>
      </c>
      <c r="O6327" s="197">
        <v>1209.1199999999999</v>
      </c>
      <c r="P6327" s="124" t="s">
        <v>1314</v>
      </c>
    </row>
    <row r="6328" spans="1:16" ht="89.25">
      <c r="A6328" s="266">
        <v>10</v>
      </c>
      <c r="B6328" s="124"/>
      <c r="C6328" s="125" t="s">
        <v>690</v>
      </c>
      <c r="D6328" s="195">
        <v>43243</v>
      </c>
      <c r="E6328" s="124" t="s">
        <v>11637</v>
      </c>
      <c r="F6328" s="124" t="s">
        <v>15</v>
      </c>
      <c r="G6328" s="124">
        <v>5035</v>
      </c>
      <c r="H6328" s="124"/>
      <c r="I6328" s="128" t="s">
        <v>13878</v>
      </c>
      <c r="J6328" s="124"/>
      <c r="K6328" s="124"/>
      <c r="L6328" s="124"/>
      <c r="M6328" s="124"/>
      <c r="N6328" s="197">
        <v>270</v>
      </c>
      <c r="O6328" s="197">
        <v>0</v>
      </c>
      <c r="P6328" s="124" t="s">
        <v>1314</v>
      </c>
    </row>
    <row r="6329" spans="1:16" ht="89.25">
      <c r="A6329" s="266" t="s">
        <v>622</v>
      </c>
      <c r="B6329" s="124"/>
      <c r="C6329" s="125" t="s">
        <v>715</v>
      </c>
      <c r="D6329" s="195">
        <v>43243</v>
      </c>
      <c r="E6329" s="124" t="s">
        <v>11638</v>
      </c>
      <c r="F6329" s="124" t="s">
        <v>11</v>
      </c>
      <c r="G6329" s="124">
        <v>922365</v>
      </c>
      <c r="H6329" s="124"/>
      <c r="I6329" s="128" t="s">
        <v>13879</v>
      </c>
      <c r="J6329" s="124"/>
      <c r="K6329" s="124"/>
      <c r="L6329" s="124"/>
      <c r="M6329" s="124"/>
      <c r="N6329" s="197">
        <v>50</v>
      </c>
      <c r="O6329" s="197">
        <v>0</v>
      </c>
      <c r="P6329" s="124" t="s">
        <v>1314</v>
      </c>
    </row>
    <row r="6330" spans="1:16" ht="89.25">
      <c r="A6330" s="266" t="s">
        <v>622</v>
      </c>
      <c r="B6330" s="124"/>
      <c r="C6330" s="125" t="s">
        <v>715</v>
      </c>
      <c r="D6330" s="195">
        <v>43243</v>
      </c>
      <c r="E6330" s="124" t="s">
        <v>11639</v>
      </c>
      <c r="F6330" s="124" t="s">
        <v>13</v>
      </c>
      <c r="G6330" s="124">
        <v>922365</v>
      </c>
      <c r="H6330" s="124"/>
      <c r="I6330" s="128" t="s">
        <v>13880</v>
      </c>
      <c r="J6330" s="124"/>
      <c r="K6330" s="124"/>
      <c r="L6330" s="124"/>
      <c r="M6330" s="124"/>
      <c r="N6330" s="197">
        <v>17901421</v>
      </c>
      <c r="O6330" s="197">
        <v>0</v>
      </c>
      <c r="P6330" s="124" t="s">
        <v>1314</v>
      </c>
    </row>
    <row r="6331" spans="1:16" ht="89.25">
      <c r="A6331" s="266">
        <v>132</v>
      </c>
      <c r="B6331" s="124"/>
      <c r="C6331" s="125" t="s">
        <v>728</v>
      </c>
      <c r="D6331" s="195">
        <v>43243</v>
      </c>
      <c r="E6331" s="124" t="s">
        <v>11640</v>
      </c>
      <c r="F6331" s="124" t="s">
        <v>11</v>
      </c>
      <c r="G6331" s="124">
        <v>922364</v>
      </c>
      <c r="H6331" s="124"/>
      <c r="I6331" s="128" t="s">
        <v>13881</v>
      </c>
      <c r="J6331" s="124"/>
      <c r="K6331" s="124"/>
      <c r="L6331" s="124"/>
      <c r="M6331" s="124"/>
      <c r="N6331" s="197">
        <v>7279.89</v>
      </c>
      <c r="O6331" s="197">
        <v>0</v>
      </c>
      <c r="P6331" s="124" t="s">
        <v>1314</v>
      </c>
    </row>
    <row r="6332" spans="1:16" ht="102">
      <c r="A6332" s="266" t="s">
        <v>622</v>
      </c>
      <c r="B6332" s="124"/>
      <c r="C6332" s="125" t="s">
        <v>715</v>
      </c>
      <c r="D6332" s="195">
        <v>43243</v>
      </c>
      <c r="E6332" s="124" t="s">
        <v>11641</v>
      </c>
      <c r="F6332" s="124" t="s">
        <v>11</v>
      </c>
      <c r="G6332" s="124">
        <v>922376</v>
      </c>
      <c r="H6332" s="124"/>
      <c r="I6332" s="128" t="s">
        <v>13882</v>
      </c>
      <c r="J6332" s="124"/>
      <c r="K6332" s="124"/>
      <c r="L6332" s="124"/>
      <c r="M6332" s="124"/>
      <c r="N6332" s="197">
        <v>50</v>
      </c>
      <c r="O6332" s="197">
        <v>0</v>
      </c>
      <c r="P6332" s="124" t="s">
        <v>1314</v>
      </c>
    </row>
    <row r="6333" spans="1:16" ht="38.25">
      <c r="A6333" s="266">
        <v>117</v>
      </c>
      <c r="B6333" s="124"/>
      <c r="C6333" s="125" t="s">
        <v>722</v>
      </c>
      <c r="D6333" s="195">
        <v>43243</v>
      </c>
      <c r="E6333" s="124" t="s">
        <v>11642</v>
      </c>
      <c r="F6333" s="124" t="s">
        <v>11</v>
      </c>
      <c r="G6333" s="124">
        <v>922385</v>
      </c>
      <c r="H6333" s="124"/>
      <c r="I6333" s="128" t="s">
        <v>13883</v>
      </c>
      <c r="J6333" s="124"/>
      <c r="K6333" s="124"/>
      <c r="L6333" s="124"/>
      <c r="M6333" s="124"/>
      <c r="N6333" s="197">
        <v>50</v>
      </c>
      <c r="O6333" s="197">
        <v>0</v>
      </c>
      <c r="P6333" s="124" t="s">
        <v>1314</v>
      </c>
    </row>
    <row r="6334" spans="1:16" ht="51">
      <c r="A6334" s="266">
        <v>117</v>
      </c>
      <c r="B6334" s="124"/>
      <c r="C6334" s="125" t="s">
        <v>722</v>
      </c>
      <c r="D6334" s="195">
        <v>43243</v>
      </c>
      <c r="E6334" s="124" t="s">
        <v>11643</v>
      </c>
      <c r="F6334" s="124" t="s">
        <v>11</v>
      </c>
      <c r="G6334" s="124">
        <v>922386</v>
      </c>
      <c r="H6334" s="124"/>
      <c r="I6334" s="128" t="s">
        <v>13884</v>
      </c>
      <c r="J6334" s="124"/>
      <c r="K6334" s="124"/>
      <c r="L6334" s="124"/>
      <c r="M6334" s="124"/>
      <c r="N6334" s="197">
        <v>50</v>
      </c>
      <c r="O6334" s="197">
        <v>0</v>
      </c>
      <c r="P6334" s="124" t="s">
        <v>1314</v>
      </c>
    </row>
    <row r="6335" spans="1:16" ht="51">
      <c r="A6335" s="266">
        <v>117</v>
      </c>
      <c r="B6335" s="124"/>
      <c r="C6335" s="125" t="s">
        <v>722</v>
      </c>
      <c r="D6335" s="195">
        <v>43243</v>
      </c>
      <c r="E6335" s="124" t="s">
        <v>11644</v>
      </c>
      <c r="F6335" s="124" t="s">
        <v>11</v>
      </c>
      <c r="G6335" s="124">
        <v>922387</v>
      </c>
      <c r="H6335" s="124"/>
      <c r="I6335" s="128" t="s">
        <v>13885</v>
      </c>
      <c r="J6335" s="124"/>
      <c r="K6335" s="124"/>
      <c r="L6335" s="124"/>
      <c r="M6335" s="124"/>
      <c r="N6335" s="197">
        <v>50</v>
      </c>
      <c r="O6335" s="197">
        <v>0</v>
      </c>
      <c r="P6335" s="124" t="s">
        <v>1314</v>
      </c>
    </row>
    <row r="6336" spans="1:16" ht="51">
      <c r="A6336" s="266" t="s">
        <v>622</v>
      </c>
      <c r="B6336" s="124"/>
      <c r="C6336" s="125" t="s">
        <v>715</v>
      </c>
      <c r="D6336" s="195">
        <v>43243</v>
      </c>
      <c r="E6336" s="124" t="s">
        <v>11645</v>
      </c>
      <c r="F6336" s="124" t="s">
        <v>1256</v>
      </c>
      <c r="G6336" s="124">
        <v>17792739</v>
      </c>
      <c r="H6336" s="124"/>
      <c r="I6336" s="128" t="s">
        <v>13886</v>
      </c>
      <c r="J6336" s="124"/>
      <c r="K6336" s="124"/>
      <c r="L6336" s="124"/>
      <c r="M6336" s="124"/>
      <c r="N6336" s="197">
        <v>0</v>
      </c>
      <c r="O6336" s="197">
        <v>769698.33</v>
      </c>
      <c r="P6336" s="124" t="s">
        <v>1314</v>
      </c>
    </row>
    <row r="6337" spans="1:16" ht="51">
      <c r="A6337" s="266" t="s">
        <v>619</v>
      </c>
      <c r="B6337" s="124"/>
      <c r="C6337" s="125" t="s">
        <v>713</v>
      </c>
      <c r="D6337" s="195">
        <v>43244</v>
      </c>
      <c r="E6337" s="124" t="s">
        <v>11646</v>
      </c>
      <c r="F6337" s="124" t="s">
        <v>3</v>
      </c>
      <c r="G6337" s="124">
        <v>1625761</v>
      </c>
      <c r="H6337" s="124"/>
      <c r="I6337" s="128" t="s">
        <v>13887</v>
      </c>
      <c r="J6337" s="124"/>
      <c r="K6337" s="124"/>
      <c r="L6337" s="124"/>
      <c r="M6337" s="124"/>
      <c r="N6337" s="197">
        <v>0</v>
      </c>
      <c r="O6337" s="197">
        <v>1.1000000000000001</v>
      </c>
      <c r="P6337" s="124" t="s">
        <v>5265</v>
      </c>
    </row>
    <row r="6338" spans="1:16" ht="51">
      <c r="A6338" s="266" t="s">
        <v>619</v>
      </c>
      <c r="B6338" s="124"/>
      <c r="C6338" s="125" t="s">
        <v>713</v>
      </c>
      <c r="D6338" s="195">
        <v>43244</v>
      </c>
      <c r="E6338" s="124" t="s">
        <v>11647</v>
      </c>
      <c r="F6338" s="124" t="s">
        <v>3</v>
      </c>
      <c r="G6338" s="124">
        <v>1625534</v>
      </c>
      <c r="H6338" s="124"/>
      <c r="I6338" s="128" t="s">
        <v>13888</v>
      </c>
      <c r="J6338" s="124"/>
      <c r="K6338" s="124"/>
      <c r="L6338" s="124"/>
      <c r="M6338" s="124"/>
      <c r="N6338" s="197">
        <v>0</v>
      </c>
      <c r="O6338" s="197">
        <v>9140.42</v>
      </c>
      <c r="P6338" s="124" t="s">
        <v>1314</v>
      </c>
    </row>
    <row r="6339" spans="1:16" ht="38.25">
      <c r="A6339" s="266">
        <v>580</v>
      </c>
      <c r="B6339" s="124"/>
      <c r="C6339" s="125" t="s">
        <v>217</v>
      </c>
      <c r="D6339" s="195">
        <v>43244</v>
      </c>
      <c r="E6339" s="124" t="s">
        <v>11648</v>
      </c>
      <c r="F6339" s="124" t="s">
        <v>3</v>
      </c>
      <c r="G6339" s="124">
        <v>1625540</v>
      </c>
      <c r="H6339" s="124"/>
      <c r="I6339" s="128" t="s">
        <v>13889</v>
      </c>
      <c r="J6339" s="124"/>
      <c r="K6339" s="124"/>
      <c r="L6339" s="124"/>
      <c r="M6339" s="124"/>
      <c r="N6339" s="197">
        <v>0</v>
      </c>
      <c r="O6339" s="197">
        <v>60</v>
      </c>
      <c r="P6339" s="124" t="s">
        <v>1314</v>
      </c>
    </row>
    <row r="6340" spans="1:16" ht="51">
      <c r="A6340" s="266">
        <v>35</v>
      </c>
      <c r="B6340" s="124"/>
      <c r="C6340" s="125" t="s">
        <v>696</v>
      </c>
      <c r="D6340" s="195">
        <v>43244</v>
      </c>
      <c r="E6340" s="124" t="s">
        <v>11649</v>
      </c>
      <c r="F6340" s="124" t="s">
        <v>3</v>
      </c>
      <c r="G6340" s="124">
        <v>1625542</v>
      </c>
      <c r="H6340" s="124"/>
      <c r="I6340" s="128" t="s">
        <v>13890</v>
      </c>
      <c r="J6340" s="124"/>
      <c r="K6340" s="124"/>
      <c r="L6340" s="124"/>
      <c r="M6340" s="124"/>
      <c r="N6340" s="197">
        <v>0</v>
      </c>
      <c r="O6340" s="197">
        <v>10</v>
      </c>
      <c r="P6340" s="124" t="s">
        <v>1314</v>
      </c>
    </row>
    <row r="6341" spans="1:16" ht="51">
      <c r="A6341" s="266" t="s">
        <v>619</v>
      </c>
      <c r="B6341" s="124"/>
      <c r="C6341" s="125" t="s">
        <v>713</v>
      </c>
      <c r="D6341" s="195">
        <v>43244</v>
      </c>
      <c r="E6341" s="124" t="s">
        <v>11650</v>
      </c>
      <c r="F6341" s="124" t="s">
        <v>3</v>
      </c>
      <c r="G6341" s="124">
        <v>1625598</v>
      </c>
      <c r="H6341" s="124"/>
      <c r="I6341" s="128" t="s">
        <v>13891</v>
      </c>
      <c r="J6341" s="124"/>
      <c r="K6341" s="124"/>
      <c r="L6341" s="124"/>
      <c r="M6341" s="124"/>
      <c r="N6341" s="197">
        <v>0</v>
      </c>
      <c r="O6341" s="197">
        <v>796</v>
      </c>
      <c r="P6341" s="124" t="s">
        <v>1314</v>
      </c>
    </row>
    <row r="6342" spans="1:16" ht="51">
      <c r="A6342" s="266" t="s">
        <v>619</v>
      </c>
      <c r="B6342" s="124"/>
      <c r="C6342" s="125" t="s">
        <v>713</v>
      </c>
      <c r="D6342" s="195">
        <v>43244</v>
      </c>
      <c r="E6342" s="124" t="s">
        <v>11651</v>
      </c>
      <c r="F6342" s="124" t="s">
        <v>3</v>
      </c>
      <c r="G6342" s="124">
        <v>1625611</v>
      </c>
      <c r="H6342" s="124"/>
      <c r="I6342" s="128" t="s">
        <v>13892</v>
      </c>
      <c r="J6342" s="124"/>
      <c r="K6342" s="124"/>
      <c r="L6342" s="124"/>
      <c r="M6342" s="124"/>
      <c r="N6342" s="197">
        <v>0</v>
      </c>
      <c r="O6342" s="197">
        <v>2148.66</v>
      </c>
      <c r="P6342" s="124" t="s">
        <v>1314</v>
      </c>
    </row>
    <row r="6343" spans="1:16" ht="51">
      <c r="A6343" s="266">
        <v>234</v>
      </c>
      <c r="B6343" s="124"/>
      <c r="C6343" s="125" t="s">
        <v>124</v>
      </c>
      <c r="D6343" s="195">
        <v>43244</v>
      </c>
      <c r="E6343" s="124" t="s">
        <v>11652</v>
      </c>
      <c r="F6343" s="124" t="s">
        <v>3</v>
      </c>
      <c r="G6343" s="124">
        <v>1625658</v>
      </c>
      <c r="H6343" s="124"/>
      <c r="I6343" s="128" t="s">
        <v>13893</v>
      </c>
      <c r="J6343" s="124"/>
      <c r="K6343" s="124"/>
      <c r="L6343" s="124"/>
      <c r="M6343" s="124"/>
      <c r="N6343" s="197">
        <v>0</v>
      </c>
      <c r="O6343" s="197">
        <v>250</v>
      </c>
      <c r="P6343" s="124" t="s">
        <v>1314</v>
      </c>
    </row>
    <row r="6344" spans="1:16" ht="51">
      <c r="A6344" s="266">
        <v>41</v>
      </c>
      <c r="B6344" s="124"/>
      <c r="C6344" s="125" t="s">
        <v>697</v>
      </c>
      <c r="D6344" s="195">
        <v>43244</v>
      </c>
      <c r="E6344" s="124" t="s">
        <v>11653</v>
      </c>
      <c r="F6344" s="124" t="s">
        <v>3</v>
      </c>
      <c r="G6344" s="124">
        <v>1625677</v>
      </c>
      <c r="H6344" s="124"/>
      <c r="I6344" s="128" t="s">
        <v>13894</v>
      </c>
      <c r="J6344" s="124"/>
      <c r="K6344" s="124"/>
      <c r="L6344" s="124"/>
      <c r="M6344" s="124"/>
      <c r="N6344" s="197">
        <v>0</v>
      </c>
      <c r="O6344" s="197">
        <v>183.70000000000002</v>
      </c>
      <c r="P6344" s="124" t="s">
        <v>1314</v>
      </c>
    </row>
    <row r="6345" spans="1:16" ht="51">
      <c r="A6345" s="266" t="s">
        <v>619</v>
      </c>
      <c r="B6345" s="124"/>
      <c r="C6345" s="125" t="s">
        <v>713</v>
      </c>
      <c r="D6345" s="195">
        <v>43244</v>
      </c>
      <c r="E6345" s="124" t="s">
        <v>11654</v>
      </c>
      <c r="F6345" s="124" t="s">
        <v>3</v>
      </c>
      <c r="G6345" s="124">
        <v>1625757</v>
      </c>
      <c r="H6345" s="124"/>
      <c r="I6345" s="128" t="s">
        <v>13895</v>
      </c>
      <c r="J6345" s="124"/>
      <c r="K6345" s="124"/>
      <c r="L6345" s="124"/>
      <c r="M6345" s="124"/>
      <c r="N6345" s="197">
        <v>0</v>
      </c>
      <c r="O6345" s="197">
        <v>30</v>
      </c>
      <c r="P6345" s="124" t="s">
        <v>1314</v>
      </c>
    </row>
    <row r="6346" spans="1:16" ht="51">
      <c r="A6346" s="266" t="s">
        <v>619</v>
      </c>
      <c r="B6346" s="124"/>
      <c r="C6346" s="125" t="s">
        <v>713</v>
      </c>
      <c r="D6346" s="195">
        <v>43244</v>
      </c>
      <c r="E6346" s="124" t="s">
        <v>11655</v>
      </c>
      <c r="F6346" s="124" t="s">
        <v>3</v>
      </c>
      <c r="G6346" s="124">
        <v>1625756</v>
      </c>
      <c r="H6346" s="124"/>
      <c r="I6346" s="128" t="s">
        <v>13896</v>
      </c>
      <c r="J6346" s="124"/>
      <c r="K6346" s="124"/>
      <c r="L6346" s="124"/>
      <c r="M6346" s="124"/>
      <c r="N6346" s="197">
        <v>0</v>
      </c>
      <c r="O6346" s="197">
        <v>229.20000000000002</v>
      </c>
      <c r="P6346" s="124" t="s">
        <v>1314</v>
      </c>
    </row>
    <row r="6347" spans="1:16" ht="63.75">
      <c r="A6347" s="266">
        <v>20</v>
      </c>
      <c r="B6347" s="124"/>
      <c r="C6347" s="125" t="s">
        <v>693</v>
      </c>
      <c r="D6347" s="195">
        <v>43244</v>
      </c>
      <c r="E6347" s="124" t="s">
        <v>11656</v>
      </c>
      <c r="F6347" s="124" t="s">
        <v>3</v>
      </c>
      <c r="G6347" s="124">
        <v>1625748</v>
      </c>
      <c r="H6347" s="124"/>
      <c r="I6347" s="128" t="s">
        <v>13897</v>
      </c>
      <c r="J6347" s="124"/>
      <c r="K6347" s="124"/>
      <c r="L6347" s="124"/>
      <c r="M6347" s="124"/>
      <c r="N6347" s="197">
        <v>0</v>
      </c>
      <c r="O6347" s="197">
        <v>12</v>
      </c>
      <c r="P6347" s="124" t="s">
        <v>1314</v>
      </c>
    </row>
    <row r="6348" spans="1:16" ht="63.75">
      <c r="A6348" s="266">
        <v>348</v>
      </c>
      <c r="B6348" s="124"/>
      <c r="C6348" s="125" t="s">
        <v>822</v>
      </c>
      <c r="D6348" s="195">
        <v>43244</v>
      </c>
      <c r="E6348" s="124" t="s">
        <v>11657</v>
      </c>
      <c r="F6348" s="124" t="s">
        <v>3</v>
      </c>
      <c r="G6348" s="124">
        <v>1625725</v>
      </c>
      <c r="H6348" s="124"/>
      <c r="I6348" s="128" t="s">
        <v>13898</v>
      </c>
      <c r="J6348" s="124"/>
      <c r="K6348" s="124"/>
      <c r="L6348" s="124"/>
      <c r="M6348" s="124"/>
      <c r="N6348" s="197">
        <v>0</v>
      </c>
      <c r="O6348" s="197">
        <v>371</v>
      </c>
      <c r="P6348" s="124" t="s">
        <v>1314</v>
      </c>
    </row>
    <row r="6349" spans="1:16" ht="51">
      <c r="A6349" s="266">
        <v>203</v>
      </c>
      <c r="B6349" s="124"/>
      <c r="C6349" s="125" t="s">
        <v>757</v>
      </c>
      <c r="D6349" s="195">
        <v>43244</v>
      </c>
      <c r="E6349" s="124" t="s">
        <v>11658</v>
      </c>
      <c r="F6349" s="124" t="s">
        <v>3</v>
      </c>
      <c r="G6349" s="124">
        <v>1625704</v>
      </c>
      <c r="H6349" s="124"/>
      <c r="I6349" s="128" t="s">
        <v>13899</v>
      </c>
      <c r="J6349" s="124"/>
      <c r="K6349" s="124"/>
      <c r="L6349" s="124"/>
      <c r="M6349" s="124"/>
      <c r="N6349" s="197">
        <v>0</v>
      </c>
      <c r="O6349" s="197">
        <v>1113</v>
      </c>
      <c r="P6349" s="124" t="s">
        <v>1314</v>
      </c>
    </row>
    <row r="6350" spans="1:16" ht="51">
      <c r="A6350" s="266" t="s">
        <v>619</v>
      </c>
      <c r="B6350" s="124"/>
      <c r="C6350" s="125" t="s">
        <v>713</v>
      </c>
      <c r="D6350" s="195">
        <v>43244</v>
      </c>
      <c r="E6350" s="124" t="s">
        <v>11659</v>
      </c>
      <c r="F6350" s="124" t="s">
        <v>3</v>
      </c>
      <c r="G6350" s="124">
        <v>1625697</v>
      </c>
      <c r="H6350" s="124"/>
      <c r="I6350" s="128" t="s">
        <v>13900</v>
      </c>
      <c r="J6350" s="124"/>
      <c r="K6350" s="124"/>
      <c r="L6350" s="124"/>
      <c r="M6350" s="124"/>
      <c r="N6350" s="197">
        <v>0</v>
      </c>
      <c r="O6350" s="197">
        <v>200</v>
      </c>
      <c r="P6350" s="124" t="s">
        <v>1314</v>
      </c>
    </row>
    <row r="6351" spans="1:16" ht="89.25">
      <c r="A6351" s="266">
        <v>587</v>
      </c>
      <c r="B6351" s="124"/>
      <c r="C6351" s="125" t="s">
        <v>858</v>
      </c>
      <c r="D6351" s="195">
        <v>43244</v>
      </c>
      <c r="E6351" s="124" t="s">
        <v>11660</v>
      </c>
      <c r="F6351" s="124" t="s">
        <v>3</v>
      </c>
      <c r="G6351" s="124">
        <v>1625693</v>
      </c>
      <c r="H6351" s="124"/>
      <c r="I6351" s="128" t="s">
        <v>13901</v>
      </c>
      <c r="J6351" s="124"/>
      <c r="K6351" s="124"/>
      <c r="L6351" s="124"/>
      <c r="M6351" s="124"/>
      <c r="N6351" s="197">
        <v>0</v>
      </c>
      <c r="O6351" s="197">
        <v>64.42</v>
      </c>
      <c r="P6351" s="124" t="s">
        <v>1314</v>
      </c>
    </row>
    <row r="6352" spans="1:16" ht="63.75">
      <c r="A6352" s="266">
        <v>373</v>
      </c>
      <c r="B6352" s="124"/>
      <c r="C6352" s="125" t="s">
        <v>1269</v>
      </c>
      <c r="D6352" s="195">
        <v>43244</v>
      </c>
      <c r="E6352" s="124" t="s">
        <v>11661</v>
      </c>
      <c r="F6352" s="124" t="s">
        <v>3</v>
      </c>
      <c r="G6352" s="124">
        <v>1625682</v>
      </c>
      <c r="H6352" s="124"/>
      <c r="I6352" s="128" t="s">
        <v>13902</v>
      </c>
      <c r="J6352" s="124"/>
      <c r="K6352" s="124"/>
      <c r="L6352" s="124"/>
      <c r="M6352" s="124"/>
      <c r="N6352" s="197">
        <v>0</v>
      </c>
      <c r="O6352" s="197">
        <v>9390.630000000001</v>
      </c>
      <c r="P6352" s="124" t="s">
        <v>1314</v>
      </c>
    </row>
    <row r="6353" spans="1:16" ht="51">
      <c r="A6353" s="266">
        <v>16</v>
      </c>
      <c r="B6353" s="124"/>
      <c r="C6353" s="125" t="s">
        <v>692</v>
      </c>
      <c r="D6353" s="195">
        <v>43244</v>
      </c>
      <c r="E6353" s="124" t="s">
        <v>11662</v>
      </c>
      <c r="F6353" s="124" t="s">
        <v>3</v>
      </c>
      <c r="G6353" s="124">
        <v>1625602</v>
      </c>
      <c r="H6353" s="124"/>
      <c r="I6353" s="128" t="s">
        <v>13903</v>
      </c>
      <c r="J6353" s="124"/>
      <c r="K6353" s="124"/>
      <c r="L6353" s="124"/>
      <c r="M6353" s="124"/>
      <c r="N6353" s="197">
        <v>0</v>
      </c>
      <c r="O6353" s="197">
        <v>50</v>
      </c>
      <c r="P6353" s="124" t="s">
        <v>1314</v>
      </c>
    </row>
    <row r="6354" spans="1:16" ht="51">
      <c r="A6354" s="266">
        <v>16</v>
      </c>
      <c r="B6354" s="124"/>
      <c r="C6354" s="125" t="s">
        <v>692</v>
      </c>
      <c r="D6354" s="195">
        <v>43244</v>
      </c>
      <c r="E6354" s="124" t="s">
        <v>11663</v>
      </c>
      <c r="F6354" s="124" t="s">
        <v>3</v>
      </c>
      <c r="G6354" s="124">
        <v>1625603</v>
      </c>
      <c r="H6354" s="124"/>
      <c r="I6354" s="128" t="s">
        <v>13904</v>
      </c>
      <c r="J6354" s="124"/>
      <c r="K6354" s="124"/>
      <c r="L6354" s="124"/>
      <c r="M6354" s="124"/>
      <c r="N6354" s="197">
        <v>0</v>
      </c>
      <c r="O6354" s="197">
        <v>230</v>
      </c>
      <c r="P6354" s="124" t="s">
        <v>1314</v>
      </c>
    </row>
    <row r="6355" spans="1:16" ht="63.75">
      <c r="A6355" s="266">
        <v>85</v>
      </c>
      <c r="B6355" s="124"/>
      <c r="C6355" s="125" t="s">
        <v>4551</v>
      </c>
      <c r="D6355" s="195">
        <v>43244</v>
      </c>
      <c r="E6355" s="124" t="s">
        <v>11664</v>
      </c>
      <c r="F6355" s="124" t="s">
        <v>3</v>
      </c>
      <c r="G6355" s="124">
        <v>1625606</v>
      </c>
      <c r="H6355" s="124"/>
      <c r="I6355" s="128" t="s">
        <v>13905</v>
      </c>
      <c r="J6355" s="124"/>
      <c r="K6355" s="124"/>
      <c r="L6355" s="124"/>
      <c r="M6355" s="124"/>
      <c r="N6355" s="197">
        <v>0</v>
      </c>
      <c r="O6355" s="197">
        <v>26029.89</v>
      </c>
      <c r="P6355" s="124" t="s">
        <v>1314</v>
      </c>
    </row>
    <row r="6356" spans="1:16" ht="63.75">
      <c r="A6356" s="266">
        <v>86</v>
      </c>
      <c r="B6356" s="124"/>
      <c r="C6356" s="125" t="s">
        <v>710</v>
      </c>
      <c r="D6356" s="195">
        <v>43244</v>
      </c>
      <c r="E6356" s="124" t="s">
        <v>11665</v>
      </c>
      <c r="F6356" s="124" t="s">
        <v>3</v>
      </c>
      <c r="G6356" s="124">
        <v>1625609</v>
      </c>
      <c r="H6356" s="124"/>
      <c r="I6356" s="128" t="s">
        <v>13906</v>
      </c>
      <c r="J6356" s="124"/>
      <c r="K6356" s="124"/>
      <c r="L6356" s="124"/>
      <c r="M6356" s="124"/>
      <c r="N6356" s="197">
        <v>0</v>
      </c>
      <c r="O6356" s="197">
        <v>32809.26</v>
      </c>
      <c r="P6356" s="124" t="s">
        <v>1314</v>
      </c>
    </row>
    <row r="6357" spans="1:16" ht="51">
      <c r="A6357" s="266">
        <v>680</v>
      </c>
      <c r="B6357" s="124"/>
      <c r="C6357" s="125" t="s">
        <v>866</v>
      </c>
      <c r="D6357" s="195">
        <v>43244</v>
      </c>
      <c r="E6357" s="124" t="s">
        <v>11666</v>
      </c>
      <c r="F6357" s="124" t="s">
        <v>3</v>
      </c>
      <c r="G6357" s="124">
        <v>1625612</v>
      </c>
      <c r="H6357" s="124"/>
      <c r="I6357" s="128" t="s">
        <v>13907</v>
      </c>
      <c r="J6357" s="124"/>
      <c r="K6357" s="124"/>
      <c r="L6357" s="124"/>
      <c r="M6357" s="124"/>
      <c r="N6357" s="197">
        <v>0</v>
      </c>
      <c r="O6357" s="197">
        <v>20</v>
      </c>
      <c r="P6357" s="124" t="s">
        <v>1314</v>
      </c>
    </row>
    <row r="6358" spans="1:16" ht="63.75">
      <c r="A6358" s="266">
        <v>35</v>
      </c>
      <c r="B6358" s="124"/>
      <c r="C6358" s="125" t="s">
        <v>696</v>
      </c>
      <c r="D6358" s="195">
        <v>43244</v>
      </c>
      <c r="E6358" s="124" t="s">
        <v>11667</v>
      </c>
      <c r="F6358" s="124" t="s">
        <v>3</v>
      </c>
      <c r="G6358" s="124">
        <v>1625614</v>
      </c>
      <c r="H6358" s="124"/>
      <c r="I6358" s="128" t="s">
        <v>13908</v>
      </c>
      <c r="J6358" s="124"/>
      <c r="K6358" s="124"/>
      <c r="L6358" s="124"/>
      <c r="M6358" s="124"/>
      <c r="N6358" s="197">
        <v>0</v>
      </c>
      <c r="O6358" s="197">
        <v>18137.84</v>
      </c>
      <c r="P6358" s="124" t="s">
        <v>1314</v>
      </c>
    </row>
    <row r="6359" spans="1:16" ht="51">
      <c r="A6359" s="266">
        <v>680</v>
      </c>
      <c r="B6359" s="124"/>
      <c r="C6359" s="125" t="s">
        <v>866</v>
      </c>
      <c r="D6359" s="195">
        <v>43244</v>
      </c>
      <c r="E6359" s="124" t="s">
        <v>11668</v>
      </c>
      <c r="F6359" s="124" t="s">
        <v>3</v>
      </c>
      <c r="G6359" s="124">
        <v>1625616</v>
      </c>
      <c r="H6359" s="124"/>
      <c r="I6359" s="128" t="s">
        <v>13909</v>
      </c>
      <c r="J6359" s="124"/>
      <c r="K6359" s="124"/>
      <c r="L6359" s="124"/>
      <c r="M6359" s="124"/>
      <c r="N6359" s="197">
        <v>0</v>
      </c>
      <c r="O6359" s="197">
        <v>20</v>
      </c>
      <c r="P6359" s="124" t="s">
        <v>1314</v>
      </c>
    </row>
    <row r="6360" spans="1:16" ht="63.75">
      <c r="A6360" s="266">
        <v>287</v>
      </c>
      <c r="B6360" s="124"/>
      <c r="C6360" s="125" t="s">
        <v>790</v>
      </c>
      <c r="D6360" s="195">
        <v>43244</v>
      </c>
      <c r="E6360" s="124" t="s">
        <v>11669</v>
      </c>
      <c r="F6360" s="124" t="s">
        <v>3</v>
      </c>
      <c r="G6360" s="124">
        <v>1625618</v>
      </c>
      <c r="H6360" s="124"/>
      <c r="I6360" s="128" t="s">
        <v>13910</v>
      </c>
      <c r="J6360" s="124"/>
      <c r="K6360" s="124"/>
      <c r="L6360" s="124"/>
      <c r="M6360" s="124"/>
      <c r="N6360" s="197">
        <v>0</v>
      </c>
      <c r="O6360" s="197">
        <v>78594</v>
      </c>
      <c r="P6360" s="124" t="s">
        <v>1314</v>
      </c>
    </row>
    <row r="6361" spans="1:16" ht="63.75">
      <c r="A6361" s="266">
        <v>593</v>
      </c>
      <c r="B6361" s="124"/>
      <c r="C6361" s="125" t="s">
        <v>863</v>
      </c>
      <c r="D6361" s="195">
        <v>43244</v>
      </c>
      <c r="E6361" s="124" t="s">
        <v>11670</v>
      </c>
      <c r="F6361" s="124" t="s">
        <v>3</v>
      </c>
      <c r="G6361" s="124">
        <v>1625620</v>
      </c>
      <c r="H6361" s="124"/>
      <c r="I6361" s="128" t="s">
        <v>13911</v>
      </c>
      <c r="J6361" s="124"/>
      <c r="K6361" s="124"/>
      <c r="L6361" s="124"/>
      <c r="M6361" s="124"/>
      <c r="N6361" s="197">
        <v>0</v>
      </c>
      <c r="O6361" s="197">
        <v>13065.470000000001</v>
      </c>
      <c r="P6361" s="124" t="s">
        <v>1314</v>
      </c>
    </row>
    <row r="6362" spans="1:16" ht="51">
      <c r="A6362" s="266">
        <v>680</v>
      </c>
      <c r="B6362" s="124"/>
      <c r="C6362" s="125" t="s">
        <v>866</v>
      </c>
      <c r="D6362" s="195">
        <v>43244</v>
      </c>
      <c r="E6362" s="124" t="s">
        <v>11671</v>
      </c>
      <c r="F6362" s="124" t="s">
        <v>3</v>
      </c>
      <c r="G6362" s="124">
        <v>1625623</v>
      </c>
      <c r="H6362" s="124"/>
      <c r="I6362" s="128" t="s">
        <v>13912</v>
      </c>
      <c r="J6362" s="124"/>
      <c r="K6362" s="124"/>
      <c r="L6362" s="124"/>
      <c r="M6362" s="124"/>
      <c r="N6362" s="197">
        <v>0</v>
      </c>
      <c r="O6362" s="197">
        <v>60</v>
      </c>
      <c r="P6362" s="124" t="s">
        <v>1314</v>
      </c>
    </row>
    <row r="6363" spans="1:16" ht="51">
      <c r="A6363" s="266">
        <v>290</v>
      </c>
      <c r="B6363" s="124"/>
      <c r="C6363" s="125" t="s">
        <v>793</v>
      </c>
      <c r="D6363" s="195">
        <v>43244</v>
      </c>
      <c r="E6363" s="124" t="s">
        <v>11672</v>
      </c>
      <c r="F6363" s="124" t="s">
        <v>3</v>
      </c>
      <c r="G6363" s="124">
        <v>1625657</v>
      </c>
      <c r="H6363" s="124"/>
      <c r="I6363" s="128" t="s">
        <v>13913</v>
      </c>
      <c r="J6363" s="124"/>
      <c r="K6363" s="124"/>
      <c r="L6363" s="124"/>
      <c r="M6363" s="124"/>
      <c r="N6363" s="197">
        <v>0</v>
      </c>
      <c r="O6363" s="197">
        <v>5406.6</v>
      </c>
      <c r="P6363" s="124" t="s">
        <v>1314</v>
      </c>
    </row>
    <row r="6364" spans="1:16" ht="63.75">
      <c r="A6364" s="266">
        <v>342</v>
      </c>
      <c r="B6364" s="124"/>
      <c r="C6364" s="125" t="s">
        <v>816</v>
      </c>
      <c r="D6364" s="195">
        <v>43244</v>
      </c>
      <c r="E6364" s="124" t="s">
        <v>11673</v>
      </c>
      <c r="F6364" s="124" t="s">
        <v>3</v>
      </c>
      <c r="G6364" s="124">
        <v>1625647</v>
      </c>
      <c r="H6364" s="124"/>
      <c r="I6364" s="128" t="s">
        <v>13914</v>
      </c>
      <c r="J6364" s="124"/>
      <c r="K6364" s="124"/>
      <c r="L6364" s="124"/>
      <c r="M6364" s="124"/>
      <c r="N6364" s="197">
        <v>0</v>
      </c>
      <c r="O6364" s="197">
        <v>259998.92</v>
      </c>
      <c r="P6364" s="124" t="s">
        <v>1314</v>
      </c>
    </row>
    <row r="6365" spans="1:16" ht="63.75">
      <c r="A6365" s="266">
        <v>81</v>
      </c>
      <c r="B6365" s="124"/>
      <c r="C6365" s="125" t="s">
        <v>709</v>
      </c>
      <c r="D6365" s="195">
        <v>43244</v>
      </c>
      <c r="E6365" s="124" t="s">
        <v>11674</v>
      </c>
      <c r="F6365" s="124" t="s">
        <v>3</v>
      </c>
      <c r="G6365" s="124">
        <v>1625642</v>
      </c>
      <c r="H6365" s="124"/>
      <c r="I6365" s="128" t="s">
        <v>13915</v>
      </c>
      <c r="J6365" s="124"/>
      <c r="K6365" s="124"/>
      <c r="L6365" s="124"/>
      <c r="M6365" s="124"/>
      <c r="N6365" s="197">
        <v>0</v>
      </c>
      <c r="O6365" s="197">
        <v>49667.35</v>
      </c>
      <c r="P6365" s="124" t="s">
        <v>1314</v>
      </c>
    </row>
    <row r="6366" spans="1:16" ht="63.75">
      <c r="A6366" s="266">
        <v>310</v>
      </c>
      <c r="B6366" s="124"/>
      <c r="C6366" s="125" t="s">
        <v>807</v>
      </c>
      <c r="D6366" s="195">
        <v>43244</v>
      </c>
      <c r="E6366" s="124" t="s">
        <v>11675</v>
      </c>
      <c r="F6366" s="124" t="s">
        <v>3</v>
      </c>
      <c r="G6366" s="124">
        <v>1625637</v>
      </c>
      <c r="H6366" s="124"/>
      <c r="I6366" s="128" t="s">
        <v>13916</v>
      </c>
      <c r="J6366" s="124"/>
      <c r="K6366" s="124"/>
      <c r="L6366" s="124"/>
      <c r="M6366" s="124"/>
      <c r="N6366" s="197">
        <v>0</v>
      </c>
      <c r="O6366" s="197">
        <v>81257.36</v>
      </c>
      <c r="P6366" s="124" t="s">
        <v>1314</v>
      </c>
    </row>
    <row r="6367" spans="1:16" ht="63.75">
      <c r="A6367" s="266">
        <v>310</v>
      </c>
      <c r="B6367" s="124"/>
      <c r="C6367" s="125" t="s">
        <v>807</v>
      </c>
      <c r="D6367" s="195">
        <v>43244</v>
      </c>
      <c r="E6367" s="124" t="s">
        <v>11676</v>
      </c>
      <c r="F6367" s="124" t="s">
        <v>3</v>
      </c>
      <c r="G6367" s="124">
        <v>1625633</v>
      </c>
      <c r="H6367" s="124"/>
      <c r="I6367" s="128" t="s">
        <v>13917</v>
      </c>
      <c r="J6367" s="124"/>
      <c r="K6367" s="124"/>
      <c r="L6367" s="124"/>
      <c r="M6367" s="124"/>
      <c r="N6367" s="197">
        <v>0</v>
      </c>
      <c r="O6367" s="197">
        <v>1052.31</v>
      </c>
      <c r="P6367" s="124" t="s">
        <v>1314</v>
      </c>
    </row>
    <row r="6368" spans="1:16" ht="63.75">
      <c r="A6368" s="266">
        <v>48</v>
      </c>
      <c r="B6368" s="124"/>
      <c r="C6368" s="125" t="s">
        <v>700</v>
      </c>
      <c r="D6368" s="195">
        <v>43244</v>
      </c>
      <c r="E6368" s="124" t="s">
        <v>11677</v>
      </c>
      <c r="F6368" s="124" t="s">
        <v>3</v>
      </c>
      <c r="G6368" s="124">
        <v>1625626</v>
      </c>
      <c r="H6368" s="124"/>
      <c r="I6368" s="128" t="s">
        <v>13918</v>
      </c>
      <c r="J6368" s="124"/>
      <c r="K6368" s="124"/>
      <c r="L6368" s="124"/>
      <c r="M6368" s="124"/>
      <c r="N6368" s="197">
        <v>0</v>
      </c>
      <c r="O6368" s="197">
        <v>9936.81</v>
      </c>
      <c r="P6368" s="124" t="s">
        <v>1314</v>
      </c>
    </row>
    <row r="6369" spans="1:16" ht="63.75">
      <c r="A6369" s="266">
        <v>348</v>
      </c>
      <c r="B6369" s="124"/>
      <c r="C6369" s="125" t="s">
        <v>822</v>
      </c>
      <c r="D6369" s="195">
        <v>43244</v>
      </c>
      <c r="E6369" s="124" t="s">
        <v>11678</v>
      </c>
      <c r="F6369" s="124" t="s">
        <v>3</v>
      </c>
      <c r="G6369" s="124">
        <v>1625624</v>
      </c>
      <c r="H6369" s="124"/>
      <c r="I6369" s="128" t="s">
        <v>13919</v>
      </c>
      <c r="J6369" s="124"/>
      <c r="K6369" s="124"/>
      <c r="L6369" s="124"/>
      <c r="M6369" s="124"/>
      <c r="N6369" s="197">
        <v>0</v>
      </c>
      <c r="O6369" s="197">
        <v>1260.55</v>
      </c>
      <c r="P6369" s="124" t="s">
        <v>1314</v>
      </c>
    </row>
    <row r="6370" spans="1:16" ht="51">
      <c r="A6370" s="266">
        <v>513</v>
      </c>
      <c r="B6370" s="124"/>
      <c r="C6370" s="125" t="s">
        <v>201</v>
      </c>
      <c r="D6370" s="195">
        <v>43244</v>
      </c>
      <c r="E6370" s="124" t="s">
        <v>11679</v>
      </c>
      <c r="F6370" s="124" t="s">
        <v>15</v>
      </c>
      <c r="G6370" s="124">
        <v>744330</v>
      </c>
      <c r="H6370" s="124"/>
      <c r="I6370" s="128" t="s">
        <v>13920</v>
      </c>
      <c r="J6370" s="124"/>
      <c r="K6370" s="124"/>
      <c r="L6370" s="124"/>
      <c r="M6370" s="124"/>
      <c r="N6370" s="197">
        <v>50</v>
      </c>
      <c r="O6370" s="197">
        <v>0</v>
      </c>
      <c r="P6370" s="124" t="s">
        <v>1314</v>
      </c>
    </row>
    <row r="6371" spans="1:16" ht="63.75">
      <c r="A6371" s="266">
        <v>513</v>
      </c>
      <c r="B6371" s="124"/>
      <c r="C6371" s="125" t="s">
        <v>201</v>
      </c>
      <c r="D6371" s="195">
        <v>43244</v>
      </c>
      <c r="E6371" s="124" t="s">
        <v>11680</v>
      </c>
      <c r="F6371" s="124" t="s">
        <v>15</v>
      </c>
      <c r="G6371" s="124">
        <v>744333</v>
      </c>
      <c r="H6371" s="124"/>
      <c r="I6371" s="128" t="s">
        <v>13921</v>
      </c>
      <c r="J6371" s="124"/>
      <c r="K6371" s="124"/>
      <c r="L6371" s="124"/>
      <c r="M6371" s="124"/>
      <c r="N6371" s="197">
        <v>50</v>
      </c>
      <c r="O6371" s="197">
        <v>0</v>
      </c>
      <c r="P6371" s="124" t="s">
        <v>1314</v>
      </c>
    </row>
    <row r="6372" spans="1:16" ht="51">
      <c r="A6372" s="266">
        <v>513</v>
      </c>
      <c r="B6372" s="124"/>
      <c r="C6372" s="125" t="s">
        <v>201</v>
      </c>
      <c r="D6372" s="195">
        <v>43244</v>
      </c>
      <c r="E6372" s="124" t="s">
        <v>11681</v>
      </c>
      <c r="F6372" s="124" t="s">
        <v>15</v>
      </c>
      <c r="G6372" s="124">
        <v>744336</v>
      </c>
      <c r="H6372" s="124"/>
      <c r="I6372" s="128" t="s">
        <v>13922</v>
      </c>
      <c r="J6372" s="124"/>
      <c r="K6372" s="124"/>
      <c r="L6372" s="124"/>
      <c r="M6372" s="124"/>
      <c r="N6372" s="197">
        <v>50</v>
      </c>
      <c r="O6372" s="197">
        <v>0</v>
      </c>
      <c r="P6372" s="124" t="s">
        <v>1314</v>
      </c>
    </row>
    <row r="6373" spans="1:16" ht="63.75">
      <c r="A6373" s="266">
        <v>862</v>
      </c>
      <c r="B6373" s="124"/>
      <c r="C6373" s="125" t="s">
        <v>875</v>
      </c>
      <c r="D6373" s="195">
        <v>43244</v>
      </c>
      <c r="E6373" s="124" t="s">
        <v>11682</v>
      </c>
      <c r="F6373" s="124" t="s">
        <v>6</v>
      </c>
      <c r="G6373" s="124">
        <v>744634</v>
      </c>
      <c r="H6373" s="124"/>
      <c r="I6373" s="128" t="s">
        <v>13923</v>
      </c>
      <c r="J6373" s="124"/>
      <c r="K6373" s="124"/>
      <c r="L6373" s="124"/>
      <c r="M6373" s="124"/>
      <c r="N6373" s="197">
        <v>0</v>
      </c>
      <c r="O6373" s="197">
        <v>516204.13</v>
      </c>
      <c r="P6373" s="124" t="s">
        <v>1314</v>
      </c>
    </row>
    <row r="6374" spans="1:16" ht="63.75">
      <c r="A6374" s="266" t="s">
        <v>620</v>
      </c>
      <c r="B6374" s="124"/>
      <c r="C6374" s="125" t="s">
        <v>714</v>
      </c>
      <c r="D6374" s="195">
        <v>43244</v>
      </c>
      <c r="E6374" s="124" t="s">
        <v>11683</v>
      </c>
      <c r="F6374" s="124" t="s">
        <v>11</v>
      </c>
      <c r="G6374" s="124">
        <v>10720</v>
      </c>
      <c r="H6374" s="124"/>
      <c r="I6374" s="128" t="s">
        <v>13924</v>
      </c>
      <c r="J6374" s="124"/>
      <c r="K6374" s="124"/>
      <c r="L6374" s="124"/>
      <c r="M6374" s="124"/>
      <c r="N6374" s="197">
        <v>318.91000000000003</v>
      </c>
      <c r="O6374" s="197">
        <v>0</v>
      </c>
      <c r="P6374" s="124" t="s">
        <v>1314</v>
      </c>
    </row>
    <row r="6375" spans="1:16" ht="63.75">
      <c r="A6375" s="266" t="s">
        <v>620</v>
      </c>
      <c r="B6375" s="124"/>
      <c r="C6375" s="125" t="s">
        <v>714</v>
      </c>
      <c r="D6375" s="195">
        <v>43244</v>
      </c>
      <c r="E6375" s="124" t="s">
        <v>11684</v>
      </c>
      <c r="F6375" s="124" t="s">
        <v>11</v>
      </c>
      <c r="G6375" s="124">
        <v>10742</v>
      </c>
      <c r="H6375" s="124"/>
      <c r="I6375" s="128" t="s">
        <v>13925</v>
      </c>
      <c r="J6375" s="124"/>
      <c r="K6375" s="124"/>
      <c r="L6375" s="124"/>
      <c r="M6375" s="124"/>
      <c r="N6375" s="197">
        <v>855.3</v>
      </c>
      <c r="O6375" s="197">
        <v>0</v>
      </c>
      <c r="P6375" s="124" t="s">
        <v>1314</v>
      </c>
    </row>
    <row r="6376" spans="1:16" ht="76.5">
      <c r="A6376" s="266">
        <v>25</v>
      </c>
      <c r="B6376" s="124"/>
      <c r="C6376" s="125" t="s">
        <v>694</v>
      </c>
      <c r="D6376" s="195">
        <v>43244</v>
      </c>
      <c r="E6376" s="124" t="s">
        <v>11685</v>
      </c>
      <c r="F6376" s="124" t="s">
        <v>1315</v>
      </c>
      <c r="G6376" s="124">
        <v>17760704</v>
      </c>
      <c r="H6376" s="124"/>
      <c r="I6376" s="128" t="s">
        <v>13926</v>
      </c>
      <c r="J6376" s="124"/>
      <c r="K6376" s="124"/>
      <c r="L6376" s="124"/>
      <c r="M6376" s="124"/>
      <c r="N6376" s="197">
        <v>678504.06</v>
      </c>
      <c r="O6376" s="197">
        <v>0</v>
      </c>
      <c r="P6376" s="124" t="s">
        <v>1314</v>
      </c>
    </row>
    <row r="6377" spans="1:16" ht="76.5">
      <c r="A6377" s="266">
        <v>25</v>
      </c>
      <c r="B6377" s="124"/>
      <c r="C6377" s="125" t="s">
        <v>694</v>
      </c>
      <c r="D6377" s="195">
        <v>43244</v>
      </c>
      <c r="E6377" s="124" t="s">
        <v>11686</v>
      </c>
      <c r="F6377" s="124" t="s">
        <v>1315</v>
      </c>
      <c r="G6377" s="124">
        <v>17760700</v>
      </c>
      <c r="H6377" s="124"/>
      <c r="I6377" s="128" t="s">
        <v>13927</v>
      </c>
      <c r="J6377" s="124"/>
      <c r="K6377" s="124"/>
      <c r="L6377" s="124"/>
      <c r="M6377" s="124"/>
      <c r="N6377" s="197">
        <v>137995.53</v>
      </c>
      <c r="O6377" s="197">
        <v>0</v>
      </c>
      <c r="P6377" s="124" t="s">
        <v>1314</v>
      </c>
    </row>
    <row r="6378" spans="1:16" ht="76.5">
      <c r="A6378" s="266">
        <v>25</v>
      </c>
      <c r="B6378" s="124"/>
      <c r="C6378" s="125" t="s">
        <v>694</v>
      </c>
      <c r="D6378" s="195">
        <v>43244</v>
      </c>
      <c r="E6378" s="124" t="s">
        <v>11687</v>
      </c>
      <c r="F6378" s="124" t="s">
        <v>1315</v>
      </c>
      <c r="G6378" s="124">
        <v>17760698</v>
      </c>
      <c r="H6378" s="124"/>
      <c r="I6378" s="128" t="s">
        <v>13928</v>
      </c>
      <c r="J6378" s="124"/>
      <c r="K6378" s="124"/>
      <c r="L6378" s="124"/>
      <c r="M6378" s="124"/>
      <c r="N6378" s="197">
        <v>264873.08</v>
      </c>
      <c r="O6378" s="197">
        <v>0</v>
      </c>
      <c r="P6378" s="124" t="s">
        <v>1314</v>
      </c>
    </row>
    <row r="6379" spans="1:16" ht="76.5">
      <c r="A6379" s="266">
        <v>25</v>
      </c>
      <c r="B6379" s="124"/>
      <c r="C6379" s="125" t="s">
        <v>694</v>
      </c>
      <c r="D6379" s="195">
        <v>43244</v>
      </c>
      <c r="E6379" s="124" t="s">
        <v>11688</v>
      </c>
      <c r="F6379" s="124" t="s">
        <v>1315</v>
      </c>
      <c r="G6379" s="124">
        <v>17760688</v>
      </c>
      <c r="H6379" s="124"/>
      <c r="I6379" s="128" t="s">
        <v>9386</v>
      </c>
      <c r="J6379" s="124"/>
      <c r="K6379" s="124"/>
      <c r="L6379" s="124"/>
      <c r="M6379" s="124"/>
      <c r="N6379" s="197">
        <v>423619.72</v>
      </c>
      <c r="O6379" s="197">
        <v>0</v>
      </c>
      <c r="P6379" s="124" t="s">
        <v>1314</v>
      </c>
    </row>
    <row r="6380" spans="1:16" ht="76.5">
      <c r="A6380" s="266">
        <v>25</v>
      </c>
      <c r="B6380" s="124"/>
      <c r="C6380" s="125" t="s">
        <v>694</v>
      </c>
      <c r="D6380" s="195">
        <v>43244</v>
      </c>
      <c r="E6380" s="124" t="s">
        <v>11689</v>
      </c>
      <c r="F6380" s="124" t="s">
        <v>1315</v>
      </c>
      <c r="G6380" s="124">
        <v>17760682</v>
      </c>
      <c r="H6380" s="124"/>
      <c r="I6380" s="128" t="s">
        <v>13929</v>
      </c>
      <c r="J6380" s="124"/>
      <c r="K6380" s="124"/>
      <c r="L6380" s="124"/>
      <c r="M6380" s="124"/>
      <c r="N6380" s="197">
        <v>181071.22</v>
      </c>
      <c r="O6380" s="197">
        <v>0</v>
      </c>
      <c r="P6380" s="124" t="s">
        <v>1314</v>
      </c>
    </row>
    <row r="6381" spans="1:16" ht="76.5">
      <c r="A6381" s="266">
        <v>25</v>
      </c>
      <c r="B6381" s="124"/>
      <c r="C6381" s="125" t="s">
        <v>694</v>
      </c>
      <c r="D6381" s="195">
        <v>43244</v>
      </c>
      <c r="E6381" s="124" t="s">
        <v>11690</v>
      </c>
      <c r="F6381" s="124" t="s">
        <v>1315</v>
      </c>
      <c r="G6381" s="124">
        <v>17760678</v>
      </c>
      <c r="H6381" s="124"/>
      <c r="I6381" s="128" t="s">
        <v>13930</v>
      </c>
      <c r="J6381" s="124"/>
      <c r="K6381" s="124"/>
      <c r="L6381" s="124"/>
      <c r="M6381" s="124"/>
      <c r="N6381" s="197">
        <v>1044843.47</v>
      </c>
      <c r="O6381" s="197">
        <v>0</v>
      </c>
      <c r="P6381" s="124" t="s">
        <v>1314</v>
      </c>
    </row>
    <row r="6382" spans="1:16" ht="76.5">
      <c r="A6382" s="266">
        <v>25</v>
      </c>
      <c r="B6382" s="124"/>
      <c r="C6382" s="125" t="s">
        <v>694</v>
      </c>
      <c r="D6382" s="195">
        <v>43244</v>
      </c>
      <c r="E6382" s="124" t="s">
        <v>11691</v>
      </c>
      <c r="F6382" s="124" t="s">
        <v>1315</v>
      </c>
      <c r="G6382" s="124">
        <v>17760216</v>
      </c>
      <c r="H6382" s="124"/>
      <c r="I6382" s="128" t="s">
        <v>13931</v>
      </c>
      <c r="J6382" s="124"/>
      <c r="K6382" s="124"/>
      <c r="L6382" s="124"/>
      <c r="M6382" s="124"/>
      <c r="N6382" s="197">
        <v>137104.71</v>
      </c>
      <c r="O6382" s="197">
        <v>0</v>
      </c>
      <c r="P6382" s="124" t="s">
        <v>1314</v>
      </c>
    </row>
    <row r="6383" spans="1:16" ht="76.5">
      <c r="A6383" s="266">
        <v>25</v>
      </c>
      <c r="B6383" s="124"/>
      <c r="C6383" s="125" t="s">
        <v>694</v>
      </c>
      <c r="D6383" s="195">
        <v>43244</v>
      </c>
      <c r="E6383" s="124" t="s">
        <v>11692</v>
      </c>
      <c r="F6383" s="124" t="s">
        <v>1315</v>
      </c>
      <c r="G6383" s="124">
        <v>17758470</v>
      </c>
      <c r="H6383" s="124"/>
      <c r="I6383" s="128" t="s">
        <v>13932</v>
      </c>
      <c r="J6383" s="124"/>
      <c r="K6383" s="124"/>
      <c r="L6383" s="124"/>
      <c r="M6383" s="124"/>
      <c r="N6383" s="197">
        <v>371656.49</v>
      </c>
      <c r="O6383" s="197">
        <v>0</v>
      </c>
      <c r="P6383" s="124" t="s">
        <v>1314</v>
      </c>
    </row>
    <row r="6384" spans="1:16" ht="76.5">
      <c r="A6384" s="266">
        <v>25</v>
      </c>
      <c r="B6384" s="124"/>
      <c r="C6384" s="125" t="s">
        <v>694</v>
      </c>
      <c r="D6384" s="195">
        <v>43244</v>
      </c>
      <c r="E6384" s="124" t="s">
        <v>11693</v>
      </c>
      <c r="F6384" s="124" t="s">
        <v>1315</v>
      </c>
      <c r="G6384" s="124">
        <v>17758045</v>
      </c>
      <c r="H6384" s="124"/>
      <c r="I6384" s="128" t="s">
        <v>13933</v>
      </c>
      <c r="J6384" s="124"/>
      <c r="K6384" s="124"/>
      <c r="L6384" s="124"/>
      <c r="M6384" s="124"/>
      <c r="N6384" s="197">
        <v>2263233.34</v>
      </c>
      <c r="O6384" s="197">
        <v>0</v>
      </c>
      <c r="P6384" s="124" t="s">
        <v>1314</v>
      </c>
    </row>
    <row r="6385" spans="1:16" ht="76.5">
      <c r="A6385" s="266">
        <v>25</v>
      </c>
      <c r="B6385" s="124"/>
      <c r="C6385" s="125" t="s">
        <v>694</v>
      </c>
      <c r="D6385" s="195">
        <v>43244</v>
      </c>
      <c r="E6385" s="124" t="s">
        <v>11694</v>
      </c>
      <c r="F6385" s="124" t="s">
        <v>1315</v>
      </c>
      <c r="G6385" s="124">
        <v>17757961</v>
      </c>
      <c r="H6385" s="124"/>
      <c r="I6385" s="128" t="s">
        <v>13934</v>
      </c>
      <c r="J6385" s="124"/>
      <c r="K6385" s="124"/>
      <c r="L6385" s="124"/>
      <c r="M6385" s="124"/>
      <c r="N6385" s="197">
        <v>23596.5</v>
      </c>
      <c r="O6385" s="197">
        <v>0</v>
      </c>
      <c r="P6385" s="124" t="s">
        <v>1314</v>
      </c>
    </row>
    <row r="6386" spans="1:16" ht="63.75">
      <c r="A6386" s="266">
        <v>378</v>
      </c>
      <c r="B6386" s="124"/>
      <c r="C6386" s="125" t="s">
        <v>1274</v>
      </c>
      <c r="D6386" s="195">
        <v>43244</v>
      </c>
      <c r="E6386" s="124" t="s">
        <v>11695</v>
      </c>
      <c r="F6386" s="124" t="s">
        <v>11</v>
      </c>
      <c r="G6386" s="124">
        <v>922481</v>
      </c>
      <c r="H6386" s="124"/>
      <c r="I6386" s="128" t="s">
        <v>13935</v>
      </c>
      <c r="J6386" s="124"/>
      <c r="K6386" s="124"/>
      <c r="L6386" s="124"/>
      <c r="M6386" s="124"/>
      <c r="N6386" s="197">
        <v>50</v>
      </c>
      <c r="O6386" s="197">
        <v>0</v>
      </c>
      <c r="P6386" s="124" t="s">
        <v>1314</v>
      </c>
    </row>
    <row r="6387" spans="1:16" ht="76.5">
      <c r="A6387" s="266">
        <v>25</v>
      </c>
      <c r="B6387" s="124"/>
      <c r="C6387" s="125" t="s">
        <v>694</v>
      </c>
      <c r="D6387" s="195">
        <v>43244</v>
      </c>
      <c r="E6387" s="124" t="s">
        <v>11696</v>
      </c>
      <c r="F6387" s="124" t="s">
        <v>1315</v>
      </c>
      <c r="G6387" s="124">
        <v>17757496</v>
      </c>
      <c r="H6387" s="124"/>
      <c r="I6387" s="128" t="s">
        <v>13936</v>
      </c>
      <c r="J6387" s="124"/>
      <c r="K6387" s="124"/>
      <c r="L6387" s="124"/>
      <c r="M6387" s="124"/>
      <c r="N6387" s="197">
        <v>221878.67</v>
      </c>
      <c r="O6387" s="197">
        <v>0</v>
      </c>
      <c r="P6387" s="124" t="s">
        <v>1314</v>
      </c>
    </row>
    <row r="6388" spans="1:16" ht="76.5">
      <c r="A6388" s="266">
        <v>25</v>
      </c>
      <c r="B6388" s="124"/>
      <c r="C6388" s="125" t="s">
        <v>694</v>
      </c>
      <c r="D6388" s="195">
        <v>43244</v>
      </c>
      <c r="E6388" s="124" t="s">
        <v>11697</v>
      </c>
      <c r="F6388" s="124" t="s">
        <v>1315</v>
      </c>
      <c r="G6388" s="124">
        <v>17757506</v>
      </c>
      <c r="H6388" s="124"/>
      <c r="I6388" s="128" t="s">
        <v>13937</v>
      </c>
      <c r="J6388" s="124"/>
      <c r="K6388" s="124"/>
      <c r="L6388" s="124"/>
      <c r="M6388" s="124"/>
      <c r="N6388" s="197">
        <v>461267.4</v>
      </c>
      <c r="O6388" s="197">
        <v>0</v>
      </c>
      <c r="P6388" s="124" t="s">
        <v>1314</v>
      </c>
    </row>
    <row r="6389" spans="1:16" ht="76.5">
      <c r="A6389" s="266">
        <v>25</v>
      </c>
      <c r="B6389" s="124"/>
      <c r="C6389" s="125" t="s">
        <v>694</v>
      </c>
      <c r="D6389" s="195">
        <v>43244</v>
      </c>
      <c r="E6389" s="124" t="s">
        <v>11698</v>
      </c>
      <c r="F6389" s="124" t="s">
        <v>1315</v>
      </c>
      <c r="G6389" s="124">
        <v>17757510</v>
      </c>
      <c r="H6389" s="124"/>
      <c r="I6389" s="128" t="s">
        <v>13938</v>
      </c>
      <c r="J6389" s="124"/>
      <c r="K6389" s="124"/>
      <c r="L6389" s="124"/>
      <c r="M6389" s="124"/>
      <c r="N6389" s="197">
        <v>441224.53</v>
      </c>
      <c r="O6389" s="197">
        <v>0</v>
      </c>
      <c r="P6389" s="124" t="s">
        <v>1314</v>
      </c>
    </row>
    <row r="6390" spans="1:16" ht="76.5">
      <c r="A6390" s="266">
        <v>25</v>
      </c>
      <c r="B6390" s="124"/>
      <c r="C6390" s="125" t="s">
        <v>694</v>
      </c>
      <c r="D6390" s="195">
        <v>43244</v>
      </c>
      <c r="E6390" s="124" t="s">
        <v>11699</v>
      </c>
      <c r="F6390" s="124" t="s">
        <v>1315</v>
      </c>
      <c r="G6390" s="124">
        <v>17757513</v>
      </c>
      <c r="H6390" s="124"/>
      <c r="I6390" s="128" t="s">
        <v>9343</v>
      </c>
      <c r="J6390" s="124"/>
      <c r="K6390" s="124"/>
      <c r="L6390" s="124"/>
      <c r="M6390" s="124"/>
      <c r="N6390" s="197">
        <v>152682.4</v>
      </c>
      <c r="O6390" s="197">
        <v>0</v>
      </c>
      <c r="P6390" s="124" t="s">
        <v>1314</v>
      </c>
    </row>
    <row r="6391" spans="1:16" ht="76.5">
      <c r="A6391" s="266">
        <v>25</v>
      </c>
      <c r="B6391" s="124"/>
      <c r="C6391" s="125" t="s">
        <v>694</v>
      </c>
      <c r="D6391" s="195">
        <v>43244</v>
      </c>
      <c r="E6391" s="124" t="s">
        <v>11700</v>
      </c>
      <c r="F6391" s="124" t="s">
        <v>1315</v>
      </c>
      <c r="G6391" s="124">
        <v>17757516</v>
      </c>
      <c r="H6391" s="124"/>
      <c r="I6391" s="128" t="s">
        <v>9351</v>
      </c>
      <c r="J6391" s="124"/>
      <c r="K6391" s="124"/>
      <c r="L6391" s="124"/>
      <c r="M6391" s="124"/>
      <c r="N6391" s="197">
        <v>154788.37</v>
      </c>
      <c r="O6391" s="197">
        <v>0</v>
      </c>
      <c r="P6391" s="124" t="s">
        <v>1314</v>
      </c>
    </row>
    <row r="6392" spans="1:16" ht="76.5">
      <c r="A6392" s="266">
        <v>25</v>
      </c>
      <c r="B6392" s="124"/>
      <c r="C6392" s="125" t="s">
        <v>694</v>
      </c>
      <c r="D6392" s="195">
        <v>43244</v>
      </c>
      <c r="E6392" s="124" t="s">
        <v>11701</v>
      </c>
      <c r="F6392" s="124" t="s">
        <v>1315</v>
      </c>
      <c r="G6392" s="124">
        <v>17757527</v>
      </c>
      <c r="H6392" s="124"/>
      <c r="I6392" s="128" t="s">
        <v>13939</v>
      </c>
      <c r="J6392" s="124"/>
      <c r="K6392" s="124"/>
      <c r="L6392" s="124"/>
      <c r="M6392" s="124"/>
      <c r="N6392" s="197">
        <v>191561.73</v>
      </c>
      <c r="O6392" s="197">
        <v>0</v>
      </c>
      <c r="P6392" s="124" t="s">
        <v>1314</v>
      </c>
    </row>
    <row r="6393" spans="1:16" ht="76.5">
      <c r="A6393" s="266">
        <v>25</v>
      </c>
      <c r="B6393" s="124"/>
      <c r="C6393" s="125" t="s">
        <v>694</v>
      </c>
      <c r="D6393" s="195">
        <v>43244</v>
      </c>
      <c r="E6393" s="124" t="s">
        <v>11702</v>
      </c>
      <c r="F6393" s="124" t="s">
        <v>1315</v>
      </c>
      <c r="G6393" s="124">
        <v>17757529</v>
      </c>
      <c r="H6393" s="124"/>
      <c r="I6393" s="128" t="s">
        <v>13940</v>
      </c>
      <c r="J6393" s="124"/>
      <c r="K6393" s="124"/>
      <c r="L6393" s="124"/>
      <c r="M6393" s="124"/>
      <c r="N6393" s="197">
        <v>543014.47</v>
      </c>
      <c r="O6393" s="197">
        <v>0</v>
      </c>
      <c r="P6393" s="124" t="s">
        <v>1314</v>
      </c>
    </row>
    <row r="6394" spans="1:16" ht="76.5">
      <c r="A6394" s="266">
        <v>25</v>
      </c>
      <c r="B6394" s="124"/>
      <c r="C6394" s="125" t="s">
        <v>694</v>
      </c>
      <c r="D6394" s="195">
        <v>43244</v>
      </c>
      <c r="E6394" s="124" t="s">
        <v>11703</v>
      </c>
      <c r="F6394" s="124" t="s">
        <v>1315</v>
      </c>
      <c r="G6394" s="124">
        <v>17757537</v>
      </c>
      <c r="H6394" s="124"/>
      <c r="I6394" s="128" t="s">
        <v>13941</v>
      </c>
      <c r="J6394" s="124"/>
      <c r="K6394" s="124"/>
      <c r="L6394" s="124"/>
      <c r="M6394" s="124"/>
      <c r="N6394" s="197">
        <v>874675.14</v>
      </c>
      <c r="O6394" s="197">
        <v>0</v>
      </c>
      <c r="P6394" s="124" t="s">
        <v>1314</v>
      </c>
    </row>
    <row r="6395" spans="1:16" ht="76.5">
      <c r="A6395" s="266">
        <v>25</v>
      </c>
      <c r="B6395" s="124"/>
      <c r="C6395" s="125" t="s">
        <v>694</v>
      </c>
      <c r="D6395" s="195">
        <v>43244</v>
      </c>
      <c r="E6395" s="124" t="s">
        <v>11704</v>
      </c>
      <c r="F6395" s="124" t="s">
        <v>1315</v>
      </c>
      <c r="G6395" s="124">
        <v>17757542</v>
      </c>
      <c r="H6395" s="124"/>
      <c r="I6395" s="128" t="s">
        <v>13942</v>
      </c>
      <c r="J6395" s="124"/>
      <c r="K6395" s="124"/>
      <c r="L6395" s="124"/>
      <c r="M6395" s="124"/>
      <c r="N6395" s="197">
        <v>352771.72</v>
      </c>
      <c r="O6395" s="197">
        <v>0</v>
      </c>
      <c r="P6395" s="124" t="s">
        <v>1314</v>
      </c>
    </row>
    <row r="6396" spans="1:16" ht="76.5">
      <c r="A6396" s="266">
        <v>25</v>
      </c>
      <c r="B6396" s="124"/>
      <c r="C6396" s="125" t="s">
        <v>694</v>
      </c>
      <c r="D6396" s="195">
        <v>43244</v>
      </c>
      <c r="E6396" s="124" t="s">
        <v>11705</v>
      </c>
      <c r="F6396" s="124" t="s">
        <v>1315</v>
      </c>
      <c r="G6396" s="124">
        <v>17757546</v>
      </c>
      <c r="H6396" s="124"/>
      <c r="I6396" s="128" t="s">
        <v>13943</v>
      </c>
      <c r="J6396" s="124"/>
      <c r="K6396" s="124"/>
      <c r="L6396" s="124"/>
      <c r="M6396" s="124"/>
      <c r="N6396" s="197">
        <v>36443.31</v>
      </c>
      <c r="O6396" s="197">
        <v>0</v>
      </c>
      <c r="P6396" s="124" t="s">
        <v>1314</v>
      </c>
    </row>
    <row r="6397" spans="1:16" ht="76.5">
      <c r="A6397" s="266">
        <v>25</v>
      </c>
      <c r="B6397" s="124"/>
      <c r="C6397" s="125" t="s">
        <v>694</v>
      </c>
      <c r="D6397" s="195">
        <v>43244</v>
      </c>
      <c r="E6397" s="124" t="s">
        <v>11706</v>
      </c>
      <c r="F6397" s="124" t="s">
        <v>1315</v>
      </c>
      <c r="G6397" s="124">
        <v>17757533</v>
      </c>
      <c r="H6397" s="124"/>
      <c r="I6397" s="128" t="s">
        <v>13944</v>
      </c>
      <c r="J6397" s="124"/>
      <c r="K6397" s="124"/>
      <c r="L6397" s="124"/>
      <c r="M6397" s="124"/>
      <c r="N6397" s="197">
        <v>171689.84</v>
      </c>
      <c r="O6397" s="197">
        <v>0</v>
      </c>
      <c r="P6397" s="124" t="s">
        <v>1314</v>
      </c>
    </row>
    <row r="6398" spans="1:16" ht="76.5">
      <c r="A6398" s="266">
        <v>25</v>
      </c>
      <c r="B6398" s="124"/>
      <c r="C6398" s="125" t="s">
        <v>694</v>
      </c>
      <c r="D6398" s="195">
        <v>43244</v>
      </c>
      <c r="E6398" s="124" t="s">
        <v>11707</v>
      </c>
      <c r="F6398" s="124" t="s">
        <v>1315</v>
      </c>
      <c r="G6398" s="124">
        <v>17757552</v>
      </c>
      <c r="H6398" s="124"/>
      <c r="I6398" s="128" t="s">
        <v>13945</v>
      </c>
      <c r="J6398" s="124"/>
      <c r="K6398" s="124"/>
      <c r="L6398" s="124"/>
      <c r="M6398" s="124"/>
      <c r="N6398" s="197">
        <v>63421.5</v>
      </c>
      <c r="O6398" s="197">
        <v>0</v>
      </c>
      <c r="P6398" s="124" t="s">
        <v>1314</v>
      </c>
    </row>
    <row r="6399" spans="1:16" ht="76.5">
      <c r="A6399" s="266">
        <v>25</v>
      </c>
      <c r="B6399" s="124"/>
      <c r="C6399" s="125" t="s">
        <v>694</v>
      </c>
      <c r="D6399" s="195">
        <v>43244</v>
      </c>
      <c r="E6399" s="124" t="s">
        <v>11708</v>
      </c>
      <c r="F6399" s="124" t="s">
        <v>1315</v>
      </c>
      <c r="G6399" s="124">
        <v>17757561</v>
      </c>
      <c r="H6399" s="124"/>
      <c r="I6399" s="128" t="s">
        <v>13946</v>
      </c>
      <c r="J6399" s="124"/>
      <c r="K6399" s="124"/>
      <c r="L6399" s="124"/>
      <c r="M6399" s="124"/>
      <c r="N6399" s="197">
        <v>196173.52</v>
      </c>
      <c r="O6399" s="197">
        <v>0</v>
      </c>
      <c r="P6399" s="124" t="s">
        <v>1314</v>
      </c>
    </row>
    <row r="6400" spans="1:16" ht="76.5">
      <c r="A6400" s="266">
        <v>25</v>
      </c>
      <c r="B6400" s="124"/>
      <c r="C6400" s="125" t="s">
        <v>694</v>
      </c>
      <c r="D6400" s="195">
        <v>43244</v>
      </c>
      <c r="E6400" s="124" t="s">
        <v>11709</v>
      </c>
      <c r="F6400" s="124" t="s">
        <v>1315</v>
      </c>
      <c r="G6400" s="124">
        <v>17757566</v>
      </c>
      <c r="H6400" s="124"/>
      <c r="I6400" s="128" t="s">
        <v>13947</v>
      </c>
      <c r="J6400" s="124"/>
      <c r="K6400" s="124"/>
      <c r="L6400" s="124"/>
      <c r="M6400" s="124"/>
      <c r="N6400" s="197">
        <v>5887660.9100000001</v>
      </c>
      <c r="O6400" s="197">
        <v>0</v>
      </c>
      <c r="P6400" s="124" t="s">
        <v>1314</v>
      </c>
    </row>
    <row r="6401" spans="1:16" ht="76.5">
      <c r="A6401" s="266">
        <v>25</v>
      </c>
      <c r="B6401" s="124"/>
      <c r="C6401" s="125" t="s">
        <v>694</v>
      </c>
      <c r="D6401" s="195">
        <v>43244</v>
      </c>
      <c r="E6401" s="124" t="s">
        <v>11710</v>
      </c>
      <c r="F6401" s="124" t="s">
        <v>1315</v>
      </c>
      <c r="G6401" s="124">
        <v>17757572</v>
      </c>
      <c r="H6401" s="124"/>
      <c r="I6401" s="128" t="s">
        <v>9290</v>
      </c>
      <c r="J6401" s="124"/>
      <c r="K6401" s="124"/>
      <c r="L6401" s="124"/>
      <c r="M6401" s="124"/>
      <c r="N6401" s="197">
        <v>468944.04</v>
      </c>
      <c r="O6401" s="197">
        <v>0</v>
      </c>
      <c r="P6401" s="124" t="s">
        <v>1314</v>
      </c>
    </row>
    <row r="6402" spans="1:16" ht="76.5">
      <c r="A6402" s="266">
        <v>25</v>
      </c>
      <c r="B6402" s="124"/>
      <c r="C6402" s="125" t="s">
        <v>694</v>
      </c>
      <c r="D6402" s="195">
        <v>43244</v>
      </c>
      <c r="E6402" s="124" t="s">
        <v>11711</v>
      </c>
      <c r="F6402" s="124" t="s">
        <v>1315</v>
      </c>
      <c r="G6402" s="124">
        <v>17757577</v>
      </c>
      <c r="H6402" s="124"/>
      <c r="I6402" s="128" t="s">
        <v>13948</v>
      </c>
      <c r="J6402" s="124"/>
      <c r="K6402" s="124"/>
      <c r="L6402" s="124"/>
      <c r="M6402" s="124"/>
      <c r="N6402" s="197">
        <v>162442.06</v>
      </c>
      <c r="O6402" s="197">
        <v>0</v>
      </c>
      <c r="P6402" s="124" t="s">
        <v>1314</v>
      </c>
    </row>
    <row r="6403" spans="1:16" ht="76.5">
      <c r="A6403" s="266">
        <v>25</v>
      </c>
      <c r="B6403" s="124"/>
      <c r="C6403" s="125" t="s">
        <v>694</v>
      </c>
      <c r="D6403" s="195">
        <v>43244</v>
      </c>
      <c r="E6403" s="124" t="s">
        <v>11712</v>
      </c>
      <c r="F6403" s="124" t="s">
        <v>1315</v>
      </c>
      <c r="G6403" s="124">
        <v>17757580</v>
      </c>
      <c r="H6403" s="124"/>
      <c r="I6403" s="128" t="s">
        <v>13949</v>
      </c>
      <c r="J6403" s="124"/>
      <c r="K6403" s="124"/>
      <c r="L6403" s="124"/>
      <c r="M6403" s="124"/>
      <c r="N6403" s="197">
        <v>153735.39000000001</v>
      </c>
      <c r="O6403" s="197">
        <v>0</v>
      </c>
      <c r="P6403" s="124" t="s">
        <v>1314</v>
      </c>
    </row>
    <row r="6404" spans="1:16" ht="76.5">
      <c r="A6404" s="266">
        <v>25</v>
      </c>
      <c r="B6404" s="124"/>
      <c r="C6404" s="125" t="s">
        <v>694</v>
      </c>
      <c r="D6404" s="195">
        <v>43244</v>
      </c>
      <c r="E6404" s="124" t="s">
        <v>11713</v>
      </c>
      <c r="F6404" s="124" t="s">
        <v>1315</v>
      </c>
      <c r="G6404" s="124">
        <v>17777527</v>
      </c>
      <c r="H6404" s="124"/>
      <c r="I6404" s="128" t="s">
        <v>13950</v>
      </c>
      <c r="J6404" s="124"/>
      <c r="K6404" s="124"/>
      <c r="L6404" s="124"/>
      <c r="M6404" s="124"/>
      <c r="N6404" s="197">
        <v>342722.04</v>
      </c>
      <c r="O6404" s="197">
        <v>0</v>
      </c>
      <c r="P6404" s="124" t="s">
        <v>1314</v>
      </c>
    </row>
    <row r="6405" spans="1:16" ht="76.5">
      <c r="A6405" s="266">
        <v>25</v>
      </c>
      <c r="B6405" s="124"/>
      <c r="C6405" s="125" t="s">
        <v>694</v>
      </c>
      <c r="D6405" s="195">
        <v>43244</v>
      </c>
      <c r="E6405" s="124" t="s">
        <v>11714</v>
      </c>
      <c r="F6405" s="124" t="s">
        <v>1315</v>
      </c>
      <c r="G6405" s="124">
        <v>17757560</v>
      </c>
      <c r="H6405" s="124"/>
      <c r="I6405" s="128" t="s">
        <v>13951</v>
      </c>
      <c r="J6405" s="124"/>
      <c r="K6405" s="124"/>
      <c r="L6405" s="124"/>
      <c r="M6405" s="124"/>
      <c r="N6405" s="197">
        <v>1282523.3400000001</v>
      </c>
      <c r="O6405" s="197">
        <v>0</v>
      </c>
      <c r="P6405" s="124" t="s">
        <v>1314</v>
      </c>
    </row>
    <row r="6406" spans="1:16" ht="63.75">
      <c r="A6406" s="266">
        <v>25</v>
      </c>
      <c r="B6406" s="124"/>
      <c r="C6406" s="125" t="s">
        <v>694</v>
      </c>
      <c r="D6406" s="195">
        <v>43244</v>
      </c>
      <c r="E6406" s="124" t="s">
        <v>11715</v>
      </c>
      <c r="F6406" s="124" t="s">
        <v>1315</v>
      </c>
      <c r="G6406" s="124">
        <v>17757551</v>
      </c>
      <c r="H6406" s="124"/>
      <c r="I6406" s="128" t="s">
        <v>13952</v>
      </c>
      <c r="J6406" s="124"/>
      <c r="K6406" s="124"/>
      <c r="L6406" s="124"/>
      <c r="M6406" s="124"/>
      <c r="N6406" s="197">
        <v>665078.92000000004</v>
      </c>
      <c r="O6406" s="197">
        <v>0</v>
      </c>
      <c r="P6406" s="124" t="s">
        <v>1314</v>
      </c>
    </row>
    <row r="6407" spans="1:16" ht="76.5">
      <c r="A6407" s="266">
        <v>25</v>
      </c>
      <c r="B6407" s="124"/>
      <c r="C6407" s="125" t="s">
        <v>694</v>
      </c>
      <c r="D6407" s="195">
        <v>43244</v>
      </c>
      <c r="E6407" s="124" t="s">
        <v>11716</v>
      </c>
      <c r="F6407" s="124" t="s">
        <v>1315</v>
      </c>
      <c r="G6407" s="124">
        <v>17757544</v>
      </c>
      <c r="H6407" s="124"/>
      <c r="I6407" s="128" t="s">
        <v>13953</v>
      </c>
      <c r="J6407" s="124"/>
      <c r="K6407" s="124"/>
      <c r="L6407" s="124"/>
      <c r="M6407" s="124"/>
      <c r="N6407" s="197">
        <v>276009.76</v>
      </c>
      <c r="O6407" s="197">
        <v>0</v>
      </c>
      <c r="P6407" s="124" t="s">
        <v>1314</v>
      </c>
    </row>
    <row r="6408" spans="1:16" ht="76.5">
      <c r="A6408" s="266">
        <v>25</v>
      </c>
      <c r="B6408" s="124"/>
      <c r="C6408" s="125" t="s">
        <v>694</v>
      </c>
      <c r="D6408" s="195">
        <v>43244</v>
      </c>
      <c r="E6408" s="124" t="s">
        <v>11717</v>
      </c>
      <c r="F6408" s="124" t="s">
        <v>1315</v>
      </c>
      <c r="G6408" s="124">
        <v>17757538</v>
      </c>
      <c r="H6408" s="124"/>
      <c r="I6408" s="128" t="s">
        <v>13954</v>
      </c>
      <c r="J6408" s="124"/>
      <c r="K6408" s="124"/>
      <c r="L6408" s="124"/>
      <c r="M6408" s="124"/>
      <c r="N6408" s="197">
        <v>90996.7</v>
      </c>
      <c r="O6408" s="197">
        <v>0</v>
      </c>
      <c r="P6408" s="124" t="s">
        <v>1314</v>
      </c>
    </row>
    <row r="6409" spans="1:16" ht="76.5">
      <c r="A6409" s="266">
        <v>25</v>
      </c>
      <c r="B6409" s="124"/>
      <c r="C6409" s="125" t="s">
        <v>694</v>
      </c>
      <c r="D6409" s="195">
        <v>43244</v>
      </c>
      <c r="E6409" s="124" t="s">
        <v>11718</v>
      </c>
      <c r="F6409" s="124" t="s">
        <v>1315</v>
      </c>
      <c r="G6409" s="124">
        <v>17757531</v>
      </c>
      <c r="H6409" s="124"/>
      <c r="I6409" s="128" t="s">
        <v>13955</v>
      </c>
      <c r="J6409" s="124"/>
      <c r="K6409" s="124"/>
      <c r="L6409" s="124"/>
      <c r="M6409" s="124"/>
      <c r="N6409" s="197">
        <v>176277.12</v>
      </c>
      <c r="O6409" s="197">
        <v>0</v>
      </c>
      <c r="P6409" s="124" t="s">
        <v>1314</v>
      </c>
    </row>
    <row r="6410" spans="1:16" ht="76.5">
      <c r="A6410" s="266">
        <v>25</v>
      </c>
      <c r="B6410" s="124"/>
      <c r="C6410" s="125" t="s">
        <v>694</v>
      </c>
      <c r="D6410" s="195">
        <v>43244</v>
      </c>
      <c r="E6410" s="124" t="s">
        <v>11719</v>
      </c>
      <c r="F6410" s="124" t="s">
        <v>1315</v>
      </c>
      <c r="G6410" s="124">
        <v>17757532</v>
      </c>
      <c r="H6410" s="124"/>
      <c r="I6410" s="128" t="s">
        <v>13956</v>
      </c>
      <c r="J6410" s="124"/>
      <c r="K6410" s="124"/>
      <c r="L6410" s="124"/>
      <c r="M6410" s="124"/>
      <c r="N6410" s="197">
        <v>121356.22</v>
      </c>
      <c r="O6410" s="197">
        <v>0</v>
      </c>
      <c r="P6410" s="124" t="s">
        <v>1314</v>
      </c>
    </row>
    <row r="6411" spans="1:16" ht="76.5">
      <c r="A6411" s="266">
        <v>25</v>
      </c>
      <c r="B6411" s="124"/>
      <c r="C6411" s="125" t="s">
        <v>694</v>
      </c>
      <c r="D6411" s="195">
        <v>43244</v>
      </c>
      <c r="E6411" s="124" t="s">
        <v>11720</v>
      </c>
      <c r="F6411" s="124" t="s">
        <v>1315</v>
      </c>
      <c r="G6411" s="124">
        <v>17757520</v>
      </c>
      <c r="H6411" s="124"/>
      <c r="I6411" s="128" t="s">
        <v>13957</v>
      </c>
      <c r="J6411" s="124"/>
      <c r="K6411" s="124"/>
      <c r="L6411" s="124"/>
      <c r="M6411" s="124"/>
      <c r="N6411" s="197">
        <v>618533.64</v>
      </c>
      <c r="O6411" s="197">
        <v>0</v>
      </c>
      <c r="P6411" s="124" t="s">
        <v>1314</v>
      </c>
    </row>
    <row r="6412" spans="1:16" ht="76.5">
      <c r="A6412" s="266">
        <v>25</v>
      </c>
      <c r="B6412" s="124"/>
      <c r="C6412" s="125" t="s">
        <v>694</v>
      </c>
      <c r="D6412" s="195">
        <v>43244</v>
      </c>
      <c r="E6412" s="124" t="s">
        <v>11721</v>
      </c>
      <c r="F6412" s="124" t="s">
        <v>1315</v>
      </c>
      <c r="G6412" s="124">
        <v>17757512</v>
      </c>
      <c r="H6412" s="124"/>
      <c r="I6412" s="128" t="s">
        <v>13958</v>
      </c>
      <c r="J6412" s="124"/>
      <c r="K6412" s="124"/>
      <c r="L6412" s="124"/>
      <c r="M6412" s="124"/>
      <c r="N6412" s="197">
        <v>528695.81999999995</v>
      </c>
      <c r="O6412" s="197">
        <v>0</v>
      </c>
      <c r="P6412" s="124" t="s">
        <v>1314</v>
      </c>
    </row>
    <row r="6413" spans="1:16" ht="76.5">
      <c r="A6413" s="266">
        <v>25</v>
      </c>
      <c r="B6413" s="124"/>
      <c r="C6413" s="125" t="s">
        <v>694</v>
      </c>
      <c r="D6413" s="195">
        <v>43244</v>
      </c>
      <c r="E6413" s="124" t="s">
        <v>11722</v>
      </c>
      <c r="F6413" s="124" t="s">
        <v>1315</v>
      </c>
      <c r="G6413" s="124">
        <v>17757503</v>
      </c>
      <c r="H6413" s="124"/>
      <c r="I6413" s="128" t="s">
        <v>13959</v>
      </c>
      <c r="J6413" s="124"/>
      <c r="K6413" s="124"/>
      <c r="L6413" s="124"/>
      <c r="M6413" s="124"/>
      <c r="N6413" s="197">
        <v>84542.55</v>
      </c>
      <c r="O6413" s="197">
        <v>0</v>
      </c>
      <c r="P6413" s="124" t="s">
        <v>1314</v>
      </c>
    </row>
    <row r="6414" spans="1:16" ht="76.5">
      <c r="A6414" s="266">
        <v>25</v>
      </c>
      <c r="B6414" s="124"/>
      <c r="C6414" s="125" t="s">
        <v>694</v>
      </c>
      <c r="D6414" s="195">
        <v>43244</v>
      </c>
      <c r="E6414" s="124" t="s">
        <v>11723</v>
      </c>
      <c r="F6414" s="124" t="s">
        <v>1315</v>
      </c>
      <c r="G6414" s="124">
        <v>17757407</v>
      </c>
      <c r="H6414" s="124"/>
      <c r="I6414" s="128" t="s">
        <v>13960</v>
      </c>
      <c r="J6414" s="124"/>
      <c r="K6414" s="124"/>
      <c r="L6414" s="124"/>
      <c r="M6414" s="124"/>
      <c r="N6414" s="197">
        <v>721039.75</v>
      </c>
      <c r="O6414" s="197">
        <v>0</v>
      </c>
      <c r="P6414" s="124" t="s">
        <v>1314</v>
      </c>
    </row>
    <row r="6415" spans="1:16" ht="76.5">
      <c r="A6415" s="266">
        <v>25</v>
      </c>
      <c r="B6415" s="124"/>
      <c r="C6415" s="125" t="s">
        <v>694</v>
      </c>
      <c r="D6415" s="195">
        <v>43244</v>
      </c>
      <c r="E6415" s="124" t="s">
        <v>11724</v>
      </c>
      <c r="F6415" s="124" t="s">
        <v>1315</v>
      </c>
      <c r="G6415" s="124">
        <v>17757329</v>
      </c>
      <c r="H6415" s="124"/>
      <c r="I6415" s="128" t="s">
        <v>13961</v>
      </c>
      <c r="J6415" s="124"/>
      <c r="K6415" s="124"/>
      <c r="L6415" s="124"/>
      <c r="M6415" s="124"/>
      <c r="N6415" s="197">
        <v>201253.79</v>
      </c>
      <c r="O6415" s="197">
        <v>0</v>
      </c>
      <c r="P6415" s="124" t="s">
        <v>1314</v>
      </c>
    </row>
    <row r="6416" spans="1:16" ht="76.5">
      <c r="A6416" s="266">
        <v>25</v>
      </c>
      <c r="B6416" s="124"/>
      <c r="C6416" s="125" t="s">
        <v>694</v>
      </c>
      <c r="D6416" s="195">
        <v>43244</v>
      </c>
      <c r="E6416" s="124" t="s">
        <v>11725</v>
      </c>
      <c r="F6416" s="124" t="s">
        <v>1315</v>
      </c>
      <c r="G6416" s="124">
        <v>17757284</v>
      </c>
      <c r="H6416" s="124"/>
      <c r="I6416" s="128" t="s">
        <v>13962</v>
      </c>
      <c r="J6416" s="124"/>
      <c r="K6416" s="124"/>
      <c r="L6416" s="124"/>
      <c r="M6416" s="124"/>
      <c r="N6416" s="197">
        <v>268472.02</v>
      </c>
      <c r="O6416" s="197">
        <v>0</v>
      </c>
      <c r="P6416" s="124" t="s">
        <v>1314</v>
      </c>
    </row>
    <row r="6417" spans="1:16" ht="76.5">
      <c r="A6417" s="266">
        <v>25</v>
      </c>
      <c r="B6417" s="124"/>
      <c r="C6417" s="125" t="s">
        <v>694</v>
      </c>
      <c r="D6417" s="195">
        <v>43244</v>
      </c>
      <c r="E6417" s="124" t="s">
        <v>11726</v>
      </c>
      <c r="F6417" s="124" t="s">
        <v>1315</v>
      </c>
      <c r="G6417" s="124">
        <v>17757579</v>
      </c>
      <c r="H6417" s="124"/>
      <c r="I6417" s="128" t="s">
        <v>13963</v>
      </c>
      <c r="J6417" s="124"/>
      <c r="K6417" s="124"/>
      <c r="L6417" s="124"/>
      <c r="M6417" s="124"/>
      <c r="N6417" s="197">
        <v>971664.66</v>
      </c>
      <c r="O6417" s="197">
        <v>0</v>
      </c>
      <c r="P6417" s="124" t="s">
        <v>1314</v>
      </c>
    </row>
    <row r="6418" spans="1:16" ht="76.5">
      <c r="A6418" s="266">
        <v>25</v>
      </c>
      <c r="B6418" s="124"/>
      <c r="C6418" s="125" t="s">
        <v>694</v>
      </c>
      <c r="D6418" s="195">
        <v>43244</v>
      </c>
      <c r="E6418" s="124" t="s">
        <v>11727</v>
      </c>
      <c r="F6418" s="124" t="s">
        <v>1315</v>
      </c>
      <c r="G6418" s="124">
        <v>17757597</v>
      </c>
      <c r="H6418" s="124"/>
      <c r="I6418" s="128" t="s">
        <v>13964</v>
      </c>
      <c r="J6418" s="124"/>
      <c r="K6418" s="124"/>
      <c r="L6418" s="124"/>
      <c r="M6418" s="124"/>
      <c r="N6418" s="197">
        <v>1931570.17</v>
      </c>
      <c r="O6418" s="197">
        <v>0</v>
      </c>
      <c r="P6418" s="124" t="s">
        <v>1314</v>
      </c>
    </row>
    <row r="6419" spans="1:16" ht="76.5">
      <c r="A6419" s="266">
        <v>25</v>
      </c>
      <c r="B6419" s="124"/>
      <c r="C6419" s="125" t="s">
        <v>694</v>
      </c>
      <c r="D6419" s="195">
        <v>43244</v>
      </c>
      <c r="E6419" s="124" t="s">
        <v>11728</v>
      </c>
      <c r="F6419" s="124" t="s">
        <v>1315</v>
      </c>
      <c r="G6419" s="124">
        <v>17792557</v>
      </c>
      <c r="H6419" s="124"/>
      <c r="I6419" s="128" t="s">
        <v>13965</v>
      </c>
      <c r="J6419" s="124"/>
      <c r="K6419" s="124"/>
      <c r="L6419" s="124"/>
      <c r="M6419" s="124"/>
      <c r="N6419" s="197">
        <v>284948.78000000003</v>
      </c>
      <c r="O6419" s="197">
        <v>0</v>
      </c>
      <c r="P6419" s="124" t="s">
        <v>1314</v>
      </c>
    </row>
    <row r="6420" spans="1:16" ht="76.5">
      <c r="A6420" s="266">
        <v>25</v>
      </c>
      <c r="B6420" s="124"/>
      <c r="C6420" s="125" t="s">
        <v>694</v>
      </c>
      <c r="D6420" s="195">
        <v>43244</v>
      </c>
      <c r="E6420" s="124" t="s">
        <v>11729</v>
      </c>
      <c r="F6420" s="124" t="s">
        <v>1315</v>
      </c>
      <c r="G6420" s="124">
        <v>17792628</v>
      </c>
      <c r="H6420" s="124"/>
      <c r="I6420" s="128" t="s">
        <v>6322</v>
      </c>
      <c r="J6420" s="124"/>
      <c r="K6420" s="124"/>
      <c r="L6420" s="124"/>
      <c r="M6420" s="124"/>
      <c r="N6420" s="197">
        <v>415878.52</v>
      </c>
      <c r="O6420" s="197">
        <v>0</v>
      </c>
      <c r="P6420" s="124" t="s">
        <v>1314</v>
      </c>
    </row>
    <row r="6421" spans="1:16" ht="76.5">
      <c r="A6421" s="266">
        <v>25</v>
      </c>
      <c r="B6421" s="124"/>
      <c r="C6421" s="125" t="s">
        <v>694</v>
      </c>
      <c r="D6421" s="195">
        <v>43244</v>
      </c>
      <c r="E6421" s="124" t="s">
        <v>11730</v>
      </c>
      <c r="F6421" s="124" t="s">
        <v>1315</v>
      </c>
      <c r="G6421" s="124">
        <v>17792677</v>
      </c>
      <c r="H6421" s="124"/>
      <c r="I6421" s="128" t="s">
        <v>13966</v>
      </c>
      <c r="J6421" s="124"/>
      <c r="K6421" s="124"/>
      <c r="L6421" s="124"/>
      <c r="M6421" s="124"/>
      <c r="N6421" s="197">
        <v>342856.97</v>
      </c>
      <c r="O6421" s="197">
        <v>0</v>
      </c>
      <c r="P6421" s="124" t="s">
        <v>1314</v>
      </c>
    </row>
    <row r="6422" spans="1:16" ht="76.5">
      <c r="A6422" s="266">
        <v>25</v>
      </c>
      <c r="B6422" s="124"/>
      <c r="C6422" s="125" t="s">
        <v>694</v>
      </c>
      <c r="D6422" s="195">
        <v>43244</v>
      </c>
      <c r="E6422" s="124" t="s">
        <v>11731</v>
      </c>
      <c r="F6422" s="124" t="s">
        <v>1315</v>
      </c>
      <c r="G6422" s="124">
        <v>17792709</v>
      </c>
      <c r="H6422" s="124"/>
      <c r="I6422" s="128" t="s">
        <v>13967</v>
      </c>
      <c r="J6422" s="124"/>
      <c r="K6422" s="124"/>
      <c r="L6422" s="124"/>
      <c r="M6422" s="124"/>
      <c r="N6422" s="197">
        <v>84124.1</v>
      </c>
      <c r="O6422" s="197">
        <v>0</v>
      </c>
      <c r="P6422" s="124" t="s">
        <v>1314</v>
      </c>
    </row>
    <row r="6423" spans="1:16" ht="76.5">
      <c r="A6423" s="266">
        <v>25</v>
      </c>
      <c r="B6423" s="124"/>
      <c r="C6423" s="125" t="s">
        <v>694</v>
      </c>
      <c r="D6423" s="195">
        <v>43244</v>
      </c>
      <c r="E6423" s="124" t="s">
        <v>11732</v>
      </c>
      <c r="F6423" s="124" t="s">
        <v>1315</v>
      </c>
      <c r="G6423" s="124">
        <v>17792746</v>
      </c>
      <c r="H6423" s="124"/>
      <c r="I6423" s="128" t="s">
        <v>13968</v>
      </c>
      <c r="J6423" s="124"/>
      <c r="K6423" s="124"/>
      <c r="L6423" s="124"/>
      <c r="M6423" s="124"/>
      <c r="N6423" s="197">
        <v>511630.19</v>
      </c>
      <c r="O6423" s="197">
        <v>0</v>
      </c>
      <c r="P6423" s="124" t="s">
        <v>1314</v>
      </c>
    </row>
    <row r="6424" spans="1:16" ht="76.5">
      <c r="A6424" s="266">
        <v>25</v>
      </c>
      <c r="B6424" s="124"/>
      <c r="C6424" s="125" t="s">
        <v>694</v>
      </c>
      <c r="D6424" s="195">
        <v>43244</v>
      </c>
      <c r="E6424" s="124" t="s">
        <v>11733</v>
      </c>
      <c r="F6424" s="124" t="s">
        <v>1315</v>
      </c>
      <c r="G6424" s="124">
        <v>17793725</v>
      </c>
      <c r="H6424" s="124"/>
      <c r="I6424" s="128" t="s">
        <v>13969</v>
      </c>
      <c r="J6424" s="124"/>
      <c r="K6424" s="124"/>
      <c r="L6424" s="124"/>
      <c r="M6424" s="124"/>
      <c r="N6424" s="197">
        <v>1610440.82</v>
      </c>
      <c r="O6424" s="197">
        <v>0</v>
      </c>
      <c r="P6424" s="124" t="s">
        <v>1314</v>
      </c>
    </row>
    <row r="6425" spans="1:16" ht="76.5">
      <c r="A6425" s="266">
        <v>25</v>
      </c>
      <c r="B6425" s="124"/>
      <c r="C6425" s="125" t="s">
        <v>694</v>
      </c>
      <c r="D6425" s="195">
        <v>43244</v>
      </c>
      <c r="E6425" s="124" t="s">
        <v>11734</v>
      </c>
      <c r="F6425" s="124" t="s">
        <v>1315</v>
      </c>
      <c r="G6425" s="124">
        <v>17757555</v>
      </c>
      <c r="H6425" s="124"/>
      <c r="I6425" s="128" t="s">
        <v>13970</v>
      </c>
      <c r="J6425" s="124"/>
      <c r="K6425" s="124"/>
      <c r="L6425" s="124"/>
      <c r="M6425" s="124"/>
      <c r="N6425" s="197">
        <v>549606.21</v>
      </c>
      <c r="O6425" s="197">
        <v>0</v>
      </c>
      <c r="P6425" s="124" t="s">
        <v>1314</v>
      </c>
    </row>
    <row r="6426" spans="1:16" ht="76.5">
      <c r="A6426" s="266">
        <v>25</v>
      </c>
      <c r="B6426" s="124"/>
      <c r="C6426" s="125" t="s">
        <v>694</v>
      </c>
      <c r="D6426" s="195">
        <v>43244</v>
      </c>
      <c r="E6426" s="124" t="s">
        <v>11735</v>
      </c>
      <c r="F6426" s="124" t="s">
        <v>1315</v>
      </c>
      <c r="G6426" s="124">
        <v>17757704</v>
      </c>
      <c r="H6426" s="124"/>
      <c r="I6426" s="128" t="s">
        <v>13971</v>
      </c>
      <c r="J6426" s="124"/>
      <c r="K6426" s="124"/>
      <c r="L6426" s="124"/>
      <c r="M6426" s="124"/>
      <c r="N6426" s="197">
        <v>246626.48</v>
      </c>
      <c r="O6426" s="197">
        <v>0</v>
      </c>
      <c r="P6426" s="124" t="s">
        <v>1314</v>
      </c>
    </row>
    <row r="6427" spans="1:16" ht="76.5">
      <c r="A6427" s="266">
        <v>25</v>
      </c>
      <c r="B6427" s="124"/>
      <c r="C6427" s="125" t="s">
        <v>694</v>
      </c>
      <c r="D6427" s="195">
        <v>43244</v>
      </c>
      <c r="E6427" s="124" t="s">
        <v>11736</v>
      </c>
      <c r="F6427" s="124" t="s">
        <v>1315</v>
      </c>
      <c r="G6427" s="124">
        <v>17757752</v>
      </c>
      <c r="H6427" s="124"/>
      <c r="I6427" s="128" t="s">
        <v>13972</v>
      </c>
      <c r="J6427" s="124"/>
      <c r="K6427" s="124"/>
      <c r="L6427" s="124"/>
      <c r="M6427" s="124"/>
      <c r="N6427" s="197">
        <v>326561.28000000003</v>
      </c>
      <c r="O6427" s="197">
        <v>0</v>
      </c>
      <c r="P6427" s="124" t="s">
        <v>1314</v>
      </c>
    </row>
    <row r="6428" spans="1:16" ht="76.5">
      <c r="A6428" s="266">
        <v>25</v>
      </c>
      <c r="B6428" s="124"/>
      <c r="C6428" s="125" t="s">
        <v>694</v>
      </c>
      <c r="D6428" s="195">
        <v>43244</v>
      </c>
      <c r="E6428" s="124" t="s">
        <v>11737</v>
      </c>
      <c r="F6428" s="124" t="s">
        <v>1315</v>
      </c>
      <c r="G6428" s="124">
        <v>17757767</v>
      </c>
      <c r="H6428" s="124"/>
      <c r="I6428" s="128" t="s">
        <v>13973</v>
      </c>
      <c r="J6428" s="124"/>
      <c r="K6428" s="124"/>
      <c r="L6428" s="124"/>
      <c r="M6428" s="124"/>
      <c r="N6428" s="197">
        <v>288781.98</v>
      </c>
      <c r="O6428" s="197">
        <v>0</v>
      </c>
      <c r="P6428" s="124" t="s">
        <v>1314</v>
      </c>
    </row>
    <row r="6429" spans="1:16" ht="76.5">
      <c r="A6429" s="266">
        <v>25</v>
      </c>
      <c r="B6429" s="124"/>
      <c r="C6429" s="125" t="s">
        <v>694</v>
      </c>
      <c r="D6429" s="195">
        <v>43244</v>
      </c>
      <c r="E6429" s="124" t="s">
        <v>11738</v>
      </c>
      <c r="F6429" s="124" t="s">
        <v>1315</v>
      </c>
      <c r="G6429" s="124">
        <v>17757768</v>
      </c>
      <c r="H6429" s="124"/>
      <c r="I6429" s="128" t="s">
        <v>13974</v>
      </c>
      <c r="J6429" s="124"/>
      <c r="K6429" s="124"/>
      <c r="L6429" s="124"/>
      <c r="M6429" s="124"/>
      <c r="N6429" s="197">
        <v>222385</v>
      </c>
      <c r="O6429" s="197">
        <v>0</v>
      </c>
      <c r="P6429" s="124" t="s">
        <v>1314</v>
      </c>
    </row>
    <row r="6430" spans="1:16" ht="76.5">
      <c r="A6430" s="266">
        <v>25</v>
      </c>
      <c r="B6430" s="124"/>
      <c r="C6430" s="125" t="s">
        <v>694</v>
      </c>
      <c r="D6430" s="195">
        <v>43244</v>
      </c>
      <c r="E6430" s="124" t="s">
        <v>11739</v>
      </c>
      <c r="F6430" s="124" t="s">
        <v>1315</v>
      </c>
      <c r="G6430" s="124">
        <v>17757539</v>
      </c>
      <c r="H6430" s="124"/>
      <c r="I6430" s="128" t="s">
        <v>13975</v>
      </c>
      <c r="J6430" s="124"/>
      <c r="K6430" s="124"/>
      <c r="L6430" s="124"/>
      <c r="M6430" s="124"/>
      <c r="N6430" s="197">
        <v>765481.33</v>
      </c>
      <c r="O6430" s="197">
        <v>0</v>
      </c>
      <c r="P6430" s="124" t="s">
        <v>1314</v>
      </c>
    </row>
    <row r="6431" spans="1:16" ht="76.5">
      <c r="A6431" s="266">
        <v>25</v>
      </c>
      <c r="B6431" s="124"/>
      <c r="C6431" s="125" t="s">
        <v>694</v>
      </c>
      <c r="D6431" s="195">
        <v>43244</v>
      </c>
      <c r="E6431" s="124" t="s">
        <v>11740</v>
      </c>
      <c r="F6431" s="124" t="s">
        <v>1315</v>
      </c>
      <c r="G6431" s="124">
        <v>17757543</v>
      </c>
      <c r="H6431" s="124"/>
      <c r="I6431" s="128" t="s">
        <v>13976</v>
      </c>
      <c r="J6431" s="124"/>
      <c r="K6431" s="124"/>
      <c r="L6431" s="124"/>
      <c r="M6431" s="124"/>
      <c r="N6431" s="197">
        <v>851365.97</v>
      </c>
      <c r="O6431" s="197">
        <v>0</v>
      </c>
      <c r="P6431" s="124" t="s">
        <v>1314</v>
      </c>
    </row>
    <row r="6432" spans="1:16" ht="76.5">
      <c r="A6432" s="266">
        <v>25</v>
      </c>
      <c r="B6432" s="124"/>
      <c r="C6432" s="125" t="s">
        <v>694</v>
      </c>
      <c r="D6432" s="195">
        <v>43244</v>
      </c>
      <c r="E6432" s="124" t="s">
        <v>11741</v>
      </c>
      <c r="F6432" s="124" t="s">
        <v>1315</v>
      </c>
      <c r="G6432" s="124">
        <v>17757553</v>
      </c>
      <c r="H6432" s="124"/>
      <c r="I6432" s="128" t="s">
        <v>13977</v>
      </c>
      <c r="J6432" s="124"/>
      <c r="K6432" s="124"/>
      <c r="L6432" s="124"/>
      <c r="M6432" s="124"/>
      <c r="N6432" s="197">
        <v>1813171.51</v>
      </c>
      <c r="O6432" s="197">
        <v>0</v>
      </c>
      <c r="P6432" s="124" t="s">
        <v>1314</v>
      </c>
    </row>
    <row r="6433" spans="1:16" ht="76.5">
      <c r="A6433" s="266">
        <v>25</v>
      </c>
      <c r="B6433" s="124"/>
      <c r="C6433" s="125" t="s">
        <v>694</v>
      </c>
      <c r="D6433" s="195">
        <v>43244</v>
      </c>
      <c r="E6433" s="124" t="s">
        <v>11742</v>
      </c>
      <c r="F6433" s="124" t="s">
        <v>1315</v>
      </c>
      <c r="G6433" s="124">
        <v>17757558</v>
      </c>
      <c r="H6433" s="124"/>
      <c r="I6433" s="128" t="s">
        <v>13978</v>
      </c>
      <c r="J6433" s="124"/>
      <c r="K6433" s="124"/>
      <c r="L6433" s="124"/>
      <c r="M6433" s="124"/>
      <c r="N6433" s="197">
        <v>256373.52</v>
      </c>
      <c r="O6433" s="197">
        <v>0</v>
      </c>
      <c r="P6433" s="124" t="s">
        <v>1314</v>
      </c>
    </row>
    <row r="6434" spans="1:16" ht="76.5">
      <c r="A6434" s="266">
        <v>25</v>
      </c>
      <c r="B6434" s="124"/>
      <c r="C6434" s="125" t="s">
        <v>694</v>
      </c>
      <c r="D6434" s="195">
        <v>43244</v>
      </c>
      <c r="E6434" s="124" t="s">
        <v>11743</v>
      </c>
      <c r="F6434" s="124" t="s">
        <v>1315</v>
      </c>
      <c r="G6434" s="124">
        <v>17757559</v>
      </c>
      <c r="H6434" s="124"/>
      <c r="I6434" s="128" t="s">
        <v>13979</v>
      </c>
      <c r="J6434" s="124"/>
      <c r="K6434" s="124"/>
      <c r="L6434" s="124"/>
      <c r="M6434" s="124"/>
      <c r="N6434" s="197">
        <v>246803.88</v>
      </c>
      <c r="O6434" s="197">
        <v>0</v>
      </c>
      <c r="P6434" s="124" t="s">
        <v>1314</v>
      </c>
    </row>
    <row r="6435" spans="1:16" ht="76.5">
      <c r="A6435" s="266">
        <v>25</v>
      </c>
      <c r="B6435" s="124"/>
      <c r="C6435" s="125" t="s">
        <v>694</v>
      </c>
      <c r="D6435" s="195">
        <v>43244</v>
      </c>
      <c r="E6435" s="124" t="s">
        <v>11744</v>
      </c>
      <c r="F6435" s="124" t="s">
        <v>1315</v>
      </c>
      <c r="G6435" s="124">
        <v>17757564</v>
      </c>
      <c r="H6435" s="124"/>
      <c r="I6435" s="128" t="s">
        <v>13980</v>
      </c>
      <c r="J6435" s="124"/>
      <c r="K6435" s="124"/>
      <c r="L6435" s="124"/>
      <c r="M6435" s="124"/>
      <c r="N6435" s="197">
        <v>601048.14</v>
      </c>
      <c r="O6435" s="197">
        <v>0</v>
      </c>
      <c r="P6435" s="124" t="s">
        <v>1314</v>
      </c>
    </row>
    <row r="6436" spans="1:16" ht="76.5">
      <c r="A6436" s="266">
        <v>25</v>
      </c>
      <c r="B6436" s="124"/>
      <c r="C6436" s="125" t="s">
        <v>694</v>
      </c>
      <c r="D6436" s="195">
        <v>43244</v>
      </c>
      <c r="E6436" s="124" t="s">
        <v>11745</v>
      </c>
      <c r="F6436" s="124" t="s">
        <v>1315</v>
      </c>
      <c r="G6436" s="124">
        <v>17757578</v>
      </c>
      <c r="H6436" s="124"/>
      <c r="I6436" s="128" t="s">
        <v>13981</v>
      </c>
      <c r="J6436" s="124"/>
      <c r="K6436" s="124"/>
      <c r="L6436" s="124"/>
      <c r="M6436" s="124"/>
      <c r="N6436" s="197">
        <v>102987.86</v>
      </c>
      <c r="O6436" s="197">
        <v>0</v>
      </c>
      <c r="P6436" s="124" t="s">
        <v>1314</v>
      </c>
    </row>
    <row r="6437" spans="1:16" ht="76.5">
      <c r="A6437" s="266">
        <v>25</v>
      </c>
      <c r="B6437" s="124"/>
      <c r="C6437" s="125" t="s">
        <v>694</v>
      </c>
      <c r="D6437" s="195">
        <v>43244</v>
      </c>
      <c r="E6437" s="124" t="s">
        <v>11746</v>
      </c>
      <c r="F6437" s="124" t="s">
        <v>1315</v>
      </c>
      <c r="G6437" s="124">
        <v>17757599</v>
      </c>
      <c r="H6437" s="124"/>
      <c r="I6437" s="128" t="s">
        <v>13982</v>
      </c>
      <c r="J6437" s="124"/>
      <c r="K6437" s="124"/>
      <c r="L6437" s="124"/>
      <c r="M6437" s="124"/>
      <c r="N6437" s="197">
        <v>363617.43</v>
      </c>
      <c r="O6437" s="197">
        <v>0</v>
      </c>
      <c r="P6437" s="124" t="s">
        <v>1314</v>
      </c>
    </row>
    <row r="6438" spans="1:16" ht="76.5">
      <c r="A6438" s="266">
        <v>25</v>
      </c>
      <c r="B6438" s="124"/>
      <c r="C6438" s="125" t="s">
        <v>694</v>
      </c>
      <c r="D6438" s="195">
        <v>43244</v>
      </c>
      <c r="E6438" s="124" t="s">
        <v>11747</v>
      </c>
      <c r="F6438" s="124" t="s">
        <v>1315</v>
      </c>
      <c r="G6438" s="124">
        <v>17757600</v>
      </c>
      <c r="H6438" s="124"/>
      <c r="I6438" s="128" t="s">
        <v>13983</v>
      </c>
      <c r="J6438" s="124"/>
      <c r="K6438" s="124"/>
      <c r="L6438" s="124"/>
      <c r="M6438" s="124"/>
      <c r="N6438" s="197">
        <v>118273.66</v>
      </c>
      <c r="O6438" s="197">
        <v>0</v>
      </c>
      <c r="P6438" s="124" t="s">
        <v>1314</v>
      </c>
    </row>
    <row r="6439" spans="1:16" ht="63.75">
      <c r="A6439" s="266" t="s">
        <v>620</v>
      </c>
      <c r="B6439" s="124"/>
      <c r="C6439" s="125" t="s">
        <v>714</v>
      </c>
      <c r="D6439" s="195">
        <v>43244</v>
      </c>
      <c r="E6439" s="124" t="s">
        <v>11748</v>
      </c>
      <c r="F6439" s="124" t="s">
        <v>6</v>
      </c>
      <c r="G6439" s="124">
        <v>744759</v>
      </c>
      <c r="H6439" s="124"/>
      <c r="I6439" s="128" t="s">
        <v>13984</v>
      </c>
      <c r="J6439" s="124"/>
      <c r="K6439" s="124"/>
      <c r="L6439" s="124"/>
      <c r="M6439" s="124"/>
      <c r="N6439" s="197">
        <v>0</v>
      </c>
      <c r="O6439" s="197">
        <v>1133291.6499999999</v>
      </c>
      <c r="P6439" s="124" t="s">
        <v>1314</v>
      </c>
    </row>
    <row r="6440" spans="1:16" ht="63.75">
      <c r="A6440" s="266" t="s">
        <v>620</v>
      </c>
      <c r="B6440" s="124"/>
      <c r="C6440" s="125" t="s">
        <v>714</v>
      </c>
      <c r="D6440" s="195">
        <v>43244</v>
      </c>
      <c r="E6440" s="124" t="s">
        <v>11749</v>
      </c>
      <c r="F6440" s="124" t="s">
        <v>11</v>
      </c>
      <c r="G6440" s="124">
        <v>10758</v>
      </c>
      <c r="H6440" s="124"/>
      <c r="I6440" s="128" t="s">
        <v>13985</v>
      </c>
      <c r="J6440" s="124"/>
      <c r="K6440" s="124"/>
      <c r="L6440" s="124"/>
      <c r="M6440" s="124"/>
      <c r="N6440" s="197">
        <v>351.98</v>
      </c>
      <c r="O6440" s="197">
        <v>0</v>
      </c>
      <c r="P6440" s="124" t="s">
        <v>1314</v>
      </c>
    </row>
    <row r="6441" spans="1:16" ht="102">
      <c r="A6441" s="266">
        <v>197</v>
      </c>
      <c r="B6441" s="124"/>
      <c r="C6441" s="125" t="s">
        <v>754</v>
      </c>
      <c r="D6441" s="195">
        <v>43244</v>
      </c>
      <c r="E6441" s="124" t="s">
        <v>11750</v>
      </c>
      <c r="F6441" s="124" t="s">
        <v>1257</v>
      </c>
      <c r="G6441" s="124">
        <v>5037</v>
      </c>
      <c r="H6441" s="124"/>
      <c r="I6441" s="128" t="s">
        <v>13986</v>
      </c>
      <c r="J6441" s="124"/>
      <c r="K6441" s="124"/>
      <c r="L6441" s="124"/>
      <c r="M6441" s="124"/>
      <c r="N6441" s="197">
        <v>577.28</v>
      </c>
      <c r="O6441" s="197">
        <v>0</v>
      </c>
      <c r="P6441" s="124" t="s">
        <v>1314</v>
      </c>
    </row>
    <row r="6442" spans="1:16" ht="76.5">
      <c r="A6442" s="266">
        <v>25</v>
      </c>
      <c r="B6442" s="124"/>
      <c r="C6442" s="125" t="s">
        <v>694</v>
      </c>
      <c r="D6442" s="195">
        <v>43244</v>
      </c>
      <c r="E6442" s="124" t="s">
        <v>11751</v>
      </c>
      <c r="F6442" s="124" t="s">
        <v>1315</v>
      </c>
      <c r="G6442" s="124">
        <v>17757530</v>
      </c>
      <c r="H6442" s="124"/>
      <c r="I6442" s="128" t="s">
        <v>13987</v>
      </c>
      <c r="J6442" s="124"/>
      <c r="K6442" s="124"/>
      <c r="L6442" s="124"/>
      <c r="M6442" s="124"/>
      <c r="N6442" s="197">
        <v>269221.78999999998</v>
      </c>
      <c r="O6442" s="197">
        <v>0</v>
      </c>
      <c r="P6442" s="124" t="s">
        <v>1314</v>
      </c>
    </row>
    <row r="6443" spans="1:16" ht="76.5">
      <c r="A6443" s="266">
        <v>25</v>
      </c>
      <c r="B6443" s="124"/>
      <c r="C6443" s="125" t="s">
        <v>694</v>
      </c>
      <c r="D6443" s="195">
        <v>43244</v>
      </c>
      <c r="E6443" s="124" t="s">
        <v>11752</v>
      </c>
      <c r="F6443" s="124" t="s">
        <v>1315</v>
      </c>
      <c r="G6443" s="124">
        <v>17757525</v>
      </c>
      <c r="H6443" s="124"/>
      <c r="I6443" s="128" t="s">
        <v>13988</v>
      </c>
      <c r="J6443" s="124"/>
      <c r="K6443" s="124"/>
      <c r="L6443" s="124"/>
      <c r="M6443" s="124"/>
      <c r="N6443" s="197">
        <v>848410.56</v>
      </c>
      <c r="O6443" s="197">
        <v>0</v>
      </c>
      <c r="P6443" s="124" t="s">
        <v>1314</v>
      </c>
    </row>
    <row r="6444" spans="1:16" ht="76.5">
      <c r="A6444" s="266">
        <v>25</v>
      </c>
      <c r="B6444" s="124"/>
      <c r="C6444" s="125" t="s">
        <v>694</v>
      </c>
      <c r="D6444" s="195">
        <v>43244</v>
      </c>
      <c r="E6444" s="124" t="s">
        <v>11753</v>
      </c>
      <c r="F6444" s="124" t="s">
        <v>1315</v>
      </c>
      <c r="G6444" s="124">
        <v>17757518</v>
      </c>
      <c r="H6444" s="124"/>
      <c r="I6444" s="128" t="s">
        <v>13989</v>
      </c>
      <c r="J6444" s="124"/>
      <c r="K6444" s="124"/>
      <c r="L6444" s="124"/>
      <c r="M6444" s="124"/>
      <c r="N6444" s="197">
        <v>264873.08</v>
      </c>
      <c r="O6444" s="197">
        <v>0</v>
      </c>
      <c r="P6444" s="124" t="s">
        <v>1314</v>
      </c>
    </row>
    <row r="6445" spans="1:16" ht="76.5">
      <c r="A6445" s="266">
        <v>25</v>
      </c>
      <c r="B6445" s="124"/>
      <c r="C6445" s="125" t="s">
        <v>694</v>
      </c>
      <c r="D6445" s="195">
        <v>43244</v>
      </c>
      <c r="E6445" s="124" t="s">
        <v>11754</v>
      </c>
      <c r="F6445" s="124" t="s">
        <v>1315</v>
      </c>
      <c r="G6445" s="124">
        <v>17757528</v>
      </c>
      <c r="H6445" s="124"/>
      <c r="I6445" s="128" t="s">
        <v>13990</v>
      </c>
      <c r="J6445" s="124"/>
      <c r="K6445" s="124"/>
      <c r="L6445" s="124"/>
      <c r="M6445" s="124"/>
      <c r="N6445" s="197">
        <v>158960.54999999999</v>
      </c>
      <c r="O6445" s="197">
        <v>0</v>
      </c>
      <c r="P6445" s="124" t="s">
        <v>1314</v>
      </c>
    </row>
    <row r="6446" spans="1:16" ht="89.25">
      <c r="A6446" s="266">
        <v>197</v>
      </c>
      <c r="B6446" s="124"/>
      <c r="C6446" s="125" t="s">
        <v>754</v>
      </c>
      <c r="D6446" s="195">
        <v>43244</v>
      </c>
      <c r="E6446" s="124" t="s">
        <v>11755</v>
      </c>
      <c r="F6446" s="124" t="s">
        <v>15</v>
      </c>
      <c r="G6446" s="124">
        <v>5037</v>
      </c>
      <c r="H6446" s="124"/>
      <c r="I6446" s="128" t="s">
        <v>13991</v>
      </c>
      <c r="J6446" s="124"/>
      <c r="K6446" s="124"/>
      <c r="L6446" s="124"/>
      <c r="M6446" s="124"/>
      <c r="N6446" s="197">
        <v>348.14</v>
      </c>
      <c r="O6446" s="197">
        <v>0</v>
      </c>
      <c r="P6446" s="124" t="s">
        <v>1314</v>
      </c>
    </row>
    <row r="6447" spans="1:16" ht="51">
      <c r="A6447" s="266">
        <v>513</v>
      </c>
      <c r="B6447" s="124"/>
      <c r="C6447" s="125" t="s">
        <v>201</v>
      </c>
      <c r="D6447" s="195">
        <v>43244</v>
      </c>
      <c r="E6447" s="124" t="s">
        <v>11756</v>
      </c>
      <c r="F6447" s="124" t="s">
        <v>15</v>
      </c>
      <c r="G6447" s="124">
        <v>744765</v>
      </c>
      <c r="H6447" s="124"/>
      <c r="I6447" s="128" t="s">
        <v>7088</v>
      </c>
      <c r="J6447" s="124"/>
      <c r="K6447" s="124"/>
      <c r="L6447" s="124"/>
      <c r="M6447" s="124"/>
      <c r="N6447" s="197">
        <v>50</v>
      </c>
      <c r="O6447" s="197">
        <v>0</v>
      </c>
      <c r="P6447" s="124" t="s">
        <v>1314</v>
      </c>
    </row>
    <row r="6448" spans="1:16" ht="51">
      <c r="A6448" s="266">
        <v>513</v>
      </c>
      <c r="B6448" s="124"/>
      <c r="C6448" s="125" t="s">
        <v>201</v>
      </c>
      <c r="D6448" s="195">
        <v>43244</v>
      </c>
      <c r="E6448" s="124" t="s">
        <v>11757</v>
      </c>
      <c r="F6448" s="124" t="s">
        <v>15</v>
      </c>
      <c r="G6448" s="124">
        <v>744881</v>
      </c>
      <c r="H6448" s="124"/>
      <c r="I6448" s="128" t="s">
        <v>7046</v>
      </c>
      <c r="J6448" s="124"/>
      <c r="K6448" s="124"/>
      <c r="L6448" s="124"/>
      <c r="M6448" s="124"/>
      <c r="N6448" s="197">
        <v>50</v>
      </c>
      <c r="O6448" s="197">
        <v>0</v>
      </c>
      <c r="P6448" s="124" t="s">
        <v>1314</v>
      </c>
    </row>
    <row r="6449" spans="1:16" ht="51">
      <c r="A6449" s="266">
        <v>513</v>
      </c>
      <c r="B6449" s="124"/>
      <c r="C6449" s="125" t="s">
        <v>201</v>
      </c>
      <c r="D6449" s="195">
        <v>43244</v>
      </c>
      <c r="E6449" s="124" t="s">
        <v>11758</v>
      </c>
      <c r="F6449" s="124" t="s">
        <v>15</v>
      </c>
      <c r="G6449" s="124">
        <v>744883</v>
      </c>
      <c r="H6449" s="124"/>
      <c r="I6449" s="128" t="s">
        <v>1395</v>
      </c>
      <c r="J6449" s="124"/>
      <c r="K6449" s="124"/>
      <c r="L6449" s="124"/>
      <c r="M6449" s="124"/>
      <c r="N6449" s="197">
        <v>50</v>
      </c>
      <c r="O6449" s="197">
        <v>0</v>
      </c>
      <c r="P6449" s="124" t="s">
        <v>1314</v>
      </c>
    </row>
    <row r="6450" spans="1:16" ht="76.5">
      <c r="A6450" s="266">
        <v>25</v>
      </c>
      <c r="B6450" s="124"/>
      <c r="C6450" s="125" t="s">
        <v>694</v>
      </c>
      <c r="D6450" s="195">
        <v>43244</v>
      </c>
      <c r="E6450" s="124" t="s">
        <v>11759</v>
      </c>
      <c r="F6450" s="124" t="s">
        <v>1315</v>
      </c>
      <c r="G6450" s="124">
        <v>17757601</v>
      </c>
      <c r="H6450" s="124"/>
      <c r="I6450" s="128" t="s">
        <v>13992</v>
      </c>
      <c r="J6450" s="124"/>
      <c r="K6450" s="124"/>
      <c r="L6450" s="124"/>
      <c r="M6450" s="124"/>
      <c r="N6450" s="197">
        <v>246275.29</v>
      </c>
      <c r="O6450" s="197">
        <v>0</v>
      </c>
      <c r="P6450" s="124" t="s">
        <v>1314</v>
      </c>
    </row>
    <row r="6451" spans="1:16" ht="76.5">
      <c r="A6451" s="266">
        <v>25</v>
      </c>
      <c r="B6451" s="124"/>
      <c r="C6451" s="125" t="s">
        <v>694</v>
      </c>
      <c r="D6451" s="195">
        <v>43244</v>
      </c>
      <c r="E6451" s="124" t="s">
        <v>11760</v>
      </c>
      <c r="F6451" s="124" t="s">
        <v>1315</v>
      </c>
      <c r="G6451" s="124">
        <v>17757556</v>
      </c>
      <c r="H6451" s="124"/>
      <c r="I6451" s="128" t="s">
        <v>13993</v>
      </c>
      <c r="J6451" s="124"/>
      <c r="K6451" s="124"/>
      <c r="L6451" s="124"/>
      <c r="M6451" s="124"/>
      <c r="N6451" s="197">
        <v>1019735.94</v>
      </c>
      <c r="O6451" s="197">
        <v>0</v>
      </c>
      <c r="P6451" s="124" t="s">
        <v>1314</v>
      </c>
    </row>
    <row r="6452" spans="1:16" ht="76.5">
      <c r="A6452" s="266">
        <v>25</v>
      </c>
      <c r="B6452" s="124"/>
      <c r="C6452" s="125" t="s">
        <v>694</v>
      </c>
      <c r="D6452" s="195">
        <v>43244</v>
      </c>
      <c r="E6452" s="124" t="s">
        <v>11761</v>
      </c>
      <c r="F6452" s="124" t="s">
        <v>1315</v>
      </c>
      <c r="G6452" s="124">
        <v>17757534</v>
      </c>
      <c r="H6452" s="124"/>
      <c r="I6452" s="128" t="s">
        <v>13994</v>
      </c>
      <c r="J6452" s="124"/>
      <c r="K6452" s="124"/>
      <c r="L6452" s="124"/>
      <c r="M6452" s="124"/>
      <c r="N6452" s="197">
        <v>149564.54</v>
      </c>
      <c r="O6452" s="197">
        <v>0</v>
      </c>
      <c r="P6452" s="124" t="s">
        <v>1314</v>
      </c>
    </row>
    <row r="6453" spans="1:16" ht="76.5">
      <c r="A6453" s="266">
        <v>25</v>
      </c>
      <c r="B6453" s="124"/>
      <c r="C6453" s="125" t="s">
        <v>694</v>
      </c>
      <c r="D6453" s="195">
        <v>43244</v>
      </c>
      <c r="E6453" s="124" t="s">
        <v>11762</v>
      </c>
      <c r="F6453" s="124" t="s">
        <v>1315</v>
      </c>
      <c r="G6453" s="124">
        <v>17757508</v>
      </c>
      <c r="H6453" s="124"/>
      <c r="I6453" s="128" t="s">
        <v>13995</v>
      </c>
      <c r="J6453" s="124"/>
      <c r="K6453" s="124"/>
      <c r="L6453" s="124"/>
      <c r="M6453" s="124"/>
      <c r="N6453" s="197">
        <v>1783826.14</v>
      </c>
      <c r="O6453" s="197">
        <v>0</v>
      </c>
      <c r="P6453" s="124" t="s">
        <v>1314</v>
      </c>
    </row>
    <row r="6454" spans="1:16" ht="63.75">
      <c r="A6454" s="266">
        <v>25</v>
      </c>
      <c r="B6454" s="124"/>
      <c r="C6454" s="125" t="s">
        <v>694</v>
      </c>
      <c r="D6454" s="195">
        <v>43244</v>
      </c>
      <c r="E6454" s="124" t="s">
        <v>11763</v>
      </c>
      <c r="F6454" s="124" t="s">
        <v>1315</v>
      </c>
      <c r="G6454" s="124">
        <v>17774733</v>
      </c>
      <c r="H6454" s="124"/>
      <c r="I6454" s="128" t="s">
        <v>13996</v>
      </c>
      <c r="J6454" s="124"/>
      <c r="K6454" s="124"/>
      <c r="L6454" s="124"/>
      <c r="M6454" s="124"/>
      <c r="N6454" s="197">
        <v>923077.7</v>
      </c>
      <c r="O6454" s="197">
        <v>0</v>
      </c>
      <c r="P6454" s="124" t="s">
        <v>1314</v>
      </c>
    </row>
    <row r="6455" spans="1:16" ht="76.5">
      <c r="A6455" s="266">
        <v>25</v>
      </c>
      <c r="B6455" s="124"/>
      <c r="C6455" s="125" t="s">
        <v>694</v>
      </c>
      <c r="D6455" s="195">
        <v>43244</v>
      </c>
      <c r="E6455" s="124" t="s">
        <v>11764</v>
      </c>
      <c r="F6455" s="124" t="s">
        <v>1315</v>
      </c>
      <c r="G6455" s="124">
        <v>17774758</v>
      </c>
      <c r="H6455" s="124"/>
      <c r="I6455" s="128" t="s">
        <v>13997</v>
      </c>
      <c r="J6455" s="124"/>
      <c r="K6455" s="124"/>
      <c r="L6455" s="124"/>
      <c r="M6455" s="124"/>
      <c r="N6455" s="197">
        <v>100463.53</v>
      </c>
      <c r="O6455" s="197">
        <v>0</v>
      </c>
      <c r="P6455" s="124" t="s">
        <v>1314</v>
      </c>
    </row>
    <row r="6456" spans="1:16" ht="76.5">
      <c r="A6456" s="266">
        <v>25</v>
      </c>
      <c r="B6456" s="124"/>
      <c r="C6456" s="125" t="s">
        <v>694</v>
      </c>
      <c r="D6456" s="195">
        <v>43244</v>
      </c>
      <c r="E6456" s="124" t="s">
        <v>11765</v>
      </c>
      <c r="F6456" s="124" t="s">
        <v>1315</v>
      </c>
      <c r="G6456" s="124">
        <v>17777979</v>
      </c>
      <c r="H6456" s="124"/>
      <c r="I6456" s="128" t="s">
        <v>13998</v>
      </c>
      <c r="J6456" s="124"/>
      <c r="K6456" s="124"/>
      <c r="L6456" s="124"/>
      <c r="M6456" s="124"/>
      <c r="N6456" s="197">
        <v>415535.12</v>
      </c>
      <c r="O6456" s="197">
        <v>0</v>
      </c>
      <c r="P6456" s="124" t="s">
        <v>1314</v>
      </c>
    </row>
    <row r="6457" spans="1:16" ht="76.5">
      <c r="A6457" s="266">
        <v>25</v>
      </c>
      <c r="B6457" s="124"/>
      <c r="C6457" s="125" t="s">
        <v>694</v>
      </c>
      <c r="D6457" s="195">
        <v>43244</v>
      </c>
      <c r="E6457" s="124" t="s">
        <v>11766</v>
      </c>
      <c r="F6457" s="124" t="s">
        <v>1315</v>
      </c>
      <c r="G6457" s="124">
        <v>17777970</v>
      </c>
      <c r="H6457" s="124"/>
      <c r="I6457" s="128" t="s">
        <v>13999</v>
      </c>
      <c r="J6457" s="124"/>
      <c r="K6457" s="124"/>
      <c r="L6457" s="124"/>
      <c r="M6457" s="124"/>
      <c r="N6457" s="197">
        <v>164468.96</v>
      </c>
      <c r="O6457" s="197">
        <v>0</v>
      </c>
      <c r="P6457" s="124" t="s">
        <v>1314</v>
      </c>
    </row>
    <row r="6458" spans="1:16" ht="76.5">
      <c r="A6458" s="266">
        <v>25</v>
      </c>
      <c r="B6458" s="124"/>
      <c r="C6458" s="125" t="s">
        <v>694</v>
      </c>
      <c r="D6458" s="195">
        <v>43244</v>
      </c>
      <c r="E6458" s="124" t="s">
        <v>11767</v>
      </c>
      <c r="F6458" s="124" t="s">
        <v>1315</v>
      </c>
      <c r="G6458" s="124">
        <v>17777858</v>
      </c>
      <c r="H6458" s="124"/>
      <c r="I6458" s="128" t="s">
        <v>14000</v>
      </c>
      <c r="J6458" s="124"/>
      <c r="K6458" s="124"/>
      <c r="L6458" s="124"/>
      <c r="M6458" s="124"/>
      <c r="N6458" s="197">
        <v>182169.05</v>
      </c>
      <c r="O6458" s="197">
        <v>0</v>
      </c>
      <c r="P6458" s="124" t="s">
        <v>1314</v>
      </c>
    </row>
    <row r="6459" spans="1:16" ht="76.5">
      <c r="A6459" s="266">
        <v>25</v>
      </c>
      <c r="B6459" s="124"/>
      <c r="C6459" s="125" t="s">
        <v>694</v>
      </c>
      <c r="D6459" s="195">
        <v>43244</v>
      </c>
      <c r="E6459" s="124" t="s">
        <v>11768</v>
      </c>
      <c r="F6459" s="124" t="s">
        <v>1315</v>
      </c>
      <c r="G6459" s="124">
        <v>17777624</v>
      </c>
      <c r="H6459" s="124"/>
      <c r="I6459" s="128" t="s">
        <v>14001</v>
      </c>
      <c r="J6459" s="124"/>
      <c r="K6459" s="124"/>
      <c r="L6459" s="124"/>
      <c r="M6459" s="124"/>
      <c r="N6459" s="197">
        <v>806299.42</v>
      </c>
      <c r="O6459" s="197">
        <v>0</v>
      </c>
      <c r="P6459" s="124" t="s">
        <v>1314</v>
      </c>
    </row>
    <row r="6460" spans="1:16" ht="63.75">
      <c r="A6460" s="266">
        <v>25</v>
      </c>
      <c r="B6460" s="124"/>
      <c r="C6460" s="125" t="s">
        <v>694</v>
      </c>
      <c r="D6460" s="195">
        <v>43244</v>
      </c>
      <c r="E6460" s="124" t="s">
        <v>11769</v>
      </c>
      <c r="F6460" s="124" t="s">
        <v>1315</v>
      </c>
      <c r="G6460" s="124">
        <v>17777619</v>
      </c>
      <c r="H6460" s="124"/>
      <c r="I6460" s="128" t="s">
        <v>14002</v>
      </c>
      <c r="J6460" s="124"/>
      <c r="K6460" s="124"/>
      <c r="L6460" s="124"/>
      <c r="M6460" s="124"/>
      <c r="N6460" s="197">
        <v>412929.86</v>
      </c>
      <c r="O6460" s="197">
        <v>0</v>
      </c>
      <c r="P6460" s="124" t="s">
        <v>1314</v>
      </c>
    </row>
    <row r="6461" spans="1:16" ht="76.5">
      <c r="A6461" s="266">
        <v>25</v>
      </c>
      <c r="B6461" s="124"/>
      <c r="C6461" s="125" t="s">
        <v>694</v>
      </c>
      <c r="D6461" s="195">
        <v>43244</v>
      </c>
      <c r="E6461" s="124" t="s">
        <v>11770</v>
      </c>
      <c r="F6461" s="124" t="s">
        <v>1315</v>
      </c>
      <c r="G6461" s="124">
        <v>17777569</v>
      </c>
      <c r="H6461" s="124"/>
      <c r="I6461" s="128" t="s">
        <v>14003</v>
      </c>
      <c r="J6461" s="124"/>
      <c r="K6461" s="124"/>
      <c r="L6461" s="124"/>
      <c r="M6461" s="124"/>
      <c r="N6461" s="197">
        <v>307128.18</v>
      </c>
      <c r="O6461" s="197">
        <v>0</v>
      </c>
      <c r="P6461" s="124" t="s">
        <v>1314</v>
      </c>
    </row>
    <row r="6462" spans="1:16" ht="76.5">
      <c r="A6462" s="266">
        <v>25</v>
      </c>
      <c r="B6462" s="124"/>
      <c r="C6462" s="125" t="s">
        <v>694</v>
      </c>
      <c r="D6462" s="195">
        <v>43244</v>
      </c>
      <c r="E6462" s="124" t="s">
        <v>11771</v>
      </c>
      <c r="F6462" s="124" t="s">
        <v>1315</v>
      </c>
      <c r="G6462" s="124">
        <v>17774760</v>
      </c>
      <c r="H6462" s="124"/>
      <c r="I6462" s="128" t="s">
        <v>14004</v>
      </c>
      <c r="J6462" s="124"/>
      <c r="K6462" s="124"/>
      <c r="L6462" s="124"/>
      <c r="M6462" s="124"/>
      <c r="N6462" s="197">
        <v>181410.3</v>
      </c>
      <c r="O6462" s="197">
        <v>0</v>
      </c>
      <c r="P6462" s="124" t="s">
        <v>1314</v>
      </c>
    </row>
    <row r="6463" spans="1:16" ht="76.5">
      <c r="A6463" s="266">
        <v>25</v>
      </c>
      <c r="B6463" s="124"/>
      <c r="C6463" s="125" t="s">
        <v>694</v>
      </c>
      <c r="D6463" s="195">
        <v>43244</v>
      </c>
      <c r="E6463" s="124" t="s">
        <v>11772</v>
      </c>
      <c r="F6463" s="124" t="s">
        <v>1315</v>
      </c>
      <c r="G6463" s="124">
        <v>17774770</v>
      </c>
      <c r="H6463" s="124"/>
      <c r="I6463" s="128" t="s">
        <v>14005</v>
      </c>
      <c r="J6463" s="124"/>
      <c r="K6463" s="124"/>
      <c r="L6463" s="124"/>
      <c r="M6463" s="124"/>
      <c r="N6463" s="197">
        <v>530065.1</v>
      </c>
      <c r="O6463" s="197">
        <v>0</v>
      </c>
      <c r="P6463" s="124" t="s">
        <v>1314</v>
      </c>
    </row>
    <row r="6464" spans="1:16" ht="76.5">
      <c r="A6464" s="266">
        <v>25</v>
      </c>
      <c r="B6464" s="124"/>
      <c r="C6464" s="125" t="s">
        <v>694</v>
      </c>
      <c r="D6464" s="195">
        <v>43244</v>
      </c>
      <c r="E6464" s="124" t="s">
        <v>11773</v>
      </c>
      <c r="F6464" s="124" t="s">
        <v>1315</v>
      </c>
      <c r="G6464" s="124">
        <v>17774775</v>
      </c>
      <c r="H6464" s="124"/>
      <c r="I6464" s="128" t="s">
        <v>14006</v>
      </c>
      <c r="J6464" s="124"/>
      <c r="K6464" s="124"/>
      <c r="L6464" s="124"/>
      <c r="M6464" s="124"/>
      <c r="N6464" s="197">
        <v>306844.11</v>
      </c>
      <c r="O6464" s="197">
        <v>0</v>
      </c>
      <c r="P6464" s="124" t="s">
        <v>1314</v>
      </c>
    </row>
    <row r="6465" spans="1:16" ht="76.5">
      <c r="A6465" s="266">
        <v>25</v>
      </c>
      <c r="B6465" s="124"/>
      <c r="C6465" s="125" t="s">
        <v>694</v>
      </c>
      <c r="D6465" s="195">
        <v>43244</v>
      </c>
      <c r="E6465" s="124" t="s">
        <v>11774</v>
      </c>
      <c r="F6465" s="124" t="s">
        <v>1315</v>
      </c>
      <c r="G6465" s="124">
        <v>17774788</v>
      </c>
      <c r="H6465" s="124"/>
      <c r="I6465" s="128" t="s">
        <v>14007</v>
      </c>
      <c r="J6465" s="124"/>
      <c r="K6465" s="124"/>
      <c r="L6465" s="124"/>
      <c r="M6465" s="124"/>
      <c r="N6465" s="197">
        <v>364117.15</v>
      </c>
      <c r="O6465" s="197">
        <v>0</v>
      </c>
      <c r="P6465" s="124" t="s">
        <v>1314</v>
      </c>
    </row>
    <row r="6466" spans="1:16" ht="76.5">
      <c r="A6466" s="266">
        <v>25</v>
      </c>
      <c r="B6466" s="124"/>
      <c r="C6466" s="125" t="s">
        <v>694</v>
      </c>
      <c r="D6466" s="195">
        <v>43244</v>
      </c>
      <c r="E6466" s="124" t="s">
        <v>11775</v>
      </c>
      <c r="F6466" s="124" t="s">
        <v>1315</v>
      </c>
      <c r="G6466" s="124">
        <v>17776902</v>
      </c>
      <c r="H6466" s="124"/>
      <c r="I6466" s="128" t="s">
        <v>14008</v>
      </c>
      <c r="J6466" s="124"/>
      <c r="K6466" s="124"/>
      <c r="L6466" s="124"/>
      <c r="M6466" s="124"/>
      <c r="N6466" s="197">
        <v>147917.66</v>
      </c>
      <c r="O6466" s="197">
        <v>0</v>
      </c>
      <c r="P6466" s="124" t="s">
        <v>1314</v>
      </c>
    </row>
    <row r="6467" spans="1:16" ht="76.5">
      <c r="A6467" s="266">
        <v>25</v>
      </c>
      <c r="B6467" s="124"/>
      <c r="C6467" s="125" t="s">
        <v>694</v>
      </c>
      <c r="D6467" s="195">
        <v>43244</v>
      </c>
      <c r="E6467" s="124" t="s">
        <v>11776</v>
      </c>
      <c r="F6467" s="124" t="s">
        <v>1315</v>
      </c>
      <c r="G6467" s="124">
        <v>17777487</v>
      </c>
      <c r="H6467" s="124"/>
      <c r="I6467" s="128" t="s">
        <v>14009</v>
      </c>
      <c r="J6467" s="124"/>
      <c r="K6467" s="124"/>
      <c r="L6467" s="124"/>
      <c r="M6467" s="124"/>
      <c r="N6467" s="197">
        <v>335020.83</v>
      </c>
      <c r="O6467" s="197">
        <v>0</v>
      </c>
      <c r="P6467" s="124" t="s">
        <v>1314</v>
      </c>
    </row>
    <row r="6468" spans="1:16" ht="76.5">
      <c r="A6468" s="266" t="s">
        <v>620</v>
      </c>
      <c r="B6468" s="124"/>
      <c r="C6468" s="125" t="s">
        <v>714</v>
      </c>
      <c r="D6468" s="195">
        <v>43244</v>
      </c>
      <c r="E6468" s="124" t="s">
        <v>11777</v>
      </c>
      <c r="F6468" s="124" t="s">
        <v>6</v>
      </c>
      <c r="G6468" s="124">
        <v>978403</v>
      </c>
      <c r="H6468" s="124"/>
      <c r="I6468" s="128" t="s">
        <v>14010</v>
      </c>
      <c r="J6468" s="124"/>
      <c r="K6468" s="124"/>
      <c r="L6468" s="124"/>
      <c r="M6468" s="124"/>
      <c r="N6468" s="197">
        <v>0</v>
      </c>
      <c r="O6468" s="197">
        <v>20000</v>
      </c>
      <c r="P6468" s="124" t="s">
        <v>1314</v>
      </c>
    </row>
    <row r="6469" spans="1:16" ht="89.25">
      <c r="A6469" s="266">
        <v>25</v>
      </c>
      <c r="B6469" s="124"/>
      <c r="C6469" s="125" t="s">
        <v>694</v>
      </c>
      <c r="D6469" s="195">
        <v>43244</v>
      </c>
      <c r="E6469" s="124" t="s">
        <v>11778</v>
      </c>
      <c r="F6469" s="124" t="s">
        <v>6</v>
      </c>
      <c r="G6469" s="124">
        <v>922549</v>
      </c>
      <c r="H6469" s="124"/>
      <c r="I6469" s="128" t="s">
        <v>14011</v>
      </c>
      <c r="J6469" s="124"/>
      <c r="K6469" s="124"/>
      <c r="L6469" s="124"/>
      <c r="M6469" s="124"/>
      <c r="N6469" s="197">
        <v>0</v>
      </c>
      <c r="O6469" s="197">
        <v>451988.56</v>
      </c>
      <c r="P6469" s="124" t="s">
        <v>1314</v>
      </c>
    </row>
    <row r="6470" spans="1:16" ht="89.25">
      <c r="A6470" s="266">
        <v>25</v>
      </c>
      <c r="B6470" s="124"/>
      <c r="C6470" s="125" t="s">
        <v>694</v>
      </c>
      <c r="D6470" s="195">
        <v>43244</v>
      </c>
      <c r="E6470" s="124" t="s">
        <v>11779</v>
      </c>
      <c r="F6470" s="124" t="s">
        <v>6</v>
      </c>
      <c r="G6470" s="124">
        <v>922550</v>
      </c>
      <c r="H6470" s="124"/>
      <c r="I6470" s="128" t="s">
        <v>14012</v>
      </c>
      <c r="J6470" s="124"/>
      <c r="K6470" s="124"/>
      <c r="L6470" s="124"/>
      <c r="M6470" s="124"/>
      <c r="N6470" s="197">
        <v>0</v>
      </c>
      <c r="O6470" s="197">
        <v>664892.1</v>
      </c>
      <c r="P6470" s="124" t="s">
        <v>1314</v>
      </c>
    </row>
    <row r="6471" spans="1:16" ht="76.5">
      <c r="A6471" s="266">
        <v>20</v>
      </c>
      <c r="B6471" s="124"/>
      <c r="C6471" s="125" t="s">
        <v>693</v>
      </c>
      <c r="D6471" s="195">
        <v>43244</v>
      </c>
      <c r="E6471" s="124" t="s">
        <v>11780</v>
      </c>
      <c r="F6471" s="124" t="s">
        <v>15</v>
      </c>
      <c r="G6471" s="124">
        <v>5043</v>
      </c>
      <c r="H6471" s="124"/>
      <c r="I6471" s="128" t="s">
        <v>14013</v>
      </c>
      <c r="J6471" s="124"/>
      <c r="K6471" s="124"/>
      <c r="L6471" s="124"/>
      <c r="M6471" s="124"/>
      <c r="N6471" s="197">
        <v>613</v>
      </c>
      <c r="O6471" s="197">
        <v>0</v>
      </c>
      <c r="P6471" s="124" t="s">
        <v>1314</v>
      </c>
    </row>
    <row r="6472" spans="1:16" ht="51">
      <c r="A6472" s="266">
        <v>16</v>
      </c>
      <c r="B6472" s="124"/>
      <c r="C6472" s="125" t="s">
        <v>692</v>
      </c>
      <c r="D6472" s="195">
        <v>43244</v>
      </c>
      <c r="E6472" s="124" t="s">
        <v>11781</v>
      </c>
      <c r="F6472" s="124" t="s">
        <v>15</v>
      </c>
      <c r="G6472" s="124">
        <v>5041</v>
      </c>
      <c r="H6472" s="124"/>
      <c r="I6472" s="128" t="s">
        <v>14014</v>
      </c>
      <c r="J6472" s="124"/>
      <c r="K6472" s="124"/>
      <c r="L6472" s="124"/>
      <c r="M6472" s="124"/>
      <c r="N6472" s="197">
        <v>309.79000000000002</v>
      </c>
      <c r="O6472" s="197">
        <v>0</v>
      </c>
      <c r="P6472" s="124" t="s">
        <v>1314</v>
      </c>
    </row>
    <row r="6473" spans="1:16" ht="89.25">
      <c r="A6473" s="266">
        <v>594</v>
      </c>
      <c r="B6473" s="124"/>
      <c r="C6473" s="125" t="s">
        <v>113</v>
      </c>
      <c r="D6473" s="195">
        <v>43244</v>
      </c>
      <c r="E6473" s="124" t="s">
        <v>11782</v>
      </c>
      <c r="F6473" s="124" t="s">
        <v>15</v>
      </c>
      <c r="G6473" s="124">
        <v>5045</v>
      </c>
      <c r="H6473" s="124"/>
      <c r="I6473" s="128" t="s">
        <v>14015</v>
      </c>
      <c r="J6473" s="124"/>
      <c r="K6473" s="124"/>
      <c r="L6473" s="124"/>
      <c r="M6473" s="124"/>
      <c r="N6473" s="197">
        <v>315.82</v>
      </c>
      <c r="O6473" s="197">
        <v>0</v>
      </c>
      <c r="P6473" s="124" t="s">
        <v>1314</v>
      </c>
    </row>
    <row r="6474" spans="1:16" ht="76.5">
      <c r="A6474" s="266">
        <v>46</v>
      </c>
      <c r="B6474" s="124"/>
      <c r="C6474" s="125" t="s">
        <v>698</v>
      </c>
      <c r="D6474" s="195">
        <v>43244</v>
      </c>
      <c r="E6474" s="124" t="s">
        <v>11783</v>
      </c>
      <c r="F6474" s="124" t="s">
        <v>15</v>
      </c>
      <c r="G6474" s="124">
        <v>5044</v>
      </c>
      <c r="H6474" s="124"/>
      <c r="I6474" s="128" t="s">
        <v>14016</v>
      </c>
      <c r="J6474" s="124"/>
      <c r="K6474" s="124"/>
      <c r="L6474" s="124"/>
      <c r="M6474" s="124"/>
      <c r="N6474" s="197">
        <v>569.71</v>
      </c>
      <c r="O6474" s="197">
        <v>0</v>
      </c>
      <c r="P6474" s="124" t="s">
        <v>1314</v>
      </c>
    </row>
    <row r="6475" spans="1:16" ht="51">
      <c r="A6475" s="266">
        <v>16</v>
      </c>
      <c r="B6475" s="124"/>
      <c r="C6475" s="125" t="s">
        <v>692</v>
      </c>
      <c r="D6475" s="195">
        <v>43244</v>
      </c>
      <c r="E6475" s="124" t="s">
        <v>11784</v>
      </c>
      <c r="F6475" s="124" t="s">
        <v>15</v>
      </c>
      <c r="G6475" s="124">
        <v>5039</v>
      </c>
      <c r="H6475" s="124"/>
      <c r="I6475" s="128" t="s">
        <v>14017</v>
      </c>
      <c r="J6475" s="124"/>
      <c r="K6475" s="124"/>
      <c r="L6475" s="124"/>
      <c r="M6475" s="124"/>
      <c r="N6475" s="197">
        <v>282.49</v>
      </c>
      <c r="O6475" s="197">
        <v>0</v>
      </c>
      <c r="P6475" s="124" t="s">
        <v>1314</v>
      </c>
    </row>
    <row r="6476" spans="1:16" ht="76.5">
      <c r="A6476" s="266">
        <v>312</v>
      </c>
      <c r="B6476" s="124"/>
      <c r="C6476" s="125" t="s">
        <v>809</v>
      </c>
      <c r="D6476" s="195">
        <v>43244</v>
      </c>
      <c r="E6476" s="124" t="s">
        <v>11785</v>
      </c>
      <c r="F6476" s="124" t="s">
        <v>6</v>
      </c>
      <c r="G6476" s="124">
        <v>922552</v>
      </c>
      <c r="H6476" s="124"/>
      <c r="I6476" s="128" t="s">
        <v>14018</v>
      </c>
      <c r="J6476" s="124"/>
      <c r="K6476" s="124"/>
      <c r="L6476" s="124"/>
      <c r="M6476" s="124"/>
      <c r="N6476" s="197">
        <v>0</v>
      </c>
      <c r="O6476" s="197">
        <v>119418</v>
      </c>
      <c r="P6476" s="124" t="s">
        <v>1314</v>
      </c>
    </row>
    <row r="6477" spans="1:16" ht="76.5">
      <c r="A6477" s="266">
        <v>25</v>
      </c>
      <c r="B6477" s="124"/>
      <c r="C6477" s="125" t="s">
        <v>694</v>
      </c>
      <c r="D6477" s="195">
        <v>43244</v>
      </c>
      <c r="E6477" s="124" t="s">
        <v>11786</v>
      </c>
      <c r="F6477" s="124" t="s">
        <v>1315</v>
      </c>
      <c r="G6477" s="124">
        <v>17778607</v>
      </c>
      <c r="H6477" s="124"/>
      <c r="I6477" s="128" t="s">
        <v>14019</v>
      </c>
      <c r="J6477" s="124"/>
      <c r="K6477" s="124"/>
      <c r="L6477" s="124"/>
      <c r="M6477" s="124"/>
      <c r="N6477" s="197">
        <v>139663.19</v>
      </c>
      <c r="O6477" s="197">
        <v>0</v>
      </c>
      <c r="P6477" s="124" t="s">
        <v>1314</v>
      </c>
    </row>
    <row r="6478" spans="1:16" ht="76.5">
      <c r="A6478" s="266">
        <v>25</v>
      </c>
      <c r="B6478" s="124"/>
      <c r="C6478" s="125" t="s">
        <v>694</v>
      </c>
      <c r="D6478" s="195">
        <v>43244</v>
      </c>
      <c r="E6478" s="124" t="s">
        <v>11787</v>
      </c>
      <c r="F6478" s="124" t="s">
        <v>1315</v>
      </c>
      <c r="G6478" s="124">
        <v>17778648</v>
      </c>
      <c r="H6478" s="124"/>
      <c r="I6478" s="128" t="s">
        <v>14020</v>
      </c>
      <c r="J6478" s="124"/>
      <c r="K6478" s="124"/>
      <c r="L6478" s="124"/>
      <c r="M6478" s="124"/>
      <c r="N6478" s="197">
        <v>236474.86</v>
      </c>
      <c r="O6478" s="197">
        <v>0</v>
      </c>
      <c r="P6478" s="124" t="s">
        <v>1314</v>
      </c>
    </row>
    <row r="6479" spans="1:16" ht="76.5">
      <c r="A6479" s="266">
        <v>25</v>
      </c>
      <c r="B6479" s="124"/>
      <c r="C6479" s="125" t="s">
        <v>694</v>
      </c>
      <c r="D6479" s="195">
        <v>43244</v>
      </c>
      <c r="E6479" s="124" t="s">
        <v>11788</v>
      </c>
      <c r="F6479" s="124" t="s">
        <v>1315</v>
      </c>
      <c r="G6479" s="124">
        <v>17778649</v>
      </c>
      <c r="H6479" s="124"/>
      <c r="I6479" s="128" t="s">
        <v>9836</v>
      </c>
      <c r="J6479" s="124"/>
      <c r="K6479" s="124"/>
      <c r="L6479" s="124"/>
      <c r="M6479" s="124"/>
      <c r="N6479" s="197">
        <v>215796.84</v>
      </c>
      <c r="O6479" s="197">
        <v>0</v>
      </c>
      <c r="P6479" s="124" t="s">
        <v>1314</v>
      </c>
    </row>
    <row r="6480" spans="1:16" ht="76.5">
      <c r="A6480" s="266">
        <v>25</v>
      </c>
      <c r="B6480" s="124"/>
      <c r="C6480" s="125" t="s">
        <v>694</v>
      </c>
      <c r="D6480" s="195">
        <v>43244</v>
      </c>
      <c r="E6480" s="124" t="s">
        <v>11789</v>
      </c>
      <c r="F6480" s="124" t="s">
        <v>1315</v>
      </c>
      <c r="G6480" s="124">
        <v>17778650</v>
      </c>
      <c r="H6480" s="124"/>
      <c r="I6480" s="128" t="s">
        <v>14021</v>
      </c>
      <c r="J6480" s="124"/>
      <c r="K6480" s="124"/>
      <c r="L6480" s="124"/>
      <c r="M6480" s="124"/>
      <c r="N6480" s="197">
        <v>628332.1</v>
      </c>
      <c r="O6480" s="197">
        <v>0</v>
      </c>
      <c r="P6480" s="124" t="s">
        <v>1314</v>
      </c>
    </row>
    <row r="6481" spans="1:16" ht="51">
      <c r="A6481" s="266">
        <v>513</v>
      </c>
      <c r="B6481" s="124"/>
      <c r="C6481" s="125" t="s">
        <v>201</v>
      </c>
      <c r="D6481" s="195">
        <v>43244</v>
      </c>
      <c r="E6481" s="124" t="s">
        <v>11790</v>
      </c>
      <c r="F6481" s="124" t="s">
        <v>15</v>
      </c>
      <c r="G6481" s="124">
        <v>745397</v>
      </c>
      <c r="H6481" s="124"/>
      <c r="I6481" s="128" t="s">
        <v>1394</v>
      </c>
      <c r="J6481" s="124"/>
      <c r="K6481" s="124"/>
      <c r="L6481" s="124"/>
      <c r="M6481" s="124"/>
      <c r="N6481" s="197">
        <v>50</v>
      </c>
      <c r="O6481" s="197">
        <v>0</v>
      </c>
      <c r="P6481" s="124" t="s">
        <v>1314</v>
      </c>
    </row>
    <row r="6482" spans="1:16" ht="51">
      <c r="A6482" s="266">
        <v>513</v>
      </c>
      <c r="B6482" s="124"/>
      <c r="C6482" s="125" t="s">
        <v>201</v>
      </c>
      <c r="D6482" s="195">
        <v>43244</v>
      </c>
      <c r="E6482" s="124" t="s">
        <v>11791</v>
      </c>
      <c r="F6482" s="124" t="s">
        <v>15</v>
      </c>
      <c r="G6482" s="124">
        <v>745406</v>
      </c>
      <c r="H6482" s="124"/>
      <c r="I6482" s="128" t="s">
        <v>1394</v>
      </c>
      <c r="J6482" s="124"/>
      <c r="K6482" s="124"/>
      <c r="L6482" s="124"/>
      <c r="M6482" s="124"/>
      <c r="N6482" s="197">
        <v>50</v>
      </c>
      <c r="O6482" s="197">
        <v>0</v>
      </c>
      <c r="P6482" s="124" t="s">
        <v>1314</v>
      </c>
    </row>
    <row r="6483" spans="1:16" ht="76.5">
      <c r="A6483" s="266">
        <v>25</v>
      </c>
      <c r="B6483" s="124"/>
      <c r="C6483" s="125" t="s">
        <v>694</v>
      </c>
      <c r="D6483" s="195">
        <v>43244</v>
      </c>
      <c r="E6483" s="124" t="s">
        <v>11792</v>
      </c>
      <c r="F6483" s="124" t="s">
        <v>1315</v>
      </c>
      <c r="G6483" s="124">
        <v>17757806</v>
      </c>
      <c r="H6483" s="124"/>
      <c r="I6483" s="128" t="s">
        <v>14022</v>
      </c>
      <c r="J6483" s="124"/>
      <c r="K6483" s="124"/>
      <c r="L6483" s="124"/>
      <c r="M6483" s="124"/>
      <c r="N6483" s="197">
        <v>600000</v>
      </c>
      <c r="O6483" s="197">
        <v>0</v>
      </c>
      <c r="P6483" s="124" t="s">
        <v>1314</v>
      </c>
    </row>
    <row r="6484" spans="1:16" ht="76.5">
      <c r="A6484" s="266">
        <v>25</v>
      </c>
      <c r="B6484" s="124"/>
      <c r="C6484" s="125" t="s">
        <v>694</v>
      </c>
      <c r="D6484" s="195">
        <v>43244</v>
      </c>
      <c r="E6484" s="124" t="s">
        <v>11793</v>
      </c>
      <c r="F6484" s="124" t="s">
        <v>1315</v>
      </c>
      <c r="G6484" s="124">
        <v>17757815</v>
      </c>
      <c r="H6484" s="124"/>
      <c r="I6484" s="128" t="s">
        <v>14023</v>
      </c>
      <c r="J6484" s="124"/>
      <c r="K6484" s="124"/>
      <c r="L6484" s="124"/>
      <c r="M6484" s="124"/>
      <c r="N6484" s="197">
        <v>441178.58</v>
      </c>
      <c r="O6484" s="197">
        <v>0</v>
      </c>
      <c r="P6484" s="124" t="s">
        <v>1314</v>
      </c>
    </row>
    <row r="6485" spans="1:16" ht="76.5">
      <c r="A6485" s="266">
        <v>25</v>
      </c>
      <c r="B6485" s="124"/>
      <c r="C6485" s="125" t="s">
        <v>694</v>
      </c>
      <c r="D6485" s="195">
        <v>43244</v>
      </c>
      <c r="E6485" s="124" t="s">
        <v>11794</v>
      </c>
      <c r="F6485" s="124" t="s">
        <v>1315</v>
      </c>
      <c r="G6485" s="124">
        <v>17757827</v>
      </c>
      <c r="H6485" s="124"/>
      <c r="I6485" s="128" t="s">
        <v>14024</v>
      </c>
      <c r="J6485" s="124"/>
      <c r="K6485" s="124"/>
      <c r="L6485" s="124"/>
      <c r="M6485" s="124"/>
      <c r="N6485" s="197">
        <v>222301.37</v>
      </c>
      <c r="O6485" s="197">
        <v>0</v>
      </c>
      <c r="P6485" s="124" t="s">
        <v>1314</v>
      </c>
    </row>
    <row r="6486" spans="1:16" ht="76.5">
      <c r="A6486" s="266">
        <v>25</v>
      </c>
      <c r="B6486" s="124"/>
      <c r="C6486" s="125" t="s">
        <v>694</v>
      </c>
      <c r="D6486" s="195">
        <v>43244</v>
      </c>
      <c r="E6486" s="124" t="s">
        <v>11795</v>
      </c>
      <c r="F6486" s="124" t="s">
        <v>1315</v>
      </c>
      <c r="G6486" s="124">
        <v>17757835</v>
      </c>
      <c r="H6486" s="124"/>
      <c r="I6486" s="128" t="s">
        <v>14025</v>
      </c>
      <c r="J6486" s="124"/>
      <c r="K6486" s="124"/>
      <c r="L6486" s="124"/>
      <c r="M6486" s="124"/>
      <c r="N6486" s="197">
        <v>49133.64</v>
      </c>
      <c r="O6486" s="197">
        <v>0</v>
      </c>
      <c r="P6486" s="124" t="s">
        <v>1314</v>
      </c>
    </row>
    <row r="6487" spans="1:16" ht="76.5">
      <c r="A6487" s="266">
        <v>25</v>
      </c>
      <c r="B6487" s="124"/>
      <c r="C6487" s="125" t="s">
        <v>694</v>
      </c>
      <c r="D6487" s="195">
        <v>43244</v>
      </c>
      <c r="E6487" s="124" t="s">
        <v>11796</v>
      </c>
      <c r="F6487" s="124" t="s">
        <v>1315</v>
      </c>
      <c r="G6487" s="124">
        <v>17757837</v>
      </c>
      <c r="H6487" s="124"/>
      <c r="I6487" s="128" t="s">
        <v>13953</v>
      </c>
      <c r="J6487" s="124"/>
      <c r="K6487" s="124"/>
      <c r="L6487" s="124"/>
      <c r="M6487" s="124"/>
      <c r="N6487" s="197">
        <v>229386.86</v>
      </c>
      <c r="O6487" s="197">
        <v>0</v>
      </c>
      <c r="P6487" s="124" t="s">
        <v>1314</v>
      </c>
    </row>
    <row r="6488" spans="1:16" ht="76.5">
      <c r="A6488" s="266">
        <v>25</v>
      </c>
      <c r="B6488" s="124"/>
      <c r="C6488" s="125" t="s">
        <v>694</v>
      </c>
      <c r="D6488" s="195">
        <v>43244</v>
      </c>
      <c r="E6488" s="124" t="s">
        <v>11797</v>
      </c>
      <c r="F6488" s="124" t="s">
        <v>1315</v>
      </c>
      <c r="G6488" s="124">
        <v>17757962</v>
      </c>
      <c r="H6488" s="124"/>
      <c r="I6488" s="128" t="s">
        <v>14026</v>
      </c>
      <c r="J6488" s="124"/>
      <c r="K6488" s="124"/>
      <c r="L6488" s="124"/>
      <c r="M6488" s="124"/>
      <c r="N6488" s="197">
        <v>102987.86</v>
      </c>
      <c r="O6488" s="197">
        <v>0</v>
      </c>
      <c r="P6488" s="124" t="s">
        <v>1314</v>
      </c>
    </row>
    <row r="6489" spans="1:16" ht="76.5">
      <c r="A6489" s="266">
        <v>25</v>
      </c>
      <c r="B6489" s="124"/>
      <c r="C6489" s="125" t="s">
        <v>694</v>
      </c>
      <c r="D6489" s="195">
        <v>43244</v>
      </c>
      <c r="E6489" s="124" t="s">
        <v>11798</v>
      </c>
      <c r="F6489" s="124" t="s">
        <v>1315</v>
      </c>
      <c r="G6489" s="124">
        <v>17758005</v>
      </c>
      <c r="H6489" s="124"/>
      <c r="I6489" s="128" t="s">
        <v>14027</v>
      </c>
      <c r="J6489" s="124"/>
      <c r="K6489" s="124"/>
      <c r="L6489" s="124"/>
      <c r="M6489" s="124"/>
      <c r="N6489" s="197">
        <v>342683.03</v>
      </c>
      <c r="O6489" s="197">
        <v>0</v>
      </c>
      <c r="P6489" s="124" t="s">
        <v>1314</v>
      </c>
    </row>
    <row r="6490" spans="1:16" ht="76.5">
      <c r="A6490" s="266">
        <v>25</v>
      </c>
      <c r="B6490" s="124"/>
      <c r="C6490" s="125" t="s">
        <v>694</v>
      </c>
      <c r="D6490" s="195">
        <v>43244</v>
      </c>
      <c r="E6490" s="124" t="s">
        <v>11799</v>
      </c>
      <c r="F6490" s="124" t="s">
        <v>1315</v>
      </c>
      <c r="G6490" s="124">
        <v>17758044</v>
      </c>
      <c r="H6490" s="124"/>
      <c r="I6490" s="128" t="s">
        <v>14028</v>
      </c>
      <c r="J6490" s="124"/>
      <c r="K6490" s="124"/>
      <c r="L6490" s="124"/>
      <c r="M6490" s="124"/>
      <c r="N6490" s="197">
        <v>342758.1</v>
      </c>
      <c r="O6490" s="197">
        <v>0</v>
      </c>
      <c r="P6490" s="124" t="s">
        <v>1314</v>
      </c>
    </row>
    <row r="6491" spans="1:16" ht="76.5">
      <c r="A6491" s="266">
        <v>25</v>
      </c>
      <c r="B6491" s="124"/>
      <c r="C6491" s="125" t="s">
        <v>694</v>
      </c>
      <c r="D6491" s="195">
        <v>43244</v>
      </c>
      <c r="E6491" s="124" t="s">
        <v>11800</v>
      </c>
      <c r="F6491" s="124" t="s">
        <v>1315</v>
      </c>
      <c r="G6491" s="124">
        <v>17758049</v>
      </c>
      <c r="H6491" s="124"/>
      <c r="I6491" s="128" t="s">
        <v>14029</v>
      </c>
      <c r="J6491" s="124"/>
      <c r="K6491" s="124"/>
      <c r="L6491" s="124"/>
      <c r="M6491" s="124"/>
      <c r="N6491" s="197">
        <v>223920.05</v>
      </c>
      <c r="O6491" s="197">
        <v>0</v>
      </c>
      <c r="P6491" s="124" t="s">
        <v>1314</v>
      </c>
    </row>
    <row r="6492" spans="1:16" ht="76.5">
      <c r="A6492" s="266">
        <v>25</v>
      </c>
      <c r="B6492" s="124"/>
      <c r="C6492" s="125" t="s">
        <v>694</v>
      </c>
      <c r="D6492" s="195">
        <v>43244</v>
      </c>
      <c r="E6492" s="124" t="s">
        <v>11801</v>
      </c>
      <c r="F6492" s="124" t="s">
        <v>1315</v>
      </c>
      <c r="G6492" s="124">
        <v>17758471</v>
      </c>
      <c r="H6492" s="124"/>
      <c r="I6492" s="128" t="s">
        <v>14030</v>
      </c>
      <c r="J6492" s="124"/>
      <c r="K6492" s="124"/>
      <c r="L6492" s="124"/>
      <c r="M6492" s="124"/>
      <c r="N6492" s="197">
        <v>328096.09999999998</v>
      </c>
      <c r="O6492" s="197">
        <v>0</v>
      </c>
      <c r="P6492" s="124" t="s">
        <v>1314</v>
      </c>
    </row>
    <row r="6493" spans="1:16" ht="76.5">
      <c r="A6493" s="266">
        <v>25</v>
      </c>
      <c r="B6493" s="124"/>
      <c r="C6493" s="125" t="s">
        <v>694</v>
      </c>
      <c r="D6493" s="195">
        <v>43244</v>
      </c>
      <c r="E6493" s="124" t="s">
        <v>11802</v>
      </c>
      <c r="F6493" s="124" t="s">
        <v>1315</v>
      </c>
      <c r="G6493" s="124">
        <v>17758486</v>
      </c>
      <c r="H6493" s="124"/>
      <c r="I6493" s="128" t="s">
        <v>14031</v>
      </c>
      <c r="J6493" s="124"/>
      <c r="K6493" s="124"/>
      <c r="L6493" s="124"/>
      <c r="M6493" s="124"/>
      <c r="N6493" s="197">
        <v>137995.53</v>
      </c>
      <c r="O6493" s="197">
        <v>0</v>
      </c>
      <c r="P6493" s="124" t="s">
        <v>1314</v>
      </c>
    </row>
    <row r="6494" spans="1:16" ht="76.5">
      <c r="A6494" s="266">
        <v>25</v>
      </c>
      <c r="B6494" s="124"/>
      <c r="C6494" s="125" t="s">
        <v>694</v>
      </c>
      <c r="D6494" s="195">
        <v>43244</v>
      </c>
      <c r="E6494" s="124" t="s">
        <v>11803</v>
      </c>
      <c r="F6494" s="124" t="s">
        <v>1315</v>
      </c>
      <c r="G6494" s="124">
        <v>17792812</v>
      </c>
      <c r="H6494" s="124"/>
      <c r="I6494" s="128" t="s">
        <v>14032</v>
      </c>
      <c r="J6494" s="124"/>
      <c r="K6494" s="124"/>
      <c r="L6494" s="124"/>
      <c r="M6494" s="124"/>
      <c r="N6494" s="197">
        <v>234735.29</v>
      </c>
      <c r="O6494" s="197">
        <v>0</v>
      </c>
      <c r="P6494" s="124" t="s">
        <v>1314</v>
      </c>
    </row>
    <row r="6495" spans="1:16" ht="76.5">
      <c r="A6495" s="266">
        <v>25</v>
      </c>
      <c r="B6495" s="124"/>
      <c r="C6495" s="125" t="s">
        <v>694</v>
      </c>
      <c r="D6495" s="195">
        <v>43244</v>
      </c>
      <c r="E6495" s="124" t="s">
        <v>11804</v>
      </c>
      <c r="F6495" s="124" t="s">
        <v>1315</v>
      </c>
      <c r="G6495" s="124">
        <v>17794546</v>
      </c>
      <c r="H6495" s="124"/>
      <c r="I6495" s="128" t="s">
        <v>12627</v>
      </c>
      <c r="J6495" s="124"/>
      <c r="K6495" s="124"/>
      <c r="L6495" s="124"/>
      <c r="M6495" s="124"/>
      <c r="N6495" s="197">
        <v>53649.5</v>
      </c>
      <c r="O6495" s="197">
        <v>0</v>
      </c>
      <c r="P6495" s="124" t="s">
        <v>1314</v>
      </c>
    </row>
    <row r="6496" spans="1:16" ht="76.5">
      <c r="A6496" s="266">
        <v>25</v>
      </c>
      <c r="B6496" s="124"/>
      <c r="C6496" s="125" t="s">
        <v>694</v>
      </c>
      <c r="D6496" s="195">
        <v>43244</v>
      </c>
      <c r="E6496" s="124" t="s">
        <v>11805</v>
      </c>
      <c r="F6496" s="124" t="s">
        <v>1315</v>
      </c>
      <c r="G6496" s="124">
        <v>17794646</v>
      </c>
      <c r="H6496" s="124"/>
      <c r="I6496" s="128" t="s">
        <v>14033</v>
      </c>
      <c r="J6496" s="124"/>
      <c r="K6496" s="124"/>
      <c r="L6496" s="124"/>
      <c r="M6496" s="124"/>
      <c r="N6496" s="197">
        <v>369603.73</v>
      </c>
      <c r="O6496" s="197">
        <v>0</v>
      </c>
      <c r="P6496" s="124" t="s">
        <v>1314</v>
      </c>
    </row>
    <row r="6497" spans="1:16" ht="76.5">
      <c r="A6497" s="266">
        <v>25</v>
      </c>
      <c r="B6497" s="124"/>
      <c r="C6497" s="125" t="s">
        <v>694</v>
      </c>
      <c r="D6497" s="195">
        <v>43244</v>
      </c>
      <c r="E6497" s="124" t="s">
        <v>11806</v>
      </c>
      <c r="F6497" s="124" t="s">
        <v>1315</v>
      </c>
      <c r="G6497" s="124">
        <v>17794651</v>
      </c>
      <c r="H6497" s="124"/>
      <c r="I6497" s="128" t="s">
        <v>14034</v>
      </c>
      <c r="J6497" s="124"/>
      <c r="K6497" s="124"/>
      <c r="L6497" s="124"/>
      <c r="M6497" s="124"/>
      <c r="N6497" s="197">
        <v>707907.49</v>
      </c>
      <c r="O6497" s="197">
        <v>0</v>
      </c>
      <c r="P6497" s="124" t="s">
        <v>1314</v>
      </c>
    </row>
    <row r="6498" spans="1:16" ht="76.5">
      <c r="A6498" s="266">
        <v>25</v>
      </c>
      <c r="B6498" s="124"/>
      <c r="C6498" s="125" t="s">
        <v>694</v>
      </c>
      <c r="D6498" s="195">
        <v>43244</v>
      </c>
      <c r="E6498" s="124" t="s">
        <v>11807</v>
      </c>
      <c r="F6498" s="124" t="s">
        <v>1315</v>
      </c>
      <c r="G6498" s="124">
        <v>17794747</v>
      </c>
      <c r="H6498" s="124"/>
      <c r="I6498" s="128" t="s">
        <v>14035</v>
      </c>
      <c r="J6498" s="124"/>
      <c r="K6498" s="124"/>
      <c r="L6498" s="124"/>
      <c r="M6498" s="124"/>
      <c r="N6498" s="197">
        <v>536533.04</v>
      </c>
      <c r="O6498" s="197">
        <v>0</v>
      </c>
      <c r="P6498" s="124" t="s">
        <v>1314</v>
      </c>
    </row>
    <row r="6499" spans="1:16" ht="76.5">
      <c r="A6499" s="266">
        <v>25</v>
      </c>
      <c r="B6499" s="124"/>
      <c r="C6499" s="125" t="s">
        <v>694</v>
      </c>
      <c r="D6499" s="195">
        <v>43244</v>
      </c>
      <c r="E6499" s="124" t="s">
        <v>11808</v>
      </c>
      <c r="F6499" s="124" t="s">
        <v>1315</v>
      </c>
      <c r="G6499" s="124">
        <v>17794657</v>
      </c>
      <c r="H6499" s="124"/>
      <c r="I6499" s="128" t="s">
        <v>14036</v>
      </c>
      <c r="J6499" s="124"/>
      <c r="K6499" s="124"/>
      <c r="L6499" s="124"/>
      <c r="M6499" s="124"/>
      <c r="N6499" s="197">
        <v>988168.98</v>
      </c>
      <c r="O6499" s="197">
        <v>0</v>
      </c>
      <c r="P6499" s="124" t="s">
        <v>1314</v>
      </c>
    </row>
    <row r="6500" spans="1:16" ht="76.5">
      <c r="A6500" s="266">
        <v>25</v>
      </c>
      <c r="B6500" s="124"/>
      <c r="C6500" s="125" t="s">
        <v>694</v>
      </c>
      <c r="D6500" s="195">
        <v>43244</v>
      </c>
      <c r="E6500" s="124" t="s">
        <v>11809</v>
      </c>
      <c r="F6500" s="124" t="s">
        <v>1315</v>
      </c>
      <c r="G6500" s="124">
        <v>17794773</v>
      </c>
      <c r="H6500" s="124"/>
      <c r="I6500" s="128" t="s">
        <v>14037</v>
      </c>
      <c r="J6500" s="124"/>
      <c r="K6500" s="124"/>
      <c r="L6500" s="124"/>
      <c r="M6500" s="124"/>
      <c r="N6500" s="197">
        <v>22905.119999999999</v>
      </c>
      <c r="O6500" s="197">
        <v>0</v>
      </c>
      <c r="P6500" s="124" t="s">
        <v>1314</v>
      </c>
    </row>
    <row r="6501" spans="1:16" ht="76.5">
      <c r="A6501" s="266">
        <v>25</v>
      </c>
      <c r="B6501" s="124"/>
      <c r="C6501" s="125" t="s">
        <v>694</v>
      </c>
      <c r="D6501" s="195">
        <v>43244</v>
      </c>
      <c r="E6501" s="124" t="s">
        <v>11810</v>
      </c>
      <c r="F6501" s="124" t="s">
        <v>1315</v>
      </c>
      <c r="G6501" s="124">
        <v>17794758</v>
      </c>
      <c r="H6501" s="124"/>
      <c r="I6501" s="128" t="s">
        <v>14038</v>
      </c>
      <c r="J6501" s="124"/>
      <c r="K6501" s="124"/>
      <c r="L6501" s="124"/>
      <c r="M6501" s="124"/>
      <c r="N6501" s="197">
        <v>796162.08</v>
      </c>
      <c r="O6501" s="197">
        <v>0</v>
      </c>
      <c r="P6501" s="124" t="s">
        <v>1314</v>
      </c>
    </row>
    <row r="6502" spans="1:16" ht="76.5">
      <c r="A6502" s="266">
        <v>25</v>
      </c>
      <c r="B6502" s="124"/>
      <c r="C6502" s="125" t="s">
        <v>694</v>
      </c>
      <c r="D6502" s="195">
        <v>43244</v>
      </c>
      <c r="E6502" s="124" t="s">
        <v>11811</v>
      </c>
      <c r="F6502" s="124" t="s">
        <v>1315</v>
      </c>
      <c r="G6502" s="124">
        <v>17794774</v>
      </c>
      <c r="H6502" s="124"/>
      <c r="I6502" s="128" t="s">
        <v>14039</v>
      </c>
      <c r="J6502" s="124"/>
      <c r="K6502" s="124"/>
      <c r="L6502" s="124"/>
      <c r="M6502" s="124"/>
      <c r="N6502" s="197">
        <v>540634.19999999995</v>
      </c>
      <c r="O6502" s="197">
        <v>0</v>
      </c>
      <c r="P6502" s="124" t="s">
        <v>1314</v>
      </c>
    </row>
    <row r="6503" spans="1:16" ht="76.5">
      <c r="A6503" s="266">
        <v>25</v>
      </c>
      <c r="B6503" s="124"/>
      <c r="C6503" s="125" t="s">
        <v>694</v>
      </c>
      <c r="D6503" s="195">
        <v>43244</v>
      </c>
      <c r="E6503" s="124" t="s">
        <v>11812</v>
      </c>
      <c r="F6503" s="124" t="s">
        <v>1315</v>
      </c>
      <c r="G6503" s="124">
        <v>17794789</v>
      </c>
      <c r="H6503" s="124"/>
      <c r="I6503" s="128" t="s">
        <v>14040</v>
      </c>
      <c r="J6503" s="124"/>
      <c r="K6503" s="124"/>
      <c r="L6503" s="124"/>
      <c r="M6503" s="124"/>
      <c r="N6503" s="197">
        <v>154354.6</v>
      </c>
      <c r="O6503" s="197">
        <v>0</v>
      </c>
      <c r="P6503" s="124" t="s">
        <v>1314</v>
      </c>
    </row>
    <row r="6504" spans="1:16" ht="76.5">
      <c r="A6504" s="266">
        <v>25</v>
      </c>
      <c r="B6504" s="124"/>
      <c r="C6504" s="125" t="s">
        <v>694</v>
      </c>
      <c r="D6504" s="195">
        <v>43244</v>
      </c>
      <c r="E6504" s="124" t="s">
        <v>11813</v>
      </c>
      <c r="F6504" s="124" t="s">
        <v>1315</v>
      </c>
      <c r="G6504" s="124">
        <v>17793845</v>
      </c>
      <c r="H6504" s="124"/>
      <c r="I6504" s="128" t="s">
        <v>14041</v>
      </c>
      <c r="J6504" s="124"/>
      <c r="K6504" s="124"/>
      <c r="L6504" s="124"/>
      <c r="M6504" s="124"/>
      <c r="N6504" s="197">
        <v>237242.34</v>
      </c>
      <c r="O6504" s="197">
        <v>0</v>
      </c>
      <c r="P6504" s="124" t="s">
        <v>1314</v>
      </c>
    </row>
    <row r="6505" spans="1:16" ht="76.5">
      <c r="A6505" s="266">
        <v>25</v>
      </c>
      <c r="B6505" s="124"/>
      <c r="C6505" s="125" t="s">
        <v>694</v>
      </c>
      <c r="D6505" s="195">
        <v>43244</v>
      </c>
      <c r="E6505" s="124" t="s">
        <v>11814</v>
      </c>
      <c r="F6505" s="124" t="s">
        <v>1315</v>
      </c>
      <c r="G6505" s="124">
        <v>17794645</v>
      </c>
      <c r="H6505" s="124"/>
      <c r="I6505" s="128" t="s">
        <v>14042</v>
      </c>
      <c r="J6505" s="124"/>
      <c r="K6505" s="124"/>
      <c r="L6505" s="124"/>
      <c r="M6505" s="124"/>
      <c r="N6505" s="197">
        <v>187010.27</v>
      </c>
      <c r="O6505" s="197">
        <v>0</v>
      </c>
      <c r="P6505" s="124" t="s">
        <v>1314</v>
      </c>
    </row>
    <row r="6506" spans="1:16" ht="76.5">
      <c r="A6506" s="266">
        <v>25</v>
      </c>
      <c r="B6506" s="124"/>
      <c r="C6506" s="125" t="s">
        <v>694</v>
      </c>
      <c r="D6506" s="195">
        <v>43244</v>
      </c>
      <c r="E6506" s="124" t="s">
        <v>11815</v>
      </c>
      <c r="F6506" s="124" t="s">
        <v>1315</v>
      </c>
      <c r="G6506" s="124">
        <v>17794647</v>
      </c>
      <c r="H6506" s="124"/>
      <c r="I6506" s="128" t="s">
        <v>14043</v>
      </c>
      <c r="J6506" s="124"/>
      <c r="K6506" s="124"/>
      <c r="L6506" s="124"/>
      <c r="M6506" s="124"/>
      <c r="N6506" s="197">
        <v>361425.79</v>
      </c>
      <c r="O6506" s="197">
        <v>0</v>
      </c>
      <c r="P6506" s="124" t="s">
        <v>1314</v>
      </c>
    </row>
    <row r="6507" spans="1:16" ht="76.5">
      <c r="A6507" s="266">
        <v>25</v>
      </c>
      <c r="B6507" s="124"/>
      <c r="C6507" s="125" t="s">
        <v>694</v>
      </c>
      <c r="D6507" s="195">
        <v>43244</v>
      </c>
      <c r="E6507" s="124" t="s">
        <v>11816</v>
      </c>
      <c r="F6507" s="124" t="s">
        <v>1315</v>
      </c>
      <c r="G6507" s="124">
        <v>17794652</v>
      </c>
      <c r="H6507" s="124"/>
      <c r="I6507" s="128" t="s">
        <v>14044</v>
      </c>
      <c r="J6507" s="124"/>
      <c r="K6507" s="124"/>
      <c r="L6507" s="124"/>
      <c r="M6507" s="124"/>
      <c r="N6507" s="197">
        <v>864.2</v>
      </c>
      <c r="O6507" s="197">
        <v>0</v>
      </c>
      <c r="P6507" s="124" t="s">
        <v>1314</v>
      </c>
    </row>
    <row r="6508" spans="1:16" ht="76.5">
      <c r="A6508" s="266">
        <v>25</v>
      </c>
      <c r="B6508" s="124"/>
      <c r="C6508" s="125" t="s">
        <v>694</v>
      </c>
      <c r="D6508" s="195">
        <v>43244</v>
      </c>
      <c r="E6508" s="124" t="s">
        <v>11817</v>
      </c>
      <c r="F6508" s="124" t="s">
        <v>1315</v>
      </c>
      <c r="G6508" s="124">
        <v>17794686</v>
      </c>
      <c r="H6508" s="124"/>
      <c r="I6508" s="128" t="s">
        <v>14045</v>
      </c>
      <c r="J6508" s="124"/>
      <c r="K6508" s="124"/>
      <c r="L6508" s="124"/>
      <c r="M6508" s="124"/>
      <c r="N6508" s="197">
        <v>399999.36</v>
      </c>
      <c r="O6508" s="197">
        <v>0</v>
      </c>
      <c r="P6508" s="124" t="s">
        <v>1314</v>
      </c>
    </row>
    <row r="6509" spans="1:16" ht="76.5">
      <c r="A6509" s="266">
        <v>25</v>
      </c>
      <c r="B6509" s="124"/>
      <c r="C6509" s="125" t="s">
        <v>694</v>
      </c>
      <c r="D6509" s="195">
        <v>43244</v>
      </c>
      <c r="E6509" s="124" t="s">
        <v>11818</v>
      </c>
      <c r="F6509" s="124" t="s">
        <v>1315</v>
      </c>
      <c r="G6509" s="124">
        <v>17794692</v>
      </c>
      <c r="H6509" s="124"/>
      <c r="I6509" s="128" t="s">
        <v>12604</v>
      </c>
      <c r="J6509" s="124"/>
      <c r="K6509" s="124"/>
      <c r="L6509" s="124"/>
      <c r="M6509" s="124"/>
      <c r="N6509" s="197">
        <v>222624.16</v>
      </c>
      <c r="O6509" s="197">
        <v>0</v>
      </c>
      <c r="P6509" s="124" t="s">
        <v>1314</v>
      </c>
    </row>
    <row r="6510" spans="1:16" ht="76.5">
      <c r="A6510" s="266">
        <v>25</v>
      </c>
      <c r="B6510" s="124"/>
      <c r="C6510" s="125" t="s">
        <v>694</v>
      </c>
      <c r="D6510" s="195">
        <v>43244</v>
      </c>
      <c r="E6510" s="124" t="s">
        <v>11819</v>
      </c>
      <c r="F6510" s="124" t="s">
        <v>1315</v>
      </c>
      <c r="G6510" s="124">
        <v>17794746</v>
      </c>
      <c r="H6510" s="124"/>
      <c r="I6510" s="128" t="s">
        <v>14046</v>
      </c>
      <c r="J6510" s="124"/>
      <c r="K6510" s="124"/>
      <c r="L6510" s="124"/>
      <c r="M6510" s="124"/>
      <c r="N6510" s="197">
        <v>399922.93</v>
      </c>
      <c r="O6510" s="197">
        <v>0</v>
      </c>
      <c r="P6510" s="124" t="s">
        <v>1314</v>
      </c>
    </row>
    <row r="6511" spans="1:16" ht="76.5">
      <c r="A6511" s="266">
        <v>25</v>
      </c>
      <c r="B6511" s="124"/>
      <c r="C6511" s="125" t="s">
        <v>694</v>
      </c>
      <c r="D6511" s="195">
        <v>43244</v>
      </c>
      <c r="E6511" s="124" t="s">
        <v>11820</v>
      </c>
      <c r="F6511" s="124" t="s">
        <v>1315</v>
      </c>
      <c r="G6511" s="124">
        <v>17792629</v>
      </c>
      <c r="H6511" s="124"/>
      <c r="I6511" s="128" t="s">
        <v>14047</v>
      </c>
      <c r="J6511" s="124"/>
      <c r="K6511" s="124"/>
      <c r="L6511" s="124"/>
      <c r="M6511" s="124"/>
      <c r="N6511" s="197">
        <v>180531.01</v>
      </c>
      <c r="O6511" s="197">
        <v>0</v>
      </c>
      <c r="P6511" s="124" t="s">
        <v>1314</v>
      </c>
    </row>
    <row r="6512" spans="1:16" ht="76.5">
      <c r="A6512" s="266">
        <v>25</v>
      </c>
      <c r="B6512" s="124"/>
      <c r="C6512" s="125" t="s">
        <v>694</v>
      </c>
      <c r="D6512" s="195">
        <v>43244</v>
      </c>
      <c r="E6512" s="124" t="s">
        <v>11821</v>
      </c>
      <c r="F6512" s="124" t="s">
        <v>1315</v>
      </c>
      <c r="G6512" s="124">
        <v>17792630</v>
      </c>
      <c r="H6512" s="124"/>
      <c r="I6512" s="128" t="s">
        <v>14048</v>
      </c>
      <c r="J6512" s="124"/>
      <c r="K6512" s="124"/>
      <c r="L6512" s="124"/>
      <c r="M6512" s="124"/>
      <c r="N6512" s="197">
        <v>98972.46</v>
      </c>
      <c r="O6512" s="197">
        <v>0</v>
      </c>
      <c r="P6512" s="124" t="s">
        <v>1314</v>
      </c>
    </row>
    <row r="6513" spans="1:16" ht="76.5">
      <c r="A6513" s="266">
        <v>25</v>
      </c>
      <c r="B6513" s="124"/>
      <c r="C6513" s="125" t="s">
        <v>694</v>
      </c>
      <c r="D6513" s="195">
        <v>43244</v>
      </c>
      <c r="E6513" s="124" t="s">
        <v>11822</v>
      </c>
      <c r="F6513" s="124" t="s">
        <v>1315</v>
      </c>
      <c r="G6513" s="124">
        <v>17792640</v>
      </c>
      <c r="H6513" s="124"/>
      <c r="I6513" s="128" t="s">
        <v>14049</v>
      </c>
      <c r="J6513" s="124"/>
      <c r="K6513" s="124"/>
      <c r="L6513" s="124"/>
      <c r="M6513" s="124"/>
      <c r="N6513" s="197">
        <v>340755.57</v>
      </c>
      <c r="O6513" s="197">
        <v>0</v>
      </c>
      <c r="P6513" s="124" t="s">
        <v>1314</v>
      </c>
    </row>
    <row r="6514" spans="1:16" ht="76.5">
      <c r="A6514" s="266">
        <v>25</v>
      </c>
      <c r="B6514" s="124"/>
      <c r="C6514" s="125" t="s">
        <v>694</v>
      </c>
      <c r="D6514" s="195">
        <v>43244</v>
      </c>
      <c r="E6514" s="124" t="s">
        <v>11823</v>
      </c>
      <c r="F6514" s="124" t="s">
        <v>1315</v>
      </c>
      <c r="G6514" s="124">
        <v>17792674</v>
      </c>
      <c r="H6514" s="124"/>
      <c r="I6514" s="128" t="s">
        <v>14050</v>
      </c>
      <c r="J6514" s="124"/>
      <c r="K6514" s="124"/>
      <c r="L6514" s="124"/>
      <c r="M6514" s="124"/>
      <c r="N6514" s="197">
        <v>89512.67</v>
      </c>
      <c r="O6514" s="197">
        <v>0</v>
      </c>
      <c r="P6514" s="124" t="s">
        <v>1314</v>
      </c>
    </row>
    <row r="6515" spans="1:16" ht="76.5">
      <c r="A6515" s="266">
        <v>25</v>
      </c>
      <c r="B6515" s="124"/>
      <c r="C6515" s="125" t="s">
        <v>694</v>
      </c>
      <c r="D6515" s="195">
        <v>43244</v>
      </c>
      <c r="E6515" s="124" t="s">
        <v>11824</v>
      </c>
      <c r="F6515" s="124" t="s">
        <v>1315</v>
      </c>
      <c r="G6515" s="124">
        <v>17792679</v>
      </c>
      <c r="H6515" s="124"/>
      <c r="I6515" s="128" t="s">
        <v>14051</v>
      </c>
      <c r="J6515" s="124"/>
      <c r="K6515" s="124"/>
      <c r="L6515" s="124"/>
      <c r="M6515" s="124"/>
      <c r="N6515" s="197">
        <v>759214.04</v>
      </c>
      <c r="O6515" s="197">
        <v>0</v>
      </c>
      <c r="P6515" s="124" t="s">
        <v>1314</v>
      </c>
    </row>
    <row r="6516" spans="1:16" ht="76.5">
      <c r="A6516" s="266">
        <v>25</v>
      </c>
      <c r="B6516" s="124"/>
      <c r="C6516" s="125" t="s">
        <v>694</v>
      </c>
      <c r="D6516" s="195">
        <v>43244</v>
      </c>
      <c r="E6516" s="124" t="s">
        <v>11825</v>
      </c>
      <c r="F6516" s="124" t="s">
        <v>1315</v>
      </c>
      <c r="G6516" s="124">
        <v>17792708</v>
      </c>
      <c r="H6516" s="124"/>
      <c r="I6516" s="128" t="s">
        <v>14052</v>
      </c>
      <c r="J6516" s="124"/>
      <c r="K6516" s="124"/>
      <c r="L6516" s="124"/>
      <c r="M6516" s="124"/>
      <c r="N6516" s="197">
        <v>381388.3</v>
      </c>
      <c r="O6516" s="197">
        <v>0</v>
      </c>
      <c r="P6516" s="124" t="s">
        <v>1314</v>
      </c>
    </row>
    <row r="6517" spans="1:16" ht="76.5">
      <c r="A6517" s="266">
        <v>25</v>
      </c>
      <c r="B6517" s="124"/>
      <c r="C6517" s="125" t="s">
        <v>694</v>
      </c>
      <c r="D6517" s="195">
        <v>43244</v>
      </c>
      <c r="E6517" s="124" t="s">
        <v>11826</v>
      </c>
      <c r="F6517" s="124" t="s">
        <v>1315</v>
      </c>
      <c r="G6517" s="124">
        <v>17792741</v>
      </c>
      <c r="H6517" s="124"/>
      <c r="I6517" s="128" t="s">
        <v>14053</v>
      </c>
      <c r="J6517" s="124"/>
      <c r="K6517" s="124"/>
      <c r="L6517" s="124"/>
      <c r="M6517" s="124"/>
      <c r="N6517" s="197">
        <v>90326.47</v>
      </c>
      <c r="O6517" s="197">
        <v>0</v>
      </c>
      <c r="P6517" s="124" t="s">
        <v>1314</v>
      </c>
    </row>
    <row r="6518" spans="1:16" ht="76.5">
      <c r="A6518" s="266">
        <v>25</v>
      </c>
      <c r="B6518" s="124"/>
      <c r="C6518" s="125" t="s">
        <v>694</v>
      </c>
      <c r="D6518" s="195">
        <v>43244</v>
      </c>
      <c r="E6518" s="124" t="s">
        <v>11827</v>
      </c>
      <c r="F6518" s="124" t="s">
        <v>1315</v>
      </c>
      <c r="G6518" s="124">
        <v>17792757</v>
      </c>
      <c r="H6518" s="124"/>
      <c r="I6518" s="128" t="s">
        <v>14054</v>
      </c>
      <c r="J6518" s="124"/>
      <c r="K6518" s="124"/>
      <c r="L6518" s="124"/>
      <c r="M6518" s="124"/>
      <c r="N6518" s="197">
        <v>361425.79</v>
      </c>
      <c r="O6518" s="197">
        <v>0</v>
      </c>
      <c r="P6518" s="124" t="s">
        <v>1314</v>
      </c>
    </row>
    <row r="6519" spans="1:16" ht="76.5">
      <c r="A6519" s="266">
        <v>25</v>
      </c>
      <c r="B6519" s="124"/>
      <c r="C6519" s="125" t="s">
        <v>694</v>
      </c>
      <c r="D6519" s="195">
        <v>43244</v>
      </c>
      <c r="E6519" s="124" t="s">
        <v>11828</v>
      </c>
      <c r="F6519" s="124" t="s">
        <v>1315</v>
      </c>
      <c r="G6519" s="124">
        <v>17792759</v>
      </c>
      <c r="H6519" s="124"/>
      <c r="I6519" s="128" t="s">
        <v>14055</v>
      </c>
      <c r="J6519" s="124"/>
      <c r="K6519" s="124"/>
      <c r="L6519" s="124"/>
      <c r="M6519" s="124"/>
      <c r="N6519" s="197">
        <v>2014533.08</v>
      </c>
      <c r="O6519" s="197">
        <v>0</v>
      </c>
      <c r="P6519" s="124" t="s">
        <v>1314</v>
      </c>
    </row>
    <row r="6520" spans="1:16" ht="76.5">
      <c r="A6520" s="266">
        <v>25</v>
      </c>
      <c r="B6520" s="124"/>
      <c r="C6520" s="125" t="s">
        <v>694</v>
      </c>
      <c r="D6520" s="195">
        <v>43244</v>
      </c>
      <c r="E6520" s="124" t="s">
        <v>11829</v>
      </c>
      <c r="F6520" s="124" t="s">
        <v>1315</v>
      </c>
      <c r="G6520" s="124">
        <v>17793350</v>
      </c>
      <c r="H6520" s="124"/>
      <c r="I6520" s="128" t="s">
        <v>14056</v>
      </c>
      <c r="J6520" s="124"/>
      <c r="K6520" s="124"/>
      <c r="L6520" s="124"/>
      <c r="M6520" s="124"/>
      <c r="N6520" s="197">
        <v>617910.69999999995</v>
      </c>
      <c r="O6520" s="197">
        <v>0</v>
      </c>
      <c r="P6520" s="124" t="s">
        <v>1314</v>
      </c>
    </row>
    <row r="6521" spans="1:16" ht="76.5">
      <c r="A6521" s="266">
        <v>25</v>
      </c>
      <c r="B6521" s="124"/>
      <c r="C6521" s="125" t="s">
        <v>694</v>
      </c>
      <c r="D6521" s="195">
        <v>43244</v>
      </c>
      <c r="E6521" s="124" t="s">
        <v>11830</v>
      </c>
      <c r="F6521" s="124" t="s">
        <v>1315</v>
      </c>
      <c r="G6521" s="124">
        <v>17793704</v>
      </c>
      <c r="H6521" s="124"/>
      <c r="I6521" s="128" t="s">
        <v>14057</v>
      </c>
      <c r="J6521" s="124"/>
      <c r="K6521" s="124"/>
      <c r="L6521" s="124"/>
      <c r="M6521" s="124"/>
      <c r="N6521" s="197">
        <v>217462.15</v>
      </c>
      <c r="O6521" s="197">
        <v>0</v>
      </c>
      <c r="P6521" s="124" t="s">
        <v>1314</v>
      </c>
    </row>
    <row r="6522" spans="1:16" ht="76.5">
      <c r="A6522" s="266">
        <v>25</v>
      </c>
      <c r="B6522" s="124"/>
      <c r="C6522" s="125" t="s">
        <v>694</v>
      </c>
      <c r="D6522" s="195">
        <v>43244</v>
      </c>
      <c r="E6522" s="124" t="s">
        <v>11831</v>
      </c>
      <c r="F6522" s="124" t="s">
        <v>1315</v>
      </c>
      <c r="G6522" s="124">
        <v>17794340</v>
      </c>
      <c r="H6522" s="124"/>
      <c r="I6522" s="128" t="s">
        <v>14058</v>
      </c>
      <c r="J6522" s="124"/>
      <c r="K6522" s="124"/>
      <c r="L6522" s="124"/>
      <c r="M6522" s="124"/>
      <c r="N6522" s="197">
        <v>363617.43</v>
      </c>
      <c r="O6522" s="197">
        <v>0</v>
      </c>
      <c r="P6522" s="124" t="s">
        <v>1314</v>
      </c>
    </row>
    <row r="6523" spans="1:16" ht="76.5">
      <c r="A6523" s="266">
        <v>25</v>
      </c>
      <c r="B6523" s="124"/>
      <c r="C6523" s="125" t="s">
        <v>694</v>
      </c>
      <c r="D6523" s="195">
        <v>43244</v>
      </c>
      <c r="E6523" s="124" t="s">
        <v>11832</v>
      </c>
      <c r="F6523" s="124" t="s">
        <v>1315</v>
      </c>
      <c r="G6523" s="124">
        <v>17794547</v>
      </c>
      <c r="H6523" s="124"/>
      <c r="I6523" s="128" t="s">
        <v>14059</v>
      </c>
      <c r="J6523" s="124"/>
      <c r="K6523" s="124"/>
      <c r="L6523" s="124"/>
      <c r="M6523" s="124"/>
      <c r="N6523" s="197">
        <v>84427.199999999997</v>
      </c>
      <c r="O6523" s="197">
        <v>0</v>
      </c>
      <c r="P6523" s="124" t="s">
        <v>1314</v>
      </c>
    </row>
    <row r="6524" spans="1:16" ht="76.5">
      <c r="A6524" s="266">
        <v>25</v>
      </c>
      <c r="B6524" s="124"/>
      <c r="C6524" s="125" t="s">
        <v>694</v>
      </c>
      <c r="D6524" s="195">
        <v>43244</v>
      </c>
      <c r="E6524" s="124" t="s">
        <v>11833</v>
      </c>
      <c r="F6524" s="124" t="s">
        <v>1315</v>
      </c>
      <c r="G6524" s="124">
        <v>17794631</v>
      </c>
      <c r="H6524" s="124"/>
      <c r="I6524" s="128" t="s">
        <v>14060</v>
      </c>
      <c r="J6524" s="124"/>
      <c r="K6524" s="124"/>
      <c r="L6524" s="124"/>
      <c r="M6524" s="124"/>
      <c r="N6524" s="197">
        <v>239286.74</v>
      </c>
      <c r="O6524" s="197">
        <v>0</v>
      </c>
      <c r="P6524" s="124" t="s">
        <v>1314</v>
      </c>
    </row>
    <row r="6525" spans="1:16" ht="76.5">
      <c r="A6525" s="266">
        <v>25</v>
      </c>
      <c r="B6525" s="124"/>
      <c r="C6525" s="125" t="s">
        <v>694</v>
      </c>
      <c r="D6525" s="195">
        <v>43244</v>
      </c>
      <c r="E6525" s="124" t="s">
        <v>11834</v>
      </c>
      <c r="F6525" s="124" t="s">
        <v>1315</v>
      </c>
      <c r="G6525" s="124">
        <v>17792454</v>
      </c>
      <c r="H6525" s="124"/>
      <c r="I6525" s="128" t="s">
        <v>14061</v>
      </c>
      <c r="J6525" s="124"/>
      <c r="K6525" s="124"/>
      <c r="L6525" s="124"/>
      <c r="M6525" s="124"/>
      <c r="N6525" s="197">
        <v>178291.38</v>
      </c>
      <c r="O6525" s="197">
        <v>0</v>
      </c>
      <c r="P6525" s="124" t="s">
        <v>1314</v>
      </c>
    </row>
    <row r="6526" spans="1:16" ht="76.5">
      <c r="A6526" s="266">
        <v>25</v>
      </c>
      <c r="B6526" s="124"/>
      <c r="C6526" s="125" t="s">
        <v>694</v>
      </c>
      <c r="D6526" s="195">
        <v>43244</v>
      </c>
      <c r="E6526" s="124" t="s">
        <v>11835</v>
      </c>
      <c r="F6526" s="124" t="s">
        <v>1315</v>
      </c>
      <c r="G6526" s="124">
        <v>17792527</v>
      </c>
      <c r="H6526" s="124"/>
      <c r="I6526" s="128" t="s">
        <v>14062</v>
      </c>
      <c r="J6526" s="124"/>
      <c r="K6526" s="124"/>
      <c r="L6526" s="124"/>
      <c r="M6526" s="124"/>
      <c r="N6526" s="197">
        <v>380270.21</v>
      </c>
      <c r="O6526" s="197">
        <v>0</v>
      </c>
      <c r="P6526" s="124" t="s">
        <v>1314</v>
      </c>
    </row>
    <row r="6527" spans="1:16" ht="76.5">
      <c r="A6527" s="266">
        <v>25</v>
      </c>
      <c r="B6527" s="124"/>
      <c r="C6527" s="125" t="s">
        <v>694</v>
      </c>
      <c r="D6527" s="195">
        <v>43244</v>
      </c>
      <c r="E6527" s="124" t="s">
        <v>11836</v>
      </c>
      <c r="F6527" s="124" t="s">
        <v>1315</v>
      </c>
      <c r="G6527" s="124">
        <v>17792548</v>
      </c>
      <c r="H6527" s="124"/>
      <c r="I6527" s="128" t="s">
        <v>14063</v>
      </c>
      <c r="J6527" s="124"/>
      <c r="K6527" s="124"/>
      <c r="L6527" s="124"/>
      <c r="M6527" s="124"/>
      <c r="N6527" s="197">
        <v>73010.59</v>
      </c>
      <c r="O6527" s="197">
        <v>0</v>
      </c>
      <c r="P6527" s="124" t="s">
        <v>1314</v>
      </c>
    </row>
    <row r="6528" spans="1:16" ht="76.5">
      <c r="A6528" s="266">
        <v>25</v>
      </c>
      <c r="B6528" s="124"/>
      <c r="C6528" s="125" t="s">
        <v>694</v>
      </c>
      <c r="D6528" s="195">
        <v>43244</v>
      </c>
      <c r="E6528" s="124" t="s">
        <v>11837</v>
      </c>
      <c r="F6528" s="124" t="s">
        <v>1315</v>
      </c>
      <c r="G6528" s="124">
        <v>17792560</v>
      </c>
      <c r="H6528" s="124"/>
      <c r="I6528" s="128" t="s">
        <v>14064</v>
      </c>
      <c r="J6528" s="124"/>
      <c r="K6528" s="124"/>
      <c r="L6528" s="124"/>
      <c r="M6528" s="124"/>
      <c r="N6528" s="197">
        <v>219137.68</v>
      </c>
      <c r="O6528" s="197">
        <v>0</v>
      </c>
      <c r="P6528" s="124" t="s">
        <v>1314</v>
      </c>
    </row>
    <row r="6529" spans="1:16" ht="76.5">
      <c r="A6529" s="266">
        <v>25</v>
      </c>
      <c r="B6529" s="124"/>
      <c r="C6529" s="125" t="s">
        <v>694</v>
      </c>
      <c r="D6529" s="195">
        <v>43244</v>
      </c>
      <c r="E6529" s="124" t="s">
        <v>11838</v>
      </c>
      <c r="F6529" s="124" t="s">
        <v>1315</v>
      </c>
      <c r="G6529" s="124">
        <v>17792564</v>
      </c>
      <c r="H6529" s="124"/>
      <c r="I6529" s="128" t="s">
        <v>14065</v>
      </c>
      <c r="J6529" s="124"/>
      <c r="K6529" s="124"/>
      <c r="L6529" s="124"/>
      <c r="M6529" s="124"/>
      <c r="N6529" s="197">
        <v>266633.71999999997</v>
      </c>
      <c r="O6529" s="197">
        <v>0</v>
      </c>
      <c r="P6529" s="124" t="s">
        <v>1314</v>
      </c>
    </row>
    <row r="6530" spans="1:16" ht="76.5">
      <c r="A6530" s="266">
        <v>25</v>
      </c>
      <c r="B6530" s="124"/>
      <c r="C6530" s="125" t="s">
        <v>694</v>
      </c>
      <c r="D6530" s="195">
        <v>43244</v>
      </c>
      <c r="E6530" s="124" t="s">
        <v>11839</v>
      </c>
      <c r="F6530" s="124" t="s">
        <v>1315</v>
      </c>
      <c r="G6530" s="124">
        <v>17792627</v>
      </c>
      <c r="H6530" s="124"/>
      <c r="I6530" s="128" t="s">
        <v>14066</v>
      </c>
      <c r="J6530" s="124"/>
      <c r="K6530" s="124"/>
      <c r="L6530" s="124"/>
      <c r="M6530" s="124"/>
      <c r="N6530" s="197">
        <v>363729.31</v>
      </c>
      <c r="O6530" s="197">
        <v>0</v>
      </c>
      <c r="P6530" s="124" t="s">
        <v>1314</v>
      </c>
    </row>
    <row r="6531" spans="1:16" ht="76.5">
      <c r="A6531" s="266">
        <v>25</v>
      </c>
      <c r="B6531" s="124"/>
      <c r="C6531" s="125" t="s">
        <v>694</v>
      </c>
      <c r="D6531" s="195">
        <v>43244</v>
      </c>
      <c r="E6531" s="124" t="s">
        <v>11840</v>
      </c>
      <c r="F6531" s="124" t="s">
        <v>1315</v>
      </c>
      <c r="G6531" s="124">
        <v>17792636</v>
      </c>
      <c r="H6531" s="124"/>
      <c r="I6531" s="128" t="s">
        <v>14067</v>
      </c>
      <c r="J6531" s="124"/>
      <c r="K6531" s="124"/>
      <c r="L6531" s="124"/>
      <c r="M6531" s="124"/>
      <c r="N6531" s="197">
        <v>361425.79</v>
      </c>
      <c r="O6531" s="197">
        <v>0</v>
      </c>
      <c r="P6531" s="124" t="s">
        <v>1314</v>
      </c>
    </row>
    <row r="6532" spans="1:16" ht="76.5">
      <c r="A6532" s="266">
        <v>25</v>
      </c>
      <c r="B6532" s="124"/>
      <c r="C6532" s="125" t="s">
        <v>694</v>
      </c>
      <c r="D6532" s="195">
        <v>43244</v>
      </c>
      <c r="E6532" s="124" t="s">
        <v>11841</v>
      </c>
      <c r="F6532" s="124" t="s">
        <v>1315</v>
      </c>
      <c r="G6532" s="124">
        <v>17792670</v>
      </c>
      <c r="H6532" s="124"/>
      <c r="I6532" s="128" t="s">
        <v>14068</v>
      </c>
      <c r="J6532" s="124"/>
      <c r="K6532" s="124"/>
      <c r="L6532" s="124"/>
      <c r="M6532" s="124"/>
      <c r="N6532" s="197">
        <v>342780.7</v>
      </c>
      <c r="O6532" s="197">
        <v>0</v>
      </c>
      <c r="P6532" s="124" t="s">
        <v>1314</v>
      </c>
    </row>
    <row r="6533" spans="1:16" ht="76.5">
      <c r="A6533" s="266">
        <v>25</v>
      </c>
      <c r="B6533" s="124"/>
      <c r="C6533" s="125" t="s">
        <v>694</v>
      </c>
      <c r="D6533" s="195">
        <v>43244</v>
      </c>
      <c r="E6533" s="124" t="s">
        <v>11842</v>
      </c>
      <c r="F6533" s="124" t="s">
        <v>1315</v>
      </c>
      <c r="G6533" s="124">
        <v>17792686</v>
      </c>
      <c r="H6533" s="124"/>
      <c r="I6533" s="128" t="s">
        <v>14069</v>
      </c>
      <c r="J6533" s="124"/>
      <c r="K6533" s="124"/>
      <c r="L6533" s="124"/>
      <c r="M6533" s="124"/>
      <c r="N6533" s="197">
        <v>197851.6</v>
      </c>
      <c r="O6533" s="197">
        <v>0</v>
      </c>
      <c r="P6533" s="124" t="s">
        <v>1314</v>
      </c>
    </row>
    <row r="6534" spans="1:16" ht="76.5">
      <c r="A6534" s="266">
        <v>25</v>
      </c>
      <c r="B6534" s="124"/>
      <c r="C6534" s="125" t="s">
        <v>694</v>
      </c>
      <c r="D6534" s="195">
        <v>43244</v>
      </c>
      <c r="E6534" s="124" t="s">
        <v>11843</v>
      </c>
      <c r="F6534" s="124" t="s">
        <v>1315</v>
      </c>
      <c r="G6534" s="124">
        <v>17792738</v>
      </c>
      <c r="H6534" s="124"/>
      <c r="I6534" s="128" t="s">
        <v>14070</v>
      </c>
      <c r="J6534" s="124"/>
      <c r="K6534" s="124"/>
      <c r="L6534" s="124"/>
      <c r="M6534" s="124"/>
      <c r="N6534" s="197">
        <v>719889.1</v>
      </c>
      <c r="O6534" s="197">
        <v>0</v>
      </c>
      <c r="P6534" s="124" t="s">
        <v>1314</v>
      </c>
    </row>
    <row r="6535" spans="1:16" ht="76.5">
      <c r="A6535" s="266">
        <v>25</v>
      </c>
      <c r="B6535" s="124"/>
      <c r="C6535" s="125" t="s">
        <v>694</v>
      </c>
      <c r="D6535" s="195">
        <v>43244</v>
      </c>
      <c r="E6535" s="124" t="s">
        <v>11844</v>
      </c>
      <c r="F6535" s="124" t="s">
        <v>1315</v>
      </c>
      <c r="G6535" s="124">
        <v>17778555</v>
      </c>
      <c r="H6535" s="124"/>
      <c r="I6535" s="128" t="s">
        <v>14071</v>
      </c>
      <c r="J6535" s="124"/>
      <c r="K6535" s="124"/>
      <c r="L6535" s="124"/>
      <c r="M6535" s="124"/>
      <c r="N6535" s="197">
        <v>328096.09999999998</v>
      </c>
      <c r="O6535" s="197">
        <v>0</v>
      </c>
      <c r="P6535" s="124" t="s">
        <v>1314</v>
      </c>
    </row>
    <row r="6536" spans="1:16" ht="76.5">
      <c r="A6536" s="266">
        <v>25</v>
      </c>
      <c r="B6536" s="124"/>
      <c r="C6536" s="125" t="s">
        <v>694</v>
      </c>
      <c r="D6536" s="195">
        <v>43244</v>
      </c>
      <c r="E6536" s="124" t="s">
        <v>11845</v>
      </c>
      <c r="F6536" s="124" t="s">
        <v>1315</v>
      </c>
      <c r="G6536" s="124">
        <v>17778595</v>
      </c>
      <c r="H6536" s="124"/>
      <c r="I6536" s="128" t="s">
        <v>14072</v>
      </c>
      <c r="J6536" s="124"/>
      <c r="K6536" s="124"/>
      <c r="L6536" s="124"/>
      <c r="M6536" s="124"/>
      <c r="N6536" s="197">
        <v>291743.40000000002</v>
      </c>
      <c r="O6536" s="197">
        <v>0</v>
      </c>
      <c r="P6536" s="124" t="s">
        <v>1314</v>
      </c>
    </row>
    <row r="6537" spans="1:16" ht="76.5">
      <c r="A6537" s="266">
        <v>25</v>
      </c>
      <c r="B6537" s="124"/>
      <c r="C6537" s="125" t="s">
        <v>694</v>
      </c>
      <c r="D6537" s="195">
        <v>43244</v>
      </c>
      <c r="E6537" s="124" t="s">
        <v>11846</v>
      </c>
      <c r="F6537" s="124" t="s">
        <v>1315</v>
      </c>
      <c r="G6537" s="124">
        <v>17778596</v>
      </c>
      <c r="H6537" s="124"/>
      <c r="I6537" s="128" t="s">
        <v>14073</v>
      </c>
      <c r="J6537" s="124"/>
      <c r="K6537" s="124"/>
      <c r="L6537" s="124"/>
      <c r="M6537" s="124"/>
      <c r="N6537" s="197">
        <v>216319.64</v>
      </c>
      <c r="O6537" s="197">
        <v>0</v>
      </c>
      <c r="P6537" s="124" t="s">
        <v>1314</v>
      </c>
    </row>
    <row r="6538" spans="1:16" ht="76.5">
      <c r="A6538" s="266">
        <v>25</v>
      </c>
      <c r="B6538" s="124"/>
      <c r="C6538" s="125" t="s">
        <v>694</v>
      </c>
      <c r="D6538" s="195">
        <v>43244</v>
      </c>
      <c r="E6538" s="124" t="s">
        <v>11847</v>
      </c>
      <c r="F6538" s="124" t="s">
        <v>1315</v>
      </c>
      <c r="G6538" s="124">
        <v>17778599</v>
      </c>
      <c r="H6538" s="124"/>
      <c r="I6538" s="128" t="s">
        <v>14074</v>
      </c>
      <c r="J6538" s="124"/>
      <c r="K6538" s="124"/>
      <c r="L6538" s="124"/>
      <c r="M6538" s="124"/>
      <c r="N6538" s="197">
        <v>3972095.97</v>
      </c>
      <c r="O6538" s="197">
        <v>0</v>
      </c>
      <c r="P6538" s="124" t="s">
        <v>1314</v>
      </c>
    </row>
    <row r="6539" spans="1:16" ht="51">
      <c r="A6539" s="266">
        <v>117</v>
      </c>
      <c r="B6539" s="124"/>
      <c r="C6539" s="125" t="s">
        <v>722</v>
      </c>
      <c r="D6539" s="195">
        <v>43244</v>
      </c>
      <c r="E6539" s="124" t="s">
        <v>11848</v>
      </c>
      <c r="F6539" s="124" t="s">
        <v>11</v>
      </c>
      <c r="G6539" s="124">
        <v>922567</v>
      </c>
      <c r="H6539" s="124"/>
      <c r="I6539" s="128" t="s">
        <v>14075</v>
      </c>
      <c r="J6539" s="124"/>
      <c r="K6539" s="124"/>
      <c r="L6539" s="124"/>
      <c r="M6539" s="124"/>
      <c r="N6539" s="197">
        <v>50</v>
      </c>
      <c r="O6539" s="197">
        <v>0</v>
      </c>
      <c r="P6539" s="124" t="s">
        <v>1314</v>
      </c>
    </row>
    <row r="6540" spans="1:16" ht="38.25">
      <c r="A6540" s="266">
        <v>16</v>
      </c>
      <c r="B6540" s="124"/>
      <c r="C6540" s="125" t="s">
        <v>692</v>
      </c>
      <c r="D6540" s="195">
        <v>43245</v>
      </c>
      <c r="E6540" s="124" t="s">
        <v>11849</v>
      </c>
      <c r="F6540" s="124" t="s">
        <v>3</v>
      </c>
      <c r="G6540" s="124">
        <v>1625965</v>
      </c>
      <c r="H6540" s="124"/>
      <c r="I6540" s="128" t="s">
        <v>14076</v>
      </c>
      <c r="J6540" s="124"/>
      <c r="K6540" s="124"/>
      <c r="L6540" s="124"/>
      <c r="M6540" s="124"/>
      <c r="N6540" s="197">
        <v>0</v>
      </c>
      <c r="O6540" s="197">
        <v>2410</v>
      </c>
      <c r="P6540" s="124" t="s">
        <v>1314</v>
      </c>
    </row>
    <row r="6541" spans="1:16" ht="63.75">
      <c r="A6541" s="266">
        <v>344</v>
      </c>
      <c r="B6541" s="124"/>
      <c r="C6541" s="125" t="s">
        <v>818</v>
      </c>
      <c r="D6541" s="195">
        <v>43245</v>
      </c>
      <c r="E6541" s="124" t="s">
        <v>11850</v>
      </c>
      <c r="F6541" s="124" t="s">
        <v>3</v>
      </c>
      <c r="G6541" s="124">
        <v>1625963</v>
      </c>
      <c r="H6541" s="124"/>
      <c r="I6541" s="128" t="s">
        <v>5783</v>
      </c>
      <c r="J6541" s="124"/>
      <c r="K6541" s="124"/>
      <c r="L6541" s="124"/>
      <c r="M6541" s="124"/>
      <c r="N6541" s="197">
        <v>0</v>
      </c>
      <c r="O6541" s="197">
        <v>4060</v>
      </c>
      <c r="P6541" s="124" t="s">
        <v>1314</v>
      </c>
    </row>
    <row r="6542" spans="1:16" ht="63.75">
      <c r="A6542" s="266">
        <v>76</v>
      </c>
      <c r="B6542" s="124"/>
      <c r="C6542" s="125" t="s">
        <v>706</v>
      </c>
      <c r="D6542" s="195">
        <v>43245</v>
      </c>
      <c r="E6542" s="124" t="s">
        <v>11851</v>
      </c>
      <c r="F6542" s="124" t="s">
        <v>3</v>
      </c>
      <c r="G6542" s="124">
        <v>1625939</v>
      </c>
      <c r="H6542" s="124"/>
      <c r="I6542" s="128" t="s">
        <v>14077</v>
      </c>
      <c r="J6542" s="124"/>
      <c r="K6542" s="124"/>
      <c r="L6542" s="124"/>
      <c r="M6542" s="124"/>
      <c r="N6542" s="197">
        <v>0</v>
      </c>
      <c r="O6542" s="197">
        <v>240</v>
      </c>
      <c r="P6542" s="124" t="s">
        <v>1314</v>
      </c>
    </row>
    <row r="6543" spans="1:16" ht="51">
      <c r="A6543" s="266" t="s">
        <v>626</v>
      </c>
      <c r="B6543" s="124"/>
      <c r="C6543" s="125" t="s">
        <v>1234</v>
      </c>
      <c r="D6543" s="195">
        <v>43245</v>
      </c>
      <c r="E6543" s="124" t="s">
        <v>11852</v>
      </c>
      <c r="F6543" s="124" t="s">
        <v>3</v>
      </c>
      <c r="G6543" s="124">
        <v>1625934</v>
      </c>
      <c r="H6543" s="124"/>
      <c r="I6543" s="128" t="s">
        <v>14078</v>
      </c>
      <c r="J6543" s="124"/>
      <c r="K6543" s="124"/>
      <c r="L6543" s="124"/>
      <c r="M6543" s="124"/>
      <c r="N6543" s="197">
        <v>0</v>
      </c>
      <c r="O6543" s="197">
        <v>190.6</v>
      </c>
      <c r="P6543" s="124" t="s">
        <v>1314</v>
      </c>
    </row>
    <row r="6544" spans="1:16" ht="51">
      <c r="A6544" s="266">
        <v>582</v>
      </c>
      <c r="B6544" s="124"/>
      <c r="C6544" s="125" t="s">
        <v>856</v>
      </c>
      <c r="D6544" s="195">
        <v>43245</v>
      </c>
      <c r="E6544" s="124" t="s">
        <v>11853</v>
      </c>
      <c r="F6544" s="124" t="s">
        <v>3</v>
      </c>
      <c r="G6544" s="124">
        <v>1625931</v>
      </c>
      <c r="H6544" s="124"/>
      <c r="I6544" s="128" t="s">
        <v>14079</v>
      </c>
      <c r="J6544" s="124"/>
      <c r="K6544" s="124"/>
      <c r="L6544" s="124"/>
      <c r="M6544" s="124"/>
      <c r="N6544" s="197">
        <v>0</v>
      </c>
      <c r="O6544" s="197">
        <v>0.75</v>
      </c>
      <c r="P6544" s="124" t="s">
        <v>1314</v>
      </c>
    </row>
    <row r="6545" spans="1:16" ht="51">
      <c r="A6545" s="266">
        <v>582</v>
      </c>
      <c r="B6545" s="124"/>
      <c r="C6545" s="125" t="s">
        <v>856</v>
      </c>
      <c r="D6545" s="195">
        <v>43245</v>
      </c>
      <c r="E6545" s="124" t="s">
        <v>11854</v>
      </c>
      <c r="F6545" s="124" t="s">
        <v>3</v>
      </c>
      <c r="G6545" s="124">
        <v>1625930</v>
      </c>
      <c r="H6545" s="124"/>
      <c r="I6545" s="128" t="s">
        <v>14080</v>
      </c>
      <c r="J6545" s="124"/>
      <c r="K6545" s="124"/>
      <c r="L6545" s="124"/>
      <c r="M6545" s="124"/>
      <c r="N6545" s="197">
        <v>0</v>
      </c>
      <c r="O6545" s="197">
        <v>0.63</v>
      </c>
      <c r="P6545" s="124" t="s">
        <v>1314</v>
      </c>
    </row>
    <row r="6546" spans="1:16" ht="51">
      <c r="A6546" s="266">
        <v>582</v>
      </c>
      <c r="B6546" s="124"/>
      <c r="C6546" s="125" t="s">
        <v>856</v>
      </c>
      <c r="D6546" s="195">
        <v>43245</v>
      </c>
      <c r="E6546" s="124" t="s">
        <v>11855</v>
      </c>
      <c r="F6546" s="124" t="s">
        <v>3</v>
      </c>
      <c r="G6546" s="124">
        <v>1625929</v>
      </c>
      <c r="H6546" s="124"/>
      <c r="I6546" s="128" t="s">
        <v>14081</v>
      </c>
      <c r="J6546" s="124"/>
      <c r="K6546" s="124"/>
      <c r="L6546" s="124"/>
      <c r="M6546" s="124"/>
      <c r="N6546" s="197">
        <v>0</v>
      </c>
      <c r="O6546" s="197">
        <v>0.75</v>
      </c>
      <c r="P6546" s="124" t="s">
        <v>1314</v>
      </c>
    </row>
    <row r="6547" spans="1:16" ht="51">
      <c r="A6547" s="266">
        <v>41</v>
      </c>
      <c r="B6547" s="124"/>
      <c r="C6547" s="125" t="s">
        <v>697</v>
      </c>
      <c r="D6547" s="195">
        <v>43245</v>
      </c>
      <c r="E6547" s="124" t="s">
        <v>11856</v>
      </c>
      <c r="F6547" s="124" t="s">
        <v>3</v>
      </c>
      <c r="G6547" s="124">
        <v>1625928</v>
      </c>
      <c r="H6547" s="124"/>
      <c r="I6547" s="128" t="s">
        <v>14082</v>
      </c>
      <c r="J6547" s="124"/>
      <c r="K6547" s="124"/>
      <c r="L6547" s="124"/>
      <c r="M6547" s="124"/>
      <c r="N6547" s="197">
        <v>0</v>
      </c>
      <c r="O6547" s="197">
        <v>0.19</v>
      </c>
      <c r="P6547" s="124" t="s">
        <v>1314</v>
      </c>
    </row>
    <row r="6548" spans="1:16" ht="51">
      <c r="A6548" s="266">
        <v>41</v>
      </c>
      <c r="B6548" s="124"/>
      <c r="C6548" s="125" t="s">
        <v>697</v>
      </c>
      <c r="D6548" s="195">
        <v>43245</v>
      </c>
      <c r="E6548" s="124" t="s">
        <v>11857</v>
      </c>
      <c r="F6548" s="124" t="s">
        <v>3</v>
      </c>
      <c r="G6548" s="124">
        <v>1625972</v>
      </c>
      <c r="H6548" s="124"/>
      <c r="I6548" s="128" t="s">
        <v>14083</v>
      </c>
      <c r="J6548" s="124"/>
      <c r="K6548" s="124"/>
      <c r="L6548" s="124"/>
      <c r="M6548" s="124"/>
      <c r="N6548" s="197">
        <v>0</v>
      </c>
      <c r="O6548" s="197">
        <v>70</v>
      </c>
      <c r="P6548" s="124" t="s">
        <v>1314</v>
      </c>
    </row>
    <row r="6549" spans="1:16" ht="51">
      <c r="A6549" s="266">
        <v>309</v>
      </c>
      <c r="B6549" s="124"/>
      <c r="C6549" s="125" t="s">
        <v>806</v>
      </c>
      <c r="D6549" s="195">
        <v>43245</v>
      </c>
      <c r="E6549" s="124" t="s">
        <v>11858</v>
      </c>
      <c r="F6549" s="124" t="s">
        <v>3</v>
      </c>
      <c r="G6549" s="124">
        <v>1625982</v>
      </c>
      <c r="H6549" s="124"/>
      <c r="I6549" s="128" t="s">
        <v>14084</v>
      </c>
      <c r="J6549" s="124"/>
      <c r="K6549" s="124"/>
      <c r="L6549" s="124"/>
      <c r="M6549" s="124"/>
      <c r="N6549" s="197">
        <v>0</v>
      </c>
      <c r="O6549" s="197">
        <v>22</v>
      </c>
      <c r="P6549" s="124" t="s">
        <v>1314</v>
      </c>
    </row>
    <row r="6550" spans="1:16" ht="38.25">
      <c r="A6550" s="266">
        <v>592</v>
      </c>
      <c r="B6550" s="124"/>
      <c r="C6550" s="125" t="s">
        <v>862</v>
      </c>
      <c r="D6550" s="195">
        <v>43245</v>
      </c>
      <c r="E6550" s="124" t="s">
        <v>11859</v>
      </c>
      <c r="F6550" s="124" t="s">
        <v>3</v>
      </c>
      <c r="G6550" s="124">
        <v>1625992</v>
      </c>
      <c r="H6550" s="124"/>
      <c r="I6550" s="128" t="s">
        <v>14085</v>
      </c>
      <c r="J6550" s="124"/>
      <c r="K6550" s="124"/>
      <c r="L6550" s="124"/>
      <c r="M6550" s="124"/>
      <c r="N6550" s="197">
        <v>0</v>
      </c>
      <c r="O6550" s="197">
        <v>282.10000000000002</v>
      </c>
      <c r="P6550" s="124" t="s">
        <v>1314</v>
      </c>
    </row>
    <row r="6551" spans="1:16" ht="51">
      <c r="A6551" s="266">
        <v>592</v>
      </c>
      <c r="B6551" s="124"/>
      <c r="C6551" s="125" t="s">
        <v>862</v>
      </c>
      <c r="D6551" s="195">
        <v>43245</v>
      </c>
      <c r="E6551" s="124" t="s">
        <v>11860</v>
      </c>
      <c r="F6551" s="124" t="s">
        <v>3</v>
      </c>
      <c r="G6551" s="124">
        <v>1625993</v>
      </c>
      <c r="H6551" s="124"/>
      <c r="I6551" s="128" t="s">
        <v>14086</v>
      </c>
      <c r="J6551" s="124"/>
      <c r="K6551" s="124"/>
      <c r="L6551" s="124"/>
      <c r="M6551" s="124"/>
      <c r="N6551" s="197">
        <v>0</v>
      </c>
      <c r="O6551" s="197">
        <v>21</v>
      </c>
      <c r="P6551" s="124" t="s">
        <v>1314</v>
      </c>
    </row>
    <row r="6552" spans="1:16" ht="51">
      <c r="A6552" s="266">
        <v>592</v>
      </c>
      <c r="B6552" s="124"/>
      <c r="C6552" s="125" t="s">
        <v>862</v>
      </c>
      <c r="D6552" s="195">
        <v>43245</v>
      </c>
      <c r="E6552" s="124" t="s">
        <v>11861</v>
      </c>
      <c r="F6552" s="124" t="s">
        <v>3</v>
      </c>
      <c r="G6552" s="124">
        <v>1625998</v>
      </c>
      <c r="H6552" s="124"/>
      <c r="I6552" s="128" t="s">
        <v>14087</v>
      </c>
      <c r="J6552" s="124"/>
      <c r="K6552" s="124"/>
      <c r="L6552" s="124"/>
      <c r="M6552" s="124"/>
      <c r="N6552" s="197">
        <v>0</v>
      </c>
      <c r="O6552" s="197">
        <v>871</v>
      </c>
      <c r="P6552" s="124" t="s">
        <v>1314</v>
      </c>
    </row>
    <row r="6553" spans="1:16" ht="63.75">
      <c r="A6553" s="266">
        <v>598</v>
      </c>
      <c r="B6553" s="124"/>
      <c r="C6553" s="125" t="s">
        <v>10040</v>
      </c>
      <c r="D6553" s="195">
        <v>43245</v>
      </c>
      <c r="E6553" s="124" t="s">
        <v>11862</v>
      </c>
      <c r="F6553" s="124" t="s">
        <v>3</v>
      </c>
      <c r="G6553" s="124">
        <v>1626014</v>
      </c>
      <c r="H6553" s="124"/>
      <c r="I6553" s="128" t="s">
        <v>14088</v>
      </c>
      <c r="J6553" s="124"/>
      <c r="K6553" s="124"/>
      <c r="L6553" s="124"/>
      <c r="M6553" s="124"/>
      <c r="N6553" s="197">
        <v>0</v>
      </c>
      <c r="O6553" s="197">
        <v>784.80000000000007</v>
      </c>
      <c r="P6553" s="124" t="s">
        <v>1314</v>
      </c>
    </row>
    <row r="6554" spans="1:16" ht="51">
      <c r="A6554" s="266">
        <v>41</v>
      </c>
      <c r="B6554" s="124"/>
      <c r="C6554" s="125" t="s">
        <v>697</v>
      </c>
      <c r="D6554" s="195">
        <v>43245</v>
      </c>
      <c r="E6554" s="124" t="s">
        <v>11863</v>
      </c>
      <c r="F6554" s="124" t="s">
        <v>3</v>
      </c>
      <c r="G6554" s="124">
        <v>1626030</v>
      </c>
      <c r="H6554" s="124"/>
      <c r="I6554" s="128" t="s">
        <v>13821</v>
      </c>
      <c r="J6554" s="124"/>
      <c r="K6554" s="124"/>
      <c r="L6554" s="124"/>
      <c r="M6554" s="124"/>
      <c r="N6554" s="197">
        <v>0</v>
      </c>
      <c r="O6554" s="197">
        <v>1513</v>
      </c>
      <c r="P6554" s="124" t="s">
        <v>1314</v>
      </c>
    </row>
    <row r="6555" spans="1:16" ht="51">
      <c r="A6555" s="266" t="s">
        <v>619</v>
      </c>
      <c r="B6555" s="124"/>
      <c r="C6555" s="125" t="s">
        <v>713</v>
      </c>
      <c r="D6555" s="195">
        <v>43245</v>
      </c>
      <c r="E6555" s="124" t="s">
        <v>11864</v>
      </c>
      <c r="F6555" s="124" t="s">
        <v>3</v>
      </c>
      <c r="G6555" s="124">
        <v>1626040</v>
      </c>
      <c r="H6555" s="124"/>
      <c r="I6555" s="128" t="s">
        <v>14089</v>
      </c>
      <c r="J6555" s="124"/>
      <c r="K6555" s="124"/>
      <c r="L6555" s="124"/>
      <c r="M6555" s="124"/>
      <c r="N6555" s="197">
        <v>0</v>
      </c>
      <c r="O6555" s="197">
        <v>50</v>
      </c>
      <c r="P6555" s="124" t="s">
        <v>1314</v>
      </c>
    </row>
    <row r="6556" spans="1:16" ht="51">
      <c r="A6556" s="266" t="s">
        <v>619</v>
      </c>
      <c r="B6556" s="124"/>
      <c r="C6556" s="125" t="s">
        <v>713</v>
      </c>
      <c r="D6556" s="195">
        <v>43245</v>
      </c>
      <c r="E6556" s="124" t="s">
        <v>11865</v>
      </c>
      <c r="F6556" s="124" t="s">
        <v>3</v>
      </c>
      <c r="G6556" s="124">
        <v>1626063</v>
      </c>
      <c r="H6556" s="124"/>
      <c r="I6556" s="128" t="s">
        <v>14090</v>
      </c>
      <c r="J6556" s="124"/>
      <c r="K6556" s="124"/>
      <c r="L6556" s="124"/>
      <c r="M6556" s="124"/>
      <c r="N6556" s="197">
        <v>0</v>
      </c>
      <c r="O6556" s="197">
        <v>371</v>
      </c>
      <c r="P6556" s="124" t="s">
        <v>1314</v>
      </c>
    </row>
    <row r="6557" spans="1:16" ht="51">
      <c r="A6557" s="266" t="s">
        <v>619</v>
      </c>
      <c r="B6557" s="124"/>
      <c r="C6557" s="125" t="s">
        <v>713</v>
      </c>
      <c r="D6557" s="195">
        <v>43245</v>
      </c>
      <c r="E6557" s="124" t="s">
        <v>11866</v>
      </c>
      <c r="F6557" s="124" t="s">
        <v>3</v>
      </c>
      <c r="G6557" s="124">
        <v>1625922</v>
      </c>
      <c r="H6557" s="124"/>
      <c r="I6557" s="128" t="s">
        <v>14091</v>
      </c>
      <c r="J6557" s="124"/>
      <c r="K6557" s="124"/>
      <c r="L6557" s="124"/>
      <c r="M6557" s="124"/>
      <c r="N6557" s="197">
        <v>0</v>
      </c>
      <c r="O6557" s="197">
        <v>927.5</v>
      </c>
      <c r="P6557" s="124" t="s">
        <v>1314</v>
      </c>
    </row>
    <row r="6558" spans="1:16" ht="51">
      <c r="A6558" s="266">
        <v>222</v>
      </c>
      <c r="B6558" s="124"/>
      <c r="C6558" s="125" t="s">
        <v>764</v>
      </c>
      <c r="D6558" s="195">
        <v>43245</v>
      </c>
      <c r="E6558" s="124" t="s">
        <v>11867</v>
      </c>
      <c r="F6558" s="124" t="s">
        <v>3</v>
      </c>
      <c r="G6558" s="124">
        <v>1625923</v>
      </c>
      <c r="H6558" s="124"/>
      <c r="I6558" s="128" t="s">
        <v>14092</v>
      </c>
      <c r="J6558" s="124"/>
      <c r="K6558" s="124"/>
      <c r="L6558" s="124"/>
      <c r="M6558" s="124"/>
      <c r="N6558" s="197">
        <v>0</v>
      </c>
      <c r="O6558" s="197">
        <v>2581.1799999999998</v>
      </c>
      <c r="P6558" s="124" t="s">
        <v>1314</v>
      </c>
    </row>
    <row r="6559" spans="1:16" ht="38.25">
      <c r="A6559" s="266">
        <v>681</v>
      </c>
      <c r="B6559" s="124"/>
      <c r="C6559" s="125" t="s">
        <v>237</v>
      </c>
      <c r="D6559" s="195">
        <v>43245</v>
      </c>
      <c r="E6559" s="124" t="s">
        <v>11868</v>
      </c>
      <c r="F6559" s="124" t="s">
        <v>3</v>
      </c>
      <c r="G6559" s="124">
        <v>1626197</v>
      </c>
      <c r="H6559" s="124"/>
      <c r="I6559" s="128" t="s">
        <v>14093</v>
      </c>
      <c r="J6559" s="124"/>
      <c r="K6559" s="124"/>
      <c r="L6559" s="124"/>
      <c r="M6559" s="124"/>
      <c r="N6559" s="197">
        <v>0</v>
      </c>
      <c r="O6559" s="197">
        <v>26</v>
      </c>
      <c r="P6559" s="124" t="s">
        <v>1314</v>
      </c>
    </row>
    <row r="6560" spans="1:16" ht="51">
      <c r="A6560" s="266">
        <v>132</v>
      </c>
      <c r="B6560" s="124"/>
      <c r="C6560" s="125" t="s">
        <v>728</v>
      </c>
      <c r="D6560" s="195">
        <v>43245</v>
      </c>
      <c r="E6560" s="124" t="s">
        <v>11869</v>
      </c>
      <c r="F6560" s="124" t="s">
        <v>3</v>
      </c>
      <c r="G6560" s="124">
        <v>1626207</v>
      </c>
      <c r="H6560" s="124"/>
      <c r="I6560" s="128" t="s">
        <v>9108</v>
      </c>
      <c r="J6560" s="124"/>
      <c r="K6560" s="124"/>
      <c r="L6560" s="124"/>
      <c r="M6560" s="124"/>
      <c r="N6560" s="197">
        <v>0</v>
      </c>
      <c r="O6560" s="197">
        <v>300</v>
      </c>
      <c r="P6560" s="124" t="s">
        <v>1314</v>
      </c>
    </row>
    <row r="6561" spans="1:16" ht="51">
      <c r="A6561" s="266">
        <v>41</v>
      </c>
      <c r="B6561" s="124"/>
      <c r="C6561" s="125" t="s">
        <v>697</v>
      </c>
      <c r="D6561" s="195">
        <v>43245</v>
      </c>
      <c r="E6561" s="124" t="s">
        <v>11870</v>
      </c>
      <c r="F6561" s="124" t="s">
        <v>3</v>
      </c>
      <c r="G6561" s="124">
        <v>1626085</v>
      </c>
      <c r="H6561" s="124"/>
      <c r="I6561" s="128" t="s">
        <v>14094</v>
      </c>
      <c r="J6561" s="124"/>
      <c r="K6561" s="124"/>
      <c r="L6561" s="124"/>
      <c r="M6561" s="124"/>
      <c r="N6561" s="197">
        <v>0</v>
      </c>
      <c r="O6561" s="197">
        <v>100</v>
      </c>
      <c r="P6561" s="124" t="s">
        <v>1314</v>
      </c>
    </row>
    <row r="6562" spans="1:16" ht="51">
      <c r="A6562" s="266">
        <v>526</v>
      </c>
      <c r="B6562" s="124"/>
      <c r="C6562" s="125" t="s">
        <v>846</v>
      </c>
      <c r="D6562" s="195">
        <v>43245</v>
      </c>
      <c r="E6562" s="124" t="s">
        <v>11871</v>
      </c>
      <c r="F6562" s="124" t="s">
        <v>3</v>
      </c>
      <c r="G6562" s="124">
        <v>1626087</v>
      </c>
      <c r="H6562" s="124"/>
      <c r="I6562" s="128" t="s">
        <v>14095</v>
      </c>
      <c r="J6562" s="124"/>
      <c r="K6562" s="124"/>
      <c r="L6562" s="124"/>
      <c r="M6562" s="124"/>
      <c r="N6562" s="197">
        <v>0</v>
      </c>
      <c r="O6562" s="197">
        <v>76</v>
      </c>
      <c r="P6562" s="124" t="s">
        <v>1314</v>
      </c>
    </row>
    <row r="6563" spans="1:16" ht="51">
      <c r="A6563" s="266">
        <v>574</v>
      </c>
      <c r="B6563" s="124"/>
      <c r="C6563" s="125" t="s">
        <v>850</v>
      </c>
      <c r="D6563" s="195">
        <v>43245</v>
      </c>
      <c r="E6563" s="124" t="s">
        <v>11872</v>
      </c>
      <c r="F6563" s="124" t="s">
        <v>3</v>
      </c>
      <c r="G6563" s="124">
        <v>1626094</v>
      </c>
      <c r="H6563" s="124"/>
      <c r="I6563" s="128" t="s">
        <v>14096</v>
      </c>
      <c r="J6563" s="124"/>
      <c r="K6563" s="124"/>
      <c r="L6563" s="124"/>
      <c r="M6563" s="124"/>
      <c r="N6563" s="197">
        <v>0</v>
      </c>
      <c r="O6563" s="197">
        <v>4</v>
      </c>
      <c r="P6563" s="124" t="s">
        <v>1314</v>
      </c>
    </row>
    <row r="6564" spans="1:16" ht="51">
      <c r="A6564" s="266" t="s">
        <v>619</v>
      </c>
      <c r="B6564" s="124"/>
      <c r="C6564" s="125" t="s">
        <v>713</v>
      </c>
      <c r="D6564" s="195">
        <v>43245</v>
      </c>
      <c r="E6564" s="124" t="s">
        <v>11873</v>
      </c>
      <c r="F6564" s="124" t="s">
        <v>3</v>
      </c>
      <c r="G6564" s="124">
        <v>1626097</v>
      </c>
      <c r="H6564" s="124"/>
      <c r="I6564" s="128" t="s">
        <v>14097</v>
      </c>
      <c r="J6564" s="124"/>
      <c r="K6564" s="124"/>
      <c r="L6564" s="124"/>
      <c r="M6564" s="124"/>
      <c r="N6564" s="197">
        <v>0</v>
      </c>
      <c r="O6564" s="197">
        <v>1584</v>
      </c>
      <c r="P6564" s="124" t="s">
        <v>1314</v>
      </c>
    </row>
    <row r="6565" spans="1:16" ht="51">
      <c r="A6565" s="266" t="s">
        <v>619</v>
      </c>
      <c r="B6565" s="124"/>
      <c r="C6565" s="125" t="s">
        <v>713</v>
      </c>
      <c r="D6565" s="195">
        <v>43245</v>
      </c>
      <c r="E6565" s="124" t="s">
        <v>11874</v>
      </c>
      <c r="F6565" s="124" t="s">
        <v>3</v>
      </c>
      <c r="G6565" s="124">
        <v>1626104</v>
      </c>
      <c r="H6565" s="124"/>
      <c r="I6565" s="128" t="s">
        <v>14098</v>
      </c>
      <c r="J6565" s="124"/>
      <c r="K6565" s="124"/>
      <c r="L6565" s="124"/>
      <c r="M6565" s="124"/>
      <c r="N6565" s="197">
        <v>0</v>
      </c>
      <c r="O6565" s="197">
        <v>2472.92</v>
      </c>
      <c r="P6565" s="124" t="s">
        <v>1314</v>
      </c>
    </row>
    <row r="6566" spans="1:16" ht="51">
      <c r="A6566" s="266" t="s">
        <v>619</v>
      </c>
      <c r="B6566" s="124"/>
      <c r="C6566" s="125" t="s">
        <v>713</v>
      </c>
      <c r="D6566" s="195">
        <v>43245</v>
      </c>
      <c r="E6566" s="124" t="s">
        <v>11875</v>
      </c>
      <c r="F6566" s="124" t="s">
        <v>3</v>
      </c>
      <c r="G6566" s="124">
        <v>1626137</v>
      </c>
      <c r="H6566" s="124"/>
      <c r="I6566" s="128" t="s">
        <v>14099</v>
      </c>
      <c r="J6566" s="124"/>
      <c r="K6566" s="124"/>
      <c r="L6566" s="124"/>
      <c r="M6566" s="124"/>
      <c r="N6566" s="197">
        <v>0</v>
      </c>
      <c r="O6566" s="197">
        <v>740</v>
      </c>
      <c r="P6566" s="124" t="s">
        <v>1314</v>
      </c>
    </row>
    <row r="6567" spans="1:16" ht="51">
      <c r="A6567" s="266">
        <v>16</v>
      </c>
      <c r="B6567" s="124"/>
      <c r="C6567" s="125" t="s">
        <v>692</v>
      </c>
      <c r="D6567" s="195">
        <v>43245</v>
      </c>
      <c r="E6567" s="124" t="s">
        <v>11876</v>
      </c>
      <c r="F6567" s="124" t="s">
        <v>3</v>
      </c>
      <c r="G6567" s="124">
        <v>1626142</v>
      </c>
      <c r="H6567" s="124"/>
      <c r="I6567" s="128" t="s">
        <v>14100</v>
      </c>
      <c r="J6567" s="124"/>
      <c r="K6567" s="124"/>
      <c r="L6567" s="124"/>
      <c r="M6567" s="124"/>
      <c r="N6567" s="197">
        <v>0</v>
      </c>
      <c r="O6567" s="197">
        <v>752</v>
      </c>
      <c r="P6567" s="124" t="s">
        <v>1314</v>
      </c>
    </row>
    <row r="6568" spans="1:16" ht="51">
      <c r="A6568" s="266" t="s">
        <v>619</v>
      </c>
      <c r="B6568" s="124"/>
      <c r="C6568" s="125" t="s">
        <v>713</v>
      </c>
      <c r="D6568" s="195">
        <v>43245</v>
      </c>
      <c r="E6568" s="124" t="s">
        <v>11877</v>
      </c>
      <c r="F6568" s="124" t="s">
        <v>3</v>
      </c>
      <c r="G6568" s="124">
        <v>1626143</v>
      </c>
      <c r="H6568" s="124"/>
      <c r="I6568" s="128" t="s">
        <v>14101</v>
      </c>
      <c r="J6568" s="124"/>
      <c r="K6568" s="124"/>
      <c r="L6568" s="124"/>
      <c r="M6568" s="124"/>
      <c r="N6568" s="197">
        <v>0</v>
      </c>
      <c r="O6568" s="197">
        <v>0.8</v>
      </c>
      <c r="P6568" s="124" t="s">
        <v>1314</v>
      </c>
    </row>
    <row r="6569" spans="1:16" ht="51">
      <c r="A6569" s="266" t="s">
        <v>619</v>
      </c>
      <c r="B6569" s="124"/>
      <c r="C6569" s="125" t="s">
        <v>713</v>
      </c>
      <c r="D6569" s="195">
        <v>43245</v>
      </c>
      <c r="E6569" s="124" t="s">
        <v>11878</v>
      </c>
      <c r="F6569" s="124" t="s">
        <v>3</v>
      </c>
      <c r="G6569" s="124">
        <v>1626144</v>
      </c>
      <c r="H6569" s="124"/>
      <c r="I6569" s="128" t="s">
        <v>14102</v>
      </c>
      <c r="J6569" s="124"/>
      <c r="K6569" s="124"/>
      <c r="L6569" s="124"/>
      <c r="M6569" s="124"/>
      <c r="N6569" s="197">
        <v>0</v>
      </c>
      <c r="O6569" s="197">
        <v>324</v>
      </c>
      <c r="P6569" s="124" t="s">
        <v>1314</v>
      </c>
    </row>
    <row r="6570" spans="1:16" ht="51">
      <c r="A6570" s="266">
        <v>526</v>
      </c>
      <c r="B6570" s="124"/>
      <c r="C6570" s="125" t="s">
        <v>846</v>
      </c>
      <c r="D6570" s="195">
        <v>43245</v>
      </c>
      <c r="E6570" s="124" t="s">
        <v>11879</v>
      </c>
      <c r="F6570" s="124" t="s">
        <v>3</v>
      </c>
      <c r="G6570" s="124">
        <v>1626148</v>
      </c>
      <c r="H6570" s="124"/>
      <c r="I6570" s="128" t="s">
        <v>14103</v>
      </c>
      <c r="J6570" s="124"/>
      <c r="K6570" s="124"/>
      <c r="L6570" s="124"/>
      <c r="M6570" s="124"/>
      <c r="N6570" s="197">
        <v>0</v>
      </c>
      <c r="O6570" s="197">
        <v>739.6</v>
      </c>
      <c r="P6570" s="124" t="s">
        <v>1314</v>
      </c>
    </row>
    <row r="6571" spans="1:16" ht="51">
      <c r="A6571" s="266" t="s">
        <v>619</v>
      </c>
      <c r="B6571" s="124"/>
      <c r="C6571" s="125" t="s">
        <v>713</v>
      </c>
      <c r="D6571" s="195">
        <v>43245</v>
      </c>
      <c r="E6571" s="124" t="s">
        <v>11880</v>
      </c>
      <c r="F6571" s="124" t="s">
        <v>3</v>
      </c>
      <c r="G6571" s="124">
        <v>1626149</v>
      </c>
      <c r="H6571" s="124"/>
      <c r="I6571" s="128" t="s">
        <v>14104</v>
      </c>
      <c r="J6571" s="124"/>
      <c r="K6571" s="124"/>
      <c r="L6571" s="124"/>
      <c r="M6571" s="124"/>
      <c r="N6571" s="197">
        <v>0</v>
      </c>
      <c r="O6571" s="197">
        <v>500</v>
      </c>
      <c r="P6571" s="124" t="s">
        <v>1314</v>
      </c>
    </row>
    <row r="6572" spans="1:16" ht="51">
      <c r="A6572" s="266" t="s">
        <v>619</v>
      </c>
      <c r="B6572" s="124"/>
      <c r="C6572" s="125" t="s">
        <v>713</v>
      </c>
      <c r="D6572" s="195">
        <v>43245</v>
      </c>
      <c r="E6572" s="124" t="s">
        <v>11881</v>
      </c>
      <c r="F6572" s="124" t="s">
        <v>3</v>
      </c>
      <c r="G6572" s="124">
        <v>1626165</v>
      </c>
      <c r="H6572" s="124"/>
      <c r="I6572" s="128" t="s">
        <v>14105</v>
      </c>
      <c r="J6572" s="124"/>
      <c r="K6572" s="124"/>
      <c r="L6572" s="124"/>
      <c r="M6572" s="124"/>
      <c r="N6572" s="197">
        <v>0</v>
      </c>
      <c r="O6572" s="197">
        <v>646</v>
      </c>
      <c r="P6572" s="124" t="s">
        <v>1314</v>
      </c>
    </row>
    <row r="6573" spans="1:16" ht="38.25">
      <c r="A6573" s="266">
        <v>70</v>
      </c>
      <c r="B6573" s="124"/>
      <c r="C6573" s="125" t="s">
        <v>705</v>
      </c>
      <c r="D6573" s="195">
        <v>43245</v>
      </c>
      <c r="E6573" s="124" t="s">
        <v>11882</v>
      </c>
      <c r="F6573" s="124" t="s">
        <v>3</v>
      </c>
      <c r="G6573" s="124">
        <v>1626190</v>
      </c>
      <c r="H6573" s="124"/>
      <c r="I6573" s="128" t="s">
        <v>14106</v>
      </c>
      <c r="J6573" s="124"/>
      <c r="K6573" s="124"/>
      <c r="L6573" s="124"/>
      <c r="M6573" s="124"/>
      <c r="N6573" s="197">
        <v>0</v>
      </c>
      <c r="O6573" s="197">
        <v>2040.5</v>
      </c>
      <c r="P6573" s="124" t="s">
        <v>1314</v>
      </c>
    </row>
    <row r="6574" spans="1:16" ht="38.25">
      <c r="A6574" s="266">
        <v>681</v>
      </c>
      <c r="B6574" s="124"/>
      <c r="C6574" s="125" t="s">
        <v>237</v>
      </c>
      <c r="D6574" s="195">
        <v>43245</v>
      </c>
      <c r="E6574" s="124" t="s">
        <v>11883</v>
      </c>
      <c r="F6574" s="124" t="s">
        <v>3</v>
      </c>
      <c r="G6574" s="124">
        <v>1626194</v>
      </c>
      <c r="H6574" s="124"/>
      <c r="I6574" s="128" t="s">
        <v>14093</v>
      </c>
      <c r="J6574" s="124"/>
      <c r="K6574" s="124"/>
      <c r="L6574" s="124"/>
      <c r="M6574" s="124"/>
      <c r="N6574" s="197">
        <v>0</v>
      </c>
      <c r="O6574" s="197">
        <v>250.5</v>
      </c>
      <c r="P6574" s="124" t="s">
        <v>1314</v>
      </c>
    </row>
    <row r="6575" spans="1:16" ht="63.75">
      <c r="A6575" s="266">
        <v>290</v>
      </c>
      <c r="B6575" s="124"/>
      <c r="C6575" s="125" t="s">
        <v>793</v>
      </c>
      <c r="D6575" s="195">
        <v>43245</v>
      </c>
      <c r="E6575" s="124" t="s">
        <v>11884</v>
      </c>
      <c r="F6575" s="124" t="s">
        <v>3</v>
      </c>
      <c r="G6575" s="124">
        <v>1626001</v>
      </c>
      <c r="H6575" s="124"/>
      <c r="I6575" s="128" t="s">
        <v>14107</v>
      </c>
      <c r="J6575" s="124"/>
      <c r="K6575" s="124"/>
      <c r="L6575" s="124"/>
      <c r="M6575" s="124"/>
      <c r="N6575" s="197">
        <v>0</v>
      </c>
      <c r="O6575" s="197">
        <v>124</v>
      </c>
      <c r="P6575" s="124" t="s">
        <v>1314</v>
      </c>
    </row>
    <row r="6576" spans="1:16" ht="51">
      <c r="A6576" s="266">
        <v>290</v>
      </c>
      <c r="B6576" s="124"/>
      <c r="C6576" s="125" t="s">
        <v>793</v>
      </c>
      <c r="D6576" s="195">
        <v>43245</v>
      </c>
      <c r="E6576" s="124" t="s">
        <v>11885</v>
      </c>
      <c r="F6576" s="124" t="s">
        <v>3</v>
      </c>
      <c r="G6576" s="124">
        <v>1626006</v>
      </c>
      <c r="H6576" s="124"/>
      <c r="I6576" s="128" t="s">
        <v>14108</v>
      </c>
      <c r="J6576" s="124"/>
      <c r="K6576" s="124"/>
      <c r="L6576" s="124"/>
      <c r="M6576" s="124"/>
      <c r="N6576" s="197">
        <v>0</v>
      </c>
      <c r="O6576" s="197">
        <v>4325.1499999999996</v>
      </c>
      <c r="P6576" s="124" t="s">
        <v>1314</v>
      </c>
    </row>
    <row r="6577" spans="1:16" ht="63.75">
      <c r="A6577" s="266">
        <v>287</v>
      </c>
      <c r="B6577" s="124"/>
      <c r="C6577" s="125" t="s">
        <v>790</v>
      </c>
      <c r="D6577" s="195">
        <v>43245</v>
      </c>
      <c r="E6577" s="124" t="s">
        <v>11886</v>
      </c>
      <c r="F6577" s="124" t="s">
        <v>3</v>
      </c>
      <c r="G6577" s="124">
        <v>1626007</v>
      </c>
      <c r="H6577" s="124"/>
      <c r="I6577" s="128" t="s">
        <v>14109</v>
      </c>
      <c r="J6577" s="124"/>
      <c r="K6577" s="124"/>
      <c r="L6577" s="124"/>
      <c r="M6577" s="124"/>
      <c r="N6577" s="197">
        <v>0</v>
      </c>
      <c r="O6577" s="197">
        <v>216569.17</v>
      </c>
      <c r="P6577" s="124" t="s">
        <v>1314</v>
      </c>
    </row>
    <row r="6578" spans="1:16" ht="63.75">
      <c r="A6578" s="266">
        <v>290</v>
      </c>
      <c r="B6578" s="124"/>
      <c r="C6578" s="125" t="s">
        <v>793</v>
      </c>
      <c r="D6578" s="195">
        <v>43245</v>
      </c>
      <c r="E6578" s="124" t="s">
        <v>11887</v>
      </c>
      <c r="F6578" s="124" t="s">
        <v>3</v>
      </c>
      <c r="G6578" s="124">
        <v>1626009</v>
      </c>
      <c r="H6578" s="124"/>
      <c r="I6578" s="128" t="s">
        <v>14110</v>
      </c>
      <c r="J6578" s="124"/>
      <c r="K6578" s="124"/>
      <c r="L6578" s="124"/>
      <c r="M6578" s="124"/>
      <c r="N6578" s="197">
        <v>0</v>
      </c>
      <c r="O6578" s="197">
        <v>150</v>
      </c>
      <c r="P6578" s="124" t="s">
        <v>1314</v>
      </c>
    </row>
    <row r="6579" spans="1:16" ht="51">
      <c r="A6579" s="266">
        <v>290</v>
      </c>
      <c r="B6579" s="124"/>
      <c r="C6579" s="125" t="s">
        <v>793</v>
      </c>
      <c r="D6579" s="195">
        <v>43245</v>
      </c>
      <c r="E6579" s="124" t="s">
        <v>11888</v>
      </c>
      <c r="F6579" s="124" t="s">
        <v>3</v>
      </c>
      <c r="G6579" s="124">
        <v>1626013</v>
      </c>
      <c r="H6579" s="124"/>
      <c r="I6579" s="128" t="s">
        <v>14111</v>
      </c>
      <c r="J6579" s="124"/>
      <c r="K6579" s="124"/>
      <c r="L6579" s="124"/>
      <c r="M6579" s="124"/>
      <c r="N6579" s="197">
        <v>0</v>
      </c>
      <c r="O6579" s="197">
        <v>2014</v>
      </c>
      <c r="P6579" s="124" t="s">
        <v>1314</v>
      </c>
    </row>
    <row r="6580" spans="1:16" ht="51">
      <c r="A6580" s="266">
        <v>290</v>
      </c>
      <c r="B6580" s="124"/>
      <c r="C6580" s="125" t="s">
        <v>793</v>
      </c>
      <c r="D6580" s="195">
        <v>43245</v>
      </c>
      <c r="E6580" s="124" t="s">
        <v>11889</v>
      </c>
      <c r="F6580" s="124" t="s">
        <v>3</v>
      </c>
      <c r="G6580" s="124">
        <v>1626016</v>
      </c>
      <c r="H6580" s="124"/>
      <c r="I6580" s="128" t="s">
        <v>14112</v>
      </c>
      <c r="J6580" s="124"/>
      <c r="K6580" s="124"/>
      <c r="L6580" s="124"/>
      <c r="M6580" s="124"/>
      <c r="N6580" s="197">
        <v>0</v>
      </c>
      <c r="O6580" s="197">
        <v>144</v>
      </c>
      <c r="P6580" s="124" t="s">
        <v>1314</v>
      </c>
    </row>
    <row r="6581" spans="1:16" ht="63.75">
      <c r="A6581" s="266" t="s">
        <v>619</v>
      </c>
      <c r="B6581" s="124"/>
      <c r="C6581" s="125" t="s">
        <v>713</v>
      </c>
      <c r="D6581" s="195">
        <v>43245</v>
      </c>
      <c r="E6581" s="124" t="s">
        <v>11890</v>
      </c>
      <c r="F6581" s="124" t="s">
        <v>3</v>
      </c>
      <c r="G6581" s="124">
        <v>1626020</v>
      </c>
      <c r="H6581" s="124"/>
      <c r="I6581" s="128" t="s">
        <v>14113</v>
      </c>
      <c r="J6581" s="124"/>
      <c r="K6581" s="124"/>
      <c r="L6581" s="124"/>
      <c r="M6581" s="124"/>
      <c r="N6581" s="197">
        <v>0</v>
      </c>
      <c r="O6581" s="197">
        <v>2006728.08</v>
      </c>
      <c r="P6581" s="124" t="s">
        <v>1314</v>
      </c>
    </row>
    <row r="6582" spans="1:16" ht="89.25">
      <c r="A6582" s="266">
        <v>587</v>
      </c>
      <c r="B6582" s="124"/>
      <c r="C6582" s="125" t="s">
        <v>858</v>
      </c>
      <c r="D6582" s="195">
        <v>43245</v>
      </c>
      <c r="E6582" s="124" t="s">
        <v>11891</v>
      </c>
      <c r="F6582" s="124" t="s">
        <v>3</v>
      </c>
      <c r="G6582" s="124">
        <v>1626032</v>
      </c>
      <c r="H6582" s="124"/>
      <c r="I6582" s="128" t="s">
        <v>14114</v>
      </c>
      <c r="J6582" s="124"/>
      <c r="K6582" s="124"/>
      <c r="L6582" s="124"/>
      <c r="M6582" s="124"/>
      <c r="N6582" s="197">
        <v>0</v>
      </c>
      <c r="O6582" s="197">
        <v>5566.62</v>
      </c>
      <c r="P6582" s="124" t="s">
        <v>1314</v>
      </c>
    </row>
    <row r="6583" spans="1:16" ht="63.75">
      <c r="A6583" s="266">
        <v>650</v>
      </c>
      <c r="B6583" s="124"/>
      <c r="C6583" s="125" t="s">
        <v>232</v>
      </c>
      <c r="D6583" s="195">
        <v>43245</v>
      </c>
      <c r="E6583" s="124" t="s">
        <v>11892</v>
      </c>
      <c r="F6583" s="124" t="s">
        <v>3</v>
      </c>
      <c r="G6583" s="124">
        <v>1625909</v>
      </c>
      <c r="H6583" s="124"/>
      <c r="I6583" s="128" t="s">
        <v>14115</v>
      </c>
      <c r="J6583" s="124"/>
      <c r="K6583" s="124"/>
      <c r="L6583" s="124"/>
      <c r="M6583" s="124"/>
      <c r="N6583" s="197">
        <v>0</v>
      </c>
      <c r="O6583" s="197">
        <v>3265</v>
      </c>
      <c r="P6583" s="124" t="s">
        <v>1314</v>
      </c>
    </row>
    <row r="6584" spans="1:16" ht="51">
      <c r="A6584" s="266" t="s">
        <v>619</v>
      </c>
      <c r="B6584" s="124"/>
      <c r="C6584" s="125" t="s">
        <v>713</v>
      </c>
      <c r="D6584" s="195">
        <v>43245</v>
      </c>
      <c r="E6584" s="124" t="s">
        <v>11893</v>
      </c>
      <c r="F6584" s="124" t="s">
        <v>3</v>
      </c>
      <c r="G6584" s="124">
        <v>1625952</v>
      </c>
      <c r="H6584" s="124"/>
      <c r="I6584" s="128" t="s">
        <v>14116</v>
      </c>
      <c r="J6584" s="124"/>
      <c r="K6584" s="124"/>
      <c r="L6584" s="124"/>
      <c r="M6584" s="124"/>
      <c r="N6584" s="197">
        <v>0</v>
      </c>
      <c r="O6584" s="197">
        <v>65.820000000000007</v>
      </c>
      <c r="P6584" s="124" t="s">
        <v>1314</v>
      </c>
    </row>
    <row r="6585" spans="1:16" ht="51">
      <c r="A6585" s="266" t="s">
        <v>619</v>
      </c>
      <c r="B6585" s="124"/>
      <c r="C6585" s="125" t="s">
        <v>713</v>
      </c>
      <c r="D6585" s="195">
        <v>43245</v>
      </c>
      <c r="E6585" s="124" t="s">
        <v>11894</v>
      </c>
      <c r="F6585" s="124" t="s">
        <v>3</v>
      </c>
      <c r="G6585" s="124">
        <v>1625955</v>
      </c>
      <c r="H6585" s="124"/>
      <c r="I6585" s="128" t="s">
        <v>14117</v>
      </c>
      <c r="J6585" s="124"/>
      <c r="K6585" s="124"/>
      <c r="L6585" s="124"/>
      <c r="M6585" s="124"/>
      <c r="N6585" s="197">
        <v>0</v>
      </c>
      <c r="O6585" s="197">
        <v>11746</v>
      </c>
      <c r="P6585" s="124" t="s">
        <v>1314</v>
      </c>
    </row>
    <row r="6586" spans="1:16" ht="51">
      <c r="A6586" s="266" t="s">
        <v>619</v>
      </c>
      <c r="B6586" s="124"/>
      <c r="C6586" s="125" t="s">
        <v>713</v>
      </c>
      <c r="D6586" s="195">
        <v>43245</v>
      </c>
      <c r="E6586" s="124" t="s">
        <v>11895</v>
      </c>
      <c r="F6586" s="124" t="s">
        <v>3</v>
      </c>
      <c r="G6586" s="124">
        <v>1625957</v>
      </c>
      <c r="H6586" s="124"/>
      <c r="I6586" s="128" t="s">
        <v>14118</v>
      </c>
      <c r="J6586" s="124"/>
      <c r="K6586" s="124"/>
      <c r="L6586" s="124"/>
      <c r="M6586" s="124"/>
      <c r="N6586" s="197">
        <v>0</v>
      </c>
      <c r="O6586" s="197">
        <v>45726.83</v>
      </c>
      <c r="P6586" s="124" t="s">
        <v>1314</v>
      </c>
    </row>
    <row r="6587" spans="1:16" ht="51">
      <c r="A6587" s="266">
        <v>206</v>
      </c>
      <c r="B6587" s="124"/>
      <c r="C6587" s="125" t="s">
        <v>758</v>
      </c>
      <c r="D6587" s="195">
        <v>43245</v>
      </c>
      <c r="E6587" s="124" t="s">
        <v>11896</v>
      </c>
      <c r="F6587" s="124" t="s">
        <v>3</v>
      </c>
      <c r="G6587" s="124">
        <v>1625968</v>
      </c>
      <c r="H6587" s="124"/>
      <c r="I6587" s="128" t="s">
        <v>14119</v>
      </c>
      <c r="J6587" s="124"/>
      <c r="K6587" s="124"/>
      <c r="L6587" s="124"/>
      <c r="M6587" s="124"/>
      <c r="N6587" s="197">
        <v>0</v>
      </c>
      <c r="O6587" s="197">
        <v>1438</v>
      </c>
      <c r="P6587" s="124" t="s">
        <v>1314</v>
      </c>
    </row>
    <row r="6588" spans="1:16" ht="51">
      <c r="A6588" s="266">
        <v>206</v>
      </c>
      <c r="B6588" s="124"/>
      <c r="C6588" s="125" t="s">
        <v>758</v>
      </c>
      <c r="D6588" s="195">
        <v>43245</v>
      </c>
      <c r="E6588" s="124" t="s">
        <v>11897</v>
      </c>
      <c r="F6588" s="124" t="s">
        <v>3</v>
      </c>
      <c r="G6588" s="124">
        <v>1625969</v>
      </c>
      <c r="H6588" s="124"/>
      <c r="I6588" s="128" t="s">
        <v>14120</v>
      </c>
      <c r="J6588" s="124"/>
      <c r="K6588" s="124"/>
      <c r="L6588" s="124"/>
      <c r="M6588" s="124"/>
      <c r="N6588" s="197">
        <v>0</v>
      </c>
      <c r="O6588" s="197">
        <v>55</v>
      </c>
      <c r="P6588" s="124" t="s">
        <v>1314</v>
      </c>
    </row>
    <row r="6589" spans="1:16" ht="51">
      <c r="A6589" s="266">
        <v>206</v>
      </c>
      <c r="B6589" s="124"/>
      <c r="C6589" s="125" t="s">
        <v>758</v>
      </c>
      <c r="D6589" s="195">
        <v>43245</v>
      </c>
      <c r="E6589" s="124" t="s">
        <v>11898</v>
      </c>
      <c r="F6589" s="124" t="s">
        <v>3</v>
      </c>
      <c r="G6589" s="124">
        <v>1625970</v>
      </c>
      <c r="H6589" s="124"/>
      <c r="I6589" s="128" t="s">
        <v>14121</v>
      </c>
      <c r="J6589" s="124"/>
      <c r="K6589" s="124"/>
      <c r="L6589" s="124"/>
      <c r="M6589" s="124"/>
      <c r="N6589" s="197">
        <v>0</v>
      </c>
      <c r="O6589" s="197">
        <v>235</v>
      </c>
      <c r="P6589" s="124" t="s">
        <v>1314</v>
      </c>
    </row>
    <row r="6590" spans="1:16" ht="63.75">
      <c r="A6590" s="266">
        <v>20</v>
      </c>
      <c r="B6590" s="124"/>
      <c r="C6590" s="125" t="s">
        <v>693</v>
      </c>
      <c r="D6590" s="195">
        <v>43245</v>
      </c>
      <c r="E6590" s="124" t="s">
        <v>11899</v>
      </c>
      <c r="F6590" s="124" t="s">
        <v>3</v>
      </c>
      <c r="G6590" s="124">
        <v>1625975</v>
      </c>
      <c r="H6590" s="124"/>
      <c r="I6590" s="128" t="s">
        <v>14122</v>
      </c>
      <c r="J6590" s="124"/>
      <c r="K6590" s="124"/>
      <c r="L6590" s="124"/>
      <c r="M6590" s="124"/>
      <c r="N6590" s="197">
        <v>0</v>
      </c>
      <c r="O6590" s="197">
        <v>12391.33</v>
      </c>
      <c r="P6590" s="124" t="s">
        <v>1314</v>
      </c>
    </row>
    <row r="6591" spans="1:16" ht="51">
      <c r="A6591" s="266">
        <v>15</v>
      </c>
      <c r="B6591" s="124"/>
      <c r="C6591" s="125" t="s">
        <v>691</v>
      </c>
      <c r="D6591" s="195">
        <v>43245</v>
      </c>
      <c r="E6591" s="124" t="s">
        <v>11900</v>
      </c>
      <c r="F6591" s="124" t="s">
        <v>3</v>
      </c>
      <c r="G6591" s="124">
        <v>1625977</v>
      </c>
      <c r="H6591" s="124"/>
      <c r="I6591" s="128" t="s">
        <v>14123</v>
      </c>
      <c r="J6591" s="124"/>
      <c r="K6591" s="124"/>
      <c r="L6591" s="124"/>
      <c r="M6591" s="124"/>
      <c r="N6591" s="197">
        <v>0</v>
      </c>
      <c r="O6591" s="197">
        <v>3154.69</v>
      </c>
      <c r="P6591" s="124" t="s">
        <v>1314</v>
      </c>
    </row>
    <row r="6592" spans="1:16" ht="51">
      <c r="A6592" s="266">
        <v>592</v>
      </c>
      <c r="B6592" s="124"/>
      <c r="C6592" s="125" t="s">
        <v>862</v>
      </c>
      <c r="D6592" s="195">
        <v>43245</v>
      </c>
      <c r="E6592" s="124" t="s">
        <v>11901</v>
      </c>
      <c r="F6592" s="124" t="s">
        <v>3</v>
      </c>
      <c r="G6592" s="124">
        <v>1625991</v>
      </c>
      <c r="H6592" s="124"/>
      <c r="I6592" s="128" t="s">
        <v>14124</v>
      </c>
      <c r="J6592" s="124"/>
      <c r="K6592" s="124"/>
      <c r="L6592" s="124"/>
      <c r="M6592" s="124"/>
      <c r="N6592" s="197">
        <v>0</v>
      </c>
      <c r="O6592" s="197">
        <v>1898.3400000000001</v>
      </c>
      <c r="P6592" s="124" t="s">
        <v>1314</v>
      </c>
    </row>
    <row r="6593" spans="1:16" ht="51">
      <c r="A6593" s="266">
        <v>578</v>
      </c>
      <c r="B6593" s="124"/>
      <c r="C6593" s="125" t="s">
        <v>853</v>
      </c>
      <c r="D6593" s="195">
        <v>43245</v>
      </c>
      <c r="E6593" s="124" t="s">
        <v>11902</v>
      </c>
      <c r="F6593" s="124" t="s">
        <v>3</v>
      </c>
      <c r="G6593" s="124">
        <v>1625994</v>
      </c>
      <c r="H6593" s="124"/>
      <c r="I6593" s="128" t="s">
        <v>14125</v>
      </c>
      <c r="J6593" s="124"/>
      <c r="K6593" s="124"/>
      <c r="L6593" s="124"/>
      <c r="M6593" s="124"/>
      <c r="N6593" s="197">
        <v>0</v>
      </c>
      <c r="O6593" s="197">
        <v>360</v>
      </c>
      <c r="P6593" s="124" t="s">
        <v>1314</v>
      </c>
    </row>
    <row r="6594" spans="1:16" ht="63.75">
      <c r="A6594" s="266">
        <v>290</v>
      </c>
      <c r="B6594" s="124"/>
      <c r="C6594" s="125" t="s">
        <v>793</v>
      </c>
      <c r="D6594" s="195">
        <v>43245</v>
      </c>
      <c r="E6594" s="124" t="s">
        <v>11903</v>
      </c>
      <c r="F6594" s="124" t="s">
        <v>3</v>
      </c>
      <c r="G6594" s="124">
        <v>1625995</v>
      </c>
      <c r="H6594" s="124"/>
      <c r="I6594" s="128" t="s">
        <v>14126</v>
      </c>
      <c r="J6594" s="124"/>
      <c r="K6594" s="124"/>
      <c r="L6594" s="124"/>
      <c r="M6594" s="124"/>
      <c r="N6594" s="197">
        <v>0</v>
      </c>
      <c r="O6594" s="197">
        <v>10</v>
      </c>
      <c r="P6594" s="124" t="s">
        <v>1314</v>
      </c>
    </row>
    <row r="6595" spans="1:16" ht="51">
      <c r="A6595" s="266">
        <v>578</v>
      </c>
      <c r="B6595" s="124"/>
      <c r="C6595" s="125" t="s">
        <v>853</v>
      </c>
      <c r="D6595" s="195">
        <v>43245</v>
      </c>
      <c r="E6595" s="124" t="s">
        <v>11904</v>
      </c>
      <c r="F6595" s="124" t="s">
        <v>3</v>
      </c>
      <c r="G6595" s="124">
        <v>1625997</v>
      </c>
      <c r="H6595" s="124"/>
      <c r="I6595" s="128" t="s">
        <v>14127</v>
      </c>
      <c r="J6595" s="124"/>
      <c r="K6595" s="124"/>
      <c r="L6595" s="124"/>
      <c r="M6595" s="124"/>
      <c r="N6595" s="197">
        <v>0</v>
      </c>
      <c r="O6595" s="197">
        <v>3846.12</v>
      </c>
      <c r="P6595" s="124" t="s">
        <v>1314</v>
      </c>
    </row>
    <row r="6596" spans="1:16" ht="63.75">
      <c r="A6596" s="266">
        <v>287</v>
      </c>
      <c r="B6596" s="124"/>
      <c r="C6596" s="125" t="s">
        <v>790</v>
      </c>
      <c r="D6596" s="195">
        <v>43245</v>
      </c>
      <c r="E6596" s="124" t="s">
        <v>11905</v>
      </c>
      <c r="F6596" s="124" t="s">
        <v>3</v>
      </c>
      <c r="G6596" s="124">
        <v>1626000</v>
      </c>
      <c r="H6596" s="124"/>
      <c r="I6596" s="128" t="s">
        <v>14128</v>
      </c>
      <c r="J6596" s="124"/>
      <c r="K6596" s="124"/>
      <c r="L6596" s="124"/>
      <c r="M6596" s="124"/>
      <c r="N6596" s="197">
        <v>0</v>
      </c>
      <c r="O6596" s="197">
        <v>82506.22</v>
      </c>
      <c r="P6596" s="124" t="s">
        <v>1314</v>
      </c>
    </row>
    <row r="6597" spans="1:16" ht="89.25">
      <c r="A6597" s="266">
        <v>10</v>
      </c>
      <c r="B6597" s="124"/>
      <c r="C6597" s="125" t="s">
        <v>690</v>
      </c>
      <c r="D6597" s="195">
        <v>43245</v>
      </c>
      <c r="E6597" s="124" t="s">
        <v>11906</v>
      </c>
      <c r="F6597" s="124" t="s">
        <v>15</v>
      </c>
      <c r="G6597" s="124">
        <v>5042</v>
      </c>
      <c r="H6597" s="124"/>
      <c r="I6597" s="128" t="s">
        <v>14129</v>
      </c>
      <c r="J6597" s="124"/>
      <c r="K6597" s="124"/>
      <c r="L6597" s="124"/>
      <c r="M6597" s="124"/>
      <c r="N6597" s="197">
        <v>7971.92</v>
      </c>
      <c r="O6597" s="197">
        <v>0</v>
      </c>
      <c r="P6597" s="124" t="s">
        <v>1314</v>
      </c>
    </row>
    <row r="6598" spans="1:16" ht="76.5">
      <c r="A6598" s="266">
        <v>25</v>
      </c>
      <c r="B6598" s="124"/>
      <c r="C6598" s="125" t="s">
        <v>694</v>
      </c>
      <c r="D6598" s="195">
        <v>43245</v>
      </c>
      <c r="E6598" s="124" t="s">
        <v>11907</v>
      </c>
      <c r="F6598" s="124" t="s">
        <v>1315</v>
      </c>
      <c r="G6598" s="124">
        <v>17794745</v>
      </c>
      <c r="H6598" s="124"/>
      <c r="I6598" s="128" t="s">
        <v>14130</v>
      </c>
      <c r="J6598" s="124"/>
      <c r="K6598" s="124"/>
      <c r="L6598" s="124"/>
      <c r="M6598" s="124"/>
      <c r="N6598" s="197">
        <v>1387679.95</v>
      </c>
      <c r="O6598" s="197">
        <v>0</v>
      </c>
      <c r="P6598" s="124" t="s">
        <v>1314</v>
      </c>
    </row>
    <row r="6599" spans="1:16" ht="63.75">
      <c r="A6599" s="266">
        <v>373</v>
      </c>
      <c r="B6599" s="124"/>
      <c r="C6599" s="125" t="s">
        <v>1269</v>
      </c>
      <c r="D6599" s="195">
        <v>43245</v>
      </c>
      <c r="E6599" s="124" t="s">
        <v>11908</v>
      </c>
      <c r="F6599" s="124" t="s">
        <v>1315</v>
      </c>
      <c r="G6599" s="124">
        <v>17795918</v>
      </c>
      <c r="H6599" s="124"/>
      <c r="I6599" s="128" t="s">
        <v>14131</v>
      </c>
      <c r="J6599" s="124"/>
      <c r="K6599" s="124"/>
      <c r="L6599" s="124"/>
      <c r="M6599" s="124"/>
      <c r="N6599" s="197">
        <v>0</v>
      </c>
      <c r="O6599" s="197">
        <v>5961569.46</v>
      </c>
      <c r="P6599" s="124" t="s">
        <v>1314</v>
      </c>
    </row>
    <row r="6600" spans="1:16" ht="76.5">
      <c r="A6600" s="266">
        <v>380</v>
      </c>
      <c r="B6600" s="124"/>
      <c r="C6600" s="125" t="s">
        <v>2614</v>
      </c>
      <c r="D6600" s="195">
        <v>43245</v>
      </c>
      <c r="E6600" s="124" t="s">
        <v>11909</v>
      </c>
      <c r="F6600" s="124" t="s">
        <v>1315</v>
      </c>
      <c r="G6600" s="124">
        <v>17792758</v>
      </c>
      <c r="H6600" s="124"/>
      <c r="I6600" s="128" t="s">
        <v>14132</v>
      </c>
      <c r="J6600" s="124"/>
      <c r="K6600" s="124"/>
      <c r="L6600" s="124"/>
      <c r="M6600" s="124"/>
      <c r="N6600" s="197">
        <v>0</v>
      </c>
      <c r="O6600" s="197">
        <v>1673864.4</v>
      </c>
      <c r="P6600" s="124" t="s">
        <v>1314</v>
      </c>
    </row>
    <row r="6601" spans="1:16" ht="63.75">
      <c r="A6601" s="266">
        <v>16</v>
      </c>
      <c r="B6601" s="124"/>
      <c r="C6601" s="125" t="s">
        <v>692</v>
      </c>
      <c r="D6601" s="195">
        <v>43245</v>
      </c>
      <c r="E6601" s="124" t="s">
        <v>11910</v>
      </c>
      <c r="F6601" s="124" t="s">
        <v>1257</v>
      </c>
      <c r="G6601" s="124">
        <v>5040</v>
      </c>
      <c r="H6601" s="124"/>
      <c r="I6601" s="128" t="s">
        <v>14133</v>
      </c>
      <c r="J6601" s="124"/>
      <c r="K6601" s="124"/>
      <c r="L6601" s="124"/>
      <c r="M6601" s="124"/>
      <c r="N6601" s="197">
        <v>149.74</v>
      </c>
      <c r="O6601" s="197">
        <v>0</v>
      </c>
      <c r="P6601" s="124" t="s">
        <v>1314</v>
      </c>
    </row>
    <row r="6602" spans="1:16" ht="63.75">
      <c r="A6602" s="266">
        <v>16</v>
      </c>
      <c r="B6602" s="124"/>
      <c r="C6602" s="125" t="s">
        <v>692</v>
      </c>
      <c r="D6602" s="195">
        <v>43245</v>
      </c>
      <c r="E6602" s="124" t="s">
        <v>11911</v>
      </c>
      <c r="F6602" s="124" t="s">
        <v>15</v>
      </c>
      <c r="G6602" s="124">
        <v>5040</v>
      </c>
      <c r="H6602" s="124"/>
      <c r="I6602" s="128" t="s">
        <v>14134</v>
      </c>
      <c r="J6602" s="124"/>
      <c r="K6602" s="124"/>
      <c r="L6602" s="124"/>
      <c r="M6602" s="124"/>
      <c r="N6602" s="197">
        <v>285.57</v>
      </c>
      <c r="O6602" s="197">
        <v>0</v>
      </c>
      <c r="P6602" s="124" t="s">
        <v>1314</v>
      </c>
    </row>
    <row r="6603" spans="1:16" ht="76.5">
      <c r="A6603" s="266">
        <v>16</v>
      </c>
      <c r="B6603" s="124"/>
      <c r="C6603" s="125" t="s">
        <v>692</v>
      </c>
      <c r="D6603" s="195">
        <v>43245</v>
      </c>
      <c r="E6603" s="124" t="s">
        <v>11912</v>
      </c>
      <c r="F6603" s="124" t="s">
        <v>1315</v>
      </c>
      <c r="G6603" s="124">
        <v>17813651</v>
      </c>
      <c r="H6603" s="124"/>
      <c r="I6603" s="128" t="s">
        <v>14135</v>
      </c>
      <c r="J6603" s="124"/>
      <c r="K6603" s="124"/>
      <c r="L6603" s="124"/>
      <c r="M6603" s="124"/>
      <c r="N6603" s="197">
        <v>400</v>
      </c>
      <c r="O6603" s="197">
        <v>0</v>
      </c>
      <c r="P6603" s="124" t="s">
        <v>1314</v>
      </c>
    </row>
    <row r="6604" spans="1:16" ht="76.5">
      <c r="A6604" s="266">
        <v>16</v>
      </c>
      <c r="B6604" s="124"/>
      <c r="C6604" s="125" t="s">
        <v>692</v>
      </c>
      <c r="D6604" s="195">
        <v>43245</v>
      </c>
      <c r="E6604" s="124" t="s">
        <v>11913</v>
      </c>
      <c r="F6604" s="124" t="s">
        <v>1315</v>
      </c>
      <c r="G6604" s="124">
        <v>17813488</v>
      </c>
      <c r="H6604" s="124"/>
      <c r="I6604" s="128" t="s">
        <v>14136</v>
      </c>
      <c r="J6604" s="124"/>
      <c r="K6604" s="124"/>
      <c r="L6604" s="124"/>
      <c r="M6604" s="124"/>
      <c r="N6604" s="197">
        <v>11100</v>
      </c>
      <c r="O6604" s="197">
        <v>0</v>
      </c>
      <c r="P6604" s="124" t="s">
        <v>1314</v>
      </c>
    </row>
    <row r="6605" spans="1:16" ht="63.75">
      <c r="A6605" s="266" t="s">
        <v>620</v>
      </c>
      <c r="B6605" s="124"/>
      <c r="C6605" s="125" t="s">
        <v>714</v>
      </c>
      <c r="D6605" s="195">
        <v>43245</v>
      </c>
      <c r="E6605" s="124" t="s">
        <v>11914</v>
      </c>
      <c r="F6605" s="124" t="s">
        <v>11</v>
      </c>
      <c r="G6605" s="124">
        <v>10775</v>
      </c>
      <c r="H6605" s="124"/>
      <c r="I6605" s="128" t="s">
        <v>14137</v>
      </c>
      <c r="J6605" s="124"/>
      <c r="K6605" s="124"/>
      <c r="L6605" s="124"/>
      <c r="M6605" s="124"/>
      <c r="N6605" s="197">
        <v>9030.49</v>
      </c>
      <c r="O6605" s="197">
        <v>0</v>
      </c>
      <c r="P6605" s="124" t="s">
        <v>1314</v>
      </c>
    </row>
    <row r="6606" spans="1:16" ht="63.75">
      <c r="A6606" s="266" t="s">
        <v>620</v>
      </c>
      <c r="B6606" s="124"/>
      <c r="C6606" s="125" t="s">
        <v>714</v>
      </c>
      <c r="D6606" s="195">
        <v>43245</v>
      </c>
      <c r="E6606" s="124" t="s">
        <v>11915</v>
      </c>
      <c r="F6606" s="124" t="s">
        <v>11</v>
      </c>
      <c r="G6606" s="124">
        <v>10759</v>
      </c>
      <c r="H6606" s="124"/>
      <c r="I6606" s="128" t="s">
        <v>14138</v>
      </c>
      <c r="J6606" s="124"/>
      <c r="K6606" s="124"/>
      <c r="L6606" s="124"/>
      <c r="M6606" s="124"/>
      <c r="N6606" s="197">
        <v>2569.9499999999998</v>
      </c>
      <c r="O6606" s="197">
        <v>0</v>
      </c>
      <c r="P6606" s="124" t="s">
        <v>1314</v>
      </c>
    </row>
    <row r="6607" spans="1:16" ht="51">
      <c r="A6607" s="266" t="s">
        <v>620</v>
      </c>
      <c r="B6607" s="124"/>
      <c r="C6607" s="125" t="s">
        <v>714</v>
      </c>
      <c r="D6607" s="195">
        <v>43245</v>
      </c>
      <c r="E6607" s="124" t="s">
        <v>11916</v>
      </c>
      <c r="F6607" s="124" t="s">
        <v>11</v>
      </c>
      <c r="G6607" s="124">
        <v>10722</v>
      </c>
      <c r="H6607" s="124"/>
      <c r="I6607" s="128" t="s">
        <v>14139</v>
      </c>
      <c r="J6607" s="124"/>
      <c r="K6607" s="124"/>
      <c r="L6607" s="124"/>
      <c r="M6607" s="124"/>
      <c r="N6607" s="197">
        <v>301.83</v>
      </c>
      <c r="O6607" s="197">
        <v>0</v>
      </c>
      <c r="P6607" s="124" t="s">
        <v>1314</v>
      </c>
    </row>
    <row r="6608" spans="1:16" ht="63.75">
      <c r="A6608" s="266" t="s">
        <v>620</v>
      </c>
      <c r="B6608" s="124"/>
      <c r="C6608" s="125" t="s">
        <v>714</v>
      </c>
      <c r="D6608" s="195">
        <v>43245</v>
      </c>
      <c r="E6608" s="124" t="s">
        <v>11917</v>
      </c>
      <c r="F6608" s="124" t="s">
        <v>11</v>
      </c>
      <c r="G6608" s="124">
        <v>10725</v>
      </c>
      <c r="H6608" s="124"/>
      <c r="I6608" s="128" t="s">
        <v>14140</v>
      </c>
      <c r="J6608" s="124"/>
      <c r="K6608" s="124"/>
      <c r="L6608" s="124"/>
      <c r="M6608" s="124"/>
      <c r="N6608" s="197">
        <v>2536.75</v>
      </c>
      <c r="O6608" s="197">
        <v>0</v>
      </c>
      <c r="P6608" s="124" t="s">
        <v>1314</v>
      </c>
    </row>
    <row r="6609" spans="1:16" ht="76.5">
      <c r="A6609" s="266">
        <v>16</v>
      </c>
      <c r="B6609" s="124"/>
      <c r="C6609" s="125" t="s">
        <v>692</v>
      </c>
      <c r="D6609" s="195">
        <v>43245</v>
      </c>
      <c r="E6609" s="124" t="s">
        <v>11918</v>
      </c>
      <c r="F6609" s="124" t="s">
        <v>1257</v>
      </c>
      <c r="G6609" s="124">
        <v>5038</v>
      </c>
      <c r="H6609" s="124"/>
      <c r="I6609" s="128" t="s">
        <v>14141</v>
      </c>
      <c r="J6609" s="124"/>
      <c r="K6609" s="124"/>
      <c r="L6609" s="124"/>
      <c r="M6609" s="124"/>
      <c r="N6609" s="197">
        <v>193.62</v>
      </c>
      <c r="O6609" s="197">
        <v>0</v>
      </c>
      <c r="P6609" s="124" t="s">
        <v>1314</v>
      </c>
    </row>
    <row r="6610" spans="1:16" ht="63.75">
      <c r="A6610" s="266">
        <v>16</v>
      </c>
      <c r="B6610" s="124"/>
      <c r="C6610" s="125" t="s">
        <v>692</v>
      </c>
      <c r="D6610" s="195">
        <v>43245</v>
      </c>
      <c r="E6610" s="124" t="s">
        <v>11919</v>
      </c>
      <c r="F6610" s="124" t="s">
        <v>15</v>
      </c>
      <c r="G6610" s="124">
        <v>5038</v>
      </c>
      <c r="H6610" s="124"/>
      <c r="I6610" s="128" t="s">
        <v>14142</v>
      </c>
      <c r="J6610" s="124"/>
      <c r="K6610" s="124"/>
      <c r="L6610" s="124"/>
      <c r="M6610" s="124"/>
      <c r="N6610" s="197">
        <v>290.10000000000002</v>
      </c>
      <c r="O6610" s="197">
        <v>0</v>
      </c>
      <c r="P6610" s="124" t="s">
        <v>1314</v>
      </c>
    </row>
    <row r="6611" spans="1:16" ht="51">
      <c r="A6611" s="266" t="s">
        <v>620</v>
      </c>
      <c r="B6611" s="124"/>
      <c r="C6611" s="125" t="s">
        <v>714</v>
      </c>
      <c r="D6611" s="195">
        <v>43245</v>
      </c>
      <c r="E6611" s="124" t="s">
        <v>11920</v>
      </c>
      <c r="F6611" s="124" t="s">
        <v>11</v>
      </c>
      <c r="G6611" s="124">
        <v>10914</v>
      </c>
      <c r="H6611" s="124"/>
      <c r="I6611" s="128" t="s">
        <v>14143</v>
      </c>
      <c r="J6611" s="124"/>
      <c r="K6611" s="124"/>
      <c r="L6611" s="124"/>
      <c r="M6611" s="124"/>
      <c r="N6611" s="197">
        <v>313.97000000000003</v>
      </c>
      <c r="O6611" s="197">
        <v>0</v>
      </c>
      <c r="P6611" s="124" t="s">
        <v>1314</v>
      </c>
    </row>
    <row r="6612" spans="1:16" ht="51">
      <c r="A6612" s="266" t="s">
        <v>620</v>
      </c>
      <c r="B6612" s="124"/>
      <c r="C6612" s="125" t="s">
        <v>714</v>
      </c>
      <c r="D6612" s="195">
        <v>43245</v>
      </c>
      <c r="E6612" s="124" t="s">
        <v>11921</v>
      </c>
      <c r="F6612" s="124" t="s">
        <v>11</v>
      </c>
      <c r="G6612" s="124">
        <v>10911</v>
      </c>
      <c r="H6612" s="124"/>
      <c r="I6612" s="128" t="s">
        <v>14144</v>
      </c>
      <c r="J6612" s="124"/>
      <c r="K6612" s="124"/>
      <c r="L6612" s="124"/>
      <c r="M6612" s="124"/>
      <c r="N6612" s="197">
        <v>276.72000000000003</v>
      </c>
      <c r="O6612" s="197">
        <v>0</v>
      </c>
      <c r="P6612" s="124" t="s">
        <v>1314</v>
      </c>
    </row>
    <row r="6613" spans="1:16" ht="63.75">
      <c r="A6613" s="266" t="s">
        <v>620</v>
      </c>
      <c r="B6613" s="124"/>
      <c r="C6613" s="125" t="s">
        <v>714</v>
      </c>
      <c r="D6613" s="195">
        <v>43245</v>
      </c>
      <c r="E6613" s="124" t="s">
        <v>11922</v>
      </c>
      <c r="F6613" s="124" t="s">
        <v>11</v>
      </c>
      <c r="G6613" s="124">
        <v>10910</v>
      </c>
      <c r="H6613" s="124"/>
      <c r="I6613" s="128" t="s">
        <v>14145</v>
      </c>
      <c r="J6613" s="124"/>
      <c r="K6613" s="124"/>
      <c r="L6613" s="124"/>
      <c r="M6613" s="124"/>
      <c r="N6613" s="197">
        <v>684.21</v>
      </c>
      <c r="O6613" s="197">
        <v>0</v>
      </c>
      <c r="P6613" s="124" t="s">
        <v>1314</v>
      </c>
    </row>
    <row r="6614" spans="1:16" ht="63.75">
      <c r="A6614" s="266" t="s">
        <v>622</v>
      </c>
      <c r="B6614" s="124"/>
      <c r="C6614" s="125" t="s">
        <v>715</v>
      </c>
      <c r="D6614" s="195">
        <v>43245</v>
      </c>
      <c r="E6614" s="124" t="s">
        <v>11923</v>
      </c>
      <c r="F6614" s="124" t="s">
        <v>1256</v>
      </c>
      <c r="G6614" s="124">
        <v>17827720</v>
      </c>
      <c r="H6614" s="124"/>
      <c r="I6614" s="128" t="s">
        <v>14146</v>
      </c>
      <c r="J6614" s="124"/>
      <c r="K6614" s="124"/>
      <c r="L6614" s="124"/>
      <c r="M6614" s="124"/>
      <c r="N6614" s="197">
        <v>0</v>
      </c>
      <c r="O6614" s="197">
        <v>146114.06</v>
      </c>
      <c r="P6614" s="124" t="s">
        <v>1314</v>
      </c>
    </row>
    <row r="6615" spans="1:16" ht="63.75">
      <c r="A6615" s="266" t="s">
        <v>622</v>
      </c>
      <c r="B6615" s="124"/>
      <c r="C6615" s="125" t="s">
        <v>715</v>
      </c>
      <c r="D6615" s="195">
        <v>43245</v>
      </c>
      <c r="E6615" s="124" t="s">
        <v>11924</v>
      </c>
      <c r="F6615" s="124" t="s">
        <v>1256</v>
      </c>
      <c r="G6615" s="124">
        <v>17827745</v>
      </c>
      <c r="H6615" s="124"/>
      <c r="I6615" s="128" t="s">
        <v>14147</v>
      </c>
      <c r="J6615" s="124"/>
      <c r="K6615" s="124"/>
      <c r="L6615" s="124"/>
      <c r="M6615" s="124"/>
      <c r="N6615" s="197">
        <v>0</v>
      </c>
      <c r="O6615" s="197">
        <v>6557.02</v>
      </c>
      <c r="P6615" s="124" t="s">
        <v>1314</v>
      </c>
    </row>
    <row r="6616" spans="1:16" ht="63.75">
      <c r="A6616" s="266">
        <v>513</v>
      </c>
      <c r="B6616" s="124"/>
      <c r="C6616" s="125" t="s">
        <v>201</v>
      </c>
      <c r="D6616" s="195">
        <v>43245</v>
      </c>
      <c r="E6616" s="124" t="s">
        <v>11925</v>
      </c>
      <c r="F6616" s="124" t="s">
        <v>15</v>
      </c>
      <c r="G6616" s="124">
        <v>746008</v>
      </c>
      <c r="H6616" s="124"/>
      <c r="I6616" s="128" t="s">
        <v>14148</v>
      </c>
      <c r="J6616" s="124"/>
      <c r="K6616" s="124"/>
      <c r="L6616" s="124"/>
      <c r="M6616" s="124"/>
      <c r="N6616" s="197">
        <v>50</v>
      </c>
      <c r="O6616" s="197">
        <v>0</v>
      </c>
      <c r="P6616" s="124" t="s">
        <v>1314</v>
      </c>
    </row>
    <row r="6617" spans="1:16" ht="76.5">
      <c r="A6617" s="266">
        <v>25</v>
      </c>
      <c r="B6617" s="124"/>
      <c r="C6617" s="125" t="s">
        <v>694</v>
      </c>
      <c r="D6617" s="195">
        <v>43245</v>
      </c>
      <c r="E6617" s="124" t="s">
        <v>11926</v>
      </c>
      <c r="F6617" s="124" t="s">
        <v>1315</v>
      </c>
      <c r="G6617" s="124">
        <v>17810220</v>
      </c>
      <c r="H6617" s="124"/>
      <c r="I6617" s="128" t="s">
        <v>14149</v>
      </c>
      <c r="J6617" s="124"/>
      <c r="K6617" s="124"/>
      <c r="L6617" s="124"/>
      <c r="M6617" s="124"/>
      <c r="N6617" s="197">
        <v>211682.24</v>
      </c>
      <c r="O6617" s="197">
        <v>0</v>
      </c>
      <c r="P6617" s="124" t="s">
        <v>1314</v>
      </c>
    </row>
    <row r="6618" spans="1:16" ht="76.5">
      <c r="A6618" s="266">
        <v>25</v>
      </c>
      <c r="B6618" s="124"/>
      <c r="C6618" s="125" t="s">
        <v>694</v>
      </c>
      <c r="D6618" s="195">
        <v>43245</v>
      </c>
      <c r="E6618" s="124" t="s">
        <v>11927</v>
      </c>
      <c r="F6618" s="124" t="s">
        <v>1315</v>
      </c>
      <c r="G6618" s="124">
        <v>17810296</v>
      </c>
      <c r="H6618" s="124"/>
      <c r="I6618" s="128" t="s">
        <v>14150</v>
      </c>
      <c r="J6618" s="124"/>
      <c r="K6618" s="124"/>
      <c r="L6618" s="124"/>
      <c r="M6618" s="124"/>
      <c r="N6618" s="197">
        <v>102987.86</v>
      </c>
      <c r="O6618" s="197">
        <v>0</v>
      </c>
      <c r="P6618" s="124" t="s">
        <v>1314</v>
      </c>
    </row>
    <row r="6619" spans="1:16" ht="76.5">
      <c r="A6619" s="266">
        <v>25</v>
      </c>
      <c r="B6619" s="124"/>
      <c r="C6619" s="125" t="s">
        <v>694</v>
      </c>
      <c r="D6619" s="195">
        <v>43245</v>
      </c>
      <c r="E6619" s="124" t="s">
        <v>11928</v>
      </c>
      <c r="F6619" s="124" t="s">
        <v>1315</v>
      </c>
      <c r="G6619" s="124">
        <v>17810360</v>
      </c>
      <c r="H6619" s="124"/>
      <c r="I6619" s="128" t="s">
        <v>14151</v>
      </c>
      <c r="J6619" s="124"/>
      <c r="K6619" s="124"/>
      <c r="L6619" s="124"/>
      <c r="M6619" s="124"/>
      <c r="N6619" s="197">
        <v>450577.85</v>
      </c>
      <c r="O6619" s="197">
        <v>0</v>
      </c>
      <c r="P6619" s="124" t="s">
        <v>1314</v>
      </c>
    </row>
    <row r="6620" spans="1:16" ht="76.5">
      <c r="A6620" s="266">
        <v>25</v>
      </c>
      <c r="B6620" s="124"/>
      <c r="C6620" s="125" t="s">
        <v>694</v>
      </c>
      <c r="D6620" s="195">
        <v>43245</v>
      </c>
      <c r="E6620" s="124" t="s">
        <v>11929</v>
      </c>
      <c r="F6620" s="124" t="s">
        <v>1315</v>
      </c>
      <c r="G6620" s="124">
        <v>17812118</v>
      </c>
      <c r="H6620" s="124"/>
      <c r="I6620" s="128" t="s">
        <v>14152</v>
      </c>
      <c r="J6620" s="124"/>
      <c r="K6620" s="124"/>
      <c r="L6620" s="124"/>
      <c r="M6620" s="124"/>
      <c r="N6620" s="197">
        <v>290218.42</v>
      </c>
      <c r="O6620" s="197">
        <v>0</v>
      </c>
      <c r="P6620" s="124" t="s">
        <v>1314</v>
      </c>
    </row>
    <row r="6621" spans="1:16" ht="76.5">
      <c r="A6621" s="266">
        <v>25</v>
      </c>
      <c r="B6621" s="124"/>
      <c r="C6621" s="125" t="s">
        <v>694</v>
      </c>
      <c r="D6621" s="195">
        <v>43245</v>
      </c>
      <c r="E6621" s="124" t="s">
        <v>11930</v>
      </c>
      <c r="F6621" s="124" t="s">
        <v>1315</v>
      </c>
      <c r="G6621" s="124">
        <v>17812460</v>
      </c>
      <c r="H6621" s="124"/>
      <c r="I6621" s="128" t="s">
        <v>14153</v>
      </c>
      <c r="J6621" s="124"/>
      <c r="K6621" s="124"/>
      <c r="L6621" s="124"/>
      <c r="M6621" s="124"/>
      <c r="N6621" s="197">
        <v>468761.25</v>
      </c>
      <c r="O6621" s="197">
        <v>0</v>
      </c>
      <c r="P6621" s="124" t="s">
        <v>1314</v>
      </c>
    </row>
    <row r="6622" spans="1:16" ht="76.5">
      <c r="A6622" s="266">
        <v>25</v>
      </c>
      <c r="B6622" s="124"/>
      <c r="C6622" s="125" t="s">
        <v>694</v>
      </c>
      <c r="D6622" s="195">
        <v>43245</v>
      </c>
      <c r="E6622" s="124" t="s">
        <v>11931</v>
      </c>
      <c r="F6622" s="124" t="s">
        <v>1315</v>
      </c>
      <c r="G6622" s="124">
        <v>17812751</v>
      </c>
      <c r="H6622" s="124"/>
      <c r="I6622" s="128" t="s">
        <v>14154</v>
      </c>
      <c r="J6622" s="124"/>
      <c r="K6622" s="124"/>
      <c r="L6622" s="124"/>
      <c r="M6622" s="124"/>
      <c r="N6622" s="197">
        <v>89914.19</v>
      </c>
      <c r="O6622" s="197">
        <v>0</v>
      </c>
      <c r="P6622" s="124" t="s">
        <v>1314</v>
      </c>
    </row>
    <row r="6623" spans="1:16" ht="76.5">
      <c r="A6623" s="266">
        <v>25</v>
      </c>
      <c r="B6623" s="124"/>
      <c r="C6623" s="125" t="s">
        <v>694</v>
      </c>
      <c r="D6623" s="195">
        <v>43245</v>
      </c>
      <c r="E6623" s="124" t="s">
        <v>11932</v>
      </c>
      <c r="F6623" s="124" t="s">
        <v>1315</v>
      </c>
      <c r="G6623" s="124">
        <v>17812756</v>
      </c>
      <c r="H6623" s="124"/>
      <c r="I6623" s="128" t="s">
        <v>14155</v>
      </c>
      <c r="J6623" s="124"/>
      <c r="K6623" s="124"/>
      <c r="L6623" s="124"/>
      <c r="M6623" s="124"/>
      <c r="N6623" s="197">
        <v>97245.2</v>
      </c>
      <c r="O6623" s="197">
        <v>0</v>
      </c>
      <c r="P6623" s="124" t="s">
        <v>1314</v>
      </c>
    </row>
    <row r="6624" spans="1:16" ht="76.5">
      <c r="A6624" s="266">
        <v>25</v>
      </c>
      <c r="B6624" s="124"/>
      <c r="C6624" s="125" t="s">
        <v>694</v>
      </c>
      <c r="D6624" s="195">
        <v>43245</v>
      </c>
      <c r="E6624" s="124" t="s">
        <v>11933</v>
      </c>
      <c r="F6624" s="124" t="s">
        <v>1315</v>
      </c>
      <c r="G6624" s="124">
        <v>17813480</v>
      </c>
      <c r="H6624" s="124"/>
      <c r="I6624" s="128" t="s">
        <v>14156</v>
      </c>
      <c r="J6624" s="124"/>
      <c r="K6624" s="124"/>
      <c r="L6624" s="124"/>
      <c r="M6624" s="124"/>
      <c r="N6624" s="197">
        <v>819853.89</v>
      </c>
      <c r="O6624" s="197">
        <v>0</v>
      </c>
      <c r="P6624" s="124" t="s">
        <v>1314</v>
      </c>
    </row>
    <row r="6625" spans="1:16" ht="76.5">
      <c r="A6625" s="266">
        <v>25</v>
      </c>
      <c r="B6625" s="124"/>
      <c r="C6625" s="125" t="s">
        <v>694</v>
      </c>
      <c r="D6625" s="195">
        <v>43245</v>
      </c>
      <c r="E6625" s="124" t="s">
        <v>11934</v>
      </c>
      <c r="F6625" s="124" t="s">
        <v>1315</v>
      </c>
      <c r="G6625" s="124">
        <v>17813487</v>
      </c>
      <c r="H6625" s="124"/>
      <c r="I6625" s="128" t="s">
        <v>14157</v>
      </c>
      <c r="J6625" s="124"/>
      <c r="K6625" s="124"/>
      <c r="L6625" s="124"/>
      <c r="M6625" s="124"/>
      <c r="N6625" s="197">
        <v>91654.89</v>
      </c>
      <c r="O6625" s="197">
        <v>0</v>
      </c>
      <c r="P6625" s="124" t="s">
        <v>1314</v>
      </c>
    </row>
    <row r="6626" spans="1:16" ht="63.75">
      <c r="A6626" s="266">
        <v>513</v>
      </c>
      <c r="B6626" s="124"/>
      <c r="C6626" s="125" t="s">
        <v>201</v>
      </c>
      <c r="D6626" s="195">
        <v>43245</v>
      </c>
      <c r="E6626" s="124" t="s">
        <v>11935</v>
      </c>
      <c r="F6626" s="124" t="s">
        <v>15</v>
      </c>
      <c r="G6626" s="124">
        <v>746197</v>
      </c>
      <c r="H6626" s="124"/>
      <c r="I6626" s="128" t="s">
        <v>14158</v>
      </c>
      <c r="J6626" s="124"/>
      <c r="K6626" s="124"/>
      <c r="L6626" s="124"/>
      <c r="M6626" s="124"/>
      <c r="N6626" s="197">
        <v>50</v>
      </c>
      <c r="O6626" s="197">
        <v>0</v>
      </c>
      <c r="P6626" s="124" t="s">
        <v>1314</v>
      </c>
    </row>
    <row r="6627" spans="1:16" ht="89.25">
      <c r="A6627" s="266">
        <v>594</v>
      </c>
      <c r="B6627" s="124"/>
      <c r="C6627" s="125" t="s">
        <v>113</v>
      </c>
      <c r="D6627" s="195">
        <v>43245</v>
      </c>
      <c r="E6627" s="124" t="s">
        <v>11936</v>
      </c>
      <c r="F6627" s="124" t="s">
        <v>15</v>
      </c>
      <c r="G6627" s="124">
        <v>5061</v>
      </c>
      <c r="H6627" s="124"/>
      <c r="I6627" s="128" t="s">
        <v>14159</v>
      </c>
      <c r="J6627" s="124"/>
      <c r="K6627" s="124"/>
      <c r="L6627" s="124"/>
      <c r="M6627" s="124"/>
      <c r="N6627" s="197">
        <v>278.3</v>
      </c>
      <c r="O6627" s="197">
        <v>0</v>
      </c>
      <c r="P6627" s="124" t="s">
        <v>1314</v>
      </c>
    </row>
    <row r="6628" spans="1:16" ht="51">
      <c r="A6628" s="266">
        <v>16</v>
      </c>
      <c r="B6628" s="124"/>
      <c r="C6628" s="125" t="s">
        <v>692</v>
      </c>
      <c r="D6628" s="195">
        <v>43245</v>
      </c>
      <c r="E6628" s="124" t="s">
        <v>11937</v>
      </c>
      <c r="F6628" s="124" t="s">
        <v>15</v>
      </c>
      <c r="G6628" s="124">
        <v>5066</v>
      </c>
      <c r="H6628" s="124"/>
      <c r="I6628" s="128" t="s">
        <v>14160</v>
      </c>
      <c r="J6628" s="124"/>
      <c r="K6628" s="124"/>
      <c r="L6628" s="124"/>
      <c r="M6628" s="124"/>
      <c r="N6628" s="197">
        <v>291.47000000000003</v>
      </c>
      <c r="O6628" s="197">
        <v>0</v>
      </c>
      <c r="P6628" s="124" t="s">
        <v>1314</v>
      </c>
    </row>
    <row r="6629" spans="1:16" ht="51">
      <c r="A6629" s="266">
        <v>16</v>
      </c>
      <c r="B6629" s="124"/>
      <c r="C6629" s="125" t="s">
        <v>692</v>
      </c>
      <c r="D6629" s="195">
        <v>43245</v>
      </c>
      <c r="E6629" s="124" t="s">
        <v>11938</v>
      </c>
      <c r="F6629" s="124" t="s">
        <v>15</v>
      </c>
      <c r="G6629" s="124">
        <v>5064</v>
      </c>
      <c r="H6629" s="124"/>
      <c r="I6629" s="128" t="s">
        <v>14161</v>
      </c>
      <c r="J6629" s="124"/>
      <c r="K6629" s="124"/>
      <c r="L6629" s="124"/>
      <c r="M6629" s="124"/>
      <c r="N6629" s="197">
        <v>282.49</v>
      </c>
      <c r="O6629" s="197">
        <v>0</v>
      </c>
      <c r="P6629" s="124" t="s">
        <v>1314</v>
      </c>
    </row>
    <row r="6630" spans="1:16" ht="76.5">
      <c r="A6630" s="266">
        <v>70</v>
      </c>
      <c r="B6630" s="124"/>
      <c r="C6630" s="125" t="s">
        <v>705</v>
      </c>
      <c r="D6630" s="195">
        <v>43245</v>
      </c>
      <c r="E6630" s="124" t="s">
        <v>11939</v>
      </c>
      <c r="F6630" s="124" t="s">
        <v>1256</v>
      </c>
      <c r="G6630" s="124">
        <v>17597724</v>
      </c>
      <c r="H6630" s="124"/>
      <c r="I6630" s="128" t="s">
        <v>14162</v>
      </c>
      <c r="J6630" s="124"/>
      <c r="K6630" s="124"/>
      <c r="L6630" s="124"/>
      <c r="M6630" s="124"/>
      <c r="N6630" s="197">
        <v>0</v>
      </c>
      <c r="O6630" s="197">
        <v>590</v>
      </c>
      <c r="P6630" s="124" t="s">
        <v>1314</v>
      </c>
    </row>
    <row r="6631" spans="1:16" ht="102">
      <c r="A6631" s="266">
        <v>197</v>
      </c>
      <c r="B6631" s="124"/>
      <c r="C6631" s="125" t="s">
        <v>754</v>
      </c>
      <c r="D6631" s="195">
        <v>43245</v>
      </c>
      <c r="E6631" s="124" t="s">
        <v>11940</v>
      </c>
      <c r="F6631" s="124" t="s">
        <v>1257</v>
      </c>
      <c r="G6631" s="124">
        <v>5036</v>
      </c>
      <c r="H6631" s="124"/>
      <c r="I6631" s="128" t="s">
        <v>14163</v>
      </c>
      <c r="J6631" s="124"/>
      <c r="K6631" s="124"/>
      <c r="L6631" s="124"/>
      <c r="M6631" s="124"/>
      <c r="N6631" s="197">
        <v>247.44</v>
      </c>
      <c r="O6631" s="197">
        <v>0</v>
      </c>
      <c r="P6631" s="124" t="s">
        <v>1314</v>
      </c>
    </row>
    <row r="6632" spans="1:16" ht="89.25">
      <c r="A6632" s="266">
        <v>197</v>
      </c>
      <c r="B6632" s="124"/>
      <c r="C6632" s="125" t="s">
        <v>754</v>
      </c>
      <c r="D6632" s="195">
        <v>43245</v>
      </c>
      <c r="E6632" s="124" t="s">
        <v>11941</v>
      </c>
      <c r="F6632" s="124" t="s">
        <v>15</v>
      </c>
      <c r="G6632" s="124">
        <v>5036</v>
      </c>
      <c r="H6632" s="124"/>
      <c r="I6632" s="128" t="s">
        <v>14164</v>
      </c>
      <c r="J6632" s="124"/>
      <c r="K6632" s="124"/>
      <c r="L6632" s="124"/>
      <c r="M6632" s="124"/>
      <c r="N6632" s="197">
        <v>291.75</v>
      </c>
      <c r="O6632" s="197">
        <v>0</v>
      </c>
      <c r="P6632" s="124" t="s">
        <v>1314</v>
      </c>
    </row>
    <row r="6633" spans="1:16" ht="76.5">
      <c r="A6633" s="266">
        <v>25</v>
      </c>
      <c r="B6633" s="124"/>
      <c r="C6633" s="125" t="s">
        <v>694</v>
      </c>
      <c r="D6633" s="195">
        <v>43245</v>
      </c>
      <c r="E6633" s="124" t="s">
        <v>11942</v>
      </c>
      <c r="F6633" s="124" t="s">
        <v>1315</v>
      </c>
      <c r="G6633" s="124">
        <v>17810050</v>
      </c>
      <c r="H6633" s="124"/>
      <c r="I6633" s="128" t="s">
        <v>14165</v>
      </c>
      <c r="J6633" s="124"/>
      <c r="K6633" s="124"/>
      <c r="L6633" s="124"/>
      <c r="M6633" s="124"/>
      <c r="N6633" s="197">
        <v>779601.93</v>
      </c>
      <c r="O6633" s="197">
        <v>0</v>
      </c>
      <c r="P6633" s="124" t="s">
        <v>1314</v>
      </c>
    </row>
    <row r="6634" spans="1:16" ht="76.5">
      <c r="A6634" s="266">
        <v>25</v>
      </c>
      <c r="B6634" s="124"/>
      <c r="C6634" s="125" t="s">
        <v>694</v>
      </c>
      <c r="D6634" s="195">
        <v>43245</v>
      </c>
      <c r="E6634" s="124" t="s">
        <v>11943</v>
      </c>
      <c r="F6634" s="124" t="s">
        <v>1315</v>
      </c>
      <c r="G6634" s="124">
        <v>17810035</v>
      </c>
      <c r="H6634" s="124"/>
      <c r="I6634" s="128" t="s">
        <v>14166</v>
      </c>
      <c r="J6634" s="124"/>
      <c r="K6634" s="124"/>
      <c r="L6634" s="124"/>
      <c r="M6634" s="124"/>
      <c r="N6634" s="197">
        <v>302273.14</v>
      </c>
      <c r="O6634" s="197">
        <v>0</v>
      </c>
      <c r="P6634" s="124" t="s">
        <v>1314</v>
      </c>
    </row>
    <row r="6635" spans="1:16" ht="76.5">
      <c r="A6635" s="266">
        <v>25</v>
      </c>
      <c r="B6635" s="124"/>
      <c r="C6635" s="125" t="s">
        <v>694</v>
      </c>
      <c r="D6635" s="195">
        <v>43245</v>
      </c>
      <c r="E6635" s="124" t="s">
        <v>11944</v>
      </c>
      <c r="F6635" s="124" t="s">
        <v>1315</v>
      </c>
      <c r="G6635" s="124">
        <v>17810031</v>
      </c>
      <c r="H6635" s="124"/>
      <c r="I6635" s="128" t="s">
        <v>14167</v>
      </c>
      <c r="J6635" s="124"/>
      <c r="K6635" s="124"/>
      <c r="L6635" s="124"/>
      <c r="M6635" s="124"/>
      <c r="N6635" s="197">
        <v>988528.93</v>
      </c>
      <c r="O6635" s="197">
        <v>0</v>
      </c>
      <c r="P6635" s="124" t="s">
        <v>1314</v>
      </c>
    </row>
    <row r="6636" spans="1:16" ht="76.5">
      <c r="A6636" s="266">
        <v>25</v>
      </c>
      <c r="B6636" s="124"/>
      <c r="C6636" s="125" t="s">
        <v>694</v>
      </c>
      <c r="D6636" s="195">
        <v>43245</v>
      </c>
      <c r="E6636" s="124" t="s">
        <v>11945</v>
      </c>
      <c r="F6636" s="124" t="s">
        <v>1315</v>
      </c>
      <c r="G6636" s="124">
        <v>17810014</v>
      </c>
      <c r="H6636" s="124"/>
      <c r="I6636" s="128" t="s">
        <v>14168</v>
      </c>
      <c r="J6636" s="124"/>
      <c r="K6636" s="124"/>
      <c r="L6636" s="124"/>
      <c r="M6636" s="124"/>
      <c r="N6636" s="197">
        <v>201253.79</v>
      </c>
      <c r="O6636" s="197">
        <v>0</v>
      </c>
      <c r="P6636" s="124" t="s">
        <v>1314</v>
      </c>
    </row>
    <row r="6637" spans="1:16" ht="76.5">
      <c r="A6637" s="266">
        <v>25</v>
      </c>
      <c r="B6637" s="124"/>
      <c r="C6637" s="125" t="s">
        <v>694</v>
      </c>
      <c r="D6637" s="195">
        <v>43245</v>
      </c>
      <c r="E6637" s="124" t="s">
        <v>11946</v>
      </c>
      <c r="F6637" s="124" t="s">
        <v>1315</v>
      </c>
      <c r="G6637" s="124">
        <v>17810009</v>
      </c>
      <c r="H6637" s="124"/>
      <c r="I6637" s="128" t="s">
        <v>14169</v>
      </c>
      <c r="J6637" s="124"/>
      <c r="K6637" s="124"/>
      <c r="L6637" s="124"/>
      <c r="M6637" s="124"/>
      <c r="N6637" s="197">
        <v>101782.86</v>
      </c>
      <c r="O6637" s="197">
        <v>0</v>
      </c>
      <c r="P6637" s="124" t="s">
        <v>1314</v>
      </c>
    </row>
    <row r="6638" spans="1:16" ht="76.5">
      <c r="A6638" s="266">
        <v>25</v>
      </c>
      <c r="B6638" s="124"/>
      <c r="C6638" s="125" t="s">
        <v>694</v>
      </c>
      <c r="D6638" s="195">
        <v>43245</v>
      </c>
      <c r="E6638" s="124" t="s">
        <v>11947</v>
      </c>
      <c r="F6638" s="124" t="s">
        <v>1315</v>
      </c>
      <c r="G6638" s="124">
        <v>17809929</v>
      </c>
      <c r="H6638" s="124"/>
      <c r="I6638" s="128" t="s">
        <v>14170</v>
      </c>
      <c r="J6638" s="124"/>
      <c r="K6638" s="124"/>
      <c r="L6638" s="124"/>
      <c r="M6638" s="124"/>
      <c r="N6638" s="197">
        <v>743363.17</v>
      </c>
      <c r="O6638" s="197">
        <v>0</v>
      </c>
      <c r="P6638" s="124" t="s">
        <v>1314</v>
      </c>
    </row>
    <row r="6639" spans="1:16" ht="76.5">
      <c r="A6639" s="266">
        <v>25</v>
      </c>
      <c r="B6639" s="124"/>
      <c r="C6639" s="125" t="s">
        <v>694</v>
      </c>
      <c r="D6639" s="195">
        <v>43245</v>
      </c>
      <c r="E6639" s="124" t="s">
        <v>11948</v>
      </c>
      <c r="F6639" s="124" t="s">
        <v>1315</v>
      </c>
      <c r="G6639" s="124">
        <v>17809760</v>
      </c>
      <c r="H6639" s="124"/>
      <c r="I6639" s="128" t="s">
        <v>14171</v>
      </c>
      <c r="J6639" s="124"/>
      <c r="K6639" s="124"/>
      <c r="L6639" s="124"/>
      <c r="M6639" s="124"/>
      <c r="N6639" s="197">
        <v>183686.55</v>
      </c>
      <c r="O6639" s="197">
        <v>0</v>
      </c>
      <c r="P6639" s="124" t="s">
        <v>1314</v>
      </c>
    </row>
    <row r="6640" spans="1:16" ht="76.5">
      <c r="A6640" s="266">
        <v>25</v>
      </c>
      <c r="B6640" s="124"/>
      <c r="C6640" s="125" t="s">
        <v>694</v>
      </c>
      <c r="D6640" s="195">
        <v>43245</v>
      </c>
      <c r="E6640" s="124" t="s">
        <v>11949</v>
      </c>
      <c r="F6640" s="124" t="s">
        <v>1315</v>
      </c>
      <c r="G6640" s="124">
        <v>17809754</v>
      </c>
      <c r="H6640" s="124"/>
      <c r="I6640" s="128" t="s">
        <v>14172</v>
      </c>
      <c r="J6640" s="124"/>
      <c r="K6640" s="124"/>
      <c r="L6640" s="124"/>
      <c r="M6640" s="124"/>
      <c r="N6640" s="197">
        <v>410028.35</v>
      </c>
      <c r="O6640" s="197">
        <v>0</v>
      </c>
      <c r="P6640" s="124" t="s">
        <v>1314</v>
      </c>
    </row>
    <row r="6641" spans="1:16" ht="76.5">
      <c r="A6641" s="266">
        <v>25</v>
      </c>
      <c r="B6641" s="124"/>
      <c r="C6641" s="125" t="s">
        <v>694</v>
      </c>
      <c r="D6641" s="195">
        <v>43245</v>
      </c>
      <c r="E6641" s="124" t="s">
        <v>11950</v>
      </c>
      <c r="F6641" s="124" t="s">
        <v>1315</v>
      </c>
      <c r="G6641" s="124">
        <v>17809751</v>
      </c>
      <c r="H6641" s="124"/>
      <c r="I6641" s="128" t="s">
        <v>14173</v>
      </c>
      <c r="J6641" s="124"/>
      <c r="K6641" s="124"/>
      <c r="L6641" s="124"/>
      <c r="M6641" s="124"/>
      <c r="N6641" s="197">
        <v>95952.52</v>
      </c>
      <c r="O6641" s="197">
        <v>0</v>
      </c>
      <c r="P6641" s="124" t="s">
        <v>1314</v>
      </c>
    </row>
    <row r="6642" spans="1:16" ht="76.5">
      <c r="A6642" s="266">
        <v>25</v>
      </c>
      <c r="B6642" s="124"/>
      <c r="C6642" s="125" t="s">
        <v>694</v>
      </c>
      <c r="D6642" s="195">
        <v>43245</v>
      </c>
      <c r="E6642" s="124" t="s">
        <v>11951</v>
      </c>
      <c r="F6642" s="124" t="s">
        <v>1315</v>
      </c>
      <c r="G6642" s="124">
        <v>17813685</v>
      </c>
      <c r="H6642" s="124"/>
      <c r="I6642" s="128" t="s">
        <v>14174</v>
      </c>
      <c r="J6642" s="124"/>
      <c r="K6642" s="124"/>
      <c r="L6642" s="124"/>
      <c r="M6642" s="124"/>
      <c r="N6642" s="197">
        <v>86006.01</v>
      </c>
      <c r="O6642" s="197">
        <v>0</v>
      </c>
      <c r="P6642" s="124" t="s">
        <v>1314</v>
      </c>
    </row>
    <row r="6643" spans="1:16" ht="76.5">
      <c r="A6643" s="266">
        <v>25</v>
      </c>
      <c r="B6643" s="124"/>
      <c r="C6643" s="125" t="s">
        <v>694</v>
      </c>
      <c r="D6643" s="195">
        <v>43245</v>
      </c>
      <c r="E6643" s="124" t="s">
        <v>11952</v>
      </c>
      <c r="F6643" s="124" t="s">
        <v>1315</v>
      </c>
      <c r="G6643" s="124">
        <v>17813684</v>
      </c>
      <c r="H6643" s="124"/>
      <c r="I6643" s="128" t="s">
        <v>14175</v>
      </c>
      <c r="J6643" s="124"/>
      <c r="K6643" s="124"/>
      <c r="L6643" s="124"/>
      <c r="M6643" s="124"/>
      <c r="N6643" s="197">
        <v>334469.67</v>
      </c>
      <c r="O6643" s="197">
        <v>0</v>
      </c>
      <c r="P6643" s="124" t="s">
        <v>1314</v>
      </c>
    </row>
    <row r="6644" spans="1:16" ht="76.5">
      <c r="A6644" s="266">
        <v>25</v>
      </c>
      <c r="B6644" s="124"/>
      <c r="C6644" s="125" t="s">
        <v>694</v>
      </c>
      <c r="D6644" s="195">
        <v>43245</v>
      </c>
      <c r="E6644" s="124" t="s">
        <v>11953</v>
      </c>
      <c r="F6644" s="124" t="s">
        <v>1315</v>
      </c>
      <c r="G6644" s="124">
        <v>17813677</v>
      </c>
      <c r="H6644" s="124"/>
      <c r="I6644" s="128" t="s">
        <v>14176</v>
      </c>
      <c r="J6644" s="124"/>
      <c r="K6644" s="124"/>
      <c r="L6644" s="124"/>
      <c r="M6644" s="124"/>
      <c r="N6644" s="197">
        <v>247390.94</v>
      </c>
      <c r="O6644" s="197">
        <v>0</v>
      </c>
      <c r="P6644" s="124" t="s">
        <v>1314</v>
      </c>
    </row>
    <row r="6645" spans="1:16" ht="76.5">
      <c r="A6645" s="266">
        <v>25</v>
      </c>
      <c r="B6645" s="124"/>
      <c r="C6645" s="125" t="s">
        <v>694</v>
      </c>
      <c r="D6645" s="195">
        <v>43245</v>
      </c>
      <c r="E6645" s="124" t="s">
        <v>11954</v>
      </c>
      <c r="F6645" s="124" t="s">
        <v>1315</v>
      </c>
      <c r="G6645" s="124">
        <v>17813676</v>
      </c>
      <c r="H6645" s="124"/>
      <c r="I6645" s="128" t="s">
        <v>14177</v>
      </c>
      <c r="J6645" s="124"/>
      <c r="K6645" s="124"/>
      <c r="L6645" s="124"/>
      <c r="M6645" s="124"/>
      <c r="N6645" s="197">
        <v>173917.43</v>
      </c>
      <c r="O6645" s="197">
        <v>0</v>
      </c>
      <c r="P6645" s="124" t="s">
        <v>1314</v>
      </c>
    </row>
    <row r="6646" spans="1:16" ht="76.5">
      <c r="A6646" s="266">
        <v>25</v>
      </c>
      <c r="B6646" s="124"/>
      <c r="C6646" s="125" t="s">
        <v>694</v>
      </c>
      <c r="D6646" s="195">
        <v>43245</v>
      </c>
      <c r="E6646" s="124" t="s">
        <v>11955</v>
      </c>
      <c r="F6646" s="124" t="s">
        <v>1315</v>
      </c>
      <c r="G6646" s="124">
        <v>17813674</v>
      </c>
      <c r="H6646" s="124"/>
      <c r="I6646" s="128" t="s">
        <v>14178</v>
      </c>
      <c r="J6646" s="124"/>
      <c r="K6646" s="124"/>
      <c r="L6646" s="124"/>
      <c r="M6646" s="124"/>
      <c r="N6646" s="197">
        <v>221878.67</v>
      </c>
      <c r="O6646" s="197">
        <v>0</v>
      </c>
      <c r="P6646" s="124" t="s">
        <v>1314</v>
      </c>
    </row>
    <row r="6647" spans="1:16" ht="76.5">
      <c r="A6647" s="266">
        <v>25</v>
      </c>
      <c r="B6647" s="124"/>
      <c r="C6647" s="125" t="s">
        <v>694</v>
      </c>
      <c r="D6647" s="195">
        <v>43245</v>
      </c>
      <c r="E6647" s="124" t="s">
        <v>11956</v>
      </c>
      <c r="F6647" s="124" t="s">
        <v>1315</v>
      </c>
      <c r="G6647" s="124">
        <v>17813666</v>
      </c>
      <c r="H6647" s="124"/>
      <c r="I6647" s="128" t="s">
        <v>14179</v>
      </c>
      <c r="J6647" s="124"/>
      <c r="K6647" s="124"/>
      <c r="L6647" s="124"/>
      <c r="M6647" s="124"/>
      <c r="N6647" s="197">
        <v>73684.73</v>
      </c>
      <c r="O6647" s="197">
        <v>0</v>
      </c>
      <c r="P6647" s="124" t="s">
        <v>1314</v>
      </c>
    </row>
    <row r="6648" spans="1:16" ht="76.5">
      <c r="A6648" s="266">
        <v>25</v>
      </c>
      <c r="B6648" s="124"/>
      <c r="C6648" s="125" t="s">
        <v>694</v>
      </c>
      <c r="D6648" s="195">
        <v>43245</v>
      </c>
      <c r="E6648" s="124" t="s">
        <v>11957</v>
      </c>
      <c r="F6648" s="124" t="s">
        <v>1315</v>
      </c>
      <c r="G6648" s="124">
        <v>17813664</v>
      </c>
      <c r="H6648" s="124"/>
      <c r="I6648" s="128" t="s">
        <v>14180</v>
      </c>
      <c r="J6648" s="124"/>
      <c r="K6648" s="124"/>
      <c r="L6648" s="124"/>
      <c r="M6648" s="124"/>
      <c r="N6648" s="197">
        <v>201253.79</v>
      </c>
      <c r="O6648" s="197">
        <v>0</v>
      </c>
      <c r="P6648" s="124" t="s">
        <v>1314</v>
      </c>
    </row>
    <row r="6649" spans="1:16" ht="51">
      <c r="A6649" s="266">
        <v>342</v>
      </c>
      <c r="B6649" s="124"/>
      <c r="C6649" s="125" t="s">
        <v>816</v>
      </c>
      <c r="D6649" s="195">
        <v>43245</v>
      </c>
      <c r="E6649" s="124" t="s">
        <v>11958</v>
      </c>
      <c r="F6649" s="124" t="s">
        <v>6</v>
      </c>
      <c r="G6649" s="124">
        <v>978986</v>
      </c>
      <c r="H6649" s="124"/>
      <c r="I6649" s="128" t="s">
        <v>1392</v>
      </c>
      <c r="J6649" s="124"/>
      <c r="K6649" s="124"/>
      <c r="L6649" s="124"/>
      <c r="M6649" s="124"/>
      <c r="N6649" s="197">
        <v>0</v>
      </c>
      <c r="O6649" s="197">
        <v>601962.03</v>
      </c>
      <c r="P6649" s="124" t="s">
        <v>1314</v>
      </c>
    </row>
    <row r="6650" spans="1:16" ht="63.75">
      <c r="A6650" s="266">
        <v>373</v>
      </c>
      <c r="B6650" s="124"/>
      <c r="C6650" s="125" t="s">
        <v>1269</v>
      </c>
      <c r="D6650" s="195">
        <v>43245</v>
      </c>
      <c r="E6650" s="124" t="s">
        <v>11959</v>
      </c>
      <c r="F6650" s="124" t="s">
        <v>6</v>
      </c>
      <c r="G6650" s="124">
        <v>922740</v>
      </c>
      <c r="H6650" s="124"/>
      <c r="I6650" s="128" t="s">
        <v>14181</v>
      </c>
      <c r="J6650" s="124"/>
      <c r="K6650" s="124"/>
      <c r="L6650" s="124"/>
      <c r="M6650" s="124"/>
      <c r="N6650" s="197">
        <v>0</v>
      </c>
      <c r="O6650" s="197">
        <v>1400000</v>
      </c>
      <c r="P6650" s="124" t="s">
        <v>1314</v>
      </c>
    </row>
    <row r="6651" spans="1:16" ht="63.75">
      <c r="A6651" s="266">
        <v>513</v>
      </c>
      <c r="B6651" s="124"/>
      <c r="C6651" s="125" t="s">
        <v>201</v>
      </c>
      <c r="D6651" s="195">
        <v>43245</v>
      </c>
      <c r="E6651" s="124" t="s">
        <v>11960</v>
      </c>
      <c r="F6651" s="124" t="s">
        <v>11</v>
      </c>
      <c r="G6651" s="124">
        <v>922758</v>
      </c>
      <c r="H6651" s="124"/>
      <c r="I6651" s="128" t="s">
        <v>14182</v>
      </c>
      <c r="J6651" s="124"/>
      <c r="K6651" s="124"/>
      <c r="L6651" s="124"/>
      <c r="M6651" s="124"/>
      <c r="N6651" s="197">
        <v>50</v>
      </c>
      <c r="O6651" s="197">
        <v>0</v>
      </c>
      <c r="P6651" s="124" t="s">
        <v>1314</v>
      </c>
    </row>
    <row r="6652" spans="1:16" ht="51">
      <c r="A6652" s="266">
        <v>117</v>
      </c>
      <c r="B6652" s="124"/>
      <c r="C6652" s="125" t="s">
        <v>722</v>
      </c>
      <c r="D6652" s="195">
        <v>43245</v>
      </c>
      <c r="E6652" s="124" t="s">
        <v>11961</v>
      </c>
      <c r="F6652" s="124" t="s">
        <v>11</v>
      </c>
      <c r="G6652" s="124">
        <v>922755</v>
      </c>
      <c r="H6652" s="124"/>
      <c r="I6652" s="128" t="s">
        <v>14183</v>
      </c>
      <c r="J6652" s="124"/>
      <c r="K6652" s="124"/>
      <c r="L6652" s="124"/>
      <c r="M6652" s="124"/>
      <c r="N6652" s="197">
        <v>50</v>
      </c>
      <c r="O6652" s="197">
        <v>0</v>
      </c>
      <c r="P6652" s="124" t="s">
        <v>1314</v>
      </c>
    </row>
    <row r="6653" spans="1:16" ht="89.25">
      <c r="A6653" s="266">
        <v>132</v>
      </c>
      <c r="B6653" s="124"/>
      <c r="C6653" s="125" t="s">
        <v>728</v>
      </c>
      <c r="D6653" s="195">
        <v>43245</v>
      </c>
      <c r="E6653" s="124" t="s">
        <v>11962</v>
      </c>
      <c r="F6653" s="124" t="s">
        <v>11</v>
      </c>
      <c r="G6653" s="124">
        <v>922753</v>
      </c>
      <c r="H6653" s="124"/>
      <c r="I6653" s="128" t="s">
        <v>14184</v>
      </c>
      <c r="J6653" s="124"/>
      <c r="K6653" s="124"/>
      <c r="L6653" s="124"/>
      <c r="M6653" s="124"/>
      <c r="N6653" s="197">
        <v>1099.99</v>
      </c>
      <c r="O6653" s="197">
        <v>0</v>
      </c>
      <c r="P6653" s="124" t="s">
        <v>1314</v>
      </c>
    </row>
    <row r="6654" spans="1:16" ht="76.5">
      <c r="A6654" s="266">
        <v>16</v>
      </c>
      <c r="B6654" s="124"/>
      <c r="C6654" s="125" t="s">
        <v>692</v>
      </c>
      <c r="D6654" s="195">
        <v>43245</v>
      </c>
      <c r="E6654" s="124" t="s">
        <v>11963</v>
      </c>
      <c r="F6654" s="124" t="s">
        <v>1315</v>
      </c>
      <c r="G6654" s="124">
        <v>17827746</v>
      </c>
      <c r="H6654" s="124"/>
      <c r="I6654" s="128" t="s">
        <v>14185</v>
      </c>
      <c r="J6654" s="124"/>
      <c r="K6654" s="124"/>
      <c r="L6654" s="124"/>
      <c r="M6654" s="124"/>
      <c r="N6654" s="197">
        <v>2500</v>
      </c>
      <c r="O6654" s="197">
        <v>0</v>
      </c>
      <c r="P6654" s="124" t="s">
        <v>1314</v>
      </c>
    </row>
    <row r="6655" spans="1:16" ht="102">
      <c r="A6655" s="266">
        <v>862</v>
      </c>
      <c r="B6655" s="124"/>
      <c r="C6655" s="125" t="s">
        <v>875</v>
      </c>
      <c r="D6655" s="195">
        <v>43245</v>
      </c>
      <c r="E6655" s="124" t="s">
        <v>11964</v>
      </c>
      <c r="F6655" s="124" t="s">
        <v>6</v>
      </c>
      <c r="G6655" s="124">
        <v>922772</v>
      </c>
      <c r="H6655" s="124"/>
      <c r="I6655" s="128" t="s">
        <v>14186</v>
      </c>
      <c r="J6655" s="124"/>
      <c r="K6655" s="124"/>
      <c r="L6655" s="124"/>
      <c r="M6655" s="124"/>
      <c r="N6655" s="197">
        <v>0</v>
      </c>
      <c r="O6655" s="197">
        <v>160822.63</v>
      </c>
      <c r="P6655" s="124" t="s">
        <v>1314</v>
      </c>
    </row>
    <row r="6656" spans="1:16" ht="89.25">
      <c r="A6656" s="266">
        <v>862</v>
      </c>
      <c r="B6656" s="124"/>
      <c r="C6656" s="125" t="s">
        <v>875</v>
      </c>
      <c r="D6656" s="195">
        <v>43245</v>
      </c>
      <c r="E6656" s="124" t="s">
        <v>11965</v>
      </c>
      <c r="F6656" s="124" t="s">
        <v>6</v>
      </c>
      <c r="G6656" s="124">
        <v>922769</v>
      </c>
      <c r="H6656" s="124"/>
      <c r="I6656" s="128" t="s">
        <v>14187</v>
      </c>
      <c r="J6656" s="124"/>
      <c r="K6656" s="124"/>
      <c r="L6656" s="124"/>
      <c r="M6656" s="124"/>
      <c r="N6656" s="197">
        <v>0</v>
      </c>
      <c r="O6656" s="197">
        <v>132373.01</v>
      </c>
      <c r="P6656" s="124" t="s">
        <v>1314</v>
      </c>
    </row>
    <row r="6657" spans="1:16" ht="102">
      <c r="A6657" s="266">
        <v>862</v>
      </c>
      <c r="B6657" s="124"/>
      <c r="C6657" s="125" t="s">
        <v>875</v>
      </c>
      <c r="D6657" s="195">
        <v>43245</v>
      </c>
      <c r="E6657" s="124" t="s">
        <v>11966</v>
      </c>
      <c r="F6657" s="124" t="s">
        <v>6</v>
      </c>
      <c r="G6657" s="124">
        <v>922768</v>
      </c>
      <c r="H6657" s="124"/>
      <c r="I6657" s="128" t="s">
        <v>14188</v>
      </c>
      <c r="J6657" s="124"/>
      <c r="K6657" s="124"/>
      <c r="L6657" s="124"/>
      <c r="M6657" s="124"/>
      <c r="N6657" s="197">
        <v>0</v>
      </c>
      <c r="O6657" s="197">
        <v>828912.34</v>
      </c>
      <c r="P6657" s="124" t="s">
        <v>1314</v>
      </c>
    </row>
    <row r="6658" spans="1:16" ht="51">
      <c r="A6658" s="266">
        <v>117</v>
      </c>
      <c r="B6658" s="124"/>
      <c r="C6658" s="125" t="s">
        <v>722</v>
      </c>
      <c r="D6658" s="195">
        <v>43245</v>
      </c>
      <c r="E6658" s="124" t="s">
        <v>11967</v>
      </c>
      <c r="F6658" s="124" t="s">
        <v>11</v>
      </c>
      <c r="G6658" s="124">
        <v>922760</v>
      </c>
      <c r="H6658" s="124"/>
      <c r="I6658" s="128" t="s">
        <v>14189</v>
      </c>
      <c r="J6658" s="124"/>
      <c r="K6658" s="124"/>
      <c r="L6658" s="124"/>
      <c r="M6658" s="124"/>
      <c r="N6658" s="197">
        <v>50</v>
      </c>
      <c r="O6658" s="197">
        <v>0</v>
      </c>
      <c r="P6658" s="124" t="s">
        <v>1314</v>
      </c>
    </row>
    <row r="6659" spans="1:16" ht="89.25">
      <c r="A6659" s="266">
        <v>862</v>
      </c>
      <c r="B6659" s="124"/>
      <c r="C6659" s="125" t="s">
        <v>875</v>
      </c>
      <c r="D6659" s="195">
        <v>43245</v>
      </c>
      <c r="E6659" s="124" t="s">
        <v>11968</v>
      </c>
      <c r="F6659" s="124" t="s">
        <v>6</v>
      </c>
      <c r="G6659" s="124">
        <v>922774</v>
      </c>
      <c r="H6659" s="124"/>
      <c r="I6659" s="128" t="s">
        <v>14190</v>
      </c>
      <c r="J6659" s="124"/>
      <c r="K6659" s="124"/>
      <c r="L6659" s="124"/>
      <c r="M6659" s="124"/>
      <c r="N6659" s="197">
        <v>0</v>
      </c>
      <c r="O6659" s="197">
        <v>2477413.88</v>
      </c>
      <c r="P6659" s="124" t="s">
        <v>1314</v>
      </c>
    </row>
    <row r="6660" spans="1:16" ht="102">
      <c r="A6660" s="266">
        <v>862</v>
      </c>
      <c r="B6660" s="124"/>
      <c r="C6660" s="125" t="s">
        <v>875</v>
      </c>
      <c r="D6660" s="195">
        <v>43245</v>
      </c>
      <c r="E6660" s="124" t="s">
        <v>11969</v>
      </c>
      <c r="F6660" s="124" t="s">
        <v>6</v>
      </c>
      <c r="G6660" s="124">
        <v>922775</v>
      </c>
      <c r="H6660" s="124"/>
      <c r="I6660" s="128" t="s">
        <v>14191</v>
      </c>
      <c r="J6660" s="124"/>
      <c r="K6660" s="124"/>
      <c r="L6660" s="124"/>
      <c r="M6660" s="124"/>
      <c r="N6660" s="197">
        <v>0</v>
      </c>
      <c r="O6660" s="197">
        <v>143408.35999999999</v>
      </c>
      <c r="P6660" s="124" t="s">
        <v>1314</v>
      </c>
    </row>
    <row r="6661" spans="1:16" ht="102">
      <c r="A6661" s="266">
        <v>862</v>
      </c>
      <c r="B6661" s="124"/>
      <c r="C6661" s="125" t="s">
        <v>875</v>
      </c>
      <c r="D6661" s="195">
        <v>43245</v>
      </c>
      <c r="E6661" s="124" t="s">
        <v>11970</v>
      </c>
      <c r="F6661" s="124" t="s">
        <v>6</v>
      </c>
      <c r="G6661" s="124">
        <v>922778</v>
      </c>
      <c r="H6661" s="124"/>
      <c r="I6661" s="128" t="s">
        <v>14192</v>
      </c>
      <c r="J6661" s="124"/>
      <c r="K6661" s="124"/>
      <c r="L6661" s="124"/>
      <c r="M6661" s="124"/>
      <c r="N6661" s="197">
        <v>0</v>
      </c>
      <c r="O6661" s="197">
        <v>121099.55</v>
      </c>
      <c r="P6661" s="124" t="s">
        <v>1314</v>
      </c>
    </row>
    <row r="6662" spans="1:16" ht="89.25">
      <c r="A6662" s="266">
        <v>862</v>
      </c>
      <c r="B6662" s="124"/>
      <c r="C6662" s="125" t="s">
        <v>875</v>
      </c>
      <c r="D6662" s="195">
        <v>43245</v>
      </c>
      <c r="E6662" s="124" t="s">
        <v>11971</v>
      </c>
      <c r="F6662" s="124" t="s">
        <v>6</v>
      </c>
      <c r="G6662" s="124">
        <v>922780</v>
      </c>
      <c r="H6662" s="124"/>
      <c r="I6662" s="128" t="s">
        <v>14193</v>
      </c>
      <c r="J6662" s="124"/>
      <c r="K6662" s="124"/>
      <c r="L6662" s="124"/>
      <c r="M6662" s="124"/>
      <c r="N6662" s="197">
        <v>0</v>
      </c>
      <c r="O6662" s="197">
        <v>1101625.18</v>
      </c>
      <c r="P6662" s="124" t="s">
        <v>1314</v>
      </c>
    </row>
    <row r="6663" spans="1:16" ht="102">
      <c r="A6663" s="266">
        <v>862</v>
      </c>
      <c r="B6663" s="124"/>
      <c r="C6663" s="125" t="s">
        <v>875</v>
      </c>
      <c r="D6663" s="195">
        <v>43245</v>
      </c>
      <c r="E6663" s="124" t="s">
        <v>11972</v>
      </c>
      <c r="F6663" s="124" t="s">
        <v>6</v>
      </c>
      <c r="G6663" s="124">
        <v>922781</v>
      </c>
      <c r="H6663" s="124"/>
      <c r="I6663" s="128" t="s">
        <v>14194</v>
      </c>
      <c r="J6663" s="124"/>
      <c r="K6663" s="124"/>
      <c r="L6663" s="124"/>
      <c r="M6663" s="124"/>
      <c r="N6663" s="197">
        <v>0</v>
      </c>
      <c r="O6663" s="197">
        <v>140699.04</v>
      </c>
      <c r="P6663" s="124" t="s">
        <v>1314</v>
      </c>
    </row>
    <row r="6664" spans="1:16" ht="102">
      <c r="A6664" s="266">
        <v>862</v>
      </c>
      <c r="B6664" s="124"/>
      <c r="C6664" s="125" t="s">
        <v>875</v>
      </c>
      <c r="D6664" s="195">
        <v>43245</v>
      </c>
      <c r="E6664" s="124" t="s">
        <v>11973</v>
      </c>
      <c r="F6664" s="124" t="s">
        <v>6</v>
      </c>
      <c r="G6664" s="124">
        <v>922784</v>
      </c>
      <c r="H6664" s="124"/>
      <c r="I6664" s="128" t="s">
        <v>14195</v>
      </c>
      <c r="J6664" s="124"/>
      <c r="K6664" s="124"/>
      <c r="L6664" s="124"/>
      <c r="M6664" s="124"/>
      <c r="N6664" s="197">
        <v>0</v>
      </c>
      <c r="O6664" s="197">
        <v>49985.88</v>
      </c>
      <c r="P6664" s="124" t="s">
        <v>1314</v>
      </c>
    </row>
    <row r="6665" spans="1:16" ht="102">
      <c r="A6665" s="266">
        <v>862</v>
      </c>
      <c r="B6665" s="124"/>
      <c r="C6665" s="125" t="s">
        <v>875</v>
      </c>
      <c r="D6665" s="195">
        <v>43245</v>
      </c>
      <c r="E6665" s="124" t="s">
        <v>11974</v>
      </c>
      <c r="F6665" s="124" t="s">
        <v>6</v>
      </c>
      <c r="G6665" s="124">
        <v>922786</v>
      </c>
      <c r="H6665" s="124"/>
      <c r="I6665" s="128" t="s">
        <v>14196</v>
      </c>
      <c r="J6665" s="124"/>
      <c r="K6665" s="124"/>
      <c r="L6665" s="124"/>
      <c r="M6665" s="124"/>
      <c r="N6665" s="197">
        <v>0</v>
      </c>
      <c r="O6665" s="197">
        <v>928595.06</v>
      </c>
      <c r="P6665" s="124" t="s">
        <v>1314</v>
      </c>
    </row>
    <row r="6666" spans="1:16" ht="102">
      <c r="A6666" s="266">
        <v>862</v>
      </c>
      <c r="B6666" s="124"/>
      <c r="C6666" s="125" t="s">
        <v>875</v>
      </c>
      <c r="D6666" s="195">
        <v>43245</v>
      </c>
      <c r="E6666" s="124" t="s">
        <v>11975</v>
      </c>
      <c r="F6666" s="124" t="s">
        <v>6</v>
      </c>
      <c r="G6666" s="124">
        <v>922790</v>
      </c>
      <c r="H6666" s="124"/>
      <c r="I6666" s="128" t="s">
        <v>14197</v>
      </c>
      <c r="J6666" s="124"/>
      <c r="K6666" s="124"/>
      <c r="L6666" s="124"/>
      <c r="M6666" s="124"/>
      <c r="N6666" s="197">
        <v>0</v>
      </c>
      <c r="O6666" s="197">
        <v>392766.44</v>
      </c>
      <c r="P6666" s="124" t="s">
        <v>1314</v>
      </c>
    </row>
    <row r="6667" spans="1:16" ht="51">
      <c r="A6667" s="266">
        <v>234</v>
      </c>
      <c r="B6667" s="124"/>
      <c r="C6667" s="125" t="s">
        <v>124</v>
      </c>
      <c r="D6667" s="195">
        <v>43248</v>
      </c>
      <c r="E6667" s="124" t="s">
        <v>11976</v>
      </c>
      <c r="F6667" s="124" t="s">
        <v>3</v>
      </c>
      <c r="G6667" s="124">
        <v>1626465</v>
      </c>
      <c r="H6667" s="124"/>
      <c r="I6667" s="128" t="s">
        <v>14198</v>
      </c>
      <c r="J6667" s="124"/>
      <c r="K6667" s="124"/>
      <c r="L6667" s="124"/>
      <c r="M6667" s="124"/>
      <c r="N6667" s="197">
        <v>0</v>
      </c>
      <c r="O6667" s="197">
        <v>15</v>
      </c>
      <c r="P6667" s="124" t="s">
        <v>1314</v>
      </c>
    </row>
    <row r="6668" spans="1:16" ht="38.25">
      <c r="A6668" s="266">
        <v>373</v>
      </c>
      <c r="B6668" s="124"/>
      <c r="C6668" s="125" t="s">
        <v>1269</v>
      </c>
      <c r="D6668" s="195">
        <v>43248</v>
      </c>
      <c r="E6668" s="124" t="s">
        <v>11977</v>
      </c>
      <c r="F6668" s="124" t="s">
        <v>3</v>
      </c>
      <c r="G6668" s="124">
        <v>1626464</v>
      </c>
      <c r="H6668" s="124"/>
      <c r="I6668" s="128" t="s">
        <v>14199</v>
      </c>
      <c r="J6668" s="124"/>
      <c r="K6668" s="124"/>
      <c r="L6668" s="124"/>
      <c r="M6668" s="124"/>
      <c r="N6668" s="197">
        <v>0</v>
      </c>
      <c r="O6668" s="197">
        <v>196.02</v>
      </c>
      <c r="P6668" s="124" t="s">
        <v>1314</v>
      </c>
    </row>
    <row r="6669" spans="1:16" ht="51">
      <c r="A6669" s="266" t="s">
        <v>619</v>
      </c>
      <c r="B6669" s="124"/>
      <c r="C6669" s="125" t="s">
        <v>713</v>
      </c>
      <c r="D6669" s="195">
        <v>43248</v>
      </c>
      <c r="E6669" s="124" t="s">
        <v>11978</v>
      </c>
      <c r="F6669" s="124" t="s">
        <v>3</v>
      </c>
      <c r="G6669" s="124">
        <v>1626458</v>
      </c>
      <c r="H6669" s="124"/>
      <c r="I6669" s="128" t="s">
        <v>14200</v>
      </c>
      <c r="J6669" s="124"/>
      <c r="K6669" s="124"/>
      <c r="L6669" s="124"/>
      <c r="M6669" s="124"/>
      <c r="N6669" s="197">
        <v>0</v>
      </c>
      <c r="O6669" s="197">
        <v>15</v>
      </c>
      <c r="P6669" s="124" t="s">
        <v>1314</v>
      </c>
    </row>
    <row r="6670" spans="1:16" ht="51">
      <c r="A6670" s="266">
        <v>234</v>
      </c>
      <c r="B6670" s="124"/>
      <c r="C6670" s="125" t="s">
        <v>124</v>
      </c>
      <c r="D6670" s="195">
        <v>43248</v>
      </c>
      <c r="E6670" s="124" t="s">
        <v>11979</v>
      </c>
      <c r="F6670" s="124" t="s">
        <v>3</v>
      </c>
      <c r="G6670" s="124">
        <v>1626439</v>
      </c>
      <c r="H6670" s="124"/>
      <c r="I6670" s="128" t="s">
        <v>14201</v>
      </c>
      <c r="J6670" s="124"/>
      <c r="K6670" s="124"/>
      <c r="L6670" s="124"/>
      <c r="M6670" s="124"/>
      <c r="N6670" s="197">
        <v>0</v>
      </c>
      <c r="O6670" s="197">
        <v>31</v>
      </c>
      <c r="P6670" s="124" t="s">
        <v>1314</v>
      </c>
    </row>
    <row r="6671" spans="1:16" ht="63.75">
      <c r="A6671" s="266">
        <v>234</v>
      </c>
      <c r="B6671" s="124"/>
      <c r="C6671" s="125" t="s">
        <v>124</v>
      </c>
      <c r="D6671" s="195">
        <v>43248</v>
      </c>
      <c r="E6671" s="124" t="s">
        <v>11980</v>
      </c>
      <c r="F6671" s="124" t="s">
        <v>3</v>
      </c>
      <c r="G6671" s="124">
        <v>1626438</v>
      </c>
      <c r="H6671" s="124"/>
      <c r="I6671" s="128" t="s">
        <v>14202</v>
      </c>
      <c r="J6671" s="124"/>
      <c r="K6671" s="124"/>
      <c r="L6671" s="124"/>
      <c r="M6671" s="124"/>
      <c r="N6671" s="197">
        <v>0</v>
      </c>
      <c r="O6671" s="197">
        <v>683.98</v>
      </c>
      <c r="P6671" s="124" t="s">
        <v>1314</v>
      </c>
    </row>
    <row r="6672" spans="1:16" ht="63.75">
      <c r="A6672" s="266">
        <v>234</v>
      </c>
      <c r="B6672" s="124"/>
      <c r="C6672" s="125" t="s">
        <v>124</v>
      </c>
      <c r="D6672" s="195">
        <v>43248</v>
      </c>
      <c r="E6672" s="124" t="s">
        <v>11981</v>
      </c>
      <c r="F6672" s="124" t="s">
        <v>3</v>
      </c>
      <c r="G6672" s="124">
        <v>1626437</v>
      </c>
      <c r="H6672" s="124"/>
      <c r="I6672" s="128" t="s">
        <v>14203</v>
      </c>
      <c r="J6672" s="124"/>
      <c r="K6672" s="124"/>
      <c r="L6672" s="124"/>
      <c r="M6672" s="124"/>
      <c r="N6672" s="197">
        <v>0</v>
      </c>
      <c r="O6672" s="197">
        <v>556.5</v>
      </c>
      <c r="P6672" s="124" t="s">
        <v>1314</v>
      </c>
    </row>
    <row r="6673" spans="1:16" ht="51">
      <c r="A6673" s="266">
        <v>234</v>
      </c>
      <c r="B6673" s="124"/>
      <c r="C6673" s="125" t="s">
        <v>124</v>
      </c>
      <c r="D6673" s="195">
        <v>43248</v>
      </c>
      <c r="E6673" s="124" t="s">
        <v>11982</v>
      </c>
      <c r="F6673" s="124" t="s">
        <v>3</v>
      </c>
      <c r="G6673" s="124">
        <v>1626435</v>
      </c>
      <c r="H6673" s="124"/>
      <c r="I6673" s="128" t="s">
        <v>14204</v>
      </c>
      <c r="J6673" s="124"/>
      <c r="K6673" s="124"/>
      <c r="L6673" s="124"/>
      <c r="M6673" s="124"/>
      <c r="N6673" s="197">
        <v>0</v>
      </c>
      <c r="O6673" s="197">
        <v>248.5</v>
      </c>
      <c r="P6673" s="124" t="s">
        <v>1314</v>
      </c>
    </row>
    <row r="6674" spans="1:16" ht="63.75">
      <c r="A6674" s="266">
        <v>234</v>
      </c>
      <c r="B6674" s="124"/>
      <c r="C6674" s="125" t="s">
        <v>124</v>
      </c>
      <c r="D6674" s="195">
        <v>43248</v>
      </c>
      <c r="E6674" s="124" t="s">
        <v>11983</v>
      </c>
      <c r="F6674" s="124" t="s">
        <v>3</v>
      </c>
      <c r="G6674" s="124">
        <v>1626432</v>
      </c>
      <c r="H6674" s="124"/>
      <c r="I6674" s="128" t="s">
        <v>14205</v>
      </c>
      <c r="J6674" s="124"/>
      <c r="K6674" s="124"/>
      <c r="L6674" s="124"/>
      <c r="M6674" s="124"/>
      <c r="N6674" s="197">
        <v>0</v>
      </c>
      <c r="O6674" s="197">
        <v>1429.95</v>
      </c>
      <c r="P6674" s="124" t="s">
        <v>1314</v>
      </c>
    </row>
    <row r="6675" spans="1:16" ht="63.75">
      <c r="A6675" s="266">
        <v>234</v>
      </c>
      <c r="B6675" s="124"/>
      <c r="C6675" s="125" t="s">
        <v>124</v>
      </c>
      <c r="D6675" s="195">
        <v>43248</v>
      </c>
      <c r="E6675" s="124" t="s">
        <v>11984</v>
      </c>
      <c r="F6675" s="124" t="s">
        <v>3</v>
      </c>
      <c r="G6675" s="124">
        <v>1626431</v>
      </c>
      <c r="H6675" s="124"/>
      <c r="I6675" s="128" t="s">
        <v>14206</v>
      </c>
      <c r="J6675" s="124"/>
      <c r="K6675" s="124"/>
      <c r="L6675" s="124"/>
      <c r="M6675" s="124"/>
      <c r="N6675" s="197">
        <v>0</v>
      </c>
      <c r="O6675" s="197">
        <v>1197.71</v>
      </c>
      <c r="P6675" s="124" t="s">
        <v>1314</v>
      </c>
    </row>
    <row r="6676" spans="1:16" ht="51">
      <c r="A6676" s="266" t="s">
        <v>619</v>
      </c>
      <c r="B6676" s="124"/>
      <c r="C6676" s="125" t="s">
        <v>713</v>
      </c>
      <c r="D6676" s="195">
        <v>43248</v>
      </c>
      <c r="E6676" s="124" t="s">
        <v>11985</v>
      </c>
      <c r="F6676" s="124" t="s">
        <v>3</v>
      </c>
      <c r="G6676" s="124">
        <v>1626429</v>
      </c>
      <c r="H6676" s="124"/>
      <c r="I6676" s="128" t="s">
        <v>14207</v>
      </c>
      <c r="J6676" s="124"/>
      <c r="K6676" s="124"/>
      <c r="L6676" s="124"/>
      <c r="M6676" s="124"/>
      <c r="N6676" s="197">
        <v>0</v>
      </c>
      <c r="O6676" s="197">
        <v>140</v>
      </c>
      <c r="P6676" s="124" t="s">
        <v>1314</v>
      </c>
    </row>
    <row r="6677" spans="1:16" ht="51">
      <c r="A6677" s="266" t="s">
        <v>619</v>
      </c>
      <c r="B6677" s="124"/>
      <c r="C6677" s="125" t="s">
        <v>713</v>
      </c>
      <c r="D6677" s="195">
        <v>43248</v>
      </c>
      <c r="E6677" s="124" t="s">
        <v>11986</v>
      </c>
      <c r="F6677" s="124" t="s">
        <v>3</v>
      </c>
      <c r="G6677" s="124">
        <v>1626427</v>
      </c>
      <c r="H6677" s="124"/>
      <c r="I6677" s="128" t="s">
        <v>14208</v>
      </c>
      <c r="J6677" s="124"/>
      <c r="K6677" s="124"/>
      <c r="L6677" s="124"/>
      <c r="M6677" s="124"/>
      <c r="N6677" s="197">
        <v>0</v>
      </c>
      <c r="O6677" s="197">
        <v>140</v>
      </c>
      <c r="P6677" s="124" t="s">
        <v>1314</v>
      </c>
    </row>
    <row r="6678" spans="1:16" ht="51">
      <c r="A6678" s="266" t="s">
        <v>619</v>
      </c>
      <c r="B6678" s="124"/>
      <c r="C6678" s="125" t="s">
        <v>713</v>
      </c>
      <c r="D6678" s="195">
        <v>43248</v>
      </c>
      <c r="E6678" s="124" t="s">
        <v>11987</v>
      </c>
      <c r="F6678" s="124" t="s">
        <v>3</v>
      </c>
      <c r="G6678" s="124">
        <v>1626425</v>
      </c>
      <c r="H6678" s="124"/>
      <c r="I6678" s="128" t="s">
        <v>14209</v>
      </c>
      <c r="J6678" s="124"/>
      <c r="K6678" s="124"/>
      <c r="L6678" s="124"/>
      <c r="M6678" s="124"/>
      <c r="N6678" s="197">
        <v>0</v>
      </c>
      <c r="O6678" s="197">
        <v>140</v>
      </c>
      <c r="P6678" s="124" t="s">
        <v>1314</v>
      </c>
    </row>
    <row r="6679" spans="1:16" ht="51">
      <c r="A6679" s="266">
        <v>206</v>
      </c>
      <c r="B6679" s="124"/>
      <c r="C6679" s="125" t="s">
        <v>758</v>
      </c>
      <c r="D6679" s="195">
        <v>43248</v>
      </c>
      <c r="E6679" s="124" t="s">
        <v>11988</v>
      </c>
      <c r="F6679" s="124" t="s">
        <v>3</v>
      </c>
      <c r="G6679" s="124">
        <v>1626424</v>
      </c>
      <c r="H6679" s="124"/>
      <c r="I6679" s="128" t="s">
        <v>14210</v>
      </c>
      <c r="J6679" s="124"/>
      <c r="K6679" s="124"/>
      <c r="L6679" s="124"/>
      <c r="M6679" s="124"/>
      <c r="N6679" s="197">
        <v>0</v>
      </c>
      <c r="O6679" s="197">
        <v>5</v>
      </c>
      <c r="P6679" s="124" t="s">
        <v>1314</v>
      </c>
    </row>
    <row r="6680" spans="1:16" ht="38.25">
      <c r="A6680" s="266">
        <v>35</v>
      </c>
      <c r="B6680" s="124"/>
      <c r="C6680" s="125" t="s">
        <v>696</v>
      </c>
      <c r="D6680" s="195">
        <v>43248</v>
      </c>
      <c r="E6680" s="124" t="s">
        <v>11989</v>
      </c>
      <c r="F6680" s="124" t="s">
        <v>3</v>
      </c>
      <c r="G6680" s="124">
        <v>1626393</v>
      </c>
      <c r="H6680" s="124"/>
      <c r="I6680" s="128" t="s">
        <v>14211</v>
      </c>
      <c r="J6680" s="124"/>
      <c r="K6680" s="124"/>
      <c r="L6680" s="124"/>
      <c r="M6680" s="124"/>
      <c r="N6680" s="197">
        <v>0</v>
      </c>
      <c r="O6680" s="197">
        <v>4459.59</v>
      </c>
      <c r="P6680" s="124" t="s">
        <v>1314</v>
      </c>
    </row>
    <row r="6681" spans="1:16" ht="51">
      <c r="A6681" s="266" t="s">
        <v>619</v>
      </c>
      <c r="B6681" s="124"/>
      <c r="C6681" s="125" t="s">
        <v>713</v>
      </c>
      <c r="D6681" s="195">
        <v>43248</v>
      </c>
      <c r="E6681" s="124" t="s">
        <v>11990</v>
      </c>
      <c r="F6681" s="124" t="s">
        <v>3</v>
      </c>
      <c r="G6681" s="124">
        <v>1626385</v>
      </c>
      <c r="H6681" s="124"/>
      <c r="I6681" s="128" t="s">
        <v>14212</v>
      </c>
      <c r="J6681" s="124"/>
      <c r="K6681" s="124"/>
      <c r="L6681" s="124"/>
      <c r="M6681" s="124"/>
      <c r="N6681" s="197">
        <v>0</v>
      </c>
      <c r="O6681" s="197">
        <v>40</v>
      </c>
      <c r="P6681" s="124" t="s">
        <v>1314</v>
      </c>
    </row>
    <row r="6682" spans="1:16" ht="51">
      <c r="A6682" s="266">
        <v>201</v>
      </c>
      <c r="B6682" s="124"/>
      <c r="C6682" s="125" t="s">
        <v>756</v>
      </c>
      <c r="D6682" s="195">
        <v>43248</v>
      </c>
      <c r="E6682" s="124" t="s">
        <v>11991</v>
      </c>
      <c r="F6682" s="124" t="s">
        <v>3</v>
      </c>
      <c r="G6682" s="124">
        <v>1626368</v>
      </c>
      <c r="H6682" s="124"/>
      <c r="I6682" s="128" t="s">
        <v>14213</v>
      </c>
      <c r="J6682" s="124"/>
      <c r="K6682" s="124"/>
      <c r="L6682" s="124"/>
      <c r="M6682" s="124"/>
      <c r="N6682" s="197">
        <v>0</v>
      </c>
      <c r="O6682" s="197">
        <v>2200</v>
      </c>
      <c r="P6682" s="124" t="s">
        <v>1314</v>
      </c>
    </row>
    <row r="6683" spans="1:16" ht="51">
      <c r="A6683" s="266" t="s">
        <v>619</v>
      </c>
      <c r="B6683" s="124"/>
      <c r="C6683" s="125" t="s">
        <v>713</v>
      </c>
      <c r="D6683" s="195">
        <v>43248</v>
      </c>
      <c r="E6683" s="124" t="s">
        <v>11992</v>
      </c>
      <c r="F6683" s="124" t="s">
        <v>3</v>
      </c>
      <c r="G6683" s="124">
        <v>1626548</v>
      </c>
      <c r="H6683" s="124"/>
      <c r="I6683" s="128" t="s">
        <v>14214</v>
      </c>
      <c r="J6683" s="124"/>
      <c r="K6683" s="124"/>
      <c r="L6683" s="124"/>
      <c r="M6683" s="124"/>
      <c r="N6683" s="197">
        <v>0</v>
      </c>
      <c r="O6683" s="197">
        <v>31.5</v>
      </c>
      <c r="P6683" s="124" t="s">
        <v>1314</v>
      </c>
    </row>
    <row r="6684" spans="1:16" ht="51">
      <c r="A6684" s="266" t="s">
        <v>619</v>
      </c>
      <c r="B6684" s="124"/>
      <c r="C6684" s="125" t="s">
        <v>713</v>
      </c>
      <c r="D6684" s="195">
        <v>43248</v>
      </c>
      <c r="E6684" s="124" t="s">
        <v>11993</v>
      </c>
      <c r="F6684" s="124" t="s">
        <v>3</v>
      </c>
      <c r="G6684" s="124">
        <v>1626546</v>
      </c>
      <c r="H6684" s="124"/>
      <c r="I6684" s="128" t="s">
        <v>14215</v>
      </c>
      <c r="J6684" s="124"/>
      <c r="K6684" s="124"/>
      <c r="L6684" s="124"/>
      <c r="M6684" s="124"/>
      <c r="N6684" s="197">
        <v>0</v>
      </c>
      <c r="O6684" s="197">
        <v>0.5</v>
      </c>
      <c r="P6684" s="124" t="s">
        <v>1314</v>
      </c>
    </row>
    <row r="6685" spans="1:16" ht="51">
      <c r="A6685" s="266" t="s">
        <v>619</v>
      </c>
      <c r="B6685" s="124"/>
      <c r="C6685" s="125" t="s">
        <v>713</v>
      </c>
      <c r="D6685" s="195">
        <v>43248</v>
      </c>
      <c r="E6685" s="124" t="s">
        <v>11994</v>
      </c>
      <c r="F6685" s="124" t="s">
        <v>3</v>
      </c>
      <c r="G6685" s="124">
        <v>1626543</v>
      </c>
      <c r="H6685" s="124"/>
      <c r="I6685" s="128" t="s">
        <v>14216</v>
      </c>
      <c r="J6685" s="124"/>
      <c r="K6685" s="124"/>
      <c r="L6685" s="124"/>
      <c r="M6685" s="124"/>
      <c r="N6685" s="197">
        <v>0</v>
      </c>
      <c r="O6685" s="197">
        <v>1000</v>
      </c>
      <c r="P6685" s="124" t="s">
        <v>1314</v>
      </c>
    </row>
    <row r="6686" spans="1:16" ht="51">
      <c r="A6686" s="266">
        <v>132</v>
      </c>
      <c r="B6686" s="124"/>
      <c r="C6686" s="125" t="s">
        <v>728</v>
      </c>
      <c r="D6686" s="195">
        <v>43248</v>
      </c>
      <c r="E6686" s="124" t="s">
        <v>11995</v>
      </c>
      <c r="F6686" s="124" t="s">
        <v>3</v>
      </c>
      <c r="G6686" s="124">
        <v>1626519</v>
      </c>
      <c r="H6686" s="124"/>
      <c r="I6686" s="128" t="s">
        <v>5493</v>
      </c>
      <c r="J6686" s="124"/>
      <c r="K6686" s="124"/>
      <c r="L6686" s="124"/>
      <c r="M6686" s="124"/>
      <c r="N6686" s="197">
        <v>0</v>
      </c>
      <c r="O6686" s="197">
        <v>4.5</v>
      </c>
      <c r="P6686" s="124" t="s">
        <v>1314</v>
      </c>
    </row>
    <row r="6687" spans="1:16" ht="51">
      <c r="A6687" s="266" t="s">
        <v>619</v>
      </c>
      <c r="B6687" s="124"/>
      <c r="C6687" s="125" t="s">
        <v>713</v>
      </c>
      <c r="D6687" s="195">
        <v>43248</v>
      </c>
      <c r="E6687" s="124" t="s">
        <v>11996</v>
      </c>
      <c r="F6687" s="124" t="s">
        <v>3</v>
      </c>
      <c r="G6687" s="124">
        <v>1626516</v>
      </c>
      <c r="H6687" s="124"/>
      <c r="I6687" s="128" t="s">
        <v>14217</v>
      </c>
      <c r="J6687" s="124"/>
      <c r="K6687" s="124"/>
      <c r="L6687" s="124"/>
      <c r="M6687" s="124"/>
      <c r="N6687" s="197">
        <v>0</v>
      </c>
      <c r="O6687" s="197">
        <v>1015.5</v>
      </c>
      <c r="P6687" s="124" t="s">
        <v>1314</v>
      </c>
    </row>
    <row r="6688" spans="1:16" ht="51">
      <c r="A6688" s="266">
        <v>130</v>
      </c>
      <c r="B6688" s="124"/>
      <c r="C6688" s="125" t="s">
        <v>727</v>
      </c>
      <c r="D6688" s="195">
        <v>43248</v>
      </c>
      <c r="E6688" s="124" t="s">
        <v>11997</v>
      </c>
      <c r="F6688" s="124" t="s">
        <v>3</v>
      </c>
      <c r="G6688" s="124">
        <v>1626511</v>
      </c>
      <c r="H6688" s="124"/>
      <c r="I6688" s="128" t="s">
        <v>14218</v>
      </c>
      <c r="J6688" s="124"/>
      <c r="K6688" s="124"/>
      <c r="L6688" s="124"/>
      <c r="M6688" s="124"/>
      <c r="N6688" s="197">
        <v>0</v>
      </c>
      <c r="O6688" s="197">
        <v>153</v>
      </c>
      <c r="P6688" s="124" t="s">
        <v>1314</v>
      </c>
    </row>
    <row r="6689" spans="1:16" ht="51">
      <c r="A6689" s="266">
        <v>70</v>
      </c>
      <c r="B6689" s="124"/>
      <c r="C6689" s="125" t="s">
        <v>705</v>
      </c>
      <c r="D6689" s="195">
        <v>43248</v>
      </c>
      <c r="E6689" s="124" t="s">
        <v>11998</v>
      </c>
      <c r="F6689" s="124" t="s">
        <v>3</v>
      </c>
      <c r="G6689" s="124">
        <v>1626502</v>
      </c>
      <c r="H6689" s="124"/>
      <c r="I6689" s="128" t="s">
        <v>14219</v>
      </c>
      <c r="J6689" s="124"/>
      <c r="K6689" s="124"/>
      <c r="L6689" s="124"/>
      <c r="M6689" s="124"/>
      <c r="N6689" s="197">
        <v>0</v>
      </c>
      <c r="O6689" s="197">
        <v>435</v>
      </c>
      <c r="P6689" s="124" t="s">
        <v>1314</v>
      </c>
    </row>
    <row r="6690" spans="1:16" ht="51">
      <c r="A6690" s="266">
        <v>133</v>
      </c>
      <c r="B6690" s="124"/>
      <c r="C6690" s="125" t="s">
        <v>729</v>
      </c>
      <c r="D6690" s="195">
        <v>43248</v>
      </c>
      <c r="E6690" s="124" t="s">
        <v>11999</v>
      </c>
      <c r="F6690" s="124" t="s">
        <v>3</v>
      </c>
      <c r="G6690" s="124">
        <v>1626495</v>
      </c>
      <c r="H6690" s="124"/>
      <c r="I6690" s="128" t="s">
        <v>14220</v>
      </c>
      <c r="J6690" s="124"/>
      <c r="K6690" s="124"/>
      <c r="L6690" s="124"/>
      <c r="M6690" s="124"/>
      <c r="N6690" s="197">
        <v>0</v>
      </c>
      <c r="O6690" s="197">
        <v>17205</v>
      </c>
      <c r="P6690" s="124" t="s">
        <v>1314</v>
      </c>
    </row>
    <row r="6691" spans="1:16" ht="51">
      <c r="A6691" s="266">
        <v>222</v>
      </c>
      <c r="B6691" s="124"/>
      <c r="C6691" s="125" t="s">
        <v>764</v>
      </c>
      <c r="D6691" s="195">
        <v>43248</v>
      </c>
      <c r="E6691" s="124" t="s">
        <v>12000</v>
      </c>
      <c r="F6691" s="124" t="s">
        <v>3</v>
      </c>
      <c r="G6691" s="124">
        <v>1626484</v>
      </c>
      <c r="H6691" s="124"/>
      <c r="I6691" s="128" t="s">
        <v>14221</v>
      </c>
      <c r="J6691" s="124"/>
      <c r="K6691" s="124"/>
      <c r="L6691" s="124"/>
      <c r="M6691" s="124"/>
      <c r="N6691" s="197">
        <v>0</v>
      </c>
      <c r="O6691" s="197">
        <v>30</v>
      </c>
      <c r="P6691" s="124" t="s">
        <v>1314</v>
      </c>
    </row>
    <row r="6692" spans="1:16" ht="51">
      <c r="A6692" s="266">
        <v>234</v>
      </c>
      <c r="B6692" s="124"/>
      <c r="C6692" s="125" t="s">
        <v>124</v>
      </c>
      <c r="D6692" s="195">
        <v>43248</v>
      </c>
      <c r="E6692" s="124" t="s">
        <v>12001</v>
      </c>
      <c r="F6692" s="124" t="s">
        <v>3</v>
      </c>
      <c r="G6692" s="124">
        <v>1626467</v>
      </c>
      <c r="H6692" s="124"/>
      <c r="I6692" s="128" t="s">
        <v>14222</v>
      </c>
      <c r="J6692" s="124"/>
      <c r="K6692" s="124"/>
      <c r="L6692" s="124"/>
      <c r="M6692" s="124"/>
      <c r="N6692" s="197">
        <v>0</v>
      </c>
      <c r="O6692" s="197">
        <v>12.5</v>
      </c>
      <c r="P6692" s="124" t="s">
        <v>1314</v>
      </c>
    </row>
    <row r="6693" spans="1:16" ht="51">
      <c r="A6693" s="266">
        <v>206</v>
      </c>
      <c r="B6693" s="124"/>
      <c r="C6693" s="125" t="s">
        <v>758</v>
      </c>
      <c r="D6693" s="195">
        <v>43248</v>
      </c>
      <c r="E6693" s="124" t="s">
        <v>12002</v>
      </c>
      <c r="F6693" s="124" t="s">
        <v>3</v>
      </c>
      <c r="G6693" s="124">
        <v>1626430</v>
      </c>
      <c r="H6693" s="124"/>
      <c r="I6693" s="128" t="s">
        <v>14223</v>
      </c>
      <c r="J6693" s="124"/>
      <c r="K6693" s="124"/>
      <c r="L6693" s="124"/>
      <c r="M6693" s="124"/>
      <c r="N6693" s="197">
        <v>0</v>
      </c>
      <c r="O6693" s="197">
        <v>239</v>
      </c>
      <c r="P6693" s="124" t="s">
        <v>1314</v>
      </c>
    </row>
    <row r="6694" spans="1:16" ht="38.25">
      <c r="A6694" s="266">
        <v>346</v>
      </c>
      <c r="B6694" s="124"/>
      <c r="C6694" s="125" t="s">
        <v>820</v>
      </c>
      <c r="D6694" s="195">
        <v>43248</v>
      </c>
      <c r="E6694" s="124" t="s">
        <v>12003</v>
      </c>
      <c r="F6694" s="124" t="s">
        <v>3</v>
      </c>
      <c r="G6694" s="124">
        <v>1626411</v>
      </c>
      <c r="H6694" s="124"/>
      <c r="I6694" s="128" t="s">
        <v>14224</v>
      </c>
      <c r="J6694" s="124"/>
      <c r="K6694" s="124"/>
      <c r="L6694" s="124"/>
      <c r="M6694" s="124"/>
      <c r="N6694" s="197">
        <v>0</v>
      </c>
      <c r="O6694" s="197">
        <v>6501.4800000000005</v>
      </c>
      <c r="P6694" s="124" t="s">
        <v>1314</v>
      </c>
    </row>
    <row r="6695" spans="1:16" ht="38.25">
      <c r="A6695" s="266">
        <v>346</v>
      </c>
      <c r="B6695" s="124"/>
      <c r="C6695" s="125" t="s">
        <v>820</v>
      </c>
      <c r="D6695" s="195">
        <v>43248</v>
      </c>
      <c r="E6695" s="124" t="s">
        <v>12004</v>
      </c>
      <c r="F6695" s="124" t="s">
        <v>3</v>
      </c>
      <c r="G6695" s="124">
        <v>1626410</v>
      </c>
      <c r="H6695" s="124"/>
      <c r="I6695" s="128" t="s">
        <v>14225</v>
      </c>
      <c r="J6695" s="124"/>
      <c r="K6695" s="124"/>
      <c r="L6695" s="124"/>
      <c r="M6695" s="124"/>
      <c r="N6695" s="197">
        <v>0</v>
      </c>
      <c r="O6695" s="197">
        <v>11434.95</v>
      </c>
      <c r="P6695" s="124" t="s">
        <v>1314</v>
      </c>
    </row>
    <row r="6696" spans="1:16" ht="63.75">
      <c r="A6696" s="266">
        <v>86</v>
      </c>
      <c r="B6696" s="124"/>
      <c r="C6696" s="125" t="s">
        <v>710</v>
      </c>
      <c r="D6696" s="195">
        <v>43248</v>
      </c>
      <c r="E6696" s="124" t="s">
        <v>12005</v>
      </c>
      <c r="F6696" s="124" t="s">
        <v>3</v>
      </c>
      <c r="G6696" s="124">
        <v>1626409</v>
      </c>
      <c r="H6696" s="124"/>
      <c r="I6696" s="128" t="s">
        <v>14226</v>
      </c>
      <c r="J6696" s="124"/>
      <c r="K6696" s="124"/>
      <c r="L6696" s="124"/>
      <c r="M6696" s="124"/>
      <c r="N6696" s="197">
        <v>0</v>
      </c>
      <c r="O6696" s="197">
        <v>1157426.3700000001</v>
      </c>
      <c r="P6696" s="124" t="s">
        <v>1314</v>
      </c>
    </row>
    <row r="6697" spans="1:16" ht="63.75">
      <c r="A6697" s="266">
        <v>290</v>
      </c>
      <c r="B6697" s="124"/>
      <c r="C6697" s="125" t="s">
        <v>793</v>
      </c>
      <c r="D6697" s="195">
        <v>43248</v>
      </c>
      <c r="E6697" s="124" t="s">
        <v>12006</v>
      </c>
      <c r="F6697" s="124" t="s">
        <v>3</v>
      </c>
      <c r="G6697" s="124">
        <v>1626408</v>
      </c>
      <c r="H6697" s="124"/>
      <c r="I6697" s="128" t="s">
        <v>14227</v>
      </c>
      <c r="J6697" s="124"/>
      <c r="K6697" s="124"/>
      <c r="L6697" s="124"/>
      <c r="M6697" s="124"/>
      <c r="N6697" s="197">
        <v>0</v>
      </c>
      <c r="O6697" s="197">
        <v>15377.130000000001</v>
      </c>
      <c r="P6697" s="124" t="s">
        <v>1314</v>
      </c>
    </row>
    <row r="6698" spans="1:16" ht="51">
      <c r="A6698" s="266">
        <v>292</v>
      </c>
      <c r="B6698" s="124"/>
      <c r="C6698" s="125" t="s">
        <v>152</v>
      </c>
      <c r="D6698" s="195">
        <v>43248</v>
      </c>
      <c r="E6698" s="124" t="s">
        <v>12007</v>
      </c>
      <c r="F6698" s="124" t="s">
        <v>3</v>
      </c>
      <c r="G6698" s="124">
        <v>1626403</v>
      </c>
      <c r="H6698" s="124"/>
      <c r="I6698" s="128" t="s">
        <v>14228</v>
      </c>
      <c r="J6698" s="124"/>
      <c r="K6698" s="124"/>
      <c r="L6698" s="124"/>
      <c r="M6698" s="124"/>
      <c r="N6698" s="197">
        <v>0</v>
      </c>
      <c r="O6698" s="197">
        <v>3</v>
      </c>
      <c r="P6698" s="124" t="s">
        <v>1314</v>
      </c>
    </row>
    <row r="6699" spans="1:16" ht="63.75">
      <c r="A6699" s="266" t="s">
        <v>619</v>
      </c>
      <c r="B6699" s="124"/>
      <c r="C6699" s="125" t="s">
        <v>713</v>
      </c>
      <c r="D6699" s="195">
        <v>43248</v>
      </c>
      <c r="E6699" s="124" t="s">
        <v>12008</v>
      </c>
      <c r="F6699" s="124" t="s">
        <v>3</v>
      </c>
      <c r="G6699" s="124">
        <v>1626402</v>
      </c>
      <c r="H6699" s="124"/>
      <c r="I6699" s="128" t="s">
        <v>14229</v>
      </c>
      <c r="J6699" s="124"/>
      <c r="K6699" s="124"/>
      <c r="L6699" s="124"/>
      <c r="M6699" s="124"/>
      <c r="N6699" s="197">
        <v>0</v>
      </c>
      <c r="O6699" s="197">
        <v>1672.69</v>
      </c>
      <c r="P6699" s="124" t="s">
        <v>1314</v>
      </c>
    </row>
    <row r="6700" spans="1:16" ht="51">
      <c r="A6700" s="266">
        <v>292</v>
      </c>
      <c r="B6700" s="124"/>
      <c r="C6700" s="125" t="s">
        <v>152</v>
      </c>
      <c r="D6700" s="195">
        <v>43248</v>
      </c>
      <c r="E6700" s="124" t="s">
        <v>12009</v>
      </c>
      <c r="F6700" s="124" t="s">
        <v>3</v>
      </c>
      <c r="G6700" s="124">
        <v>1626401</v>
      </c>
      <c r="H6700" s="124"/>
      <c r="I6700" s="128" t="s">
        <v>14230</v>
      </c>
      <c r="J6700" s="124"/>
      <c r="K6700" s="124"/>
      <c r="L6700" s="124"/>
      <c r="M6700" s="124"/>
      <c r="N6700" s="197">
        <v>0</v>
      </c>
      <c r="O6700" s="197">
        <v>1849.42</v>
      </c>
      <c r="P6700" s="124" t="s">
        <v>1314</v>
      </c>
    </row>
    <row r="6701" spans="1:16" ht="51">
      <c r="A6701" s="266">
        <v>292</v>
      </c>
      <c r="B6701" s="124"/>
      <c r="C6701" s="125" t="s">
        <v>152</v>
      </c>
      <c r="D6701" s="195">
        <v>43248</v>
      </c>
      <c r="E6701" s="124" t="s">
        <v>12010</v>
      </c>
      <c r="F6701" s="124" t="s">
        <v>3</v>
      </c>
      <c r="G6701" s="124">
        <v>1626398</v>
      </c>
      <c r="H6701" s="124"/>
      <c r="I6701" s="128" t="s">
        <v>14231</v>
      </c>
      <c r="J6701" s="124"/>
      <c r="K6701" s="124"/>
      <c r="L6701" s="124"/>
      <c r="M6701" s="124"/>
      <c r="N6701" s="197">
        <v>0</v>
      </c>
      <c r="O6701" s="197">
        <v>74.8</v>
      </c>
      <c r="P6701" s="124" t="s">
        <v>1314</v>
      </c>
    </row>
    <row r="6702" spans="1:16" ht="51">
      <c r="A6702" s="266">
        <v>292</v>
      </c>
      <c r="B6702" s="124"/>
      <c r="C6702" s="125" t="s">
        <v>152</v>
      </c>
      <c r="D6702" s="195">
        <v>43248</v>
      </c>
      <c r="E6702" s="124" t="s">
        <v>12011</v>
      </c>
      <c r="F6702" s="124" t="s">
        <v>3</v>
      </c>
      <c r="G6702" s="124">
        <v>1626397</v>
      </c>
      <c r="H6702" s="124"/>
      <c r="I6702" s="128" t="s">
        <v>14232</v>
      </c>
      <c r="J6702" s="124"/>
      <c r="K6702" s="124"/>
      <c r="L6702" s="124"/>
      <c r="M6702" s="124"/>
      <c r="N6702" s="197">
        <v>0</v>
      </c>
      <c r="O6702" s="197">
        <v>1433.6000000000001</v>
      </c>
      <c r="P6702" s="124" t="s">
        <v>1314</v>
      </c>
    </row>
    <row r="6703" spans="1:16" ht="51">
      <c r="A6703" s="266">
        <v>30</v>
      </c>
      <c r="B6703" s="124"/>
      <c r="C6703" s="125" t="s">
        <v>695</v>
      </c>
      <c r="D6703" s="195">
        <v>43248</v>
      </c>
      <c r="E6703" s="124" t="s">
        <v>12012</v>
      </c>
      <c r="F6703" s="124" t="s">
        <v>3</v>
      </c>
      <c r="G6703" s="124">
        <v>1626346</v>
      </c>
      <c r="H6703" s="124"/>
      <c r="I6703" s="128" t="s">
        <v>14233</v>
      </c>
      <c r="J6703" s="124"/>
      <c r="K6703" s="124"/>
      <c r="L6703" s="124"/>
      <c r="M6703" s="124"/>
      <c r="N6703" s="197">
        <v>0</v>
      </c>
      <c r="O6703" s="197">
        <v>1221</v>
      </c>
      <c r="P6703" s="124" t="s">
        <v>1314</v>
      </c>
    </row>
    <row r="6704" spans="1:16" ht="51">
      <c r="A6704" s="266">
        <v>201</v>
      </c>
      <c r="B6704" s="124"/>
      <c r="C6704" s="125" t="s">
        <v>756</v>
      </c>
      <c r="D6704" s="195">
        <v>43248</v>
      </c>
      <c r="E6704" s="124" t="s">
        <v>12013</v>
      </c>
      <c r="F6704" s="124" t="s">
        <v>3</v>
      </c>
      <c r="G6704" s="124">
        <v>1626367</v>
      </c>
      <c r="H6704" s="124"/>
      <c r="I6704" s="128" t="s">
        <v>14234</v>
      </c>
      <c r="J6704" s="124"/>
      <c r="K6704" s="124"/>
      <c r="L6704" s="124"/>
      <c r="M6704" s="124"/>
      <c r="N6704" s="197">
        <v>0</v>
      </c>
      <c r="O6704" s="197">
        <v>387.5</v>
      </c>
      <c r="P6704" s="124" t="s">
        <v>1314</v>
      </c>
    </row>
    <row r="6705" spans="1:16" ht="51">
      <c r="A6705" s="266">
        <v>201</v>
      </c>
      <c r="B6705" s="124"/>
      <c r="C6705" s="125" t="s">
        <v>756</v>
      </c>
      <c r="D6705" s="195">
        <v>43248</v>
      </c>
      <c r="E6705" s="124" t="s">
        <v>12014</v>
      </c>
      <c r="F6705" s="124" t="s">
        <v>3</v>
      </c>
      <c r="G6705" s="124">
        <v>1626364</v>
      </c>
      <c r="H6705" s="124"/>
      <c r="I6705" s="128" t="s">
        <v>14235</v>
      </c>
      <c r="J6705" s="124"/>
      <c r="K6705" s="124"/>
      <c r="L6705" s="124"/>
      <c r="M6705" s="124"/>
      <c r="N6705" s="197">
        <v>0</v>
      </c>
      <c r="O6705" s="197">
        <v>222</v>
      </c>
      <c r="P6705" s="124" t="s">
        <v>1314</v>
      </c>
    </row>
    <row r="6706" spans="1:16" ht="51">
      <c r="A6706" s="266" t="s">
        <v>619</v>
      </c>
      <c r="B6706" s="124"/>
      <c r="C6706" s="125" t="s">
        <v>713</v>
      </c>
      <c r="D6706" s="195">
        <v>43248</v>
      </c>
      <c r="E6706" s="124" t="s">
        <v>12015</v>
      </c>
      <c r="F6706" s="124" t="s">
        <v>3</v>
      </c>
      <c r="G6706" s="124">
        <v>1626363</v>
      </c>
      <c r="H6706" s="124"/>
      <c r="I6706" s="128" t="s">
        <v>14236</v>
      </c>
      <c r="J6706" s="124"/>
      <c r="K6706" s="124"/>
      <c r="L6706" s="124"/>
      <c r="M6706" s="124"/>
      <c r="N6706" s="197">
        <v>0</v>
      </c>
      <c r="O6706" s="197">
        <v>4800</v>
      </c>
      <c r="P6706" s="124" t="s">
        <v>1314</v>
      </c>
    </row>
    <row r="6707" spans="1:16" ht="38.25">
      <c r="A6707" s="266">
        <v>670</v>
      </c>
      <c r="B6707" s="124"/>
      <c r="C6707" s="125" t="s">
        <v>235</v>
      </c>
      <c r="D6707" s="195">
        <v>43248</v>
      </c>
      <c r="E6707" s="124" t="s">
        <v>12016</v>
      </c>
      <c r="F6707" s="124" t="s">
        <v>3</v>
      </c>
      <c r="G6707" s="124">
        <v>1626344</v>
      </c>
      <c r="H6707" s="124"/>
      <c r="I6707" s="128" t="s">
        <v>14237</v>
      </c>
      <c r="J6707" s="124"/>
      <c r="K6707" s="124"/>
      <c r="L6707" s="124"/>
      <c r="M6707" s="124"/>
      <c r="N6707" s="197">
        <v>0</v>
      </c>
      <c r="O6707" s="197">
        <v>363.01</v>
      </c>
      <c r="P6707" s="124" t="s">
        <v>1314</v>
      </c>
    </row>
    <row r="6708" spans="1:16" ht="51">
      <c r="A6708" s="266" t="s">
        <v>619</v>
      </c>
      <c r="B6708" s="124"/>
      <c r="C6708" s="125" t="s">
        <v>713</v>
      </c>
      <c r="D6708" s="195">
        <v>43248</v>
      </c>
      <c r="E6708" s="124" t="s">
        <v>12017</v>
      </c>
      <c r="F6708" s="124" t="s">
        <v>3</v>
      </c>
      <c r="G6708" s="124">
        <v>1626324</v>
      </c>
      <c r="H6708" s="124"/>
      <c r="I6708" s="128" t="s">
        <v>14238</v>
      </c>
      <c r="J6708" s="124"/>
      <c r="K6708" s="124"/>
      <c r="L6708" s="124"/>
      <c r="M6708" s="124"/>
      <c r="N6708" s="197">
        <v>0</v>
      </c>
      <c r="O6708" s="197">
        <v>614.68000000000006</v>
      </c>
      <c r="P6708" s="124" t="s">
        <v>1314</v>
      </c>
    </row>
    <row r="6709" spans="1:16" ht="51">
      <c r="A6709" s="266">
        <v>291</v>
      </c>
      <c r="B6709" s="124"/>
      <c r="C6709" s="125" t="s">
        <v>794</v>
      </c>
      <c r="D6709" s="195">
        <v>43248</v>
      </c>
      <c r="E6709" s="124" t="s">
        <v>12018</v>
      </c>
      <c r="F6709" s="124" t="s">
        <v>3</v>
      </c>
      <c r="G6709" s="124">
        <v>1626326</v>
      </c>
      <c r="H6709" s="124"/>
      <c r="I6709" s="128" t="s">
        <v>14239</v>
      </c>
      <c r="J6709" s="124"/>
      <c r="K6709" s="124"/>
      <c r="L6709" s="124"/>
      <c r="M6709" s="124"/>
      <c r="N6709" s="197">
        <v>0</v>
      </c>
      <c r="O6709" s="197">
        <v>35</v>
      </c>
      <c r="P6709" s="124" t="s">
        <v>1314</v>
      </c>
    </row>
    <row r="6710" spans="1:16" ht="51">
      <c r="A6710" s="266" t="s">
        <v>619</v>
      </c>
      <c r="B6710" s="124"/>
      <c r="C6710" s="125" t="s">
        <v>713</v>
      </c>
      <c r="D6710" s="195">
        <v>43248</v>
      </c>
      <c r="E6710" s="124" t="s">
        <v>12019</v>
      </c>
      <c r="F6710" s="124" t="s">
        <v>3</v>
      </c>
      <c r="G6710" s="124">
        <v>1626327</v>
      </c>
      <c r="H6710" s="124"/>
      <c r="I6710" s="128" t="s">
        <v>14240</v>
      </c>
      <c r="J6710" s="124"/>
      <c r="K6710" s="124"/>
      <c r="L6710" s="124"/>
      <c r="M6710" s="124"/>
      <c r="N6710" s="197">
        <v>0</v>
      </c>
      <c r="O6710" s="197">
        <v>1598.14</v>
      </c>
      <c r="P6710" s="124" t="s">
        <v>1314</v>
      </c>
    </row>
    <row r="6711" spans="1:16" ht="63.75">
      <c r="A6711" s="266">
        <v>344</v>
      </c>
      <c r="B6711" s="124"/>
      <c r="C6711" s="125" t="s">
        <v>818</v>
      </c>
      <c r="D6711" s="195">
        <v>43248</v>
      </c>
      <c r="E6711" s="124" t="s">
        <v>12020</v>
      </c>
      <c r="F6711" s="124" t="s">
        <v>3</v>
      </c>
      <c r="G6711" s="124">
        <v>1626339</v>
      </c>
      <c r="H6711" s="124"/>
      <c r="I6711" s="128" t="s">
        <v>14241</v>
      </c>
      <c r="J6711" s="124"/>
      <c r="K6711" s="124"/>
      <c r="L6711" s="124"/>
      <c r="M6711" s="124"/>
      <c r="N6711" s="197">
        <v>0</v>
      </c>
      <c r="O6711" s="197">
        <v>2860</v>
      </c>
      <c r="P6711" s="124" t="s">
        <v>1314</v>
      </c>
    </row>
    <row r="6712" spans="1:16" ht="51">
      <c r="A6712" s="266">
        <v>591</v>
      </c>
      <c r="B6712" s="124"/>
      <c r="C6712" s="125" t="s">
        <v>861</v>
      </c>
      <c r="D6712" s="195">
        <v>43248</v>
      </c>
      <c r="E6712" s="124" t="s">
        <v>12021</v>
      </c>
      <c r="F6712" s="124" t="s">
        <v>3</v>
      </c>
      <c r="G6712" s="124">
        <v>1626341</v>
      </c>
      <c r="H6712" s="124"/>
      <c r="I6712" s="128" t="s">
        <v>14242</v>
      </c>
      <c r="J6712" s="124"/>
      <c r="K6712" s="124"/>
      <c r="L6712" s="124"/>
      <c r="M6712" s="124"/>
      <c r="N6712" s="197">
        <v>0</v>
      </c>
      <c r="O6712" s="197">
        <v>632.80000000000007</v>
      </c>
      <c r="P6712" s="124" t="s">
        <v>1314</v>
      </c>
    </row>
    <row r="6713" spans="1:16" ht="51">
      <c r="A6713" s="266" t="s">
        <v>622</v>
      </c>
      <c r="B6713" s="124"/>
      <c r="C6713" s="125" t="s">
        <v>715</v>
      </c>
      <c r="D6713" s="195">
        <v>43248</v>
      </c>
      <c r="E6713" s="124" t="s">
        <v>12022</v>
      </c>
      <c r="F6713" s="124" t="s">
        <v>1256</v>
      </c>
      <c r="G6713" s="124">
        <v>17846803</v>
      </c>
      <c r="H6713" s="124"/>
      <c r="I6713" s="128" t="s">
        <v>14243</v>
      </c>
      <c r="J6713" s="124"/>
      <c r="K6713" s="124"/>
      <c r="L6713" s="124"/>
      <c r="M6713" s="124"/>
      <c r="N6713" s="197">
        <v>0</v>
      </c>
      <c r="O6713" s="197">
        <v>50068.639999999999</v>
      </c>
      <c r="P6713" s="124" t="s">
        <v>1314</v>
      </c>
    </row>
    <row r="6714" spans="1:16" ht="76.5">
      <c r="A6714" s="266">
        <v>513</v>
      </c>
      <c r="B6714" s="124"/>
      <c r="C6714" s="125" t="s">
        <v>201</v>
      </c>
      <c r="D6714" s="195">
        <v>43248</v>
      </c>
      <c r="E6714" s="124" t="s">
        <v>12023</v>
      </c>
      <c r="F6714" s="124" t="s">
        <v>15</v>
      </c>
      <c r="G6714" s="124">
        <v>747014</v>
      </c>
      <c r="H6714" s="124"/>
      <c r="I6714" s="128" t="s">
        <v>14244</v>
      </c>
      <c r="J6714" s="124"/>
      <c r="K6714" s="124"/>
      <c r="L6714" s="124"/>
      <c r="M6714" s="124"/>
      <c r="N6714" s="197">
        <v>50</v>
      </c>
      <c r="O6714" s="197">
        <v>0</v>
      </c>
      <c r="P6714" s="124" t="s">
        <v>1314</v>
      </c>
    </row>
    <row r="6715" spans="1:16" ht="63.75">
      <c r="A6715" s="266">
        <v>16</v>
      </c>
      <c r="B6715" s="124"/>
      <c r="C6715" s="125" t="s">
        <v>692</v>
      </c>
      <c r="D6715" s="195">
        <v>43248</v>
      </c>
      <c r="E6715" s="124" t="s">
        <v>12024</v>
      </c>
      <c r="F6715" s="124" t="s">
        <v>1257</v>
      </c>
      <c r="G6715" s="124">
        <v>5057</v>
      </c>
      <c r="H6715" s="124"/>
      <c r="I6715" s="128" t="s">
        <v>14245</v>
      </c>
      <c r="J6715" s="124"/>
      <c r="K6715" s="124"/>
      <c r="L6715" s="124"/>
      <c r="M6715" s="124"/>
      <c r="N6715" s="197">
        <v>80.099999999999994</v>
      </c>
      <c r="O6715" s="197">
        <v>0</v>
      </c>
      <c r="P6715" s="124" t="s">
        <v>1314</v>
      </c>
    </row>
    <row r="6716" spans="1:16" ht="63.75">
      <c r="A6716" s="266">
        <v>16</v>
      </c>
      <c r="B6716" s="124"/>
      <c r="C6716" s="125" t="s">
        <v>692</v>
      </c>
      <c r="D6716" s="195">
        <v>43248</v>
      </c>
      <c r="E6716" s="124" t="s">
        <v>12025</v>
      </c>
      <c r="F6716" s="124" t="s">
        <v>15</v>
      </c>
      <c r="G6716" s="124">
        <v>5057</v>
      </c>
      <c r="H6716" s="124"/>
      <c r="I6716" s="128" t="s">
        <v>14246</v>
      </c>
      <c r="J6716" s="124"/>
      <c r="K6716" s="124"/>
      <c r="L6716" s="124"/>
      <c r="M6716" s="124"/>
      <c r="N6716" s="197">
        <v>290.79000000000002</v>
      </c>
      <c r="O6716" s="197">
        <v>0</v>
      </c>
      <c r="P6716" s="124" t="s">
        <v>1314</v>
      </c>
    </row>
    <row r="6717" spans="1:16" ht="63.75">
      <c r="A6717" s="266">
        <v>513</v>
      </c>
      <c r="B6717" s="124"/>
      <c r="C6717" s="125" t="s">
        <v>201</v>
      </c>
      <c r="D6717" s="195">
        <v>43248</v>
      </c>
      <c r="E6717" s="124" t="s">
        <v>12026</v>
      </c>
      <c r="F6717" s="124" t="s">
        <v>11</v>
      </c>
      <c r="G6717" s="124">
        <v>922827</v>
      </c>
      <c r="H6717" s="124"/>
      <c r="I6717" s="128" t="s">
        <v>9481</v>
      </c>
      <c r="J6717" s="124"/>
      <c r="K6717" s="124"/>
      <c r="L6717" s="124"/>
      <c r="M6717" s="124"/>
      <c r="N6717" s="197">
        <v>270</v>
      </c>
      <c r="O6717" s="197">
        <v>0</v>
      </c>
      <c r="P6717" s="124" t="s">
        <v>1314</v>
      </c>
    </row>
    <row r="6718" spans="1:16" ht="63.75">
      <c r="A6718" s="266">
        <v>513</v>
      </c>
      <c r="B6718" s="124"/>
      <c r="C6718" s="125" t="s">
        <v>201</v>
      </c>
      <c r="D6718" s="195">
        <v>43248</v>
      </c>
      <c r="E6718" s="124" t="s">
        <v>12027</v>
      </c>
      <c r="F6718" s="124" t="s">
        <v>15</v>
      </c>
      <c r="G6718" s="124">
        <v>747255</v>
      </c>
      <c r="H6718" s="124"/>
      <c r="I6718" s="128" t="s">
        <v>14247</v>
      </c>
      <c r="J6718" s="124"/>
      <c r="K6718" s="124"/>
      <c r="L6718" s="124"/>
      <c r="M6718" s="124"/>
      <c r="N6718" s="197">
        <v>50</v>
      </c>
      <c r="O6718" s="197">
        <v>0</v>
      </c>
      <c r="P6718" s="124" t="s">
        <v>1314</v>
      </c>
    </row>
    <row r="6719" spans="1:16" ht="89.25">
      <c r="A6719" s="266">
        <v>132</v>
      </c>
      <c r="B6719" s="124"/>
      <c r="C6719" s="125" t="s">
        <v>728</v>
      </c>
      <c r="D6719" s="195">
        <v>43248</v>
      </c>
      <c r="E6719" s="124" t="s">
        <v>12028</v>
      </c>
      <c r="F6719" s="124" t="s">
        <v>11</v>
      </c>
      <c r="G6719" s="124">
        <v>922880</v>
      </c>
      <c r="H6719" s="124"/>
      <c r="I6719" s="128" t="s">
        <v>14248</v>
      </c>
      <c r="J6719" s="124"/>
      <c r="K6719" s="124"/>
      <c r="L6719" s="124"/>
      <c r="M6719" s="124"/>
      <c r="N6719" s="197">
        <v>2885.38</v>
      </c>
      <c r="O6719" s="197">
        <v>0</v>
      </c>
      <c r="P6719" s="124" t="s">
        <v>1314</v>
      </c>
    </row>
    <row r="6720" spans="1:16" ht="76.5">
      <c r="A6720" s="266" t="s">
        <v>620</v>
      </c>
      <c r="B6720" s="124"/>
      <c r="C6720" s="125" t="s">
        <v>714</v>
      </c>
      <c r="D6720" s="195">
        <v>43248</v>
      </c>
      <c r="E6720" s="124" t="s">
        <v>12029</v>
      </c>
      <c r="F6720" s="124" t="s">
        <v>6</v>
      </c>
      <c r="G6720" s="124">
        <v>979463</v>
      </c>
      <c r="H6720" s="124"/>
      <c r="I6720" s="128" t="s">
        <v>14249</v>
      </c>
      <c r="J6720" s="124"/>
      <c r="K6720" s="124"/>
      <c r="L6720" s="124"/>
      <c r="M6720" s="124"/>
      <c r="N6720" s="197">
        <v>0</v>
      </c>
      <c r="O6720" s="197">
        <v>140000</v>
      </c>
      <c r="P6720" s="124" t="s">
        <v>1314</v>
      </c>
    </row>
    <row r="6721" spans="1:16" ht="76.5">
      <c r="A6721" s="266">
        <v>513</v>
      </c>
      <c r="B6721" s="124"/>
      <c r="C6721" s="125" t="s">
        <v>201</v>
      </c>
      <c r="D6721" s="195">
        <v>43248</v>
      </c>
      <c r="E6721" s="124" t="s">
        <v>12030</v>
      </c>
      <c r="F6721" s="124" t="s">
        <v>13</v>
      </c>
      <c r="G6721" s="124">
        <v>922856</v>
      </c>
      <c r="H6721" s="124"/>
      <c r="I6721" s="128" t="s">
        <v>14250</v>
      </c>
      <c r="J6721" s="124"/>
      <c r="K6721" s="124"/>
      <c r="L6721" s="124"/>
      <c r="M6721" s="124"/>
      <c r="N6721" s="197">
        <v>394776.91</v>
      </c>
      <c r="O6721" s="197">
        <v>0</v>
      </c>
      <c r="P6721" s="124" t="s">
        <v>1314</v>
      </c>
    </row>
    <row r="6722" spans="1:16" ht="76.5">
      <c r="A6722" s="266">
        <v>513</v>
      </c>
      <c r="B6722" s="124"/>
      <c r="C6722" s="125" t="s">
        <v>201</v>
      </c>
      <c r="D6722" s="195">
        <v>43248</v>
      </c>
      <c r="E6722" s="124" t="s">
        <v>12031</v>
      </c>
      <c r="F6722" s="124" t="s">
        <v>11</v>
      </c>
      <c r="G6722" s="124">
        <v>922856</v>
      </c>
      <c r="H6722" s="124"/>
      <c r="I6722" s="128" t="s">
        <v>14251</v>
      </c>
      <c r="J6722" s="124"/>
      <c r="K6722" s="124"/>
      <c r="L6722" s="124"/>
      <c r="M6722" s="124"/>
      <c r="N6722" s="197">
        <v>542.34</v>
      </c>
      <c r="O6722" s="197">
        <v>0</v>
      </c>
      <c r="P6722" s="124" t="s">
        <v>1314</v>
      </c>
    </row>
    <row r="6723" spans="1:16" ht="51">
      <c r="A6723" s="266">
        <v>234</v>
      </c>
      <c r="B6723" s="124"/>
      <c r="C6723" s="125" t="s">
        <v>124</v>
      </c>
      <c r="D6723" s="195">
        <v>43249</v>
      </c>
      <c r="E6723" s="124" t="s">
        <v>12032</v>
      </c>
      <c r="F6723" s="124" t="s">
        <v>3</v>
      </c>
      <c r="G6723" s="124">
        <v>1627035</v>
      </c>
      <c r="H6723" s="124"/>
      <c r="I6723" s="128" t="s">
        <v>14252</v>
      </c>
      <c r="J6723" s="124"/>
      <c r="K6723" s="124"/>
      <c r="L6723" s="124"/>
      <c r="M6723" s="124"/>
      <c r="N6723" s="197">
        <v>0</v>
      </c>
      <c r="O6723" s="197">
        <v>540</v>
      </c>
      <c r="P6723" s="124" t="s">
        <v>1314</v>
      </c>
    </row>
    <row r="6724" spans="1:16" ht="51">
      <c r="A6724" s="266" t="s">
        <v>619</v>
      </c>
      <c r="B6724" s="124"/>
      <c r="C6724" s="125" t="s">
        <v>713</v>
      </c>
      <c r="D6724" s="195">
        <v>43249</v>
      </c>
      <c r="E6724" s="124" t="s">
        <v>12033</v>
      </c>
      <c r="F6724" s="124" t="s">
        <v>3</v>
      </c>
      <c r="G6724" s="124">
        <v>1627026</v>
      </c>
      <c r="H6724" s="124"/>
      <c r="I6724" s="128" t="s">
        <v>14253</v>
      </c>
      <c r="J6724" s="124"/>
      <c r="K6724" s="124"/>
      <c r="L6724" s="124"/>
      <c r="M6724" s="124"/>
      <c r="N6724" s="197">
        <v>0</v>
      </c>
      <c r="O6724" s="197">
        <v>88</v>
      </c>
      <c r="P6724" s="124" t="s">
        <v>1314</v>
      </c>
    </row>
    <row r="6725" spans="1:16" ht="51">
      <c r="A6725" s="266" t="s">
        <v>619</v>
      </c>
      <c r="B6725" s="124"/>
      <c r="C6725" s="125" t="s">
        <v>713</v>
      </c>
      <c r="D6725" s="195">
        <v>43249</v>
      </c>
      <c r="E6725" s="124" t="s">
        <v>12034</v>
      </c>
      <c r="F6725" s="124" t="s">
        <v>3</v>
      </c>
      <c r="G6725" s="124">
        <v>1627023</v>
      </c>
      <c r="H6725" s="124"/>
      <c r="I6725" s="128" t="s">
        <v>14254</v>
      </c>
      <c r="J6725" s="124"/>
      <c r="K6725" s="124"/>
      <c r="L6725" s="124"/>
      <c r="M6725" s="124"/>
      <c r="N6725" s="197">
        <v>0</v>
      </c>
      <c r="O6725" s="197">
        <v>88</v>
      </c>
      <c r="P6725" s="124" t="s">
        <v>1314</v>
      </c>
    </row>
    <row r="6726" spans="1:16" ht="51">
      <c r="A6726" s="266" t="s">
        <v>619</v>
      </c>
      <c r="B6726" s="124"/>
      <c r="C6726" s="125" t="s">
        <v>713</v>
      </c>
      <c r="D6726" s="195">
        <v>43249</v>
      </c>
      <c r="E6726" s="124" t="s">
        <v>12035</v>
      </c>
      <c r="F6726" s="124" t="s">
        <v>3</v>
      </c>
      <c r="G6726" s="124">
        <v>1627022</v>
      </c>
      <c r="H6726" s="124"/>
      <c r="I6726" s="128" t="s">
        <v>14255</v>
      </c>
      <c r="J6726" s="124"/>
      <c r="K6726" s="124"/>
      <c r="L6726" s="124"/>
      <c r="M6726" s="124"/>
      <c r="N6726" s="197">
        <v>0</v>
      </c>
      <c r="O6726" s="197">
        <v>88</v>
      </c>
      <c r="P6726" s="124" t="s">
        <v>1314</v>
      </c>
    </row>
    <row r="6727" spans="1:16" ht="51">
      <c r="A6727" s="266">
        <v>16</v>
      </c>
      <c r="B6727" s="124"/>
      <c r="C6727" s="125" t="s">
        <v>692</v>
      </c>
      <c r="D6727" s="195">
        <v>43249</v>
      </c>
      <c r="E6727" s="124" t="s">
        <v>12036</v>
      </c>
      <c r="F6727" s="124" t="s">
        <v>3</v>
      </c>
      <c r="G6727" s="124">
        <v>1627017</v>
      </c>
      <c r="H6727" s="124"/>
      <c r="I6727" s="128" t="s">
        <v>14256</v>
      </c>
      <c r="J6727" s="124"/>
      <c r="K6727" s="124"/>
      <c r="L6727" s="124"/>
      <c r="M6727" s="124"/>
      <c r="N6727" s="197">
        <v>0</v>
      </c>
      <c r="O6727" s="197">
        <v>22796</v>
      </c>
      <c r="P6727" s="124" t="s">
        <v>1314</v>
      </c>
    </row>
    <row r="6728" spans="1:16" ht="51">
      <c r="A6728" s="266">
        <v>225</v>
      </c>
      <c r="B6728" s="124"/>
      <c r="C6728" s="125" t="s">
        <v>766</v>
      </c>
      <c r="D6728" s="195">
        <v>43249</v>
      </c>
      <c r="E6728" s="124" t="s">
        <v>12037</v>
      </c>
      <c r="F6728" s="124" t="s">
        <v>3</v>
      </c>
      <c r="G6728" s="124">
        <v>1627016</v>
      </c>
      <c r="H6728" s="124"/>
      <c r="I6728" s="128" t="s">
        <v>14257</v>
      </c>
      <c r="J6728" s="124"/>
      <c r="K6728" s="124"/>
      <c r="L6728" s="124"/>
      <c r="M6728" s="124"/>
      <c r="N6728" s="197">
        <v>0</v>
      </c>
      <c r="O6728" s="197">
        <v>5560</v>
      </c>
      <c r="P6728" s="124" t="s">
        <v>1314</v>
      </c>
    </row>
    <row r="6729" spans="1:16" ht="51">
      <c r="A6729" s="266" t="s">
        <v>619</v>
      </c>
      <c r="B6729" s="124"/>
      <c r="C6729" s="125" t="s">
        <v>713</v>
      </c>
      <c r="D6729" s="195">
        <v>43249</v>
      </c>
      <c r="E6729" s="124" t="s">
        <v>12038</v>
      </c>
      <c r="F6729" s="124" t="s">
        <v>3</v>
      </c>
      <c r="G6729" s="124">
        <v>1626990</v>
      </c>
      <c r="H6729" s="124"/>
      <c r="I6729" s="128" t="s">
        <v>14258</v>
      </c>
      <c r="J6729" s="124"/>
      <c r="K6729" s="124"/>
      <c r="L6729" s="124"/>
      <c r="M6729" s="124"/>
      <c r="N6729" s="197">
        <v>0</v>
      </c>
      <c r="O6729" s="197">
        <v>210.09</v>
      </c>
      <c r="P6729" s="124" t="s">
        <v>1314</v>
      </c>
    </row>
    <row r="6730" spans="1:16" ht="51">
      <c r="A6730" s="266">
        <v>132</v>
      </c>
      <c r="B6730" s="124"/>
      <c r="C6730" s="125" t="s">
        <v>728</v>
      </c>
      <c r="D6730" s="195">
        <v>43249</v>
      </c>
      <c r="E6730" s="124" t="s">
        <v>12039</v>
      </c>
      <c r="F6730" s="124" t="s">
        <v>3</v>
      </c>
      <c r="G6730" s="124">
        <v>1626971</v>
      </c>
      <c r="H6730" s="124"/>
      <c r="I6730" s="128" t="s">
        <v>14259</v>
      </c>
      <c r="J6730" s="124"/>
      <c r="K6730" s="124"/>
      <c r="L6730" s="124"/>
      <c r="M6730" s="124"/>
      <c r="N6730" s="197">
        <v>0</v>
      </c>
      <c r="O6730" s="197">
        <v>1600</v>
      </c>
      <c r="P6730" s="124" t="s">
        <v>1314</v>
      </c>
    </row>
    <row r="6731" spans="1:16" ht="51">
      <c r="A6731" s="266">
        <v>580</v>
      </c>
      <c r="B6731" s="124"/>
      <c r="C6731" s="125" t="s">
        <v>217</v>
      </c>
      <c r="D6731" s="195">
        <v>43249</v>
      </c>
      <c r="E6731" s="124" t="s">
        <v>12040</v>
      </c>
      <c r="F6731" s="124" t="s">
        <v>3</v>
      </c>
      <c r="G6731" s="124">
        <v>1626964</v>
      </c>
      <c r="H6731" s="124"/>
      <c r="I6731" s="128" t="s">
        <v>14260</v>
      </c>
      <c r="J6731" s="124"/>
      <c r="K6731" s="124"/>
      <c r="L6731" s="124"/>
      <c r="M6731" s="124"/>
      <c r="N6731" s="197">
        <v>0</v>
      </c>
      <c r="O6731" s="197">
        <v>60</v>
      </c>
      <c r="P6731" s="124" t="s">
        <v>1314</v>
      </c>
    </row>
    <row r="6732" spans="1:16" ht="51">
      <c r="A6732" s="266" t="s">
        <v>619</v>
      </c>
      <c r="B6732" s="124"/>
      <c r="C6732" s="125" t="s">
        <v>713</v>
      </c>
      <c r="D6732" s="195">
        <v>43249</v>
      </c>
      <c r="E6732" s="124" t="s">
        <v>12041</v>
      </c>
      <c r="F6732" s="124" t="s">
        <v>3</v>
      </c>
      <c r="G6732" s="124">
        <v>1626958</v>
      </c>
      <c r="H6732" s="124"/>
      <c r="I6732" s="128" t="s">
        <v>14261</v>
      </c>
      <c r="J6732" s="124"/>
      <c r="K6732" s="124"/>
      <c r="L6732" s="124"/>
      <c r="M6732" s="124"/>
      <c r="N6732" s="197">
        <v>0</v>
      </c>
      <c r="O6732" s="197">
        <v>0.76</v>
      </c>
      <c r="P6732" s="124" t="s">
        <v>1314</v>
      </c>
    </row>
    <row r="6733" spans="1:16" ht="51">
      <c r="A6733" s="266" t="s">
        <v>619</v>
      </c>
      <c r="B6733" s="124"/>
      <c r="C6733" s="125" t="s">
        <v>713</v>
      </c>
      <c r="D6733" s="195">
        <v>43249</v>
      </c>
      <c r="E6733" s="124" t="s">
        <v>12042</v>
      </c>
      <c r="F6733" s="124" t="s">
        <v>3</v>
      </c>
      <c r="G6733" s="124">
        <v>1626956</v>
      </c>
      <c r="H6733" s="124"/>
      <c r="I6733" s="128" t="s">
        <v>14262</v>
      </c>
      <c r="J6733" s="124"/>
      <c r="K6733" s="124"/>
      <c r="L6733" s="124"/>
      <c r="M6733" s="124"/>
      <c r="N6733" s="197">
        <v>0</v>
      </c>
      <c r="O6733" s="197">
        <v>3.8200000000000003</v>
      </c>
      <c r="P6733" s="124" t="s">
        <v>1314</v>
      </c>
    </row>
    <row r="6734" spans="1:16" ht="51">
      <c r="A6734" s="266">
        <v>41</v>
      </c>
      <c r="B6734" s="124"/>
      <c r="C6734" s="125" t="s">
        <v>697</v>
      </c>
      <c r="D6734" s="195">
        <v>43249</v>
      </c>
      <c r="E6734" s="124" t="s">
        <v>12043</v>
      </c>
      <c r="F6734" s="124" t="s">
        <v>3</v>
      </c>
      <c r="G6734" s="124">
        <v>1626955</v>
      </c>
      <c r="H6734" s="124"/>
      <c r="I6734" s="128" t="s">
        <v>14263</v>
      </c>
      <c r="J6734" s="124"/>
      <c r="K6734" s="124"/>
      <c r="L6734" s="124"/>
      <c r="M6734" s="124"/>
      <c r="N6734" s="197">
        <v>0</v>
      </c>
      <c r="O6734" s="197">
        <v>100</v>
      </c>
      <c r="P6734" s="124" t="s">
        <v>1314</v>
      </c>
    </row>
    <row r="6735" spans="1:16" ht="51">
      <c r="A6735" s="266">
        <v>41</v>
      </c>
      <c r="B6735" s="124"/>
      <c r="C6735" s="125" t="s">
        <v>697</v>
      </c>
      <c r="D6735" s="195">
        <v>43249</v>
      </c>
      <c r="E6735" s="124" t="s">
        <v>12044</v>
      </c>
      <c r="F6735" s="124" t="s">
        <v>3</v>
      </c>
      <c r="G6735" s="124">
        <v>1626952</v>
      </c>
      <c r="H6735" s="124"/>
      <c r="I6735" s="128" t="s">
        <v>14263</v>
      </c>
      <c r="J6735" s="124"/>
      <c r="K6735" s="124"/>
      <c r="L6735" s="124"/>
      <c r="M6735" s="124"/>
      <c r="N6735" s="197">
        <v>0</v>
      </c>
      <c r="O6735" s="197">
        <v>18</v>
      </c>
      <c r="P6735" s="124" t="s">
        <v>1314</v>
      </c>
    </row>
    <row r="6736" spans="1:16" ht="51">
      <c r="A6736" s="266" t="s">
        <v>619</v>
      </c>
      <c r="B6736" s="124"/>
      <c r="C6736" s="125" t="s">
        <v>713</v>
      </c>
      <c r="D6736" s="195">
        <v>43249</v>
      </c>
      <c r="E6736" s="124" t="s">
        <v>12045</v>
      </c>
      <c r="F6736" s="124" t="s">
        <v>3</v>
      </c>
      <c r="G6736" s="124">
        <v>1626951</v>
      </c>
      <c r="H6736" s="124"/>
      <c r="I6736" s="128" t="s">
        <v>14264</v>
      </c>
      <c r="J6736" s="124"/>
      <c r="K6736" s="124"/>
      <c r="L6736" s="124"/>
      <c r="M6736" s="124"/>
      <c r="N6736" s="197">
        <v>0</v>
      </c>
      <c r="O6736" s="197">
        <v>9.82</v>
      </c>
      <c r="P6736" s="124" t="s">
        <v>1314</v>
      </c>
    </row>
    <row r="6737" spans="1:16" ht="51">
      <c r="A6737" s="266" t="s">
        <v>619</v>
      </c>
      <c r="B6737" s="124"/>
      <c r="C6737" s="125" t="s">
        <v>713</v>
      </c>
      <c r="D6737" s="195">
        <v>43249</v>
      </c>
      <c r="E6737" s="124" t="s">
        <v>12046</v>
      </c>
      <c r="F6737" s="124" t="s">
        <v>3</v>
      </c>
      <c r="G6737" s="124">
        <v>1626948</v>
      </c>
      <c r="H6737" s="124"/>
      <c r="I6737" s="128" t="s">
        <v>14265</v>
      </c>
      <c r="J6737" s="124"/>
      <c r="K6737" s="124"/>
      <c r="L6737" s="124"/>
      <c r="M6737" s="124"/>
      <c r="N6737" s="197">
        <v>0</v>
      </c>
      <c r="O6737" s="197">
        <v>0.77</v>
      </c>
      <c r="P6737" s="124" t="s">
        <v>1314</v>
      </c>
    </row>
    <row r="6738" spans="1:16" ht="51">
      <c r="A6738" s="266" t="s">
        <v>619</v>
      </c>
      <c r="B6738" s="124"/>
      <c r="C6738" s="125" t="s">
        <v>713</v>
      </c>
      <c r="D6738" s="195">
        <v>43249</v>
      </c>
      <c r="E6738" s="124" t="s">
        <v>12047</v>
      </c>
      <c r="F6738" s="124" t="s">
        <v>3</v>
      </c>
      <c r="G6738" s="124">
        <v>1626945</v>
      </c>
      <c r="H6738" s="124"/>
      <c r="I6738" s="128" t="s">
        <v>14266</v>
      </c>
      <c r="J6738" s="124"/>
      <c r="K6738" s="124"/>
      <c r="L6738" s="124"/>
      <c r="M6738" s="124"/>
      <c r="N6738" s="197">
        <v>0</v>
      </c>
      <c r="O6738" s="197">
        <v>0.77</v>
      </c>
      <c r="P6738" s="124" t="s">
        <v>1314</v>
      </c>
    </row>
    <row r="6739" spans="1:16" ht="51">
      <c r="A6739" s="266">
        <v>70</v>
      </c>
      <c r="B6739" s="124"/>
      <c r="C6739" s="125" t="s">
        <v>705</v>
      </c>
      <c r="D6739" s="195">
        <v>43249</v>
      </c>
      <c r="E6739" s="124" t="s">
        <v>12048</v>
      </c>
      <c r="F6739" s="124" t="s">
        <v>3</v>
      </c>
      <c r="G6739" s="124">
        <v>1627055</v>
      </c>
      <c r="H6739" s="124"/>
      <c r="I6739" s="128" t="s">
        <v>14267</v>
      </c>
      <c r="J6739" s="124"/>
      <c r="K6739" s="124"/>
      <c r="L6739" s="124"/>
      <c r="M6739" s="124"/>
      <c r="N6739" s="197">
        <v>0</v>
      </c>
      <c r="O6739" s="197">
        <v>244.4</v>
      </c>
      <c r="P6739" s="124" t="s">
        <v>1314</v>
      </c>
    </row>
    <row r="6740" spans="1:16" ht="51">
      <c r="A6740" s="266">
        <v>253</v>
      </c>
      <c r="B6740" s="124"/>
      <c r="C6740" s="125" t="s">
        <v>778</v>
      </c>
      <c r="D6740" s="195">
        <v>43249</v>
      </c>
      <c r="E6740" s="124" t="s">
        <v>12049</v>
      </c>
      <c r="F6740" s="124" t="s">
        <v>3</v>
      </c>
      <c r="G6740" s="124">
        <v>1627053</v>
      </c>
      <c r="H6740" s="124"/>
      <c r="I6740" s="128" t="s">
        <v>14268</v>
      </c>
      <c r="J6740" s="124"/>
      <c r="K6740" s="124"/>
      <c r="L6740" s="124"/>
      <c r="M6740" s="124"/>
      <c r="N6740" s="197">
        <v>0</v>
      </c>
      <c r="O6740" s="197">
        <v>113.25</v>
      </c>
      <c r="P6740" s="124" t="s">
        <v>1314</v>
      </c>
    </row>
    <row r="6741" spans="1:16" ht="51">
      <c r="A6741" s="266">
        <v>206</v>
      </c>
      <c r="B6741" s="124"/>
      <c r="C6741" s="125" t="s">
        <v>758</v>
      </c>
      <c r="D6741" s="195">
        <v>43249</v>
      </c>
      <c r="E6741" s="124" t="s">
        <v>12050</v>
      </c>
      <c r="F6741" s="124" t="s">
        <v>3</v>
      </c>
      <c r="G6741" s="124">
        <v>1627050</v>
      </c>
      <c r="H6741" s="124"/>
      <c r="I6741" s="128" t="s">
        <v>14269</v>
      </c>
      <c r="J6741" s="124"/>
      <c r="K6741" s="124"/>
      <c r="L6741" s="124"/>
      <c r="M6741" s="124"/>
      <c r="N6741" s="197">
        <v>0</v>
      </c>
      <c r="O6741" s="197">
        <v>35</v>
      </c>
      <c r="P6741" s="124" t="s">
        <v>1314</v>
      </c>
    </row>
    <row r="6742" spans="1:16" ht="51">
      <c r="A6742" s="266" t="s">
        <v>619</v>
      </c>
      <c r="B6742" s="124"/>
      <c r="C6742" s="125" t="s">
        <v>713</v>
      </c>
      <c r="D6742" s="195">
        <v>43249</v>
      </c>
      <c r="E6742" s="124" t="s">
        <v>12051</v>
      </c>
      <c r="F6742" s="124" t="s">
        <v>3</v>
      </c>
      <c r="G6742" s="124">
        <v>1627049</v>
      </c>
      <c r="H6742" s="124"/>
      <c r="I6742" s="128" t="s">
        <v>14270</v>
      </c>
      <c r="J6742" s="124"/>
      <c r="K6742" s="124"/>
      <c r="L6742" s="124"/>
      <c r="M6742" s="124"/>
      <c r="N6742" s="197">
        <v>0</v>
      </c>
      <c r="O6742" s="197">
        <v>37.1</v>
      </c>
      <c r="P6742" s="124" t="s">
        <v>1314</v>
      </c>
    </row>
    <row r="6743" spans="1:16" ht="51">
      <c r="A6743" s="266" t="s">
        <v>619</v>
      </c>
      <c r="B6743" s="124"/>
      <c r="C6743" s="125" t="s">
        <v>713</v>
      </c>
      <c r="D6743" s="195">
        <v>43249</v>
      </c>
      <c r="E6743" s="124" t="s">
        <v>12052</v>
      </c>
      <c r="F6743" s="124" t="s">
        <v>3</v>
      </c>
      <c r="G6743" s="124">
        <v>1627048</v>
      </c>
      <c r="H6743" s="124"/>
      <c r="I6743" s="128" t="s">
        <v>14271</v>
      </c>
      <c r="J6743" s="124"/>
      <c r="K6743" s="124"/>
      <c r="L6743" s="124"/>
      <c r="M6743" s="124"/>
      <c r="N6743" s="197">
        <v>0</v>
      </c>
      <c r="O6743" s="197">
        <v>37.1</v>
      </c>
      <c r="P6743" s="124" t="s">
        <v>1314</v>
      </c>
    </row>
    <row r="6744" spans="1:16" ht="51">
      <c r="A6744" s="266">
        <v>283</v>
      </c>
      <c r="B6744" s="124"/>
      <c r="C6744" s="125" t="s">
        <v>146</v>
      </c>
      <c r="D6744" s="195">
        <v>43249</v>
      </c>
      <c r="E6744" s="124" t="s">
        <v>12053</v>
      </c>
      <c r="F6744" s="124" t="s">
        <v>3</v>
      </c>
      <c r="G6744" s="124">
        <v>1626815</v>
      </c>
      <c r="H6744" s="124"/>
      <c r="I6744" s="128" t="s">
        <v>14272</v>
      </c>
      <c r="J6744" s="124"/>
      <c r="K6744" s="124"/>
      <c r="L6744" s="124"/>
      <c r="M6744" s="124"/>
      <c r="N6744" s="197">
        <v>0</v>
      </c>
      <c r="O6744" s="197">
        <v>193</v>
      </c>
      <c r="P6744" s="124" t="s">
        <v>1314</v>
      </c>
    </row>
    <row r="6745" spans="1:16" ht="63.75">
      <c r="A6745" s="266">
        <v>16</v>
      </c>
      <c r="B6745" s="124"/>
      <c r="C6745" s="125" t="s">
        <v>692</v>
      </c>
      <c r="D6745" s="195">
        <v>43249</v>
      </c>
      <c r="E6745" s="124" t="s">
        <v>12054</v>
      </c>
      <c r="F6745" s="124" t="s">
        <v>3</v>
      </c>
      <c r="G6745" s="124">
        <v>1626803</v>
      </c>
      <c r="H6745" s="124"/>
      <c r="I6745" s="128" t="s">
        <v>14273</v>
      </c>
      <c r="J6745" s="124"/>
      <c r="K6745" s="124"/>
      <c r="L6745" s="124"/>
      <c r="M6745" s="124"/>
      <c r="N6745" s="197">
        <v>0</v>
      </c>
      <c r="O6745" s="197">
        <v>13025.24</v>
      </c>
      <c r="P6745" s="124" t="s">
        <v>1314</v>
      </c>
    </row>
    <row r="6746" spans="1:16" ht="63.75">
      <c r="A6746" s="266">
        <v>25</v>
      </c>
      <c r="B6746" s="124"/>
      <c r="C6746" s="125" t="s">
        <v>694</v>
      </c>
      <c r="D6746" s="195">
        <v>43249</v>
      </c>
      <c r="E6746" s="124" t="s">
        <v>12055</v>
      </c>
      <c r="F6746" s="124" t="s">
        <v>3</v>
      </c>
      <c r="G6746" s="124">
        <v>1626792</v>
      </c>
      <c r="H6746" s="124"/>
      <c r="I6746" s="128" t="s">
        <v>14274</v>
      </c>
      <c r="J6746" s="124"/>
      <c r="K6746" s="124"/>
      <c r="L6746" s="124"/>
      <c r="M6746" s="124"/>
      <c r="N6746" s="197">
        <v>0</v>
      </c>
      <c r="O6746" s="197">
        <v>14697.27</v>
      </c>
      <c r="P6746" s="124" t="s">
        <v>1314</v>
      </c>
    </row>
    <row r="6747" spans="1:16" ht="89.25">
      <c r="A6747" s="266">
        <v>587</v>
      </c>
      <c r="B6747" s="124"/>
      <c r="C6747" s="125" t="s">
        <v>858</v>
      </c>
      <c r="D6747" s="195">
        <v>43249</v>
      </c>
      <c r="E6747" s="124" t="s">
        <v>12056</v>
      </c>
      <c r="F6747" s="124" t="s">
        <v>3</v>
      </c>
      <c r="G6747" s="124">
        <v>1626787</v>
      </c>
      <c r="H6747" s="124"/>
      <c r="I6747" s="128" t="s">
        <v>14275</v>
      </c>
      <c r="J6747" s="124"/>
      <c r="K6747" s="124"/>
      <c r="L6747" s="124"/>
      <c r="M6747" s="124"/>
      <c r="N6747" s="197">
        <v>0</v>
      </c>
      <c r="O6747" s="197">
        <v>2484.0700000000002</v>
      </c>
      <c r="P6747" s="124" t="s">
        <v>1314</v>
      </c>
    </row>
    <row r="6748" spans="1:16" ht="51">
      <c r="A6748" s="266" t="s">
        <v>619</v>
      </c>
      <c r="B6748" s="124"/>
      <c r="C6748" s="125" t="s">
        <v>713</v>
      </c>
      <c r="D6748" s="195">
        <v>43249</v>
      </c>
      <c r="E6748" s="124" t="s">
        <v>12057</v>
      </c>
      <c r="F6748" s="124" t="s">
        <v>3</v>
      </c>
      <c r="G6748" s="124">
        <v>1626778</v>
      </c>
      <c r="H6748" s="124"/>
      <c r="I6748" s="128" t="s">
        <v>14276</v>
      </c>
      <c r="J6748" s="124"/>
      <c r="K6748" s="124"/>
      <c r="L6748" s="124"/>
      <c r="M6748" s="124"/>
      <c r="N6748" s="197">
        <v>0</v>
      </c>
      <c r="O6748" s="197">
        <v>4373.8500000000004</v>
      </c>
      <c r="P6748" s="124" t="s">
        <v>1314</v>
      </c>
    </row>
    <row r="6749" spans="1:16" ht="51">
      <c r="A6749" s="266" t="s">
        <v>619</v>
      </c>
      <c r="B6749" s="124"/>
      <c r="C6749" s="125" t="s">
        <v>713</v>
      </c>
      <c r="D6749" s="195">
        <v>43249</v>
      </c>
      <c r="E6749" s="124" t="s">
        <v>12058</v>
      </c>
      <c r="F6749" s="124" t="s">
        <v>3</v>
      </c>
      <c r="G6749" s="124">
        <v>1626776</v>
      </c>
      <c r="H6749" s="124"/>
      <c r="I6749" s="128" t="s">
        <v>14277</v>
      </c>
      <c r="J6749" s="124"/>
      <c r="K6749" s="124"/>
      <c r="L6749" s="124"/>
      <c r="M6749" s="124"/>
      <c r="N6749" s="197">
        <v>0</v>
      </c>
      <c r="O6749" s="197">
        <v>2344.8000000000002</v>
      </c>
      <c r="P6749" s="124" t="s">
        <v>1314</v>
      </c>
    </row>
    <row r="6750" spans="1:16" ht="51">
      <c r="A6750" s="266">
        <v>225</v>
      </c>
      <c r="B6750" s="124"/>
      <c r="C6750" s="125" t="s">
        <v>766</v>
      </c>
      <c r="D6750" s="195">
        <v>43249</v>
      </c>
      <c r="E6750" s="124" t="s">
        <v>12059</v>
      </c>
      <c r="F6750" s="124" t="s">
        <v>3</v>
      </c>
      <c r="G6750" s="124">
        <v>1626758</v>
      </c>
      <c r="H6750" s="124"/>
      <c r="I6750" s="128" t="s">
        <v>14278</v>
      </c>
      <c r="J6750" s="124"/>
      <c r="K6750" s="124"/>
      <c r="L6750" s="124"/>
      <c r="M6750" s="124"/>
      <c r="N6750" s="197">
        <v>0</v>
      </c>
      <c r="O6750" s="197">
        <v>500000</v>
      </c>
      <c r="P6750" s="124" t="s">
        <v>1314</v>
      </c>
    </row>
    <row r="6751" spans="1:16" ht="51">
      <c r="A6751" s="266">
        <v>660</v>
      </c>
      <c r="B6751" s="124"/>
      <c r="C6751" s="125" t="s">
        <v>233</v>
      </c>
      <c r="D6751" s="195">
        <v>43249</v>
      </c>
      <c r="E6751" s="124" t="s">
        <v>12060</v>
      </c>
      <c r="F6751" s="124" t="s">
        <v>3</v>
      </c>
      <c r="G6751" s="124">
        <v>1626739</v>
      </c>
      <c r="H6751" s="124"/>
      <c r="I6751" s="128" t="s">
        <v>14279</v>
      </c>
      <c r="J6751" s="124"/>
      <c r="K6751" s="124"/>
      <c r="L6751" s="124"/>
      <c r="M6751" s="124"/>
      <c r="N6751" s="197">
        <v>0</v>
      </c>
      <c r="O6751" s="197">
        <v>7290.34</v>
      </c>
      <c r="P6751" s="124" t="s">
        <v>1314</v>
      </c>
    </row>
    <row r="6752" spans="1:16" ht="51">
      <c r="A6752" s="266">
        <v>35</v>
      </c>
      <c r="B6752" s="124"/>
      <c r="C6752" s="125" t="s">
        <v>696</v>
      </c>
      <c r="D6752" s="195">
        <v>43249</v>
      </c>
      <c r="E6752" s="124" t="s">
        <v>12061</v>
      </c>
      <c r="F6752" s="124" t="s">
        <v>3</v>
      </c>
      <c r="G6752" s="124">
        <v>1626866</v>
      </c>
      <c r="H6752" s="124"/>
      <c r="I6752" s="128" t="s">
        <v>14280</v>
      </c>
      <c r="J6752" s="124"/>
      <c r="K6752" s="124"/>
      <c r="L6752" s="124"/>
      <c r="M6752" s="124"/>
      <c r="N6752" s="197">
        <v>0</v>
      </c>
      <c r="O6752" s="197">
        <v>653.5</v>
      </c>
      <c r="P6752" s="124" t="s">
        <v>1314</v>
      </c>
    </row>
    <row r="6753" spans="1:16" ht="51">
      <c r="A6753" s="266" t="s">
        <v>619</v>
      </c>
      <c r="B6753" s="124"/>
      <c r="C6753" s="125" t="s">
        <v>713</v>
      </c>
      <c r="D6753" s="195">
        <v>43249</v>
      </c>
      <c r="E6753" s="124" t="s">
        <v>12062</v>
      </c>
      <c r="F6753" s="124" t="s">
        <v>3</v>
      </c>
      <c r="G6753" s="124">
        <v>1626865</v>
      </c>
      <c r="H6753" s="124"/>
      <c r="I6753" s="128" t="s">
        <v>14281</v>
      </c>
      <c r="J6753" s="124"/>
      <c r="K6753" s="124"/>
      <c r="L6753" s="124"/>
      <c r="M6753" s="124"/>
      <c r="N6753" s="197">
        <v>0</v>
      </c>
      <c r="O6753" s="197">
        <v>34276.46</v>
      </c>
      <c r="P6753" s="124" t="s">
        <v>1314</v>
      </c>
    </row>
    <row r="6754" spans="1:16" ht="63.75">
      <c r="A6754" s="266">
        <v>591</v>
      </c>
      <c r="B6754" s="124"/>
      <c r="C6754" s="125" t="s">
        <v>861</v>
      </c>
      <c r="D6754" s="195">
        <v>43249</v>
      </c>
      <c r="E6754" s="124" t="s">
        <v>12063</v>
      </c>
      <c r="F6754" s="124" t="s">
        <v>3</v>
      </c>
      <c r="G6754" s="124">
        <v>1626851</v>
      </c>
      <c r="H6754" s="124"/>
      <c r="I6754" s="128" t="s">
        <v>14282</v>
      </c>
      <c r="J6754" s="124"/>
      <c r="K6754" s="124"/>
      <c r="L6754" s="124"/>
      <c r="M6754" s="124"/>
      <c r="N6754" s="197">
        <v>0</v>
      </c>
      <c r="O6754" s="197">
        <v>925</v>
      </c>
      <c r="P6754" s="124" t="s">
        <v>1314</v>
      </c>
    </row>
    <row r="6755" spans="1:16" ht="63.75">
      <c r="A6755" s="266">
        <v>591</v>
      </c>
      <c r="B6755" s="124"/>
      <c r="C6755" s="125" t="s">
        <v>861</v>
      </c>
      <c r="D6755" s="195">
        <v>43249</v>
      </c>
      <c r="E6755" s="124" t="s">
        <v>12064</v>
      </c>
      <c r="F6755" s="124" t="s">
        <v>3</v>
      </c>
      <c r="G6755" s="124">
        <v>1626841</v>
      </c>
      <c r="H6755" s="124"/>
      <c r="I6755" s="128" t="s">
        <v>14283</v>
      </c>
      <c r="J6755" s="124"/>
      <c r="K6755" s="124"/>
      <c r="L6755" s="124"/>
      <c r="M6755" s="124"/>
      <c r="N6755" s="197">
        <v>0</v>
      </c>
      <c r="O6755" s="197">
        <v>532</v>
      </c>
      <c r="P6755" s="124" t="s">
        <v>1314</v>
      </c>
    </row>
    <row r="6756" spans="1:16" ht="51">
      <c r="A6756" s="266">
        <v>70</v>
      </c>
      <c r="B6756" s="124"/>
      <c r="C6756" s="125" t="s">
        <v>705</v>
      </c>
      <c r="D6756" s="195">
        <v>43249</v>
      </c>
      <c r="E6756" s="124" t="s">
        <v>12065</v>
      </c>
      <c r="F6756" s="124" t="s">
        <v>3</v>
      </c>
      <c r="G6756" s="124">
        <v>1626838</v>
      </c>
      <c r="H6756" s="124"/>
      <c r="I6756" s="128" t="s">
        <v>14284</v>
      </c>
      <c r="J6756" s="124"/>
      <c r="K6756" s="124"/>
      <c r="L6756" s="124"/>
      <c r="M6756" s="124"/>
      <c r="N6756" s="197">
        <v>0</v>
      </c>
      <c r="O6756" s="197">
        <v>100</v>
      </c>
      <c r="P6756" s="124" t="s">
        <v>1314</v>
      </c>
    </row>
    <row r="6757" spans="1:16" ht="51">
      <c r="A6757" s="266">
        <v>302</v>
      </c>
      <c r="B6757" s="124"/>
      <c r="C6757" s="125" t="s">
        <v>801</v>
      </c>
      <c r="D6757" s="195">
        <v>43249</v>
      </c>
      <c r="E6757" s="124" t="s">
        <v>12066</v>
      </c>
      <c r="F6757" s="124" t="s">
        <v>3</v>
      </c>
      <c r="G6757" s="124">
        <v>1626836</v>
      </c>
      <c r="H6757" s="124"/>
      <c r="I6757" s="128" t="s">
        <v>14285</v>
      </c>
      <c r="J6757" s="124"/>
      <c r="K6757" s="124"/>
      <c r="L6757" s="124"/>
      <c r="M6757" s="124"/>
      <c r="N6757" s="197">
        <v>0</v>
      </c>
      <c r="O6757" s="197">
        <v>1127280</v>
      </c>
      <c r="P6757" s="124" t="s">
        <v>1314</v>
      </c>
    </row>
    <row r="6758" spans="1:16" ht="63.75">
      <c r="A6758" s="266">
        <v>283</v>
      </c>
      <c r="B6758" s="124"/>
      <c r="C6758" s="125" t="s">
        <v>146</v>
      </c>
      <c r="D6758" s="195">
        <v>43249</v>
      </c>
      <c r="E6758" s="124" t="s">
        <v>12067</v>
      </c>
      <c r="F6758" s="124" t="s">
        <v>3</v>
      </c>
      <c r="G6758" s="124">
        <v>1626883</v>
      </c>
      <c r="H6758" s="124"/>
      <c r="I6758" s="128" t="s">
        <v>14286</v>
      </c>
      <c r="J6758" s="124"/>
      <c r="K6758" s="124"/>
      <c r="L6758" s="124"/>
      <c r="M6758" s="124"/>
      <c r="N6758" s="197">
        <v>0</v>
      </c>
      <c r="O6758" s="197">
        <v>225</v>
      </c>
      <c r="P6758" s="124" t="s">
        <v>1314</v>
      </c>
    </row>
    <row r="6759" spans="1:16" ht="38.25">
      <c r="A6759" s="266">
        <v>670</v>
      </c>
      <c r="B6759" s="124"/>
      <c r="C6759" s="125" t="s">
        <v>235</v>
      </c>
      <c r="D6759" s="195">
        <v>43249</v>
      </c>
      <c r="E6759" s="124" t="s">
        <v>12068</v>
      </c>
      <c r="F6759" s="124" t="s">
        <v>3</v>
      </c>
      <c r="G6759" s="124">
        <v>1626864</v>
      </c>
      <c r="H6759" s="124"/>
      <c r="I6759" s="128" t="s">
        <v>14287</v>
      </c>
      <c r="J6759" s="124"/>
      <c r="K6759" s="124"/>
      <c r="L6759" s="124"/>
      <c r="M6759" s="124"/>
      <c r="N6759" s="197">
        <v>0</v>
      </c>
      <c r="O6759" s="197">
        <v>1106</v>
      </c>
      <c r="P6759" s="124" t="s">
        <v>1314</v>
      </c>
    </row>
    <row r="6760" spans="1:16" ht="51">
      <c r="A6760" s="266">
        <v>41</v>
      </c>
      <c r="B6760" s="124"/>
      <c r="C6760" s="125" t="s">
        <v>697</v>
      </c>
      <c r="D6760" s="195">
        <v>43249</v>
      </c>
      <c r="E6760" s="124" t="s">
        <v>12069</v>
      </c>
      <c r="F6760" s="124" t="s">
        <v>3</v>
      </c>
      <c r="G6760" s="124">
        <v>1626856</v>
      </c>
      <c r="H6760" s="124"/>
      <c r="I6760" s="128" t="s">
        <v>14288</v>
      </c>
      <c r="J6760" s="124"/>
      <c r="K6760" s="124"/>
      <c r="L6760" s="124"/>
      <c r="M6760" s="124"/>
      <c r="N6760" s="197">
        <v>0</v>
      </c>
      <c r="O6760" s="197">
        <v>5</v>
      </c>
      <c r="P6760" s="124" t="s">
        <v>1314</v>
      </c>
    </row>
    <row r="6761" spans="1:16" ht="51">
      <c r="A6761" s="266">
        <v>513</v>
      </c>
      <c r="B6761" s="124"/>
      <c r="C6761" s="125" t="s">
        <v>201</v>
      </c>
      <c r="D6761" s="195">
        <v>43249</v>
      </c>
      <c r="E6761" s="124" t="s">
        <v>12070</v>
      </c>
      <c r="F6761" s="124" t="s">
        <v>3</v>
      </c>
      <c r="G6761" s="124">
        <v>1626855</v>
      </c>
      <c r="H6761" s="124"/>
      <c r="I6761" s="128" t="s">
        <v>14289</v>
      </c>
      <c r="J6761" s="124"/>
      <c r="K6761" s="124"/>
      <c r="L6761" s="124"/>
      <c r="M6761" s="124"/>
      <c r="N6761" s="197">
        <v>0</v>
      </c>
      <c r="O6761" s="197">
        <v>1671.5</v>
      </c>
      <c r="P6761" s="124" t="s">
        <v>1314</v>
      </c>
    </row>
    <row r="6762" spans="1:16" ht="51">
      <c r="A6762" s="266" t="s">
        <v>619</v>
      </c>
      <c r="B6762" s="124"/>
      <c r="C6762" s="125" t="s">
        <v>713</v>
      </c>
      <c r="D6762" s="195">
        <v>43249</v>
      </c>
      <c r="E6762" s="124" t="s">
        <v>12071</v>
      </c>
      <c r="F6762" s="124" t="s">
        <v>3</v>
      </c>
      <c r="G6762" s="124">
        <v>1626854</v>
      </c>
      <c r="H6762" s="124"/>
      <c r="I6762" s="128" t="s">
        <v>14290</v>
      </c>
      <c r="J6762" s="124"/>
      <c r="K6762" s="124"/>
      <c r="L6762" s="124"/>
      <c r="M6762" s="124"/>
      <c r="N6762" s="197">
        <v>0</v>
      </c>
      <c r="O6762" s="197">
        <v>192.5</v>
      </c>
      <c r="P6762" s="124" t="s">
        <v>1314</v>
      </c>
    </row>
    <row r="6763" spans="1:16" ht="51">
      <c r="A6763" s="266">
        <v>41</v>
      </c>
      <c r="B6763" s="124"/>
      <c r="C6763" s="125" t="s">
        <v>697</v>
      </c>
      <c r="D6763" s="195">
        <v>43249</v>
      </c>
      <c r="E6763" s="124" t="s">
        <v>12072</v>
      </c>
      <c r="F6763" s="124" t="s">
        <v>3</v>
      </c>
      <c r="G6763" s="124">
        <v>1626848</v>
      </c>
      <c r="H6763" s="124"/>
      <c r="I6763" s="128" t="s">
        <v>14291</v>
      </c>
      <c r="J6763" s="124"/>
      <c r="K6763" s="124"/>
      <c r="L6763" s="124"/>
      <c r="M6763" s="124"/>
      <c r="N6763" s="197">
        <v>0</v>
      </c>
      <c r="O6763" s="197">
        <v>100</v>
      </c>
      <c r="P6763" s="124" t="s">
        <v>1314</v>
      </c>
    </row>
    <row r="6764" spans="1:16" ht="51">
      <c r="A6764" s="266">
        <v>592</v>
      </c>
      <c r="B6764" s="124"/>
      <c r="C6764" s="125" t="s">
        <v>862</v>
      </c>
      <c r="D6764" s="195">
        <v>43249</v>
      </c>
      <c r="E6764" s="124" t="s">
        <v>12073</v>
      </c>
      <c r="F6764" s="124" t="s">
        <v>3</v>
      </c>
      <c r="G6764" s="124">
        <v>1626843</v>
      </c>
      <c r="H6764" s="124"/>
      <c r="I6764" s="128" t="s">
        <v>14292</v>
      </c>
      <c r="J6764" s="124"/>
      <c r="K6764" s="124"/>
      <c r="L6764" s="124"/>
      <c r="M6764" s="124"/>
      <c r="N6764" s="197">
        <v>0</v>
      </c>
      <c r="O6764" s="197">
        <v>3982</v>
      </c>
      <c r="P6764" s="124" t="s">
        <v>1314</v>
      </c>
    </row>
    <row r="6765" spans="1:16" ht="51">
      <c r="A6765" s="266">
        <v>592</v>
      </c>
      <c r="B6765" s="124"/>
      <c r="C6765" s="125" t="s">
        <v>862</v>
      </c>
      <c r="D6765" s="195">
        <v>43249</v>
      </c>
      <c r="E6765" s="124" t="s">
        <v>12074</v>
      </c>
      <c r="F6765" s="124" t="s">
        <v>3</v>
      </c>
      <c r="G6765" s="124">
        <v>1626839</v>
      </c>
      <c r="H6765" s="124"/>
      <c r="I6765" s="128" t="s">
        <v>14293</v>
      </c>
      <c r="J6765" s="124"/>
      <c r="K6765" s="124"/>
      <c r="L6765" s="124"/>
      <c r="M6765" s="124"/>
      <c r="N6765" s="197">
        <v>0</v>
      </c>
      <c r="O6765" s="197">
        <v>48</v>
      </c>
      <c r="P6765" s="124" t="s">
        <v>1314</v>
      </c>
    </row>
    <row r="6766" spans="1:16" ht="51">
      <c r="A6766" s="266">
        <v>119</v>
      </c>
      <c r="B6766" s="124"/>
      <c r="C6766" s="125" t="s">
        <v>723</v>
      </c>
      <c r="D6766" s="195">
        <v>43249</v>
      </c>
      <c r="E6766" s="124" t="s">
        <v>12075</v>
      </c>
      <c r="F6766" s="124" t="s">
        <v>3</v>
      </c>
      <c r="G6766" s="124">
        <v>1626834</v>
      </c>
      <c r="H6766" s="124"/>
      <c r="I6766" s="128" t="s">
        <v>14294</v>
      </c>
      <c r="J6766" s="124"/>
      <c r="K6766" s="124"/>
      <c r="L6766" s="124"/>
      <c r="M6766" s="124"/>
      <c r="N6766" s="197">
        <v>0</v>
      </c>
      <c r="O6766" s="197">
        <v>1914.3500000000001</v>
      </c>
      <c r="P6766" s="124" t="s">
        <v>1314</v>
      </c>
    </row>
    <row r="6767" spans="1:16" ht="63.75">
      <c r="A6767" s="266">
        <v>16</v>
      </c>
      <c r="B6767" s="124"/>
      <c r="C6767" s="125" t="s">
        <v>692</v>
      </c>
      <c r="D6767" s="195">
        <v>43249</v>
      </c>
      <c r="E6767" s="124" t="s">
        <v>12076</v>
      </c>
      <c r="F6767" s="124" t="s">
        <v>3</v>
      </c>
      <c r="G6767" s="124">
        <v>1626823</v>
      </c>
      <c r="H6767" s="124"/>
      <c r="I6767" s="128" t="s">
        <v>14295</v>
      </c>
      <c r="J6767" s="124"/>
      <c r="K6767" s="124"/>
      <c r="L6767" s="124"/>
      <c r="M6767" s="124"/>
      <c r="N6767" s="197">
        <v>0</v>
      </c>
      <c r="O6767" s="197">
        <v>850</v>
      </c>
      <c r="P6767" s="124" t="s">
        <v>1314</v>
      </c>
    </row>
    <row r="6768" spans="1:16" ht="51">
      <c r="A6768" s="266">
        <v>70</v>
      </c>
      <c r="B6768" s="124"/>
      <c r="C6768" s="125" t="s">
        <v>705</v>
      </c>
      <c r="D6768" s="195">
        <v>43249</v>
      </c>
      <c r="E6768" s="124" t="s">
        <v>12077</v>
      </c>
      <c r="F6768" s="124" t="s">
        <v>3</v>
      </c>
      <c r="G6768" s="124">
        <v>1626816</v>
      </c>
      <c r="H6768" s="124"/>
      <c r="I6768" s="128" t="s">
        <v>14296</v>
      </c>
      <c r="J6768" s="124"/>
      <c r="K6768" s="124"/>
      <c r="L6768" s="124"/>
      <c r="M6768" s="124"/>
      <c r="N6768" s="197">
        <v>0</v>
      </c>
      <c r="O6768" s="197">
        <v>0.02</v>
      </c>
      <c r="P6768" s="124" t="s">
        <v>1314</v>
      </c>
    </row>
    <row r="6769" spans="1:16" ht="63.75">
      <c r="A6769" s="266">
        <v>16</v>
      </c>
      <c r="B6769" s="124"/>
      <c r="C6769" s="125" t="s">
        <v>692</v>
      </c>
      <c r="D6769" s="195">
        <v>43249</v>
      </c>
      <c r="E6769" s="124" t="s">
        <v>12078</v>
      </c>
      <c r="F6769" s="124" t="s">
        <v>3</v>
      </c>
      <c r="G6769" s="124">
        <v>1626812</v>
      </c>
      <c r="H6769" s="124"/>
      <c r="I6769" s="128" t="s">
        <v>14297</v>
      </c>
      <c r="J6769" s="124"/>
      <c r="K6769" s="124"/>
      <c r="L6769" s="124"/>
      <c r="M6769" s="124"/>
      <c r="N6769" s="197">
        <v>0</v>
      </c>
      <c r="O6769" s="197">
        <v>320</v>
      </c>
      <c r="P6769" s="124" t="s">
        <v>1314</v>
      </c>
    </row>
    <row r="6770" spans="1:16" ht="51">
      <c r="A6770" s="266" t="s">
        <v>619</v>
      </c>
      <c r="B6770" s="124"/>
      <c r="C6770" s="125" t="s">
        <v>713</v>
      </c>
      <c r="D6770" s="195">
        <v>43249</v>
      </c>
      <c r="E6770" s="124" t="s">
        <v>12079</v>
      </c>
      <c r="F6770" s="124" t="s">
        <v>3</v>
      </c>
      <c r="G6770" s="124">
        <v>1626804</v>
      </c>
      <c r="H6770" s="124"/>
      <c r="I6770" s="128" t="s">
        <v>14298</v>
      </c>
      <c r="J6770" s="124"/>
      <c r="K6770" s="124"/>
      <c r="L6770" s="124"/>
      <c r="M6770" s="124"/>
      <c r="N6770" s="197">
        <v>0</v>
      </c>
      <c r="O6770" s="197">
        <v>371</v>
      </c>
      <c r="P6770" s="124" t="s">
        <v>1314</v>
      </c>
    </row>
    <row r="6771" spans="1:16" ht="51">
      <c r="A6771" s="266">
        <v>47</v>
      </c>
      <c r="B6771" s="124"/>
      <c r="C6771" s="125" t="s">
        <v>699</v>
      </c>
      <c r="D6771" s="195">
        <v>43249</v>
      </c>
      <c r="E6771" s="124" t="s">
        <v>12080</v>
      </c>
      <c r="F6771" s="124" t="s">
        <v>3</v>
      </c>
      <c r="G6771" s="124">
        <v>1626797</v>
      </c>
      <c r="H6771" s="124"/>
      <c r="I6771" s="128" t="s">
        <v>14299</v>
      </c>
      <c r="J6771" s="124"/>
      <c r="K6771" s="124"/>
      <c r="L6771" s="124"/>
      <c r="M6771" s="124"/>
      <c r="N6771" s="197">
        <v>0</v>
      </c>
      <c r="O6771" s="197">
        <v>400</v>
      </c>
      <c r="P6771" s="124" t="s">
        <v>1314</v>
      </c>
    </row>
    <row r="6772" spans="1:16" ht="63.75">
      <c r="A6772" s="266">
        <v>373</v>
      </c>
      <c r="B6772" s="124"/>
      <c r="C6772" s="125" t="s">
        <v>1269</v>
      </c>
      <c r="D6772" s="195">
        <v>43249</v>
      </c>
      <c r="E6772" s="124" t="s">
        <v>12081</v>
      </c>
      <c r="F6772" s="124" t="s">
        <v>3</v>
      </c>
      <c r="G6772" s="124">
        <v>1626791</v>
      </c>
      <c r="H6772" s="124"/>
      <c r="I6772" s="128" t="s">
        <v>14300</v>
      </c>
      <c r="J6772" s="124"/>
      <c r="K6772" s="124"/>
      <c r="L6772" s="124"/>
      <c r="M6772" s="124"/>
      <c r="N6772" s="197">
        <v>0</v>
      </c>
      <c r="O6772" s="197">
        <v>98.9</v>
      </c>
      <c r="P6772" s="124" t="s">
        <v>1314</v>
      </c>
    </row>
    <row r="6773" spans="1:16" ht="51">
      <c r="A6773" s="266" t="s">
        <v>619</v>
      </c>
      <c r="B6773" s="124"/>
      <c r="C6773" s="125" t="s">
        <v>713</v>
      </c>
      <c r="D6773" s="195">
        <v>43249</v>
      </c>
      <c r="E6773" s="124" t="s">
        <v>12082</v>
      </c>
      <c r="F6773" s="124" t="s">
        <v>3</v>
      </c>
      <c r="G6773" s="124">
        <v>1626943</v>
      </c>
      <c r="H6773" s="124"/>
      <c r="I6773" s="128" t="s">
        <v>14301</v>
      </c>
      <c r="J6773" s="124"/>
      <c r="K6773" s="124"/>
      <c r="L6773" s="124"/>
      <c r="M6773" s="124"/>
      <c r="N6773" s="197">
        <v>0</v>
      </c>
      <c r="O6773" s="197">
        <v>257</v>
      </c>
      <c r="P6773" s="124" t="s">
        <v>1314</v>
      </c>
    </row>
    <row r="6774" spans="1:16" ht="63.75">
      <c r="A6774" s="266" t="s">
        <v>619</v>
      </c>
      <c r="B6774" s="124"/>
      <c r="C6774" s="125" t="s">
        <v>713</v>
      </c>
      <c r="D6774" s="195">
        <v>43249</v>
      </c>
      <c r="E6774" s="124" t="s">
        <v>12083</v>
      </c>
      <c r="F6774" s="124" t="s">
        <v>3</v>
      </c>
      <c r="G6774" s="124">
        <v>1626942</v>
      </c>
      <c r="H6774" s="124"/>
      <c r="I6774" s="128" t="s">
        <v>14302</v>
      </c>
      <c r="J6774" s="124"/>
      <c r="K6774" s="124"/>
      <c r="L6774" s="124"/>
      <c r="M6774" s="124"/>
      <c r="N6774" s="197">
        <v>0</v>
      </c>
      <c r="O6774" s="197">
        <v>580</v>
      </c>
      <c r="P6774" s="124" t="s">
        <v>1314</v>
      </c>
    </row>
    <row r="6775" spans="1:16" ht="51">
      <c r="A6775" s="266" t="s">
        <v>619</v>
      </c>
      <c r="B6775" s="124"/>
      <c r="C6775" s="125" t="s">
        <v>713</v>
      </c>
      <c r="D6775" s="195">
        <v>43249</v>
      </c>
      <c r="E6775" s="124" t="s">
        <v>12084</v>
      </c>
      <c r="F6775" s="124" t="s">
        <v>3</v>
      </c>
      <c r="G6775" s="124">
        <v>1626941</v>
      </c>
      <c r="H6775" s="124"/>
      <c r="I6775" s="128" t="s">
        <v>14303</v>
      </c>
      <c r="J6775" s="124"/>
      <c r="K6775" s="124"/>
      <c r="L6775" s="124"/>
      <c r="M6775" s="124"/>
      <c r="N6775" s="197">
        <v>0</v>
      </c>
      <c r="O6775" s="197">
        <v>0.77</v>
      </c>
      <c r="P6775" s="124" t="s">
        <v>1314</v>
      </c>
    </row>
    <row r="6776" spans="1:16" ht="51">
      <c r="A6776" s="266" t="s">
        <v>619</v>
      </c>
      <c r="B6776" s="124"/>
      <c r="C6776" s="125" t="s">
        <v>713</v>
      </c>
      <c r="D6776" s="195">
        <v>43249</v>
      </c>
      <c r="E6776" s="124" t="s">
        <v>12085</v>
      </c>
      <c r="F6776" s="124" t="s">
        <v>3</v>
      </c>
      <c r="G6776" s="124">
        <v>1626940</v>
      </c>
      <c r="H6776" s="124"/>
      <c r="I6776" s="128" t="s">
        <v>14304</v>
      </c>
      <c r="J6776" s="124"/>
      <c r="K6776" s="124"/>
      <c r="L6776" s="124"/>
      <c r="M6776" s="124"/>
      <c r="N6776" s="197">
        <v>0</v>
      </c>
      <c r="O6776" s="197">
        <v>0.77</v>
      </c>
      <c r="P6776" s="124" t="s">
        <v>1314</v>
      </c>
    </row>
    <row r="6777" spans="1:16" ht="63.75">
      <c r="A6777" s="266" t="s">
        <v>619</v>
      </c>
      <c r="B6777" s="124"/>
      <c r="C6777" s="125" t="s">
        <v>713</v>
      </c>
      <c r="D6777" s="195">
        <v>43249</v>
      </c>
      <c r="E6777" s="124" t="s">
        <v>12086</v>
      </c>
      <c r="F6777" s="124" t="s">
        <v>3</v>
      </c>
      <c r="G6777" s="124">
        <v>1626939</v>
      </c>
      <c r="H6777" s="124"/>
      <c r="I6777" s="128" t="s">
        <v>14305</v>
      </c>
      <c r="J6777" s="124"/>
      <c r="K6777" s="124"/>
      <c r="L6777" s="124"/>
      <c r="M6777" s="124"/>
      <c r="N6777" s="197">
        <v>0</v>
      </c>
      <c r="O6777" s="197">
        <v>939</v>
      </c>
      <c r="P6777" s="124" t="s">
        <v>1314</v>
      </c>
    </row>
    <row r="6778" spans="1:16" ht="51">
      <c r="A6778" s="266" t="s">
        <v>619</v>
      </c>
      <c r="B6778" s="124"/>
      <c r="C6778" s="125" t="s">
        <v>713</v>
      </c>
      <c r="D6778" s="195">
        <v>43249</v>
      </c>
      <c r="E6778" s="124" t="s">
        <v>12087</v>
      </c>
      <c r="F6778" s="124" t="s">
        <v>3</v>
      </c>
      <c r="G6778" s="124">
        <v>1626938</v>
      </c>
      <c r="H6778" s="124"/>
      <c r="I6778" s="128" t="s">
        <v>14306</v>
      </c>
      <c r="J6778" s="124"/>
      <c r="K6778" s="124"/>
      <c r="L6778" s="124"/>
      <c r="M6778" s="124"/>
      <c r="N6778" s="197">
        <v>0</v>
      </c>
      <c r="O6778" s="197">
        <v>3.8200000000000003</v>
      </c>
      <c r="P6778" s="124" t="s">
        <v>1314</v>
      </c>
    </row>
    <row r="6779" spans="1:16" ht="51">
      <c r="A6779" s="266" t="s">
        <v>619</v>
      </c>
      <c r="B6779" s="124"/>
      <c r="C6779" s="125" t="s">
        <v>713</v>
      </c>
      <c r="D6779" s="195">
        <v>43249</v>
      </c>
      <c r="E6779" s="124" t="s">
        <v>12088</v>
      </c>
      <c r="F6779" s="124" t="s">
        <v>3</v>
      </c>
      <c r="G6779" s="124">
        <v>1626937</v>
      </c>
      <c r="H6779" s="124"/>
      <c r="I6779" s="128" t="s">
        <v>14307</v>
      </c>
      <c r="J6779" s="124"/>
      <c r="K6779" s="124"/>
      <c r="L6779" s="124"/>
      <c r="M6779" s="124"/>
      <c r="N6779" s="197">
        <v>0</v>
      </c>
      <c r="O6779" s="197">
        <v>3.8200000000000003</v>
      </c>
      <c r="P6779" s="124" t="s">
        <v>1314</v>
      </c>
    </row>
    <row r="6780" spans="1:16" ht="51">
      <c r="A6780" s="266" t="s">
        <v>619</v>
      </c>
      <c r="B6780" s="124"/>
      <c r="C6780" s="125" t="s">
        <v>713</v>
      </c>
      <c r="D6780" s="195">
        <v>43249</v>
      </c>
      <c r="E6780" s="124" t="s">
        <v>12089</v>
      </c>
      <c r="F6780" s="124" t="s">
        <v>3</v>
      </c>
      <c r="G6780" s="124">
        <v>1626934</v>
      </c>
      <c r="H6780" s="124"/>
      <c r="I6780" s="128" t="s">
        <v>14308</v>
      </c>
      <c r="J6780" s="124"/>
      <c r="K6780" s="124"/>
      <c r="L6780" s="124"/>
      <c r="M6780" s="124"/>
      <c r="N6780" s="197">
        <v>0</v>
      </c>
      <c r="O6780" s="197">
        <v>3.8200000000000003</v>
      </c>
      <c r="P6780" s="124" t="s">
        <v>1314</v>
      </c>
    </row>
    <row r="6781" spans="1:16" ht="51">
      <c r="A6781" s="266" t="s">
        <v>619</v>
      </c>
      <c r="B6781" s="124"/>
      <c r="C6781" s="125" t="s">
        <v>713</v>
      </c>
      <c r="D6781" s="195">
        <v>43249</v>
      </c>
      <c r="E6781" s="124" t="s">
        <v>12090</v>
      </c>
      <c r="F6781" s="124" t="s">
        <v>3</v>
      </c>
      <c r="G6781" s="124">
        <v>1626930</v>
      </c>
      <c r="H6781" s="124"/>
      <c r="I6781" s="128" t="s">
        <v>14309</v>
      </c>
      <c r="J6781" s="124"/>
      <c r="K6781" s="124"/>
      <c r="L6781" s="124"/>
      <c r="M6781" s="124"/>
      <c r="N6781" s="197">
        <v>0</v>
      </c>
      <c r="O6781" s="197">
        <v>238</v>
      </c>
      <c r="P6781" s="124" t="s">
        <v>1314</v>
      </c>
    </row>
    <row r="6782" spans="1:16" ht="51">
      <c r="A6782" s="266">
        <v>203</v>
      </c>
      <c r="B6782" s="124"/>
      <c r="C6782" s="125" t="s">
        <v>757</v>
      </c>
      <c r="D6782" s="195">
        <v>43249</v>
      </c>
      <c r="E6782" s="124" t="s">
        <v>12091</v>
      </c>
      <c r="F6782" s="124" t="s">
        <v>3</v>
      </c>
      <c r="G6782" s="124">
        <v>1626928</v>
      </c>
      <c r="H6782" s="124"/>
      <c r="I6782" s="128" t="s">
        <v>14310</v>
      </c>
      <c r="J6782" s="124"/>
      <c r="K6782" s="124"/>
      <c r="L6782" s="124"/>
      <c r="M6782" s="124"/>
      <c r="N6782" s="197">
        <v>0</v>
      </c>
      <c r="O6782" s="197">
        <v>10</v>
      </c>
      <c r="P6782" s="124" t="s">
        <v>1314</v>
      </c>
    </row>
    <row r="6783" spans="1:16" ht="63.75">
      <c r="A6783" s="266">
        <v>526</v>
      </c>
      <c r="B6783" s="124"/>
      <c r="C6783" s="125" t="s">
        <v>846</v>
      </c>
      <c r="D6783" s="195">
        <v>43249</v>
      </c>
      <c r="E6783" s="124" t="s">
        <v>12092</v>
      </c>
      <c r="F6783" s="124" t="s">
        <v>3</v>
      </c>
      <c r="G6783" s="124">
        <v>1626927</v>
      </c>
      <c r="H6783" s="124"/>
      <c r="I6783" s="128" t="s">
        <v>14311</v>
      </c>
      <c r="J6783" s="124"/>
      <c r="K6783" s="124"/>
      <c r="L6783" s="124"/>
      <c r="M6783" s="124"/>
      <c r="N6783" s="197">
        <v>0</v>
      </c>
      <c r="O6783" s="197">
        <v>546</v>
      </c>
      <c r="P6783" s="124" t="s">
        <v>1314</v>
      </c>
    </row>
    <row r="6784" spans="1:16" ht="51">
      <c r="A6784" s="266">
        <v>203</v>
      </c>
      <c r="B6784" s="124"/>
      <c r="C6784" s="125" t="s">
        <v>757</v>
      </c>
      <c r="D6784" s="195">
        <v>43249</v>
      </c>
      <c r="E6784" s="124" t="s">
        <v>12093</v>
      </c>
      <c r="F6784" s="124" t="s">
        <v>3</v>
      </c>
      <c r="G6784" s="124">
        <v>1626926</v>
      </c>
      <c r="H6784" s="124"/>
      <c r="I6784" s="128" t="s">
        <v>14312</v>
      </c>
      <c r="J6784" s="124"/>
      <c r="K6784" s="124"/>
      <c r="L6784" s="124"/>
      <c r="M6784" s="124"/>
      <c r="N6784" s="197">
        <v>0</v>
      </c>
      <c r="O6784" s="197">
        <v>37.1</v>
      </c>
      <c r="P6784" s="124" t="s">
        <v>1314</v>
      </c>
    </row>
    <row r="6785" spans="1:16" ht="51">
      <c r="A6785" s="266" t="s">
        <v>619</v>
      </c>
      <c r="B6785" s="124"/>
      <c r="C6785" s="125" t="s">
        <v>713</v>
      </c>
      <c r="D6785" s="195">
        <v>43249</v>
      </c>
      <c r="E6785" s="124" t="s">
        <v>12094</v>
      </c>
      <c r="F6785" s="124" t="s">
        <v>3</v>
      </c>
      <c r="G6785" s="124">
        <v>1626908</v>
      </c>
      <c r="H6785" s="124"/>
      <c r="I6785" s="128" t="s">
        <v>14313</v>
      </c>
      <c r="J6785" s="124"/>
      <c r="K6785" s="124"/>
      <c r="L6785" s="124"/>
      <c r="M6785" s="124"/>
      <c r="N6785" s="197">
        <v>0</v>
      </c>
      <c r="O6785" s="197">
        <v>1856</v>
      </c>
      <c r="P6785" s="124" t="s">
        <v>1314</v>
      </c>
    </row>
    <row r="6786" spans="1:16" ht="51">
      <c r="A6786" s="266">
        <v>132</v>
      </c>
      <c r="B6786" s="124"/>
      <c r="C6786" s="125" t="s">
        <v>728</v>
      </c>
      <c r="D6786" s="195">
        <v>43249</v>
      </c>
      <c r="E6786" s="124" t="s">
        <v>12095</v>
      </c>
      <c r="F6786" s="124" t="s">
        <v>3</v>
      </c>
      <c r="G6786" s="124">
        <v>1626899</v>
      </c>
      <c r="H6786" s="124"/>
      <c r="I6786" s="128" t="s">
        <v>14314</v>
      </c>
      <c r="J6786" s="124"/>
      <c r="K6786" s="124"/>
      <c r="L6786" s="124"/>
      <c r="M6786" s="124"/>
      <c r="N6786" s="197">
        <v>0</v>
      </c>
      <c r="O6786" s="197">
        <v>900</v>
      </c>
      <c r="P6786" s="124" t="s">
        <v>1314</v>
      </c>
    </row>
    <row r="6787" spans="1:16" ht="51">
      <c r="A6787" s="266" t="s">
        <v>619</v>
      </c>
      <c r="B6787" s="124"/>
      <c r="C6787" s="125" t="s">
        <v>713</v>
      </c>
      <c r="D6787" s="195">
        <v>43249</v>
      </c>
      <c r="E6787" s="124" t="s">
        <v>12096</v>
      </c>
      <c r="F6787" s="124" t="s">
        <v>3</v>
      </c>
      <c r="G6787" s="124">
        <v>1626889</v>
      </c>
      <c r="H6787" s="124"/>
      <c r="I6787" s="128" t="s">
        <v>14315</v>
      </c>
      <c r="J6787" s="124"/>
      <c r="K6787" s="124"/>
      <c r="L6787" s="124"/>
      <c r="M6787" s="124"/>
      <c r="N6787" s="197">
        <v>0</v>
      </c>
      <c r="O6787" s="197">
        <v>1038.8</v>
      </c>
      <c r="P6787" s="124" t="s">
        <v>1314</v>
      </c>
    </row>
    <row r="6788" spans="1:16" ht="51">
      <c r="A6788" s="266">
        <v>373</v>
      </c>
      <c r="B6788" s="124"/>
      <c r="C6788" s="125" t="s">
        <v>1269</v>
      </c>
      <c r="D6788" s="195">
        <v>43249</v>
      </c>
      <c r="E6788" s="124" t="s">
        <v>12097</v>
      </c>
      <c r="F6788" s="124" t="s">
        <v>3</v>
      </c>
      <c r="G6788" s="124">
        <v>1626887</v>
      </c>
      <c r="H6788" s="124"/>
      <c r="I6788" s="128" t="s">
        <v>14316</v>
      </c>
      <c r="J6788" s="124"/>
      <c r="K6788" s="124"/>
      <c r="L6788" s="124"/>
      <c r="M6788" s="124"/>
      <c r="N6788" s="197">
        <v>0</v>
      </c>
      <c r="O6788" s="197">
        <v>3029.88</v>
      </c>
      <c r="P6788" s="124" t="s">
        <v>1314</v>
      </c>
    </row>
    <row r="6789" spans="1:16" ht="38.25">
      <c r="A6789" s="266">
        <v>16</v>
      </c>
      <c r="B6789" s="124"/>
      <c r="C6789" s="125" t="s">
        <v>692</v>
      </c>
      <c r="D6789" s="195">
        <v>43249</v>
      </c>
      <c r="E6789" s="124" t="s">
        <v>12098</v>
      </c>
      <c r="F6789" s="124" t="s">
        <v>3</v>
      </c>
      <c r="G6789" s="124">
        <v>1626772</v>
      </c>
      <c r="H6789" s="124"/>
      <c r="I6789" s="128" t="s">
        <v>14317</v>
      </c>
      <c r="J6789" s="124"/>
      <c r="K6789" s="124"/>
      <c r="L6789" s="124"/>
      <c r="M6789" s="124"/>
      <c r="N6789" s="197">
        <v>0</v>
      </c>
      <c r="O6789" s="197">
        <v>1624</v>
      </c>
      <c r="P6789" s="124" t="s">
        <v>1314</v>
      </c>
    </row>
    <row r="6790" spans="1:16" ht="51">
      <c r="A6790" s="266">
        <v>41</v>
      </c>
      <c r="B6790" s="124"/>
      <c r="C6790" s="125" t="s">
        <v>697</v>
      </c>
      <c r="D6790" s="195">
        <v>43249</v>
      </c>
      <c r="E6790" s="124" t="s">
        <v>12099</v>
      </c>
      <c r="F6790" s="124" t="s">
        <v>3</v>
      </c>
      <c r="G6790" s="124">
        <v>1626768</v>
      </c>
      <c r="H6790" s="124"/>
      <c r="I6790" s="128" t="s">
        <v>14318</v>
      </c>
      <c r="J6790" s="124"/>
      <c r="K6790" s="124"/>
      <c r="L6790" s="124"/>
      <c r="M6790" s="124"/>
      <c r="N6790" s="197">
        <v>0</v>
      </c>
      <c r="O6790" s="197">
        <v>380</v>
      </c>
      <c r="P6790" s="124" t="s">
        <v>1314</v>
      </c>
    </row>
    <row r="6791" spans="1:16" ht="38.25">
      <c r="A6791" s="266">
        <v>16</v>
      </c>
      <c r="B6791" s="124"/>
      <c r="C6791" s="125" t="s">
        <v>692</v>
      </c>
      <c r="D6791" s="195">
        <v>43249</v>
      </c>
      <c r="E6791" s="124" t="s">
        <v>12100</v>
      </c>
      <c r="F6791" s="124" t="s">
        <v>3</v>
      </c>
      <c r="G6791" s="124">
        <v>1626767</v>
      </c>
      <c r="H6791" s="124"/>
      <c r="I6791" s="128" t="s">
        <v>14317</v>
      </c>
      <c r="J6791" s="124"/>
      <c r="K6791" s="124"/>
      <c r="L6791" s="124"/>
      <c r="M6791" s="124"/>
      <c r="N6791" s="197">
        <v>0</v>
      </c>
      <c r="O6791" s="197">
        <v>371</v>
      </c>
      <c r="P6791" s="124" t="s">
        <v>1314</v>
      </c>
    </row>
    <row r="6792" spans="1:16" ht="38.25">
      <c r="A6792" s="266">
        <v>16</v>
      </c>
      <c r="B6792" s="124"/>
      <c r="C6792" s="125" t="s">
        <v>692</v>
      </c>
      <c r="D6792" s="195">
        <v>43249</v>
      </c>
      <c r="E6792" s="124" t="s">
        <v>12101</v>
      </c>
      <c r="F6792" s="124" t="s">
        <v>3</v>
      </c>
      <c r="G6792" s="124">
        <v>1626765</v>
      </c>
      <c r="H6792" s="124"/>
      <c r="I6792" s="128" t="s">
        <v>14317</v>
      </c>
      <c r="J6792" s="124"/>
      <c r="K6792" s="124"/>
      <c r="L6792" s="124"/>
      <c r="M6792" s="124"/>
      <c r="N6792" s="197">
        <v>0</v>
      </c>
      <c r="O6792" s="197">
        <v>187</v>
      </c>
      <c r="P6792" s="124" t="s">
        <v>1314</v>
      </c>
    </row>
    <row r="6793" spans="1:16" ht="51">
      <c r="A6793" s="266" t="s">
        <v>619</v>
      </c>
      <c r="B6793" s="124"/>
      <c r="C6793" s="125" t="s">
        <v>713</v>
      </c>
      <c r="D6793" s="195">
        <v>43249</v>
      </c>
      <c r="E6793" s="124" t="s">
        <v>12102</v>
      </c>
      <c r="F6793" s="124" t="s">
        <v>3</v>
      </c>
      <c r="G6793" s="124">
        <v>1626763</v>
      </c>
      <c r="H6793" s="124"/>
      <c r="I6793" s="128" t="s">
        <v>14319</v>
      </c>
      <c r="J6793" s="124"/>
      <c r="K6793" s="124"/>
      <c r="L6793" s="124"/>
      <c r="M6793" s="124"/>
      <c r="N6793" s="197">
        <v>0</v>
      </c>
      <c r="O6793" s="197">
        <v>983</v>
      </c>
      <c r="P6793" s="124" t="s">
        <v>1314</v>
      </c>
    </row>
    <row r="6794" spans="1:16" ht="51">
      <c r="A6794" s="266">
        <v>16</v>
      </c>
      <c r="B6794" s="124"/>
      <c r="C6794" s="125" t="s">
        <v>692</v>
      </c>
      <c r="D6794" s="195">
        <v>43249</v>
      </c>
      <c r="E6794" s="124" t="s">
        <v>12103</v>
      </c>
      <c r="F6794" s="124" t="s">
        <v>3</v>
      </c>
      <c r="G6794" s="124">
        <v>1626762</v>
      </c>
      <c r="H6794" s="124"/>
      <c r="I6794" s="128" t="s">
        <v>14320</v>
      </c>
      <c r="J6794" s="124"/>
      <c r="K6794" s="124"/>
      <c r="L6794" s="124"/>
      <c r="M6794" s="124"/>
      <c r="N6794" s="197">
        <v>0</v>
      </c>
      <c r="O6794" s="197">
        <v>560</v>
      </c>
      <c r="P6794" s="124" t="s">
        <v>1314</v>
      </c>
    </row>
    <row r="6795" spans="1:16" ht="51">
      <c r="A6795" s="266">
        <v>16</v>
      </c>
      <c r="B6795" s="124"/>
      <c r="C6795" s="125" t="s">
        <v>692</v>
      </c>
      <c r="D6795" s="195">
        <v>43249</v>
      </c>
      <c r="E6795" s="124" t="s">
        <v>12104</v>
      </c>
      <c r="F6795" s="124" t="s">
        <v>3</v>
      </c>
      <c r="G6795" s="124">
        <v>1626760</v>
      </c>
      <c r="H6795" s="124"/>
      <c r="I6795" s="128" t="s">
        <v>14320</v>
      </c>
      <c r="J6795" s="124"/>
      <c r="K6795" s="124"/>
      <c r="L6795" s="124"/>
      <c r="M6795" s="124"/>
      <c r="N6795" s="197">
        <v>0</v>
      </c>
      <c r="O6795" s="197">
        <v>1000</v>
      </c>
      <c r="P6795" s="124" t="s">
        <v>1314</v>
      </c>
    </row>
    <row r="6796" spans="1:16" ht="63.75">
      <c r="A6796" s="266">
        <v>16</v>
      </c>
      <c r="B6796" s="124"/>
      <c r="C6796" s="125" t="s">
        <v>692</v>
      </c>
      <c r="D6796" s="195">
        <v>43249</v>
      </c>
      <c r="E6796" s="124" t="s">
        <v>12105</v>
      </c>
      <c r="F6796" s="124" t="s">
        <v>3</v>
      </c>
      <c r="G6796" s="124">
        <v>1626754</v>
      </c>
      <c r="H6796" s="124"/>
      <c r="I6796" s="128" t="s">
        <v>14321</v>
      </c>
      <c r="J6796" s="124"/>
      <c r="K6796" s="124"/>
      <c r="L6796" s="124"/>
      <c r="M6796" s="124"/>
      <c r="N6796" s="197">
        <v>0</v>
      </c>
      <c r="O6796" s="197">
        <v>200</v>
      </c>
      <c r="P6796" s="124" t="s">
        <v>1314</v>
      </c>
    </row>
    <row r="6797" spans="1:16" ht="51">
      <c r="A6797" s="266" t="s">
        <v>619</v>
      </c>
      <c r="B6797" s="124"/>
      <c r="C6797" s="125" t="s">
        <v>713</v>
      </c>
      <c r="D6797" s="195">
        <v>43249</v>
      </c>
      <c r="E6797" s="124" t="s">
        <v>12106</v>
      </c>
      <c r="F6797" s="124" t="s">
        <v>3</v>
      </c>
      <c r="G6797" s="124">
        <v>1626715</v>
      </c>
      <c r="H6797" s="124"/>
      <c r="I6797" s="128" t="s">
        <v>14322</v>
      </c>
      <c r="J6797" s="124"/>
      <c r="K6797" s="124"/>
      <c r="L6797" s="124"/>
      <c r="M6797" s="124"/>
      <c r="N6797" s="197">
        <v>0</v>
      </c>
      <c r="O6797" s="197">
        <v>50</v>
      </c>
      <c r="P6797" s="124" t="s">
        <v>1314</v>
      </c>
    </row>
    <row r="6798" spans="1:16" ht="51">
      <c r="A6798" s="266">
        <v>16</v>
      </c>
      <c r="B6798" s="124"/>
      <c r="C6798" s="125" t="s">
        <v>692</v>
      </c>
      <c r="D6798" s="195">
        <v>43249</v>
      </c>
      <c r="E6798" s="124" t="s">
        <v>12107</v>
      </c>
      <c r="F6798" s="124" t="s">
        <v>3</v>
      </c>
      <c r="G6798" s="124">
        <v>1626722</v>
      </c>
      <c r="H6798" s="124"/>
      <c r="I6798" s="128" t="s">
        <v>14323</v>
      </c>
      <c r="J6798" s="124"/>
      <c r="K6798" s="124"/>
      <c r="L6798" s="124"/>
      <c r="M6798" s="124"/>
      <c r="N6798" s="197">
        <v>0</v>
      </c>
      <c r="O6798" s="197">
        <v>1098</v>
      </c>
      <c r="P6798" s="124" t="s">
        <v>1314</v>
      </c>
    </row>
    <row r="6799" spans="1:16" ht="51">
      <c r="A6799" s="266">
        <v>234</v>
      </c>
      <c r="B6799" s="124"/>
      <c r="C6799" s="125" t="s">
        <v>124</v>
      </c>
      <c r="D6799" s="195">
        <v>43249</v>
      </c>
      <c r="E6799" s="124" t="s">
        <v>12108</v>
      </c>
      <c r="F6799" s="124" t="s">
        <v>3</v>
      </c>
      <c r="G6799" s="124">
        <v>1626729</v>
      </c>
      <c r="H6799" s="124"/>
      <c r="I6799" s="128" t="s">
        <v>14324</v>
      </c>
      <c r="J6799" s="124"/>
      <c r="K6799" s="124"/>
      <c r="L6799" s="124"/>
      <c r="M6799" s="124"/>
      <c r="N6799" s="197">
        <v>0</v>
      </c>
      <c r="O6799" s="197">
        <v>109</v>
      </c>
      <c r="P6799" s="124" t="s">
        <v>1314</v>
      </c>
    </row>
    <row r="6800" spans="1:16" ht="51">
      <c r="A6800" s="266">
        <v>373</v>
      </c>
      <c r="B6800" s="124"/>
      <c r="C6800" s="125" t="s">
        <v>1269</v>
      </c>
      <c r="D6800" s="195">
        <v>43249</v>
      </c>
      <c r="E6800" s="124" t="s">
        <v>12109</v>
      </c>
      <c r="F6800" s="124" t="s">
        <v>3</v>
      </c>
      <c r="G6800" s="124">
        <v>1626734</v>
      </c>
      <c r="H6800" s="124"/>
      <c r="I6800" s="128" t="s">
        <v>14325</v>
      </c>
      <c r="J6800" s="124"/>
      <c r="K6800" s="124"/>
      <c r="L6800" s="124"/>
      <c r="M6800" s="124"/>
      <c r="N6800" s="197">
        <v>0</v>
      </c>
      <c r="O6800" s="197">
        <v>60</v>
      </c>
      <c r="P6800" s="124" t="s">
        <v>1314</v>
      </c>
    </row>
    <row r="6801" spans="1:16" ht="51">
      <c r="A6801" s="266">
        <v>20</v>
      </c>
      <c r="B6801" s="124"/>
      <c r="C6801" s="125" t="s">
        <v>693</v>
      </c>
      <c r="D6801" s="195">
        <v>43249</v>
      </c>
      <c r="E6801" s="124" t="s">
        <v>12110</v>
      </c>
      <c r="F6801" s="124" t="s">
        <v>3</v>
      </c>
      <c r="G6801" s="124">
        <v>1626736</v>
      </c>
      <c r="H6801" s="124"/>
      <c r="I6801" s="128" t="s">
        <v>14326</v>
      </c>
      <c r="J6801" s="124"/>
      <c r="K6801" s="124"/>
      <c r="L6801" s="124"/>
      <c r="M6801" s="124"/>
      <c r="N6801" s="197">
        <v>0</v>
      </c>
      <c r="O6801" s="197">
        <v>16</v>
      </c>
      <c r="P6801" s="124" t="s">
        <v>1314</v>
      </c>
    </row>
    <row r="6802" spans="1:16" ht="51">
      <c r="A6802" s="266" t="s">
        <v>619</v>
      </c>
      <c r="B6802" s="124"/>
      <c r="C6802" s="125" t="s">
        <v>713</v>
      </c>
      <c r="D6802" s="195">
        <v>43249</v>
      </c>
      <c r="E6802" s="124" t="s">
        <v>12111</v>
      </c>
      <c r="F6802" s="124" t="s">
        <v>3</v>
      </c>
      <c r="G6802" s="124">
        <v>1626738</v>
      </c>
      <c r="H6802" s="124"/>
      <c r="I6802" s="128" t="s">
        <v>14327</v>
      </c>
      <c r="J6802" s="124"/>
      <c r="K6802" s="124"/>
      <c r="L6802" s="124"/>
      <c r="M6802" s="124"/>
      <c r="N6802" s="197">
        <v>0</v>
      </c>
      <c r="O6802" s="197">
        <v>5</v>
      </c>
      <c r="P6802" s="124" t="s">
        <v>1314</v>
      </c>
    </row>
    <row r="6803" spans="1:16" ht="51">
      <c r="A6803" s="266">
        <v>373</v>
      </c>
      <c r="B6803" s="124"/>
      <c r="C6803" s="125" t="s">
        <v>1269</v>
      </c>
      <c r="D6803" s="195">
        <v>43249</v>
      </c>
      <c r="E6803" s="124" t="s">
        <v>12112</v>
      </c>
      <c r="F6803" s="124" t="s">
        <v>3</v>
      </c>
      <c r="G6803" s="124">
        <v>1626744</v>
      </c>
      <c r="H6803" s="124"/>
      <c r="I6803" s="128" t="s">
        <v>14328</v>
      </c>
      <c r="J6803" s="124"/>
      <c r="K6803" s="124"/>
      <c r="L6803" s="124"/>
      <c r="M6803" s="124"/>
      <c r="N6803" s="197">
        <v>0</v>
      </c>
      <c r="O6803" s="197">
        <v>3822.21</v>
      </c>
      <c r="P6803" s="124" t="s">
        <v>1314</v>
      </c>
    </row>
    <row r="6804" spans="1:16" ht="63.75">
      <c r="A6804" s="266" t="s">
        <v>620</v>
      </c>
      <c r="B6804" s="124"/>
      <c r="C6804" s="125" t="s">
        <v>714</v>
      </c>
      <c r="D6804" s="195">
        <v>43249</v>
      </c>
      <c r="E6804" s="124" t="s">
        <v>12113</v>
      </c>
      <c r="F6804" s="124" t="s">
        <v>11</v>
      </c>
      <c r="G6804" s="124">
        <v>10811</v>
      </c>
      <c r="H6804" s="124"/>
      <c r="I6804" s="128" t="s">
        <v>14329</v>
      </c>
      <c r="J6804" s="124"/>
      <c r="K6804" s="124"/>
      <c r="L6804" s="124"/>
      <c r="M6804" s="124"/>
      <c r="N6804" s="197">
        <v>927.87</v>
      </c>
      <c r="O6804" s="197">
        <v>0</v>
      </c>
      <c r="P6804" s="124" t="s">
        <v>1314</v>
      </c>
    </row>
    <row r="6805" spans="1:16" ht="63.75">
      <c r="A6805" s="266" t="s">
        <v>620</v>
      </c>
      <c r="B6805" s="124"/>
      <c r="C6805" s="125" t="s">
        <v>714</v>
      </c>
      <c r="D6805" s="195">
        <v>43249</v>
      </c>
      <c r="E6805" s="124" t="s">
        <v>12114</v>
      </c>
      <c r="F6805" s="124" t="s">
        <v>11</v>
      </c>
      <c r="G6805" s="124">
        <v>10810</v>
      </c>
      <c r="H6805" s="124"/>
      <c r="I6805" s="128" t="s">
        <v>14330</v>
      </c>
      <c r="J6805" s="124"/>
      <c r="K6805" s="124"/>
      <c r="L6805" s="124"/>
      <c r="M6805" s="124"/>
      <c r="N6805" s="197">
        <v>20304.29</v>
      </c>
      <c r="O6805" s="197">
        <v>0</v>
      </c>
      <c r="P6805" s="124" t="s">
        <v>1314</v>
      </c>
    </row>
    <row r="6806" spans="1:16" ht="76.5">
      <c r="A6806" s="266">
        <v>25</v>
      </c>
      <c r="B6806" s="124"/>
      <c r="C6806" s="125" t="s">
        <v>694</v>
      </c>
      <c r="D6806" s="195">
        <v>43249</v>
      </c>
      <c r="E6806" s="124" t="s">
        <v>12115</v>
      </c>
      <c r="F6806" s="124" t="s">
        <v>1315</v>
      </c>
      <c r="G6806" s="124">
        <v>17827747</v>
      </c>
      <c r="H6806" s="124"/>
      <c r="I6806" s="128" t="s">
        <v>14331</v>
      </c>
      <c r="J6806" s="124"/>
      <c r="K6806" s="124"/>
      <c r="L6806" s="124"/>
      <c r="M6806" s="124"/>
      <c r="N6806" s="197">
        <v>510961.78</v>
      </c>
      <c r="O6806" s="197">
        <v>0</v>
      </c>
      <c r="P6806" s="124" t="s">
        <v>1314</v>
      </c>
    </row>
    <row r="6807" spans="1:16" ht="76.5">
      <c r="A6807" s="266">
        <v>25</v>
      </c>
      <c r="B6807" s="124"/>
      <c r="C6807" s="125" t="s">
        <v>694</v>
      </c>
      <c r="D6807" s="195">
        <v>43249</v>
      </c>
      <c r="E6807" s="124" t="s">
        <v>12116</v>
      </c>
      <c r="F6807" s="124" t="s">
        <v>1315</v>
      </c>
      <c r="G6807" s="124">
        <v>17827750</v>
      </c>
      <c r="H6807" s="124"/>
      <c r="I6807" s="128" t="s">
        <v>14332</v>
      </c>
      <c r="J6807" s="124"/>
      <c r="K6807" s="124"/>
      <c r="L6807" s="124"/>
      <c r="M6807" s="124"/>
      <c r="N6807" s="197">
        <v>298664.52</v>
      </c>
      <c r="O6807" s="197">
        <v>0</v>
      </c>
      <c r="P6807" s="124" t="s">
        <v>1314</v>
      </c>
    </row>
    <row r="6808" spans="1:16" ht="76.5">
      <c r="A6808" s="266">
        <v>25</v>
      </c>
      <c r="B6808" s="124"/>
      <c r="C6808" s="125" t="s">
        <v>694</v>
      </c>
      <c r="D6808" s="195">
        <v>43249</v>
      </c>
      <c r="E6808" s="124" t="s">
        <v>12117</v>
      </c>
      <c r="F6808" s="124" t="s">
        <v>1315</v>
      </c>
      <c r="G6808" s="124">
        <v>17827751</v>
      </c>
      <c r="H6808" s="124"/>
      <c r="I6808" s="128" t="s">
        <v>14333</v>
      </c>
      <c r="J6808" s="124"/>
      <c r="K6808" s="124"/>
      <c r="L6808" s="124"/>
      <c r="M6808" s="124"/>
      <c r="N6808" s="197">
        <v>416572.23</v>
      </c>
      <c r="O6808" s="197">
        <v>0</v>
      </c>
      <c r="P6808" s="124" t="s">
        <v>1314</v>
      </c>
    </row>
    <row r="6809" spans="1:16" ht="76.5">
      <c r="A6809" s="266">
        <v>25</v>
      </c>
      <c r="B6809" s="124"/>
      <c r="C6809" s="125" t="s">
        <v>694</v>
      </c>
      <c r="D6809" s="195">
        <v>43249</v>
      </c>
      <c r="E6809" s="124" t="s">
        <v>12118</v>
      </c>
      <c r="F6809" s="124" t="s">
        <v>1315</v>
      </c>
      <c r="G6809" s="124">
        <v>17827752</v>
      </c>
      <c r="H6809" s="124"/>
      <c r="I6809" s="128" t="s">
        <v>14334</v>
      </c>
      <c r="J6809" s="124"/>
      <c r="K6809" s="124"/>
      <c r="L6809" s="124"/>
      <c r="M6809" s="124"/>
      <c r="N6809" s="197">
        <v>496789.41</v>
      </c>
      <c r="O6809" s="197">
        <v>0</v>
      </c>
      <c r="P6809" s="124" t="s">
        <v>1314</v>
      </c>
    </row>
    <row r="6810" spans="1:16" ht="76.5">
      <c r="A6810" s="266">
        <v>25</v>
      </c>
      <c r="B6810" s="124"/>
      <c r="C6810" s="125" t="s">
        <v>694</v>
      </c>
      <c r="D6810" s="195">
        <v>43249</v>
      </c>
      <c r="E6810" s="124" t="s">
        <v>12119</v>
      </c>
      <c r="F6810" s="124" t="s">
        <v>1315</v>
      </c>
      <c r="G6810" s="124">
        <v>17827800</v>
      </c>
      <c r="H6810" s="124"/>
      <c r="I6810" s="128" t="s">
        <v>9815</v>
      </c>
      <c r="J6810" s="124"/>
      <c r="K6810" s="124"/>
      <c r="L6810" s="124"/>
      <c r="M6810" s="124"/>
      <c r="N6810" s="197">
        <v>30892.84</v>
      </c>
      <c r="O6810" s="197">
        <v>0</v>
      </c>
      <c r="P6810" s="124" t="s">
        <v>1314</v>
      </c>
    </row>
    <row r="6811" spans="1:16" ht="76.5">
      <c r="A6811" s="266">
        <v>25</v>
      </c>
      <c r="B6811" s="124"/>
      <c r="C6811" s="125" t="s">
        <v>694</v>
      </c>
      <c r="D6811" s="195">
        <v>43249</v>
      </c>
      <c r="E6811" s="124" t="s">
        <v>12120</v>
      </c>
      <c r="F6811" s="124" t="s">
        <v>1315</v>
      </c>
      <c r="G6811" s="124">
        <v>17827802</v>
      </c>
      <c r="H6811" s="124"/>
      <c r="I6811" s="128" t="s">
        <v>9737</v>
      </c>
      <c r="J6811" s="124"/>
      <c r="K6811" s="124"/>
      <c r="L6811" s="124"/>
      <c r="M6811" s="124"/>
      <c r="N6811" s="197">
        <v>308234.78999999998</v>
      </c>
      <c r="O6811" s="197">
        <v>0</v>
      </c>
      <c r="P6811" s="124" t="s">
        <v>1314</v>
      </c>
    </row>
    <row r="6812" spans="1:16" ht="76.5">
      <c r="A6812" s="266">
        <v>25</v>
      </c>
      <c r="B6812" s="124"/>
      <c r="C6812" s="125" t="s">
        <v>694</v>
      </c>
      <c r="D6812" s="195">
        <v>43249</v>
      </c>
      <c r="E6812" s="124" t="s">
        <v>12121</v>
      </c>
      <c r="F6812" s="124" t="s">
        <v>1315</v>
      </c>
      <c r="G6812" s="124">
        <v>17827326</v>
      </c>
      <c r="H6812" s="124"/>
      <c r="I6812" s="128" t="s">
        <v>14335</v>
      </c>
      <c r="J6812" s="124"/>
      <c r="K6812" s="124"/>
      <c r="L6812" s="124"/>
      <c r="M6812" s="124"/>
      <c r="N6812" s="197">
        <v>400328.82</v>
      </c>
      <c r="O6812" s="197">
        <v>0</v>
      </c>
      <c r="P6812" s="124" t="s">
        <v>1314</v>
      </c>
    </row>
    <row r="6813" spans="1:16" ht="76.5">
      <c r="A6813" s="266">
        <v>25</v>
      </c>
      <c r="B6813" s="124"/>
      <c r="C6813" s="125" t="s">
        <v>694</v>
      </c>
      <c r="D6813" s="195">
        <v>43249</v>
      </c>
      <c r="E6813" s="124" t="s">
        <v>12122</v>
      </c>
      <c r="F6813" s="124" t="s">
        <v>1315</v>
      </c>
      <c r="G6813" s="124">
        <v>17813675</v>
      </c>
      <c r="H6813" s="124"/>
      <c r="I6813" s="128" t="s">
        <v>14336</v>
      </c>
      <c r="J6813" s="124"/>
      <c r="K6813" s="124"/>
      <c r="L6813" s="124"/>
      <c r="M6813" s="124"/>
      <c r="N6813" s="197">
        <v>928477.87</v>
      </c>
      <c r="O6813" s="197">
        <v>0</v>
      </c>
      <c r="P6813" s="124" t="s">
        <v>1314</v>
      </c>
    </row>
    <row r="6814" spans="1:16" ht="76.5">
      <c r="A6814" s="266">
        <v>25</v>
      </c>
      <c r="B6814" s="124"/>
      <c r="C6814" s="125" t="s">
        <v>694</v>
      </c>
      <c r="D6814" s="195">
        <v>43249</v>
      </c>
      <c r="E6814" s="124" t="s">
        <v>12123</v>
      </c>
      <c r="F6814" s="124" t="s">
        <v>1315</v>
      </c>
      <c r="G6814" s="124">
        <v>17813679</v>
      </c>
      <c r="H6814" s="124"/>
      <c r="I6814" s="128" t="s">
        <v>14337</v>
      </c>
      <c r="J6814" s="124"/>
      <c r="K6814" s="124"/>
      <c r="L6814" s="124"/>
      <c r="M6814" s="124"/>
      <c r="N6814" s="197">
        <v>201639.93</v>
      </c>
      <c r="O6814" s="197">
        <v>0</v>
      </c>
      <c r="P6814" s="124" t="s">
        <v>1314</v>
      </c>
    </row>
    <row r="6815" spans="1:16" ht="76.5">
      <c r="A6815" s="266">
        <v>25</v>
      </c>
      <c r="B6815" s="124"/>
      <c r="C6815" s="125" t="s">
        <v>694</v>
      </c>
      <c r="D6815" s="195">
        <v>43249</v>
      </c>
      <c r="E6815" s="124" t="s">
        <v>12124</v>
      </c>
      <c r="F6815" s="124" t="s">
        <v>1315</v>
      </c>
      <c r="G6815" s="124">
        <v>17813680</v>
      </c>
      <c r="H6815" s="124"/>
      <c r="I6815" s="128" t="s">
        <v>14338</v>
      </c>
      <c r="J6815" s="124"/>
      <c r="K6815" s="124"/>
      <c r="L6815" s="124"/>
      <c r="M6815" s="124"/>
      <c r="N6815" s="197">
        <v>222301.37</v>
      </c>
      <c r="O6815" s="197">
        <v>0</v>
      </c>
      <c r="P6815" s="124" t="s">
        <v>1314</v>
      </c>
    </row>
    <row r="6816" spans="1:16" ht="76.5">
      <c r="A6816" s="266">
        <v>25</v>
      </c>
      <c r="B6816" s="124"/>
      <c r="C6816" s="125" t="s">
        <v>694</v>
      </c>
      <c r="D6816" s="195">
        <v>43249</v>
      </c>
      <c r="E6816" s="124" t="s">
        <v>12125</v>
      </c>
      <c r="F6816" s="124" t="s">
        <v>1315</v>
      </c>
      <c r="G6816" s="124">
        <v>17813681</v>
      </c>
      <c r="H6816" s="124"/>
      <c r="I6816" s="128" t="s">
        <v>14339</v>
      </c>
      <c r="J6816" s="124"/>
      <c r="K6816" s="124"/>
      <c r="L6816" s="124"/>
      <c r="M6816" s="124"/>
      <c r="N6816" s="197">
        <v>765223.3</v>
      </c>
      <c r="O6816" s="197">
        <v>0</v>
      </c>
      <c r="P6816" s="124" t="s">
        <v>1314</v>
      </c>
    </row>
    <row r="6817" spans="1:16" ht="76.5">
      <c r="A6817" s="266">
        <v>25</v>
      </c>
      <c r="B6817" s="124"/>
      <c r="C6817" s="125" t="s">
        <v>694</v>
      </c>
      <c r="D6817" s="195">
        <v>43249</v>
      </c>
      <c r="E6817" s="124" t="s">
        <v>12126</v>
      </c>
      <c r="F6817" s="124" t="s">
        <v>1315</v>
      </c>
      <c r="G6817" s="124">
        <v>17813682</v>
      </c>
      <c r="H6817" s="124"/>
      <c r="I6817" s="128" t="s">
        <v>14340</v>
      </c>
      <c r="J6817" s="124"/>
      <c r="K6817" s="124"/>
      <c r="L6817" s="124"/>
      <c r="M6817" s="124"/>
      <c r="N6817" s="197">
        <v>385984.37</v>
      </c>
      <c r="O6817" s="197">
        <v>0</v>
      </c>
      <c r="P6817" s="124" t="s">
        <v>1314</v>
      </c>
    </row>
    <row r="6818" spans="1:16" ht="76.5">
      <c r="A6818" s="266">
        <v>25</v>
      </c>
      <c r="B6818" s="124"/>
      <c r="C6818" s="125" t="s">
        <v>694</v>
      </c>
      <c r="D6818" s="195">
        <v>43249</v>
      </c>
      <c r="E6818" s="124" t="s">
        <v>12127</v>
      </c>
      <c r="F6818" s="124" t="s">
        <v>1315</v>
      </c>
      <c r="G6818" s="124">
        <v>17813683</v>
      </c>
      <c r="H6818" s="124"/>
      <c r="I6818" s="128" t="s">
        <v>14341</v>
      </c>
      <c r="J6818" s="124"/>
      <c r="K6818" s="124"/>
      <c r="L6818" s="124"/>
      <c r="M6818" s="124"/>
      <c r="N6818" s="197">
        <v>278188.06</v>
      </c>
      <c r="O6818" s="197">
        <v>0</v>
      </c>
      <c r="P6818" s="124" t="s">
        <v>1314</v>
      </c>
    </row>
    <row r="6819" spans="1:16" ht="76.5">
      <c r="A6819" s="266">
        <v>25</v>
      </c>
      <c r="B6819" s="124"/>
      <c r="C6819" s="125" t="s">
        <v>694</v>
      </c>
      <c r="D6819" s="195">
        <v>43249</v>
      </c>
      <c r="E6819" s="124" t="s">
        <v>12128</v>
      </c>
      <c r="F6819" s="124" t="s">
        <v>1315</v>
      </c>
      <c r="G6819" s="124">
        <v>17827325</v>
      </c>
      <c r="H6819" s="124"/>
      <c r="I6819" s="128" t="s">
        <v>14342</v>
      </c>
      <c r="J6819" s="124"/>
      <c r="K6819" s="124"/>
      <c r="L6819" s="124"/>
      <c r="M6819" s="124"/>
      <c r="N6819" s="197">
        <v>300349.21000000002</v>
      </c>
      <c r="O6819" s="197">
        <v>0</v>
      </c>
      <c r="P6819" s="124" t="s">
        <v>1314</v>
      </c>
    </row>
    <row r="6820" spans="1:16" ht="63.75">
      <c r="A6820" s="266" t="s">
        <v>620</v>
      </c>
      <c r="B6820" s="124"/>
      <c r="C6820" s="125" t="s">
        <v>714</v>
      </c>
      <c r="D6820" s="195">
        <v>43249</v>
      </c>
      <c r="E6820" s="124" t="s">
        <v>12129</v>
      </c>
      <c r="F6820" s="124" t="s">
        <v>11</v>
      </c>
      <c r="G6820" s="124">
        <v>10746</v>
      </c>
      <c r="H6820" s="124"/>
      <c r="I6820" s="128" t="s">
        <v>14343</v>
      </c>
      <c r="J6820" s="124"/>
      <c r="K6820" s="124"/>
      <c r="L6820" s="124"/>
      <c r="M6820" s="124"/>
      <c r="N6820" s="197">
        <v>3559.23</v>
      </c>
      <c r="O6820" s="197">
        <v>0</v>
      </c>
      <c r="P6820" s="124" t="s">
        <v>1314</v>
      </c>
    </row>
    <row r="6821" spans="1:16" ht="51">
      <c r="A6821" s="266" t="s">
        <v>620</v>
      </c>
      <c r="B6821" s="124"/>
      <c r="C6821" s="125" t="s">
        <v>714</v>
      </c>
      <c r="D6821" s="195">
        <v>43249</v>
      </c>
      <c r="E6821" s="124" t="s">
        <v>12130</v>
      </c>
      <c r="F6821" s="124" t="s">
        <v>11</v>
      </c>
      <c r="G6821" s="124">
        <v>10745</v>
      </c>
      <c r="H6821" s="124"/>
      <c r="I6821" s="128" t="s">
        <v>14344</v>
      </c>
      <c r="J6821" s="124"/>
      <c r="K6821" s="124"/>
      <c r="L6821" s="124"/>
      <c r="M6821" s="124"/>
      <c r="N6821" s="197">
        <v>314.66000000000003</v>
      </c>
      <c r="O6821" s="197">
        <v>0</v>
      </c>
      <c r="P6821" s="124" t="s">
        <v>1314</v>
      </c>
    </row>
    <row r="6822" spans="1:16" ht="63.75">
      <c r="A6822" s="266" t="s">
        <v>620</v>
      </c>
      <c r="B6822" s="124"/>
      <c r="C6822" s="125" t="s">
        <v>714</v>
      </c>
      <c r="D6822" s="195">
        <v>43249</v>
      </c>
      <c r="E6822" s="124" t="s">
        <v>12131</v>
      </c>
      <c r="F6822" s="124" t="s">
        <v>11</v>
      </c>
      <c r="G6822" s="124">
        <v>10743</v>
      </c>
      <c r="H6822" s="124"/>
      <c r="I6822" s="128" t="s">
        <v>14345</v>
      </c>
      <c r="J6822" s="124"/>
      <c r="K6822" s="124"/>
      <c r="L6822" s="124"/>
      <c r="M6822" s="124"/>
      <c r="N6822" s="197">
        <v>2868.09</v>
      </c>
      <c r="O6822" s="197">
        <v>0</v>
      </c>
      <c r="P6822" s="124" t="s">
        <v>1314</v>
      </c>
    </row>
    <row r="6823" spans="1:16" ht="51">
      <c r="A6823" s="266" t="s">
        <v>620</v>
      </c>
      <c r="B6823" s="124"/>
      <c r="C6823" s="125" t="s">
        <v>714</v>
      </c>
      <c r="D6823" s="195">
        <v>43249</v>
      </c>
      <c r="E6823" s="124" t="s">
        <v>12132</v>
      </c>
      <c r="F6823" s="124" t="s">
        <v>11</v>
      </c>
      <c r="G6823" s="124">
        <v>10744</v>
      </c>
      <c r="H6823" s="124"/>
      <c r="I6823" s="128" t="s">
        <v>14346</v>
      </c>
      <c r="J6823" s="124"/>
      <c r="K6823" s="124"/>
      <c r="L6823" s="124"/>
      <c r="M6823" s="124"/>
      <c r="N6823" s="197">
        <v>305.60000000000002</v>
      </c>
      <c r="O6823" s="197">
        <v>0</v>
      </c>
      <c r="P6823" s="124" t="s">
        <v>1314</v>
      </c>
    </row>
    <row r="6824" spans="1:16" ht="89.25">
      <c r="A6824" s="266">
        <v>597</v>
      </c>
      <c r="B6824" s="124"/>
      <c r="C6824" s="125" t="s">
        <v>4550</v>
      </c>
      <c r="D6824" s="195">
        <v>43249</v>
      </c>
      <c r="E6824" s="124" t="s">
        <v>12133</v>
      </c>
      <c r="F6824" s="124" t="s">
        <v>15</v>
      </c>
      <c r="G6824" s="124">
        <v>5068</v>
      </c>
      <c r="H6824" s="124"/>
      <c r="I6824" s="128" t="s">
        <v>14347</v>
      </c>
      <c r="J6824" s="124"/>
      <c r="K6824" s="124"/>
      <c r="L6824" s="124"/>
      <c r="M6824" s="124"/>
      <c r="N6824" s="197">
        <v>289.41000000000003</v>
      </c>
      <c r="O6824" s="197">
        <v>0</v>
      </c>
      <c r="P6824" s="124" t="s">
        <v>1314</v>
      </c>
    </row>
    <row r="6825" spans="1:16" ht="51">
      <c r="A6825" s="266">
        <v>16</v>
      </c>
      <c r="B6825" s="124"/>
      <c r="C6825" s="125" t="s">
        <v>692</v>
      </c>
      <c r="D6825" s="195">
        <v>43249</v>
      </c>
      <c r="E6825" s="124" t="s">
        <v>12134</v>
      </c>
      <c r="F6825" s="124" t="s">
        <v>15</v>
      </c>
      <c r="G6825" s="124">
        <v>5071</v>
      </c>
      <c r="H6825" s="124"/>
      <c r="I6825" s="128" t="s">
        <v>14348</v>
      </c>
      <c r="J6825" s="124"/>
      <c r="K6825" s="124"/>
      <c r="L6825" s="124"/>
      <c r="M6825" s="124"/>
      <c r="N6825" s="197">
        <v>285.98</v>
      </c>
      <c r="O6825" s="197">
        <v>0</v>
      </c>
      <c r="P6825" s="124" t="s">
        <v>1314</v>
      </c>
    </row>
    <row r="6826" spans="1:16" ht="51">
      <c r="A6826" s="266" t="s">
        <v>620</v>
      </c>
      <c r="B6826" s="124"/>
      <c r="C6826" s="125" t="s">
        <v>714</v>
      </c>
      <c r="D6826" s="195">
        <v>43249</v>
      </c>
      <c r="E6826" s="124" t="s">
        <v>12135</v>
      </c>
      <c r="F6826" s="124" t="s">
        <v>11</v>
      </c>
      <c r="G6826" s="124">
        <v>10723</v>
      </c>
      <c r="H6826" s="124"/>
      <c r="I6826" s="128" t="s">
        <v>14349</v>
      </c>
      <c r="J6826" s="124"/>
      <c r="K6826" s="124"/>
      <c r="L6826" s="124"/>
      <c r="M6826" s="124"/>
      <c r="N6826" s="197">
        <v>9748.5300000000007</v>
      </c>
      <c r="O6826" s="197">
        <v>0</v>
      </c>
      <c r="P6826" s="124" t="s">
        <v>1314</v>
      </c>
    </row>
    <row r="6827" spans="1:16" ht="51">
      <c r="A6827" s="266" t="s">
        <v>620</v>
      </c>
      <c r="B6827" s="124"/>
      <c r="C6827" s="125" t="s">
        <v>714</v>
      </c>
      <c r="D6827" s="195">
        <v>43249</v>
      </c>
      <c r="E6827" s="124" t="s">
        <v>12136</v>
      </c>
      <c r="F6827" s="124" t="s">
        <v>11</v>
      </c>
      <c r="G6827" s="124">
        <v>10724</v>
      </c>
      <c r="H6827" s="124"/>
      <c r="I6827" s="128" t="s">
        <v>14350</v>
      </c>
      <c r="J6827" s="124"/>
      <c r="K6827" s="124"/>
      <c r="L6827" s="124"/>
      <c r="M6827" s="124"/>
      <c r="N6827" s="197">
        <v>396.22</v>
      </c>
      <c r="O6827" s="197">
        <v>0</v>
      </c>
      <c r="P6827" s="124" t="s">
        <v>1314</v>
      </c>
    </row>
    <row r="6828" spans="1:16" ht="51">
      <c r="A6828" s="266" t="s">
        <v>620</v>
      </c>
      <c r="B6828" s="124"/>
      <c r="C6828" s="125" t="s">
        <v>714</v>
      </c>
      <c r="D6828" s="195">
        <v>43249</v>
      </c>
      <c r="E6828" s="124" t="s">
        <v>12137</v>
      </c>
      <c r="F6828" s="124" t="s">
        <v>11</v>
      </c>
      <c r="G6828" s="124">
        <v>10765</v>
      </c>
      <c r="H6828" s="124"/>
      <c r="I6828" s="128" t="s">
        <v>14351</v>
      </c>
      <c r="J6828" s="124"/>
      <c r="K6828" s="124"/>
      <c r="L6828" s="124"/>
      <c r="M6828" s="124"/>
      <c r="N6828" s="197">
        <v>305.74</v>
      </c>
      <c r="O6828" s="197">
        <v>0</v>
      </c>
      <c r="P6828" s="124" t="s">
        <v>1314</v>
      </c>
    </row>
    <row r="6829" spans="1:16" ht="63.75">
      <c r="A6829" s="266" t="s">
        <v>620</v>
      </c>
      <c r="B6829" s="124"/>
      <c r="C6829" s="125" t="s">
        <v>714</v>
      </c>
      <c r="D6829" s="195">
        <v>43249</v>
      </c>
      <c r="E6829" s="124" t="s">
        <v>12138</v>
      </c>
      <c r="F6829" s="124" t="s">
        <v>11</v>
      </c>
      <c r="G6829" s="124">
        <v>10766</v>
      </c>
      <c r="H6829" s="124"/>
      <c r="I6829" s="128" t="s">
        <v>14352</v>
      </c>
      <c r="J6829" s="124"/>
      <c r="K6829" s="124"/>
      <c r="L6829" s="124"/>
      <c r="M6829" s="124"/>
      <c r="N6829" s="197">
        <v>2804.77</v>
      </c>
      <c r="O6829" s="197">
        <v>0</v>
      </c>
      <c r="P6829" s="124" t="s">
        <v>1314</v>
      </c>
    </row>
    <row r="6830" spans="1:16" ht="51">
      <c r="A6830" s="266" t="s">
        <v>620</v>
      </c>
      <c r="B6830" s="124"/>
      <c r="C6830" s="125" t="s">
        <v>714</v>
      </c>
      <c r="D6830" s="195">
        <v>43249</v>
      </c>
      <c r="E6830" s="124" t="s">
        <v>12139</v>
      </c>
      <c r="F6830" s="124" t="s">
        <v>11</v>
      </c>
      <c r="G6830" s="124">
        <v>10768</v>
      </c>
      <c r="H6830" s="124"/>
      <c r="I6830" s="128" t="s">
        <v>14353</v>
      </c>
      <c r="J6830" s="124"/>
      <c r="K6830" s="124"/>
      <c r="L6830" s="124"/>
      <c r="M6830" s="124"/>
      <c r="N6830" s="197">
        <v>278.85000000000002</v>
      </c>
      <c r="O6830" s="197">
        <v>0</v>
      </c>
      <c r="P6830" s="124" t="s">
        <v>1314</v>
      </c>
    </row>
    <row r="6831" spans="1:16" ht="63.75">
      <c r="A6831" s="266" t="s">
        <v>620</v>
      </c>
      <c r="B6831" s="124"/>
      <c r="C6831" s="125" t="s">
        <v>714</v>
      </c>
      <c r="D6831" s="195">
        <v>43249</v>
      </c>
      <c r="E6831" s="124" t="s">
        <v>12140</v>
      </c>
      <c r="F6831" s="124" t="s">
        <v>11</v>
      </c>
      <c r="G6831" s="124">
        <v>10769</v>
      </c>
      <c r="H6831" s="124"/>
      <c r="I6831" s="128" t="s">
        <v>14354</v>
      </c>
      <c r="J6831" s="124"/>
      <c r="K6831" s="124"/>
      <c r="L6831" s="124"/>
      <c r="M6831" s="124"/>
      <c r="N6831" s="197">
        <v>858.38</v>
      </c>
      <c r="O6831" s="197">
        <v>0</v>
      </c>
      <c r="P6831" s="124" t="s">
        <v>1314</v>
      </c>
    </row>
    <row r="6832" spans="1:16" ht="76.5">
      <c r="A6832" s="266">
        <v>291</v>
      </c>
      <c r="B6832" s="124"/>
      <c r="C6832" s="125" t="s">
        <v>794</v>
      </c>
      <c r="D6832" s="195">
        <v>43249</v>
      </c>
      <c r="E6832" s="124" t="s">
        <v>12141</v>
      </c>
      <c r="F6832" s="124" t="s">
        <v>11</v>
      </c>
      <c r="G6832" s="124">
        <v>748145</v>
      </c>
      <c r="H6832" s="124"/>
      <c r="I6832" s="128" t="s">
        <v>14355</v>
      </c>
      <c r="J6832" s="124"/>
      <c r="K6832" s="124"/>
      <c r="L6832" s="124"/>
      <c r="M6832" s="124"/>
      <c r="N6832" s="197">
        <v>50</v>
      </c>
      <c r="O6832" s="197">
        <v>0</v>
      </c>
      <c r="P6832" s="124" t="s">
        <v>1314</v>
      </c>
    </row>
    <row r="6833" spans="1:16" ht="63.75">
      <c r="A6833" s="266">
        <v>16</v>
      </c>
      <c r="B6833" s="124"/>
      <c r="C6833" s="125" t="s">
        <v>692</v>
      </c>
      <c r="D6833" s="195">
        <v>43249</v>
      </c>
      <c r="E6833" s="124" t="s">
        <v>12142</v>
      </c>
      <c r="F6833" s="124" t="s">
        <v>1257</v>
      </c>
      <c r="G6833" s="124">
        <v>5065</v>
      </c>
      <c r="H6833" s="124"/>
      <c r="I6833" s="128" t="s">
        <v>14356</v>
      </c>
      <c r="J6833" s="124"/>
      <c r="K6833" s="124"/>
      <c r="L6833" s="124"/>
      <c r="M6833" s="124"/>
      <c r="N6833" s="197">
        <v>363.07</v>
      </c>
      <c r="O6833" s="197">
        <v>0</v>
      </c>
      <c r="P6833" s="124" t="s">
        <v>1314</v>
      </c>
    </row>
    <row r="6834" spans="1:16" ht="63.75">
      <c r="A6834" s="266">
        <v>16</v>
      </c>
      <c r="B6834" s="124"/>
      <c r="C6834" s="125" t="s">
        <v>692</v>
      </c>
      <c r="D6834" s="195">
        <v>43249</v>
      </c>
      <c r="E6834" s="124" t="s">
        <v>12143</v>
      </c>
      <c r="F6834" s="124" t="s">
        <v>15</v>
      </c>
      <c r="G6834" s="124">
        <v>5065</v>
      </c>
      <c r="H6834" s="124"/>
      <c r="I6834" s="128" t="s">
        <v>14357</v>
      </c>
      <c r="J6834" s="124"/>
      <c r="K6834" s="124"/>
      <c r="L6834" s="124"/>
      <c r="M6834" s="124"/>
      <c r="N6834" s="197">
        <v>294.76</v>
      </c>
      <c r="O6834" s="197">
        <v>0</v>
      </c>
      <c r="P6834" s="124" t="s">
        <v>1314</v>
      </c>
    </row>
    <row r="6835" spans="1:16" ht="76.5">
      <c r="A6835" s="266">
        <v>291</v>
      </c>
      <c r="B6835" s="124"/>
      <c r="C6835" s="125" t="s">
        <v>794</v>
      </c>
      <c r="D6835" s="195">
        <v>43249</v>
      </c>
      <c r="E6835" s="124" t="s">
        <v>12144</v>
      </c>
      <c r="F6835" s="124" t="s">
        <v>6</v>
      </c>
      <c r="G6835" s="124">
        <v>979732</v>
      </c>
      <c r="H6835" s="124"/>
      <c r="I6835" s="128" t="s">
        <v>14358</v>
      </c>
      <c r="J6835" s="124"/>
      <c r="K6835" s="124"/>
      <c r="L6835" s="124"/>
      <c r="M6835" s="124"/>
      <c r="N6835" s="197">
        <v>0</v>
      </c>
      <c r="O6835" s="197">
        <v>17500.22</v>
      </c>
      <c r="P6835" s="124" t="s">
        <v>1314</v>
      </c>
    </row>
    <row r="6836" spans="1:16" ht="76.5">
      <c r="A6836" s="266">
        <v>291</v>
      </c>
      <c r="B6836" s="124"/>
      <c r="C6836" s="125" t="s">
        <v>794</v>
      </c>
      <c r="D6836" s="195">
        <v>43249</v>
      </c>
      <c r="E6836" s="124" t="s">
        <v>12145</v>
      </c>
      <c r="F6836" s="124" t="s">
        <v>6</v>
      </c>
      <c r="G6836" s="124">
        <v>979736</v>
      </c>
      <c r="H6836" s="124"/>
      <c r="I6836" s="128" t="s">
        <v>14358</v>
      </c>
      <c r="J6836" s="124"/>
      <c r="K6836" s="124"/>
      <c r="L6836" s="124"/>
      <c r="M6836" s="124"/>
      <c r="N6836" s="197">
        <v>0</v>
      </c>
      <c r="O6836" s="197">
        <v>2700.34</v>
      </c>
      <c r="P6836" s="124" t="s">
        <v>1314</v>
      </c>
    </row>
    <row r="6837" spans="1:16" ht="76.5">
      <c r="A6837" s="266">
        <v>291</v>
      </c>
      <c r="B6837" s="124"/>
      <c r="C6837" s="125" t="s">
        <v>794</v>
      </c>
      <c r="D6837" s="195">
        <v>43249</v>
      </c>
      <c r="E6837" s="124" t="s">
        <v>12146</v>
      </c>
      <c r="F6837" s="124" t="s">
        <v>6</v>
      </c>
      <c r="G6837" s="124">
        <v>979733</v>
      </c>
      <c r="H6837" s="124"/>
      <c r="I6837" s="128" t="s">
        <v>14358</v>
      </c>
      <c r="J6837" s="124"/>
      <c r="K6837" s="124"/>
      <c r="L6837" s="124"/>
      <c r="M6837" s="124"/>
      <c r="N6837" s="197">
        <v>0</v>
      </c>
      <c r="O6837" s="197">
        <v>13920</v>
      </c>
      <c r="P6837" s="124" t="s">
        <v>1314</v>
      </c>
    </row>
    <row r="6838" spans="1:16" ht="63.75">
      <c r="A6838" s="266">
        <v>16</v>
      </c>
      <c r="B6838" s="124"/>
      <c r="C6838" s="125" t="s">
        <v>692</v>
      </c>
      <c r="D6838" s="195">
        <v>43249</v>
      </c>
      <c r="E6838" s="124" t="s">
        <v>12147</v>
      </c>
      <c r="F6838" s="124" t="s">
        <v>15</v>
      </c>
      <c r="G6838" s="124">
        <v>5062</v>
      </c>
      <c r="H6838" s="124"/>
      <c r="I6838" s="128" t="s">
        <v>14359</v>
      </c>
      <c r="J6838" s="124"/>
      <c r="K6838" s="124"/>
      <c r="L6838" s="124"/>
      <c r="M6838" s="124"/>
      <c r="N6838" s="197">
        <v>294.76</v>
      </c>
      <c r="O6838" s="197">
        <v>0</v>
      </c>
      <c r="P6838" s="124" t="s">
        <v>1314</v>
      </c>
    </row>
    <row r="6839" spans="1:16" ht="63.75">
      <c r="A6839" s="266">
        <v>16</v>
      </c>
      <c r="B6839" s="124"/>
      <c r="C6839" s="125" t="s">
        <v>692</v>
      </c>
      <c r="D6839" s="195">
        <v>43249</v>
      </c>
      <c r="E6839" s="124" t="s">
        <v>12148</v>
      </c>
      <c r="F6839" s="124" t="s">
        <v>1257</v>
      </c>
      <c r="G6839" s="124">
        <v>5062</v>
      </c>
      <c r="H6839" s="124"/>
      <c r="I6839" s="128" t="s">
        <v>14360</v>
      </c>
      <c r="J6839" s="124"/>
      <c r="K6839" s="124"/>
      <c r="L6839" s="124"/>
      <c r="M6839" s="124"/>
      <c r="N6839" s="197">
        <v>368.98</v>
      </c>
      <c r="O6839" s="197">
        <v>0</v>
      </c>
      <c r="P6839" s="124" t="s">
        <v>1314</v>
      </c>
    </row>
    <row r="6840" spans="1:16" ht="63.75">
      <c r="A6840" s="266">
        <v>16</v>
      </c>
      <c r="B6840" s="124"/>
      <c r="C6840" s="125" t="s">
        <v>692</v>
      </c>
      <c r="D6840" s="195">
        <v>43249</v>
      </c>
      <c r="E6840" s="124" t="s">
        <v>12149</v>
      </c>
      <c r="F6840" s="124" t="s">
        <v>15</v>
      </c>
      <c r="G6840" s="124">
        <v>5063</v>
      </c>
      <c r="H6840" s="124"/>
      <c r="I6840" s="128" t="s">
        <v>14361</v>
      </c>
      <c r="J6840" s="124"/>
      <c r="K6840" s="124"/>
      <c r="L6840" s="124"/>
      <c r="M6840" s="124"/>
      <c r="N6840" s="197">
        <v>294.76</v>
      </c>
      <c r="O6840" s="197">
        <v>0</v>
      </c>
      <c r="P6840" s="124" t="s">
        <v>1314</v>
      </c>
    </row>
    <row r="6841" spans="1:16" ht="63.75">
      <c r="A6841" s="266">
        <v>16</v>
      </c>
      <c r="B6841" s="124"/>
      <c r="C6841" s="125" t="s">
        <v>692</v>
      </c>
      <c r="D6841" s="195">
        <v>43249</v>
      </c>
      <c r="E6841" s="124" t="s">
        <v>12150</v>
      </c>
      <c r="F6841" s="124" t="s">
        <v>1257</v>
      </c>
      <c r="G6841" s="124">
        <v>5063</v>
      </c>
      <c r="H6841" s="124"/>
      <c r="I6841" s="128" t="s">
        <v>14362</v>
      </c>
      <c r="J6841" s="124"/>
      <c r="K6841" s="124"/>
      <c r="L6841" s="124"/>
      <c r="M6841" s="124"/>
      <c r="N6841" s="197">
        <v>368.98</v>
      </c>
      <c r="O6841" s="197">
        <v>0</v>
      </c>
      <c r="P6841" s="124" t="s">
        <v>1314</v>
      </c>
    </row>
    <row r="6842" spans="1:16" ht="51">
      <c r="A6842" s="266">
        <v>16</v>
      </c>
      <c r="B6842" s="124"/>
      <c r="C6842" s="125" t="s">
        <v>692</v>
      </c>
      <c r="D6842" s="195">
        <v>43249</v>
      </c>
      <c r="E6842" s="124" t="s">
        <v>12151</v>
      </c>
      <c r="F6842" s="124" t="s">
        <v>15</v>
      </c>
      <c r="G6842" s="124">
        <v>5072</v>
      </c>
      <c r="H6842" s="124"/>
      <c r="I6842" s="128" t="s">
        <v>14363</v>
      </c>
      <c r="J6842" s="124"/>
      <c r="K6842" s="124"/>
      <c r="L6842" s="124"/>
      <c r="M6842" s="124"/>
      <c r="N6842" s="197">
        <v>288.04000000000002</v>
      </c>
      <c r="O6842" s="197">
        <v>0</v>
      </c>
      <c r="P6842" s="124" t="s">
        <v>1314</v>
      </c>
    </row>
    <row r="6843" spans="1:16" ht="63.75">
      <c r="A6843" s="266">
        <v>16</v>
      </c>
      <c r="B6843" s="124"/>
      <c r="C6843" s="125" t="s">
        <v>692</v>
      </c>
      <c r="D6843" s="195">
        <v>43249</v>
      </c>
      <c r="E6843" s="124" t="s">
        <v>12152</v>
      </c>
      <c r="F6843" s="124" t="s">
        <v>15</v>
      </c>
      <c r="G6843" s="124">
        <v>5059</v>
      </c>
      <c r="H6843" s="124"/>
      <c r="I6843" s="128" t="s">
        <v>14364</v>
      </c>
      <c r="J6843" s="124"/>
      <c r="K6843" s="124"/>
      <c r="L6843" s="124"/>
      <c r="M6843" s="124"/>
      <c r="N6843" s="197">
        <v>294.76</v>
      </c>
      <c r="O6843" s="197">
        <v>0</v>
      </c>
      <c r="P6843" s="124" t="s">
        <v>1314</v>
      </c>
    </row>
    <row r="6844" spans="1:16" ht="63.75">
      <c r="A6844" s="266">
        <v>16</v>
      </c>
      <c r="B6844" s="124"/>
      <c r="C6844" s="125" t="s">
        <v>692</v>
      </c>
      <c r="D6844" s="195">
        <v>43249</v>
      </c>
      <c r="E6844" s="124" t="s">
        <v>12153</v>
      </c>
      <c r="F6844" s="124" t="s">
        <v>1257</v>
      </c>
      <c r="G6844" s="124">
        <v>5059</v>
      </c>
      <c r="H6844" s="124"/>
      <c r="I6844" s="128" t="s">
        <v>14365</v>
      </c>
      <c r="J6844" s="124"/>
      <c r="K6844" s="124"/>
      <c r="L6844" s="124"/>
      <c r="M6844" s="124"/>
      <c r="N6844" s="197">
        <v>363.07</v>
      </c>
      <c r="O6844" s="197">
        <v>0</v>
      </c>
      <c r="P6844" s="124" t="s">
        <v>1314</v>
      </c>
    </row>
    <row r="6845" spans="1:16" ht="63.75">
      <c r="A6845" s="266">
        <v>16</v>
      </c>
      <c r="B6845" s="124"/>
      <c r="C6845" s="125" t="s">
        <v>692</v>
      </c>
      <c r="D6845" s="195">
        <v>43249</v>
      </c>
      <c r="E6845" s="124" t="s">
        <v>12154</v>
      </c>
      <c r="F6845" s="124" t="s">
        <v>15</v>
      </c>
      <c r="G6845" s="124">
        <v>5073</v>
      </c>
      <c r="H6845" s="124"/>
      <c r="I6845" s="128" t="s">
        <v>14366</v>
      </c>
      <c r="J6845" s="124"/>
      <c r="K6845" s="124"/>
      <c r="L6845" s="124"/>
      <c r="M6845" s="124"/>
      <c r="N6845" s="197">
        <v>294.76</v>
      </c>
      <c r="O6845" s="197">
        <v>0</v>
      </c>
      <c r="P6845" s="124" t="s">
        <v>1314</v>
      </c>
    </row>
    <row r="6846" spans="1:16" ht="76.5">
      <c r="A6846" s="266">
        <v>513</v>
      </c>
      <c r="B6846" s="124"/>
      <c r="C6846" s="125" t="s">
        <v>201</v>
      </c>
      <c r="D6846" s="195">
        <v>43249</v>
      </c>
      <c r="E6846" s="124" t="s">
        <v>12155</v>
      </c>
      <c r="F6846" s="124" t="s">
        <v>1315</v>
      </c>
      <c r="G6846" s="124">
        <v>17849873</v>
      </c>
      <c r="H6846" s="124"/>
      <c r="I6846" s="128" t="s">
        <v>14367</v>
      </c>
      <c r="J6846" s="124"/>
      <c r="K6846" s="124"/>
      <c r="L6846" s="124"/>
      <c r="M6846" s="124"/>
      <c r="N6846" s="197">
        <v>203893.8</v>
      </c>
      <c r="O6846" s="197">
        <v>0</v>
      </c>
      <c r="P6846" s="124" t="s">
        <v>1314</v>
      </c>
    </row>
    <row r="6847" spans="1:16" ht="63.75">
      <c r="A6847" s="266">
        <v>16</v>
      </c>
      <c r="B6847" s="124"/>
      <c r="C6847" s="125" t="s">
        <v>692</v>
      </c>
      <c r="D6847" s="195">
        <v>43249</v>
      </c>
      <c r="E6847" s="124" t="s">
        <v>12156</v>
      </c>
      <c r="F6847" s="124" t="s">
        <v>1257</v>
      </c>
      <c r="G6847" s="124">
        <v>5073</v>
      </c>
      <c r="H6847" s="124"/>
      <c r="I6847" s="128" t="s">
        <v>14368</v>
      </c>
      <c r="J6847" s="124"/>
      <c r="K6847" s="124"/>
      <c r="L6847" s="124"/>
      <c r="M6847" s="124"/>
      <c r="N6847" s="197">
        <v>465.06</v>
      </c>
      <c r="O6847" s="197">
        <v>0</v>
      </c>
      <c r="P6847" s="124" t="s">
        <v>1314</v>
      </c>
    </row>
    <row r="6848" spans="1:16" ht="51">
      <c r="A6848" s="266">
        <v>10</v>
      </c>
      <c r="B6848" s="124"/>
      <c r="C6848" s="125" t="s">
        <v>690</v>
      </c>
      <c r="D6848" s="195">
        <v>43249</v>
      </c>
      <c r="E6848" s="124" t="s">
        <v>12157</v>
      </c>
      <c r="F6848" s="124" t="s">
        <v>6</v>
      </c>
      <c r="G6848" s="124">
        <v>748310</v>
      </c>
      <c r="H6848" s="124"/>
      <c r="I6848" s="128" t="s">
        <v>14369</v>
      </c>
      <c r="J6848" s="124"/>
      <c r="K6848" s="124"/>
      <c r="L6848" s="124"/>
      <c r="M6848" s="124"/>
      <c r="N6848" s="197">
        <v>0</v>
      </c>
      <c r="O6848" s="197">
        <v>140311.49</v>
      </c>
      <c r="P6848" s="124" t="s">
        <v>1314</v>
      </c>
    </row>
    <row r="6849" spans="1:16" ht="51">
      <c r="A6849" s="266">
        <v>10</v>
      </c>
      <c r="B6849" s="124"/>
      <c r="C6849" s="125" t="s">
        <v>690</v>
      </c>
      <c r="D6849" s="195">
        <v>43249</v>
      </c>
      <c r="E6849" s="124" t="s">
        <v>12158</v>
      </c>
      <c r="F6849" s="124" t="s">
        <v>15</v>
      </c>
      <c r="G6849" s="124">
        <v>748311</v>
      </c>
      <c r="H6849" s="124"/>
      <c r="I6849" s="128" t="s">
        <v>14370</v>
      </c>
      <c r="J6849" s="124"/>
      <c r="K6849" s="124"/>
      <c r="L6849" s="124"/>
      <c r="M6849" s="124"/>
      <c r="N6849" s="197">
        <v>50</v>
      </c>
      <c r="O6849" s="197">
        <v>0</v>
      </c>
      <c r="P6849" s="124" t="s">
        <v>1314</v>
      </c>
    </row>
    <row r="6850" spans="1:16" ht="63.75">
      <c r="A6850" s="266">
        <v>513</v>
      </c>
      <c r="B6850" s="124"/>
      <c r="C6850" s="125" t="s">
        <v>201</v>
      </c>
      <c r="D6850" s="195">
        <v>43249</v>
      </c>
      <c r="E6850" s="124" t="s">
        <v>12159</v>
      </c>
      <c r="F6850" s="124" t="s">
        <v>15</v>
      </c>
      <c r="G6850" s="124">
        <v>748452</v>
      </c>
      <c r="H6850" s="124"/>
      <c r="I6850" s="128" t="s">
        <v>14371</v>
      </c>
      <c r="J6850" s="124"/>
      <c r="K6850" s="124"/>
      <c r="L6850" s="124"/>
      <c r="M6850" s="124"/>
      <c r="N6850" s="197">
        <v>50</v>
      </c>
      <c r="O6850" s="197">
        <v>0</v>
      </c>
      <c r="P6850" s="124" t="s">
        <v>1314</v>
      </c>
    </row>
    <row r="6851" spans="1:16" ht="76.5">
      <c r="A6851" s="266">
        <v>373</v>
      </c>
      <c r="B6851" s="124"/>
      <c r="C6851" s="125" t="s">
        <v>1269</v>
      </c>
      <c r="D6851" s="195">
        <v>43249</v>
      </c>
      <c r="E6851" s="124" t="s">
        <v>12160</v>
      </c>
      <c r="F6851" s="124" t="s">
        <v>1315</v>
      </c>
      <c r="G6851" s="124">
        <v>17866381</v>
      </c>
      <c r="H6851" s="124"/>
      <c r="I6851" s="128" t="s">
        <v>14372</v>
      </c>
      <c r="J6851" s="124"/>
      <c r="K6851" s="124"/>
      <c r="L6851" s="124"/>
      <c r="M6851" s="124"/>
      <c r="N6851" s="197">
        <v>0</v>
      </c>
      <c r="O6851" s="197">
        <v>3064494.2</v>
      </c>
      <c r="P6851" s="124" t="s">
        <v>1314</v>
      </c>
    </row>
    <row r="6852" spans="1:16" ht="76.5">
      <c r="A6852" s="266">
        <v>291</v>
      </c>
      <c r="B6852" s="124"/>
      <c r="C6852" s="125" t="s">
        <v>794</v>
      </c>
      <c r="D6852" s="195">
        <v>43249</v>
      </c>
      <c r="E6852" s="124" t="s">
        <v>12161</v>
      </c>
      <c r="F6852" s="124" t="s">
        <v>6</v>
      </c>
      <c r="G6852" s="124">
        <v>979990</v>
      </c>
      <c r="H6852" s="124"/>
      <c r="I6852" s="128" t="s">
        <v>14373</v>
      </c>
      <c r="J6852" s="124"/>
      <c r="K6852" s="124"/>
      <c r="L6852" s="124"/>
      <c r="M6852" s="124"/>
      <c r="N6852" s="197">
        <v>0</v>
      </c>
      <c r="O6852" s="197">
        <v>36923.22</v>
      </c>
      <c r="P6852" s="124" t="s">
        <v>1314</v>
      </c>
    </row>
    <row r="6853" spans="1:16" ht="89.25">
      <c r="A6853" s="266">
        <v>291</v>
      </c>
      <c r="B6853" s="124"/>
      <c r="C6853" s="125" t="s">
        <v>794</v>
      </c>
      <c r="D6853" s="195">
        <v>43249</v>
      </c>
      <c r="E6853" s="124" t="s">
        <v>12162</v>
      </c>
      <c r="F6853" s="124" t="s">
        <v>15</v>
      </c>
      <c r="G6853" s="124">
        <v>5096</v>
      </c>
      <c r="H6853" s="124"/>
      <c r="I6853" s="128" t="s">
        <v>14374</v>
      </c>
      <c r="J6853" s="124"/>
      <c r="K6853" s="124"/>
      <c r="L6853" s="124"/>
      <c r="M6853" s="124"/>
      <c r="N6853" s="197">
        <v>520.04999999999995</v>
      </c>
      <c r="O6853" s="197">
        <v>0</v>
      </c>
      <c r="P6853" s="124" t="s">
        <v>1314</v>
      </c>
    </row>
    <row r="6854" spans="1:16" ht="89.25">
      <c r="A6854" s="266">
        <v>594</v>
      </c>
      <c r="B6854" s="124"/>
      <c r="C6854" s="125" t="s">
        <v>113</v>
      </c>
      <c r="D6854" s="195">
        <v>43249</v>
      </c>
      <c r="E6854" s="124" t="s">
        <v>12163</v>
      </c>
      <c r="F6854" s="124" t="s">
        <v>15</v>
      </c>
      <c r="G6854" s="124">
        <v>5094</v>
      </c>
      <c r="H6854" s="124"/>
      <c r="I6854" s="128" t="s">
        <v>14375</v>
      </c>
      <c r="J6854" s="124"/>
      <c r="K6854" s="124"/>
      <c r="L6854" s="124"/>
      <c r="M6854" s="124"/>
      <c r="N6854" s="197">
        <v>329.89</v>
      </c>
      <c r="O6854" s="197">
        <v>0</v>
      </c>
      <c r="P6854" s="124" t="s">
        <v>1314</v>
      </c>
    </row>
    <row r="6855" spans="1:16" ht="89.25">
      <c r="A6855" s="266">
        <v>513</v>
      </c>
      <c r="B6855" s="124"/>
      <c r="C6855" s="125" t="s">
        <v>201</v>
      </c>
      <c r="D6855" s="195">
        <v>43249</v>
      </c>
      <c r="E6855" s="124" t="s">
        <v>12164</v>
      </c>
      <c r="F6855" s="124" t="s">
        <v>15</v>
      </c>
      <c r="G6855" s="124">
        <v>5095</v>
      </c>
      <c r="H6855" s="124"/>
      <c r="I6855" s="128" t="s">
        <v>14376</v>
      </c>
      <c r="J6855" s="124"/>
      <c r="K6855" s="124"/>
      <c r="L6855" s="124"/>
      <c r="M6855" s="124"/>
      <c r="N6855" s="197">
        <v>5231.08</v>
      </c>
      <c r="O6855" s="197">
        <v>0</v>
      </c>
      <c r="P6855" s="124" t="s">
        <v>1314</v>
      </c>
    </row>
    <row r="6856" spans="1:16" ht="89.25">
      <c r="A6856" s="266">
        <v>594</v>
      </c>
      <c r="B6856" s="124"/>
      <c r="C6856" s="125" t="s">
        <v>113</v>
      </c>
      <c r="D6856" s="195">
        <v>43249</v>
      </c>
      <c r="E6856" s="124" t="s">
        <v>12165</v>
      </c>
      <c r="F6856" s="124" t="s">
        <v>15</v>
      </c>
      <c r="G6856" s="124">
        <v>5093</v>
      </c>
      <c r="H6856" s="124"/>
      <c r="I6856" s="128" t="s">
        <v>14377</v>
      </c>
      <c r="J6856" s="124"/>
      <c r="K6856" s="124"/>
      <c r="L6856" s="124"/>
      <c r="M6856" s="124"/>
      <c r="N6856" s="197">
        <v>271.99</v>
      </c>
      <c r="O6856" s="197">
        <v>0</v>
      </c>
      <c r="P6856" s="124" t="s">
        <v>1314</v>
      </c>
    </row>
    <row r="6857" spans="1:16" ht="51">
      <c r="A6857" s="266">
        <v>16</v>
      </c>
      <c r="B6857" s="124"/>
      <c r="C6857" s="125" t="s">
        <v>692</v>
      </c>
      <c r="D6857" s="195">
        <v>43249</v>
      </c>
      <c r="E6857" s="124" t="s">
        <v>12166</v>
      </c>
      <c r="F6857" s="124" t="s">
        <v>15</v>
      </c>
      <c r="G6857" s="124">
        <v>5087</v>
      </c>
      <c r="H6857" s="124"/>
      <c r="I6857" s="128" t="s">
        <v>14378</v>
      </c>
      <c r="J6857" s="124"/>
      <c r="K6857" s="124"/>
      <c r="L6857" s="124"/>
      <c r="M6857" s="124"/>
      <c r="N6857" s="197">
        <v>289.20999999999998</v>
      </c>
      <c r="O6857" s="197">
        <v>0</v>
      </c>
      <c r="P6857" s="124" t="s">
        <v>1314</v>
      </c>
    </row>
    <row r="6858" spans="1:16" ht="76.5">
      <c r="A6858" s="266">
        <v>10</v>
      </c>
      <c r="B6858" s="124"/>
      <c r="C6858" s="125" t="s">
        <v>690</v>
      </c>
      <c r="D6858" s="195">
        <v>43249</v>
      </c>
      <c r="E6858" s="124" t="s">
        <v>12167</v>
      </c>
      <c r="F6858" s="124" t="s">
        <v>15</v>
      </c>
      <c r="G6858" s="124">
        <v>5078</v>
      </c>
      <c r="H6858" s="124"/>
      <c r="I6858" s="128" t="s">
        <v>14379</v>
      </c>
      <c r="J6858" s="124"/>
      <c r="K6858" s="124"/>
      <c r="L6858" s="124"/>
      <c r="M6858" s="124"/>
      <c r="N6858" s="197">
        <v>4386</v>
      </c>
      <c r="O6858" s="197">
        <v>0</v>
      </c>
      <c r="P6858" s="124" t="s">
        <v>1314</v>
      </c>
    </row>
    <row r="6859" spans="1:16" ht="76.5">
      <c r="A6859" s="266">
        <v>10</v>
      </c>
      <c r="B6859" s="124"/>
      <c r="C6859" s="125" t="s">
        <v>690</v>
      </c>
      <c r="D6859" s="195">
        <v>43249</v>
      </c>
      <c r="E6859" s="124" t="s">
        <v>12168</v>
      </c>
      <c r="F6859" s="124" t="s">
        <v>15</v>
      </c>
      <c r="G6859" s="124">
        <v>5077</v>
      </c>
      <c r="H6859" s="124"/>
      <c r="I6859" s="128" t="s">
        <v>14380</v>
      </c>
      <c r="J6859" s="124"/>
      <c r="K6859" s="124"/>
      <c r="L6859" s="124"/>
      <c r="M6859" s="124"/>
      <c r="N6859" s="197">
        <v>1489.57</v>
      </c>
      <c r="O6859" s="197">
        <v>0</v>
      </c>
      <c r="P6859" s="124" t="s">
        <v>1314</v>
      </c>
    </row>
    <row r="6860" spans="1:16" ht="76.5">
      <c r="A6860" s="266">
        <v>10</v>
      </c>
      <c r="B6860" s="124"/>
      <c r="C6860" s="125" t="s">
        <v>690</v>
      </c>
      <c r="D6860" s="195">
        <v>43249</v>
      </c>
      <c r="E6860" s="124" t="s">
        <v>12169</v>
      </c>
      <c r="F6860" s="124" t="s">
        <v>15</v>
      </c>
      <c r="G6860" s="124">
        <v>5075</v>
      </c>
      <c r="H6860" s="124"/>
      <c r="I6860" s="128" t="s">
        <v>14381</v>
      </c>
      <c r="J6860" s="124"/>
      <c r="K6860" s="124"/>
      <c r="L6860" s="124"/>
      <c r="M6860" s="124"/>
      <c r="N6860" s="197">
        <v>2671</v>
      </c>
      <c r="O6860" s="197">
        <v>0</v>
      </c>
      <c r="P6860" s="124" t="s">
        <v>1314</v>
      </c>
    </row>
    <row r="6861" spans="1:16" ht="89.25">
      <c r="A6861" s="266">
        <v>10</v>
      </c>
      <c r="B6861" s="124"/>
      <c r="C6861" s="125" t="s">
        <v>690</v>
      </c>
      <c r="D6861" s="195">
        <v>43249</v>
      </c>
      <c r="E6861" s="124" t="s">
        <v>12170</v>
      </c>
      <c r="F6861" s="124" t="s">
        <v>15</v>
      </c>
      <c r="G6861" s="124">
        <v>5076</v>
      </c>
      <c r="H6861" s="124"/>
      <c r="I6861" s="128" t="s">
        <v>14382</v>
      </c>
      <c r="J6861" s="124"/>
      <c r="K6861" s="124"/>
      <c r="L6861" s="124"/>
      <c r="M6861" s="124"/>
      <c r="N6861" s="197">
        <v>508.45</v>
      </c>
      <c r="O6861" s="197">
        <v>0</v>
      </c>
      <c r="P6861" s="124" t="s">
        <v>1314</v>
      </c>
    </row>
    <row r="6862" spans="1:16" ht="76.5">
      <c r="A6862" s="266">
        <v>25</v>
      </c>
      <c r="B6862" s="124"/>
      <c r="C6862" s="125" t="s">
        <v>694</v>
      </c>
      <c r="D6862" s="195">
        <v>43249</v>
      </c>
      <c r="E6862" s="124" t="s">
        <v>12171</v>
      </c>
      <c r="F6862" s="124" t="s">
        <v>1315</v>
      </c>
      <c r="G6862" s="124">
        <v>17777875</v>
      </c>
      <c r="H6862" s="124"/>
      <c r="I6862" s="128" t="s">
        <v>14383</v>
      </c>
      <c r="J6862" s="124"/>
      <c r="K6862" s="124"/>
      <c r="L6862" s="124"/>
      <c r="M6862" s="124"/>
      <c r="N6862" s="197">
        <v>213213.98</v>
      </c>
      <c r="O6862" s="197">
        <v>0</v>
      </c>
      <c r="P6862" s="124" t="s">
        <v>1314</v>
      </c>
    </row>
    <row r="6863" spans="1:16" ht="51">
      <c r="A6863" s="266">
        <v>117</v>
      </c>
      <c r="B6863" s="124"/>
      <c r="C6863" s="125" t="s">
        <v>722</v>
      </c>
      <c r="D6863" s="195">
        <v>43249</v>
      </c>
      <c r="E6863" s="124" t="s">
        <v>12172</v>
      </c>
      <c r="F6863" s="124" t="s">
        <v>11</v>
      </c>
      <c r="G6863" s="124">
        <v>923048</v>
      </c>
      <c r="H6863" s="124"/>
      <c r="I6863" s="128" t="s">
        <v>14384</v>
      </c>
      <c r="J6863" s="124"/>
      <c r="K6863" s="124"/>
      <c r="L6863" s="124"/>
      <c r="M6863" s="124"/>
      <c r="N6863" s="197">
        <v>50</v>
      </c>
      <c r="O6863" s="197">
        <v>0</v>
      </c>
      <c r="P6863" s="124" t="s">
        <v>1314</v>
      </c>
    </row>
    <row r="6864" spans="1:16" ht="51">
      <c r="A6864" s="266">
        <v>117</v>
      </c>
      <c r="B6864" s="124"/>
      <c r="C6864" s="125" t="s">
        <v>722</v>
      </c>
      <c r="D6864" s="195">
        <v>43249</v>
      </c>
      <c r="E6864" s="124" t="s">
        <v>12173</v>
      </c>
      <c r="F6864" s="124" t="s">
        <v>11</v>
      </c>
      <c r="G6864" s="124">
        <v>923051</v>
      </c>
      <c r="H6864" s="124"/>
      <c r="I6864" s="128" t="s">
        <v>14385</v>
      </c>
      <c r="J6864" s="124"/>
      <c r="K6864" s="124"/>
      <c r="L6864" s="124"/>
      <c r="M6864" s="124"/>
      <c r="N6864" s="197">
        <v>50</v>
      </c>
      <c r="O6864" s="197">
        <v>0</v>
      </c>
      <c r="P6864" s="124" t="s">
        <v>1314</v>
      </c>
    </row>
    <row r="6865" spans="1:16" ht="63.75">
      <c r="A6865" s="266">
        <v>117</v>
      </c>
      <c r="B6865" s="124"/>
      <c r="C6865" s="125" t="s">
        <v>722</v>
      </c>
      <c r="D6865" s="195">
        <v>43249</v>
      </c>
      <c r="E6865" s="124" t="s">
        <v>12174</v>
      </c>
      <c r="F6865" s="124" t="s">
        <v>11</v>
      </c>
      <c r="G6865" s="124">
        <v>923076</v>
      </c>
      <c r="H6865" s="124"/>
      <c r="I6865" s="128" t="s">
        <v>14386</v>
      </c>
      <c r="J6865" s="124"/>
      <c r="K6865" s="124"/>
      <c r="L6865" s="124"/>
      <c r="M6865" s="124"/>
      <c r="N6865" s="197">
        <v>50</v>
      </c>
      <c r="O6865" s="197">
        <v>0</v>
      </c>
      <c r="P6865" s="124" t="s">
        <v>1314</v>
      </c>
    </row>
    <row r="6866" spans="1:16" ht="76.5">
      <c r="A6866" s="266" t="s">
        <v>620</v>
      </c>
      <c r="B6866" s="124"/>
      <c r="C6866" s="125" t="s">
        <v>714</v>
      </c>
      <c r="D6866" s="195">
        <v>43249</v>
      </c>
      <c r="E6866" s="124" t="s">
        <v>12175</v>
      </c>
      <c r="F6866" s="124" t="s">
        <v>6</v>
      </c>
      <c r="G6866" s="124">
        <v>980225</v>
      </c>
      <c r="H6866" s="124"/>
      <c r="I6866" s="128" t="s">
        <v>14387</v>
      </c>
      <c r="J6866" s="124"/>
      <c r="K6866" s="124"/>
      <c r="L6866" s="124"/>
      <c r="M6866" s="124"/>
      <c r="N6866" s="197">
        <v>0</v>
      </c>
      <c r="O6866" s="197">
        <v>20000</v>
      </c>
      <c r="P6866" s="124" t="s">
        <v>1314</v>
      </c>
    </row>
    <row r="6867" spans="1:16" ht="51">
      <c r="A6867" s="266">
        <v>117</v>
      </c>
      <c r="B6867" s="124"/>
      <c r="C6867" s="125" t="s">
        <v>722</v>
      </c>
      <c r="D6867" s="195">
        <v>43249</v>
      </c>
      <c r="E6867" s="124" t="s">
        <v>12176</v>
      </c>
      <c r="F6867" s="124" t="s">
        <v>11</v>
      </c>
      <c r="G6867" s="124">
        <v>923114</v>
      </c>
      <c r="H6867" s="124"/>
      <c r="I6867" s="128" t="s">
        <v>14388</v>
      </c>
      <c r="J6867" s="124"/>
      <c r="K6867" s="124"/>
      <c r="L6867" s="124"/>
      <c r="M6867" s="124"/>
      <c r="N6867" s="197">
        <v>50</v>
      </c>
      <c r="O6867" s="197">
        <v>0</v>
      </c>
      <c r="P6867" s="124" t="s">
        <v>1314</v>
      </c>
    </row>
    <row r="6868" spans="1:16">
      <c r="A6868" s="266" t="s">
        <v>1370</v>
      </c>
      <c r="B6868" s="124"/>
      <c r="C6868" s="125" t="s">
        <v>1370</v>
      </c>
      <c r="D6868" s="195">
        <v>43249</v>
      </c>
      <c r="E6868" s="124" t="s">
        <v>12177</v>
      </c>
      <c r="F6868" s="124" t="s">
        <v>13</v>
      </c>
      <c r="G6868" s="124">
        <v>382819</v>
      </c>
      <c r="H6868" s="124"/>
      <c r="I6868" s="128" t="s">
        <v>1396</v>
      </c>
      <c r="J6868" s="124"/>
      <c r="K6868" s="124"/>
      <c r="L6868" s="124"/>
      <c r="M6868" s="124"/>
      <c r="N6868" s="197">
        <v>2275389.0099999998</v>
      </c>
      <c r="O6868" s="197">
        <v>0</v>
      </c>
      <c r="P6868" s="124" t="s">
        <v>1314</v>
      </c>
    </row>
    <row r="6869" spans="1:16">
      <c r="A6869" s="266" t="s">
        <v>1370</v>
      </c>
      <c r="B6869" s="124"/>
      <c r="C6869" s="125" t="s">
        <v>1370</v>
      </c>
      <c r="D6869" s="195">
        <v>43249</v>
      </c>
      <c r="E6869" s="124" t="s">
        <v>12178</v>
      </c>
      <c r="F6869" s="124" t="s">
        <v>13</v>
      </c>
      <c r="G6869" s="124">
        <v>382821</v>
      </c>
      <c r="H6869" s="124"/>
      <c r="I6869" s="128" t="s">
        <v>1396</v>
      </c>
      <c r="J6869" s="124"/>
      <c r="K6869" s="124"/>
      <c r="L6869" s="124"/>
      <c r="M6869" s="124"/>
      <c r="N6869" s="197">
        <v>2275389.0099999998</v>
      </c>
      <c r="O6869" s="197">
        <v>0</v>
      </c>
      <c r="P6869" s="124" t="s">
        <v>1314</v>
      </c>
    </row>
    <row r="6870" spans="1:16">
      <c r="A6870" s="266" t="s">
        <v>1370</v>
      </c>
      <c r="B6870" s="124"/>
      <c r="C6870" s="125" t="s">
        <v>1370</v>
      </c>
      <c r="D6870" s="195">
        <v>43249</v>
      </c>
      <c r="E6870" s="124" t="s">
        <v>12179</v>
      </c>
      <c r="F6870" s="124" t="s">
        <v>13</v>
      </c>
      <c r="G6870" s="124">
        <v>382823</v>
      </c>
      <c r="H6870" s="124"/>
      <c r="I6870" s="128" t="s">
        <v>1396</v>
      </c>
      <c r="J6870" s="124"/>
      <c r="K6870" s="124"/>
      <c r="L6870" s="124"/>
      <c r="M6870" s="124"/>
      <c r="N6870" s="197">
        <v>2275389.0099999998</v>
      </c>
      <c r="O6870" s="197">
        <v>0</v>
      </c>
      <c r="P6870" s="124" t="s">
        <v>1314</v>
      </c>
    </row>
    <row r="6871" spans="1:16">
      <c r="A6871" s="266" t="s">
        <v>1370</v>
      </c>
      <c r="B6871" s="124"/>
      <c r="C6871" s="125" t="s">
        <v>1370</v>
      </c>
      <c r="D6871" s="195">
        <v>43249</v>
      </c>
      <c r="E6871" s="124" t="s">
        <v>12180</v>
      </c>
      <c r="F6871" s="124" t="s">
        <v>13</v>
      </c>
      <c r="G6871" s="124">
        <v>382825</v>
      </c>
      <c r="H6871" s="124"/>
      <c r="I6871" s="128" t="s">
        <v>1396</v>
      </c>
      <c r="J6871" s="124"/>
      <c r="K6871" s="124"/>
      <c r="L6871" s="124"/>
      <c r="M6871" s="124"/>
      <c r="N6871" s="197">
        <v>2275389.0099999998</v>
      </c>
      <c r="O6871" s="197">
        <v>0</v>
      </c>
      <c r="P6871" s="124" t="s">
        <v>1314</v>
      </c>
    </row>
    <row r="6872" spans="1:16">
      <c r="A6872" s="266" t="s">
        <v>1370</v>
      </c>
      <c r="B6872" s="124"/>
      <c r="C6872" s="125" t="s">
        <v>1370</v>
      </c>
      <c r="D6872" s="195">
        <v>43249</v>
      </c>
      <c r="E6872" s="124" t="s">
        <v>12181</v>
      </c>
      <c r="F6872" s="124" t="s">
        <v>13</v>
      </c>
      <c r="G6872" s="124">
        <v>382827</v>
      </c>
      <c r="H6872" s="124"/>
      <c r="I6872" s="128" t="s">
        <v>1396</v>
      </c>
      <c r="J6872" s="124"/>
      <c r="K6872" s="124"/>
      <c r="L6872" s="124"/>
      <c r="M6872" s="124"/>
      <c r="N6872" s="197">
        <v>2275389.0099999998</v>
      </c>
      <c r="O6872" s="197">
        <v>0</v>
      </c>
      <c r="P6872" s="124" t="s">
        <v>1314</v>
      </c>
    </row>
    <row r="6873" spans="1:16">
      <c r="A6873" s="266" t="s">
        <v>1370</v>
      </c>
      <c r="B6873" s="124"/>
      <c r="C6873" s="125" t="s">
        <v>1370</v>
      </c>
      <c r="D6873" s="195">
        <v>43249</v>
      </c>
      <c r="E6873" s="124" t="s">
        <v>12182</v>
      </c>
      <c r="F6873" s="124" t="s">
        <v>13</v>
      </c>
      <c r="G6873" s="124">
        <v>382829</v>
      </c>
      <c r="H6873" s="124"/>
      <c r="I6873" s="128" t="s">
        <v>1396</v>
      </c>
      <c r="J6873" s="124"/>
      <c r="K6873" s="124"/>
      <c r="L6873" s="124"/>
      <c r="M6873" s="124"/>
      <c r="N6873" s="197">
        <v>6249623.2000000002</v>
      </c>
      <c r="O6873" s="197">
        <v>0</v>
      </c>
      <c r="P6873" s="124" t="s">
        <v>1314</v>
      </c>
    </row>
    <row r="6874" spans="1:16">
      <c r="A6874" s="266" t="s">
        <v>1370</v>
      </c>
      <c r="B6874" s="124"/>
      <c r="C6874" s="125" t="s">
        <v>1370</v>
      </c>
      <c r="D6874" s="195">
        <v>43249</v>
      </c>
      <c r="E6874" s="124" t="s">
        <v>12183</v>
      </c>
      <c r="F6874" s="124" t="s">
        <v>13</v>
      </c>
      <c r="G6874" s="124">
        <v>382831</v>
      </c>
      <c r="H6874" s="124"/>
      <c r="I6874" s="128" t="s">
        <v>1396</v>
      </c>
      <c r="J6874" s="124"/>
      <c r="K6874" s="124"/>
      <c r="L6874" s="124"/>
      <c r="M6874" s="124"/>
      <c r="N6874" s="197">
        <v>6249623.2000000002</v>
      </c>
      <c r="O6874" s="197">
        <v>0</v>
      </c>
      <c r="P6874" s="124" t="s">
        <v>1314</v>
      </c>
    </row>
    <row r="6875" spans="1:16">
      <c r="A6875" s="266" t="s">
        <v>1370</v>
      </c>
      <c r="B6875" s="124"/>
      <c r="C6875" s="125" t="s">
        <v>1370</v>
      </c>
      <c r="D6875" s="195">
        <v>43249</v>
      </c>
      <c r="E6875" s="124" t="s">
        <v>12184</v>
      </c>
      <c r="F6875" s="124" t="s">
        <v>13</v>
      </c>
      <c r="G6875" s="124">
        <v>382833</v>
      </c>
      <c r="H6875" s="124"/>
      <c r="I6875" s="128" t="s">
        <v>1396</v>
      </c>
      <c r="J6875" s="124"/>
      <c r="K6875" s="124"/>
      <c r="L6875" s="124"/>
      <c r="M6875" s="124"/>
      <c r="N6875" s="197">
        <v>6249623.2000000002</v>
      </c>
      <c r="O6875" s="197">
        <v>0</v>
      </c>
      <c r="P6875" s="124" t="s">
        <v>1314</v>
      </c>
    </row>
    <row r="6876" spans="1:16">
      <c r="A6876" s="266" t="s">
        <v>1370</v>
      </c>
      <c r="B6876" s="124"/>
      <c r="C6876" s="125" t="s">
        <v>1370</v>
      </c>
      <c r="D6876" s="195">
        <v>43249</v>
      </c>
      <c r="E6876" s="124" t="s">
        <v>12185</v>
      </c>
      <c r="F6876" s="124" t="s">
        <v>13</v>
      </c>
      <c r="G6876" s="124">
        <v>382835</v>
      </c>
      <c r="H6876" s="124"/>
      <c r="I6876" s="128" t="s">
        <v>1396</v>
      </c>
      <c r="J6876" s="124"/>
      <c r="K6876" s="124"/>
      <c r="L6876" s="124"/>
      <c r="M6876" s="124"/>
      <c r="N6876" s="197">
        <v>6249623.2000000002</v>
      </c>
      <c r="O6876" s="197">
        <v>0</v>
      </c>
      <c r="P6876" s="124" t="s">
        <v>1314</v>
      </c>
    </row>
    <row r="6877" spans="1:16">
      <c r="A6877" s="266" t="s">
        <v>1370</v>
      </c>
      <c r="B6877" s="124"/>
      <c r="C6877" s="125" t="s">
        <v>1370</v>
      </c>
      <c r="D6877" s="195">
        <v>43249</v>
      </c>
      <c r="E6877" s="124" t="s">
        <v>12186</v>
      </c>
      <c r="F6877" s="124" t="s">
        <v>13</v>
      </c>
      <c r="G6877" s="124">
        <v>382837</v>
      </c>
      <c r="H6877" s="124"/>
      <c r="I6877" s="128" t="s">
        <v>1396</v>
      </c>
      <c r="J6877" s="124"/>
      <c r="K6877" s="124"/>
      <c r="L6877" s="124"/>
      <c r="M6877" s="124"/>
      <c r="N6877" s="197">
        <v>6249623.2000000002</v>
      </c>
      <c r="O6877" s="197">
        <v>0</v>
      </c>
      <c r="P6877" s="124" t="s">
        <v>1314</v>
      </c>
    </row>
    <row r="6878" spans="1:16">
      <c r="A6878" s="266" t="s">
        <v>1370</v>
      </c>
      <c r="B6878" s="124"/>
      <c r="C6878" s="125" t="s">
        <v>1370</v>
      </c>
      <c r="D6878" s="195">
        <v>43249</v>
      </c>
      <c r="E6878" s="124" t="s">
        <v>12187</v>
      </c>
      <c r="F6878" s="124" t="s">
        <v>13</v>
      </c>
      <c r="G6878" s="124">
        <v>382839</v>
      </c>
      <c r="H6878" s="124"/>
      <c r="I6878" s="128" t="s">
        <v>1396</v>
      </c>
      <c r="J6878" s="124"/>
      <c r="K6878" s="124"/>
      <c r="L6878" s="124"/>
      <c r="M6878" s="124"/>
      <c r="N6878" s="197">
        <v>5294071.78</v>
      </c>
      <c r="O6878" s="197">
        <v>0</v>
      </c>
      <c r="P6878" s="124" t="s">
        <v>1314</v>
      </c>
    </row>
    <row r="6879" spans="1:16">
      <c r="A6879" s="266" t="s">
        <v>1370</v>
      </c>
      <c r="B6879" s="124"/>
      <c r="C6879" s="125" t="s">
        <v>1370</v>
      </c>
      <c r="D6879" s="195">
        <v>43249</v>
      </c>
      <c r="E6879" s="124" t="s">
        <v>12188</v>
      </c>
      <c r="F6879" s="124" t="s">
        <v>13</v>
      </c>
      <c r="G6879" s="124">
        <v>382841</v>
      </c>
      <c r="H6879" s="124"/>
      <c r="I6879" s="128" t="s">
        <v>1396</v>
      </c>
      <c r="J6879" s="124"/>
      <c r="K6879" s="124"/>
      <c r="L6879" s="124"/>
      <c r="M6879" s="124"/>
      <c r="N6879" s="197">
        <v>5294071.78</v>
      </c>
      <c r="O6879" s="197">
        <v>0</v>
      </c>
      <c r="P6879" s="124" t="s">
        <v>1314</v>
      </c>
    </row>
    <row r="6880" spans="1:16">
      <c r="A6880" s="266" t="s">
        <v>1370</v>
      </c>
      <c r="B6880" s="124"/>
      <c r="C6880" s="125" t="s">
        <v>1370</v>
      </c>
      <c r="D6880" s="195">
        <v>43249</v>
      </c>
      <c r="E6880" s="124" t="s">
        <v>12189</v>
      </c>
      <c r="F6880" s="124" t="s">
        <v>13</v>
      </c>
      <c r="G6880" s="124">
        <v>382843</v>
      </c>
      <c r="H6880" s="124"/>
      <c r="I6880" s="128" t="s">
        <v>1396</v>
      </c>
      <c r="J6880" s="124"/>
      <c r="K6880" s="124"/>
      <c r="L6880" s="124"/>
      <c r="M6880" s="124"/>
      <c r="N6880" s="197">
        <v>5294071.78</v>
      </c>
      <c r="O6880" s="197">
        <v>0</v>
      </c>
      <c r="P6880" s="124" t="s">
        <v>1314</v>
      </c>
    </row>
    <row r="6881" spans="1:16">
      <c r="A6881" s="266" t="s">
        <v>1370</v>
      </c>
      <c r="B6881" s="124"/>
      <c r="C6881" s="125" t="s">
        <v>1370</v>
      </c>
      <c r="D6881" s="195">
        <v>43249</v>
      </c>
      <c r="E6881" s="124" t="s">
        <v>12190</v>
      </c>
      <c r="F6881" s="124" t="s">
        <v>13</v>
      </c>
      <c r="G6881" s="124">
        <v>382845</v>
      </c>
      <c r="H6881" s="124"/>
      <c r="I6881" s="128" t="s">
        <v>1396</v>
      </c>
      <c r="J6881" s="124"/>
      <c r="K6881" s="124"/>
      <c r="L6881" s="124"/>
      <c r="M6881" s="124"/>
      <c r="N6881" s="197">
        <v>5294071.78</v>
      </c>
      <c r="O6881" s="197">
        <v>0</v>
      </c>
      <c r="P6881" s="124" t="s">
        <v>1314</v>
      </c>
    </row>
    <row r="6882" spans="1:16">
      <c r="A6882" s="266" t="s">
        <v>1370</v>
      </c>
      <c r="B6882" s="124"/>
      <c r="C6882" s="125" t="s">
        <v>1370</v>
      </c>
      <c r="D6882" s="195">
        <v>43249</v>
      </c>
      <c r="E6882" s="124" t="s">
        <v>12191</v>
      </c>
      <c r="F6882" s="124" t="s">
        <v>13</v>
      </c>
      <c r="G6882" s="124">
        <v>382847</v>
      </c>
      <c r="H6882" s="124"/>
      <c r="I6882" s="128" t="s">
        <v>1396</v>
      </c>
      <c r="J6882" s="124"/>
      <c r="K6882" s="124"/>
      <c r="L6882" s="124"/>
      <c r="M6882" s="124"/>
      <c r="N6882" s="197">
        <v>5294071.78</v>
      </c>
      <c r="O6882" s="197">
        <v>0</v>
      </c>
      <c r="P6882" s="124" t="s">
        <v>1314</v>
      </c>
    </row>
    <row r="6883" spans="1:16">
      <c r="A6883" s="266" t="s">
        <v>1370</v>
      </c>
      <c r="B6883" s="124"/>
      <c r="C6883" s="125" t="s">
        <v>1370</v>
      </c>
      <c r="D6883" s="195">
        <v>43249</v>
      </c>
      <c r="E6883" s="124" t="s">
        <v>12192</v>
      </c>
      <c r="F6883" s="124" t="s">
        <v>13</v>
      </c>
      <c r="G6883" s="124">
        <v>382849</v>
      </c>
      <c r="H6883" s="124"/>
      <c r="I6883" s="128" t="s">
        <v>1396</v>
      </c>
      <c r="J6883" s="124"/>
      <c r="K6883" s="124"/>
      <c r="L6883" s="124"/>
      <c r="M6883" s="124"/>
      <c r="N6883" s="197">
        <v>14540790.01</v>
      </c>
      <c r="O6883" s="197">
        <v>0</v>
      </c>
      <c r="P6883" s="124" t="s">
        <v>1314</v>
      </c>
    </row>
    <row r="6884" spans="1:16">
      <c r="A6884" s="266" t="s">
        <v>1370</v>
      </c>
      <c r="B6884" s="124"/>
      <c r="C6884" s="125" t="s">
        <v>1370</v>
      </c>
      <c r="D6884" s="195">
        <v>43249</v>
      </c>
      <c r="E6884" s="124" t="s">
        <v>12193</v>
      </c>
      <c r="F6884" s="124" t="s">
        <v>13</v>
      </c>
      <c r="G6884" s="124">
        <v>382851</v>
      </c>
      <c r="H6884" s="124"/>
      <c r="I6884" s="128" t="s">
        <v>1396</v>
      </c>
      <c r="J6884" s="124"/>
      <c r="K6884" s="124"/>
      <c r="L6884" s="124"/>
      <c r="M6884" s="124"/>
      <c r="N6884" s="197">
        <v>14540790.01</v>
      </c>
      <c r="O6884" s="197">
        <v>0</v>
      </c>
      <c r="P6884" s="124" t="s">
        <v>1314</v>
      </c>
    </row>
    <row r="6885" spans="1:16">
      <c r="A6885" s="266" t="s">
        <v>1370</v>
      </c>
      <c r="B6885" s="124"/>
      <c r="C6885" s="125" t="s">
        <v>1370</v>
      </c>
      <c r="D6885" s="195">
        <v>43249</v>
      </c>
      <c r="E6885" s="124" t="s">
        <v>12194</v>
      </c>
      <c r="F6885" s="124" t="s">
        <v>13</v>
      </c>
      <c r="G6885" s="124">
        <v>382853</v>
      </c>
      <c r="H6885" s="124"/>
      <c r="I6885" s="128" t="s">
        <v>1396</v>
      </c>
      <c r="J6885" s="124"/>
      <c r="K6885" s="124"/>
      <c r="L6885" s="124"/>
      <c r="M6885" s="124"/>
      <c r="N6885" s="197">
        <v>14540790.01</v>
      </c>
      <c r="O6885" s="197">
        <v>0</v>
      </c>
      <c r="P6885" s="124" t="s">
        <v>1314</v>
      </c>
    </row>
    <row r="6886" spans="1:16">
      <c r="A6886" s="266" t="s">
        <v>1370</v>
      </c>
      <c r="B6886" s="124"/>
      <c r="C6886" s="125" t="s">
        <v>1370</v>
      </c>
      <c r="D6886" s="195">
        <v>43249</v>
      </c>
      <c r="E6886" s="124" t="s">
        <v>12195</v>
      </c>
      <c r="F6886" s="124" t="s">
        <v>13</v>
      </c>
      <c r="G6886" s="124">
        <v>382855</v>
      </c>
      <c r="H6886" s="124"/>
      <c r="I6886" s="128" t="s">
        <v>1396</v>
      </c>
      <c r="J6886" s="124"/>
      <c r="K6886" s="124"/>
      <c r="L6886" s="124"/>
      <c r="M6886" s="124"/>
      <c r="N6886" s="197">
        <v>14540790.01</v>
      </c>
      <c r="O6886" s="197">
        <v>0</v>
      </c>
      <c r="P6886" s="124" t="s">
        <v>1314</v>
      </c>
    </row>
    <row r="6887" spans="1:16">
      <c r="A6887" s="266" t="s">
        <v>1370</v>
      </c>
      <c r="B6887" s="124"/>
      <c r="C6887" s="125" t="s">
        <v>1370</v>
      </c>
      <c r="D6887" s="195">
        <v>43249</v>
      </c>
      <c r="E6887" s="124" t="s">
        <v>12196</v>
      </c>
      <c r="F6887" s="124" t="s">
        <v>13</v>
      </c>
      <c r="G6887" s="124">
        <v>382857</v>
      </c>
      <c r="H6887" s="124"/>
      <c r="I6887" s="128" t="s">
        <v>1396</v>
      </c>
      <c r="J6887" s="124"/>
      <c r="K6887" s="124"/>
      <c r="L6887" s="124"/>
      <c r="M6887" s="124"/>
      <c r="N6887" s="197">
        <v>14540790.01</v>
      </c>
      <c r="O6887" s="197">
        <v>0</v>
      </c>
      <c r="P6887" s="124" t="s">
        <v>1314</v>
      </c>
    </row>
    <row r="6888" spans="1:16">
      <c r="A6888" s="266" t="s">
        <v>1370</v>
      </c>
      <c r="B6888" s="124"/>
      <c r="C6888" s="125" t="s">
        <v>1370</v>
      </c>
      <c r="D6888" s="195">
        <v>43249</v>
      </c>
      <c r="E6888" s="124" t="s">
        <v>12197</v>
      </c>
      <c r="F6888" s="124" t="s">
        <v>13</v>
      </c>
      <c r="G6888" s="124">
        <v>382859</v>
      </c>
      <c r="H6888" s="124"/>
      <c r="I6888" s="128" t="s">
        <v>1396</v>
      </c>
      <c r="J6888" s="124"/>
      <c r="K6888" s="124"/>
      <c r="L6888" s="124"/>
      <c r="M6888" s="124"/>
      <c r="N6888" s="197">
        <v>2675225.62</v>
      </c>
      <c r="O6888" s="197">
        <v>0</v>
      </c>
      <c r="P6888" s="124" t="s">
        <v>1314</v>
      </c>
    </row>
    <row r="6889" spans="1:16">
      <c r="A6889" s="266" t="s">
        <v>1370</v>
      </c>
      <c r="B6889" s="124"/>
      <c r="C6889" s="125" t="s">
        <v>1370</v>
      </c>
      <c r="D6889" s="195">
        <v>43249</v>
      </c>
      <c r="E6889" s="124" t="s">
        <v>12198</v>
      </c>
      <c r="F6889" s="124" t="s">
        <v>13</v>
      </c>
      <c r="G6889" s="124">
        <v>382861</v>
      </c>
      <c r="H6889" s="124"/>
      <c r="I6889" s="128" t="s">
        <v>1396</v>
      </c>
      <c r="J6889" s="124"/>
      <c r="K6889" s="124"/>
      <c r="L6889" s="124"/>
      <c r="M6889" s="124"/>
      <c r="N6889" s="197">
        <v>2675225.62</v>
      </c>
      <c r="O6889" s="197">
        <v>0</v>
      </c>
      <c r="P6889" s="124" t="s">
        <v>1314</v>
      </c>
    </row>
    <row r="6890" spans="1:16">
      <c r="A6890" s="266" t="s">
        <v>1370</v>
      </c>
      <c r="B6890" s="124"/>
      <c r="C6890" s="125" t="s">
        <v>1370</v>
      </c>
      <c r="D6890" s="195">
        <v>43249</v>
      </c>
      <c r="E6890" s="124" t="s">
        <v>12199</v>
      </c>
      <c r="F6890" s="124" t="s">
        <v>13</v>
      </c>
      <c r="G6890" s="124">
        <v>382863</v>
      </c>
      <c r="H6890" s="124"/>
      <c r="I6890" s="128" t="s">
        <v>1396</v>
      </c>
      <c r="J6890" s="124"/>
      <c r="K6890" s="124"/>
      <c r="L6890" s="124"/>
      <c r="M6890" s="124"/>
      <c r="N6890" s="197">
        <v>2675225.62</v>
      </c>
      <c r="O6890" s="197">
        <v>0</v>
      </c>
      <c r="P6890" s="124" t="s">
        <v>1314</v>
      </c>
    </row>
    <row r="6891" spans="1:16">
      <c r="A6891" s="266" t="s">
        <v>1370</v>
      </c>
      <c r="B6891" s="124"/>
      <c r="C6891" s="125" t="s">
        <v>1370</v>
      </c>
      <c r="D6891" s="195">
        <v>43249</v>
      </c>
      <c r="E6891" s="124" t="s">
        <v>12200</v>
      </c>
      <c r="F6891" s="124" t="s">
        <v>13</v>
      </c>
      <c r="G6891" s="124">
        <v>382865</v>
      </c>
      <c r="H6891" s="124"/>
      <c r="I6891" s="128" t="s">
        <v>1396</v>
      </c>
      <c r="J6891" s="124"/>
      <c r="K6891" s="124"/>
      <c r="L6891" s="124"/>
      <c r="M6891" s="124"/>
      <c r="N6891" s="197">
        <v>2675225.62</v>
      </c>
      <c r="O6891" s="197">
        <v>0</v>
      </c>
      <c r="P6891" s="124" t="s">
        <v>1314</v>
      </c>
    </row>
    <row r="6892" spans="1:16">
      <c r="A6892" s="266" t="s">
        <v>1370</v>
      </c>
      <c r="B6892" s="124"/>
      <c r="C6892" s="125" t="s">
        <v>1370</v>
      </c>
      <c r="D6892" s="195">
        <v>43249</v>
      </c>
      <c r="E6892" s="124" t="s">
        <v>12201</v>
      </c>
      <c r="F6892" s="124" t="s">
        <v>13</v>
      </c>
      <c r="G6892" s="124">
        <v>382867</v>
      </c>
      <c r="H6892" s="124"/>
      <c r="I6892" s="128" t="s">
        <v>1396</v>
      </c>
      <c r="J6892" s="124"/>
      <c r="K6892" s="124"/>
      <c r="L6892" s="124"/>
      <c r="M6892" s="124"/>
      <c r="N6892" s="197">
        <v>2675225.62</v>
      </c>
      <c r="O6892" s="197">
        <v>0</v>
      </c>
      <c r="P6892" s="124" t="s">
        <v>1314</v>
      </c>
    </row>
    <row r="6893" spans="1:16">
      <c r="A6893" s="266" t="s">
        <v>1370</v>
      </c>
      <c r="B6893" s="124"/>
      <c r="C6893" s="125" t="s">
        <v>1370</v>
      </c>
      <c r="D6893" s="195">
        <v>43249</v>
      </c>
      <c r="E6893" s="124" t="s">
        <v>12202</v>
      </c>
      <c r="F6893" s="124" t="s">
        <v>13</v>
      </c>
      <c r="G6893" s="124">
        <v>382869</v>
      </c>
      <c r="H6893" s="124"/>
      <c r="I6893" s="128" t="s">
        <v>1396</v>
      </c>
      <c r="J6893" s="124"/>
      <c r="K6893" s="124"/>
      <c r="L6893" s="124"/>
      <c r="M6893" s="124"/>
      <c r="N6893" s="197">
        <v>1442348.48</v>
      </c>
      <c r="O6893" s="197">
        <v>0</v>
      </c>
      <c r="P6893" s="124" t="s">
        <v>1314</v>
      </c>
    </row>
    <row r="6894" spans="1:16">
      <c r="A6894" s="266" t="s">
        <v>1370</v>
      </c>
      <c r="B6894" s="124"/>
      <c r="C6894" s="125" t="s">
        <v>1370</v>
      </c>
      <c r="D6894" s="195">
        <v>43249</v>
      </c>
      <c r="E6894" s="124" t="s">
        <v>12203</v>
      </c>
      <c r="F6894" s="124" t="s">
        <v>13</v>
      </c>
      <c r="G6894" s="124">
        <v>382871</v>
      </c>
      <c r="H6894" s="124"/>
      <c r="I6894" s="128" t="s">
        <v>1396</v>
      </c>
      <c r="J6894" s="124"/>
      <c r="K6894" s="124"/>
      <c r="L6894" s="124"/>
      <c r="M6894" s="124"/>
      <c r="N6894" s="197">
        <v>153970.92000000001</v>
      </c>
      <c r="O6894" s="197">
        <v>0</v>
      </c>
      <c r="P6894" s="124" t="s">
        <v>1314</v>
      </c>
    </row>
    <row r="6895" spans="1:16">
      <c r="A6895" s="266" t="s">
        <v>1370</v>
      </c>
      <c r="B6895" s="124"/>
      <c r="C6895" s="125" t="s">
        <v>1370</v>
      </c>
      <c r="D6895" s="195">
        <v>43249</v>
      </c>
      <c r="E6895" s="124" t="s">
        <v>12204</v>
      </c>
      <c r="F6895" s="124" t="s">
        <v>13</v>
      </c>
      <c r="G6895" s="124">
        <v>382873</v>
      </c>
      <c r="H6895" s="124"/>
      <c r="I6895" s="128" t="s">
        <v>1396</v>
      </c>
      <c r="J6895" s="124"/>
      <c r="K6895" s="124"/>
      <c r="L6895" s="124"/>
      <c r="M6895" s="124"/>
      <c r="N6895" s="197">
        <v>2336840.96</v>
      </c>
      <c r="O6895" s="197">
        <v>0</v>
      </c>
      <c r="P6895" s="124" t="s">
        <v>1314</v>
      </c>
    </row>
    <row r="6896" spans="1:16">
      <c r="A6896" s="266" t="s">
        <v>1370</v>
      </c>
      <c r="B6896" s="124"/>
      <c r="C6896" s="125" t="s">
        <v>1370</v>
      </c>
      <c r="D6896" s="195">
        <v>43249</v>
      </c>
      <c r="E6896" s="124" t="s">
        <v>12205</v>
      </c>
      <c r="F6896" s="124" t="s">
        <v>13</v>
      </c>
      <c r="G6896" s="124">
        <v>382875</v>
      </c>
      <c r="H6896" s="124"/>
      <c r="I6896" s="128" t="s">
        <v>1396</v>
      </c>
      <c r="J6896" s="124"/>
      <c r="K6896" s="124"/>
      <c r="L6896" s="124"/>
      <c r="M6896" s="124"/>
      <c r="N6896" s="197">
        <v>617617.67000000004</v>
      </c>
      <c r="O6896" s="197">
        <v>0</v>
      </c>
      <c r="P6896" s="124" t="s">
        <v>1314</v>
      </c>
    </row>
    <row r="6897" spans="1:16">
      <c r="A6897" s="266" t="s">
        <v>1370</v>
      </c>
      <c r="B6897" s="124"/>
      <c r="C6897" s="125" t="s">
        <v>1370</v>
      </c>
      <c r="D6897" s="195">
        <v>43249</v>
      </c>
      <c r="E6897" s="124" t="s">
        <v>12206</v>
      </c>
      <c r="F6897" s="124" t="s">
        <v>13</v>
      </c>
      <c r="G6897" s="124">
        <v>382877</v>
      </c>
      <c r="H6897" s="124"/>
      <c r="I6897" s="128" t="s">
        <v>1396</v>
      </c>
      <c r="J6897" s="124"/>
      <c r="K6897" s="124"/>
      <c r="L6897" s="124"/>
      <c r="M6897" s="124"/>
      <c r="N6897" s="197">
        <v>3961579.55</v>
      </c>
      <c r="O6897" s="197">
        <v>0</v>
      </c>
      <c r="P6897" s="124" t="s">
        <v>1314</v>
      </c>
    </row>
    <row r="6898" spans="1:16">
      <c r="A6898" s="266" t="s">
        <v>1370</v>
      </c>
      <c r="B6898" s="124"/>
      <c r="C6898" s="125" t="s">
        <v>1370</v>
      </c>
      <c r="D6898" s="195">
        <v>43249</v>
      </c>
      <c r="E6898" s="124" t="s">
        <v>12207</v>
      </c>
      <c r="F6898" s="124" t="s">
        <v>13</v>
      </c>
      <c r="G6898" s="124">
        <v>382879</v>
      </c>
      <c r="H6898" s="124"/>
      <c r="I6898" s="128" t="s">
        <v>1396</v>
      </c>
      <c r="J6898" s="124"/>
      <c r="K6898" s="124"/>
      <c r="L6898" s="124"/>
      <c r="M6898" s="124"/>
      <c r="N6898" s="197">
        <v>1696359.53</v>
      </c>
      <c r="O6898" s="197">
        <v>0</v>
      </c>
      <c r="P6898" s="124" t="s">
        <v>1314</v>
      </c>
    </row>
    <row r="6899" spans="1:16">
      <c r="A6899" s="266" t="s">
        <v>1370</v>
      </c>
      <c r="B6899" s="124"/>
      <c r="C6899" s="125" t="s">
        <v>1370</v>
      </c>
      <c r="D6899" s="195">
        <v>43249</v>
      </c>
      <c r="E6899" s="124" t="s">
        <v>12208</v>
      </c>
      <c r="F6899" s="124" t="s">
        <v>13</v>
      </c>
      <c r="G6899" s="124">
        <v>382881</v>
      </c>
      <c r="H6899" s="124"/>
      <c r="I6899" s="128" t="s">
        <v>1396</v>
      </c>
      <c r="J6899" s="124"/>
      <c r="K6899" s="124"/>
      <c r="L6899" s="124"/>
      <c r="M6899" s="124"/>
      <c r="N6899" s="197">
        <v>6418408.1500000004</v>
      </c>
      <c r="O6899" s="197">
        <v>0</v>
      </c>
      <c r="P6899" s="124" t="s">
        <v>1314</v>
      </c>
    </row>
    <row r="6900" spans="1:16">
      <c r="A6900" s="266" t="s">
        <v>1370</v>
      </c>
      <c r="B6900" s="124"/>
      <c r="C6900" s="125" t="s">
        <v>1370</v>
      </c>
      <c r="D6900" s="195">
        <v>43249</v>
      </c>
      <c r="E6900" s="124" t="s">
        <v>12209</v>
      </c>
      <c r="F6900" s="124" t="s">
        <v>13</v>
      </c>
      <c r="G6900" s="124">
        <v>382883</v>
      </c>
      <c r="H6900" s="124"/>
      <c r="I6900" s="128" t="s">
        <v>1396</v>
      </c>
      <c r="J6900" s="124"/>
      <c r="K6900" s="124"/>
      <c r="L6900" s="124"/>
      <c r="M6900" s="124"/>
      <c r="N6900" s="197">
        <v>3355864.19</v>
      </c>
      <c r="O6900" s="197">
        <v>0</v>
      </c>
      <c r="P6900" s="124" t="s">
        <v>1314</v>
      </c>
    </row>
    <row r="6901" spans="1:16">
      <c r="A6901" s="266" t="s">
        <v>1370</v>
      </c>
      <c r="B6901" s="124"/>
      <c r="C6901" s="125" t="s">
        <v>1370</v>
      </c>
      <c r="D6901" s="195">
        <v>43249</v>
      </c>
      <c r="E6901" s="124" t="s">
        <v>12210</v>
      </c>
      <c r="F6901" s="124" t="s">
        <v>13</v>
      </c>
      <c r="G6901" s="124">
        <v>382885</v>
      </c>
      <c r="H6901" s="124"/>
      <c r="I6901" s="128" t="s">
        <v>1396</v>
      </c>
      <c r="J6901" s="124"/>
      <c r="K6901" s="124"/>
      <c r="L6901" s="124"/>
      <c r="M6901" s="124"/>
      <c r="N6901" s="197">
        <v>14933496.199999999</v>
      </c>
      <c r="O6901" s="197">
        <v>0</v>
      </c>
      <c r="P6901" s="124" t="s">
        <v>1314</v>
      </c>
    </row>
    <row r="6902" spans="1:16">
      <c r="A6902" s="266" t="s">
        <v>1370</v>
      </c>
      <c r="B6902" s="124"/>
      <c r="C6902" s="125" t="s">
        <v>1370</v>
      </c>
      <c r="D6902" s="195">
        <v>43249</v>
      </c>
      <c r="E6902" s="124" t="s">
        <v>12211</v>
      </c>
      <c r="F6902" s="124" t="s">
        <v>13</v>
      </c>
      <c r="G6902" s="124">
        <v>382887</v>
      </c>
      <c r="H6902" s="124"/>
      <c r="I6902" s="128" t="s">
        <v>1396</v>
      </c>
      <c r="J6902" s="124"/>
      <c r="K6902" s="124"/>
      <c r="L6902" s="124"/>
      <c r="M6902" s="124"/>
      <c r="N6902" s="197">
        <v>726146.85</v>
      </c>
      <c r="O6902" s="197">
        <v>0</v>
      </c>
      <c r="P6902" s="124" t="s">
        <v>1314</v>
      </c>
    </row>
    <row r="6903" spans="1:16">
      <c r="A6903" s="266" t="s">
        <v>1370</v>
      </c>
      <c r="B6903" s="124"/>
      <c r="C6903" s="125" t="s">
        <v>1370</v>
      </c>
      <c r="D6903" s="195">
        <v>43249</v>
      </c>
      <c r="E6903" s="124" t="s">
        <v>12212</v>
      </c>
      <c r="F6903" s="124" t="s">
        <v>13</v>
      </c>
      <c r="G6903" s="124">
        <v>382889</v>
      </c>
      <c r="H6903" s="124"/>
      <c r="I6903" s="128" t="s">
        <v>1396</v>
      </c>
      <c r="J6903" s="124"/>
      <c r="K6903" s="124"/>
      <c r="L6903" s="124"/>
      <c r="M6903" s="124"/>
      <c r="N6903" s="197">
        <v>833040.53</v>
      </c>
      <c r="O6903" s="197">
        <v>0</v>
      </c>
      <c r="P6903" s="124" t="s">
        <v>1314</v>
      </c>
    </row>
    <row r="6904" spans="1:16">
      <c r="A6904" s="266" t="s">
        <v>1370</v>
      </c>
      <c r="B6904" s="124"/>
      <c r="C6904" s="125" t="s">
        <v>1370</v>
      </c>
      <c r="D6904" s="195">
        <v>43249</v>
      </c>
      <c r="E6904" s="124" t="s">
        <v>12213</v>
      </c>
      <c r="F6904" s="124" t="s">
        <v>13</v>
      </c>
      <c r="G6904" s="124">
        <v>382891</v>
      </c>
      <c r="H6904" s="124"/>
      <c r="I6904" s="128" t="s">
        <v>1396</v>
      </c>
      <c r="J6904" s="124"/>
      <c r="K6904" s="124"/>
      <c r="L6904" s="124"/>
      <c r="M6904" s="124"/>
      <c r="N6904" s="197">
        <v>5826723.96</v>
      </c>
      <c r="O6904" s="197">
        <v>0</v>
      </c>
      <c r="P6904" s="124" t="s">
        <v>1314</v>
      </c>
    </row>
    <row r="6905" spans="1:16">
      <c r="A6905" s="266" t="s">
        <v>1370</v>
      </c>
      <c r="B6905" s="124"/>
      <c r="C6905" s="125" t="s">
        <v>1370</v>
      </c>
      <c r="D6905" s="195">
        <v>43249</v>
      </c>
      <c r="E6905" s="124" t="s">
        <v>12214</v>
      </c>
      <c r="F6905" s="124" t="s">
        <v>13</v>
      </c>
      <c r="G6905" s="124">
        <v>382893</v>
      </c>
      <c r="H6905" s="124"/>
      <c r="I6905" s="128" t="s">
        <v>1396</v>
      </c>
      <c r="J6905" s="124"/>
      <c r="K6905" s="124"/>
      <c r="L6905" s="124"/>
      <c r="M6905" s="124"/>
      <c r="N6905" s="197">
        <v>1938207.66</v>
      </c>
      <c r="O6905" s="197">
        <v>0</v>
      </c>
      <c r="P6905" s="124" t="s">
        <v>1314</v>
      </c>
    </row>
    <row r="6906" spans="1:16">
      <c r="A6906" s="266" t="s">
        <v>1370</v>
      </c>
      <c r="B6906" s="124"/>
      <c r="C6906" s="125" t="s">
        <v>1370</v>
      </c>
      <c r="D6906" s="195">
        <v>43249</v>
      </c>
      <c r="E6906" s="124" t="s">
        <v>12215</v>
      </c>
      <c r="F6906" s="124" t="s">
        <v>13</v>
      </c>
      <c r="G6906" s="124">
        <v>382895</v>
      </c>
      <c r="H6906" s="124"/>
      <c r="I6906" s="128" t="s">
        <v>1396</v>
      </c>
      <c r="J6906" s="124"/>
      <c r="K6906" s="124"/>
      <c r="L6906" s="124"/>
      <c r="M6906" s="124"/>
      <c r="N6906" s="197">
        <v>1949078.7</v>
      </c>
      <c r="O6906" s="197">
        <v>0</v>
      </c>
      <c r="P6906" s="124" t="s">
        <v>1314</v>
      </c>
    </row>
    <row r="6907" spans="1:16">
      <c r="A6907" s="266" t="s">
        <v>1370</v>
      </c>
      <c r="B6907" s="124"/>
      <c r="C6907" s="125" t="s">
        <v>1370</v>
      </c>
      <c r="D6907" s="195">
        <v>43249</v>
      </c>
      <c r="E6907" s="124" t="s">
        <v>12216</v>
      </c>
      <c r="F6907" s="124" t="s">
        <v>13</v>
      </c>
      <c r="G6907" s="124">
        <v>382897</v>
      </c>
      <c r="H6907" s="124"/>
      <c r="I6907" s="128" t="s">
        <v>1396</v>
      </c>
      <c r="J6907" s="124"/>
      <c r="K6907" s="124"/>
      <c r="L6907" s="124"/>
      <c r="M6907" s="124"/>
      <c r="N6907" s="197">
        <v>21833037.100000001</v>
      </c>
      <c r="O6907" s="197">
        <v>0</v>
      </c>
      <c r="P6907" s="124" t="s">
        <v>1314</v>
      </c>
    </row>
    <row r="6908" spans="1:16">
      <c r="A6908" s="266" t="s">
        <v>1370</v>
      </c>
      <c r="B6908" s="124"/>
      <c r="C6908" s="125" t="s">
        <v>1370</v>
      </c>
      <c r="D6908" s="195">
        <v>43249</v>
      </c>
      <c r="E6908" s="124" t="s">
        <v>12217</v>
      </c>
      <c r="F6908" s="124" t="s">
        <v>13</v>
      </c>
      <c r="G6908" s="124">
        <v>382899</v>
      </c>
      <c r="H6908" s="124"/>
      <c r="I6908" s="128" t="s">
        <v>1396</v>
      </c>
      <c r="J6908" s="124"/>
      <c r="K6908" s="124"/>
      <c r="L6908" s="124"/>
      <c r="M6908" s="124"/>
      <c r="N6908" s="197">
        <v>7463350.6500000004</v>
      </c>
      <c r="O6908" s="197">
        <v>0</v>
      </c>
      <c r="P6908" s="124" t="s">
        <v>1314</v>
      </c>
    </row>
    <row r="6909" spans="1:16">
      <c r="A6909" s="266" t="s">
        <v>1370</v>
      </c>
      <c r="B6909" s="124"/>
      <c r="C6909" s="125" t="s">
        <v>1370</v>
      </c>
      <c r="D6909" s="195">
        <v>43249</v>
      </c>
      <c r="E6909" s="124" t="s">
        <v>12218</v>
      </c>
      <c r="F6909" s="124" t="s">
        <v>13</v>
      </c>
      <c r="G6909" s="124">
        <v>382901</v>
      </c>
      <c r="H6909" s="124"/>
      <c r="I6909" s="128" t="s">
        <v>1396</v>
      </c>
      <c r="J6909" s="124"/>
      <c r="K6909" s="124"/>
      <c r="L6909" s="124"/>
      <c r="M6909" s="124"/>
      <c r="N6909" s="197">
        <v>4117.4399999999996</v>
      </c>
      <c r="O6909" s="197">
        <v>0</v>
      </c>
      <c r="P6909" s="124" t="s">
        <v>1314</v>
      </c>
    </row>
    <row r="6910" spans="1:16">
      <c r="A6910" s="266" t="s">
        <v>1370</v>
      </c>
      <c r="B6910" s="124"/>
      <c r="C6910" s="125" t="s">
        <v>1370</v>
      </c>
      <c r="D6910" s="195">
        <v>43249</v>
      </c>
      <c r="E6910" s="124" t="s">
        <v>12219</v>
      </c>
      <c r="F6910" s="124" t="s">
        <v>13</v>
      </c>
      <c r="G6910" s="124">
        <v>382903</v>
      </c>
      <c r="H6910" s="124"/>
      <c r="I6910" s="128" t="s">
        <v>1396</v>
      </c>
      <c r="J6910" s="124"/>
      <c r="K6910" s="124"/>
      <c r="L6910" s="124"/>
      <c r="M6910" s="124"/>
      <c r="N6910" s="197">
        <v>15169.24</v>
      </c>
      <c r="O6910" s="197">
        <v>0</v>
      </c>
      <c r="P6910" s="124" t="s">
        <v>1314</v>
      </c>
    </row>
    <row r="6911" spans="1:16">
      <c r="A6911" s="266" t="s">
        <v>1370</v>
      </c>
      <c r="B6911" s="124"/>
      <c r="C6911" s="125" t="s">
        <v>1370</v>
      </c>
      <c r="D6911" s="195">
        <v>43249</v>
      </c>
      <c r="E6911" s="124" t="s">
        <v>12220</v>
      </c>
      <c r="F6911" s="124" t="s">
        <v>13</v>
      </c>
      <c r="G6911" s="124">
        <v>382905</v>
      </c>
      <c r="H6911" s="124"/>
      <c r="I6911" s="128" t="s">
        <v>1396</v>
      </c>
      <c r="J6911" s="124"/>
      <c r="K6911" s="124"/>
      <c r="L6911" s="124"/>
      <c r="M6911" s="124"/>
      <c r="N6911" s="197">
        <v>3398.38</v>
      </c>
      <c r="O6911" s="197">
        <v>0</v>
      </c>
      <c r="P6911" s="124" t="s">
        <v>1314</v>
      </c>
    </row>
    <row r="6912" spans="1:16">
      <c r="A6912" s="266" t="s">
        <v>1370</v>
      </c>
      <c r="B6912" s="124"/>
      <c r="C6912" s="125" t="s">
        <v>1370</v>
      </c>
      <c r="D6912" s="195">
        <v>43249</v>
      </c>
      <c r="E6912" s="124" t="s">
        <v>12221</v>
      </c>
      <c r="F6912" s="124" t="s">
        <v>13</v>
      </c>
      <c r="G6912" s="124">
        <v>382907</v>
      </c>
      <c r="H6912" s="124"/>
      <c r="I6912" s="128" t="s">
        <v>1396</v>
      </c>
      <c r="J6912" s="124"/>
      <c r="K6912" s="124"/>
      <c r="L6912" s="124"/>
      <c r="M6912" s="124"/>
      <c r="N6912" s="197">
        <v>5361.16</v>
      </c>
      <c r="O6912" s="197">
        <v>0</v>
      </c>
      <c r="P6912" s="124" t="s">
        <v>1314</v>
      </c>
    </row>
    <row r="6913" spans="1:16">
      <c r="A6913" s="266" t="s">
        <v>1370</v>
      </c>
      <c r="B6913" s="124"/>
      <c r="C6913" s="125" t="s">
        <v>1370</v>
      </c>
      <c r="D6913" s="195">
        <v>43249</v>
      </c>
      <c r="E6913" s="124" t="s">
        <v>12222</v>
      </c>
      <c r="F6913" s="124" t="s">
        <v>13</v>
      </c>
      <c r="G6913" s="124">
        <v>382909</v>
      </c>
      <c r="H6913" s="124"/>
      <c r="I6913" s="128" t="s">
        <v>1396</v>
      </c>
      <c r="J6913" s="124"/>
      <c r="K6913" s="124"/>
      <c r="L6913" s="124"/>
      <c r="M6913" s="124"/>
      <c r="N6913" s="197">
        <v>26410.52</v>
      </c>
      <c r="O6913" s="197">
        <v>0</v>
      </c>
      <c r="P6913" s="124" t="s">
        <v>1314</v>
      </c>
    </row>
    <row r="6914" spans="1:16">
      <c r="A6914" s="266" t="s">
        <v>1370</v>
      </c>
      <c r="B6914" s="124"/>
      <c r="C6914" s="125" t="s">
        <v>1370</v>
      </c>
      <c r="D6914" s="195">
        <v>43249</v>
      </c>
      <c r="E6914" s="124" t="s">
        <v>12223</v>
      </c>
      <c r="F6914" s="124" t="s">
        <v>13</v>
      </c>
      <c r="G6914" s="124">
        <v>382911</v>
      </c>
      <c r="H6914" s="124"/>
      <c r="I6914" s="128" t="s">
        <v>1396</v>
      </c>
      <c r="J6914" s="124"/>
      <c r="K6914" s="124"/>
      <c r="L6914" s="124"/>
      <c r="M6914" s="124"/>
      <c r="N6914" s="197">
        <v>41664.14</v>
      </c>
      <c r="O6914" s="197">
        <v>0</v>
      </c>
      <c r="P6914" s="124" t="s">
        <v>1314</v>
      </c>
    </row>
    <row r="6915" spans="1:16">
      <c r="A6915" s="266" t="s">
        <v>1370</v>
      </c>
      <c r="B6915" s="124"/>
      <c r="C6915" s="125" t="s">
        <v>1370</v>
      </c>
      <c r="D6915" s="195">
        <v>43249</v>
      </c>
      <c r="E6915" s="124" t="s">
        <v>12224</v>
      </c>
      <c r="F6915" s="124" t="s">
        <v>13</v>
      </c>
      <c r="G6915" s="124">
        <v>382913</v>
      </c>
      <c r="H6915" s="124"/>
      <c r="I6915" s="128" t="s">
        <v>1396</v>
      </c>
      <c r="J6915" s="124"/>
      <c r="K6915" s="124"/>
      <c r="L6915" s="124"/>
      <c r="M6915" s="124"/>
      <c r="N6915" s="197">
        <v>3905.95</v>
      </c>
      <c r="O6915" s="197">
        <v>0</v>
      </c>
      <c r="P6915" s="124" t="s">
        <v>1314</v>
      </c>
    </row>
    <row r="6916" spans="1:16">
      <c r="A6916" s="266" t="s">
        <v>1370</v>
      </c>
      <c r="B6916" s="124"/>
      <c r="C6916" s="125" t="s">
        <v>1370</v>
      </c>
      <c r="D6916" s="195">
        <v>43249</v>
      </c>
      <c r="E6916" s="124" t="s">
        <v>12225</v>
      </c>
      <c r="F6916" s="124" t="s">
        <v>13</v>
      </c>
      <c r="G6916" s="124">
        <v>382915</v>
      </c>
      <c r="H6916" s="124"/>
      <c r="I6916" s="128" t="s">
        <v>1396</v>
      </c>
      <c r="J6916" s="124"/>
      <c r="K6916" s="124"/>
      <c r="L6916" s="124"/>
      <c r="M6916" s="124"/>
      <c r="N6916" s="197">
        <v>14142.78</v>
      </c>
      <c r="O6916" s="197">
        <v>0</v>
      </c>
      <c r="P6916" s="124" t="s">
        <v>1314</v>
      </c>
    </row>
    <row r="6917" spans="1:16">
      <c r="A6917" s="266" t="s">
        <v>1370</v>
      </c>
      <c r="B6917" s="124"/>
      <c r="C6917" s="125" t="s">
        <v>1370</v>
      </c>
      <c r="D6917" s="195">
        <v>43249</v>
      </c>
      <c r="E6917" s="124" t="s">
        <v>12226</v>
      </c>
      <c r="F6917" s="124" t="s">
        <v>13</v>
      </c>
      <c r="G6917" s="124">
        <v>382917</v>
      </c>
      <c r="H6917" s="124"/>
      <c r="I6917" s="128" t="s">
        <v>1396</v>
      </c>
      <c r="J6917" s="124"/>
      <c r="K6917" s="124"/>
      <c r="L6917" s="124"/>
      <c r="M6917" s="124"/>
      <c r="N6917" s="197">
        <v>30355.09</v>
      </c>
      <c r="O6917" s="197">
        <v>0</v>
      </c>
      <c r="P6917" s="124" t="s">
        <v>1314</v>
      </c>
    </row>
    <row r="6918" spans="1:16">
      <c r="A6918" s="266" t="s">
        <v>1370</v>
      </c>
      <c r="B6918" s="124"/>
      <c r="C6918" s="125" t="s">
        <v>1370</v>
      </c>
      <c r="D6918" s="195">
        <v>43249</v>
      </c>
      <c r="E6918" s="124" t="s">
        <v>12227</v>
      </c>
      <c r="F6918" s="124" t="s">
        <v>13</v>
      </c>
      <c r="G6918" s="124">
        <v>382919</v>
      </c>
      <c r="H6918" s="124"/>
      <c r="I6918" s="128" t="s">
        <v>1396</v>
      </c>
      <c r="J6918" s="124"/>
      <c r="K6918" s="124"/>
      <c r="L6918" s="124"/>
      <c r="M6918" s="124"/>
      <c r="N6918" s="197">
        <v>422899.24</v>
      </c>
      <c r="O6918" s="197">
        <v>0</v>
      </c>
      <c r="P6918" s="124" t="s">
        <v>1314</v>
      </c>
    </row>
    <row r="6919" spans="1:16">
      <c r="A6919" s="266" t="s">
        <v>1370</v>
      </c>
      <c r="B6919" s="124"/>
      <c r="C6919" s="125" t="s">
        <v>1370</v>
      </c>
      <c r="D6919" s="195">
        <v>43249</v>
      </c>
      <c r="E6919" s="124" t="s">
        <v>12228</v>
      </c>
      <c r="F6919" s="124" t="s">
        <v>13</v>
      </c>
      <c r="G6919" s="124">
        <v>382921</v>
      </c>
      <c r="H6919" s="124"/>
      <c r="I6919" s="128" t="s">
        <v>1396</v>
      </c>
      <c r="J6919" s="124"/>
      <c r="K6919" s="124"/>
      <c r="L6919" s="124"/>
      <c r="M6919" s="124"/>
      <c r="N6919" s="197">
        <v>1436990.47</v>
      </c>
      <c r="O6919" s="197">
        <v>0</v>
      </c>
      <c r="P6919" s="124" t="s">
        <v>1314</v>
      </c>
    </row>
    <row r="6920" spans="1:16">
      <c r="A6920" s="266" t="s">
        <v>1370</v>
      </c>
      <c r="B6920" s="124"/>
      <c r="C6920" s="125" t="s">
        <v>1370</v>
      </c>
      <c r="D6920" s="195">
        <v>43249</v>
      </c>
      <c r="E6920" s="124" t="s">
        <v>12229</v>
      </c>
      <c r="F6920" s="124" t="s">
        <v>13</v>
      </c>
      <c r="G6920" s="124">
        <v>382923</v>
      </c>
      <c r="H6920" s="124"/>
      <c r="I6920" s="128" t="s">
        <v>1396</v>
      </c>
      <c r="J6920" s="124"/>
      <c r="K6920" s="124"/>
      <c r="L6920" s="124"/>
      <c r="M6920" s="124"/>
      <c r="N6920" s="197">
        <v>5437049.8899999997</v>
      </c>
      <c r="O6920" s="197">
        <v>0</v>
      </c>
      <c r="P6920" s="124" t="s">
        <v>1314</v>
      </c>
    </row>
    <row r="6921" spans="1:16">
      <c r="A6921" s="266" t="s">
        <v>1370</v>
      </c>
      <c r="B6921" s="124"/>
      <c r="C6921" s="125" t="s">
        <v>1370</v>
      </c>
      <c r="D6921" s="195">
        <v>43249</v>
      </c>
      <c r="E6921" s="124" t="s">
        <v>12230</v>
      </c>
      <c r="F6921" s="124" t="s">
        <v>13</v>
      </c>
      <c r="G6921" s="124">
        <v>382925</v>
      </c>
      <c r="H6921" s="124"/>
      <c r="I6921" s="128" t="s">
        <v>1396</v>
      </c>
      <c r="J6921" s="124"/>
      <c r="K6921" s="124"/>
      <c r="L6921" s="124"/>
      <c r="M6921" s="124"/>
      <c r="N6921" s="197">
        <v>358239.08</v>
      </c>
      <c r="O6921" s="197">
        <v>0</v>
      </c>
      <c r="P6921" s="124" t="s">
        <v>1314</v>
      </c>
    </row>
    <row r="6922" spans="1:16">
      <c r="A6922" s="266" t="s">
        <v>1370</v>
      </c>
      <c r="B6922" s="124"/>
      <c r="C6922" s="125" t="s">
        <v>1370</v>
      </c>
      <c r="D6922" s="195">
        <v>43249</v>
      </c>
      <c r="E6922" s="124" t="s">
        <v>12231</v>
      </c>
      <c r="F6922" s="124" t="s">
        <v>13</v>
      </c>
      <c r="G6922" s="124">
        <v>382927</v>
      </c>
      <c r="H6922" s="124"/>
      <c r="I6922" s="128" t="s">
        <v>1396</v>
      </c>
      <c r="J6922" s="124"/>
      <c r="K6922" s="124"/>
      <c r="L6922" s="124"/>
      <c r="M6922" s="124"/>
      <c r="N6922" s="197">
        <v>983945.65</v>
      </c>
      <c r="O6922" s="197">
        <v>0</v>
      </c>
      <c r="P6922" s="124" t="s">
        <v>1314</v>
      </c>
    </row>
    <row r="6923" spans="1:16">
      <c r="A6923" s="266" t="s">
        <v>1370</v>
      </c>
      <c r="B6923" s="124"/>
      <c r="C6923" s="125" t="s">
        <v>1370</v>
      </c>
      <c r="D6923" s="195">
        <v>43249</v>
      </c>
      <c r="E6923" s="124" t="s">
        <v>12232</v>
      </c>
      <c r="F6923" s="124" t="s">
        <v>13</v>
      </c>
      <c r="G6923" s="124">
        <v>382929</v>
      </c>
      <c r="H6923" s="124"/>
      <c r="I6923" s="128" t="s">
        <v>1396</v>
      </c>
      <c r="J6923" s="124"/>
      <c r="K6923" s="124"/>
      <c r="L6923" s="124"/>
      <c r="M6923" s="124"/>
      <c r="N6923" s="197">
        <v>3946863.13</v>
      </c>
      <c r="O6923" s="197">
        <v>0</v>
      </c>
      <c r="P6923" s="124" t="s">
        <v>1314</v>
      </c>
    </row>
    <row r="6924" spans="1:16">
      <c r="A6924" s="266" t="s">
        <v>1370</v>
      </c>
      <c r="B6924" s="124"/>
      <c r="C6924" s="125" t="s">
        <v>1370</v>
      </c>
      <c r="D6924" s="195">
        <v>43249</v>
      </c>
      <c r="E6924" s="124" t="s">
        <v>12233</v>
      </c>
      <c r="F6924" s="124" t="s">
        <v>13</v>
      </c>
      <c r="G6924" s="124">
        <v>382931</v>
      </c>
      <c r="H6924" s="124"/>
      <c r="I6924" s="128" t="s">
        <v>1396</v>
      </c>
      <c r="J6924" s="124"/>
      <c r="K6924" s="124"/>
      <c r="L6924" s="124"/>
      <c r="M6924" s="124"/>
      <c r="N6924" s="197">
        <v>9217275.1099999994</v>
      </c>
      <c r="O6924" s="197">
        <v>0</v>
      </c>
      <c r="P6924" s="124" t="s">
        <v>1314</v>
      </c>
    </row>
    <row r="6925" spans="1:16">
      <c r="A6925" s="266" t="s">
        <v>1370</v>
      </c>
      <c r="B6925" s="124"/>
      <c r="C6925" s="125" t="s">
        <v>1370</v>
      </c>
      <c r="D6925" s="195">
        <v>43249</v>
      </c>
      <c r="E6925" s="124" t="s">
        <v>12234</v>
      </c>
      <c r="F6925" s="124" t="s">
        <v>13</v>
      </c>
      <c r="G6925" s="124">
        <v>382933</v>
      </c>
      <c r="H6925" s="124"/>
      <c r="I6925" s="128" t="s">
        <v>1396</v>
      </c>
      <c r="J6925" s="124"/>
      <c r="K6925" s="124"/>
      <c r="L6925" s="124"/>
      <c r="M6925" s="124"/>
      <c r="N6925" s="197">
        <v>2747475.96</v>
      </c>
      <c r="O6925" s="197">
        <v>0</v>
      </c>
      <c r="P6925" s="124" t="s">
        <v>1314</v>
      </c>
    </row>
    <row r="6926" spans="1:16">
      <c r="A6926" s="266" t="s">
        <v>1370</v>
      </c>
      <c r="B6926" s="124"/>
      <c r="C6926" s="125" t="s">
        <v>1370</v>
      </c>
      <c r="D6926" s="195">
        <v>43249</v>
      </c>
      <c r="E6926" s="124" t="s">
        <v>12235</v>
      </c>
      <c r="F6926" s="124" t="s">
        <v>13</v>
      </c>
      <c r="G6926" s="124">
        <v>382935</v>
      </c>
      <c r="H6926" s="124"/>
      <c r="I6926" s="128" t="s">
        <v>1396</v>
      </c>
      <c r="J6926" s="124"/>
      <c r="K6926" s="124"/>
      <c r="L6926" s="124"/>
      <c r="M6926" s="124"/>
      <c r="N6926" s="197">
        <v>181027.03</v>
      </c>
      <c r="O6926" s="197">
        <v>0</v>
      </c>
      <c r="P6926" s="124" t="s">
        <v>1314</v>
      </c>
    </row>
    <row r="6927" spans="1:16">
      <c r="A6927" s="266" t="s">
        <v>1370</v>
      </c>
      <c r="B6927" s="124"/>
      <c r="C6927" s="125" t="s">
        <v>1370</v>
      </c>
      <c r="D6927" s="195">
        <v>43249</v>
      </c>
      <c r="E6927" s="124" t="s">
        <v>12236</v>
      </c>
      <c r="F6927" s="124" t="s">
        <v>13</v>
      </c>
      <c r="G6927" s="124">
        <v>382937</v>
      </c>
      <c r="H6927" s="124"/>
      <c r="I6927" s="128" t="s">
        <v>1396</v>
      </c>
      <c r="J6927" s="124"/>
      <c r="K6927" s="124"/>
      <c r="L6927" s="124"/>
      <c r="M6927" s="124"/>
      <c r="N6927" s="197">
        <v>1695801.26</v>
      </c>
      <c r="O6927" s="197">
        <v>0</v>
      </c>
      <c r="P6927" s="124" t="s">
        <v>1314</v>
      </c>
    </row>
    <row r="6928" spans="1:16">
      <c r="A6928" s="266" t="s">
        <v>1370</v>
      </c>
      <c r="B6928" s="124"/>
      <c r="C6928" s="125" t="s">
        <v>1370</v>
      </c>
      <c r="D6928" s="195">
        <v>43249</v>
      </c>
      <c r="E6928" s="124" t="s">
        <v>12237</v>
      </c>
      <c r="F6928" s="124" t="s">
        <v>13</v>
      </c>
      <c r="G6928" s="124">
        <v>382939</v>
      </c>
      <c r="H6928" s="124"/>
      <c r="I6928" s="128" t="s">
        <v>1396</v>
      </c>
      <c r="J6928" s="124"/>
      <c r="K6928" s="124"/>
      <c r="L6928" s="124"/>
      <c r="M6928" s="124"/>
      <c r="N6928" s="197">
        <v>2121418.09</v>
      </c>
      <c r="O6928" s="197">
        <v>0</v>
      </c>
      <c r="P6928" s="124" t="s">
        <v>1314</v>
      </c>
    </row>
    <row r="6929" spans="1:16">
      <c r="A6929" s="266" t="s">
        <v>1370</v>
      </c>
      <c r="B6929" s="124"/>
      <c r="C6929" s="125" t="s">
        <v>1370</v>
      </c>
      <c r="D6929" s="195">
        <v>43249</v>
      </c>
      <c r="E6929" s="124" t="s">
        <v>12238</v>
      </c>
      <c r="F6929" s="124" t="s">
        <v>13</v>
      </c>
      <c r="G6929" s="124">
        <v>382941</v>
      </c>
      <c r="H6929" s="124"/>
      <c r="I6929" s="128" t="s">
        <v>1396</v>
      </c>
      <c r="J6929" s="124"/>
      <c r="K6929" s="124"/>
      <c r="L6929" s="124"/>
      <c r="M6929" s="124"/>
      <c r="N6929" s="197">
        <v>1657771.34</v>
      </c>
      <c r="O6929" s="197">
        <v>0</v>
      </c>
      <c r="P6929" s="124" t="s">
        <v>1314</v>
      </c>
    </row>
    <row r="6930" spans="1:16">
      <c r="A6930" s="266" t="s">
        <v>1370</v>
      </c>
      <c r="B6930" s="124"/>
      <c r="C6930" s="125" t="s">
        <v>1370</v>
      </c>
      <c r="D6930" s="195">
        <v>43249</v>
      </c>
      <c r="E6930" s="124" t="s">
        <v>12239</v>
      </c>
      <c r="F6930" s="124" t="s">
        <v>13</v>
      </c>
      <c r="G6930" s="124">
        <v>382943</v>
      </c>
      <c r="H6930" s="124"/>
      <c r="I6930" s="128" t="s">
        <v>1396</v>
      </c>
      <c r="J6930" s="124"/>
      <c r="K6930" s="124"/>
      <c r="L6930" s="124"/>
      <c r="M6930" s="124"/>
      <c r="N6930" s="197">
        <v>4553263.74</v>
      </c>
      <c r="O6930" s="197">
        <v>0</v>
      </c>
      <c r="P6930" s="124" t="s">
        <v>1314</v>
      </c>
    </row>
    <row r="6931" spans="1:16">
      <c r="A6931" s="266" t="s">
        <v>1370</v>
      </c>
      <c r="B6931" s="124"/>
      <c r="C6931" s="125" t="s">
        <v>1370</v>
      </c>
      <c r="D6931" s="195">
        <v>43249</v>
      </c>
      <c r="E6931" s="124" t="s">
        <v>12240</v>
      </c>
      <c r="F6931" s="124" t="s">
        <v>13</v>
      </c>
      <c r="G6931" s="124">
        <v>382945</v>
      </c>
      <c r="H6931" s="124"/>
      <c r="I6931" s="128" t="s">
        <v>1396</v>
      </c>
      <c r="J6931" s="124"/>
      <c r="K6931" s="124"/>
      <c r="L6931" s="124"/>
      <c r="M6931" s="124"/>
      <c r="N6931" s="197">
        <v>2288043.65</v>
      </c>
      <c r="O6931" s="197">
        <v>0</v>
      </c>
      <c r="P6931" s="124" t="s">
        <v>1314</v>
      </c>
    </row>
    <row r="6932" spans="1:16">
      <c r="A6932" s="266" t="s">
        <v>1370</v>
      </c>
      <c r="B6932" s="124"/>
      <c r="C6932" s="125" t="s">
        <v>1370</v>
      </c>
      <c r="D6932" s="195">
        <v>43249</v>
      </c>
      <c r="E6932" s="124" t="s">
        <v>12241</v>
      </c>
      <c r="F6932" s="124" t="s">
        <v>13</v>
      </c>
      <c r="G6932" s="124">
        <v>382947</v>
      </c>
      <c r="H6932" s="124"/>
      <c r="I6932" s="128" t="s">
        <v>1396</v>
      </c>
      <c r="J6932" s="124"/>
      <c r="K6932" s="124"/>
      <c r="L6932" s="124"/>
      <c r="M6932" s="124"/>
      <c r="N6932" s="197">
        <v>3857081.31</v>
      </c>
      <c r="O6932" s="197">
        <v>0</v>
      </c>
      <c r="P6932" s="124" t="s">
        <v>1314</v>
      </c>
    </row>
    <row r="6933" spans="1:16">
      <c r="A6933" s="266" t="s">
        <v>1370</v>
      </c>
      <c r="B6933" s="124"/>
      <c r="C6933" s="125" t="s">
        <v>1370</v>
      </c>
      <c r="D6933" s="195">
        <v>43249</v>
      </c>
      <c r="E6933" s="124" t="s">
        <v>12242</v>
      </c>
      <c r="F6933" s="124" t="s">
        <v>13</v>
      </c>
      <c r="G6933" s="124">
        <v>382949</v>
      </c>
      <c r="H6933" s="124"/>
      <c r="I6933" s="128" t="s">
        <v>1396</v>
      </c>
      <c r="J6933" s="124"/>
      <c r="K6933" s="124"/>
      <c r="L6933" s="124"/>
      <c r="M6933" s="124"/>
      <c r="N6933" s="197">
        <v>4935832.7699999996</v>
      </c>
      <c r="O6933" s="197">
        <v>0</v>
      </c>
      <c r="P6933" s="124" t="s">
        <v>1314</v>
      </c>
    </row>
    <row r="6934" spans="1:16">
      <c r="A6934" s="266" t="s">
        <v>1370</v>
      </c>
      <c r="B6934" s="124"/>
      <c r="C6934" s="125" t="s">
        <v>1370</v>
      </c>
      <c r="D6934" s="195">
        <v>43249</v>
      </c>
      <c r="E6934" s="124" t="s">
        <v>12243</v>
      </c>
      <c r="F6934" s="124" t="s">
        <v>13</v>
      </c>
      <c r="G6934" s="124">
        <v>382951</v>
      </c>
      <c r="H6934" s="124"/>
      <c r="I6934" s="128" t="s">
        <v>1396</v>
      </c>
      <c r="J6934" s="124"/>
      <c r="K6934" s="124"/>
      <c r="L6934" s="124"/>
      <c r="M6934" s="124"/>
      <c r="N6934" s="197">
        <v>13556844.439999999</v>
      </c>
      <c r="O6934" s="197">
        <v>0</v>
      </c>
      <c r="P6934" s="124" t="s">
        <v>1314</v>
      </c>
    </row>
    <row r="6935" spans="1:16">
      <c r="A6935" s="266" t="s">
        <v>1370</v>
      </c>
      <c r="B6935" s="124"/>
      <c r="C6935" s="125" t="s">
        <v>1370</v>
      </c>
      <c r="D6935" s="195">
        <v>43249</v>
      </c>
      <c r="E6935" s="124" t="s">
        <v>12244</v>
      </c>
      <c r="F6935" s="124" t="s">
        <v>13</v>
      </c>
      <c r="G6935" s="124">
        <v>382953</v>
      </c>
      <c r="H6935" s="124"/>
      <c r="I6935" s="128" t="s">
        <v>1396</v>
      </c>
      <c r="J6935" s="124"/>
      <c r="K6935" s="124"/>
      <c r="L6935" s="124"/>
      <c r="M6935" s="124"/>
      <c r="N6935" s="197">
        <v>5323514.97</v>
      </c>
      <c r="O6935" s="197">
        <v>0</v>
      </c>
      <c r="P6935" s="124" t="s">
        <v>1314</v>
      </c>
    </row>
    <row r="6936" spans="1:16">
      <c r="A6936" s="266" t="s">
        <v>1370</v>
      </c>
      <c r="B6936" s="124"/>
      <c r="C6936" s="125" t="s">
        <v>1370</v>
      </c>
      <c r="D6936" s="195">
        <v>43249</v>
      </c>
      <c r="E6936" s="124" t="s">
        <v>12245</v>
      </c>
      <c r="F6936" s="124" t="s">
        <v>13</v>
      </c>
      <c r="G6936" s="124">
        <v>382955</v>
      </c>
      <c r="H6936" s="124"/>
      <c r="I6936" s="128" t="s">
        <v>1396</v>
      </c>
      <c r="J6936" s="124"/>
      <c r="K6936" s="124"/>
      <c r="L6936" s="124"/>
      <c r="M6936" s="124"/>
      <c r="N6936" s="197">
        <v>10593926.880000001</v>
      </c>
      <c r="O6936" s="197">
        <v>0</v>
      </c>
      <c r="P6936" s="124" t="s">
        <v>1314</v>
      </c>
    </row>
    <row r="6937" spans="1:16">
      <c r="A6937" s="266" t="s">
        <v>1370</v>
      </c>
      <c r="B6937" s="124"/>
      <c r="C6937" s="125" t="s">
        <v>1370</v>
      </c>
      <c r="D6937" s="195">
        <v>43249</v>
      </c>
      <c r="E6937" s="124" t="s">
        <v>12246</v>
      </c>
      <c r="F6937" s="124" t="s">
        <v>13</v>
      </c>
      <c r="G6937" s="124">
        <v>382957</v>
      </c>
      <c r="H6937" s="124"/>
      <c r="I6937" s="128" t="s">
        <v>1396</v>
      </c>
      <c r="J6937" s="124"/>
      <c r="K6937" s="124"/>
      <c r="L6937" s="124"/>
      <c r="M6937" s="124"/>
      <c r="N6937" s="197">
        <v>2494198.52</v>
      </c>
      <c r="O6937" s="197">
        <v>0</v>
      </c>
      <c r="P6937" s="124" t="s">
        <v>1314</v>
      </c>
    </row>
    <row r="6938" spans="1:16">
      <c r="A6938" s="266" t="s">
        <v>1370</v>
      </c>
      <c r="B6938" s="124"/>
      <c r="C6938" s="125" t="s">
        <v>1370</v>
      </c>
      <c r="D6938" s="195">
        <v>43249</v>
      </c>
      <c r="E6938" s="124" t="s">
        <v>12247</v>
      </c>
      <c r="F6938" s="124" t="s">
        <v>13</v>
      </c>
      <c r="G6938" s="124">
        <v>382959</v>
      </c>
      <c r="H6938" s="124"/>
      <c r="I6938" s="128" t="s">
        <v>1396</v>
      </c>
      <c r="J6938" s="124"/>
      <c r="K6938" s="124"/>
      <c r="L6938" s="124"/>
      <c r="M6938" s="124"/>
      <c r="N6938" s="197">
        <v>979424.29</v>
      </c>
      <c r="O6938" s="197">
        <v>0</v>
      </c>
      <c r="P6938" s="124" t="s">
        <v>1314</v>
      </c>
    </row>
    <row r="6939" spans="1:16">
      <c r="A6939" s="266" t="s">
        <v>1370</v>
      </c>
      <c r="B6939" s="124"/>
      <c r="C6939" s="125" t="s">
        <v>1370</v>
      </c>
      <c r="D6939" s="195">
        <v>43249</v>
      </c>
      <c r="E6939" s="124" t="s">
        <v>12248</v>
      </c>
      <c r="F6939" s="124" t="s">
        <v>13</v>
      </c>
      <c r="G6939" s="124">
        <v>382961</v>
      </c>
      <c r="H6939" s="124"/>
      <c r="I6939" s="128" t="s">
        <v>1396</v>
      </c>
      <c r="J6939" s="124"/>
      <c r="K6939" s="124"/>
      <c r="L6939" s="124"/>
      <c r="M6939" s="124"/>
      <c r="N6939" s="197">
        <v>17364729.109999999</v>
      </c>
      <c r="O6939" s="197">
        <v>0</v>
      </c>
      <c r="P6939" s="124" t="s">
        <v>1314</v>
      </c>
    </row>
    <row r="6940" spans="1:16">
      <c r="A6940" s="266" t="s">
        <v>1370</v>
      </c>
      <c r="B6940" s="124"/>
      <c r="C6940" s="125" t="s">
        <v>1370</v>
      </c>
      <c r="D6940" s="195">
        <v>43249</v>
      </c>
      <c r="E6940" s="124" t="s">
        <v>12249</v>
      </c>
      <c r="F6940" s="124" t="s">
        <v>13</v>
      </c>
      <c r="G6940" s="124">
        <v>382963</v>
      </c>
      <c r="H6940" s="124"/>
      <c r="I6940" s="128" t="s">
        <v>1396</v>
      </c>
      <c r="J6940" s="124"/>
      <c r="K6940" s="124"/>
      <c r="L6940" s="124"/>
      <c r="M6940" s="124"/>
      <c r="N6940" s="197">
        <v>17025893</v>
      </c>
      <c r="O6940" s="197">
        <v>0</v>
      </c>
      <c r="P6940" s="124" t="s">
        <v>1314</v>
      </c>
    </row>
    <row r="6941" spans="1:16">
      <c r="A6941" s="266" t="s">
        <v>1370</v>
      </c>
      <c r="B6941" s="124"/>
      <c r="C6941" s="125" t="s">
        <v>1370</v>
      </c>
      <c r="D6941" s="195">
        <v>43249</v>
      </c>
      <c r="E6941" s="124" t="s">
        <v>12250</v>
      </c>
      <c r="F6941" s="124" t="s">
        <v>13</v>
      </c>
      <c r="G6941" s="124">
        <v>382965</v>
      </c>
      <c r="H6941" s="124"/>
      <c r="I6941" s="128" t="s">
        <v>1396</v>
      </c>
      <c r="J6941" s="124"/>
      <c r="K6941" s="124"/>
      <c r="L6941" s="124"/>
      <c r="M6941" s="124"/>
      <c r="N6941" s="197">
        <v>8408957.1300000008</v>
      </c>
      <c r="O6941" s="197">
        <v>0</v>
      </c>
      <c r="P6941" s="124" t="s">
        <v>1314</v>
      </c>
    </row>
    <row r="6942" spans="1:16">
      <c r="A6942" s="266" t="s">
        <v>1370</v>
      </c>
      <c r="B6942" s="124"/>
      <c r="C6942" s="125" t="s">
        <v>1370</v>
      </c>
      <c r="D6942" s="195">
        <v>43249</v>
      </c>
      <c r="E6942" s="124" t="s">
        <v>12251</v>
      </c>
      <c r="F6942" s="124" t="s">
        <v>13</v>
      </c>
      <c r="G6942" s="124">
        <v>382967</v>
      </c>
      <c r="H6942" s="124"/>
      <c r="I6942" s="128" t="s">
        <v>1396</v>
      </c>
      <c r="J6942" s="124"/>
      <c r="K6942" s="124"/>
      <c r="L6942" s="124"/>
      <c r="M6942" s="124"/>
      <c r="N6942" s="197">
        <v>100997450</v>
      </c>
      <c r="O6942" s="197">
        <v>0</v>
      </c>
      <c r="P6942" s="124" t="s">
        <v>1314</v>
      </c>
    </row>
    <row r="6943" spans="1:16">
      <c r="A6943" s="266" t="s">
        <v>1370</v>
      </c>
      <c r="B6943" s="124"/>
      <c r="C6943" s="125" t="s">
        <v>1370</v>
      </c>
      <c r="D6943" s="195">
        <v>43249</v>
      </c>
      <c r="E6943" s="124" t="s">
        <v>12252</v>
      </c>
      <c r="F6943" s="124" t="s">
        <v>13</v>
      </c>
      <c r="G6943" s="124">
        <v>382969</v>
      </c>
      <c r="H6943" s="124"/>
      <c r="I6943" s="128" t="s">
        <v>1396</v>
      </c>
      <c r="J6943" s="124"/>
      <c r="K6943" s="124"/>
      <c r="L6943" s="124"/>
      <c r="M6943" s="124"/>
      <c r="N6943" s="197">
        <v>43408645.780000001</v>
      </c>
      <c r="O6943" s="197">
        <v>0</v>
      </c>
      <c r="P6943" s="124" t="s">
        <v>1314</v>
      </c>
    </row>
    <row r="6944" spans="1:16">
      <c r="A6944" s="266" t="s">
        <v>1370</v>
      </c>
      <c r="B6944" s="124"/>
      <c r="C6944" s="125" t="s">
        <v>1370</v>
      </c>
      <c r="D6944" s="195">
        <v>43249</v>
      </c>
      <c r="E6944" s="124" t="s">
        <v>12253</v>
      </c>
      <c r="F6944" s="124" t="s">
        <v>13</v>
      </c>
      <c r="G6944" s="124">
        <v>382971</v>
      </c>
      <c r="H6944" s="124"/>
      <c r="I6944" s="128" t="s">
        <v>1396</v>
      </c>
      <c r="J6944" s="124"/>
      <c r="K6944" s="124"/>
      <c r="L6944" s="124"/>
      <c r="M6944" s="124"/>
      <c r="N6944" s="197">
        <v>9615.66</v>
      </c>
      <c r="O6944" s="197">
        <v>0</v>
      </c>
      <c r="P6944" s="124" t="s">
        <v>1314</v>
      </c>
    </row>
    <row r="6945" spans="1:16">
      <c r="A6945" s="266" t="s">
        <v>1370</v>
      </c>
      <c r="B6945" s="124"/>
      <c r="C6945" s="125" t="s">
        <v>1370</v>
      </c>
      <c r="D6945" s="195">
        <v>43249</v>
      </c>
      <c r="E6945" s="124" t="s">
        <v>12254</v>
      </c>
      <c r="F6945" s="124" t="s">
        <v>13</v>
      </c>
      <c r="G6945" s="124">
        <v>382973</v>
      </c>
      <c r="H6945" s="124"/>
      <c r="I6945" s="128" t="s">
        <v>1396</v>
      </c>
      <c r="J6945" s="124"/>
      <c r="K6945" s="124"/>
      <c r="L6945" s="124"/>
      <c r="M6945" s="124"/>
      <c r="N6945" s="197">
        <v>15578.92</v>
      </c>
      <c r="O6945" s="197">
        <v>0</v>
      </c>
      <c r="P6945" s="124" t="s">
        <v>1314</v>
      </c>
    </row>
    <row r="6946" spans="1:16">
      <c r="A6946" s="266" t="s">
        <v>1370</v>
      </c>
      <c r="B6946" s="124"/>
      <c r="C6946" s="125" t="s">
        <v>1370</v>
      </c>
      <c r="D6946" s="195">
        <v>43249</v>
      </c>
      <c r="E6946" s="124" t="s">
        <v>12255</v>
      </c>
      <c r="F6946" s="124" t="s">
        <v>13</v>
      </c>
      <c r="G6946" s="124">
        <v>382975</v>
      </c>
      <c r="H6946" s="124"/>
      <c r="I6946" s="128" t="s">
        <v>1396</v>
      </c>
      <c r="J6946" s="124"/>
      <c r="K6946" s="124"/>
      <c r="L6946" s="124"/>
      <c r="M6946" s="124"/>
      <c r="N6946" s="197">
        <v>1026.46</v>
      </c>
      <c r="O6946" s="197">
        <v>0</v>
      </c>
      <c r="P6946" s="124" t="s">
        <v>1314</v>
      </c>
    </row>
    <row r="6947" spans="1:16">
      <c r="A6947" s="266" t="s">
        <v>1370</v>
      </c>
      <c r="B6947" s="124"/>
      <c r="C6947" s="125" t="s">
        <v>1370</v>
      </c>
      <c r="D6947" s="195">
        <v>43249</v>
      </c>
      <c r="E6947" s="124" t="s">
        <v>12256</v>
      </c>
      <c r="F6947" s="124" t="s">
        <v>13</v>
      </c>
      <c r="G6947" s="124">
        <v>382977</v>
      </c>
      <c r="H6947" s="124"/>
      <c r="I6947" s="128" t="s">
        <v>1396</v>
      </c>
      <c r="J6947" s="124"/>
      <c r="K6947" s="124"/>
      <c r="L6947" s="124"/>
      <c r="M6947" s="124"/>
      <c r="N6947" s="197">
        <v>15169.24</v>
      </c>
      <c r="O6947" s="197">
        <v>0</v>
      </c>
      <c r="P6947" s="124" t="s">
        <v>1314</v>
      </c>
    </row>
    <row r="6948" spans="1:16">
      <c r="A6948" s="266" t="s">
        <v>1370</v>
      </c>
      <c r="B6948" s="124"/>
      <c r="C6948" s="125" t="s">
        <v>1370</v>
      </c>
      <c r="D6948" s="195">
        <v>43249</v>
      </c>
      <c r="E6948" s="124" t="s">
        <v>12257</v>
      </c>
      <c r="F6948" s="124" t="s">
        <v>13</v>
      </c>
      <c r="G6948" s="124">
        <v>382979</v>
      </c>
      <c r="H6948" s="124"/>
      <c r="I6948" s="128" t="s">
        <v>1396</v>
      </c>
      <c r="J6948" s="124"/>
      <c r="K6948" s="124"/>
      <c r="L6948" s="124"/>
      <c r="M6948" s="124"/>
      <c r="N6948" s="197">
        <v>15169.24</v>
      </c>
      <c r="O6948" s="197">
        <v>0</v>
      </c>
      <c r="P6948" s="124" t="s">
        <v>1314</v>
      </c>
    </row>
    <row r="6949" spans="1:16">
      <c r="A6949" s="266" t="s">
        <v>1370</v>
      </c>
      <c r="B6949" s="124"/>
      <c r="C6949" s="125" t="s">
        <v>1370</v>
      </c>
      <c r="D6949" s="195">
        <v>43249</v>
      </c>
      <c r="E6949" s="124" t="s">
        <v>12258</v>
      </c>
      <c r="F6949" s="124" t="s">
        <v>13</v>
      </c>
      <c r="G6949" s="124">
        <v>382981</v>
      </c>
      <c r="H6949" s="124"/>
      <c r="I6949" s="128" t="s">
        <v>1396</v>
      </c>
      <c r="J6949" s="124"/>
      <c r="K6949" s="124"/>
      <c r="L6949" s="124"/>
      <c r="M6949" s="124"/>
      <c r="N6949" s="197">
        <v>15169.24</v>
      </c>
      <c r="O6949" s="197">
        <v>0</v>
      </c>
      <c r="P6949" s="124" t="s">
        <v>1314</v>
      </c>
    </row>
    <row r="6950" spans="1:16">
      <c r="A6950" s="266" t="s">
        <v>1370</v>
      </c>
      <c r="B6950" s="124"/>
      <c r="C6950" s="125" t="s">
        <v>1370</v>
      </c>
      <c r="D6950" s="195">
        <v>43249</v>
      </c>
      <c r="E6950" s="124" t="s">
        <v>12259</v>
      </c>
      <c r="F6950" s="124" t="s">
        <v>13</v>
      </c>
      <c r="G6950" s="124">
        <v>382983</v>
      </c>
      <c r="H6950" s="124"/>
      <c r="I6950" s="128" t="s">
        <v>1396</v>
      </c>
      <c r="J6950" s="124"/>
      <c r="K6950" s="124"/>
      <c r="L6950" s="124"/>
      <c r="M6950" s="124"/>
      <c r="N6950" s="197">
        <v>15169.24</v>
      </c>
      <c r="O6950" s="197">
        <v>0</v>
      </c>
      <c r="P6950" s="124" t="s">
        <v>1314</v>
      </c>
    </row>
    <row r="6951" spans="1:16">
      <c r="A6951" s="266" t="s">
        <v>1370</v>
      </c>
      <c r="B6951" s="124"/>
      <c r="C6951" s="125" t="s">
        <v>1370</v>
      </c>
      <c r="D6951" s="195">
        <v>43249</v>
      </c>
      <c r="E6951" s="124" t="s">
        <v>12260</v>
      </c>
      <c r="F6951" s="124" t="s">
        <v>13</v>
      </c>
      <c r="G6951" s="124">
        <v>382985</v>
      </c>
      <c r="H6951" s="124"/>
      <c r="I6951" s="128" t="s">
        <v>1396</v>
      </c>
      <c r="J6951" s="124"/>
      <c r="K6951" s="124"/>
      <c r="L6951" s="124"/>
      <c r="M6951" s="124"/>
      <c r="N6951" s="197">
        <v>289390.95</v>
      </c>
      <c r="O6951" s="197">
        <v>0</v>
      </c>
      <c r="P6951" s="124" t="s">
        <v>1314</v>
      </c>
    </row>
    <row r="6952" spans="1:16">
      <c r="A6952" s="266" t="s">
        <v>1370</v>
      </c>
      <c r="B6952" s="124"/>
      <c r="C6952" s="125" t="s">
        <v>1370</v>
      </c>
      <c r="D6952" s="195">
        <v>43249</v>
      </c>
      <c r="E6952" s="124" t="s">
        <v>12261</v>
      </c>
      <c r="F6952" s="124" t="s">
        <v>13</v>
      </c>
      <c r="G6952" s="124">
        <v>382987</v>
      </c>
      <c r="H6952" s="124"/>
      <c r="I6952" s="128" t="s">
        <v>1396</v>
      </c>
      <c r="J6952" s="124"/>
      <c r="K6952" s="124"/>
      <c r="L6952" s="124"/>
      <c r="M6952" s="124"/>
      <c r="N6952" s="197">
        <v>5505.97</v>
      </c>
      <c r="O6952" s="197">
        <v>0</v>
      </c>
      <c r="P6952" s="124" t="s">
        <v>1314</v>
      </c>
    </row>
    <row r="6953" spans="1:16">
      <c r="A6953" s="266" t="s">
        <v>1370</v>
      </c>
      <c r="B6953" s="124"/>
      <c r="C6953" s="125" t="s">
        <v>1370</v>
      </c>
      <c r="D6953" s="195">
        <v>43249</v>
      </c>
      <c r="E6953" s="124" t="s">
        <v>12262</v>
      </c>
      <c r="F6953" s="124" t="s">
        <v>13</v>
      </c>
      <c r="G6953" s="124">
        <v>382989</v>
      </c>
      <c r="H6953" s="124"/>
      <c r="I6953" s="128" t="s">
        <v>1396</v>
      </c>
      <c r="J6953" s="124"/>
      <c r="K6953" s="124"/>
      <c r="L6953" s="124"/>
      <c r="M6953" s="124"/>
      <c r="N6953" s="197">
        <v>362.76</v>
      </c>
      <c r="O6953" s="197">
        <v>0</v>
      </c>
      <c r="P6953" s="124" t="s">
        <v>1314</v>
      </c>
    </row>
    <row r="6954" spans="1:16">
      <c r="A6954" s="266" t="s">
        <v>1370</v>
      </c>
      <c r="B6954" s="124"/>
      <c r="C6954" s="125" t="s">
        <v>1370</v>
      </c>
      <c r="D6954" s="195">
        <v>43249</v>
      </c>
      <c r="E6954" s="124" t="s">
        <v>12263</v>
      </c>
      <c r="F6954" s="124" t="s">
        <v>13</v>
      </c>
      <c r="G6954" s="124">
        <v>382991</v>
      </c>
      <c r="H6954" s="124"/>
      <c r="I6954" s="128" t="s">
        <v>1396</v>
      </c>
      <c r="J6954" s="124"/>
      <c r="K6954" s="124"/>
      <c r="L6954" s="124"/>
      <c r="M6954" s="124"/>
      <c r="N6954" s="197">
        <v>1455.21</v>
      </c>
      <c r="O6954" s="197">
        <v>0</v>
      </c>
      <c r="P6954" s="124" t="s">
        <v>1314</v>
      </c>
    </row>
    <row r="6955" spans="1:16">
      <c r="A6955" s="266" t="s">
        <v>1370</v>
      </c>
      <c r="B6955" s="124"/>
      <c r="C6955" s="125" t="s">
        <v>1370</v>
      </c>
      <c r="D6955" s="195">
        <v>43249</v>
      </c>
      <c r="E6955" s="124" t="s">
        <v>12264</v>
      </c>
      <c r="F6955" s="124" t="s">
        <v>13</v>
      </c>
      <c r="G6955" s="124">
        <v>382993</v>
      </c>
      <c r="H6955" s="124"/>
      <c r="I6955" s="128" t="s">
        <v>1396</v>
      </c>
      <c r="J6955" s="124"/>
      <c r="K6955" s="124"/>
      <c r="L6955" s="124"/>
      <c r="M6955" s="124"/>
      <c r="N6955" s="197">
        <v>5361.16</v>
      </c>
      <c r="O6955" s="197">
        <v>0</v>
      </c>
      <c r="P6955" s="124" t="s">
        <v>1314</v>
      </c>
    </row>
    <row r="6956" spans="1:16">
      <c r="A6956" s="266" t="s">
        <v>1370</v>
      </c>
      <c r="B6956" s="124"/>
      <c r="C6956" s="125" t="s">
        <v>1370</v>
      </c>
      <c r="D6956" s="195">
        <v>43249</v>
      </c>
      <c r="E6956" s="124" t="s">
        <v>12265</v>
      </c>
      <c r="F6956" s="124" t="s">
        <v>13</v>
      </c>
      <c r="G6956" s="124">
        <v>382995</v>
      </c>
      <c r="H6956" s="124"/>
      <c r="I6956" s="128" t="s">
        <v>1396</v>
      </c>
      <c r="J6956" s="124"/>
      <c r="K6956" s="124"/>
      <c r="L6956" s="124"/>
      <c r="M6956" s="124"/>
      <c r="N6956" s="197">
        <v>5361.16</v>
      </c>
      <c r="O6956" s="197">
        <v>0</v>
      </c>
      <c r="P6956" s="124" t="s">
        <v>1314</v>
      </c>
    </row>
    <row r="6957" spans="1:16">
      <c r="A6957" s="266" t="s">
        <v>1370</v>
      </c>
      <c r="B6957" s="124"/>
      <c r="C6957" s="125" t="s">
        <v>1370</v>
      </c>
      <c r="D6957" s="195">
        <v>43249</v>
      </c>
      <c r="E6957" s="124" t="s">
        <v>12266</v>
      </c>
      <c r="F6957" s="124" t="s">
        <v>13</v>
      </c>
      <c r="G6957" s="124">
        <v>382997</v>
      </c>
      <c r="H6957" s="124"/>
      <c r="I6957" s="128" t="s">
        <v>1396</v>
      </c>
      <c r="J6957" s="124"/>
      <c r="K6957" s="124"/>
      <c r="L6957" s="124"/>
      <c r="M6957" s="124"/>
      <c r="N6957" s="197">
        <v>5361.16</v>
      </c>
      <c r="O6957" s="197">
        <v>0</v>
      </c>
      <c r="P6957" s="124" t="s">
        <v>1314</v>
      </c>
    </row>
    <row r="6958" spans="1:16">
      <c r="A6958" s="266" t="s">
        <v>1370</v>
      </c>
      <c r="B6958" s="124"/>
      <c r="C6958" s="125" t="s">
        <v>1370</v>
      </c>
      <c r="D6958" s="195">
        <v>43249</v>
      </c>
      <c r="E6958" s="124" t="s">
        <v>12267</v>
      </c>
      <c r="F6958" s="124" t="s">
        <v>13</v>
      </c>
      <c r="G6958" s="124">
        <v>382999</v>
      </c>
      <c r="H6958" s="124"/>
      <c r="I6958" s="128" t="s">
        <v>1396</v>
      </c>
      <c r="J6958" s="124"/>
      <c r="K6958" s="124"/>
      <c r="L6958" s="124"/>
      <c r="M6958" s="124"/>
      <c r="N6958" s="197">
        <v>5361.16</v>
      </c>
      <c r="O6958" s="197">
        <v>0</v>
      </c>
      <c r="P6958" s="124" t="s">
        <v>1314</v>
      </c>
    </row>
    <row r="6959" spans="1:16">
      <c r="A6959" s="266" t="s">
        <v>1370</v>
      </c>
      <c r="B6959" s="124"/>
      <c r="C6959" s="125" t="s">
        <v>1370</v>
      </c>
      <c r="D6959" s="195">
        <v>43249</v>
      </c>
      <c r="E6959" s="124" t="s">
        <v>12268</v>
      </c>
      <c r="F6959" s="124" t="s">
        <v>13</v>
      </c>
      <c r="G6959" s="124">
        <v>383001</v>
      </c>
      <c r="H6959" s="124"/>
      <c r="I6959" s="128" t="s">
        <v>1396</v>
      </c>
      <c r="J6959" s="124"/>
      <c r="K6959" s="124"/>
      <c r="L6959" s="124"/>
      <c r="M6959" s="124"/>
      <c r="N6959" s="197">
        <v>42789.39</v>
      </c>
      <c r="O6959" s="197">
        <v>0</v>
      </c>
      <c r="P6959" s="124" t="s">
        <v>1314</v>
      </c>
    </row>
    <row r="6960" spans="1:16">
      <c r="A6960" s="266" t="s">
        <v>1370</v>
      </c>
      <c r="B6960" s="124"/>
      <c r="C6960" s="125" t="s">
        <v>1370</v>
      </c>
      <c r="D6960" s="195">
        <v>43249</v>
      </c>
      <c r="E6960" s="124" t="s">
        <v>12269</v>
      </c>
      <c r="F6960" s="124" t="s">
        <v>13</v>
      </c>
      <c r="G6960" s="124">
        <v>383003</v>
      </c>
      <c r="H6960" s="124"/>
      <c r="I6960" s="128" t="s">
        <v>1396</v>
      </c>
      <c r="J6960" s="124"/>
      <c r="K6960" s="124"/>
      <c r="L6960" s="124"/>
      <c r="M6960" s="124"/>
      <c r="N6960" s="197">
        <v>2819.32</v>
      </c>
      <c r="O6960" s="197">
        <v>0</v>
      </c>
      <c r="P6960" s="124" t="s">
        <v>1314</v>
      </c>
    </row>
    <row r="6961" spans="1:16">
      <c r="A6961" s="266" t="s">
        <v>1370</v>
      </c>
      <c r="B6961" s="124"/>
      <c r="C6961" s="125" t="s">
        <v>1370</v>
      </c>
      <c r="D6961" s="195">
        <v>43249</v>
      </c>
      <c r="E6961" s="124" t="s">
        <v>12270</v>
      </c>
      <c r="F6961" s="124" t="s">
        <v>13</v>
      </c>
      <c r="G6961" s="124">
        <v>383005</v>
      </c>
      <c r="H6961" s="124"/>
      <c r="I6961" s="128" t="s">
        <v>1396</v>
      </c>
      <c r="J6961" s="124"/>
      <c r="K6961" s="124"/>
      <c r="L6961" s="124"/>
      <c r="M6961" s="124"/>
      <c r="N6961" s="197">
        <v>11309.05</v>
      </c>
      <c r="O6961" s="197">
        <v>0</v>
      </c>
      <c r="P6961" s="124" t="s">
        <v>1314</v>
      </c>
    </row>
    <row r="6962" spans="1:16">
      <c r="A6962" s="266" t="s">
        <v>1370</v>
      </c>
      <c r="B6962" s="124"/>
      <c r="C6962" s="125" t="s">
        <v>1370</v>
      </c>
      <c r="D6962" s="195">
        <v>43249</v>
      </c>
      <c r="E6962" s="124" t="s">
        <v>12271</v>
      </c>
      <c r="F6962" s="124" t="s">
        <v>13</v>
      </c>
      <c r="G6962" s="124">
        <v>383007</v>
      </c>
      <c r="H6962" s="124"/>
      <c r="I6962" s="128" t="s">
        <v>1396</v>
      </c>
      <c r="J6962" s="124"/>
      <c r="K6962" s="124"/>
      <c r="L6962" s="124"/>
      <c r="M6962" s="124"/>
      <c r="N6962" s="197">
        <v>41664.14</v>
      </c>
      <c r="O6962" s="197">
        <v>0</v>
      </c>
      <c r="P6962" s="124" t="s">
        <v>1314</v>
      </c>
    </row>
    <row r="6963" spans="1:16">
      <c r="A6963" s="266" t="s">
        <v>1370</v>
      </c>
      <c r="B6963" s="124"/>
      <c r="C6963" s="125" t="s">
        <v>1370</v>
      </c>
      <c r="D6963" s="195">
        <v>43249</v>
      </c>
      <c r="E6963" s="124" t="s">
        <v>12272</v>
      </c>
      <c r="F6963" s="124" t="s">
        <v>13</v>
      </c>
      <c r="G6963" s="124">
        <v>383009</v>
      </c>
      <c r="H6963" s="124"/>
      <c r="I6963" s="128" t="s">
        <v>1396</v>
      </c>
      <c r="J6963" s="124"/>
      <c r="K6963" s="124"/>
      <c r="L6963" s="124"/>
      <c r="M6963" s="124"/>
      <c r="N6963" s="197">
        <v>41664.14</v>
      </c>
      <c r="O6963" s="197">
        <v>0</v>
      </c>
      <c r="P6963" s="124" t="s">
        <v>1314</v>
      </c>
    </row>
    <row r="6964" spans="1:16">
      <c r="A6964" s="266" t="s">
        <v>1370</v>
      </c>
      <c r="B6964" s="124"/>
      <c r="C6964" s="125" t="s">
        <v>1370</v>
      </c>
      <c r="D6964" s="195">
        <v>43249</v>
      </c>
      <c r="E6964" s="124" t="s">
        <v>12273</v>
      </c>
      <c r="F6964" s="124" t="s">
        <v>13</v>
      </c>
      <c r="G6964" s="124">
        <v>383011</v>
      </c>
      <c r="H6964" s="124"/>
      <c r="I6964" s="128" t="s">
        <v>1396</v>
      </c>
      <c r="J6964" s="124"/>
      <c r="K6964" s="124"/>
      <c r="L6964" s="124"/>
      <c r="M6964" s="124"/>
      <c r="N6964" s="197">
        <v>41664.14</v>
      </c>
      <c r="O6964" s="197">
        <v>0</v>
      </c>
      <c r="P6964" s="124" t="s">
        <v>1314</v>
      </c>
    </row>
    <row r="6965" spans="1:16">
      <c r="A6965" s="266" t="s">
        <v>1370</v>
      </c>
      <c r="B6965" s="124"/>
      <c r="C6965" s="125" t="s">
        <v>1370</v>
      </c>
      <c r="D6965" s="195">
        <v>43249</v>
      </c>
      <c r="E6965" s="124" t="s">
        <v>12274</v>
      </c>
      <c r="F6965" s="124" t="s">
        <v>13</v>
      </c>
      <c r="G6965" s="124">
        <v>383013</v>
      </c>
      <c r="H6965" s="124"/>
      <c r="I6965" s="128" t="s">
        <v>1396</v>
      </c>
      <c r="J6965" s="124"/>
      <c r="K6965" s="124"/>
      <c r="L6965" s="124"/>
      <c r="M6965" s="124"/>
      <c r="N6965" s="197">
        <v>41664.14</v>
      </c>
      <c r="O6965" s="197">
        <v>0</v>
      </c>
      <c r="P6965" s="124" t="s">
        <v>1314</v>
      </c>
    </row>
    <row r="6966" spans="1:16">
      <c r="A6966" s="266" t="s">
        <v>1370</v>
      </c>
      <c r="B6966" s="124"/>
      <c r="C6966" s="125" t="s">
        <v>1370</v>
      </c>
      <c r="D6966" s="195">
        <v>43249</v>
      </c>
      <c r="E6966" s="124" t="s">
        <v>12275</v>
      </c>
      <c r="F6966" s="124" t="s">
        <v>13</v>
      </c>
      <c r="G6966" s="124">
        <v>383015</v>
      </c>
      <c r="H6966" s="124"/>
      <c r="I6966" s="128" t="s">
        <v>1396</v>
      </c>
      <c r="J6966" s="124"/>
      <c r="K6966" s="124"/>
      <c r="L6966" s="124"/>
      <c r="M6966" s="124"/>
      <c r="N6966" s="197">
        <v>49755.65</v>
      </c>
      <c r="O6966" s="197">
        <v>0</v>
      </c>
      <c r="P6966" s="124" t="s">
        <v>1314</v>
      </c>
    </row>
    <row r="6967" spans="1:16">
      <c r="A6967" s="266" t="s">
        <v>1370</v>
      </c>
      <c r="B6967" s="124"/>
      <c r="C6967" s="125" t="s">
        <v>1370</v>
      </c>
      <c r="D6967" s="195">
        <v>43249</v>
      </c>
      <c r="E6967" s="124" t="s">
        <v>12276</v>
      </c>
      <c r="F6967" s="124" t="s">
        <v>13</v>
      </c>
      <c r="G6967" s="124">
        <v>383017</v>
      </c>
      <c r="H6967" s="124"/>
      <c r="I6967" s="128" t="s">
        <v>1396</v>
      </c>
      <c r="J6967" s="124"/>
      <c r="K6967" s="124"/>
      <c r="L6967" s="124"/>
      <c r="M6967" s="124"/>
      <c r="N6967" s="197">
        <v>4998.3999999999996</v>
      </c>
      <c r="O6967" s="197">
        <v>0</v>
      </c>
      <c r="P6967" s="124" t="s">
        <v>1314</v>
      </c>
    </row>
    <row r="6968" spans="1:16">
      <c r="A6968" s="266" t="s">
        <v>1370</v>
      </c>
      <c r="B6968" s="124"/>
      <c r="C6968" s="125" t="s">
        <v>1370</v>
      </c>
      <c r="D6968" s="195">
        <v>43249</v>
      </c>
      <c r="E6968" s="124" t="s">
        <v>12277</v>
      </c>
      <c r="F6968" s="124" t="s">
        <v>13</v>
      </c>
      <c r="G6968" s="124">
        <v>383019</v>
      </c>
      <c r="H6968" s="124"/>
      <c r="I6968" s="128" t="s">
        <v>1396</v>
      </c>
      <c r="J6968" s="124"/>
      <c r="K6968" s="124"/>
      <c r="L6968" s="124"/>
      <c r="M6968" s="124"/>
      <c r="N6968" s="197">
        <v>1962.78</v>
      </c>
      <c r="O6968" s="197">
        <v>0</v>
      </c>
      <c r="P6968" s="124" t="s">
        <v>1314</v>
      </c>
    </row>
    <row r="6969" spans="1:16">
      <c r="A6969" s="266" t="s">
        <v>1370</v>
      </c>
      <c r="B6969" s="124"/>
      <c r="C6969" s="125" t="s">
        <v>1370</v>
      </c>
      <c r="D6969" s="195">
        <v>43249</v>
      </c>
      <c r="E6969" s="124" t="s">
        <v>12278</v>
      </c>
      <c r="F6969" s="124" t="s">
        <v>13</v>
      </c>
      <c r="G6969" s="124">
        <v>383021</v>
      </c>
      <c r="H6969" s="124"/>
      <c r="I6969" s="128" t="s">
        <v>1396</v>
      </c>
      <c r="J6969" s="124"/>
      <c r="K6969" s="124"/>
      <c r="L6969" s="124"/>
      <c r="M6969" s="124"/>
      <c r="N6969" s="197">
        <v>5553.58</v>
      </c>
      <c r="O6969" s="197">
        <v>0</v>
      </c>
      <c r="P6969" s="124" t="s">
        <v>1314</v>
      </c>
    </row>
    <row r="6970" spans="1:16">
      <c r="A6970" s="266" t="s">
        <v>1370</v>
      </c>
      <c r="B6970" s="124"/>
      <c r="C6970" s="125" t="s">
        <v>1370</v>
      </c>
      <c r="D6970" s="195">
        <v>43249</v>
      </c>
      <c r="E6970" s="124" t="s">
        <v>12279</v>
      </c>
      <c r="F6970" s="124" t="s">
        <v>13</v>
      </c>
      <c r="G6970" s="124">
        <v>383023</v>
      </c>
      <c r="H6970" s="124"/>
      <c r="I6970" s="128" t="s">
        <v>1396</v>
      </c>
      <c r="J6970" s="124"/>
      <c r="K6970" s="124"/>
      <c r="L6970" s="124"/>
      <c r="M6970" s="124"/>
      <c r="N6970" s="197">
        <v>11051.8</v>
      </c>
      <c r="O6970" s="197">
        <v>0</v>
      </c>
      <c r="P6970" s="124" t="s">
        <v>1314</v>
      </c>
    </row>
    <row r="6971" spans="1:16">
      <c r="A6971" s="266" t="s">
        <v>1370</v>
      </c>
      <c r="B6971" s="124"/>
      <c r="C6971" s="125" t="s">
        <v>1370</v>
      </c>
      <c r="D6971" s="195">
        <v>43249</v>
      </c>
      <c r="E6971" s="124" t="s">
        <v>12280</v>
      </c>
      <c r="F6971" s="124" t="s">
        <v>13</v>
      </c>
      <c r="G6971" s="124">
        <v>383025</v>
      </c>
      <c r="H6971" s="124"/>
      <c r="I6971" s="128" t="s">
        <v>1396</v>
      </c>
      <c r="J6971" s="124"/>
      <c r="K6971" s="124"/>
      <c r="L6971" s="124"/>
      <c r="M6971" s="124"/>
      <c r="N6971" s="197">
        <v>15253.62</v>
      </c>
      <c r="O6971" s="197">
        <v>0</v>
      </c>
      <c r="P6971" s="124" t="s">
        <v>1314</v>
      </c>
    </row>
    <row r="6972" spans="1:16">
      <c r="A6972" s="266" t="s">
        <v>1370</v>
      </c>
      <c r="B6972" s="124"/>
      <c r="C6972" s="125" t="s">
        <v>1370</v>
      </c>
      <c r="D6972" s="195">
        <v>43249</v>
      </c>
      <c r="E6972" s="124" t="s">
        <v>12281</v>
      </c>
      <c r="F6972" s="124" t="s">
        <v>13</v>
      </c>
      <c r="G6972" s="124">
        <v>383027</v>
      </c>
      <c r="H6972" s="124"/>
      <c r="I6972" s="128" t="s">
        <v>1396</v>
      </c>
      <c r="J6972" s="124"/>
      <c r="K6972" s="124"/>
      <c r="L6972" s="124"/>
      <c r="M6972" s="124"/>
      <c r="N6972" s="197">
        <v>38844.82</v>
      </c>
      <c r="O6972" s="197">
        <v>0</v>
      </c>
      <c r="P6972" s="124" t="s">
        <v>1314</v>
      </c>
    </row>
    <row r="6973" spans="1:16" ht="63.75">
      <c r="A6973" s="266">
        <v>41</v>
      </c>
      <c r="B6973" s="124"/>
      <c r="C6973" s="125" t="s">
        <v>697</v>
      </c>
      <c r="D6973" s="195">
        <v>43249</v>
      </c>
      <c r="E6973" s="124" t="s">
        <v>12282</v>
      </c>
      <c r="F6973" s="124" t="s">
        <v>6</v>
      </c>
      <c r="G6973" s="124">
        <v>749066</v>
      </c>
      <c r="H6973" s="124"/>
      <c r="I6973" s="128" t="s">
        <v>14389</v>
      </c>
      <c r="J6973" s="124"/>
      <c r="K6973" s="124"/>
      <c r="L6973" s="124"/>
      <c r="M6973" s="124"/>
      <c r="N6973" s="197">
        <v>0</v>
      </c>
      <c r="O6973" s="197">
        <v>2265240.7400000002</v>
      </c>
      <c r="P6973" s="124" t="s">
        <v>1314</v>
      </c>
    </row>
    <row r="6974" spans="1:16" ht="76.5">
      <c r="A6974" s="266">
        <v>70</v>
      </c>
      <c r="B6974" s="124"/>
      <c r="C6974" s="125" t="s">
        <v>705</v>
      </c>
      <c r="D6974" s="195">
        <v>43249</v>
      </c>
      <c r="E6974" s="124" t="s">
        <v>12283</v>
      </c>
      <c r="F6974" s="124" t="s">
        <v>1315</v>
      </c>
      <c r="G6974" s="124">
        <v>17597719</v>
      </c>
      <c r="H6974" s="124"/>
      <c r="I6974" s="128" t="s">
        <v>14390</v>
      </c>
      <c r="J6974" s="124"/>
      <c r="K6974" s="124"/>
      <c r="L6974" s="124"/>
      <c r="M6974" s="124"/>
      <c r="N6974" s="197">
        <v>0</v>
      </c>
      <c r="O6974" s="197">
        <v>5313</v>
      </c>
      <c r="P6974" s="124" t="s">
        <v>1314</v>
      </c>
    </row>
    <row r="6975" spans="1:16" ht="76.5">
      <c r="A6975" s="266">
        <v>70</v>
      </c>
      <c r="B6975" s="124"/>
      <c r="C6975" s="125" t="s">
        <v>705</v>
      </c>
      <c r="D6975" s="195">
        <v>43249</v>
      </c>
      <c r="E6975" s="124" t="s">
        <v>12284</v>
      </c>
      <c r="F6975" s="124" t="s">
        <v>1256</v>
      </c>
      <c r="G6975" s="124">
        <v>17597720</v>
      </c>
      <c r="H6975" s="124"/>
      <c r="I6975" s="128" t="s">
        <v>14390</v>
      </c>
      <c r="J6975" s="124"/>
      <c r="K6975" s="124"/>
      <c r="L6975" s="124"/>
      <c r="M6975" s="124"/>
      <c r="N6975" s="197">
        <v>0</v>
      </c>
      <c r="O6975" s="197">
        <v>1296</v>
      </c>
      <c r="P6975" s="124" t="s">
        <v>1314</v>
      </c>
    </row>
    <row r="6976" spans="1:16" ht="63.75">
      <c r="A6976" s="266">
        <v>41</v>
      </c>
      <c r="B6976" s="124"/>
      <c r="C6976" s="125" t="s">
        <v>697</v>
      </c>
      <c r="D6976" s="195">
        <v>43249</v>
      </c>
      <c r="E6976" s="124" t="s">
        <v>12285</v>
      </c>
      <c r="F6976" s="124" t="s">
        <v>15</v>
      </c>
      <c r="G6976" s="124">
        <v>749067</v>
      </c>
      <c r="H6976" s="124"/>
      <c r="I6976" s="128" t="s">
        <v>14391</v>
      </c>
      <c r="J6976" s="124"/>
      <c r="K6976" s="124"/>
      <c r="L6976" s="124"/>
      <c r="M6976" s="124"/>
      <c r="N6976" s="197">
        <v>50</v>
      </c>
      <c r="O6976" s="197">
        <v>0</v>
      </c>
      <c r="P6976" s="124" t="s">
        <v>1314</v>
      </c>
    </row>
    <row r="6977" spans="1:16" ht="89.25">
      <c r="A6977" s="266" t="s">
        <v>620</v>
      </c>
      <c r="B6977" s="124"/>
      <c r="C6977" s="125" t="s">
        <v>714</v>
      </c>
      <c r="D6977" s="195">
        <v>43249</v>
      </c>
      <c r="E6977" s="124" t="s">
        <v>12286</v>
      </c>
      <c r="F6977" s="124" t="s">
        <v>11</v>
      </c>
      <c r="G6977" s="124">
        <v>923163</v>
      </c>
      <c r="H6977" s="124"/>
      <c r="I6977" s="128" t="s">
        <v>14392</v>
      </c>
      <c r="J6977" s="124"/>
      <c r="K6977" s="124"/>
      <c r="L6977" s="124"/>
      <c r="M6977" s="124"/>
      <c r="N6977" s="197">
        <v>50</v>
      </c>
      <c r="O6977" s="197">
        <v>0</v>
      </c>
      <c r="P6977" s="124" t="s">
        <v>1314</v>
      </c>
    </row>
    <row r="6978" spans="1:16" ht="76.5">
      <c r="A6978" s="266" t="s">
        <v>620</v>
      </c>
      <c r="B6978" s="124"/>
      <c r="C6978" s="125" t="s">
        <v>714</v>
      </c>
      <c r="D6978" s="195">
        <v>43249</v>
      </c>
      <c r="E6978" s="124" t="s">
        <v>12287</v>
      </c>
      <c r="F6978" s="124" t="s">
        <v>13</v>
      </c>
      <c r="G6978" s="124">
        <v>923163</v>
      </c>
      <c r="H6978" s="124"/>
      <c r="I6978" s="128" t="s">
        <v>14393</v>
      </c>
      <c r="J6978" s="124"/>
      <c r="K6978" s="124"/>
      <c r="L6978" s="124"/>
      <c r="M6978" s="124"/>
      <c r="N6978" s="197">
        <v>4242946.72</v>
      </c>
      <c r="O6978" s="197">
        <v>0</v>
      </c>
      <c r="P6978" s="124" t="s">
        <v>1314</v>
      </c>
    </row>
    <row r="6979" spans="1:16" ht="63.75">
      <c r="A6979" s="266" t="s">
        <v>619</v>
      </c>
      <c r="B6979" s="124"/>
      <c r="C6979" s="125" t="s">
        <v>713</v>
      </c>
      <c r="D6979" s="195">
        <v>43249</v>
      </c>
      <c r="E6979" s="124" t="s">
        <v>12288</v>
      </c>
      <c r="F6979" s="124" t="s">
        <v>11</v>
      </c>
      <c r="G6979" s="124">
        <v>923154</v>
      </c>
      <c r="H6979" s="124"/>
      <c r="I6979" s="128" t="s">
        <v>14394</v>
      </c>
      <c r="J6979" s="124"/>
      <c r="K6979" s="124"/>
      <c r="L6979" s="124"/>
      <c r="M6979" s="124"/>
      <c r="N6979" s="197">
        <v>50</v>
      </c>
      <c r="O6979" s="197">
        <v>0</v>
      </c>
      <c r="P6979" s="124" t="s">
        <v>1314</v>
      </c>
    </row>
    <row r="6980" spans="1:16" ht="51">
      <c r="A6980" s="266">
        <v>117</v>
      </c>
      <c r="B6980" s="124"/>
      <c r="C6980" s="125" t="s">
        <v>722</v>
      </c>
      <c r="D6980" s="195">
        <v>43249</v>
      </c>
      <c r="E6980" s="124" t="s">
        <v>12289</v>
      </c>
      <c r="F6980" s="124" t="s">
        <v>11</v>
      </c>
      <c r="G6980" s="124">
        <v>923147</v>
      </c>
      <c r="H6980" s="124"/>
      <c r="I6980" s="128" t="s">
        <v>14395</v>
      </c>
      <c r="J6980" s="124"/>
      <c r="K6980" s="124"/>
      <c r="L6980" s="124"/>
      <c r="M6980" s="124"/>
      <c r="N6980" s="197">
        <v>50</v>
      </c>
      <c r="O6980" s="197">
        <v>0</v>
      </c>
      <c r="P6980" s="124" t="s">
        <v>1314</v>
      </c>
    </row>
    <row r="6981" spans="1:16" ht="38.25">
      <c r="A6981" s="266">
        <v>117</v>
      </c>
      <c r="B6981" s="124"/>
      <c r="C6981" s="125" t="s">
        <v>722</v>
      </c>
      <c r="D6981" s="195">
        <v>43249</v>
      </c>
      <c r="E6981" s="124" t="s">
        <v>12290</v>
      </c>
      <c r="F6981" s="124" t="s">
        <v>11</v>
      </c>
      <c r="G6981" s="124">
        <v>923145</v>
      </c>
      <c r="H6981" s="124"/>
      <c r="I6981" s="128" t="s">
        <v>14396</v>
      </c>
      <c r="J6981" s="124"/>
      <c r="K6981" s="124"/>
      <c r="L6981" s="124"/>
      <c r="M6981" s="124"/>
      <c r="N6981" s="197">
        <v>50</v>
      </c>
      <c r="O6981" s="197">
        <v>0</v>
      </c>
      <c r="P6981" s="124" t="s">
        <v>1314</v>
      </c>
    </row>
    <row r="6982" spans="1:16" ht="51">
      <c r="A6982" s="266" t="s">
        <v>619</v>
      </c>
      <c r="B6982" s="124"/>
      <c r="C6982" s="125" t="s">
        <v>713</v>
      </c>
      <c r="D6982" s="195">
        <v>43250</v>
      </c>
      <c r="E6982" s="124" t="s">
        <v>12291</v>
      </c>
      <c r="F6982" s="124" t="s">
        <v>3</v>
      </c>
      <c r="G6982" s="124">
        <v>1627318</v>
      </c>
      <c r="H6982" s="124"/>
      <c r="I6982" s="128" t="s">
        <v>14397</v>
      </c>
      <c r="J6982" s="124"/>
      <c r="K6982" s="124"/>
      <c r="L6982" s="124"/>
      <c r="M6982" s="124"/>
      <c r="N6982" s="197">
        <v>0</v>
      </c>
      <c r="O6982" s="197">
        <v>117.3</v>
      </c>
      <c r="P6982" s="124" t="s">
        <v>1314</v>
      </c>
    </row>
    <row r="6983" spans="1:16" ht="51">
      <c r="A6983" s="266" t="s">
        <v>619</v>
      </c>
      <c r="B6983" s="124"/>
      <c r="C6983" s="125" t="s">
        <v>713</v>
      </c>
      <c r="D6983" s="195">
        <v>43250</v>
      </c>
      <c r="E6983" s="124" t="s">
        <v>12292</v>
      </c>
      <c r="F6983" s="124" t="s">
        <v>3</v>
      </c>
      <c r="G6983" s="124">
        <v>1627326</v>
      </c>
      <c r="H6983" s="124"/>
      <c r="I6983" s="128" t="s">
        <v>14398</v>
      </c>
      <c r="J6983" s="124"/>
      <c r="K6983" s="124"/>
      <c r="L6983" s="124"/>
      <c r="M6983" s="124"/>
      <c r="N6983" s="197">
        <v>0</v>
      </c>
      <c r="O6983" s="197">
        <v>633</v>
      </c>
      <c r="P6983" s="124" t="s">
        <v>1314</v>
      </c>
    </row>
    <row r="6984" spans="1:16" ht="51">
      <c r="A6984" s="266" t="s">
        <v>619</v>
      </c>
      <c r="B6984" s="124"/>
      <c r="C6984" s="125" t="s">
        <v>713</v>
      </c>
      <c r="D6984" s="195">
        <v>43250</v>
      </c>
      <c r="E6984" s="124" t="s">
        <v>12293</v>
      </c>
      <c r="F6984" s="124" t="s">
        <v>3</v>
      </c>
      <c r="G6984" s="124">
        <v>1627343</v>
      </c>
      <c r="H6984" s="124"/>
      <c r="I6984" s="128" t="s">
        <v>14399</v>
      </c>
      <c r="J6984" s="124"/>
      <c r="K6984" s="124"/>
      <c r="L6984" s="124"/>
      <c r="M6984" s="124"/>
      <c r="N6984" s="197">
        <v>0</v>
      </c>
      <c r="O6984" s="197">
        <v>329</v>
      </c>
      <c r="P6984" s="124" t="s">
        <v>1314</v>
      </c>
    </row>
    <row r="6985" spans="1:16" ht="51">
      <c r="A6985" s="266" t="s">
        <v>619</v>
      </c>
      <c r="B6985" s="124"/>
      <c r="C6985" s="125" t="s">
        <v>713</v>
      </c>
      <c r="D6985" s="195">
        <v>43250</v>
      </c>
      <c r="E6985" s="124" t="s">
        <v>12294</v>
      </c>
      <c r="F6985" s="124" t="s">
        <v>3</v>
      </c>
      <c r="G6985" s="124">
        <v>1627345</v>
      </c>
      <c r="H6985" s="124"/>
      <c r="I6985" s="128" t="s">
        <v>14400</v>
      </c>
      <c r="J6985" s="124"/>
      <c r="K6985" s="124"/>
      <c r="L6985" s="124"/>
      <c r="M6985" s="124"/>
      <c r="N6985" s="197">
        <v>0</v>
      </c>
      <c r="O6985" s="197">
        <v>157</v>
      </c>
      <c r="P6985" s="124" t="s">
        <v>1314</v>
      </c>
    </row>
    <row r="6986" spans="1:16" ht="51">
      <c r="A6986" s="266" t="s">
        <v>619</v>
      </c>
      <c r="B6986" s="124"/>
      <c r="C6986" s="125" t="s">
        <v>713</v>
      </c>
      <c r="D6986" s="195">
        <v>43250</v>
      </c>
      <c r="E6986" s="124" t="s">
        <v>12295</v>
      </c>
      <c r="F6986" s="124" t="s">
        <v>3</v>
      </c>
      <c r="G6986" s="124">
        <v>1627346</v>
      </c>
      <c r="H6986" s="124"/>
      <c r="I6986" s="128" t="s">
        <v>14401</v>
      </c>
      <c r="J6986" s="124"/>
      <c r="K6986" s="124"/>
      <c r="L6986" s="124"/>
      <c r="M6986" s="124"/>
      <c r="N6986" s="197">
        <v>0</v>
      </c>
      <c r="O6986" s="197">
        <v>345</v>
      </c>
      <c r="P6986" s="124" t="s">
        <v>1314</v>
      </c>
    </row>
    <row r="6987" spans="1:16" ht="51">
      <c r="A6987" s="266">
        <v>222</v>
      </c>
      <c r="B6987" s="124"/>
      <c r="C6987" s="125" t="s">
        <v>764</v>
      </c>
      <c r="D6987" s="195">
        <v>43250</v>
      </c>
      <c r="E6987" s="124" t="s">
        <v>12296</v>
      </c>
      <c r="F6987" s="124" t="s">
        <v>3</v>
      </c>
      <c r="G6987" s="124">
        <v>1627347</v>
      </c>
      <c r="H6987" s="124"/>
      <c r="I6987" s="128" t="s">
        <v>14402</v>
      </c>
      <c r="J6987" s="124"/>
      <c r="K6987" s="124"/>
      <c r="L6987" s="124"/>
      <c r="M6987" s="124"/>
      <c r="N6987" s="197">
        <v>0</v>
      </c>
      <c r="O6987" s="197">
        <v>11.92</v>
      </c>
      <c r="P6987" s="124" t="s">
        <v>1314</v>
      </c>
    </row>
    <row r="6988" spans="1:16" ht="51">
      <c r="A6988" s="266">
        <v>20</v>
      </c>
      <c r="B6988" s="124"/>
      <c r="C6988" s="125" t="s">
        <v>693</v>
      </c>
      <c r="D6988" s="195">
        <v>43250</v>
      </c>
      <c r="E6988" s="124" t="s">
        <v>12297</v>
      </c>
      <c r="F6988" s="124" t="s">
        <v>3</v>
      </c>
      <c r="G6988" s="124">
        <v>1627354</v>
      </c>
      <c r="H6988" s="124"/>
      <c r="I6988" s="128" t="s">
        <v>14403</v>
      </c>
      <c r="J6988" s="124"/>
      <c r="K6988" s="124"/>
      <c r="L6988" s="124"/>
      <c r="M6988" s="124"/>
      <c r="N6988" s="197">
        <v>0</v>
      </c>
      <c r="O6988" s="197">
        <v>1913</v>
      </c>
      <c r="P6988" s="124" t="s">
        <v>1314</v>
      </c>
    </row>
    <row r="6989" spans="1:16" ht="51">
      <c r="A6989" s="266">
        <v>526</v>
      </c>
      <c r="B6989" s="124"/>
      <c r="C6989" s="125" t="s">
        <v>846</v>
      </c>
      <c r="D6989" s="195">
        <v>43250</v>
      </c>
      <c r="E6989" s="124" t="s">
        <v>12298</v>
      </c>
      <c r="F6989" s="124" t="s">
        <v>3</v>
      </c>
      <c r="G6989" s="124">
        <v>1627355</v>
      </c>
      <c r="H6989" s="124"/>
      <c r="I6989" s="128" t="s">
        <v>14404</v>
      </c>
      <c r="J6989" s="124"/>
      <c r="K6989" s="124"/>
      <c r="L6989" s="124"/>
      <c r="M6989" s="124"/>
      <c r="N6989" s="197">
        <v>0</v>
      </c>
      <c r="O6989" s="197">
        <v>532</v>
      </c>
      <c r="P6989" s="124" t="s">
        <v>1314</v>
      </c>
    </row>
    <row r="6990" spans="1:16" ht="51">
      <c r="A6990" s="266" t="s">
        <v>619</v>
      </c>
      <c r="B6990" s="124"/>
      <c r="C6990" s="125" t="s">
        <v>713</v>
      </c>
      <c r="D6990" s="195">
        <v>43250</v>
      </c>
      <c r="E6990" s="124" t="s">
        <v>12299</v>
      </c>
      <c r="F6990" s="124" t="s">
        <v>3</v>
      </c>
      <c r="G6990" s="124">
        <v>1627368</v>
      </c>
      <c r="H6990" s="124"/>
      <c r="I6990" s="128" t="s">
        <v>14405</v>
      </c>
      <c r="J6990" s="124"/>
      <c r="K6990" s="124"/>
      <c r="L6990" s="124"/>
      <c r="M6990" s="124"/>
      <c r="N6990" s="197">
        <v>0</v>
      </c>
      <c r="O6990" s="197">
        <v>10</v>
      </c>
      <c r="P6990" s="124" t="s">
        <v>1314</v>
      </c>
    </row>
    <row r="6991" spans="1:16" ht="51">
      <c r="A6991" s="266" t="s">
        <v>619</v>
      </c>
      <c r="B6991" s="124"/>
      <c r="C6991" s="125" t="s">
        <v>713</v>
      </c>
      <c r="D6991" s="195">
        <v>43250</v>
      </c>
      <c r="E6991" s="124" t="s">
        <v>12300</v>
      </c>
      <c r="F6991" s="124" t="s">
        <v>3</v>
      </c>
      <c r="G6991" s="124">
        <v>1627369</v>
      </c>
      <c r="H6991" s="124"/>
      <c r="I6991" s="128" t="s">
        <v>14406</v>
      </c>
      <c r="J6991" s="124"/>
      <c r="K6991" s="124"/>
      <c r="L6991" s="124"/>
      <c r="M6991" s="124"/>
      <c r="N6991" s="197">
        <v>0</v>
      </c>
      <c r="O6991" s="197">
        <v>1819</v>
      </c>
      <c r="P6991" s="124" t="s">
        <v>1314</v>
      </c>
    </row>
    <row r="6992" spans="1:16" ht="51">
      <c r="A6992" s="266">
        <v>373</v>
      </c>
      <c r="B6992" s="124"/>
      <c r="C6992" s="125" t="s">
        <v>1269</v>
      </c>
      <c r="D6992" s="195">
        <v>43250</v>
      </c>
      <c r="E6992" s="124" t="s">
        <v>12301</v>
      </c>
      <c r="F6992" s="124" t="s">
        <v>3</v>
      </c>
      <c r="G6992" s="124">
        <v>1627372</v>
      </c>
      <c r="H6992" s="124"/>
      <c r="I6992" s="128" t="s">
        <v>14407</v>
      </c>
      <c r="J6992" s="124"/>
      <c r="K6992" s="124"/>
      <c r="L6992" s="124"/>
      <c r="M6992" s="124"/>
      <c r="N6992" s="197">
        <v>0</v>
      </c>
      <c r="O6992" s="197">
        <v>8</v>
      </c>
      <c r="P6992" s="124" t="s">
        <v>1314</v>
      </c>
    </row>
    <row r="6993" spans="1:16" ht="51">
      <c r="A6993" s="266">
        <v>592</v>
      </c>
      <c r="B6993" s="124"/>
      <c r="C6993" s="125" t="s">
        <v>862</v>
      </c>
      <c r="D6993" s="195">
        <v>43250</v>
      </c>
      <c r="E6993" s="124" t="s">
        <v>12302</v>
      </c>
      <c r="F6993" s="124" t="s">
        <v>3</v>
      </c>
      <c r="G6993" s="124">
        <v>1627395</v>
      </c>
      <c r="H6993" s="124"/>
      <c r="I6993" s="128" t="s">
        <v>14408</v>
      </c>
      <c r="J6993" s="124"/>
      <c r="K6993" s="124"/>
      <c r="L6993" s="124"/>
      <c r="M6993" s="124"/>
      <c r="N6993" s="197">
        <v>0</v>
      </c>
      <c r="O6993" s="197">
        <v>3</v>
      </c>
      <c r="P6993" s="124" t="s">
        <v>1314</v>
      </c>
    </row>
    <row r="6994" spans="1:16" ht="38.25">
      <c r="A6994" s="266">
        <v>16</v>
      </c>
      <c r="B6994" s="124"/>
      <c r="C6994" s="125" t="s">
        <v>692</v>
      </c>
      <c r="D6994" s="195">
        <v>43250</v>
      </c>
      <c r="E6994" s="124" t="s">
        <v>12303</v>
      </c>
      <c r="F6994" s="124" t="s">
        <v>3</v>
      </c>
      <c r="G6994" s="124">
        <v>1627450</v>
      </c>
      <c r="H6994" s="124"/>
      <c r="I6994" s="128" t="s">
        <v>14409</v>
      </c>
      <c r="J6994" s="124"/>
      <c r="K6994" s="124"/>
      <c r="L6994" s="124"/>
      <c r="M6994" s="124"/>
      <c r="N6994" s="197">
        <v>0</v>
      </c>
      <c r="O6994" s="197">
        <v>270</v>
      </c>
      <c r="P6994" s="124" t="s">
        <v>1314</v>
      </c>
    </row>
    <row r="6995" spans="1:16" ht="51">
      <c r="A6995" s="266">
        <v>670</v>
      </c>
      <c r="B6995" s="124"/>
      <c r="C6995" s="125" t="s">
        <v>235</v>
      </c>
      <c r="D6995" s="195">
        <v>43250</v>
      </c>
      <c r="E6995" s="124" t="s">
        <v>12304</v>
      </c>
      <c r="F6995" s="124" t="s">
        <v>3</v>
      </c>
      <c r="G6995" s="124">
        <v>1627215</v>
      </c>
      <c r="H6995" s="124"/>
      <c r="I6995" s="128" t="s">
        <v>14410</v>
      </c>
      <c r="J6995" s="124"/>
      <c r="K6995" s="124"/>
      <c r="L6995" s="124"/>
      <c r="M6995" s="124"/>
      <c r="N6995" s="197">
        <v>0</v>
      </c>
      <c r="O6995" s="197">
        <v>405.45</v>
      </c>
      <c r="P6995" s="124" t="s">
        <v>1314</v>
      </c>
    </row>
    <row r="6996" spans="1:16" ht="51">
      <c r="A6996" s="266" t="s">
        <v>619</v>
      </c>
      <c r="B6996" s="124"/>
      <c r="C6996" s="125" t="s">
        <v>713</v>
      </c>
      <c r="D6996" s="195">
        <v>43250</v>
      </c>
      <c r="E6996" s="124" t="s">
        <v>12305</v>
      </c>
      <c r="F6996" s="124" t="s">
        <v>3</v>
      </c>
      <c r="G6996" s="124">
        <v>1627223</v>
      </c>
      <c r="H6996" s="124"/>
      <c r="I6996" s="128" t="s">
        <v>8919</v>
      </c>
      <c r="J6996" s="124"/>
      <c r="K6996" s="124"/>
      <c r="L6996" s="124"/>
      <c r="M6996" s="124"/>
      <c r="N6996" s="197">
        <v>0</v>
      </c>
      <c r="O6996" s="197">
        <v>800</v>
      </c>
      <c r="P6996" s="124" t="s">
        <v>1314</v>
      </c>
    </row>
    <row r="6997" spans="1:16" ht="51">
      <c r="A6997" s="266">
        <v>41</v>
      </c>
      <c r="B6997" s="124"/>
      <c r="C6997" s="125" t="s">
        <v>697</v>
      </c>
      <c r="D6997" s="195">
        <v>43250</v>
      </c>
      <c r="E6997" s="124" t="s">
        <v>12306</v>
      </c>
      <c r="F6997" s="124" t="s">
        <v>3</v>
      </c>
      <c r="G6997" s="124">
        <v>1627226</v>
      </c>
      <c r="H6997" s="124"/>
      <c r="I6997" s="128" t="s">
        <v>14411</v>
      </c>
      <c r="J6997" s="124"/>
      <c r="K6997" s="124"/>
      <c r="L6997" s="124"/>
      <c r="M6997" s="124"/>
      <c r="N6997" s="197">
        <v>0</v>
      </c>
      <c r="O6997" s="197">
        <v>30</v>
      </c>
      <c r="P6997" s="124" t="s">
        <v>1314</v>
      </c>
    </row>
    <row r="6998" spans="1:16" ht="51">
      <c r="A6998" s="266" t="s">
        <v>619</v>
      </c>
      <c r="B6998" s="124"/>
      <c r="C6998" s="125" t="s">
        <v>713</v>
      </c>
      <c r="D6998" s="195">
        <v>43250</v>
      </c>
      <c r="E6998" s="124" t="s">
        <v>12307</v>
      </c>
      <c r="F6998" s="124" t="s">
        <v>3</v>
      </c>
      <c r="G6998" s="124">
        <v>1627230</v>
      </c>
      <c r="H6998" s="124"/>
      <c r="I6998" s="128" t="s">
        <v>14412</v>
      </c>
      <c r="J6998" s="124"/>
      <c r="K6998" s="124"/>
      <c r="L6998" s="124"/>
      <c r="M6998" s="124"/>
      <c r="N6998" s="197">
        <v>0</v>
      </c>
      <c r="O6998" s="197">
        <v>681</v>
      </c>
      <c r="P6998" s="124" t="s">
        <v>1314</v>
      </c>
    </row>
    <row r="6999" spans="1:16" ht="51">
      <c r="A6999" s="266" t="s">
        <v>619</v>
      </c>
      <c r="B6999" s="124"/>
      <c r="C6999" s="125" t="s">
        <v>713</v>
      </c>
      <c r="D6999" s="195">
        <v>43250</v>
      </c>
      <c r="E6999" s="124" t="s">
        <v>12308</v>
      </c>
      <c r="F6999" s="124" t="s">
        <v>3</v>
      </c>
      <c r="G6999" s="124">
        <v>1627231</v>
      </c>
      <c r="H6999" s="124"/>
      <c r="I6999" s="128" t="s">
        <v>14413</v>
      </c>
      <c r="J6999" s="124"/>
      <c r="K6999" s="124"/>
      <c r="L6999" s="124"/>
      <c r="M6999" s="124"/>
      <c r="N6999" s="197">
        <v>0</v>
      </c>
      <c r="O6999" s="197">
        <v>2.7</v>
      </c>
      <c r="P6999" s="124" t="s">
        <v>1314</v>
      </c>
    </row>
    <row r="7000" spans="1:16" ht="51">
      <c r="A7000" s="266" t="s">
        <v>619</v>
      </c>
      <c r="B7000" s="124"/>
      <c r="C7000" s="125" t="s">
        <v>713</v>
      </c>
      <c r="D7000" s="195">
        <v>43250</v>
      </c>
      <c r="E7000" s="124" t="s">
        <v>12309</v>
      </c>
      <c r="F7000" s="124" t="s">
        <v>3</v>
      </c>
      <c r="G7000" s="124">
        <v>1627232</v>
      </c>
      <c r="H7000" s="124"/>
      <c r="I7000" s="128" t="s">
        <v>14414</v>
      </c>
      <c r="J7000" s="124"/>
      <c r="K7000" s="124"/>
      <c r="L7000" s="124"/>
      <c r="M7000" s="124"/>
      <c r="N7000" s="197">
        <v>0</v>
      </c>
      <c r="O7000" s="197">
        <v>3</v>
      </c>
      <c r="P7000" s="124" t="s">
        <v>1314</v>
      </c>
    </row>
    <row r="7001" spans="1:16" ht="51">
      <c r="A7001" s="266">
        <v>592</v>
      </c>
      <c r="B7001" s="124"/>
      <c r="C7001" s="125" t="s">
        <v>862</v>
      </c>
      <c r="D7001" s="195">
        <v>43250</v>
      </c>
      <c r="E7001" s="124" t="s">
        <v>12310</v>
      </c>
      <c r="F7001" s="124" t="s">
        <v>3</v>
      </c>
      <c r="G7001" s="124">
        <v>1627247</v>
      </c>
      <c r="H7001" s="124"/>
      <c r="I7001" s="128" t="s">
        <v>14415</v>
      </c>
      <c r="J7001" s="124"/>
      <c r="K7001" s="124"/>
      <c r="L7001" s="124"/>
      <c r="M7001" s="124"/>
      <c r="N7001" s="197">
        <v>0</v>
      </c>
      <c r="O7001" s="197">
        <v>8</v>
      </c>
      <c r="P7001" s="124" t="s">
        <v>1314</v>
      </c>
    </row>
    <row r="7002" spans="1:16" ht="51">
      <c r="A7002" s="266" t="s">
        <v>619</v>
      </c>
      <c r="B7002" s="124"/>
      <c r="C7002" s="125" t="s">
        <v>713</v>
      </c>
      <c r="D7002" s="195">
        <v>43250</v>
      </c>
      <c r="E7002" s="124" t="s">
        <v>12311</v>
      </c>
      <c r="F7002" s="124" t="s">
        <v>3</v>
      </c>
      <c r="G7002" s="124">
        <v>1627254</v>
      </c>
      <c r="H7002" s="124"/>
      <c r="I7002" s="128" t="s">
        <v>14416</v>
      </c>
      <c r="J7002" s="124"/>
      <c r="K7002" s="124"/>
      <c r="L7002" s="124"/>
      <c r="M7002" s="124"/>
      <c r="N7002" s="197">
        <v>0</v>
      </c>
      <c r="O7002" s="197">
        <v>15</v>
      </c>
      <c r="P7002" s="124" t="s">
        <v>1314</v>
      </c>
    </row>
    <row r="7003" spans="1:16" ht="63.75">
      <c r="A7003" s="266">
        <v>344</v>
      </c>
      <c r="B7003" s="124"/>
      <c r="C7003" s="125" t="s">
        <v>818</v>
      </c>
      <c r="D7003" s="195">
        <v>43250</v>
      </c>
      <c r="E7003" s="124" t="s">
        <v>12312</v>
      </c>
      <c r="F7003" s="124" t="s">
        <v>3</v>
      </c>
      <c r="G7003" s="124">
        <v>1627273</v>
      </c>
      <c r="H7003" s="124"/>
      <c r="I7003" s="128" t="s">
        <v>14417</v>
      </c>
      <c r="J7003" s="124"/>
      <c r="K7003" s="124"/>
      <c r="L7003" s="124"/>
      <c r="M7003" s="124"/>
      <c r="N7003" s="197">
        <v>0</v>
      </c>
      <c r="O7003" s="197">
        <v>962</v>
      </c>
      <c r="P7003" s="124" t="s">
        <v>1314</v>
      </c>
    </row>
    <row r="7004" spans="1:16" ht="38.25">
      <c r="A7004" s="266">
        <v>291</v>
      </c>
      <c r="B7004" s="124"/>
      <c r="C7004" s="125" t="s">
        <v>794</v>
      </c>
      <c r="D7004" s="195">
        <v>43250</v>
      </c>
      <c r="E7004" s="124" t="s">
        <v>12313</v>
      </c>
      <c r="F7004" s="124" t="s">
        <v>3</v>
      </c>
      <c r="G7004" s="124">
        <v>1627278</v>
      </c>
      <c r="H7004" s="124"/>
      <c r="I7004" s="128" t="s">
        <v>14418</v>
      </c>
      <c r="J7004" s="124"/>
      <c r="K7004" s="124"/>
      <c r="L7004" s="124"/>
      <c r="M7004" s="124"/>
      <c r="N7004" s="197">
        <v>0</v>
      </c>
      <c r="O7004" s="197">
        <v>60</v>
      </c>
      <c r="P7004" s="124" t="s">
        <v>1314</v>
      </c>
    </row>
    <row r="7005" spans="1:16" ht="51">
      <c r="A7005" s="266" t="s">
        <v>619</v>
      </c>
      <c r="B7005" s="124"/>
      <c r="C7005" s="125" t="s">
        <v>713</v>
      </c>
      <c r="D7005" s="195">
        <v>43250</v>
      </c>
      <c r="E7005" s="124" t="s">
        <v>12314</v>
      </c>
      <c r="F7005" s="124" t="s">
        <v>3</v>
      </c>
      <c r="G7005" s="124">
        <v>1627279</v>
      </c>
      <c r="H7005" s="124"/>
      <c r="I7005" s="128" t="s">
        <v>14419</v>
      </c>
      <c r="J7005" s="124"/>
      <c r="K7005" s="124"/>
      <c r="L7005" s="124"/>
      <c r="M7005" s="124"/>
      <c r="N7005" s="197">
        <v>0</v>
      </c>
      <c r="O7005" s="197">
        <v>371</v>
      </c>
      <c r="P7005" s="124" t="s">
        <v>1314</v>
      </c>
    </row>
    <row r="7006" spans="1:16" ht="51">
      <c r="A7006" s="266" t="s">
        <v>619</v>
      </c>
      <c r="B7006" s="124"/>
      <c r="C7006" s="125" t="s">
        <v>713</v>
      </c>
      <c r="D7006" s="195">
        <v>43250</v>
      </c>
      <c r="E7006" s="124" t="s">
        <v>12315</v>
      </c>
      <c r="F7006" s="124" t="s">
        <v>3</v>
      </c>
      <c r="G7006" s="124">
        <v>1627290</v>
      </c>
      <c r="H7006" s="124"/>
      <c r="I7006" s="128" t="s">
        <v>14420</v>
      </c>
      <c r="J7006" s="124"/>
      <c r="K7006" s="124"/>
      <c r="L7006" s="124"/>
      <c r="M7006" s="124"/>
      <c r="N7006" s="197">
        <v>0</v>
      </c>
      <c r="O7006" s="197">
        <v>42</v>
      </c>
      <c r="P7006" s="124" t="s">
        <v>1314</v>
      </c>
    </row>
    <row r="7007" spans="1:16" ht="38.25">
      <c r="A7007" s="266">
        <v>574</v>
      </c>
      <c r="B7007" s="124"/>
      <c r="C7007" s="125" t="s">
        <v>850</v>
      </c>
      <c r="D7007" s="195">
        <v>43250</v>
      </c>
      <c r="E7007" s="124" t="s">
        <v>12316</v>
      </c>
      <c r="F7007" s="124" t="s">
        <v>3</v>
      </c>
      <c r="G7007" s="124">
        <v>1627294</v>
      </c>
      <c r="H7007" s="124"/>
      <c r="I7007" s="128" t="s">
        <v>14421</v>
      </c>
      <c r="J7007" s="124"/>
      <c r="K7007" s="124"/>
      <c r="L7007" s="124"/>
      <c r="M7007" s="124"/>
      <c r="N7007" s="197">
        <v>0</v>
      </c>
      <c r="O7007" s="197">
        <v>4</v>
      </c>
      <c r="P7007" s="124" t="s">
        <v>1314</v>
      </c>
    </row>
    <row r="7008" spans="1:16" ht="38.25">
      <c r="A7008" s="266">
        <v>574</v>
      </c>
      <c r="B7008" s="124"/>
      <c r="C7008" s="125" t="s">
        <v>850</v>
      </c>
      <c r="D7008" s="195">
        <v>43250</v>
      </c>
      <c r="E7008" s="124" t="s">
        <v>12317</v>
      </c>
      <c r="F7008" s="124" t="s">
        <v>3</v>
      </c>
      <c r="G7008" s="124">
        <v>1627297</v>
      </c>
      <c r="H7008" s="124"/>
      <c r="I7008" s="128" t="s">
        <v>14422</v>
      </c>
      <c r="J7008" s="124"/>
      <c r="K7008" s="124"/>
      <c r="L7008" s="124"/>
      <c r="M7008" s="124"/>
      <c r="N7008" s="197">
        <v>0</v>
      </c>
      <c r="O7008" s="197">
        <v>4</v>
      </c>
      <c r="P7008" s="124" t="s">
        <v>1314</v>
      </c>
    </row>
    <row r="7009" spans="1:16" ht="89.25">
      <c r="A7009" s="266">
        <v>587</v>
      </c>
      <c r="B7009" s="124"/>
      <c r="C7009" s="125" t="s">
        <v>858</v>
      </c>
      <c r="D7009" s="195">
        <v>43250</v>
      </c>
      <c r="E7009" s="124" t="s">
        <v>12318</v>
      </c>
      <c r="F7009" s="124" t="s">
        <v>3</v>
      </c>
      <c r="G7009" s="124">
        <v>1627305</v>
      </c>
      <c r="H7009" s="124"/>
      <c r="I7009" s="128" t="s">
        <v>14423</v>
      </c>
      <c r="J7009" s="124"/>
      <c r="K7009" s="124"/>
      <c r="L7009" s="124"/>
      <c r="M7009" s="124"/>
      <c r="N7009" s="197">
        <v>0</v>
      </c>
      <c r="O7009" s="197">
        <v>10503</v>
      </c>
      <c r="P7009" s="124" t="s">
        <v>1314</v>
      </c>
    </row>
    <row r="7010" spans="1:16" ht="51">
      <c r="A7010" s="266">
        <v>253</v>
      </c>
      <c r="B7010" s="124"/>
      <c r="C7010" s="125" t="s">
        <v>778</v>
      </c>
      <c r="D7010" s="195">
        <v>43250</v>
      </c>
      <c r="E7010" s="124" t="s">
        <v>12319</v>
      </c>
      <c r="F7010" s="124" t="s">
        <v>3</v>
      </c>
      <c r="G7010" s="124">
        <v>1627280</v>
      </c>
      <c r="H7010" s="124"/>
      <c r="I7010" s="128" t="s">
        <v>14424</v>
      </c>
      <c r="J7010" s="124"/>
      <c r="K7010" s="124"/>
      <c r="L7010" s="124"/>
      <c r="M7010" s="124"/>
      <c r="N7010" s="197">
        <v>0</v>
      </c>
      <c r="O7010" s="197">
        <v>1029919.57</v>
      </c>
      <c r="P7010" s="124" t="s">
        <v>1314</v>
      </c>
    </row>
    <row r="7011" spans="1:16" ht="63.75">
      <c r="A7011" s="266">
        <v>862</v>
      </c>
      <c r="B7011" s="124"/>
      <c r="C7011" s="125" t="s">
        <v>875</v>
      </c>
      <c r="D7011" s="195">
        <v>43250</v>
      </c>
      <c r="E7011" s="124" t="s">
        <v>12320</v>
      </c>
      <c r="F7011" s="124" t="s">
        <v>3</v>
      </c>
      <c r="G7011" s="124">
        <v>1627270</v>
      </c>
      <c r="H7011" s="124"/>
      <c r="I7011" s="128" t="s">
        <v>14425</v>
      </c>
      <c r="J7011" s="124"/>
      <c r="K7011" s="124"/>
      <c r="L7011" s="124"/>
      <c r="M7011" s="124"/>
      <c r="N7011" s="197">
        <v>0</v>
      </c>
      <c r="O7011" s="197">
        <v>14241.28</v>
      </c>
      <c r="P7011" s="124" t="s">
        <v>1314</v>
      </c>
    </row>
    <row r="7012" spans="1:16" ht="51">
      <c r="A7012" s="266">
        <v>574</v>
      </c>
      <c r="B7012" s="124"/>
      <c r="C7012" s="125" t="s">
        <v>850</v>
      </c>
      <c r="D7012" s="195">
        <v>43250</v>
      </c>
      <c r="E7012" s="124" t="s">
        <v>12321</v>
      </c>
      <c r="F7012" s="124" t="s">
        <v>3</v>
      </c>
      <c r="G7012" s="124">
        <v>1627267</v>
      </c>
      <c r="H7012" s="124"/>
      <c r="I7012" s="128" t="s">
        <v>14426</v>
      </c>
      <c r="J7012" s="124"/>
      <c r="K7012" s="124"/>
      <c r="L7012" s="124"/>
      <c r="M7012" s="124"/>
      <c r="N7012" s="197">
        <v>0</v>
      </c>
      <c r="O7012" s="197">
        <v>7342.75</v>
      </c>
      <c r="P7012" s="124" t="s">
        <v>1314</v>
      </c>
    </row>
    <row r="7013" spans="1:16" ht="63.75">
      <c r="A7013" s="266">
        <v>650</v>
      </c>
      <c r="B7013" s="124"/>
      <c r="C7013" s="125" t="s">
        <v>232</v>
      </c>
      <c r="D7013" s="195">
        <v>43250</v>
      </c>
      <c r="E7013" s="124" t="s">
        <v>12322</v>
      </c>
      <c r="F7013" s="124" t="s">
        <v>3</v>
      </c>
      <c r="G7013" s="124">
        <v>1627195</v>
      </c>
      <c r="H7013" s="124"/>
      <c r="I7013" s="128" t="s">
        <v>14427</v>
      </c>
      <c r="J7013" s="124"/>
      <c r="K7013" s="124"/>
      <c r="L7013" s="124"/>
      <c r="M7013" s="124"/>
      <c r="N7013" s="197">
        <v>0</v>
      </c>
      <c r="O7013" s="197">
        <v>105</v>
      </c>
      <c r="P7013" s="124" t="s">
        <v>1314</v>
      </c>
    </row>
    <row r="7014" spans="1:16" ht="51">
      <c r="A7014" s="266" t="s">
        <v>622</v>
      </c>
      <c r="B7014" s="124"/>
      <c r="C7014" s="125" t="s">
        <v>715</v>
      </c>
      <c r="D7014" s="195">
        <v>43250</v>
      </c>
      <c r="E7014" s="124" t="s">
        <v>12323</v>
      </c>
      <c r="F7014" s="124" t="s">
        <v>3</v>
      </c>
      <c r="G7014" s="124">
        <v>1627196</v>
      </c>
      <c r="H7014" s="124"/>
      <c r="I7014" s="128" t="s">
        <v>14428</v>
      </c>
      <c r="J7014" s="124"/>
      <c r="K7014" s="124"/>
      <c r="L7014" s="124"/>
      <c r="M7014" s="124"/>
      <c r="N7014" s="197">
        <v>0</v>
      </c>
      <c r="O7014" s="197">
        <v>20000</v>
      </c>
      <c r="P7014" s="124" t="s">
        <v>1314</v>
      </c>
    </row>
    <row r="7015" spans="1:16" ht="51">
      <c r="A7015" s="266" t="s">
        <v>619</v>
      </c>
      <c r="B7015" s="124"/>
      <c r="C7015" s="125" t="s">
        <v>713</v>
      </c>
      <c r="D7015" s="195">
        <v>43250</v>
      </c>
      <c r="E7015" s="124" t="s">
        <v>12324</v>
      </c>
      <c r="F7015" s="124" t="s">
        <v>3</v>
      </c>
      <c r="G7015" s="124">
        <v>1627221</v>
      </c>
      <c r="H7015" s="124"/>
      <c r="I7015" s="128" t="s">
        <v>14429</v>
      </c>
      <c r="J7015" s="124"/>
      <c r="K7015" s="124"/>
      <c r="L7015" s="124"/>
      <c r="M7015" s="124"/>
      <c r="N7015" s="197">
        <v>0</v>
      </c>
      <c r="O7015" s="197">
        <v>11.33</v>
      </c>
      <c r="P7015" s="124" t="s">
        <v>1314</v>
      </c>
    </row>
    <row r="7016" spans="1:16" ht="51">
      <c r="A7016" s="266">
        <v>130</v>
      </c>
      <c r="B7016" s="124"/>
      <c r="C7016" s="125" t="s">
        <v>727</v>
      </c>
      <c r="D7016" s="195">
        <v>43250</v>
      </c>
      <c r="E7016" s="124" t="s">
        <v>12325</v>
      </c>
      <c r="F7016" s="124" t="s">
        <v>3</v>
      </c>
      <c r="G7016" s="124">
        <v>1627246</v>
      </c>
      <c r="H7016" s="124"/>
      <c r="I7016" s="128" t="s">
        <v>14430</v>
      </c>
      <c r="J7016" s="124"/>
      <c r="K7016" s="124"/>
      <c r="L7016" s="124"/>
      <c r="M7016" s="124"/>
      <c r="N7016" s="197">
        <v>0</v>
      </c>
      <c r="O7016" s="197">
        <v>400000</v>
      </c>
      <c r="P7016" s="124" t="s">
        <v>1314</v>
      </c>
    </row>
    <row r="7017" spans="1:16" ht="63.75">
      <c r="A7017" s="266">
        <v>650</v>
      </c>
      <c r="B7017" s="124"/>
      <c r="C7017" s="125" t="s">
        <v>232</v>
      </c>
      <c r="D7017" s="195">
        <v>43250</v>
      </c>
      <c r="E7017" s="124" t="s">
        <v>12326</v>
      </c>
      <c r="F7017" s="124" t="s">
        <v>3</v>
      </c>
      <c r="G7017" s="124">
        <v>1627249</v>
      </c>
      <c r="H7017" s="124"/>
      <c r="I7017" s="128" t="s">
        <v>14431</v>
      </c>
      <c r="J7017" s="124"/>
      <c r="K7017" s="124"/>
      <c r="L7017" s="124"/>
      <c r="M7017" s="124"/>
      <c r="N7017" s="197">
        <v>0</v>
      </c>
      <c r="O7017" s="197">
        <v>291.34000000000003</v>
      </c>
      <c r="P7017" s="124" t="s">
        <v>1314</v>
      </c>
    </row>
    <row r="7018" spans="1:16" ht="51">
      <c r="A7018" s="266" t="s">
        <v>626</v>
      </c>
      <c r="B7018" s="124"/>
      <c r="C7018" s="125" t="s">
        <v>1234</v>
      </c>
      <c r="D7018" s="195">
        <v>43250</v>
      </c>
      <c r="E7018" s="124" t="s">
        <v>12327</v>
      </c>
      <c r="F7018" s="124" t="s">
        <v>3</v>
      </c>
      <c r="G7018" s="124">
        <v>1627252</v>
      </c>
      <c r="H7018" s="124"/>
      <c r="I7018" s="128" t="s">
        <v>14432</v>
      </c>
      <c r="J7018" s="124"/>
      <c r="K7018" s="124"/>
      <c r="L7018" s="124"/>
      <c r="M7018" s="124"/>
      <c r="N7018" s="197">
        <v>0</v>
      </c>
      <c r="O7018" s="197">
        <v>1016.96</v>
      </c>
      <c r="P7018" s="124" t="s">
        <v>1314</v>
      </c>
    </row>
    <row r="7019" spans="1:16" ht="51">
      <c r="A7019" s="266">
        <v>650</v>
      </c>
      <c r="B7019" s="124"/>
      <c r="C7019" s="125" t="s">
        <v>232</v>
      </c>
      <c r="D7019" s="195">
        <v>43250</v>
      </c>
      <c r="E7019" s="124" t="s">
        <v>12328</v>
      </c>
      <c r="F7019" s="124" t="s">
        <v>3</v>
      </c>
      <c r="G7019" s="124">
        <v>1627255</v>
      </c>
      <c r="H7019" s="124"/>
      <c r="I7019" s="128" t="s">
        <v>14433</v>
      </c>
      <c r="J7019" s="124"/>
      <c r="K7019" s="124"/>
      <c r="L7019" s="124"/>
      <c r="M7019" s="124"/>
      <c r="N7019" s="197">
        <v>0</v>
      </c>
      <c r="O7019" s="197">
        <v>25349.279999999999</v>
      </c>
      <c r="P7019" s="124" t="s">
        <v>1314</v>
      </c>
    </row>
    <row r="7020" spans="1:16" ht="51">
      <c r="A7020" s="266">
        <v>342</v>
      </c>
      <c r="B7020" s="124"/>
      <c r="C7020" s="125" t="s">
        <v>816</v>
      </c>
      <c r="D7020" s="195">
        <v>43250</v>
      </c>
      <c r="E7020" s="124" t="s">
        <v>12329</v>
      </c>
      <c r="F7020" s="124" t="s">
        <v>3</v>
      </c>
      <c r="G7020" s="124">
        <v>1627259</v>
      </c>
      <c r="H7020" s="124"/>
      <c r="I7020" s="128" t="s">
        <v>14434</v>
      </c>
      <c r="J7020" s="124"/>
      <c r="K7020" s="124"/>
      <c r="L7020" s="124"/>
      <c r="M7020" s="124"/>
      <c r="N7020" s="197">
        <v>0</v>
      </c>
      <c r="O7020" s="197">
        <v>17.900000000000002</v>
      </c>
      <c r="P7020" s="124" t="s">
        <v>1314</v>
      </c>
    </row>
    <row r="7021" spans="1:16" ht="51">
      <c r="A7021" s="266" t="s">
        <v>619</v>
      </c>
      <c r="B7021" s="124"/>
      <c r="C7021" s="125" t="s">
        <v>713</v>
      </c>
      <c r="D7021" s="195">
        <v>43250</v>
      </c>
      <c r="E7021" s="124" t="s">
        <v>12330</v>
      </c>
      <c r="F7021" s="124" t="s">
        <v>3</v>
      </c>
      <c r="G7021" s="124">
        <v>1627260</v>
      </c>
      <c r="H7021" s="124"/>
      <c r="I7021" s="128" t="s">
        <v>14435</v>
      </c>
      <c r="J7021" s="124"/>
      <c r="K7021" s="124"/>
      <c r="L7021" s="124"/>
      <c r="M7021" s="124"/>
      <c r="N7021" s="197">
        <v>0</v>
      </c>
      <c r="O7021" s="197">
        <v>2268.6</v>
      </c>
      <c r="P7021" s="124" t="s">
        <v>1314</v>
      </c>
    </row>
    <row r="7022" spans="1:16" ht="51">
      <c r="A7022" s="266" t="s">
        <v>619</v>
      </c>
      <c r="B7022" s="124"/>
      <c r="C7022" s="125" t="s">
        <v>713</v>
      </c>
      <c r="D7022" s="195">
        <v>43250</v>
      </c>
      <c r="E7022" s="124" t="s">
        <v>12331</v>
      </c>
      <c r="F7022" s="124" t="s">
        <v>3</v>
      </c>
      <c r="G7022" s="124">
        <v>1627262</v>
      </c>
      <c r="H7022" s="124"/>
      <c r="I7022" s="128" t="s">
        <v>14436</v>
      </c>
      <c r="J7022" s="124"/>
      <c r="K7022" s="124"/>
      <c r="L7022" s="124"/>
      <c r="M7022" s="124"/>
      <c r="N7022" s="197">
        <v>0</v>
      </c>
      <c r="O7022" s="197">
        <v>333.68</v>
      </c>
      <c r="P7022" s="124" t="s">
        <v>1314</v>
      </c>
    </row>
    <row r="7023" spans="1:16" ht="51">
      <c r="A7023" s="266">
        <v>342</v>
      </c>
      <c r="B7023" s="124"/>
      <c r="C7023" s="125" t="s">
        <v>816</v>
      </c>
      <c r="D7023" s="195">
        <v>43250</v>
      </c>
      <c r="E7023" s="124" t="s">
        <v>12332</v>
      </c>
      <c r="F7023" s="124" t="s">
        <v>3</v>
      </c>
      <c r="G7023" s="124">
        <v>1627263</v>
      </c>
      <c r="H7023" s="124"/>
      <c r="I7023" s="128" t="s">
        <v>14437</v>
      </c>
      <c r="J7023" s="124"/>
      <c r="K7023" s="124"/>
      <c r="L7023" s="124"/>
      <c r="M7023" s="124"/>
      <c r="N7023" s="197">
        <v>0</v>
      </c>
      <c r="O7023" s="197">
        <v>1607</v>
      </c>
      <c r="P7023" s="124" t="s">
        <v>1314</v>
      </c>
    </row>
    <row r="7024" spans="1:16" ht="51">
      <c r="A7024" s="266">
        <v>650</v>
      </c>
      <c r="B7024" s="124"/>
      <c r="C7024" s="125" t="s">
        <v>232</v>
      </c>
      <c r="D7024" s="195">
        <v>43250</v>
      </c>
      <c r="E7024" s="124" t="s">
        <v>12333</v>
      </c>
      <c r="F7024" s="124" t="s">
        <v>3</v>
      </c>
      <c r="G7024" s="124">
        <v>1627264</v>
      </c>
      <c r="H7024" s="124"/>
      <c r="I7024" s="128" t="s">
        <v>14438</v>
      </c>
      <c r="J7024" s="124"/>
      <c r="K7024" s="124"/>
      <c r="L7024" s="124"/>
      <c r="M7024" s="124"/>
      <c r="N7024" s="197">
        <v>0</v>
      </c>
      <c r="O7024" s="197">
        <v>536.33000000000004</v>
      </c>
      <c r="P7024" s="124" t="s">
        <v>1314</v>
      </c>
    </row>
    <row r="7025" spans="1:16" ht="51">
      <c r="A7025" s="266">
        <v>87</v>
      </c>
      <c r="B7025" s="124"/>
      <c r="C7025" s="125" t="s">
        <v>711</v>
      </c>
      <c r="D7025" s="195">
        <v>43250</v>
      </c>
      <c r="E7025" s="124" t="s">
        <v>12334</v>
      </c>
      <c r="F7025" s="124" t="s">
        <v>3</v>
      </c>
      <c r="G7025" s="124">
        <v>1627265</v>
      </c>
      <c r="H7025" s="124"/>
      <c r="I7025" s="128" t="s">
        <v>14439</v>
      </c>
      <c r="J7025" s="124"/>
      <c r="K7025" s="124"/>
      <c r="L7025" s="124"/>
      <c r="M7025" s="124"/>
      <c r="N7025" s="197">
        <v>0</v>
      </c>
      <c r="O7025" s="197">
        <v>33090.43</v>
      </c>
      <c r="P7025" s="124" t="s">
        <v>1314</v>
      </c>
    </row>
    <row r="7026" spans="1:16" ht="51">
      <c r="A7026" s="266">
        <v>342</v>
      </c>
      <c r="B7026" s="124"/>
      <c r="C7026" s="125" t="s">
        <v>816</v>
      </c>
      <c r="D7026" s="195">
        <v>43250</v>
      </c>
      <c r="E7026" s="124" t="s">
        <v>12335</v>
      </c>
      <c r="F7026" s="124" t="s">
        <v>3</v>
      </c>
      <c r="G7026" s="124">
        <v>1627266</v>
      </c>
      <c r="H7026" s="124"/>
      <c r="I7026" s="128" t="s">
        <v>14440</v>
      </c>
      <c r="J7026" s="124"/>
      <c r="K7026" s="124"/>
      <c r="L7026" s="124"/>
      <c r="M7026" s="124"/>
      <c r="N7026" s="197">
        <v>0</v>
      </c>
      <c r="O7026" s="197">
        <v>2541.8000000000002</v>
      </c>
      <c r="P7026" s="124" t="s">
        <v>1314</v>
      </c>
    </row>
    <row r="7027" spans="1:16" ht="51">
      <c r="A7027" s="266">
        <v>86</v>
      </c>
      <c r="B7027" s="124"/>
      <c r="C7027" s="125" t="s">
        <v>710</v>
      </c>
      <c r="D7027" s="195">
        <v>43250</v>
      </c>
      <c r="E7027" s="124" t="s">
        <v>12336</v>
      </c>
      <c r="F7027" s="124" t="s">
        <v>3</v>
      </c>
      <c r="G7027" s="124">
        <v>1627188</v>
      </c>
      <c r="H7027" s="124"/>
      <c r="I7027" s="128" t="s">
        <v>14441</v>
      </c>
      <c r="J7027" s="124"/>
      <c r="K7027" s="124"/>
      <c r="L7027" s="124"/>
      <c r="M7027" s="124"/>
      <c r="N7027" s="197">
        <v>0</v>
      </c>
      <c r="O7027" s="197">
        <v>371</v>
      </c>
      <c r="P7027" s="124" t="s">
        <v>1314</v>
      </c>
    </row>
    <row r="7028" spans="1:16" ht="51">
      <c r="A7028" s="266">
        <v>86</v>
      </c>
      <c r="B7028" s="124"/>
      <c r="C7028" s="125" t="s">
        <v>710</v>
      </c>
      <c r="D7028" s="195">
        <v>43250</v>
      </c>
      <c r="E7028" s="124" t="s">
        <v>12337</v>
      </c>
      <c r="F7028" s="124" t="s">
        <v>3</v>
      </c>
      <c r="G7028" s="124">
        <v>1627189</v>
      </c>
      <c r="H7028" s="124"/>
      <c r="I7028" s="128" t="s">
        <v>14442</v>
      </c>
      <c r="J7028" s="124"/>
      <c r="K7028" s="124"/>
      <c r="L7028" s="124"/>
      <c r="M7028" s="124"/>
      <c r="N7028" s="197">
        <v>0</v>
      </c>
      <c r="O7028" s="197">
        <v>255</v>
      </c>
      <c r="P7028" s="124" t="s">
        <v>1314</v>
      </c>
    </row>
    <row r="7029" spans="1:16" ht="51">
      <c r="A7029" s="266" t="s">
        <v>619</v>
      </c>
      <c r="B7029" s="124"/>
      <c r="C7029" s="125" t="s">
        <v>713</v>
      </c>
      <c r="D7029" s="195">
        <v>43250</v>
      </c>
      <c r="E7029" s="124" t="s">
        <v>12338</v>
      </c>
      <c r="F7029" s="124" t="s">
        <v>3</v>
      </c>
      <c r="G7029" s="124">
        <v>1627190</v>
      </c>
      <c r="H7029" s="124"/>
      <c r="I7029" s="128" t="s">
        <v>14443</v>
      </c>
      <c r="J7029" s="124"/>
      <c r="K7029" s="124"/>
      <c r="L7029" s="124"/>
      <c r="M7029" s="124"/>
      <c r="N7029" s="197">
        <v>0</v>
      </c>
      <c r="O7029" s="197">
        <v>1836.54</v>
      </c>
      <c r="P7029" s="124" t="s">
        <v>1314</v>
      </c>
    </row>
    <row r="7030" spans="1:16" ht="51">
      <c r="A7030" s="266">
        <v>41</v>
      </c>
      <c r="B7030" s="124"/>
      <c r="C7030" s="125" t="s">
        <v>697</v>
      </c>
      <c r="D7030" s="195">
        <v>43250</v>
      </c>
      <c r="E7030" s="124" t="s">
        <v>12339</v>
      </c>
      <c r="F7030" s="124" t="s">
        <v>3</v>
      </c>
      <c r="G7030" s="124">
        <v>1627199</v>
      </c>
      <c r="H7030" s="124"/>
      <c r="I7030" s="128" t="s">
        <v>14444</v>
      </c>
      <c r="J7030" s="124"/>
      <c r="K7030" s="124"/>
      <c r="L7030" s="124"/>
      <c r="M7030" s="124"/>
      <c r="N7030" s="197">
        <v>0</v>
      </c>
      <c r="O7030" s="197">
        <v>36</v>
      </c>
      <c r="P7030" s="124" t="s">
        <v>1314</v>
      </c>
    </row>
    <row r="7031" spans="1:16" ht="51">
      <c r="A7031" s="266" t="s">
        <v>619</v>
      </c>
      <c r="B7031" s="124"/>
      <c r="C7031" s="125" t="s">
        <v>713</v>
      </c>
      <c r="D7031" s="195">
        <v>43250</v>
      </c>
      <c r="E7031" s="124" t="s">
        <v>12340</v>
      </c>
      <c r="F7031" s="124" t="s">
        <v>3</v>
      </c>
      <c r="G7031" s="124">
        <v>1627204</v>
      </c>
      <c r="H7031" s="124"/>
      <c r="I7031" s="128" t="s">
        <v>14445</v>
      </c>
      <c r="J7031" s="124"/>
      <c r="K7031" s="124"/>
      <c r="L7031" s="124"/>
      <c r="M7031" s="124"/>
      <c r="N7031" s="197">
        <v>0</v>
      </c>
      <c r="O7031" s="197">
        <v>599.99</v>
      </c>
      <c r="P7031" s="124" t="s">
        <v>1314</v>
      </c>
    </row>
    <row r="7032" spans="1:16" ht="51">
      <c r="A7032" s="266" t="s">
        <v>619</v>
      </c>
      <c r="B7032" s="124"/>
      <c r="C7032" s="125" t="s">
        <v>713</v>
      </c>
      <c r="D7032" s="195">
        <v>43250</v>
      </c>
      <c r="E7032" s="124" t="s">
        <v>12341</v>
      </c>
      <c r="F7032" s="124" t="s">
        <v>3</v>
      </c>
      <c r="G7032" s="124">
        <v>1627207</v>
      </c>
      <c r="H7032" s="124"/>
      <c r="I7032" s="128" t="s">
        <v>14446</v>
      </c>
      <c r="J7032" s="124"/>
      <c r="K7032" s="124"/>
      <c r="L7032" s="124"/>
      <c r="M7032" s="124"/>
      <c r="N7032" s="197">
        <v>0</v>
      </c>
      <c r="O7032" s="197">
        <v>718.7</v>
      </c>
      <c r="P7032" s="124" t="s">
        <v>1314</v>
      </c>
    </row>
    <row r="7033" spans="1:16" ht="51">
      <c r="A7033" s="266">
        <v>35</v>
      </c>
      <c r="B7033" s="124"/>
      <c r="C7033" s="125" t="s">
        <v>696</v>
      </c>
      <c r="D7033" s="195">
        <v>43250</v>
      </c>
      <c r="E7033" s="124" t="s">
        <v>12342</v>
      </c>
      <c r="F7033" s="124" t="s">
        <v>3</v>
      </c>
      <c r="G7033" s="124">
        <v>1627212</v>
      </c>
      <c r="H7033" s="124"/>
      <c r="I7033" s="128" t="s">
        <v>14447</v>
      </c>
      <c r="J7033" s="124"/>
      <c r="K7033" s="124"/>
      <c r="L7033" s="124"/>
      <c r="M7033" s="124"/>
      <c r="N7033" s="197">
        <v>0</v>
      </c>
      <c r="O7033" s="197">
        <v>2252.61</v>
      </c>
      <c r="P7033" s="124" t="s">
        <v>1314</v>
      </c>
    </row>
    <row r="7034" spans="1:16" ht="51">
      <c r="A7034" s="266">
        <v>132</v>
      </c>
      <c r="B7034" s="124"/>
      <c r="C7034" s="125" t="s">
        <v>728</v>
      </c>
      <c r="D7034" s="195">
        <v>43250</v>
      </c>
      <c r="E7034" s="124" t="s">
        <v>12343</v>
      </c>
      <c r="F7034" s="124" t="s">
        <v>3</v>
      </c>
      <c r="G7034" s="124">
        <v>1627213</v>
      </c>
      <c r="H7034" s="124"/>
      <c r="I7034" s="128" t="s">
        <v>14448</v>
      </c>
      <c r="J7034" s="124"/>
      <c r="K7034" s="124"/>
      <c r="L7034" s="124"/>
      <c r="M7034" s="124"/>
      <c r="N7034" s="197">
        <v>0</v>
      </c>
      <c r="O7034" s="197">
        <v>785.61</v>
      </c>
      <c r="P7034" s="124" t="s">
        <v>1314</v>
      </c>
    </row>
    <row r="7035" spans="1:16" ht="63.75">
      <c r="A7035" s="266">
        <v>513</v>
      </c>
      <c r="B7035" s="124"/>
      <c r="C7035" s="125" t="s">
        <v>201</v>
      </c>
      <c r="D7035" s="195">
        <v>43250</v>
      </c>
      <c r="E7035" s="124" t="s">
        <v>12344</v>
      </c>
      <c r="F7035" s="124" t="s">
        <v>15</v>
      </c>
      <c r="G7035" s="124">
        <v>749134</v>
      </c>
      <c r="H7035" s="124"/>
      <c r="I7035" s="128" t="s">
        <v>14449</v>
      </c>
      <c r="J7035" s="124"/>
      <c r="K7035" s="124"/>
      <c r="L7035" s="124"/>
      <c r="M7035" s="124"/>
      <c r="N7035" s="197">
        <v>50</v>
      </c>
      <c r="O7035" s="197">
        <v>0</v>
      </c>
      <c r="P7035" s="124" t="s">
        <v>1314</v>
      </c>
    </row>
    <row r="7036" spans="1:16" ht="63.75">
      <c r="A7036" s="266">
        <v>513</v>
      </c>
      <c r="B7036" s="124"/>
      <c r="C7036" s="125" t="s">
        <v>201</v>
      </c>
      <c r="D7036" s="195">
        <v>43250</v>
      </c>
      <c r="E7036" s="124" t="s">
        <v>12345</v>
      </c>
      <c r="F7036" s="124" t="s">
        <v>15</v>
      </c>
      <c r="G7036" s="124">
        <v>749131</v>
      </c>
      <c r="H7036" s="124"/>
      <c r="I7036" s="128" t="s">
        <v>14450</v>
      </c>
      <c r="J7036" s="124"/>
      <c r="K7036" s="124"/>
      <c r="L7036" s="124"/>
      <c r="M7036" s="124"/>
      <c r="N7036" s="197">
        <v>50</v>
      </c>
      <c r="O7036" s="197">
        <v>0</v>
      </c>
      <c r="P7036" s="124" t="s">
        <v>1314</v>
      </c>
    </row>
    <row r="7037" spans="1:16" ht="63.75">
      <c r="A7037" s="266">
        <v>513</v>
      </c>
      <c r="B7037" s="124"/>
      <c r="C7037" s="125" t="s">
        <v>201</v>
      </c>
      <c r="D7037" s="195">
        <v>43250</v>
      </c>
      <c r="E7037" s="124" t="s">
        <v>12346</v>
      </c>
      <c r="F7037" s="124" t="s">
        <v>15</v>
      </c>
      <c r="G7037" s="124">
        <v>749141</v>
      </c>
      <c r="H7037" s="124"/>
      <c r="I7037" s="128" t="s">
        <v>14451</v>
      </c>
      <c r="J7037" s="124"/>
      <c r="K7037" s="124"/>
      <c r="L7037" s="124"/>
      <c r="M7037" s="124"/>
      <c r="N7037" s="197">
        <v>50</v>
      </c>
      <c r="O7037" s="197">
        <v>0</v>
      </c>
      <c r="P7037" s="124" t="s">
        <v>1314</v>
      </c>
    </row>
    <row r="7038" spans="1:16" ht="76.5">
      <c r="A7038" s="266">
        <v>16</v>
      </c>
      <c r="B7038" s="124"/>
      <c r="C7038" s="125" t="s">
        <v>692</v>
      </c>
      <c r="D7038" s="195">
        <v>43250</v>
      </c>
      <c r="E7038" s="124" t="s">
        <v>12347</v>
      </c>
      <c r="F7038" s="124" t="s">
        <v>1257</v>
      </c>
      <c r="G7038" s="124">
        <v>5089</v>
      </c>
      <c r="H7038" s="124"/>
      <c r="I7038" s="128" t="s">
        <v>14452</v>
      </c>
      <c r="J7038" s="124"/>
      <c r="K7038" s="124"/>
      <c r="L7038" s="124"/>
      <c r="M7038" s="124"/>
      <c r="N7038" s="197">
        <v>429.56</v>
      </c>
      <c r="O7038" s="197">
        <v>0</v>
      </c>
      <c r="P7038" s="124" t="s">
        <v>1314</v>
      </c>
    </row>
    <row r="7039" spans="1:16" ht="63.75">
      <c r="A7039" s="266">
        <v>16</v>
      </c>
      <c r="B7039" s="124"/>
      <c r="C7039" s="125" t="s">
        <v>692</v>
      </c>
      <c r="D7039" s="195">
        <v>43250</v>
      </c>
      <c r="E7039" s="124" t="s">
        <v>12348</v>
      </c>
      <c r="F7039" s="124" t="s">
        <v>15</v>
      </c>
      <c r="G7039" s="124">
        <v>5089</v>
      </c>
      <c r="H7039" s="124"/>
      <c r="I7039" s="128" t="s">
        <v>14453</v>
      </c>
      <c r="J7039" s="124"/>
      <c r="K7039" s="124"/>
      <c r="L7039" s="124"/>
      <c r="M7039" s="124"/>
      <c r="N7039" s="197">
        <v>286.26</v>
      </c>
      <c r="O7039" s="197">
        <v>0</v>
      </c>
      <c r="P7039" s="124" t="s">
        <v>1314</v>
      </c>
    </row>
    <row r="7040" spans="1:16" ht="63.75">
      <c r="A7040" s="266">
        <v>16</v>
      </c>
      <c r="B7040" s="124"/>
      <c r="C7040" s="125" t="s">
        <v>692</v>
      </c>
      <c r="D7040" s="195">
        <v>43250</v>
      </c>
      <c r="E7040" s="124" t="s">
        <v>12349</v>
      </c>
      <c r="F7040" s="124" t="s">
        <v>1257</v>
      </c>
      <c r="G7040" s="124">
        <v>5058</v>
      </c>
      <c r="H7040" s="124"/>
      <c r="I7040" s="128" t="s">
        <v>14454</v>
      </c>
      <c r="J7040" s="124"/>
      <c r="K7040" s="124"/>
      <c r="L7040" s="124"/>
      <c r="M7040" s="124"/>
      <c r="N7040" s="197">
        <v>333.19</v>
      </c>
      <c r="O7040" s="197">
        <v>0</v>
      </c>
      <c r="P7040" s="124" t="s">
        <v>1314</v>
      </c>
    </row>
    <row r="7041" spans="1:16" ht="51">
      <c r="A7041" s="266" t="s">
        <v>620</v>
      </c>
      <c r="B7041" s="124"/>
      <c r="C7041" s="125" t="s">
        <v>714</v>
      </c>
      <c r="D7041" s="195">
        <v>43250</v>
      </c>
      <c r="E7041" s="124" t="s">
        <v>12350</v>
      </c>
      <c r="F7041" s="124" t="s">
        <v>11</v>
      </c>
      <c r="G7041" s="124">
        <v>10813</v>
      </c>
      <c r="H7041" s="124"/>
      <c r="I7041" s="128" t="s">
        <v>14455</v>
      </c>
      <c r="J7041" s="124"/>
      <c r="K7041" s="124"/>
      <c r="L7041" s="124"/>
      <c r="M7041" s="124"/>
      <c r="N7041" s="197">
        <v>6113.14</v>
      </c>
      <c r="O7041" s="197">
        <v>0</v>
      </c>
      <c r="P7041" s="124" t="s">
        <v>1314</v>
      </c>
    </row>
    <row r="7042" spans="1:16" ht="63.75">
      <c r="A7042" s="266">
        <v>16</v>
      </c>
      <c r="B7042" s="124"/>
      <c r="C7042" s="125" t="s">
        <v>692</v>
      </c>
      <c r="D7042" s="195">
        <v>43250</v>
      </c>
      <c r="E7042" s="124" t="s">
        <v>12351</v>
      </c>
      <c r="F7042" s="124" t="s">
        <v>15</v>
      </c>
      <c r="G7042" s="124">
        <v>5058</v>
      </c>
      <c r="H7042" s="124"/>
      <c r="I7042" s="128" t="s">
        <v>14456</v>
      </c>
      <c r="J7042" s="124"/>
      <c r="K7042" s="124"/>
      <c r="L7042" s="124"/>
      <c r="M7042" s="124"/>
      <c r="N7042" s="197">
        <v>291.81</v>
      </c>
      <c r="O7042" s="197">
        <v>0</v>
      </c>
      <c r="P7042" s="124" t="s">
        <v>1314</v>
      </c>
    </row>
    <row r="7043" spans="1:16" ht="63.75">
      <c r="A7043" s="266">
        <v>35</v>
      </c>
      <c r="B7043" s="124"/>
      <c r="C7043" s="125" t="s">
        <v>696</v>
      </c>
      <c r="D7043" s="195">
        <v>43250</v>
      </c>
      <c r="E7043" s="124" t="s">
        <v>12352</v>
      </c>
      <c r="F7043" s="124" t="s">
        <v>1315</v>
      </c>
      <c r="G7043" s="124">
        <v>17864150</v>
      </c>
      <c r="H7043" s="124"/>
      <c r="I7043" s="128" t="s">
        <v>14457</v>
      </c>
      <c r="J7043" s="124"/>
      <c r="K7043" s="124"/>
      <c r="L7043" s="124"/>
      <c r="M7043" s="124"/>
      <c r="N7043" s="197">
        <v>0</v>
      </c>
      <c r="O7043" s="197">
        <v>4584.88</v>
      </c>
      <c r="P7043" s="124" t="s">
        <v>1314</v>
      </c>
    </row>
    <row r="7044" spans="1:16" ht="76.5">
      <c r="A7044" s="266">
        <v>35</v>
      </c>
      <c r="B7044" s="124"/>
      <c r="C7044" s="125" t="s">
        <v>696</v>
      </c>
      <c r="D7044" s="195">
        <v>43250</v>
      </c>
      <c r="E7044" s="124" t="s">
        <v>12353</v>
      </c>
      <c r="F7044" s="124" t="s">
        <v>1315</v>
      </c>
      <c r="G7044" s="124">
        <v>17864189</v>
      </c>
      <c r="H7044" s="124"/>
      <c r="I7044" s="128" t="s">
        <v>14458</v>
      </c>
      <c r="J7044" s="124"/>
      <c r="K7044" s="124"/>
      <c r="L7044" s="124"/>
      <c r="M7044" s="124"/>
      <c r="N7044" s="197">
        <v>0</v>
      </c>
      <c r="O7044" s="197">
        <v>10787.99</v>
      </c>
      <c r="P7044" s="124" t="s">
        <v>1314</v>
      </c>
    </row>
    <row r="7045" spans="1:16" ht="76.5">
      <c r="A7045" s="266">
        <v>35</v>
      </c>
      <c r="B7045" s="124"/>
      <c r="C7045" s="125" t="s">
        <v>696</v>
      </c>
      <c r="D7045" s="195">
        <v>43250</v>
      </c>
      <c r="E7045" s="124" t="s">
        <v>12354</v>
      </c>
      <c r="F7045" s="124" t="s">
        <v>1315</v>
      </c>
      <c r="G7045" s="124">
        <v>17864209</v>
      </c>
      <c r="H7045" s="124"/>
      <c r="I7045" s="128" t="s">
        <v>14459</v>
      </c>
      <c r="J7045" s="124"/>
      <c r="K7045" s="124"/>
      <c r="L7045" s="124"/>
      <c r="M7045" s="124"/>
      <c r="N7045" s="197">
        <v>0</v>
      </c>
      <c r="O7045" s="197">
        <v>105119.6</v>
      </c>
      <c r="P7045" s="124" t="s">
        <v>1314</v>
      </c>
    </row>
    <row r="7046" spans="1:16" ht="76.5">
      <c r="A7046" s="266">
        <v>35</v>
      </c>
      <c r="B7046" s="124"/>
      <c r="C7046" s="125" t="s">
        <v>696</v>
      </c>
      <c r="D7046" s="195">
        <v>43250</v>
      </c>
      <c r="E7046" s="124" t="s">
        <v>12355</v>
      </c>
      <c r="F7046" s="124" t="s">
        <v>1315</v>
      </c>
      <c r="G7046" s="124">
        <v>17864213</v>
      </c>
      <c r="H7046" s="124"/>
      <c r="I7046" s="128" t="s">
        <v>14460</v>
      </c>
      <c r="J7046" s="124"/>
      <c r="K7046" s="124"/>
      <c r="L7046" s="124"/>
      <c r="M7046" s="124"/>
      <c r="N7046" s="197">
        <v>0</v>
      </c>
      <c r="O7046" s="197">
        <v>161393.07999999999</v>
      </c>
      <c r="P7046" s="124" t="s">
        <v>1314</v>
      </c>
    </row>
    <row r="7047" spans="1:16" ht="51">
      <c r="A7047" s="266">
        <v>35</v>
      </c>
      <c r="B7047" s="124"/>
      <c r="C7047" s="125" t="s">
        <v>696</v>
      </c>
      <c r="D7047" s="195">
        <v>43250</v>
      </c>
      <c r="E7047" s="124" t="s">
        <v>12356</v>
      </c>
      <c r="F7047" s="124" t="s">
        <v>1315</v>
      </c>
      <c r="G7047" s="124">
        <v>17864238</v>
      </c>
      <c r="H7047" s="124"/>
      <c r="I7047" s="128" t="s">
        <v>14461</v>
      </c>
      <c r="J7047" s="124"/>
      <c r="K7047" s="124"/>
      <c r="L7047" s="124"/>
      <c r="M7047" s="124"/>
      <c r="N7047" s="197">
        <v>0</v>
      </c>
      <c r="O7047" s="197">
        <v>256824.4</v>
      </c>
      <c r="P7047" s="124" t="s">
        <v>1314</v>
      </c>
    </row>
    <row r="7048" spans="1:16" ht="63.75">
      <c r="A7048" s="266">
        <v>35</v>
      </c>
      <c r="B7048" s="124"/>
      <c r="C7048" s="125" t="s">
        <v>696</v>
      </c>
      <c r="D7048" s="195">
        <v>43250</v>
      </c>
      <c r="E7048" s="124" t="s">
        <v>12357</v>
      </c>
      <c r="F7048" s="124" t="s">
        <v>1315</v>
      </c>
      <c r="G7048" s="124">
        <v>17864271</v>
      </c>
      <c r="H7048" s="124"/>
      <c r="I7048" s="128" t="s">
        <v>14462</v>
      </c>
      <c r="J7048" s="124"/>
      <c r="K7048" s="124"/>
      <c r="L7048" s="124"/>
      <c r="M7048" s="124"/>
      <c r="N7048" s="197">
        <v>0</v>
      </c>
      <c r="O7048" s="197">
        <v>28120.46</v>
      </c>
      <c r="P7048" s="124" t="s">
        <v>1314</v>
      </c>
    </row>
    <row r="7049" spans="1:16" ht="63.75">
      <c r="A7049" s="266">
        <v>16</v>
      </c>
      <c r="B7049" s="124"/>
      <c r="C7049" s="125" t="s">
        <v>692</v>
      </c>
      <c r="D7049" s="195">
        <v>43250</v>
      </c>
      <c r="E7049" s="124" t="s">
        <v>12358</v>
      </c>
      <c r="F7049" s="124" t="s">
        <v>1257</v>
      </c>
      <c r="G7049" s="124">
        <v>5070</v>
      </c>
      <c r="H7049" s="124"/>
      <c r="I7049" s="128" t="s">
        <v>14463</v>
      </c>
      <c r="J7049" s="124"/>
      <c r="K7049" s="124"/>
      <c r="L7049" s="124"/>
      <c r="M7049" s="124"/>
      <c r="N7049" s="197">
        <v>751.11</v>
      </c>
      <c r="O7049" s="197">
        <v>0</v>
      </c>
      <c r="P7049" s="124" t="s">
        <v>1314</v>
      </c>
    </row>
    <row r="7050" spans="1:16" ht="63.75">
      <c r="A7050" s="266">
        <v>16</v>
      </c>
      <c r="B7050" s="124"/>
      <c r="C7050" s="125" t="s">
        <v>692</v>
      </c>
      <c r="D7050" s="195">
        <v>43250</v>
      </c>
      <c r="E7050" s="124" t="s">
        <v>12359</v>
      </c>
      <c r="F7050" s="124" t="s">
        <v>15</v>
      </c>
      <c r="G7050" s="124">
        <v>5070</v>
      </c>
      <c r="H7050" s="124"/>
      <c r="I7050" s="128" t="s">
        <v>14464</v>
      </c>
      <c r="J7050" s="124"/>
      <c r="K7050" s="124"/>
      <c r="L7050" s="124"/>
      <c r="M7050" s="124"/>
      <c r="N7050" s="197">
        <v>297.02999999999997</v>
      </c>
      <c r="O7050" s="197">
        <v>0</v>
      </c>
      <c r="P7050" s="124" t="s">
        <v>1314</v>
      </c>
    </row>
    <row r="7051" spans="1:16" ht="51">
      <c r="A7051" s="266">
        <v>340</v>
      </c>
      <c r="B7051" s="124"/>
      <c r="C7051" s="125" t="s">
        <v>814</v>
      </c>
      <c r="D7051" s="195">
        <v>43250</v>
      </c>
      <c r="E7051" s="124" t="s">
        <v>12360</v>
      </c>
      <c r="F7051" s="124" t="s">
        <v>6</v>
      </c>
      <c r="G7051" s="124">
        <v>980608</v>
      </c>
      <c r="H7051" s="124"/>
      <c r="I7051" s="128" t="s">
        <v>14465</v>
      </c>
      <c r="J7051" s="124"/>
      <c r="K7051" s="124"/>
      <c r="L7051" s="124"/>
      <c r="M7051" s="124"/>
      <c r="N7051" s="197">
        <v>0</v>
      </c>
      <c r="O7051" s="197">
        <v>3.48</v>
      </c>
      <c r="P7051" s="124" t="s">
        <v>1314</v>
      </c>
    </row>
    <row r="7052" spans="1:16" ht="102">
      <c r="A7052" s="266">
        <v>20</v>
      </c>
      <c r="B7052" s="124"/>
      <c r="C7052" s="125" t="s">
        <v>693</v>
      </c>
      <c r="D7052" s="195">
        <v>43250</v>
      </c>
      <c r="E7052" s="124" t="s">
        <v>12361</v>
      </c>
      <c r="F7052" s="124" t="s">
        <v>15</v>
      </c>
      <c r="G7052" s="124">
        <v>5111</v>
      </c>
      <c r="H7052" s="124"/>
      <c r="I7052" s="128" t="s">
        <v>14466</v>
      </c>
      <c r="J7052" s="124"/>
      <c r="K7052" s="124"/>
      <c r="L7052" s="124"/>
      <c r="M7052" s="124"/>
      <c r="N7052" s="197">
        <v>625.35</v>
      </c>
      <c r="O7052" s="197">
        <v>0</v>
      </c>
      <c r="P7052" s="124" t="s">
        <v>1314</v>
      </c>
    </row>
    <row r="7053" spans="1:16" ht="89.25">
      <c r="A7053" s="266">
        <v>25</v>
      </c>
      <c r="B7053" s="124"/>
      <c r="C7053" s="125" t="s">
        <v>694</v>
      </c>
      <c r="D7053" s="195">
        <v>43250</v>
      </c>
      <c r="E7053" s="124" t="s">
        <v>12362</v>
      </c>
      <c r="F7053" s="124" t="s">
        <v>15</v>
      </c>
      <c r="G7053" s="124">
        <v>5103</v>
      </c>
      <c r="H7053" s="124"/>
      <c r="I7053" s="128" t="s">
        <v>14467</v>
      </c>
      <c r="J7053" s="124"/>
      <c r="K7053" s="124"/>
      <c r="L7053" s="124"/>
      <c r="M7053" s="124"/>
      <c r="N7053" s="197">
        <v>282.49</v>
      </c>
      <c r="O7053" s="197">
        <v>0</v>
      </c>
      <c r="P7053" s="124" t="s">
        <v>1314</v>
      </c>
    </row>
    <row r="7054" spans="1:16" ht="89.25">
      <c r="A7054" s="266">
        <v>25</v>
      </c>
      <c r="B7054" s="124"/>
      <c r="C7054" s="125" t="s">
        <v>694</v>
      </c>
      <c r="D7054" s="195">
        <v>43250</v>
      </c>
      <c r="E7054" s="124" t="s">
        <v>12363</v>
      </c>
      <c r="F7054" s="124" t="s">
        <v>15</v>
      </c>
      <c r="G7054" s="124">
        <v>5104</v>
      </c>
      <c r="H7054" s="124"/>
      <c r="I7054" s="128" t="s">
        <v>14468</v>
      </c>
      <c r="J7054" s="124"/>
      <c r="K7054" s="124"/>
      <c r="L7054" s="124"/>
      <c r="M7054" s="124"/>
      <c r="N7054" s="197">
        <v>663.56</v>
      </c>
      <c r="O7054" s="197">
        <v>0</v>
      </c>
      <c r="P7054" s="124" t="s">
        <v>1314</v>
      </c>
    </row>
    <row r="7055" spans="1:16" ht="89.25">
      <c r="A7055" s="266">
        <v>10</v>
      </c>
      <c r="B7055" s="124"/>
      <c r="C7055" s="125" t="s">
        <v>690</v>
      </c>
      <c r="D7055" s="195">
        <v>43250</v>
      </c>
      <c r="E7055" s="124" t="s">
        <v>12364</v>
      </c>
      <c r="F7055" s="124" t="s">
        <v>15</v>
      </c>
      <c r="G7055" s="124">
        <v>5069</v>
      </c>
      <c r="H7055" s="124"/>
      <c r="I7055" s="128" t="s">
        <v>14469</v>
      </c>
      <c r="J7055" s="124"/>
      <c r="K7055" s="124"/>
      <c r="L7055" s="124"/>
      <c r="M7055" s="124"/>
      <c r="N7055" s="197">
        <v>1710.6</v>
      </c>
      <c r="O7055" s="197">
        <v>0</v>
      </c>
      <c r="P7055" s="124" t="s">
        <v>1314</v>
      </c>
    </row>
    <row r="7056" spans="1:16" ht="89.25">
      <c r="A7056" s="266">
        <v>10</v>
      </c>
      <c r="B7056" s="124"/>
      <c r="C7056" s="125" t="s">
        <v>690</v>
      </c>
      <c r="D7056" s="195">
        <v>43250</v>
      </c>
      <c r="E7056" s="124" t="s">
        <v>12365</v>
      </c>
      <c r="F7056" s="124" t="s">
        <v>15</v>
      </c>
      <c r="G7056" s="124">
        <v>5074</v>
      </c>
      <c r="H7056" s="124"/>
      <c r="I7056" s="128" t="s">
        <v>14470</v>
      </c>
      <c r="J7056" s="124"/>
      <c r="K7056" s="124"/>
      <c r="L7056" s="124"/>
      <c r="M7056" s="124"/>
      <c r="N7056" s="197">
        <v>1985</v>
      </c>
      <c r="O7056" s="197">
        <v>0</v>
      </c>
      <c r="P7056" s="124" t="s">
        <v>1314</v>
      </c>
    </row>
    <row r="7057" spans="1:16" ht="63.75">
      <c r="A7057" s="266">
        <v>578</v>
      </c>
      <c r="B7057" s="124"/>
      <c r="C7057" s="125" t="s">
        <v>853</v>
      </c>
      <c r="D7057" s="195">
        <v>43250</v>
      </c>
      <c r="E7057" s="124" t="s">
        <v>12366</v>
      </c>
      <c r="F7057" s="124" t="s">
        <v>15</v>
      </c>
      <c r="G7057" s="124">
        <v>5113</v>
      </c>
      <c r="H7057" s="124"/>
      <c r="I7057" s="128" t="s">
        <v>14471</v>
      </c>
      <c r="J7057" s="124"/>
      <c r="K7057" s="124"/>
      <c r="L7057" s="124"/>
      <c r="M7057" s="124"/>
      <c r="N7057" s="197">
        <v>314.8</v>
      </c>
      <c r="O7057" s="197">
        <v>0</v>
      </c>
      <c r="P7057" s="124" t="s">
        <v>1314</v>
      </c>
    </row>
    <row r="7058" spans="1:16" ht="89.25">
      <c r="A7058" s="266">
        <v>25</v>
      </c>
      <c r="B7058" s="124"/>
      <c r="C7058" s="125" t="s">
        <v>694</v>
      </c>
      <c r="D7058" s="195">
        <v>43250</v>
      </c>
      <c r="E7058" s="124" t="s">
        <v>12367</v>
      </c>
      <c r="F7058" s="124" t="s">
        <v>15</v>
      </c>
      <c r="G7058" s="124">
        <v>5102</v>
      </c>
      <c r="H7058" s="124"/>
      <c r="I7058" s="128" t="s">
        <v>14472</v>
      </c>
      <c r="J7058" s="124"/>
      <c r="K7058" s="124"/>
      <c r="L7058" s="124"/>
      <c r="M7058" s="124"/>
      <c r="N7058" s="197">
        <v>270.89</v>
      </c>
      <c r="O7058" s="197">
        <v>0</v>
      </c>
      <c r="P7058" s="124" t="s">
        <v>1314</v>
      </c>
    </row>
    <row r="7059" spans="1:16" ht="89.25">
      <c r="A7059" s="266">
        <v>197</v>
      </c>
      <c r="B7059" s="124"/>
      <c r="C7059" s="125" t="s">
        <v>754</v>
      </c>
      <c r="D7059" s="195">
        <v>43250</v>
      </c>
      <c r="E7059" s="124" t="s">
        <v>12368</v>
      </c>
      <c r="F7059" s="124" t="s">
        <v>15</v>
      </c>
      <c r="G7059" s="124">
        <v>5106</v>
      </c>
      <c r="H7059" s="124"/>
      <c r="I7059" s="128" t="s">
        <v>14473</v>
      </c>
      <c r="J7059" s="124"/>
      <c r="K7059" s="124"/>
      <c r="L7059" s="124"/>
      <c r="M7059" s="124"/>
      <c r="N7059" s="197">
        <v>699.5</v>
      </c>
      <c r="O7059" s="197">
        <v>0</v>
      </c>
      <c r="P7059" s="124" t="s">
        <v>1314</v>
      </c>
    </row>
    <row r="7060" spans="1:16" ht="51">
      <c r="A7060" s="266" t="s">
        <v>619</v>
      </c>
      <c r="B7060" s="124"/>
      <c r="C7060" s="125" t="s">
        <v>713</v>
      </c>
      <c r="D7060" s="195">
        <v>43250</v>
      </c>
      <c r="E7060" s="124" t="s">
        <v>12369</v>
      </c>
      <c r="F7060" s="124" t="s">
        <v>6</v>
      </c>
      <c r="G7060" s="124">
        <v>980869</v>
      </c>
      <c r="H7060" s="124"/>
      <c r="I7060" s="128" t="s">
        <v>14474</v>
      </c>
      <c r="J7060" s="124"/>
      <c r="K7060" s="124"/>
      <c r="L7060" s="124"/>
      <c r="M7060" s="124"/>
      <c r="N7060" s="197">
        <v>0</v>
      </c>
      <c r="O7060" s="197">
        <v>2837.49</v>
      </c>
      <c r="P7060" s="124" t="s">
        <v>1314</v>
      </c>
    </row>
    <row r="7061" spans="1:16" ht="51">
      <c r="A7061" s="266" t="s">
        <v>619</v>
      </c>
      <c r="B7061" s="124"/>
      <c r="C7061" s="125" t="s">
        <v>713</v>
      </c>
      <c r="D7061" s="195">
        <v>43250</v>
      </c>
      <c r="E7061" s="124" t="s">
        <v>12370</v>
      </c>
      <c r="F7061" s="124" t="s">
        <v>6</v>
      </c>
      <c r="G7061" s="124">
        <v>980871</v>
      </c>
      <c r="H7061" s="124"/>
      <c r="I7061" s="128" t="s">
        <v>14475</v>
      </c>
      <c r="J7061" s="124"/>
      <c r="K7061" s="124"/>
      <c r="L7061" s="124"/>
      <c r="M7061" s="124"/>
      <c r="N7061" s="197">
        <v>0</v>
      </c>
      <c r="O7061" s="197">
        <v>1320.6</v>
      </c>
      <c r="P7061" s="124" t="s">
        <v>1314</v>
      </c>
    </row>
    <row r="7062" spans="1:16" ht="51">
      <c r="A7062" s="266" t="s">
        <v>622</v>
      </c>
      <c r="B7062" s="124"/>
      <c r="C7062" s="125" t="s">
        <v>715</v>
      </c>
      <c r="D7062" s="195">
        <v>43250</v>
      </c>
      <c r="E7062" s="124" t="s">
        <v>12371</v>
      </c>
      <c r="F7062" s="124" t="s">
        <v>6</v>
      </c>
      <c r="G7062" s="124">
        <v>980897</v>
      </c>
      <c r="H7062" s="124"/>
      <c r="I7062" s="128" t="s">
        <v>14476</v>
      </c>
      <c r="J7062" s="124"/>
      <c r="K7062" s="124"/>
      <c r="L7062" s="124"/>
      <c r="M7062" s="124"/>
      <c r="N7062" s="197">
        <v>0</v>
      </c>
      <c r="O7062" s="197">
        <v>12594.05</v>
      </c>
      <c r="P7062" s="124" t="s">
        <v>1314</v>
      </c>
    </row>
    <row r="7063" spans="1:16" ht="51">
      <c r="A7063" s="266">
        <v>513</v>
      </c>
      <c r="B7063" s="124"/>
      <c r="C7063" s="125" t="s">
        <v>201</v>
      </c>
      <c r="D7063" s="195">
        <v>43250</v>
      </c>
      <c r="E7063" s="124" t="s">
        <v>12372</v>
      </c>
      <c r="F7063" s="124" t="s">
        <v>15</v>
      </c>
      <c r="G7063" s="124">
        <v>749983</v>
      </c>
      <c r="H7063" s="124"/>
      <c r="I7063" s="128" t="s">
        <v>7046</v>
      </c>
      <c r="J7063" s="124"/>
      <c r="K7063" s="124"/>
      <c r="L7063" s="124"/>
      <c r="M7063" s="124"/>
      <c r="N7063" s="197">
        <v>50</v>
      </c>
      <c r="O7063" s="197">
        <v>0</v>
      </c>
      <c r="P7063" s="124" t="s">
        <v>1314</v>
      </c>
    </row>
    <row r="7064" spans="1:16" ht="76.5">
      <c r="A7064" s="266">
        <v>16</v>
      </c>
      <c r="B7064" s="124"/>
      <c r="C7064" s="125" t="s">
        <v>692</v>
      </c>
      <c r="D7064" s="195">
        <v>43250</v>
      </c>
      <c r="E7064" s="124" t="s">
        <v>12373</v>
      </c>
      <c r="F7064" s="124" t="s">
        <v>11</v>
      </c>
      <c r="G7064" s="124">
        <v>923356</v>
      </c>
      <c r="H7064" s="124"/>
      <c r="I7064" s="128" t="s">
        <v>14477</v>
      </c>
      <c r="J7064" s="124"/>
      <c r="K7064" s="124"/>
      <c r="L7064" s="124"/>
      <c r="M7064" s="124"/>
      <c r="N7064" s="197">
        <v>50</v>
      </c>
      <c r="O7064" s="197">
        <v>0</v>
      </c>
      <c r="P7064" s="124" t="s">
        <v>1314</v>
      </c>
    </row>
    <row r="7065" spans="1:16" ht="63.75">
      <c r="A7065" s="266">
        <v>16</v>
      </c>
      <c r="B7065" s="124"/>
      <c r="C7065" s="125" t="s">
        <v>692</v>
      </c>
      <c r="D7065" s="195">
        <v>43250</v>
      </c>
      <c r="E7065" s="124" t="s">
        <v>12374</v>
      </c>
      <c r="F7065" s="124" t="s">
        <v>15</v>
      </c>
      <c r="G7065" s="124">
        <v>5067</v>
      </c>
      <c r="H7065" s="124"/>
      <c r="I7065" s="128" t="s">
        <v>14478</v>
      </c>
      <c r="J7065" s="124"/>
      <c r="K7065" s="124"/>
      <c r="L7065" s="124"/>
      <c r="M7065" s="124"/>
      <c r="N7065" s="197">
        <v>292.98</v>
      </c>
      <c r="O7065" s="197">
        <v>0</v>
      </c>
      <c r="P7065" s="124" t="s">
        <v>1314</v>
      </c>
    </row>
    <row r="7066" spans="1:16" ht="76.5">
      <c r="A7066" s="266">
        <v>16</v>
      </c>
      <c r="B7066" s="124"/>
      <c r="C7066" s="125" t="s">
        <v>692</v>
      </c>
      <c r="D7066" s="195">
        <v>43250</v>
      </c>
      <c r="E7066" s="124" t="s">
        <v>12375</v>
      </c>
      <c r="F7066" s="124" t="s">
        <v>1257</v>
      </c>
      <c r="G7066" s="124">
        <v>5060</v>
      </c>
      <c r="H7066" s="124"/>
      <c r="I7066" s="128" t="s">
        <v>14479</v>
      </c>
      <c r="J7066" s="124"/>
      <c r="K7066" s="124"/>
      <c r="L7066" s="124"/>
      <c r="M7066" s="124"/>
      <c r="N7066" s="197">
        <v>33.86</v>
      </c>
      <c r="O7066" s="197">
        <v>0</v>
      </c>
      <c r="P7066" s="124" t="s">
        <v>1314</v>
      </c>
    </row>
    <row r="7067" spans="1:16" ht="63.75">
      <c r="A7067" s="266">
        <v>16</v>
      </c>
      <c r="B7067" s="124"/>
      <c r="C7067" s="125" t="s">
        <v>692</v>
      </c>
      <c r="D7067" s="195">
        <v>43250</v>
      </c>
      <c r="E7067" s="124" t="s">
        <v>12376</v>
      </c>
      <c r="F7067" s="124" t="s">
        <v>15</v>
      </c>
      <c r="G7067" s="124">
        <v>5060</v>
      </c>
      <c r="H7067" s="124"/>
      <c r="I7067" s="128" t="s">
        <v>14480</v>
      </c>
      <c r="J7067" s="124"/>
      <c r="K7067" s="124"/>
      <c r="L7067" s="124"/>
      <c r="M7067" s="124"/>
      <c r="N7067" s="197">
        <v>288.45</v>
      </c>
      <c r="O7067" s="197">
        <v>0</v>
      </c>
      <c r="P7067" s="124" t="s">
        <v>1314</v>
      </c>
    </row>
    <row r="7068" spans="1:16" ht="63.75">
      <c r="A7068" s="266">
        <v>513</v>
      </c>
      <c r="B7068" s="124"/>
      <c r="C7068" s="125" t="s">
        <v>201</v>
      </c>
      <c r="D7068" s="195">
        <v>43250</v>
      </c>
      <c r="E7068" s="124" t="s">
        <v>12377</v>
      </c>
      <c r="F7068" s="124" t="s">
        <v>15</v>
      </c>
      <c r="G7068" s="124">
        <v>750130</v>
      </c>
      <c r="H7068" s="124"/>
      <c r="I7068" s="128" t="s">
        <v>6766</v>
      </c>
      <c r="J7068" s="124"/>
      <c r="K7068" s="124"/>
      <c r="L7068" s="124"/>
      <c r="M7068" s="124"/>
      <c r="N7068" s="197">
        <v>50</v>
      </c>
      <c r="O7068" s="197">
        <v>0</v>
      </c>
      <c r="P7068" s="124" t="s">
        <v>1314</v>
      </c>
    </row>
    <row r="7069" spans="1:16" ht="76.5">
      <c r="A7069" s="266">
        <v>513</v>
      </c>
      <c r="B7069" s="124"/>
      <c r="C7069" s="125" t="s">
        <v>201</v>
      </c>
      <c r="D7069" s="195">
        <v>43250</v>
      </c>
      <c r="E7069" s="124" t="s">
        <v>12378</v>
      </c>
      <c r="F7069" s="124" t="s">
        <v>13</v>
      </c>
      <c r="G7069" s="124">
        <v>923319</v>
      </c>
      <c r="H7069" s="124"/>
      <c r="I7069" s="128" t="s">
        <v>14481</v>
      </c>
      <c r="J7069" s="124"/>
      <c r="K7069" s="124"/>
      <c r="L7069" s="124"/>
      <c r="M7069" s="124"/>
      <c r="N7069" s="197">
        <v>120.46</v>
      </c>
      <c r="O7069" s="197">
        <v>0</v>
      </c>
      <c r="P7069" s="124" t="s">
        <v>1314</v>
      </c>
    </row>
    <row r="7070" spans="1:16" ht="76.5">
      <c r="A7070" s="266">
        <v>513</v>
      </c>
      <c r="B7070" s="124"/>
      <c r="C7070" s="125" t="s">
        <v>201</v>
      </c>
      <c r="D7070" s="195">
        <v>43250</v>
      </c>
      <c r="E7070" s="124" t="s">
        <v>12379</v>
      </c>
      <c r="F7070" s="124" t="s">
        <v>11</v>
      </c>
      <c r="G7070" s="124">
        <v>923319</v>
      </c>
      <c r="H7070" s="124"/>
      <c r="I7070" s="128" t="s">
        <v>14482</v>
      </c>
      <c r="J7070" s="124"/>
      <c r="K7070" s="124"/>
      <c r="L7070" s="124"/>
      <c r="M7070" s="124"/>
      <c r="N7070" s="197">
        <v>50</v>
      </c>
      <c r="O7070" s="197">
        <v>0</v>
      </c>
      <c r="P7070" s="124" t="s">
        <v>1314</v>
      </c>
    </row>
    <row r="7071" spans="1:16" ht="38.25">
      <c r="A7071" s="266">
        <v>117</v>
      </c>
      <c r="B7071" s="124"/>
      <c r="C7071" s="125" t="s">
        <v>722</v>
      </c>
      <c r="D7071" s="195">
        <v>43250</v>
      </c>
      <c r="E7071" s="124" t="s">
        <v>12380</v>
      </c>
      <c r="F7071" s="124" t="s">
        <v>11</v>
      </c>
      <c r="G7071" s="124">
        <v>923323</v>
      </c>
      <c r="H7071" s="124"/>
      <c r="I7071" s="128" t="s">
        <v>14483</v>
      </c>
      <c r="J7071" s="124"/>
      <c r="K7071" s="124"/>
      <c r="L7071" s="124"/>
      <c r="M7071" s="124"/>
      <c r="N7071" s="197">
        <v>50</v>
      </c>
      <c r="O7071" s="197">
        <v>0</v>
      </c>
      <c r="P7071" s="124" t="s">
        <v>1314</v>
      </c>
    </row>
    <row r="7072" spans="1:16" ht="76.5">
      <c r="A7072" s="266">
        <v>16</v>
      </c>
      <c r="B7072" s="124"/>
      <c r="C7072" s="125" t="s">
        <v>692</v>
      </c>
      <c r="D7072" s="195">
        <v>43250</v>
      </c>
      <c r="E7072" s="124" t="s">
        <v>12381</v>
      </c>
      <c r="F7072" s="124" t="s">
        <v>13</v>
      </c>
      <c r="G7072" s="124">
        <v>923332</v>
      </c>
      <c r="H7072" s="124"/>
      <c r="I7072" s="128" t="s">
        <v>14484</v>
      </c>
      <c r="J7072" s="124"/>
      <c r="K7072" s="124"/>
      <c r="L7072" s="124"/>
      <c r="M7072" s="124"/>
      <c r="N7072" s="197">
        <v>100.36</v>
      </c>
      <c r="O7072" s="197">
        <v>0</v>
      </c>
      <c r="P7072" s="124" t="s">
        <v>1314</v>
      </c>
    </row>
    <row r="7073" spans="1:16" ht="76.5">
      <c r="A7073" s="266">
        <v>16</v>
      </c>
      <c r="B7073" s="124"/>
      <c r="C7073" s="125" t="s">
        <v>692</v>
      </c>
      <c r="D7073" s="195">
        <v>43250</v>
      </c>
      <c r="E7073" s="124" t="s">
        <v>12382</v>
      </c>
      <c r="F7073" s="124" t="s">
        <v>11</v>
      </c>
      <c r="G7073" s="124">
        <v>923332</v>
      </c>
      <c r="H7073" s="124"/>
      <c r="I7073" s="128" t="s">
        <v>14485</v>
      </c>
      <c r="J7073" s="124"/>
      <c r="K7073" s="124"/>
      <c r="L7073" s="124"/>
      <c r="M7073" s="124"/>
      <c r="N7073" s="197">
        <v>50</v>
      </c>
      <c r="O7073" s="197">
        <v>0</v>
      </c>
      <c r="P7073" s="124" t="s">
        <v>1314</v>
      </c>
    </row>
    <row r="7074" spans="1:16" ht="76.5">
      <c r="A7074" s="266">
        <v>117</v>
      </c>
      <c r="B7074" s="124"/>
      <c r="C7074" s="125" t="s">
        <v>722</v>
      </c>
      <c r="D7074" s="195">
        <v>43250</v>
      </c>
      <c r="E7074" s="124" t="s">
        <v>12383</v>
      </c>
      <c r="F7074" s="124" t="s">
        <v>11</v>
      </c>
      <c r="G7074" s="124">
        <v>923333</v>
      </c>
      <c r="H7074" s="124"/>
      <c r="I7074" s="128" t="s">
        <v>14486</v>
      </c>
      <c r="J7074" s="124"/>
      <c r="K7074" s="124"/>
      <c r="L7074" s="124"/>
      <c r="M7074" s="124"/>
      <c r="N7074" s="197">
        <v>50</v>
      </c>
      <c r="O7074" s="197">
        <v>0</v>
      </c>
      <c r="P7074" s="124" t="s">
        <v>1314</v>
      </c>
    </row>
    <row r="7075" spans="1:16" ht="51">
      <c r="A7075" s="266">
        <v>117</v>
      </c>
      <c r="B7075" s="124"/>
      <c r="C7075" s="125" t="s">
        <v>722</v>
      </c>
      <c r="D7075" s="195">
        <v>43250</v>
      </c>
      <c r="E7075" s="124" t="s">
        <v>12384</v>
      </c>
      <c r="F7075" s="124" t="s">
        <v>11</v>
      </c>
      <c r="G7075" s="124">
        <v>923351</v>
      </c>
      <c r="H7075" s="124"/>
      <c r="I7075" s="128" t="s">
        <v>14487</v>
      </c>
      <c r="J7075" s="124"/>
      <c r="K7075" s="124"/>
      <c r="L7075" s="124"/>
      <c r="M7075" s="124"/>
      <c r="N7075" s="197">
        <v>50</v>
      </c>
      <c r="O7075" s="197">
        <v>0</v>
      </c>
      <c r="P7075" s="124" t="s">
        <v>1314</v>
      </c>
    </row>
    <row r="7076" spans="1:16" ht="63.75">
      <c r="A7076" s="266">
        <v>16</v>
      </c>
      <c r="B7076" s="124"/>
      <c r="C7076" s="125" t="s">
        <v>692</v>
      </c>
      <c r="D7076" s="195">
        <v>43250</v>
      </c>
      <c r="E7076" s="124" t="s">
        <v>12385</v>
      </c>
      <c r="F7076" s="124" t="s">
        <v>13</v>
      </c>
      <c r="G7076" s="124">
        <v>923356</v>
      </c>
      <c r="H7076" s="124"/>
      <c r="I7076" s="128" t="s">
        <v>14488</v>
      </c>
      <c r="J7076" s="124"/>
      <c r="K7076" s="124"/>
      <c r="L7076" s="124"/>
      <c r="M7076" s="124"/>
      <c r="N7076" s="197">
        <v>100.36</v>
      </c>
      <c r="O7076" s="197">
        <v>0</v>
      </c>
      <c r="P7076" s="124" t="s">
        <v>1314</v>
      </c>
    </row>
    <row r="7077" spans="1:16" ht="63.75">
      <c r="A7077" s="266">
        <v>16</v>
      </c>
      <c r="B7077" s="124"/>
      <c r="C7077" s="125" t="s">
        <v>692</v>
      </c>
      <c r="D7077" s="195">
        <v>43250</v>
      </c>
      <c r="E7077" s="124" t="s">
        <v>12386</v>
      </c>
      <c r="F7077" s="124" t="s">
        <v>1257</v>
      </c>
      <c r="G7077" s="124">
        <v>5067</v>
      </c>
      <c r="H7077" s="124"/>
      <c r="I7077" s="128" t="s">
        <v>14489</v>
      </c>
      <c r="J7077" s="124"/>
      <c r="K7077" s="124"/>
      <c r="L7077" s="124"/>
      <c r="M7077" s="124"/>
      <c r="N7077" s="197">
        <v>42.2</v>
      </c>
      <c r="O7077" s="197">
        <v>0</v>
      </c>
      <c r="P7077" s="124" t="s">
        <v>1314</v>
      </c>
    </row>
    <row r="7078" spans="1:16" ht="63.75">
      <c r="A7078" s="266" t="s">
        <v>619</v>
      </c>
      <c r="B7078" s="124"/>
      <c r="C7078" s="125" t="s">
        <v>713</v>
      </c>
      <c r="D7078" s="195">
        <v>43250</v>
      </c>
      <c r="E7078" s="124" t="s">
        <v>12387</v>
      </c>
      <c r="F7078" s="124" t="s">
        <v>6</v>
      </c>
      <c r="G7078" s="124">
        <v>980993</v>
      </c>
      <c r="H7078" s="124"/>
      <c r="I7078" s="128" t="s">
        <v>14490</v>
      </c>
      <c r="J7078" s="124"/>
      <c r="K7078" s="124"/>
      <c r="L7078" s="124"/>
      <c r="M7078" s="124"/>
      <c r="N7078" s="197">
        <v>0</v>
      </c>
      <c r="O7078" s="197">
        <v>0.61</v>
      </c>
      <c r="P7078" s="124" t="s">
        <v>1314</v>
      </c>
    </row>
    <row r="7079" spans="1:16" ht="76.5">
      <c r="A7079" s="266">
        <v>46</v>
      </c>
      <c r="B7079" s="124"/>
      <c r="C7079" s="125" t="s">
        <v>698</v>
      </c>
      <c r="D7079" s="195">
        <v>43250</v>
      </c>
      <c r="E7079" s="124" t="s">
        <v>12388</v>
      </c>
      <c r="F7079" s="124" t="s">
        <v>6</v>
      </c>
      <c r="G7079" s="124">
        <v>923381</v>
      </c>
      <c r="H7079" s="124"/>
      <c r="I7079" s="128" t="s">
        <v>14491</v>
      </c>
      <c r="J7079" s="124"/>
      <c r="K7079" s="124"/>
      <c r="L7079" s="124"/>
      <c r="M7079" s="124"/>
      <c r="N7079" s="197">
        <v>0</v>
      </c>
      <c r="O7079" s="197">
        <v>1937960</v>
      </c>
      <c r="P7079" s="124" t="s">
        <v>1314</v>
      </c>
    </row>
    <row r="7080" spans="1:16" ht="76.5">
      <c r="A7080" s="266">
        <v>117</v>
      </c>
      <c r="B7080" s="124"/>
      <c r="C7080" s="125" t="s">
        <v>722</v>
      </c>
      <c r="D7080" s="195">
        <v>43250</v>
      </c>
      <c r="E7080" s="124" t="s">
        <v>12389</v>
      </c>
      <c r="F7080" s="124" t="s">
        <v>11</v>
      </c>
      <c r="G7080" s="124">
        <v>923389</v>
      </c>
      <c r="H7080" s="124"/>
      <c r="I7080" s="128" t="s">
        <v>14492</v>
      </c>
      <c r="J7080" s="124"/>
      <c r="K7080" s="124"/>
      <c r="L7080" s="124"/>
      <c r="M7080" s="124"/>
      <c r="N7080" s="197">
        <v>50</v>
      </c>
      <c r="O7080" s="197">
        <v>0</v>
      </c>
      <c r="P7080" s="124" t="s">
        <v>1314</v>
      </c>
    </row>
    <row r="7081" spans="1:16" ht="21">
      <c r="A7081" s="278">
        <v>81</v>
      </c>
      <c r="B7081" s="277" t="s">
        <v>14598</v>
      </c>
      <c r="C7081" s="271"/>
      <c r="D7081" s="270"/>
      <c r="E7081" s="270"/>
      <c r="F7081" s="270"/>
      <c r="G7081" s="280">
        <v>95340</v>
      </c>
      <c r="H7081" s="270"/>
      <c r="I7081" s="272"/>
      <c r="J7081" s="270"/>
      <c r="K7081" s="270"/>
      <c r="L7081" s="270"/>
      <c r="M7081" s="270"/>
      <c r="N7081" s="273"/>
      <c r="O7081" s="273"/>
      <c r="P7081" s="270"/>
    </row>
    <row r="7082" spans="1:16">
      <c r="A7082" s="269"/>
      <c r="B7082" s="270"/>
      <c r="C7082" s="271"/>
      <c r="D7082" s="270"/>
      <c r="E7082" s="270"/>
      <c r="F7082" s="270"/>
      <c r="G7082" s="270"/>
      <c r="H7082" s="270"/>
      <c r="I7082" s="272"/>
      <c r="J7082" s="270"/>
      <c r="K7082" s="270"/>
      <c r="L7082" s="270"/>
      <c r="M7082" s="270"/>
      <c r="N7082" s="273"/>
      <c r="O7082" s="273"/>
      <c r="P7082" s="270"/>
    </row>
    <row r="7083" spans="1:16" ht="18.75">
      <c r="A7083" s="267"/>
      <c r="B7083" s="277"/>
      <c r="I7083" s="342" t="s">
        <v>637</v>
      </c>
      <c r="J7083" s="342"/>
      <c r="K7083" s="342"/>
      <c r="L7083" s="342"/>
      <c r="M7083" s="342"/>
      <c r="N7083" s="202">
        <f>+SUBTOTAL(9,N10:N7080)</f>
        <v>3429623612.1399994</v>
      </c>
      <c r="O7083" s="202">
        <f>+SUBTOTAL(9,O10:O7080)</f>
        <v>2162950712.2000003</v>
      </c>
    </row>
  </sheetData>
  <sheetProtection formatCells="0" formatColumns="0" formatRows="0" insertColumns="0" insertRows="0" insertHyperlinks="0" sort="0" autoFilter="0" pivotTables="0"/>
  <autoFilter ref="A8:P7081"/>
  <mergeCells count="20">
    <mergeCell ref="I7083:M7083"/>
    <mergeCell ref="F8:F9"/>
    <mergeCell ref="G8:G9"/>
    <mergeCell ref="H8:H9"/>
    <mergeCell ref="I8:I9"/>
    <mergeCell ref="J8:J9"/>
    <mergeCell ref="A8:A9"/>
    <mergeCell ref="B8:B9"/>
    <mergeCell ref="C8:C9"/>
    <mergeCell ref="D8:D9"/>
    <mergeCell ref="E8:E9"/>
    <mergeCell ref="N8:N9"/>
    <mergeCell ref="O8:O9"/>
    <mergeCell ref="P8:P9"/>
    <mergeCell ref="J7:K7"/>
    <mergeCell ref="L7:M7"/>
    <mergeCell ref="N7:O7"/>
    <mergeCell ref="K8:K9"/>
    <mergeCell ref="L8:L9"/>
    <mergeCell ref="M8:M9"/>
  </mergeCells>
  <pageMargins left="0.39370078740157483" right="0.19685039370078741" top="0.31496062992125984" bottom="0.74803149606299213" header="0.31496062992125984" footer="0.31496062992125984"/>
  <pageSetup scale="61"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Q290"/>
  <sheetViews>
    <sheetView view="pageBreakPreview" topLeftCell="B1" zoomScaleNormal="100" zoomScaleSheetLayoutView="100" workbookViewId="0">
      <pane ySplit="9" topLeftCell="A261" activePane="bottomLeft" state="frozen"/>
      <selection activeCell="G12" sqref="G12:K12"/>
      <selection pane="bottomLeft" activeCell="D2" sqref="D2"/>
    </sheetView>
  </sheetViews>
  <sheetFormatPr baseColWidth="10" defaultRowHeight="12.75"/>
  <cols>
    <col min="1" max="1" width="7.140625" style="122" customWidth="1"/>
    <col min="2" max="2" width="4.140625" style="122" bestFit="1" customWidth="1"/>
    <col min="3" max="3" width="15.5703125" style="189" customWidth="1"/>
    <col min="4" max="4" width="12.28515625" style="218" bestFit="1" customWidth="1"/>
    <col min="5" max="5" width="12.140625" style="122" customWidth="1"/>
    <col min="6" max="6" width="9.42578125" style="122" customWidth="1"/>
    <col min="7" max="7" width="12.42578125" style="122" customWidth="1"/>
    <col min="8" max="8" width="50.28515625" style="129" customWidth="1"/>
    <col min="9" max="12" width="7.28515625" style="122" customWidth="1"/>
    <col min="13" max="13" width="13.42578125" style="198" bestFit="1" customWidth="1"/>
    <col min="14" max="14" width="14.42578125" style="198" customWidth="1"/>
    <col min="15" max="16" width="15.85546875" style="198" bestFit="1" customWidth="1"/>
    <col min="17" max="17" width="14.5703125" style="122" customWidth="1"/>
    <col min="18" max="16384" width="11.42578125" style="118"/>
  </cols>
  <sheetData>
    <row r="1" spans="1:17" s="131" customFormat="1">
      <c r="A1" s="206" t="s">
        <v>37</v>
      </c>
      <c r="B1" s="206"/>
      <c r="C1" s="206"/>
      <c r="D1" s="215"/>
      <c r="E1" s="206"/>
      <c r="F1" s="206"/>
      <c r="G1" s="206"/>
      <c r="H1" s="206"/>
      <c r="I1" s="206"/>
      <c r="J1" s="206"/>
      <c r="K1" s="130"/>
      <c r="L1" s="130"/>
      <c r="M1" s="201"/>
      <c r="N1" s="201"/>
      <c r="O1" s="201"/>
      <c r="P1" s="201"/>
      <c r="Q1" s="130"/>
    </row>
    <row r="2" spans="1:17" s="131" customFormat="1" ht="15.75">
      <c r="A2" s="206" t="s">
        <v>3694</v>
      </c>
      <c r="B2" s="206"/>
      <c r="C2" s="206"/>
      <c r="D2" s="215"/>
      <c r="E2" s="206"/>
      <c r="F2" s="206"/>
      <c r="G2" s="206"/>
      <c r="H2" s="206"/>
      <c r="I2" s="206"/>
      <c r="J2" s="206"/>
      <c r="K2" s="130"/>
      <c r="L2" s="130"/>
      <c r="M2" s="201"/>
      <c r="N2" s="201"/>
      <c r="O2" s="201"/>
      <c r="P2" s="201"/>
      <c r="Q2" s="130"/>
    </row>
    <row r="3" spans="1:17" s="131" customFormat="1">
      <c r="A3" s="206" t="s">
        <v>39</v>
      </c>
      <c r="B3" s="206"/>
      <c r="C3" s="206"/>
      <c r="D3" s="215"/>
      <c r="E3" s="206"/>
      <c r="F3" s="206"/>
      <c r="G3" s="206"/>
      <c r="H3" s="206"/>
      <c r="I3" s="206"/>
      <c r="J3" s="206"/>
      <c r="K3" s="130"/>
      <c r="L3" s="130"/>
      <c r="M3" s="201"/>
      <c r="N3" s="201"/>
      <c r="O3" s="201"/>
      <c r="P3" s="201"/>
      <c r="Q3" s="130"/>
    </row>
    <row r="4" spans="1:17" s="131" customFormat="1">
      <c r="A4" s="206" t="str">
        <f>+'CUT MN'!A4</f>
        <v>CORRESPONDIENTE AL PERIODO DE ENERO A MAYO DE 2018</v>
      </c>
      <c r="B4" s="206"/>
      <c r="C4" s="206"/>
      <c r="D4" s="215"/>
      <c r="E4" s="206"/>
      <c r="F4" s="206"/>
      <c r="G4" s="206"/>
      <c r="H4" s="206"/>
      <c r="I4" s="206"/>
      <c r="J4" s="206"/>
      <c r="K4" s="130"/>
      <c r="L4" s="130"/>
      <c r="M4" s="201"/>
      <c r="N4" s="201"/>
      <c r="O4" s="201"/>
      <c r="P4" s="201"/>
      <c r="Q4" s="130"/>
    </row>
    <row r="5" spans="1:17" s="131" customFormat="1">
      <c r="A5" s="121" t="str">
        <f>+'CUT MN'!A5</f>
        <v>ACTUALIZADO AL : 6 de junio de 2018</v>
      </c>
      <c r="B5" s="121"/>
      <c r="C5" s="121"/>
      <c r="D5" s="216"/>
      <c r="E5" s="121"/>
      <c r="F5" s="121"/>
      <c r="G5" s="121"/>
      <c r="H5" s="121"/>
      <c r="I5" s="121"/>
      <c r="J5" s="121"/>
      <c r="K5" s="130"/>
      <c r="L5" s="130"/>
      <c r="M5" s="201"/>
      <c r="N5" s="201"/>
      <c r="O5" s="201"/>
      <c r="P5" s="201"/>
      <c r="Q5" s="130"/>
    </row>
    <row r="6" spans="1:17" s="131" customFormat="1">
      <c r="A6" s="121"/>
      <c r="B6" s="116"/>
      <c r="C6" s="116"/>
      <c r="D6" s="132"/>
      <c r="E6" s="116"/>
      <c r="F6" s="116"/>
      <c r="G6" s="116"/>
      <c r="H6" s="126"/>
      <c r="I6" s="117"/>
      <c r="J6" s="130"/>
      <c r="K6" s="130"/>
      <c r="L6" s="130"/>
      <c r="M6" s="201"/>
      <c r="N6" s="201"/>
      <c r="O6" s="201"/>
      <c r="P6" s="201"/>
      <c r="Q6" s="130"/>
    </row>
    <row r="7" spans="1:17">
      <c r="A7" s="123"/>
      <c r="B7" s="123"/>
      <c r="C7" s="188"/>
      <c r="D7" s="217"/>
      <c r="E7" s="123"/>
      <c r="F7" s="123"/>
      <c r="G7" s="123"/>
      <c r="H7" s="127"/>
      <c r="I7" s="341" t="s">
        <v>1348</v>
      </c>
      <c r="J7" s="341"/>
      <c r="K7" s="341" t="s">
        <v>1347</v>
      </c>
      <c r="L7" s="345"/>
      <c r="M7" s="340"/>
      <c r="N7" s="340"/>
      <c r="O7" s="344"/>
      <c r="P7" s="344"/>
      <c r="Q7" s="123"/>
    </row>
    <row r="8" spans="1:17" s="122" customFormat="1" ht="12" customHeight="1">
      <c r="A8" s="341" t="s">
        <v>1349</v>
      </c>
      <c r="B8" s="341" t="s">
        <v>1350</v>
      </c>
      <c r="C8" s="337" t="s">
        <v>1361</v>
      </c>
      <c r="D8" s="346" t="s">
        <v>1344</v>
      </c>
      <c r="E8" s="337" t="s">
        <v>1343</v>
      </c>
      <c r="F8" s="337" t="s">
        <v>1345</v>
      </c>
      <c r="G8" s="341" t="s">
        <v>1369</v>
      </c>
      <c r="H8" s="337" t="s">
        <v>1346</v>
      </c>
      <c r="I8" s="341" t="s">
        <v>1352</v>
      </c>
      <c r="J8" s="341" t="s">
        <v>1353</v>
      </c>
      <c r="K8" s="341" t="s">
        <v>1351</v>
      </c>
      <c r="L8" s="341" t="s">
        <v>1354</v>
      </c>
      <c r="M8" s="336" t="s">
        <v>1357</v>
      </c>
      <c r="N8" s="336" t="s">
        <v>1365</v>
      </c>
      <c r="O8" s="336" t="s">
        <v>1355</v>
      </c>
      <c r="P8" s="336" t="s">
        <v>1366</v>
      </c>
      <c r="Q8" s="337" t="s">
        <v>1364</v>
      </c>
    </row>
    <row r="9" spans="1:17" s="122" customFormat="1">
      <c r="A9" s="341"/>
      <c r="B9" s="341"/>
      <c r="C9" s="337"/>
      <c r="D9" s="346"/>
      <c r="E9" s="337"/>
      <c r="F9" s="337"/>
      <c r="G9" s="341"/>
      <c r="H9" s="337"/>
      <c r="I9" s="341"/>
      <c r="J9" s="341"/>
      <c r="K9" s="341"/>
      <c r="L9" s="341"/>
      <c r="M9" s="336"/>
      <c r="N9" s="336"/>
      <c r="O9" s="336"/>
      <c r="P9" s="336"/>
      <c r="Q9" s="337"/>
    </row>
    <row r="10" spans="1:17" ht="76.5">
      <c r="A10" s="124" t="s">
        <v>620</v>
      </c>
      <c r="B10" s="124"/>
      <c r="C10" s="125" t="s">
        <v>714</v>
      </c>
      <c r="D10" s="190">
        <v>43103</v>
      </c>
      <c r="E10" s="120" t="s">
        <v>20</v>
      </c>
      <c r="F10" s="120">
        <v>10211</v>
      </c>
      <c r="G10" s="124"/>
      <c r="H10" s="128" t="s">
        <v>3648</v>
      </c>
      <c r="I10" s="124"/>
      <c r="J10" s="124"/>
      <c r="K10" s="124"/>
      <c r="L10" s="124"/>
      <c r="M10" s="197">
        <v>850825.53</v>
      </c>
      <c r="N10" s="197">
        <v>0</v>
      </c>
      <c r="O10" s="197">
        <v>5836663.1399999997</v>
      </c>
      <c r="P10" s="197">
        <v>0</v>
      </c>
      <c r="Q10" s="124" t="s">
        <v>1314</v>
      </c>
    </row>
    <row r="11" spans="1:17" ht="51">
      <c r="A11" s="124" t="s">
        <v>619</v>
      </c>
      <c r="B11" s="124"/>
      <c r="C11" s="125" t="s">
        <v>713</v>
      </c>
      <c r="D11" s="190">
        <v>43105</v>
      </c>
      <c r="E11" s="120" t="s">
        <v>23</v>
      </c>
      <c r="F11" s="120">
        <v>17525</v>
      </c>
      <c r="G11" s="124"/>
      <c r="H11" s="128" t="s">
        <v>3649</v>
      </c>
      <c r="I11" s="124"/>
      <c r="J11" s="124"/>
      <c r="K11" s="124"/>
      <c r="L11" s="124"/>
      <c r="M11" s="197">
        <v>0</v>
      </c>
      <c r="N11" s="197">
        <v>0</v>
      </c>
      <c r="O11" s="197">
        <v>0.01</v>
      </c>
      <c r="P11" s="197">
        <v>0</v>
      </c>
      <c r="Q11" s="124" t="s">
        <v>1314</v>
      </c>
    </row>
    <row r="12" spans="1:17" ht="51">
      <c r="A12" s="124" t="s">
        <v>619</v>
      </c>
      <c r="B12" s="124"/>
      <c r="C12" s="125" t="s">
        <v>713</v>
      </c>
      <c r="D12" s="190">
        <v>43108</v>
      </c>
      <c r="E12" s="120" t="s">
        <v>6</v>
      </c>
      <c r="F12" s="120">
        <v>73773</v>
      </c>
      <c r="G12" s="124"/>
      <c r="H12" s="128" t="s">
        <v>1301</v>
      </c>
      <c r="I12" s="124"/>
      <c r="J12" s="124"/>
      <c r="K12" s="124"/>
      <c r="L12" s="124"/>
      <c r="M12" s="197">
        <v>0</v>
      </c>
      <c r="N12" s="197">
        <v>5000</v>
      </c>
      <c r="O12" s="197">
        <v>0</v>
      </c>
      <c r="P12" s="197">
        <v>34300</v>
      </c>
      <c r="Q12" s="124" t="s">
        <v>1314</v>
      </c>
    </row>
    <row r="13" spans="1:17" ht="63.75">
      <c r="A13" s="124" t="s">
        <v>620</v>
      </c>
      <c r="B13" s="124"/>
      <c r="C13" s="125" t="s">
        <v>714</v>
      </c>
      <c r="D13" s="190">
        <v>43108</v>
      </c>
      <c r="E13" s="120" t="s">
        <v>20</v>
      </c>
      <c r="F13" s="120">
        <v>10212</v>
      </c>
      <c r="G13" s="124"/>
      <c r="H13" s="128" t="s">
        <v>3650</v>
      </c>
      <c r="I13" s="124"/>
      <c r="J13" s="124"/>
      <c r="K13" s="124"/>
      <c r="L13" s="124"/>
      <c r="M13" s="197">
        <v>492733.23</v>
      </c>
      <c r="N13" s="197">
        <v>0</v>
      </c>
      <c r="O13" s="197">
        <v>3380149.96</v>
      </c>
      <c r="P13" s="197">
        <v>0</v>
      </c>
      <c r="Q13" s="124" t="s">
        <v>1314</v>
      </c>
    </row>
    <row r="14" spans="1:17" ht="63.75">
      <c r="A14" s="124" t="s">
        <v>620</v>
      </c>
      <c r="B14" s="124"/>
      <c r="C14" s="125" t="s">
        <v>714</v>
      </c>
      <c r="D14" s="190">
        <v>43108</v>
      </c>
      <c r="E14" s="120" t="s">
        <v>20</v>
      </c>
      <c r="F14" s="120">
        <v>10232</v>
      </c>
      <c r="G14" s="124"/>
      <c r="H14" s="128" t="s">
        <v>3651</v>
      </c>
      <c r="I14" s="124"/>
      <c r="J14" s="124"/>
      <c r="K14" s="124"/>
      <c r="L14" s="124"/>
      <c r="M14" s="197">
        <v>1094929.49</v>
      </c>
      <c r="N14" s="197">
        <v>0</v>
      </c>
      <c r="O14" s="197">
        <v>7511216.2999999998</v>
      </c>
      <c r="P14" s="197">
        <v>0</v>
      </c>
      <c r="Q14" s="124" t="s">
        <v>1314</v>
      </c>
    </row>
    <row r="15" spans="1:17" ht="76.5">
      <c r="A15" s="124">
        <v>291</v>
      </c>
      <c r="B15" s="124"/>
      <c r="C15" s="125" t="s">
        <v>794</v>
      </c>
      <c r="D15" s="190">
        <v>43111</v>
      </c>
      <c r="E15" s="120" t="s">
        <v>6</v>
      </c>
      <c r="F15" s="120">
        <v>639655</v>
      </c>
      <c r="G15" s="124"/>
      <c r="H15" s="128" t="s">
        <v>3652</v>
      </c>
      <c r="I15" s="124"/>
      <c r="J15" s="124"/>
      <c r="K15" s="124"/>
      <c r="L15" s="124"/>
      <c r="M15" s="197">
        <v>0</v>
      </c>
      <c r="N15" s="197">
        <v>1000000</v>
      </c>
      <c r="O15" s="197">
        <v>0</v>
      </c>
      <c r="P15" s="197">
        <v>6860000</v>
      </c>
      <c r="Q15" s="124" t="s">
        <v>1314</v>
      </c>
    </row>
    <row r="16" spans="1:17" ht="51">
      <c r="A16" s="124" t="s">
        <v>619</v>
      </c>
      <c r="B16" s="124"/>
      <c r="C16" s="125" t="s">
        <v>713</v>
      </c>
      <c r="D16" s="190">
        <v>43115</v>
      </c>
      <c r="E16" s="120" t="s">
        <v>23</v>
      </c>
      <c r="F16" s="120">
        <v>17549</v>
      </c>
      <c r="G16" s="124"/>
      <c r="H16" s="128" t="s">
        <v>3653</v>
      </c>
      <c r="I16" s="124"/>
      <c r="J16" s="124"/>
      <c r="K16" s="124"/>
      <c r="L16" s="124"/>
      <c r="M16" s="197">
        <v>0</v>
      </c>
      <c r="N16" s="197">
        <v>0</v>
      </c>
      <c r="O16" s="197">
        <v>0</v>
      </c>
      <c r="P16" s="197">
        <v>0.01</v>
      </c>
      <c r="Q16" s="124" t="s">
        <v>1314</v>
      </c>
    </row>
    <row r="17" spans="1:17" ht="89.25">
      <c r="A17" s="124" t="s">
        <v>620</v>
      </c>
      <c r="B17" s="124"/>
      <c r="C17" s="125" t="s">
        <v>714</v>
      </c>
      <c r="D17" s="190">
        <v>43115</v>
      </c>
      <c r="E17" s="120" t="s">
        <v>6</v>
      </c>
      <c r="F17" s="120">
        <v>911063</v>
      </c>
      <c r="G17" s="124"/>
      <c r="H17" s="128" t="s">
        <v>3654</v>
      </c>
      <c r="I17" s="124"/>
      <c r="J17" s="124"/>
      <c r="K17" s="124"/>
      <c r="L17" s="124"/>
      <c r="M17" s="197">
        <v>0</v>
      </c>
      <c r="N17" s="197">
        <v>45143.93</v>
      </c>
      <c r="O17" s="197">
        <v>0</v>
      </c>
      <c r="P17" s="197">
        <v>309687.36</v>
      </c>
      <c r="Q17" s="124" t="s">
        <v>1314</v>
      </c>
    </row>
    <row r="18" spans="1:17" ht="51">
      <c r="A18" s="124" t="s">
        <v>619</v>
      </c>
      <c r="B18" s="124"/>
      <c r="C18" s="125" t="s">
        <v>713</v>
      </c>
      <c r="D18" s="190">
        <v>43116</v>
      </c>
      <c r="E18" s="120" t="s">
        <v>23</v>
      </c>
      <c r="F18" s="120">
        <v>17553</v>
      </c>
      <c r="G18" s="124"/>
      <c r="H18" s="128" t="s">
        <v>3655</v>
      </c>
      <c r="I18" s="124"/>
      <c r="J18" s="124"/>
      <c r="K18" s="124"/>
      <c r="L18" s="124"/>
      <c r="M18" s="197">
        <v>0</v>
      </c>
      <c r="N18" s="197">
        <v>0</v>
      </c>
      <c r="O18" s="197">
        <v>0</v>
      </c>
      <c r="P18" s="197">
        <v>0.01</v>
      </c>
      <c r="Q18" s="124" t="s">
        <v>1314</v>
      </c>
    </row>
    <row r="19" spans="1:17" ht="63.75">
      <c r="A19" s="124" t="s">
        <v>620</v>
      </c>
      <c r="B19" s="124"/>
      <c r="C19" s="125" t="s">
        <v>714</v>
      </c>
      <c r="D19" s="190">
        <v>43116</v>
      </c>
      <c r="E19" s="120" t="s">
        <v>6</v>
      </c>
      <c r="F19" s="120">
        <v>643087</v>
      </c>
      <c r="G19" s="124"/>
      <c r="H19" s="128" t="s">
        <v>3656</v>
      </c>
      <c r="I19" s="124"/>
      <c r="J19" s="124"/>
      <c r="K19" s="124"/>
      <c r="L19" s="124"/>
      <c r="M19" s="197">
        <v>0</v>
      </c>
      <c r="N19" s="197">
        <v>3137</v>
      </c>
      <c r="O19" s="197">
        <v>0</v>
      </c>
      <c r="P19" s="197">
        <v>21519.82</v>
      </c>
      <c r="Q19" s="124" t="s">
        <v>1314</v>
      </c>
    </row>
    <row r="20" spans="1:17" ht="63.75">
      <c r="A20" s="124" t="s">
        <v>620</v>
      </c>
      <c r="B20" s="124"/>
      <c r="C20" s="125" t="s">
        <v>714</v>
      </c>
      <c r="D20" s="190">
        <v>43116</v>
      </c>
      <c r="E20" s="120" t="s">
        <v>6</v>
      </c>
      <c r="F20" s="120">
        <v>643086</v>
      </c>
      <c r="G20" s="124"/>
      <c r="H20" s="128" t="s">
        <v>3657</v>
      </c>
      <c r="I20" s="124"/>
      <c r="J20" s="124"/>
      <c r="K20" s="124"/>
      <c r="L20" s="124"/>
      <c r="M20" s="197">
        <v>0</v>
      </c>
      <c r="N20" s="197">
        <v>90667.83</v>
      </c>
      <c r="O20" s="197">
        <v>0</v>
      </c>
      <c r="P20" s="197">
        <v>621981.31000000006</v>
      </c>
      <c r="Q20" s="124" t="s">
        <v>1314</v>
      </c>
    </row>
    <row r="21" spans="1:17" ht="51">
      <c r="A21" s="124" t="s">
        <v>620</v>
      </c>
      <c r="B21" s="124"/>
      <c r="C21" s="125" t="s">
        <v>714</v>
      </c>
      <c r="D21" s="190">
        <v>43116</v>
      </c>
      <c r="E21" s="120" t="s">
        <v>20</v>
      </c>
      <c r="F21" s="120">
        <v>10257</v>
      </c>
      <c r="G21" s="124"/>
      <c r="H21" s="128" t="s">
        <v>3658</v>
      </c>
      <c r="I21" s="124"/>
      <c r="J21" s="124"/>
      <c r="K21" s="124"/>
      <c r="L21" s="124"/>
      <c r="M21" s="197">
        <v>215002.22</v>
      </c>
      <c r="N21" s="197">
        <v>0</v>
      </c>
      <c r="O21" s="197">
        <v>1474915.23</v>
      </c>
      <c r="P21" s="197">
        <v>0</v>
      </c>
      <c r="Q21" s="124" t="s">
        <v>1314</v>
      </c>
    </row>
    <row r="22" spans="1:17" ht="51">
      <c r="A22" s="124" t="s">
        <v>620</v>
      </c>
      <c r="B22" s="124"/>
      <c r="C22" s="125" t="s">
        <v>714</v>
      </c>
      <c r="D22" s="190">
        <v>43116</v>
      </c>
      <c r="E22" s="120" t="s">
        <v>20</v>
      </c>
      <c r="F22" s="120">
        <v>10281</v>
      </c>
      <c r="G22" s="124"/>
      <c r="H22" s="128" t="s">
        <v>3659</v>
      </c>
      <c r="I22" s="124"/>
      <c r="J22" s="124"/>
      <c r="K22" s="124"/>
      <c r="L22" s="124"/>
      <c r="M22" s="197">
        <v>158437.35</v>
      </c>
      <c r="N22" s="197">
        <v>0</v>
      </c>
      <c r="O22" s="197">
        <v>1086880.22</v>
      </c>
      <c r="P22" s="197">
        <v>0</v>
      </c>
      <c r="Q22" s="124" t="s">
        <v>1314</v>
      </c>
    </row>
    <row r="23" spans="1:17" ht="63.75">
      <c r="A23" s="124" t="s">
        <v>620</v>
      </c>
      <c r="B23" s="124"/>
      <c r="C23" s="125" t="s">
        <v>714</v>
      </c>
      <c r="D23" s="190">
        <v>43116</v>
      </c>
      <c r="E23" s="120" t="s">
        <v>20</v>
      </c>
      <c r="F23" s="120">
        <v>10300</v>
      </c>
      <c r="G23" s="124"/>
      <c r="H23" s="128" t="s">
        <v>3660</v>
      </c>
      <c r="I23" s="124"/>
      <c r="J23" s="124"/>
      <c r="K23" s="124"/>
      <c r="L23" s="124"/>
      <c r="M23" s="197">
        <v>158710.94</v>
      </c>
      <c r="N23" s="197">
        <v>0</v>
      </c>
      <c r="O23" s="197">
        <v>1088757.05</v>
      </c>
      <c r="P23" s="197">
        <v>0</v>
      </c>
      <c r="Q23" s="124" t="s">
        <v>1314</v>
      </c>
    </row>
    <row r="24" spans="1:17" ht="51">
      <c r="A24" s="124" t="s">
        <v>620</v>
      </c>
      <c r="B24" s="124"/>
      <c r="C24" s="125" t="s">
        <v>714</v>
      </c>
      <c r="D24" s="190">
        <v>43116</v>
      </c>
      <c r="E24" s="120" t="s">
        <v>20</v>
      </c>
      <c r="F24" s="120">
        <v>10301</v>
      </c>
      <c r="G24" s="124"/>
      <c r="H24" s="128" t="s">
        <v>3661</v>
      </c>
      <c r="I24" s="124"/>
      <c r="J24" s="124"/>
      <c r="K24" s="124"/>
      <c r="L24" s="124"/>
      <c r="M24" s="197">
        <v>1170.77</v>
      </c>
      <c r="N24" s="197">
        <v>0</v>
      </c>
      <c r="O24" s="197">
        <v>8031.48</v>
      </c>
      <c r="P24" s="197">
        <v>0</v>
      </c>
      <c r="Q24" s="124" t="s">
        <v>1314</v>
      </c>
    </row>
    <row r="25" spans="1:17" ht="51">
      <c r="A25" s="124" t="s">
        <v>620</v>
      </c>
      <c r="B25" s="124"/>
      <c r="C25" s="125" t="s">
        <v>714</v>
      </c>
      <c r="D25" s="190">
        <v>43116</v>
      </c>
      <c r="E25" s="120" t="s">
        <v>20</v>
      </c>
      <c r="F25" s="120">
        <v>10252</v>
      </c>
      <c r="G25" s="124"/>
      <c r="H25" s="128" t="s">
        <v>3662</v>
      </c>
      <c r="I25" s="124"/>
      <c r="J25" s="124"/>
      <c r="K25" s="124"/>
      <c r="L25" s="124"/>
      <c r="M25" s="197">
        <v>55977.99</v>
      </c>
      <c r="N25" s="197">
        <v>0</v>
      </c>
      <c r="O25" s="197">
        <v>384009.01</v>
      </c>
      <c r="P25" s="197">
        <v>0</v>
      </c>
      <c r="Q25" s="124" t="s">
        <v>1314</v>
      </c>
    </row>
    <row r="26" spans="1:17" ht="51">
      <c r="A26" s="124" t="s">
        <v>620</v>
      </c>
      <c r="B26" s="124"/>
      <c r="C26" s="125" t="s">
        <v>714</v>
      </c>
      <c r="D26" s="190">
        <v>43116</v>
      </c>
      <c r="E26" s="120" t="s">
        <v>20</v>
      </c>
      <c r="F26" s="120">
        <v>10249</v>
      </c>
      <c r="G26" s="124"/>
      <c r="H26" s="128" t="s">
        <v>3663</v>
      </c>
      <c r="I26" s="124"/>
      <c r="J26" s="124"/>
      <c r="K26" s="124"/>
      <c r="L26" s="124"/>
      <c r="M26" s="197">
        <v>58.25</v>
      </c>
      <c r="N26" s="197">
        <v>0</v>
      </c>
      <c r="O26" s="197">
        <v>399.6</v>
      </c>
      <c r="P26" s="197">
        <v>0</v>
      </c>
      <c r="Q26" s="124" t="s">
        <v>1314</v>
      </c>
    </row>
    <row r="27" spans="1:17" ht="51">
      <c r="A27" s="124" t="s">
        <v>620</v>
      </c>
      <c r="B27" s="124"/>
      <c r="C27" s="125" t="s">
        <v>714</v>
      </c>
      <c r="D27" s="190">
        <v>43116</v>
      </c>
      <c r="E27" s="120" t="s">
        <v>20</v>
      </c>
      <c r="F27" s="120">
        <v>10225</v>
      </c>
      <c r="G27" s="124"/>
      <c r="H27" s="128" t="s">
        <v>3664</v>
      </c>
      <c r="I27" s="124"/>
      <c r="J27" s="124"/>
      <c r="K27" s="124"/>
      <c r="L27" s="124"/>
      <c r="M27" s="197">
        <v>937830.73</v>
      </c>
      <c r="N27" s="197">
        <v>0</v>
      </c>
      <c r="O27" s="197">
        <v>6433518.8099999996</v>
      </c>
      <c r="P27" s="197">
        <v>0</v>
      </c>
      <c r="Q27" s="124" t="s">
        <v>1314</v>
      </c>
    </row>
    <row r="28" spans="1:17" ht="51">
      <c r="A28" s="124" t="s">
        <v>620</v>
      </c>
      <c r="B28" s="124"/>
      <c r="C28" s="125" t="s">
        <v>714</v>
      </c>
      <c r="D28" s="190">
        <v>43116</v>
      </c>
      <c r="E28" s="120" t="s">
        <v>20</v>
      </c>
      <c r="F28" s="120">
        <v>10244</v>
      </c>
      <c r="G28" s="124"/>
      <c r="H28" s="128" t="s">
        <v>3665</v>
      </c>
      <c r="I28" s="124"/>
      <c r="J28" s="124"/>
      <c r="K28" s="124"/>
      <c r="L28" s="124"/>
      <c r="M28" s="197">
        <v>944594.09</v>
      </c>
      <c r="N28" s="197">
        <v>0</v>
      </c>
      <c r="O28" s="197">
        <v>6479915.46</v>
      </c>
      <c r="P28" s="197">
        <v>0</v>
      </c>
      <c r="Q28" s="124" t="s">
        <v>1314</v>
      </c>
    </row>
    <row r="29" spans="1:17" ht="51">
      <c r="A29" s="124" t="s">
        <v>620</v>
      </c>
      <c r="B29" s="124"/>
      <c r="C29" s="125" t="s">
        <v>714</v>
      </c>
      <c r="D29" s="190">
        <v>43116</v>
      </c>
      <c r="E29" s="120" t="s">
        <v>20</v>
      </c>
      <c r="F29" s="120">
        <v>10243</v>
      </c>
      <c r="G29" s="124"/>
      <c r="H29" s="128" t="s">
        <v>3666</v>
      </c>
      <c r="I29" s="124"/>
      <c r="J29" s="124"/>
      <c r="K29" s="124"/>
      <c r="L29" s="124"/>
      <c r="M29" s="197">
        <v>59169.72</v>
      </c>
      <c r="N29" s="197">
        <v>0</v>
      </c>
      <c r="O29" s="197">
        <v>405904.28</v>
      </c>
      <c r="P29" s="197">
        <v>0</v>
      </c>
      <c r="Q29" s="124" t="s">
        <v>1314</v>
      </c>
    </row>
    <row r="30" spans="1:17" ht="51">
      <c r="A30" s="124" t="s">
        <v>620</v>
      </c>
      <c r="B30" s="124"/>
      <c r="C30" s="125" t="s">
        <v>714</v>
      </c>
      <c r="D30" s="190">
        <v>43116</v>
      </c>
      <c r="E30" s="120" t="s">
        <v>20</v>
      </c>
      <c r="F30" s="120">
        <v>10245</v>
      </c>
      <c r="G30" s="124"/>
      <c r="H30" s="128" t="s">
        <v>3667</v>
      </c>
      <c r="I30" s="124"/>
      <c r="J30" s="124"/>
      <c r="K30" s="124"/>
      <c r="L30" s="124"/>
      <c r="M30" s="197">
        <v>28468.240000000002</v>
      </c>
      <c r="N30" s="197">
        <v>0</v>
      </c>
      <c r="O30" s="197">
        <v>195292.13</v>
      </c>
      <c r="P30" s="197">
        <v>0</v>
      </c>
      <c r="Q30" s="124" t="s">
        <v>1314</v>
      </c>
    </row>
    <row r="31" spans="1:17" ht="76.5">
      <c r="A31" s="124">
        <v>585</v>
      </c>
      <c r="B31" s="124"/>
      <c r="C31" s="125" t="s">
        <v>221</v>
      </c>
      <c r="D31" s="190">
        <v>43118</v>
      </c>
      <c r="E31" s="120" t="s">
        <v>6</v>
      </c>
      <c r="F31" s="120">
        <v>931756</v>
      </c>
      <c r="G31" s="124"/>
      <c r="H31" s="128" t="s">
        <v>3668</v>
      </c>
      <c r="I31" s="124"/>
      <c r="J31" s="124"/>
      <c r="K31" s="124"/>
      <c r="L31" s="124"/>
      <c r="M31" s="197">
        <v>0</v>
      </c>
      <c r="N31" s="197">
        <v>31000.18</v>
      </c>
      <c r="O31" s="197">
        <v>0</v>
      </c>
      <c r="P31" s="197">
        <v>212661.23</v>
      </c>
      <c r="Q31" s="124" t="s">
        <v>1314</v>
      </c>
    </row>
    <row r="32" spans="1:17" ht="51">
      <c r="A32" s="124">
        <v>513</v>
      </c>
      <c r="B32" s="124"/>
      <c r="C32" s="125" t="s">
        <v>201</v>
      </c>
      <c r="D32" s="190">
        <v>43123</v>
      </c>
      <c r="E32" s="120" t="s">
        <v>6</v>
      </c>
      <c r="F32" s="120">
        <v>73963</v>
      </c>
      <c r="G32" s="124"/>
      <c r="H32" s="128" t="s">
        <v>3669</v>
      </c>
      <c r="I32" s="124"/>
      <c r="J32" s="124"/>
      <c r="K32" s="124"/>
      <c r="L32" s="124"/>
      <c r="M32" s="197">
        <v>0</v>
      </c>
      <c r="N32" s="197">
        <v>272000</v>
      </c>
      <c r="O32" s="197">
        <v>0</v>
      </c>
      <c r="P32" s="197">
        <v>1865920</v>
      </c>
      <c r="Q32" s="124" t="s">
        <v>1314</v>
      </c>
    </row>
    <row r="33" spans="1:17" ht="63.75">
      <c r="A33" s="124" t="s">
        <v>620</v>
      </c>
      <c r="B33" s="124"/>
      <c r="C33" s="125" t="s">
        <v>714</v>
      </c>
      <c r="D33" s="190">
        <v>43123</v>
      </c>
      <c r="E33" s="120" t="s">
        <v>20</v>
      </c>
      <c r="F33" s="120">
        <v>10439</v>
      </c>
      <c r="G33" s="124"/>
      <c r="H33" s="128" t="s">
        <v>3670</v>
      </c>
      <c r="I33" s="124"/>
      <c r="J33" s="124"/>
      <c r="K33" s="124"/>
      <c r="L33" s="124"/>
      <c r="M33" s="197">
        <v>1051413.27</v>
      </c>
      <c r="N33" s="197">
        <v>0</v>
      </c>
      <c r="O33" s="197">
        <v>7212695.0300000003</v>
      </c>
      <c r="P33" s="197">
        <v>0</v>
      </c>
      <c r="Q33" s="124" t="s">
        <v>1314</v>
      </c>
    </row>
    <row r="34" spans="1:17" ht="89.25">
      <c r="A34" s="124" t="s">
        <v>619</v>
      </c>
      <c r="B34" s="124"/>
      <c r="C34" s="125" t="s">
        <v>713</v>
      </c>
      <c r="D34" s="190">
        <v>43123</v>
      </c>
      <c r="E34" s="120" t="s">
        <v>13</v>
      </c>
      <c r="F34" s="120">
        <v>911479</v>
      </c>
      <c r="G34" s="124"/>
      <c r="H34" s="128" t="s">
        <v>3671</v>
      </c>
      <c r="I34" s="124"/>
      <c r="J34" s="124"/>
      <c r="K34" s="124"/>
      <c r="L34" s="124"/>
      <c r="M34" s="197">
        <v>10</v>
      </c>
      <c r="N34" s="197">
        <v>0</v>
      </c>
      <c r="O34" s="197">
        <v>68.599999999999994</v>
      </c>
      <c r="P34" s="197">
        <v>0</v>
      </c>
      <c r="Q34" s="124" t="s">
        <v>1314</v>
      </c>
    </row>
    <row r="35" spans="1:17" ht="89.25">
      <c r="A35" s="124" t="s">
        <v>620</v>
      </c>
      <c r="B35" s="124"/>
      <c r="C35" s="125" t="s">
        <v>714</v>
      </c>
      <c r="D35" s="190">
        <v>43123</v>
      </c>
      <c r="E35" s="120" t="s">
        <v>13</v>
      </c>
      <c r="F35" s="120">
        <v>911483</v>
      </c>
      <c r="G35" s="124"/>
      <c r="H35" s="128" t="s">
        <v>3672</v>
      </c>
      <c r="I35" s="124"/>
      <c r="J35" s="124"/>
      <c r="K35" s="124"/>
      <c r="L35" s="124"/>
      <c r="M35" s="197">
        <v>10</v>
      </c>
      <c r="N35" s="197">
        <v>0</v>
      </c>
      <c r="O35" s="197">
        <v>68.599999999999994</v>
      </c>
      <c r="P35" s="197">
        <v>0</v>
      </c>
      <c r="Q35" s="124" t="s">
        <v>1314</v>
      </c>
    </row>
    <row r="36" spans="1:17" ht="63.75">
      <c r="A36" s="124" t="s">
        <v>620</v>
      </c>
      <c r="B36" s="124"/>
      <c r="C36" s="125" t="s">
        <v>714</v>
      </c>
      <c r="D36" s="190">
        <v>43123</v>
      </c>
      <c r="E36" s="120" t="s">
        <v>20</v>
      </c>
      <c r="F36" s="120">
        <v>10298</v>
      </c>
      <c r="G36" s="124"/>
      <c r="H36" s="128" t="s">
        <v>3673</v>
      </c>
      <c r="I36" s="124"/>
      <c r="J36" s="124"/>
      <c r="K36" s="124"/>
      <c r="L36" s="124"/>
      <c r="M36" s="197">
        <v>459968.06</v>
      </c>
      <c r="N36" s="197">
        <v>0</v>
      </c>
      <c r="O36" s="197">
        <v>3155380.89</v>
      </c>
      <c r="P36" s="197">
        <v>0</v>
      </c>
      <c r="Q36" s="124" t="s">
        <v>1314</v>
      </c>
    </row>
    <row r="37" spans="1:17" ht="89.25">
      <c r="A37" s="124" t="s">
        <v>620</v>
      </c>
      <c r="B37" s="124"/>
      <c r="C37" s="125" t="s">
        <v>714</v>
      </c>
      <c r="D37" s="190">
        <v>43123</v>
      </c>
      <c r="E37" s="120" t="s">
        <v>13</v>
      </c>
      <c r="F37" s="120">
        <v>911485</v>
      </c>
      <c r="G37" s="124"/>
      <c r="H37" s="128" t="s">
        <v>3674</v>
      </c>
      <c r="I37" s="124"/>
      <c r="J37" s="124"/>
      <c r="K37" s="124"/>
      <c r="L37" s="124"/>
      <c r="M37" s="197">
        <v>10</v>
      </c>
      <c r="N37" s="197">
        <v>0</v>
      </c>
      <c r="O37" s="197">
        <v>68.599999999999994</v>
      </c>
      <c r="P37" s="197">
        <v>0</v>
      </c>
      <c r="Q37" s="124" t="s">
        <v>1314</v>
      </c>
    </row>
    <row r="38" spans="1:17" ht="51">
      <c r="A38" s="124">
        <v>513</v>
      </c>
      <c r="B38" s="124"/>
      <c r="C38" s="125" t="s">
        <v>201</v>
      </c>
      <c r="D38" s="190">
        <v>43124</v>
      </c>
      <c r="E38" s="120" t="s">
        <v>6</v>
      </c>
      <c r="F38" s="120">
        <v>73986</v>
      </c>
      <c r="G38" s="124"/>
      <c r="H38" s="128" t="s">
        <v>3669</v>
      </c>
      <c r="I38" s="124"/>
      <c r="J38" s="124"/>
      <c r="K38" s="124"/>
      <c r="L38" s="124"/>
      <c r="M38" s="197">
        <v>0</v>
      </c>
      <c r="N38" s="197">
        <v>272000</v>
      </c>
      <c r="O38" s="197">
        <v>0</v>
      </c>
      <c r="P38" s="197">
        <v>1865920</v>
      </c>
      <c r="Q38" s="124" t="s">
        <v>1314</v>
      </c>
    </row>
    <row r="39" spans="1:17" ht="51">
      <c r="A39" s="124" t="s">
        <v>619</v>
      </c>
      <c r="B39" s="124"/>
      <c r="C39" s="125" t="s">
        <v>713</v>
      </c>
      <c r="D39" s="190">
        <v>43124</v>
      </c>
      <c r="E39" s="120" t="s">
        <v>23</v>
      </c>
      <c r="F39" s="120">
        <v>17575</v>
      </c>
      <c r="G39" s="124"/>
      <c r="H39" s="128" t="s">
        <v>3675</v>
      </c>
      <c r="I39" s="124"/>
      <c r="J39" s="124"/>
      <c r="K39" s="124"/>
      <c r="L39" s="124"/>
      <c r="M39" s="197">
        <v>0</v>
      </c>
      <c r="N39" s="197">
        <v>0</v>
      </c>
      <c r="O39" s="197">
        <v>0.01</v>
      </c>
      <c r="P39" s="197">
        <v>0</v>
      </c>
      <c r="Q39" s="124" t="s">
        <v>1314</v>
      </c>
    </row>
    <row r="40" spans="1:17" ht="63.75">
      <c r="A40" s="124" t="s">
        <v>620</v>
      </c>
      <c r="B40" s="124"/>
      <c r="C40" s="125" t="s">
        <v>714</v>
      </c>
      <c r="D40" s="190">
        <v>43124</v>
      </c>
      <c r="E40" s="120" t="s">
        <v>13</v>
      </c>
      <c r="F40" s="120">
        <v>911628</v>
      </c>
      <c r="G40" s="124"/>
      <c r="H40" s="128" t="s">
        <v>3676</v>
      </c>
      <c r="I40" s="124"/>
      <c r="J40" s="124"/>
      <c r="K40" s="124"/>
      <c r="L40" s="124"/>
      <c r="M40" s="197">
        <v>12503.26</v>
      </c>
      <c r="N40" s="197">
        <v>0</v>
      </c>
      <c r="O40" s="197">
        <v>85772.36</v>
      </c>
      <c r="P40" s="197">
        <v>0</v>
      </c>
      <c r="Q40" s="124" t="s">
        <v>1314</v>
      </c>
    </row>
    <row r="41" spans="1:17" ht="89.25">
      <c r="A41" s="124" t="s">
        <v>620</v>
      </c>
      <c r="B41" s="124"/>
      <c r="C41" s="125" t="s">
        <v>714</v>
      </c>
      <c r="D41" s="190">
        <v>43126</v>
      </c>
      <c r="E41" s="120" t="s">
        <v>13</v>
      </c>
      <c r="F41" s="120">
        <v>911979</v>
      </c>
      <c r="G41" s="124"/>
      <c r="H41" s="128" t="s">
        <v>3677</v>
      </c>
      <c r="I41" s="124"/>
      <c r="J41" s="124"/>
      <c r="K41" s="124"/>
      <c r="L41" s="124"/>
      <c r="M41" s="197">
        <v>96.06</v>
      </c>
      <c r="N41" s="197">
        <v>0</v>
      </c>
      <c r="O41" s="197">
        <v>658.97</v>
      </c>
      <c r="P41" s="197">
        <v>0</v>
      </c>
      <c r="Q41" s="124" t="s">
        <v>1314</v>
      </c>
    </row>
    <row r="42" spans="1:17" ht="51">
      <c r="A42" s="124">
        <v>513</v>
      </c>
      <c r="B42" s="124"/>
      <c r="C42" s="125" t="s">
        <v>201</v>
      </c>
      <c r="D42" s="190">
        <v>43129</v>
      </c>
      <c r="E42" s="120" t="s">
        <v>6</v>
      </c>
      <c r="F42" s="120">
        <v>74050</v>
      </c>
      <c r="G42" s="124"/>
      <c r="H42" s="128" t="s">
        <v>3669</v>
      </c>
      <c r="I42" s="124"/>
      <c r="J42" s="124"/>
      <c r="K42" s="124"/>
      <c r="L42" s="124"/>
      <c r="M42" s="197">
        <v>0</v>
      </c>
      <c r="N42" s="197">
        <v>408000</v>
      </c>
      <c r="O42" s="197">
        <v>0</v>
      </c>
      <c r="P42" s="197">
        <v>2798880</v>
      </c>
      <c r="Q42" s="124" t="s">
        <v>1314</v>
      </c>
    </row>
    <row r="43" spans="1:17" ht="63.75">
      <c r="A43" s="124" t="s">
        <v>620</v>
      </c>
      <c r="B43" s="124"/>
      <c r="C43" s="125" t="s">
        <v>714</v>
      </c>
      <c r="D43" s="190">
        <v>43129</v>
      </c>
      <c r="E43" s="120" t="s">
        <v>20</v>
      </c>
      <c r="F43" s="120">
        <v>10302</v>
      </c>
      <c r="G43" s="124"/>
      <c r="H43" s="128" t="s">
        <v>3678</v>
      </c>
      <c r="I43" s="124"/>
      <c r="J43" s="124"/>
      <c r="K43" s="124"/>
      <c r="L43" s="124"/>
      <c r="M43" s="197">
        <v>653143.94999999995</v>
      </c>
      <c r="N43" s="197">
        <v>0</v>
      </c>
      <c r="O43" s="197">
        <v>4480567.5</v>
      </c>
      <c r="P43" s="197">
        <v>0</v>
      </c>
      <c r="Q43" s="124" t="s">
        <v>1314</v>
      </c>
    </row>
    <row r="44" spans="1:17" ht="63.75">
      <c r="A44" s="124" t="s">
        <v>620</v>
      </c>
      <c r="B44" s="124"/>
      <c r="C44" s="125" t="s">
        <v>714</v>
      </c>
      <c r="D44" s="190">
        <v>43131</v>
      </c>
      <c r="E44" s="120" t="s">
        <v>6</v>
      </c>
      <c r="F44" s="120">
        <v>936261</v>
      </c>
      <c r="G44" s="124"/>
      <c r="H44" s="128" t="s">
        <v>3679</v>
      </c>
      <c r="I44" s="124"/>
      <c r="J44" s="124"/>
      <c r="K44" s="124"/>
      <c r="L44" s="124"/>
      <c r="M44" s="197">
        <v>0</v>
      </c>
      <c r="N44" s="197">
        <v>32750</v>
      </c>
      <c r="O44" s="197">
        <v>0</v>
      </c>
      <c r="P44" s="197">
        <v>224665</v>
      </c>
      <c r="Q44" s="124" t="s">
        <v>1314</v>
      </c>
    </row>
    <row r="45" spans="1:17" ht="51">
      <c r="A45" s="124" t="s">
        <v>619</v>
      </c>
      <c r="B45" s="124"/>
      <c r="C45" s="125" t="s">
        <v>713</v>
      </c>
      <c r="D45" s="190">
        <v>43131</v>
      </c>
      <c r="E45" s="120" t="s">
        <v>23</v>
      </c>
      <c r="F45" s="120">
        <v>17598</v>
      </c>
      <c r="G45" s="124"/>
      <c r="H45" s="128" t="s">
        <v>3680</v>
      </c>
      <c r="I45" s="124"/>
      <c r="J45" s="124"/>
      <c r="K45" s="124"/>
      <c r="L45" s="124"/>
      <c r="M45" s="197">
        <v>0</v>
      </c>
      <c r="N45" s="197">
        <v>0</v>
      </c>
      <c r="O45" s="197">
        <v>0.01</v>
      </c>
      <c r="P45" s="197">
        <v>0</v>
      </c>
      <c r="Q45" s="124" t="s">
        <v>1314</v>
      </c>
    </row>
    <row r="46" spans="1:17" ht="63.75">
      <c r="A46" s="124">
        <v>287</v>
      </c>
      <c r="B46" s="124"/>
      <c r="C46" s="125" t="s">
        <v>790</v>
      </c>
      <c r="D46" s="190">
        <v>43133</v>
      </c>
      <c r="E46" s="120" t="s">
        <v>6</v>
      </c>
      <c r="F46" s="120">
        <v>657273</v>
      </c>
      <c r="G46" s="124"/>
      <c r="H46" s="128" t="s">
        <v>5266</v>
      </c>
      <c r="I46" s="124"/>
      <c r="J46" s="124"/>
      <c r="K46" s="124"/>
      <c r="L46" s="124"/>
      <c r="M46" s="197">
        <v>0</v>
      </c>
      <c r="N46" s="197">
        <v>4252456.24</v>
      </c>
      <c r="O46" s="197">
        <v>0</v>
      </c>
      <c r="P46" s="197">
        <v>29171849.809999999</v>
      </c>
      <c r="Q46" s="124" t="s">
        <v>1314</v>
      </c>
    </row>
    <row r="47" spans="1:17" ht="63.75">
      <c r="A47" s="124">
        <v>86</v>
      </c>
      <c r="B47" s="124"/>
      <c r="C47" s="125" t="s">
        <v>710</v>
      </c>
      <c r="D47" s="190">
        <v>43133</v>
      </c>
      <c r="E47" s="120" t="s">
        <v>6</v>
      </c>
      <c r="F47" s="120">
        <v>912812</v>
      </c>
      <c r="G47" s="124"/>
      <c r="H47" s="128" t="s">
        <v>5267</v>
      </c>
      <c r="I47" s="124"/>
      <c r="J47" s="124"/>
      <c r="K47" s="124"/>
      <c r="L47" s="124"/>
      <c r="M47" s="197">
        <v>0</v>
      </c>
      <c r="N47" s="197">
        <v>36443.15</v>
      </c>
      <c r="O47" s="197">
        <v>0</v>
      </c>
      <c r="P47" s="197">
        <v>250000.01</v>
      </c>
      <c r="Q47" s="124" t="s">
        <v>1314</v>
      </c>
    </row>
    <row r="48" spans="1:17" ht="63.75">
      <c r="A48" s="124" t="s">
        <v>620</v>
      </c>
      <c r="B48" s="124"/>
      <c r="C48" s="125" t="s">
        <v>714</v>
      </c>
      <c r="D48" s="190">
        <v>43133</v>
      </c>
      <c r="E48" s="120" t="s">
        <v>6</v>
      </c>
      <c r="F48" s="120">
        <v>657274</v>
      </c>
      <c r="G48" s="124"/>
      <c r="H48" s="128" t="s">
        <v>5268</v>
      </c>
      <c r="I48" s="124"/>
      <c r="J48" s="124"/>
      <c r="K48" s="124"/>
      <c r="L48" s="124"/>
      <c r="M48" s="197">
        <v>0</v>
      </c>
      <c r="N48" s="197">
        <v>5487717.5700000003</v>
      </c>
      <c r="O48" s="197">
        <v>0</v>
      </c>
      <c r="P48" s="197">
        <v>37645742.530000001</v>
      </c>
      <c r="Q48" s="124" t="s">
        <v>1314</v>
      </c>
    </row>
    <row r="49" spans="1:17" ht="76.5">
      <c r="A49" s="124">
        <v>86</v>
      </c>
      <c r="B49" s="124"/>
      <c r="C49" s="125" t="s">
        <v>710</v>
      </c>
      <c r="D49" s="190">
        <v>43133</v>
      </c>
      <c r="E49" s="120" t="s">
        <v>11</v>
      </c>
      <c r="F49" s="120">
        <v>912812</v>
      </c>
      <c r="G49" s="124"/>
      <c r="H49" s="128" t="s">
        <v>5269</v>
      </c>
      <c r="I49" s="124"/>
      <c r="J49" s="124"/>
      <c r="K49" s="124"/>
      <c r="L49" s="124"/>
      <c r="M49" s="197">
        <v>7.29</v>
      </c>
      <c r="N49" s="197">
        <v>0</v>
      </c>
      <c r="O49" s="197">
        <v>50.01</v>
      </c>
      <c r="P49" s="197">
        <v>0</v>
      </c>
      <c r="Q49" s="124" t="s">
        <v>1314</v>
      </c>
    </row>
    <row r="50" spans="1:17" ht="63.75">
      <c r="A50" s="124" t="s">
        <v>620</v>
      </c>
      <c r="B50" s="124"/>
      <c r="C50" s="125" t="s">
        <v>714</v>
      </c>
      <c r="D50" s="190">
        <v>43136</v>
      </c>
      <c r="E50" s="120" t="s">
        <v>20</v>
      </c>
      <c r="F50" s="120">
        <v>10438</v>
      </c>
      <c r="G50" s="124"/>
      <c r="H50" s="128" t="s">
        <v>5270</v>
      </c>
      <c r="I50" s="124"/>
      <c r="J50" s="124"/>
      <c r="K50" s="124"/>
      <c r="L50" s="124"/>
      <c r="M50" s="197">
        <v>275001.65999999997</v>
      </c>
      <c r="N50" s="197">
        <v>0</v>
      </c>
      <c r="O50" s="197">
        <v>1886511.39</v>
      </c>
      <c r="P50" s="197">
        <v>0</v>
      </c>
      <c r="Q50" s="124" t="s">
        <v>1314</v>
      </c>
    </row>
    <row r="51" spans="1:17" ht="51">
      <c r="A51" s="124" t="s">
        <v>620</v>
      </c>
      <c r="B51" s="124"/>
      <c r="C51" s="125" t="s">
        <v>714</v>
      </c>
      <c r="D51" s="190">
        <v>43136</v>
      </c>
      <c r="E51" s="120" t="s">
        <v>20</v>
      </c>
      <c r="F51" s="120">
        <v>10394</v>
      </c>
      <c r="G51" s="124"/>
      <c r="H51" s="128" t="s">
        <v>5271</v>
      </c>
      <c r="I51" s="124"/>
      <c r="J51" s="124"/>
      <c r="K51" s="124"/>
      <c r="L51" s="124"/>
      <c r="M51" s="197">
        <v>272958.34000000003</v>
      </c>
      <c r="N51" s="197">
        <v>0</v>
      </c>
      <c r="O51" s="197">
        <v>1872494.21</v>
      </c>
      <c r="P51" s="197">
        <v>0</v>
      </c>
      <c r="Q51" s="124" t="s">
        <v>1314</v>
      </c>
    </row>
    <row r="52" spans="1:17" ht="51">
      <c r="A52" s="124" t="s">
        <v>619</v>
      </c>
      <c r="B52" s="124"/>
      <c r="C52" s="125" t="s">
        <v>713</v>
      </c>
      <c r="D52" s="190">
        <v>43137</v>
      </c>
      <c r="E52" s="120" t="s">
        <v>23</v>
      </c>
      <c r="F52" s="120">
        <v>17616</v>
      </c>
      <c r="G52" s="124"/>
      <c r="H52" s="128" t="s">
        <v>5272</v>
      </c>
      <c r="I52" s="124"/>
      <c r="J52" s="124"/>
      <c r="K52" s="124"/>
      <c r="L52" s="124"/>
      <c r="M52" s="197">
        <v>0</v>
      </c>
      <c r="N52" s="197">
        <v>0</v>
      </c>
      <c r="O52" s="197">
        <v>0</v>
      </c>
      <c r="P52" s="197">
        <v>0.01</v>
      </c>
      <c r="Q52" s="124" t="s">
        <v>1314</v>
      </c>
    </row>
    <row r="53" spans="1:17" ht="63.75">
      <c r="A53" s="124">
        <v>291</v>
      </c>
      <c r="B53" s="124"/>
      <c r="C53" s="125" t="s">
        <v>794</v>
      </c>
      <c r="D53" s="190">
        <v>43137</v>
      </c>
      <c r="E53" s="120" t="s">
        <v>6</v>
      </c>
      <c r="F53" s="120">
        <v>659808</v>
      </c>
      <c r="G53" s="124"/>
      <c r="H53" s="128" t="s">
        <v>5273</v>
      </c>
      <c r="I53" s="124"/>
      <c r="J53" s="124"/>
      <c r="K53" s="124"/>
      <c r="L53" s="124"/>
      <c r="M53" s="197">
        <v>0</v>
      </c>
      <c r="N53" s="197">
        <v>6641292.4000000004</v>
      </c>
      <c r="O53" s="197">
        <v>0</v>
      </c>
      <c r="P53" s="197">
        <v>45559265.859999999</v>
      </c>
      <c r="Q53" s="124" t="s">
        <v>1314</v>
      </c>
    </row>
    <row r="54" spans="1:17" ht="51">
      <c r="A54" s="124" t="s">
        <v>619</v>
      </c>
      <c r="B54" s="124"/>
      <c r="C54" s="125" t="s">
        <v>713</v>
      </c>
      <c r="D54" s="190">
        <v>43138</v>
      </c>
      <c r="E54" s="120" t="s">
        <v>23</v>
      </c>
      <c r="F54" s="120">
        <v>17621</v>
      </c>
      <c r="G54" s="124"/>
      <c r="H54" s="128" t="s">
        <v>5274</v>
      </c>
      <c r="I54" s="124"/>
      <c r="J54" s="124"/>
      <c r="K54" s="124"/>
      <c r="L54" s="124"/>
      <c r="M54" s="197">
        <v>0</v>
      </c>
      <c r="N54" s="197">
        <v>0</v>
      </c>
      <c r="O54" s="197">
        <v>0</v>
      </c>
      <c r="P54" s="197">
        <v>0.01</v>
      </c>
      <c r="Q54" s="124" t="s">
        <v>1314</v>
      </c>
    </row>
    <row r="55" spans="1:17" ht="63.75">
      <c r="A55" s="124" t="s">
        <v>620</v>
      </c>
      <c r="B55" s="124"/>
      <c r="C55" s="125" t="s">
        <v>714</v>
      </c>
      <c r="D55" s="190">
        <v>43139</v>
      </c>
      <c r="E55" s="120" t="s">
        <v>6</v>
      </c>
      <c r="F55" s="120">
        <v>662188</v>
      </c>
      <c r="G55" s="124"/>
      <c r="H55" s="128" t="s">
        <v>5275</v>
      </c>
      <c r="I55" s="124"/>
      <c r="J55" s="124"/>
      <c r="K55" s="124"/>
      <c r="L55" s="124"/>
      <c r="M55" s="197">
        <v>0</v>
      </c>
      <c r="N55" s="197">
        <v>170751.54</v>
      </c>
      <c r="O55" s="197">
        <v>0</v>
      </c>
      <c r="P55" s="197">
        <v>1171355.56</v>
      </c>
      <c r="Q55" s="124" t="s">
        <v>1314</v>
      </c>
    </row>
    <row r="56" spans="1:17" ht="63.75">
      <c r="A56" s="124" t="s">
        <v>620</v>
      </c>
      <c r="B56" s="124"/>
      <c r="C56" s="125" t="s">
        <v>714</v>
      </c>
      <c r="D56" s="190">
        <v>43139</v>
      </c>
      <c r="E56" s="120" t="s">
        <v>20</v>
      </c>
      <c r="F56" s="120">
        <v>10444</v>
      </c>
      <c r="G56" s="124"/>
      <c r="H56" s="128" t="s">
        <v>5276</v>
      </c>
      <c r="I56" s="124"/>
      <c r="J56" s="124"/>
      <c r="K56" s="124"/>
      <c r="L56" s="124"/>
      <c r="M56" s="197">
        <v>2718683.94</v>
      </c>
      <c r="N56" s="197">
        <v>0</v>
      </c>
      <c r="O56" s="197">
        <v>18650171.829999998</v>
      </c>
      <c r="P56" s="197">
        <v>0</v>
      </c>
      <c r="Q56" s="124" t="s">
        <v>1314</v>
      </c>
    </row>
    <row r="57" spans="1:17" ht="76.5">
      <c r="A57" s="124" t="s">
        <v>620</v>
      </c>
      <c r="B57" s="124"/>
      <c r="C57" s="125" t="s">
        <v>714</v>
      </c>
      <c r="D57" s="190">
        <v>43140</v>
      </c>
      <c r="E57" s="120" t="s">
        <v>6</v>
      </c>
      <c r="F57" s="120">
        <v>913468</v>
      </c>
      <c r="G57" s="124"/>
      <c r="H57" s="128" t="s">
        <v>5277</v>
      </c>
      <c r="I57" s="124"/>
      <c r="J57" s="124"/>
      <c r="K57" s="124"/>
      <c r="L57" s="124"/>
      <c r="M57" s="197">
        <v>0</v>
      </c>
      <c r="N57" s="197">
        <v>628.49</v>
      </c>
      <c r="O57" s="197">
        <v>0</v>
      </c>
      <c r="P57" s="197">
        <v>4311.4399999999996</v>
      </c>
      <c r="Q57" s="124" t="s">
        <v>1314</v>
      </c>
    </row>
    <row r="58" spans="1:17" ht="51">
      <c r="A58" s="124" t="s">
        <v>619</v>
      </c>
      <c r="B58" s="124"/>
      <c r="C58" s="125" t="s">
        <v>713</v>
      </c>
      <c r="D58" s="190">
        <v>43146</v>
      </c>
      <c r="E58" s="120" t="s">
        <v>23</v>
      </c>
      <c r="F58" s="120">
        <v>17637</v>
      </c>
      <c r="G58" s="124"/>
      <c r="H58" s="128" t="s">
        <v>5278</v>
      </c>
      <c r="I58" s="124"/>
      <c r="J58" s="124"/>
      <c r="K58" s="124"/>
      <c r="L58" s="124"/>
      <c r="M58" s="197">
        <v>0</v>
      </c>
      <c r="N58" s="197">
        <v>0</v>
      </c>
      <c r="O58" s="197">
        <v>0</v>
      </c>
      <c r="P58" s="197">
        <v>0.01</v>
      </c>
      <c r="Q58" s="124" t="s">
        <v>1314</v>
      </c>
    </row>
    <row r="59" spans="1:17" ht="51">
      <c r="A59" s="124" t="s">
        <v>620</v>
      </c>
      <c r="B59" s="124"/>
      <c r="C59" s="125" t="s">
        <v>714</v>
      </c>
      <c r="D59" s="190">
        <v>43146</v>
      </c>
      <c r="E59" s="120" t="s">
        <v>20</v>
      </c>
      <c r="F59" s="120">
        <v>10355</v>
      </c>
      <c r="G59" s="124"/>
      <c r="H59" s="128" t="s">
        <v>5279</v>
      </c>
      <c r="I59" s="124"/>
      <c r="J59" s="124"/>
      <c r="K59" s="124"/>
      <c r="L59" s="124"/>
      <c r="M59" s="197">
        <v>1229288.67</v>
      </c>
      <c r="N59" s="197">
        <v>0</v>
      </c>
      <c r="O59" s="197">
        <v>8432920.2799999993</v>
      </c>
      <c r="P59" s="197">
        <v>0</v>
      </c>
      <c r="Q59" s="124" t="s">
        <v>1314</v>
      </c>
    </row>
    <row r="60" spans="1:17" ht="51">
      <c r="A60" s="124" t="s">
        <v>620</v>
      </c>
      <c r="B60" s="124"/>
      <c r="C60" s="125" t="s">
        <v>714</v>
      </c>
      <c r="D60" s="190">
        <v>43146</v>
      </c>
      <c r="E60" s="120" t="s">
        <v>20</v>
      </c>
      <c r="F60" s="120">
        <v>10423</v>
      </c>
      <c r="G60" s="124"/>
      <c r="H60" s="128" t="s">
        <v>5280</v>
      </c>
      <c r="I60" s="124"/>
      <c r="J60" s="124"/>
      <c r="K60" s="124"/>
      <c r="L60" s="124"/>
      <c r="M60" s="197">
        <v>264.38</v>
      </c>
      <c r="N60" s="197">
        <v>0</v>
      </c>
      <c r="O60" s="197">
        <v>1813.65</v>
      </c>
      <c r="P60" s="197">
        <v>0</v>
      </c>
      <c r="Q60" s="124" t="s">
        <v>1314</v>
      </c>
    </row>
    <row r="61" spans="1:17" ht="51">
      <c r="A61" s="124" t="s">
        <v>620</v>
      </c>
      <c r="B61" s="124"/>
      <c r="C61" s="125" t="s">
        <v>714</v>
      </c>
      <c r="D61" s="190">
        <v>43146</v>
      </c>
      <c r="E61" s="120" t="s">
        <v>20</v>
      </c>
      <c r="F61" s="120">
        <v>10422</v>
      </c>
      <c r="G61" s="124"/>
      <c r="H61" s="128" t="s">
        <v>5281</v>
      </c>
      <c r="I61" s="124"/>
      <c r="J61" s="124"/>
      <c r="K61" s="124"/>
      <c r="L61" s="124"/>
      <c r="M61" s="197">
        <v>132839.35</v>
      </c>
      <c r="N61" s="197">
        <v>0</v>
      </c>
      <c r="O61" s="197">
        <v>911277.94</v>
      </c>
      <c r="P61" s="197">
        <v>0</v>
      </c>
      <c r="Q61" s="124" t="s">
        <v>1314</v>
      </c>
    </row>
    <row r="62" spans="1:17" ht="63.75">
      <c r="A62" s="124" t="s">
        <v>619</v>
      </c>
      <c r="B62" s="124"/>
      <c r="C62" s="125" t="s">
        <v>713</v>
      </c>
      <c r="D62" s="190">
        <v>43147</v>
      </c>
      <c r="E62" s="120" t="s">
        <v>6</v>
      </c>
      <c r="F62" s="120">
        <v>913737</v>
      </c>
      <c r="G62" s="124"/>
      <c r="H62" s="128" t="s">
        <v>5282</v>
      </c>
      <c r="I62" s="124"/>
      <c r="J62" s="124"/>
      <c r="K62" s="124"/>
      <c r="L62" s="124"/>
      <c r="M62" s="197">
        <v>0</v>
      </c>
      <c r="N62" s="197">
        <v>150000</v>
      </c>
      <c r="O62" s="197">
        <v>0</v>
      </c>
      <c r="P62" s="197">
        <v>1029000</v>
      </c>
      <c r="Q62" s="124" t="s">
        <v>1314</v>
      </c>
    </row>
    <row r="63" spans="1:17" ht="63.75">
      <c r="A63" s="124">
        <v>287</v>
      </c>
      <c r="B63" s="124"/>
      <c r="C63" s="125" t="s">
        <v>790</v>
      </c>
      <c r="D63" s="190">
        <v>43147</v>
      </c>
      <c r="E63" s="120" t="s">
        <v>6</v>
      </c>
      <c r="F63" s="120">
        <v>665967</v>
      </c>
      <c r="G63" s="124"/>
      <c r="H63" s="128" t="s">
        <v>5283</v>
      </c>
      <c r="I63" s="124"/>
      <c r="J63" s="124"/>
      <c r="K63" s="124"/>
      <c r="L63" s="124"/>
      <c r="M63" s="197">
        <v>0</v>
      </c>
      <c r="N63" s="197">
        <v>4000000</v>
      </c>
      <c r="O63" s="197">
        <v>0</v>
      </c>
      <c r="P63" s="197">
        <v>27440000</v>
      </c>
      <c r="Q63" s="124" t="s">
        <v>1314</v>
      </c>
    </row>
    <row r="64" spans="1:17" ht="51">
      <c r="A64" s="124" t="s">
        <v>619</v>
      </c>
      <c r="B64" s="124"/>
      <c r="C64" s="125" t="s">
        <v>713</v>
      </c>
      <c r="D64" s="190">
        <v>43150</v>
      </c>
      <c r="E64" s="120" t="s">
        <v>23</v>
      </c>
      <c r="F64" s="120">
        <v>17647</v>
      </c>
      <c r="G64" s="124"/>
      <c r="H64" s="128" t="s">
        <v>5284</v>
      </c>
      <c r="I64" s="124"/>
      <c r="J64" s="124"/>
      <c r="K64" s="124"/>
      <c r="L64" s="124"/>
      <c r="M64" s="197">
        <v>0</v>
      </c>
      <c r="N64" s="197">
        <v>0</v>
      </c>
      <c r="O64" s="197">
        <v>0.01</v>
      </c>
      <c r="P64" s="197">
        <v>0</v>
      </c>
      <c r="Q64" s="124" t="s">
        <v>1314</v>
      </c>
    </row>
    <row r="65" spans="1:17" ht="51">
      <c r="A65" s="124" t="s">
        <v>619</v>
      </c>
      <c r="B65" s="124"/>
      <c r="C65" s="125" t="s">
        <v>713</v>
      </c>
      <c r="D65" s="190">
        <v>43151</v>
      </c>
      <c r="E65" s="120" t="s">
        <v>23</v>
      </c>
      <c r="F65" s="120">
        <v>17651</v>
      </c>
      <c r="G65" s="124"/>
      <c r="H65" s="128" t="s">
        <v>5285</v>
      </c>
      <c r="I65" s="124"/>
      <c r="J65" s="124"/>
      <c r="K65" s="124"/>
      <c r="L65" s="124"/>
      <c r="M65" s="197">
        <v>0</v>
      </c>
      <c r="N65" s="197">
        <v>0</v>
      </c>
      <c r="O65" s="197">
        <v>0</v>
      </c>
      <c r="P65" s="197">
        <v>0.02</v>
      </c>
      <c r="Q65" s="124" t="s">
        <v>1314</v>
      </c>
    </row>
    <row r="66" spans="1:17" ht="51">
      <c r="A66" s="124" t="s">
        <v>620</v>
      </c>
      <c r="B66" s="124"/>
      <c r="C66" s="125" t="s">
        <v>714</v>
      </c>
      <c r="D66" s="190">
        <v>43151</v>
      </c>
      <c r="E66" s="120" t="s">
        <v>3</v>
      </c>
      <c r="F66" s="120">
        <v>1598496</v>
      </c>
      <c r="G66" s="124"/>
      <c r="H66" s="128" t="s">
        <v>5286</v>
      </c>
      <c r="I66" s="124"/>
      <c r="J66" s="124"/>
      <c r="K66" s="124"/>
      <c r="L66" s="124"/>
      <c r="M66" s="197">
        <v>0</v>
      </c>
      <c r="N66" s="197">
        <v>7.29</v>
      </c>
      <c r="O66" s="197">
        <v>0</v>
      </c>
      <c r="P66" s="197">
        <v>50.01</v>
      </c>
      <c r="Q66" s="124" t="s">
        <v>1314</v>
      </c>
    </row>
    <row r="67" spans="1:17" ht="51">
      <c r="A67" s="124" t="s">
        <v>620</v>
      </c>
      <c r="B67" s="124"/>
      <c r="C67" s="125" t="s">
        <v>714</v>
      </c>
      <c r="D67" s="190">
        <v>43151</v>
      </c>
      <c r="E67" s="120" t="s">
        <v>3</v>
      </c>
      <c r="F67" s="120">
        <v>1598495</v>
      </c>
      <c r="G67" s="124"/>
      <c r="H67" s="128" t="s">
        <v>5286</v>
      </c>
      <c r="I67" s="124"/>
      <c r="J67" s="124"/>
      <c r="K67" s="124"/>
      <c r="L67" s="124"/>
      <c r="M67" s="197">
        <v>0</v>
      </c>
      <c r="N67" s="197">
        <v>7.29</v>
      </c>
      <c r="O67" s="197">
        <v>0</v>
      </c>
      <c r="P67" s="197">
        <v>50.01</v>
      </c>
      <c r="Q67" s="124" t="s">
        <v>1314</v>
      </c>
    </row>
    <row r="68" spans="1:17" ht="63.75">
      <c r="A68" s="124" t="s">
        <v>620</v>
      </c>
      <c r="B68" s="124"/>
      <c r="C68" s="125" t="s">
        <v>714</v>
      </c>
      <c r="D68" s="190">
        <v>43151</v>
      </c>
      <c r="E68" s="120" t="s">
        <v>11</v>
      </c>
      <c r="F68" s="120">
        <v>913820</v>
      </c>
      <c r="G68" s="124"/>
      <c r="H68" s="128" t="s">
        <v>5287</v>
      </c>
      <c r="I68" s="124"/>
      <c r="J68" s="124"/>
      <c r="K68" s="124"/>
      <c r="L68" s="124"/>
      <c r="M68" s="197">
        <v>23.46</v>
      </c>
      <c r="N68" s="197">
        <v>0</v>
      </c>
      <c r="O68" s="197">
        <v>160.94</v>
      </c>
      <c r="P68" s="197">
        <v>0</v>
      </c>
      <c r="Q68" s="124" t="s">
        <v>1314</v>
      </c>
    </row>
    <row r="69" spans="1:17" ht="51">
      <c r="A69" s="124" t="s">
        <v>620</v>
      </c>
      <c r="B69" s="124"/>
      <c r="C69" s="125" t="s">
        <v>714</v>
      </c>
      <c r="D69" s="190">
        <v>43151</v>
      </c>
      <c r="E69" s="120" t="s">
        <v>20</v>
      </c>
      <c r="F69" s="120">
        <v>10424</v>
      </c>
      <c r="G69" s="124"/>
      <c r="H69" s="128" t="s">
        <v>5288</v>
      </c>
      <c r="I69" s="124"/>
      <c r="J69" s="124"/>
      <c r="K69" s="124"/>
      <c r="L69" s="124"/>
      <c r="M69" s="197">
        <v>11190.17</v>
      </c>
      <c r="N69" s="197">
        <v>0</v>
      </c>
      <c r="O69" s="197">
        <v>76764.570000000007</v>
      </c>
      <c r="P69" s="197">
        <v>0</v>
      </c>
      <c r="Q69" s="124" t="s">
        <v>1314</v>
      </c>
    </row>
    <row r="70" spans="1:17" ht="51">
      <c r="A70" s="124" t="s">
        <v>620</v>
      </c>
      <c r="B70" s="124"/>
      <c r="C70" s="125" t="s">
        <v>714</v>
      </c>
      <c r="D70" s="190">
        <v>43151</v>
      </c>
      <c r="E70" s="120" t="s">
        <v>13</v>
      </c>
      <c r="F70" s="120">
        <v>913878</v>
      </c>
      <c r="G70" s="124"/>
      <c r="H70" s="128" t="s">
        <v>5289</v>
      </c>
      <c r="I70" s="124"/>
      <c r="J70" s="124"/>
      <c r="K70" s="124"/>
      <c r="L70" s="124"/>
      <c r="M70" s="197">
        <v>20</v>
      </c>
      <c r="N70" s="197">
        <v>0</v>
      </c>
      <c r="O70" s="197">
        <v>137.19999999999999</v>
      </c>
      <c r="P70" s="197">
        <v>0</v>
      </c>
      <c r="Q70" s="124" t="s">
        <v>1314</v>
      </c>
    </row>
    <row r="71" spans="1:17" ht="63.75">
      <c r="A71" s="124" t="s">
        <v>620</v>
      </c>
      <c r="B71" s="124"/>
      <c r="C71" s="125" t="s">
        <v>714</v>
      </c>
      <c r="D71" s="190">
        <v>43151</v>
      </c>
      <c r="E71" s="120" t="s">
        <v>20</v>
      </c>
      <c r="F71" s="120">
        <v>10453</v>
      </c>
      <c r="G71" s="124"/>
      <c r="H71" s="128" t="s">
        <v>5290</v>
      </c>
      <c r="I71" s="124"/>
      <c r="J71" s="124"/>
      <c r="K71" s="124"/>
      <c r="L71" s="124"/>
      <c r="M71" s="197">
        <v>827483.25</v>
      </c>
      <c r="N71" s="197">
        <v>0</v>
      </c>
      <c r="O71" s="197">
        <v>5676535.0999999996</v>
      </c>
      <c r="P71" s="197">
        <v>0</v>
      </c>
      <c r="Q71" s="124" t="s">
        <v>1314</v>
      </c>
    </row>
    <row r="72" spans="1:17" ht="63.75">
      <c r="A72" s="124" t="s">
        <v>620</v>
      </c>
      <c r="B72" s="124"/>
      <c r="C72" s="125" t="s">
        <v>714</v>
      </c>
      <c r="D72" s="190">
        <v>43153</v>
      </c>
      <c r="E72" s="120" t="s">
        <v>6</v>
      </c>
      <c r="F72" s="120">
        <v>914145</v>
      </c>
      <c r="G72" s="124"/>
      <c r="H72" s="128" t="s">
        <v>5291</v>
      </c>
      <c r="I72" s="124"/>
      <c r="J72" s="124"/>
      <c r="K72" s="124"/>
      <c r="L72" s="124"/>
      <c r="M72" s="197">
        <v>0</v>
      </c>
      <c r="N72" s="197">
        <v>84.32</v>
      </c>
      <c r="O72" s="197">
        <v>0</v>
      </c>
      <c r="P72" s="197">
        <v>578.44000000000005</v>
      </c>
      <c r="Q72" s="124" t="s">
        <v>1314</v>
      </c>
    </row>
    <row r="73" spans="1:17" ht="51">
      <c r="A73" s="124" t="s">
        <v>619</v>
      </c>
      <c r="B73" s="124"/>
      <c r="C73" s="125" t="s">
        <v>713</v>
      </c>
      <c r="D73" s="190">
        <v>43153</v>
      </c>
      <c r="E73" s="120" t="s">
        <v>23</v>
      </c>
      <c r="F73" s="120">
        <v>17659</v>
      </c>
      <c r="G73" s="124"/>
      <c r="H73" s="128" t="s">
        <v>5292</v>
      </c>
      <c r="I73" s="124"/>
      <c r="J73" s="124"/>
      <c r="K73" s="124"/>
      <c r="L73" s="124"/>
      <c r="M73" s="197">
        <v>0</v>
      </c>
      <c r="N73" s="197">
        <v>0</v>
      </c>
      <c r="O73" s="197">
        <v>0.01</v>
      </c>
      <c r="P73" s="197">
        <v>0</v>
      </c>
      <c r="Q73" s="124" t="s">
        <v>1314</v>
      </c>
    </row>
    <row r="74" spans="1:17" ht="76.5">
      <c r="A74" s="124">
        <v>291</v>
      </c>
      <c r="B74" s="124"/>
      <c r="C74" s="125" t="s">
        <v>794</v>
      </c>
      <c r="D74" s="190">
        <v>43154</v>
      </c>
      <c r="E74" s="120" t="s">
        <v>6</v>
      </c>
      <c r="F74" s="120">
        <v>944718</v>
      </c>
      <c r="G74" s="124"/>
      <c r="H74" s="128" t="s">
        <v>5293</v>
      </c>
      <c r="I74" s="124"/>
      <c r="J74" s="124"/>
      <c r="K74" s="124"/>
      <c r="L74" s="124"/>
      <c r="M74" s="197">
        <v>0</v>
      </c>
      <c r="N74" s="197">
        <v>4265992.55</v>
      </c>
      <c r="O74" s="197">
        <v>0</v>
      </c>
      <c r="P74" s="197">
        <v>29264708.890000001</v>
      </c>
      <c r="Q74" s="124" t="s">
        <v>1314</v>
      </c>
    </row>
    <row r="75" spans="1:17" ht="51">
      <c r="A75" s="124" t="s">
        <v>619</v>
      </c>
      <c r="B75" s="124"/>
      <c r="C75" s="125" t="s">
        <v>713</v>
      </c>
      <c r="D75" s="190">
        <v>43154</v>
      </c>
      <c r="E75" s="120" t="s">
        <v>3</v>
      </c>
      <c r="F75" s="120">
        <v>1599496</v>
      </c>
      <c r="G75" s="124"/>
      <c r="H75" s="128" t="s">
        <v>5294</v>
      </c>
      <c r="I75" s="124"/>
      <c r="J75" s="124"/>
      <c r="K75" s="124"/>
      <c r="L75" s="124"/>
      <c r="M75" s="197">
        <v>0</v>
      </c>
      <c r="N75" s="197">
        <v>11666.67</v>
      </c>
      <c r="O75" s="197">
        <v>0</v>
      </c>
      <c r="P75" s="197">
        <v>80033.36</v>
      </c>
      <c r="Q75" s="124" t="s">
        <v>1314</v>
      </c>
    </row>
    <row r="76" spans="1:17" ht="51">
      <c r="A76" s="124" t="s">
        <v>619</v>
      </c>
      <c r="B76" s="124"/>
      <c r="C76" s="125" t="s">
        <v>713</v>
      </c>
      <c r="D76" s="190">
        <v>43154</v>
      </c>
      <c r="E76" s="120" t="s">
        <v>23</v>
      </c>
      <c r="F76" s="120">
        <v>17663</v>
      </c>
      <c r="G76" s="124"/>
      <c r="H76" s="128" t="s">
        <v>5295</v>
      </c>
      <c r="I76" s="124"/>
      <c r="J76" s="124"/>
      <c r="K76" s="124"/>
      <c r="L76" s="124"/>
      <c r="M76" s="197">
        <v>0</v>
      </c>
      <c r="N76" s="197">
        <v>0</v>
      </c>
      <c r="O76" s="197">
        <v>0.01</v>
      </c>
      <c r="P76" s="197">
        <v>0</v>
      </c>
      <c r="Q76" s="124" t="s">
        <v>1314</v>
      </c>
    </row>
    <row r="77" spans="1:17" ht="63.75">
      <c r="A77" s="124" t="s">
        <v>620</v>
      </c>
      <c r="B77" s="124"/>
      <c r="C77" s="125" t="s">
        <v>714</v>
      </c>
      <c r="D77" s="190">
        <v>43157</v>
      </c>
      <c r="E77" s="120" t="s">
        <v>20</v>
      </c>
      <c r="F77" s="120">
        <v>10360</v>
      </c>
      <c r="G77" s="124"/>
      <c r="H77" s="128" t="s">
        <v>5296</v>
      </c>
      <c r="I77" s="124"/>
      <c r="J77" s="124"/>
      <c r="K77" s="124"/>
      <c r="L77" s="124"/>
      <c r="M77" s="197">
        <v>581415.26</v>
      </c>
      <c r="N77" s="197">
        <v>0</v>
      </c>
      <c r="O77" s="197">
        <v>3988508.68</v>
      </c>
      <c r="P77" s="197">
        <v>0</v>
      </c>
      <c r="Q77" s="124" t="s">
        <v>1314</v>
      </c>
    </row>
    <row r="78" spans="1:17" ht="51">
      <c r="A78" s="124">
        <v>287</v>
      </c>
      <c r="B78" s="124"/>
      <c r="C78" s="125" t="s">
        <v>790</v>
      </c>
      <c r="D78" s="190">
        <v>43159</v>
      </c>
      <c r="E78" s="120" t="s">
        <v>6</v>
      </c>
      <c r="F78" s="120">
        <v>674290</v>
      </c>
      <c r="G78" s="124"/>
      <c r="H78" s="128" t="s">
        <v>5297</v>
      </c>
      <c r="I78" s="124"/>
      <c r="J78" s="124"/>
      <c r="K78" s="124"/>
      <c r="L78" s="124"/>
      <c r="M78" s="197">
        <v>0</v>
      </c>
      <c r="N78" s="197">
        <v>5000000</v>
      </c>
      <c r="O78" s="197">
        <v>0</v>
      </c>
      <c r="P78" s="197">
        <v>34300000</v>
      </c>
      <c r="Q78" s="124" t="s">
        <v>1314</v>
      </c>
    </row>
    <row r="79" spans="1:17" ht="51">
      <c r="A79" s="124" t="s">
        <v>619</v>
      </c>
      <c r="B79" s="124"/>
      <c r="C79" s="125" t="s">
        <v>713</v>
      </c>
      <c r="D79" s="190">
        <v>43159</v>
      </c>
      <c r="E79" s="120" t="s">
        <v>23</v>
      </c>
      <c r="F79" s="120">
        <v>17677</v>
      </c>
      <c r="G79" s="124"/>
      <c r="H79" s="128" t="s">
        <v>5298</v>
      </c>
      <c r="I79" s="124"/>
      <c r="J79" s="124"/>
      <c r="K79" s="124"/>
      <c r="L79" s="124"/>
      <c r="M79" s="197">
        <v>0</v>
      </c>
      <c r="N79" s="197">
        <v>0</v>
      </c>
      <c r="O79" s="197">
        <v>0</v>
      </c>
      <c r="P79" s="197">
        <v>0.02</v>
      </c>
      <c r="Q79" s="124" t="s">
        <v>1314</v>
      </c>
    </row>
    <row r="80" spans="1:17" ht="76.5">
      <c r="A80" s="124" t="s">
        <v>619</v>
      </c>
      <c r="B80" s="124"/>
      <c r="C80" s="125" t="s">
        <v>713</v>
      </c>
      <c r="D80" s="190">
        <v>43159</v>
      </c>
      <c r="E80" s="120" t="s">
        <v>6</v>
      </c>
      <c r="F80" s="120">
        <v>914896</v>
      </c>
      <c r="G80" s="124"/>
      <c r="H80" s="128" t="s">
        <v>5299</v>
      </c>
      <c r="I80" s="124"/>
      <c r="J80" s="124"/>
      <c r="K80" s="124"/>
      <c r="L80" s="124"/>
      <c r="M80" s="197">
        <v>0</v>
      </c>
      <c r="N80" s="197">
        <v>1917.94</v>
      </c>
      <c r="O80" s="197">
        <v>0</v>
      </c>
      <c r="P80" s="197">
        <v>13157.07</v>
      </c>
      <c r="Q80" s="124" t="s">
        <v>1314</v>
      </c>
    </row>
    <row r="81" spans="1:17" ht="51">
      <c r="A81" s="124">
        <v>513</v>
      </c>
      <c r="B81" s="124"/>
      <c r="C81" s="125" t="s">
        <v>201</v>
      </c>
      <c r="D81" s="190">
        <v>43159</v>
      </c>
      <c r="E81" s="120" t="s">
        <v>6</v>
      </c>
      <c r="F81" s="120">
        <v>74439</v>
      </c>
      <c r="G81" s="124"/>
      <c r="H81" s="128" t="s">
        <v>3669</v>
      </c>
      <c r="I81" s="124"/>
      <c r="J81" s="124"/>
      <c r="K81" s="124"/>
      <c r="L81" s="124"/>
      <c r="M81" s="197">
        <v>0</v>
      </c>
      <c r="N81" s="197">
        <v>415755</v>
      </c>
      <c r="O81" s="197">
        <v>0</v>
      </c>
      <c r="P81" s="197">
        <v>2852079.3</v>
      </c>
      <c r="Q81" s="124" t="s">
        <v>1314</v>
      </c>
    </row>
    <row r="82" spans="1:17" ht="63.75">
      <c r="A82" s="124">
        <v>85</v>
      </c>
      <c r="B82" s="124"/>
      <c r="C82" s="125" t="s">
        <v>4551</v>
      </c>
      <c r="D82" s="190">
        <v>43159</v>
      </c>
      <c r="E82" s="120" t="s">
        <v>6</v>
      </c>
      <c r="F82" s="120">
        <v>674905</v>
      </c>
      <c r="G82" s="124"/>
      <c r="H82" s="128" t="s">
        <v>5300</v>
      </c>
      <c r="I82" s="124"/>
      <c r="J82" s="124"/>
      <c r="K82" s="124"/>
      <c r="L82" s="124"/>
      <c r="M82" s="197">
        <v>0</v>
      </c>
      <c r="N82" s="197">
        <v>279904.90000000002</v>
      </c>
      <c r="O82" s="197">
        <v>0</v>
      </c>
      <c r="P82" s="197">
        <v>1920147.61</v>
      </c>
      <c r="Q82" s="124" t="s">
        <v>1314</v>
      </c>
    </row>
    <row r="83" spans="1:17" ht="51">
      <c r="A83" s="124">
        <v>585</v>
      </c>
      <c r="B83" s="124"/>
      <c r="C83" s="125" t="s">
        <v>221</v>
      </c>
      <c r="D83" s="190">
        <v>43160</v>
      </c>
      <c r="E83" s="120" t="s">
        <v>6</v>
      </c>
      <c r="F83" s="120">
        <v>946984</v>
      </c>
      <c r="G83" s="124"/>
      <c r="H83" s="128" t="s">
        <v>7246</v>
      </c>
      <c r="I83" s="124"/>
      <c r="J83" s="124"/>
      <c r="K83" s="124"/>
      <c r="L83" s="124"/>
      <c r="M83" s="197">
        <v>0</v>
      </c>
      <c r="N83" s="197">
        <v>31000.18</v>
      </c>
      <c r="O83" s="197">
        <v>0</v>
      </c>
      <c r="P83" s="197">
        <v>212661.23</v>
      </c>
      <c r="Q83" s="124" t="s">
        <v>1314</v>
      </c>
    </row>
    <row r="84" spans="1:17" ht="51">
      <c r="A84" s="124" t="s">
        <v>619</v>
      </c>
      <c r="B84" s="124"/>
      <c r="C84" s="125" t="s">
        <v>713</v>
      </c>
      <c r="D84" s="190">
        <v>43161</v>
      </c>
      <c r="E84" s="120" t="s">
        <v>23</v>
      </c>
      <c r="F84" s="120">
        <v>17685</v>
      </c>
      <c r="G84" s="124"/>
      <c r="H84" s="128" t="s">
        <v>7247</v>
      </c>
      <c r="I84" s="124"/>
      <c r="J84" s="124"/>
      <c r="K84" s="124"/>
      <c r="L84" s="124"/>
      <c r="M84" s="197">
        <v>0</v>
      </c>
      <c r="N84" s="197">
        <v>0</v>
      </c>
      <c r="O84" s="197">
        <v>0</v>
      </c>
      <c r="P84" s="197">
        <v>0.01</v>
      </c>
      <c r="Q84" s="124" t="s">
        <v>1314</v>
      </c>
    </row>
    <row r="85" spans="1:17" ht="63.75">
      <c r="A85" s="124">
        <v>46</v>
      </c>
      <c r="B85" s="124"/>
      <c r="C85" s="125" t="s">
        <v>698</v>
      </c>
      <c r="D85" s="190">
        <v>43165</v>
      </c>
      <c r="E85" s="120" t="s">
        <v>3</v>
      </c>
      <c r="F85" s="120">
        <v>1602721</v>
      </c>
      <c r="G85" s="124"/>
      <c r="H85" s="128" t="s">
        <v>7248</v>
      </c>
      <c r="I85" s="124"/>
      <c r="J85" s="124"/>
      <c r="K85" s="124"/>
      <c r="L85" s="124"/>
      <c r="M85" s="197">
        <v>0</v>
      </c>
      <c r="N85" s="197">
        <v>14.58</v>
      </c>
      <c r="O85" s="197">
        <v>0</v>
      </c>
      <c r="P85" s="197">
        <v>100.02</v>
      </c>
      <c r="Q85" s="124" t="s">
        <v>1314</v>
      </c>
    </row>
    <row r="86" spans="1:17" ht="51">
      <c r="A86" s="124">
        <v>513</v>
      </c>
      <c r="B86" s="124"/>
      <c r="C86" s="125" t="s">
        <v>201</v>
      </c>
      <c r="D86" s="190">
        <v>43165</v>
      </c>
      <c r="E86" s="120" t="s">
        <v>6</v>
      </c>
      <c r="F86" s="120">
        <v>74511</v>
      </c>
      <c r="G86" s="124"/>
      <c r="H86" s="128" t="s">
        <v>3669</v>
      </c>
      <c r="I86" s="124"/>
      <c r="J86" s="124"/>
      <c r="K86" s="124"/>
      <c r="L86" s="124"/>
      <c r="M86" s="197">
        <v>0</v>
      </c>
      <c r="N86" s="197">
        <v>415755</v>
      </c>
      <c r="O86" s="197">
        <v>0</v>
      </c>
      <c r="P86" s="197">
        <v>2852079.3</v>
      </c>
      <c r="Q86" s="124" t="s">
        <v>1314</v>
      </c>
    </row>
    <row r="87" spans="1:17" ht="89.25">
      <c r="A87" s="124" t="s">
        <v>620</v>
      </c>
      <c r="B87" s="124"/>
      <c r="C87" s="125" t="s">
        <v>714</v>
      </c>
      <c r="D87" s="190">
        <v>43165</v>
      </c>
      <c r="E87" s="120" t="s">
        <v>13</v>
      </c>
      <c r="F87" s="120">
        <v>915290</v>
      </c>
      <c r="G87" s="124"/>
      <c r="H87" s="128" t="s">
        <v>7250</v>
      </c>
      <c r="I87" s="124"/>
      <c r="J87" s="124"/>
      <c r="K87" s="124"/>
      <c r="L87" s="124"/>
      <c r="M87" s="197">
        <v>98.86</v>
      </c>
      <c r="N87" s="197">
        <v>0</v>
      </c>
      <c r="O87" s="197">
        <v>678.18</v>
      </c>
      <c r="P87" s="197">
        <v>0</v>
      </c>
      <c r="Q87" s="124" t="s">
        <v>1314</v>
      </c>
    </row>
    <row r="88" spans="1:17" ht="51">
      <c r="A88" s="124" t="s">
        <v>619</v>
      </c>
      <c r="B88" s="124"/>
      <c r="C88" s="125" t="s">
        <v>713</v>
      </c>
      <c r="D88" s="190">
        <v>43167</v>
      </c>
      <c r="E88" s="120" t="s">
        <v>23</v>
      </c>
      <c r="F88" s="120">
        <v>17702</v>
      </c>
      <c r="G88" s="124"/>
      <c r="H88" s="128" t="s">
        <v>7251</v>
      </c>
      <c r="I88" s="124"/>
      <c r="J88" s="124"/>
      <c r="K88" s="124"/>
      <c r="L88" s="124"/>
      <c r="M88" s="197">
        <v>0</v>
      </c>
      <c r="N88" s="197">
        <v>0</v>
      </c>
      <c r="O88" s="197">
        <v>0</v>
      </c>
      <c r="P88" s="197">
        <v>0.02</v>
      </c>
      <c r="Q88" s="124" t="s">
        <v>1314</v>
      </c>
    </row>
    <row r="89" spans="1:17" ht="63.75">
      <c r="A89" s="124" t="s">
        <v>620</v>
      </c>
      <c r="B89" s="124"/>
      <c r="C89" s="125" t="s">
        <v>714</v>
      </c>
      <c r="D89" s="190">
        <v>43167</v>
      </c>
      <c r="E89" s="120" t="s">
        <v>20</v>
      </c>
      <c r="F89" s="120">
        <v>10522</v>
      </c>
      <c r="G89" s="124"/>
      <c r="H89" s="128" t="s">
        <v>7252</v>
      </c>
      <c r="I89" s="124"/>
      <c r="J89" s="124"/>
      <c r="K89" s="124"/>
      <c r="L89" s="124"/>
      <c r="M89" s="197">
        <v>133608.39000000001</v>
      </c>
      <c r="N89" s="197">
        <v>0</v>
      </c>
      <c r="O89" s="197">
        <v>916553.56</v>
      </c>
      <c r="P89" s="197">
        <v>0</v>
      </c>
      <c r="Q89" s="124" t="s">
        <v>1314</v>
      </c>
    </row>
    <row r="90" spans="1:17" ht="63.75">
      <c r="A90" s="124" t="s">
        <v>620</v>
      </c>
      <c r="B90" s="124"/>
      <c r="C90" s="125" t="s">
        <v>714</v>
      </c>
      <c r="D90" s="190">
        <v>43167</v>
      </c>
      <c r="E90" s="120" t="s">
        <v>20</v>
      </c>
      <c r="F90" s="120">
        <v>10527</v>
      </c>
      <c r="G90" s="124"/>
      <c r="H90" s="128" t="s">
        <v>7253</v>
      </c>
      <c r="I90" s="124"/>
      <c r="J90" s="124"/>
      <c r="K90" s="124"/>
      <c r="L90" s="124"/>
      <c r="M90" s="197">
        <v>117058.64</v>
      </c>
      <c r="N90" s="197">
        <v>0</v>
      </c>
      <c r="O90" s="197">
        <v>803022.27</v>
      </c>
      <c r="P90" s="197">
        <v>0</v>
      </c>
      <c r="Q90" s="124" t="s">
        <v>1314</v>
      </c>
    </row>
    <row r="91" spans="1:17" ht="51">
      <c r="A91" s="124" t="s">
        <v>619</v>
      </c>
      <c r="B91" s="124"/>
      <c r="C91" s="125" t="s">
        <v>713</v>
      </c>
      <c r="D91" s="190">
        <v>43168</v>
      </c>
      <c r="E91" s="120" t="s">
        <v>23</v>
      </c>
      <c r="F91" s="120">
        <v>17706</v>
      </c>
      <c r="G91" s="124"/>
      <c r="H91" s="128" t="s">
        <v>7254</v>
      </c>
      <c r="I91" s="124"/>
      <c r="J91" s="124"/>
      <c r="K91" s="124"/>
      <c r="L91" s="124"/>
      <c r="M91" s="197">
        <v>0</v>
      </c>
      <c r="N91" s="197">
        <v>0</v>
      </c>
      <c r="O91" s="197">
        <v>0</v>
      </c>
      <c r="P91" s="197">
        <v>0.01</v>
      </c>
      <c r="Q91" s="124" t="s">
        <v>1314</v>
      </c>
    </row>
    <row r="92" spans="1:17" ht="51">
      <c r="A92" s="124">
        <v>513</v>
      </c>
      <c r="B92" s="124"/>
      <c r="C92" s="125" t="s">
        <v>201</v>
      </c>
      <c r="D92" s="190">
        <v>43168</v>
      </c>
      <c r="E92" s="120" t="s">
        <v>6</v>
      </c>
      <c r="F92" s="120">
        <v>74561</v>
      </c>
      <c r="G92" s="124"/>
      <c r="H92" s="128" t="s">
        <v>3669</v>
      </c>
      <c r="I92" s="124"/>
      <c r="J92" s="124"/>
      <c r="K92" s="124"/>
      <c r="L92" s="124"/>
      <c r="M92" s="197">
        <v>0</v>
      </c>
      <c r="N92" s="197">
        <v>138750</v>
      </c>
      <c r="O92" s="197">
        <v>0</v>
      </c>
      <c r="P92" s="197">
        <v>951825</v>
      </c>
      <c r="Q92" s="124" t="s">
        <v>1314</v>
      </c>
    </row>
    <row r="93" spans="1:17" ht="63.75">
      <c r="A93" s="124">
        <v>66</v>
      </c>
      <c r="B93" s="124"/>
      <c r="C93" s="125" t="s">
        <v>704</v>
      </c>
      <c r="D93" s="190">
        <v>43168</v>
      </c>
      <c r="E93" s="120" t="s">
        <v>6</v>
      </c>
      <c r="F93" s="120">
        <v>683097</v>
      </c>
      <c r="G93" s="124"/>
      <c r="H93" s="128" t="s">
        <v>7255</v>
      </c>
      <c r="I93" s="124"/>
      <c r="J93" s="124"/>
      <c r="K93" s="124"/>
      <c r="L93" s="124"/>
      <c r="M93" s="197">
        <v>0</v>
      </c>
      <c r="N93" s="197">
        <v>105000</v>
      </c>
      <c r="O93" s="197">
        <v>0</v>
      </c>
      <c r="P93" s="197">
        <v>720300</v>
      </c>
      <c r="Q93" s="124" t="s">
        <v>1314</v>
      </c>
    </row>
    <row r="94" spans="1:17" ht="63.75">
      <c r="A94" s="124">
        <v>66</v>
      </c>
      <c r="B94" s="124"/>
      <c r="C94" s="125" t="s">
        <v>704</v>
      </c>
      <c r="D94" s="190">
        <v>43168</v>
      </c>
      <c r="E94" s="120" t="s">
        <v>6</v>
      </c>
      <c r="F94" s="120">
        <v>683096</v>
      </c>
      <c r="G94" s="124"/>
      <c r="H94" s="128" t="s">
        <v>7256</v>
      </c>
      <c r="I94" s="124"/>
      <c r="J94" s="124"/>
      <c r="K94" s="124"/>
      <c r="L94" s="124"/>
      <c r="M94" s="197">
        <v>0</v>
      </c>
      <c r="N94" s="197">
        <v>595000</v>
      </c>
      <c r="O94" s="197">
        <v>0</v>
      </c>
      <c r="P94" s="197">
        <v>4081700</v>
      </c>
      <c r="Q94" s="124" t="s">
        <v>1314</v>
      </c>
    </row>
    <row r="95" spans="1:17" ht="51">
      <c r="A95" s="124">
        <v>513</v>
      </c>
      <c r="B95" s="124"/>
      <c r="C95" s="125" t="s">
        <v>201</v>
      </c>
      <c r="D95" s="190">
        <v>43172</v>
      </c>
      <c r="E95" s="120" t="s">
        <v>6</v>
      </c>
      <c r="F95" s="120">
        <v>74598</v>
      </c>
      <c r="G95" s="124"/>
      <c r="H95" s="128" t="s">
        <v>3669</v>
      </c>
      <c r="I95" s="124"/>
      <c r="J95" s="124"/>
      <c r="K95" s="124"/>
      <c r="L95" s="124"/>
      <c r="M95" s="197">
        <v>0</v>
      </c>
      <c r="N95" s="197">
        <v>1995624</v>
      </c>
      <c r="O95" s="197">
        <v>0</v>
      </c>
      <c r="P95" s="197">
        <v>13689980.640000001</v>
      </c>
      <c r="Q95" s="124" t="s">
        <v>1314</v>
      </c>
    </row>
    <row r="96" spans="1:17" ht="51">
      <c r="A96" s="124" t="s">
        <v>619</v>
      </c>
      <c r="B96" s="124"/>
      <c r="C96" s="125" t="s">
        <v>713</v>
      </c>
      <c r="D96" s="190">
        <v>43173</v>
      </c>
      <c r="E96" s="120" t="s">
        <v>23</v>
      </c>
      <c r="F96" s="120">
        <v>17719</v>
      </c>
      <c r="G96" s="124"/>
      <c r="H96" s="128" t="s">
        <v>7257</v>
      </c>
      <c r="I96" s="124"/>
      <c r="J96" s="124"/>
      <c r="K96" s="124"/>
      <c r="L96" s="124"/>
      <c r="M96" s="197">
        <v>0</v>
      </c>
      <c r="N96" s="197">
        <v>0</v>
      </c>
      <c r="O96" s="197">
        <v>0</v>
      </c>
      <c r="P96" s="197">
        <v>0.01</v>
      </c>
      <c r="Q96" s="124" t="s">
        <v>1314</v>
      </c>
    </row>
    <row r="97" spans="1:17" ht="51">
      <c r="A97" s="124" t="s">
        <v>620</v>
      </c>
      <c r="B97" s="124"/>
      <c r="C97" s="125" t="s">
        <v>714</v>
      </c>
      <c r="D97" s="190">
        <v>43173</v>
      </c>
      <c r="E97" s="120" t="s">
        <v>20</v>
      </c>
      <c r="F97" s="120">
        <v>10518</v>
      </c>
      <c r="G97" s="124"/>
      <c r="H97" s="128" t="s">
        <v>7258</v>
      </c>
      <c r="I97" s="124"/>
      <c r="J97" s="124"/>
      <c r="K97" s="124"/>
      <c r="L97" s="124"/>
      <c r="M97" s="197">
        <v>154855.56</v>
      </c>
      <c r="N97" s="197">
        <v>0</v>
      </c>
      <c r="O97" s="197">
        <v>1062309.1399999999</v>
      </c>
      <c r="P97" s="197">
        <v>0</v>
      </c>
      <c r="Q97" s="124" t="s">
        <v>1314</v>
      </c>
    </row>
    <row r="98" spans="1:17" ht="51">
      <c r="A98" s="124" t="s">
        <v>619</v>
      </c>
      <c r="B98" s="124"/>
      <c r="C98" s="125" t="s">
        <v>713</v>
      </c>
      <c r="D98" s="190">
        <v>43174</v>
      </c>
      <c r="E98" s="120" t="s">
        <v>23</v>
      </c>
      <c r="F98" s="120">
        <v>17723</v>
      </c>
      <c r="G98" s="124"/>
      <c r="H98" s="128" t="s">
        <v>7259</v>
      </c>
      <c r="I98" s="124"/>
      <c r="J98" s="124"/>
      <c r="K98" s="124"/>
      <c r="L98" s="124"/>
      <c r="M98" s="197">
        <v>0</v>
      </c>
      <c r="N98" s="197">
        <v>0</v>
      </c>
      <c r="O98" s="197">
        <v>0</v>
      </c>
      <c r="P98" s="197">
        <v>0.02</v>
      </c>
      <c r="Q98" s="124" t="s">
        <v>1314</v>
      </c>
    </row>
    <row r="99" spans="1:17" ht="51">
      <c r="A99" s="124" t="s">
        <v>620</v>
      </c>
      <c r="B99" s="124"/>
      <c r="C99" s="125" t="s">
        <v>714</v>
      </c>
      <c r="D99" s="190">
        <v>43174</v>
      </c>
      <c r="E99" s="120" t="s">
        <v>20</v>
      </c>
      <c r="F99" s="120">
        <v>10551</v>
      </c>
      <c r="G99" s="124"/>
      <c r="H99" s="128" t="s">
        <v>7260</v>
      </c>
      <c r="I99" s="124"/>
      <c r="J99" s="124"/>
      <c r="K99" s="124"/>
      <c r="L99" s="124"/>
      <c r="M99" s="197">
        <v>12214.02</v>
      </c>
      <c r="N99" s="197">
        <v>0</v>
      </c>
      <c r="O99" s="197">
        <v>83788.179999999993</v>
      </c>
      <c r="P99" s="197">
        <v>0</v>
      </c>
      <c r="Q99" s="124" t="s">
        <v>1314</v>
      </c>
    </row>
    <row r="100" spans="1:17" ht="63.75">
      <c r="A100" s="124" t="s">
        <v>620</v>
      </c>
      <c r="B100" s="124"/>
      <c r="C100" s="125" t="s">
        <v>714</v>
      </c>
      <c r="D100" s="190">
        <v>43174</v>
      </c>
      <c r="E100" s="120" t="s">
        <v>20</v>
      </c>
      <c r="F100" s="120">
        <v>10478</v>
      </c>
      <c r="G100" s="124"/>
      <c r="H100" s="128" t="s">
        <v>7261</v>
      </c>
      <c r="I100" s="124"/>
      <c r="J100" s="124"/>
      <c r="K100" s="124"/>
      <c r="L100" s="124"/>
      <c r="M100" s="197">
        <v>534999.12</v>
      </c>
      <c r="N100" s="197">
        <v>0</v>
      </c>
      <c r="O100" s="197">
        <v>3670093.96</v>
      </c>
      <c r="P100" s="197">
        <v>0</v>
      </c>
      <c r="Q100" s="124" t="s">
        <v>1314</v>
      </c>
    </row>
    <row r="101" spans="1:17" ht="51">
      <c r="A101" s="124" t="s">
        <v>620</v>
      </c>
      <c r="B101" s="124"/>
      <c r="C101" s="125" t="s">
        <v>714</v>
      </c>
      <c r="D101" s="190">
        <v>43174</v>
      </c>
      <c r="E101" s="120" t="s">
        <v>20</v>
      </c>
      <c r="F101" s="120">
        <v>10512</v>
      </c>
      <c r="G101" s="124"/>
      <c r="H101" s="128" t="s">
        <v>7262</v>
      </c>
      <c r="I101" s="124"/>
      <c r="J101" s="124"/>
      <c r="K101" s="124"/>
      <c r="L101" s="124"/>
      <c r="M101" s="197">
        <v>65174</v>
      </c>
      <c r="N101" s="197">
        <v>0</v>
      </c>
      <c r="O101" s="197">
        <v>447093.64</v>
      </c>
      <c r="P101" s="197">
        <v>0</v>
      </c>
      <c r="Q101" s="124" t="s">
        <v>1314</v>
      </c>
    </row>
    <row r="102" spans="1:17" ht="63.75">
      <c r="A102" s="124" t="s">
        <v>620</v>
      </c>
      <c r="B102" s="124"/>
      <c r="C102" s="125" t="s">
        <v>714</v>
      </c>
      <c r="D102" s="190">
        <v>43174</v>
      </c>
      <c r="E102" s="120" t="s">
        <v>20</v>
      </c>
      <c r="F102" s="120">
        <v>10508</v>
      </c>
      <c r="G102" s="124"/>
      <c r="H102" s="128" t="s">
        <v>7263</v>
      </c>
      <c r="I102" s="124"/>
      <c r="J102" s="124"/>
      <c r="K102" s="124"/>
      <c r="L102" s="124"/>
      <c r="M102" s="197">
        <v>30207.599999999999</v>
      </c>
      <c r="N102" s="197">
        <v>0</v>
      </c>
      <c r="O102" s="197">
        <v>207224.14</v>
      </c>
      <c r="P102" s="197">
        <v>0</v>
      </c>
      <c r="Q102" s="124" t="s">
        <v>1314</v>
      </c>
    </row>
    <row r="103" spans="1:17" ht="51">
      <c r="A103" s="124" t="s">
        <v>620</v>
      </c>
      <c r="B103" s="124"/>
      <c r="C103" s="125" t="s">
        <v>714</v>
      </c>
      <c r="D103" s="190">
        <v>43174</v>
      </c>
      <c r="E103" s="120" t="s">
        <v>20</v>
      </c>
      <c r="F103" s="120">
        <v>10483</v>
      </c>
      <c r="G103" s="124"/>
      <c r="H103" s="128" t="s">
        <v>7264</v>
      </c>
      <c r="I103" s="124"/>
      <c r="J103" s="124"/>
      <c r="K103" s="124"/>
      <c r="L103" s="124"/>
      <c r="M103" s="197">
        <v>2337.84</v>
      </c>
      <c r="N103" s="197">
        <v>0</v>
      </c>
      <c r="O103" s="197">
        <v>16037.58</v>
      </c>
      <c r="P103" s="197">
        <v>0</v>
      </c>
      <c r="Q103" s="124" t="s">
        <v>1314</v>
      </c>
    </row>
    <row r="104" spans="1:17" ht="63.75">
      <c r="A104" s="124" t="s">
        <v>620</v>
      </c>
      <c r="B104" s="124"/>
      <c r="C104" s="125" t="s">
        <v>714</v>
      </c>
      <c r="D104" s="190">
        <v>43174</v>
      </c>
      <c r="E104" s="120" t="s">
        <v>20</v>
      </c>
      <c r="F104" s="120">
        <v>10482</v>
      </c>
      <c r="G104" s="124"/>
      <c r="H104" s="128" t="s">
        <v>7265</v>
      </c>
      <c r="I104" s="124"/>
      <c r="J104" s="124"/>
      <c r="K104" s="124"/>
      <c r="L104" s="124"/>
      <c r="M104" s="197">
        <v>430583.57</v>
      </c>
      <c r="N104" s="197">
        <v>0</v>
      </c>
      <c r="O104" s="197">
        <v>2953803.29</v>
      </c>
      <c r="P104" s="197">
        <v>0</v>
      </c>
      <c r="Q104" s="124" t="s">
        <v>1314</v>
      </c>
    </row>
    <row r="105" spans="1:17" ht="51">
      <c r="A105" s="124" t="s">
        <v>620</v>
      </c>
      <c r="B105" s="124"/>
      <c r="C105" s="125" t="s">
        <v>714</v>
      </c>
      <c r="D105" s="190">
        <v>43174</v>
      </c>
      <c r="E105" s="120" t="s">
        <v>20</v>
      </c>
      <c r="F105" s="120">
        <v>10499</v>
      </c>
      <c r="G105" s="124"/>
      <c r="H105" s="128" t="s">
        <v>7266</v>
      </c>
      <c r="I105" s="124"/>
      <c r="J105" s="124"/>
      <c r="K105" s="124"/>
      <c r="L105" s="124"/>
      <c r="M105" s="197">
        <v>228.08</v>
      </c>
      <c r="N105" s="197">
        <v>0</v>
      </c>
      <c r="O105" s="197">
        <v>1564.63</v>
      </c>
      <c r="P105" s="197">
        <v>0</v>
      </c>
      <c r="Q105" s="124" t="s">
        <v>1314</v>
      </c>
    </row>
    <row r="106" spans="1:17" ht="51">
      <c r="A106" s="124" t="s">
        <v>619</v>
      </c>
      <c r="B106" s="124"/>
      <c r="C106" s="125" t="s">
        <v>713</v>
      </c>
      <c r="D106" s="190">
        <v>43179</v>
      </c>
      <c r="E106" s="120" t="s">
        <v>23</v>
      </c>
      <c r="F106" s="120">
        <v>17735</v>
      </c>
      <c r="G106" s="124"/>
      <c r="H106" s="128" t="s">
        <v>7267</v>
      </c>
      <c r="I106" s="124"/>
      <c r="J106" s="124"/>
      <c r="K106" s="124"/>
      <c r="L106" s="124"/>
      <c r="M106" s="197">
        <v>0</v>
      </c>
      <c r="N106" s="197">
        <v>0</v>
      </c>
      <c r="O106" s="197">
        <v>0.01</v>
      </c>
      <c r="P106" s="197">
        <v>0</v>
      </c>
      <c r="Q106" s="124" t="s">
        <v>1314</v>
      </c>
    </row>
    <row r="107" spans="1:17" ht="51">
      <c r="A107" s="124" t="s">
        <v>620</v>
      </c>
      <c r="B107" s="124"/>
      <c r="C107" s="125" t="s">
        <v>714</v>
      </c>
      <c r="D107" s="190">
        <v>43179</v>
      </c>
      <c r="E107" s="120" t="s">
        <v>13</v>
      </c>
      <c r="F107" s="120">
        <v>916255</v>
      </c>
      <c r="G107" s="124"/>
      <c r="H107" s="128" t="s">
        <v>7268</v>
      </c>
      <c r="I107" s="124"/>
      <c r="J107" s="124"/>
      <c r="K107" s="124"/>
      <c r="L107" s="124"/>
      <c r="M107" s="197">
        <v>20</v>
      </c>
      <c r="N107" s="197">
        <v>0</v>
      </c>
      <c r="O107" s="197">
        <v>137.19999999999999</v>
      </c>
      <c r="P107" s="197">
        <v>0</v>
      </c>
      <c r="Q107" s="124" t="s">
        <v>1314</v>
      </c>
    </row>
    <row r="108" spans="1:17" ht="51">
      <c r="A108" s="124" t="s">
        <v>619</v>
      </c>
      <c r="B108" s="124"/>
      <c r="C108" s="125" t="s">
        <v>713</v>
      </c>
      <c r="D108" s="190">
        <v>43180</v>
      </c>
      <c r="E108" s="120" t="s">
        <v>23</v>
      </c>
      <c r="F108" s="120">
        <v>17739</v>
      </c>
      <c r="G108" s="124"/>
      <c r="H108" s="128" t="s">
        <v>7269</v>
      </c>
      <c r="I108" s="124"/>
      <c r="J108" s="124"/>
      <c r="K108" s="124"/>
      <c r="L108" s="124"/>
      <c r="M108" s="197">
        <v>0</v>
      </c>
      <c r="N108" s="197">
        <v>0</v>
      </c>
      <c r="O108" s="197">
        <v>0</v>
      </c>
      <c r="P108" s="197">
        <v>0.01</v>
      </c>
      <c r="Q108" s="124" t="s">
        <v>1314</v>
      </c>
    </row>
    <row r="109" spans="1:17" ht="63.75">
      <c r="A109" s="124" t="s">
        <v>620</v>
      </c>
      <c r="B109" s="124"/>
      <c r="C109" s="125" t="s">
        <v>714</v>
      </c>
      <c r="D109" s="190">
        <v>43180</v>
      </c>
      <c r="E109" s="120" t="s">
        <v>20</v>
      </c>
      <c r="F109" s="120">
        <v>10517</v>
      </c>
      <c r="G109" s="124"/>
      <c r="H109" s="128" t="s">
        <v>7270</v>
      </c>
      <c r="I109" s="124"/>
      <c r="J109" s="124"/>
      <c r="K109" s="124"/>
      <c r="L109" s="124"/>
      <c r="M109" s="197">
        <v>1918141.4399999999</v>
      </c>
      <c r="N109" s="197">
        <v>0</v>
      </c>
      <c r="O109" s="197">
        <v>13158450.279999999</v>
      </c>
      <c r="P109" s="197">
        <v>0</v>
      </c>
      <c r="Q109" s="124" t="s">
        <v>1314</v>
      </c>
    </row>
    <row r="110" spans="1:17" ht="102">
      <c r="A110" s="124" t="s">
        <v>619</v>
      </c>
      <c r="B110" s="124"/>
      <c r="C110" s="125" t="s">
        <v>713</v>
      </c>
      <c r="D110" s="190">
        <v>43180</v>
      </c>
      <c r="E110" s="120" t="s">
        <v>13</v>
      </c>
      <c r="F110" s="120">
        <v>916344</v>
      </c>
      <c r="G110" s="124"/>
      <c r="H110" s="128" t="s">
        <v>7271</v>
      </c>
      <c r="I110" s="124"/>
      <c r="J110" s="124"/>
      <c r="K110" s="124"/>
      <c r="L110" s="124"/>
      <c r="M110" s="197">
        <v>50</v>
      </c>
      <c r="N110" s="197">
        <v>0</v>
      </c>
      <c r="O110" s="197">
        <v>343</v>
      </c>
      <c r="P110" s="197">
        <v>0</v>
      </c>
      <c r="Q110" s="124" t="s">
        <v>1314</v>
      </c>
    </row>
    <row r="111" spans="1:17" ht="63.75">
      <c r="A111" s="124" t="s">
        <v>620</v>
      </c>
      <c r="B111" s="124"/>
      <c r="C111" s="125" t="s">
        <v>714</v>
      </c>
      <c r="D111" s="190">
        <v>43180</v>
      </c>
      <c r="E111" s="120" t="s">
        <v>20</v>
      </c>
      <c r="F111" s="120">
        <v>10558</v>
      </c>
      <c r="G111" s="124"/>
      <c r="H111" s="128" t="s">
        <v>7272</v>
      </c>
      <c r="I111" s="124"/>
      <c r="J111" s="124"/>
      <c r="K111" s="124"/>
      <c r="L111" s="124"/>
      <c r="M111" s="197">
        <v>347788.15</v>
      </c>
      <c r="N111" s="197">
        <v>0</v>
      </c>
      <c r="O111" s="197">
        <v>2385826.71</v>
      </c>
      <c r="P111" s="197">
        <v>0</v>
      </c>
      <c r="Q111" s="124" t="s">
        <v>1314</v>
      </c>
    </row>
    <row r="112" spans="1:17" ht="63.75">
      <c r="A112" s="124" t="s">
        <v>620</v>
      </c>
      <c r="B112" s="124"/>
      <c r="C112" s="125" t="s">
        <v>714</v>
      </c>
      <c r="D112" s="190">
        <v>43180</v>
      </c>
      <c r="E112" s="120" t="s">
        <v>20</v>
      </c>
      <c r="F112" s="120">
        <v>10561</v>
      </c>
      <c r="G112" s="124"/>
      <c r="H112" s="128" t="s">
        <v>7273</v>
      </c>
      <c r="I112" s="124"/>
      <c r="J112" s="124"/>
      <c r="K112" s="124"/>
      <c r="L112" s="124"/>
      <c r="M112" s="197">
        <v>2331043.2400000002</v>
      </c>
      <c r="N112" s="197">
        <v>0</v>
      </c>
      <c r="O112" s="197">
        <v>15990956.630000001</v>
      </c>
      <c r="P112" s="197">
        <v>0</v>
      </c>
      <c r="Q112" s="124" t="s">
        <v>1314</v>
      </c>
    </row>
    <row r="113" spans="1:17" ht="63.75">
      <c r="A113" s="124" t="s">
        <v>620</v>
      </c>
      <c r="B113" s="124"/>
      <c r="C113" s="125" t="s">
        <v>714</v>
      </c>
      <c r="D113" s="190">
        <v>43180</v>
      </c>
      <c r="E113" s="120" t="s">
        <v>20</v>
      </c>
      <c r="F113" s="120">
        <v>10563</v>
      </c>
      <c r="G113" s="124"/>
      <c r="H113" s="128" t="s">
        <v>7274</v>
      </c>
      <c r="I113" s="124"/>
      <c r="J113" s="124"/>
      <c r="K113" s="124"/>
      <c r="L113" s="124"/>
      <c r="M113" s="197">
        <v>1818764.71</v>
      </c>
      <c r="N113" s="197">
        <v>0</v>
      </c>
      <c r="O113" s="197">
        <v>12476725.91</v>
      </c>
      <c r="P113" s="197">
        <v>0</v>
      </c>
      <c r="Q113" s="124" t="s">
        <v>1314</v>
      </c>
    </row>
    <row r="114" spans="1:17" ht="63.75">
      <c r="A114" s="124" t="s">
        <v>620</v>
      </c>
      <c r="B114" s="124"/>
      <c r="C114" s="125" t="s">
        <v>714</v>
      </c>
      <c r="D114" s="190">
        <v>43180</v>
      </c>
      <c r="E114" s="120" t="s">
        <v>20</v>
      </c>
      <c r="F114" s="120">
        <v>10565</v>
      </c>
      <c r="G114" s="124"/>
      <c r="H114" s="128" t="s">
        <v>7275</v>
      </c>
      <c r="I114" s="124"/>
      <c r="J114" s="124"/>
      <c r="K114" s="124"/>
      <c r="L114" s="124"/>
      <c r="M114" s="197">
        <v>4757942.2699999996</v>
      </c>
      <c r="N114" s="197">
        <v>0</v>
      </c>
      <c r="O114" s="197">
        <v>32639483.969999999</v>
      </c>
      <c r="P114" s="197">
        <v>0</v>
      </c>
      <c r="Q114" s="124" t="s">
        <v>1314</v>
      </c>
    </row>
    <row r="115" spans="1:17" ht="63.75">
      <c r="A115" s="124" t="s">
        <v>620</v>
      </c>
      <c r="B115" s="124"/>
      <c r="C115" s="125" t="s">
        <v>714</v>
      </c>
      <c r="D115" s="190">
        <v>43180</v>
      </c>
      <c r="E115" s="120" t="s">
        <v>20</v>
      </c>
      <c r="F115" s="120">
        <v>10566</v>
      </c>
      <c r="G115" s="124"/>
      <c r="H115" s="128" t="s">
        <v>7276</v>
      </c>
      <c r="I115" s="124"/>
      <c r="J115" s="124"/>
      <c r="K115" s="124"/>
      <c r="L115" s="124"/>
      <c r="M115" s="197">
        <v>397267.57</v>
      </c>
      <c r="N115" s="197">
        <v>0</v>
      </c>
      <c r="O115" s="197">
        <v>2725255.53</v>
      </c>
      <c r="P115" s="197">
        <v>0</v>
      </c>
      <c r="Q115" s="124" t="s">
        <v>1314</v>
      </c>
    </row>
    <row r="116" spans="1:17" ht="51">
      <c r="A116" s="124" t="s">
        <v>619</v>
      </c>
      <c r="B116" s="124"/>
      <c r="C116" s="125" t="s">
        <v>713</v>
      </c>
      <c r="D116" s="190">
        <v>43181</v>
      </c>
      <c r="E116" s="120" t="s">
        <v>23</v>
      </c>
      <c r="F116" s="120">
        <v>17743</v>
      </c>
      <c r="G116" s="124"/>
      <c r="H116" s="128" t="s">
        <v>7277</v>
      </c>
      <c r="I116" s="124"/>
      <c r="J116" s="124"/>
      <c r="K116" s="124"/>
      <c r="L116" s="124"/>
      <c r="M116" s="197">
        <v>0</v>
      </c>
      <c r="N116" s="197">
        <v>0</v>
      </c>
      <c r="O116" s="197">
        <v>0</v>
      </c>
      <c r="P116" s="197">
        <v>0.01</v>
      </c>
      <c r="Q116" s="124" t="s">
        <v>1314</v>
      </c>
    </row>
    <row r="117" spans="1:17" ht="51">
      <c r="A117" s="124">
        <v>513</v>
      </c>
      <c r="B117" s="124"/>
      <c r="C117" s="125" t="s">
        <v>201</v>
      </c>
      <c r="D117" s="190">
        <v>43181</v>
      </c>
      <c r="E117" s="120" t="s">
        <v>6</v>
      </c>
      <c r="F117" s="120">
        <v>74731</v>
      </c>
      <c r="G117" s="124"/>
      <c r="H117" s="128" t="s">
        <v>3669</v>
      </c>
      <c r="I117" s="124"/>
      <c r="J117" s="124"/>
      <c r="K117" s="124"/>
      <c r="L117" s="124"/>
      <c r="M117" s="197">
        <v>0</v>
      </c>
      <c r="N117" s="197">
        <v>142415</v>
      </c>
      <c r="O117" s="197">
        <v>0</v>
      </c>
      <c r="P117" s="197">
        <v>976966.9</v>
      </c>
      <c r="Q117" s="124" t="s">
        <v>1314</v>
      </c>
    </row>
    <row r="118" spans="1:17" ht="63.75">
      <c r="A118" s="124">
        <v>81</v>
      </c>
      <c r="B118" s="124"/>
      <c r="C118" s="125" t="s">
        <v>709</v>
      </c>
      <c r="D118" s="190">
        <v>43181</v>
      </c>
      <c r="E118" s="120" t="s">
        <v>6</v>
      </c>
      <c r="F118" s="120">
        <v>693165</v>
      </c>
      <c r="G118" s="124"/>
      <c r="H118" s="128" t="s">
        <v>7278</v>
      </c>
      <c r="I118" s="124"/>
      <c r="J118" s="124"/>
      <c r="K118" s="124"/>
      <c r="L118" s="124"/>
      <c r="M118" s="197">
        <v>0</v>
      </c>
      <c r="N118" s="197">
        <v>17603917.600000001</v>
      </c>
      <c r="O118" s="197">
        <v>0</v>
      </c>
      <c r="P118" s="197">
        <v>120762874.73999999</v>
      </c>
      <c r="Q118" s="124" t="s">
        <v>1314</v>
      </c>
    </row>
    <row r="119" spans="1:17" ht="63.75">
      <c r="A119" s="124">
        <v>81</v>
      </c>
      <c r="B119" s="124"/>
      <c r="C119" s="125" t="s">
        <v>709</v>
      </c>
      <c r="D119" s="190">
        <v>43181</v>
      </c>
      <c r="E119" s="120" t="s">
        <v>6</v>
      </c>
      <c r="F119" s="120">
        <v>693166</v>
      </c>
      <c r="G119" s="124"/>
      <c r="H119" s="128" t="s">
        <v>7279</v>
      </c>
      <c r="I119" s="124"/>
      <c r="J119" s="124"/>
      <c r="K119" s="124"/>
      <c r="L119" s="124"/>
      <c r="M119" s="197">
        <v>0</v>
      </c>
      <c r="N119" s="197">
        <v>4400979.4000000004</v>
      </c>
      <c r="O119" s="197">
        <v>0</v>
      </c>
      <c r="P119" s="197">
        <v>30190718.68</v>
      </c>
      <c r="Q119" s="124" t="s">
        <v>1314</v>
      </c>
    </row>
    <row r="120" spans="1:17" ht="76.5">
      <c r="A120" s="124">
        <v>81</v>
      </c>
      <c r="B120" s="124"/>
      <c r="C120" s="125" t="s">
        <v>709</v>
      </c>
      <c r="D120" s="190">
        <v>43181</v>
      </c>
      <c r="E120" s="120" t="s">
        <v>11</v>
      </c>
      <c r="F120" s="120">
        <v>693166</v>
      </c>
      <c r="G120" s="124"/>
      <c r="H120" s="128" t="s">
        <v>7280</v>
      </c>
      <c r="I120" s="124"/>
      <c r="J120" s="124"/>
      <c r="K120" s="124"/>
      <c r="L120" s="124"/>
      <c r="M120" s="197">
        <v>7.29</v>
      </c>
      <c r="N120" s="197">
        <v>0</v>
      </c>
      <c r="O120" s="197">
        <v>50.01</v>
      </c>
      <c r="P120" s="197">
        <v>0</v>
      </c>
      <c r="Q120" s="124" t="s">
        <v>1314</v>
      </c>
    </row>
    <row r="121" spans="1:17" ht="76.5">
      <c r="A121" s="124">
        <v>81</v>
      </c>
      <c r="B121" s="124"/>
      <c r="C121" s="125" t="s">
        <v>709</v>
      </c>
      <c r="D121" s="190">
        <v>43181</v>
      </c>
      <c r="E121" s="120" t="s">
        <v>11</v>
      </c>
      <c r="F121" s="120">
        <v>693165</v>
      </c>
      <c r="G121" s="124"/>
      <c r="H121" s="128" t="s">
        <v>7281</v>
      </c>
      <c r="I121" s="124"/>
      <c r="J121" s="124"/>
      <c r="K121" s="124"/>
      <c r="L121" s="124"/>
      <c r="M121" s="197">
        <v>7.29</v>
      </c>
      <c r="N121" s="197">
        <v>0</v>
      </c>
      <c r="O121" s="197">
        <v>50.01</v>
      </c>
      <c r="P121" s="197">
        <v>0</v>
      </c>
      <c r="Q121" s="124" t="s">
        <v>1314</v>
      </c>
    </row>
    <row r="122" spans="1:17" ht="76.5">
      <c r="A122" s="124">
        <v>513</v>
      </c>
      <c r="B122" s="124"/>
      <c r="C122" s="125" t="s">
        <v>201</v>
      </c>
      <c r="D122" s="190">
        <v>43182</v>
      </c>
      <c r="E122" s="120" t="s">
        <v>6</v>
      </c>
      <c r="F122" s="120">
        <v>695031</v>
      </c>
      <c r="G122" s="124"/>
      <c r="H122" s="128" t="s">
        <v>7282</v>
      </c>
      <c r="I122" s="124"/>
      <c r="J122" s="124"/>
      <c r="K122" s="124"/>
      <c r="L122" s="124"/>
      <c r="M122" s="197">
        <v>0</v>
      </c>
      <c r="N122" s="197">
        <v>762479.11</v>
      </c>
      <c r="O122" s="197">
        <v>0</v>
      </c>
      <c r="P122" s="197">
        <v>5230606.6900000004</v>
      </c>
      <c r="Q122" s="124" t="s">
        <v>1314</v>
      </c>
    </row>
    <row r="123" spans="1:17" ht="25.5">
      <c r="A123" s="124" t="s">
        <v>620</v>
      </c>
      <c r="B123" s="124"/>
      <c r="C123" s="125" t="s">
        <v>714</v>
      </c>
      <c r="D123" s="190">
        <v>43182</v>
      </c>
      <c r="E123" s="120" t="s">
        <v>13</v>
      </c>
      <c r="F123" s="120">
        <v>46671</v>
      </c>
      <c r="G123" s="124"/>
      <c r="H123" s="128" t="s">
        <v>7283</v>
      </c>
      <c r="I123" s="124"/>
      <c r="J123" s="124"/>
      <c r="K123" s="124"/>
      <c r="L123" s="124"/>
      <c r="M123" s="197">
        <v>80356.5</v>
      </c>
      <c r="N123" s="197">
        <v>0</v>
      </c>
      <c r="O123" s="197">
        <v>551245.59</v>
      </c>
      <c r="P123" s="197">
        <v>0</v>
      </c>
      <c r="Q123" s="124" t="s">
        <v>1314</v>
      </c>
    </row>
    <row r="124" spans="1:17" ht="25.5">
      <c r="A124" s="124" t="s">
        <v>620</v>
      </c>
      <c r="B124" s="124"/>
      <c r="C124" s="125" t="s">
        <v>714</v>
      </c>
      <c r="D124" s="190">
        <v>43182</v>
      </c>
      <c r="E124" s="120" t="s">
        <v>13</v>
      </c>
      <c r="F124" s="120">
        <v>46674</v>
      </c>
      <c r="G124" s="124"/>
      <c r="H124" s="128" t="s">
        <v>7283</v>
      </c>
      <c r="I124" s="124"/>
      <c r="J124" s="124"/>
      <c r="K124" s="124"/>
      <c r="L124" s="124"/>
      <c r="M124" s="197">
        <v>2410.69</v>
      </c>
      <c r="N124" s="197">
        <v>0</v>
      </c>
      <c r="O124" s="197">
        <v>16537.330000000002</v>
      </c>
      <c r="P124" s="197">
        <v>0</v>
      </c>
      <c r="Q124" s="124" t="s">
        <v>1314</v>
      </c>
    </row>
    <row r="125" spans="1:17" ht="51">
      <c r="A125" s="124">
        <v>86</v>
      </c>
      <c r="B125" s="124"/>
      <c r="C125" s="125" t="s">
        <v>710</v>
      </c>
      <c r="D125" s="190">
        <v>43185</v>
      </c>
      <c r="E125" s="120" t="s">
        <v>6</v>
      </c>
      <c r="F125" s="120">
        <v>916700</v>
      </c>
      <c r="G125" s="124"/>
      <c r="H125" s="128" t="s">
        <v>7284</v>
      </c>
      <c r="I125" s="124"/>
      <c r="J125" s="124"/>
      <c r="K125" s="124"/>
      <c r="L125" s="124"/>
      <c r="M125" s="197">
        <v>0</v>
      </c>
      <c r="N125" s="197">
        <v>568094.01</v>
      </c>
      <c r="O125" s="197">
        <v>0</v>
      </c>
      <c r="P125" s="197">
        <v>3897124.91</v>
      </c>
      <c r="Q125" s="124" t="s">
        <v>1314</v>
      </c>
    </row>
    <row r="126" spans="1:17" ht="63.75">
      <c r="A126" s="124">
        <v>585</v>
      </c>
      <c r="B126" s="124"/>
      <c r="C126" s="125" t="s">
        <v>221</v>
      </c>
      <c r="D126" s="190">
        <v>43185</v>
      </c>
      <c r="E126" s="120" t="s">
        <v>6</v>
      </c>
      <c r="F126" s="120">
        <v>955957</v>
      </c>
      <c r="G126" s="124"/>
      <c r="H126" s="128" t="s">
        <v>7285</v>
      </c>
      <c r="I126" s="124"/>
      <c r="J126" s="124"/>
      <c r="K126" s="124"/>
      <c r="L126" s="124"/>
      <c r="M126" s="197">
        <v>0</v>
      </c>
      <c r="N126" s="197">
        <v>31000.18</v>
      </c>
      <c r="O126" s="197">
        <v>0</v>
      </c>
      <c r="P126" s="197">
        <v>212661.23</v>
      </c>
      <c r="Q126" s="124" t="s">
        <v>1314</v>
      </c>
    </row>
    <row r="127" spans="1:17" ht="51">
      <c r="A127" s="124">
        <v>86</v>
      </c>
      <c r="B127" s="124"/>
      <c r="C127" s="125" t="s">
        <v>710</v>
      </c>
      <c r="D127" s="190">
        <v>43185</v>
      </c>
      <c r="E127" s="120" t="s">
        <v>11</v>
      </c>
      <c r="F127" s="120">
        <v>916700</v>
      </c>
      <c r="G127" s="124"/>
      <c r="H127" s="128" t="s">
        <v>7286</v>
      </c>
      <c r="I127" s="124"/>
      <c r="J127" s="124"/>
      <c r="K127" s="124"/>
      <c r="L127" s="124"/>
      <c r="M127" s="197">
        <v>7.29</v>
      </c>
      <c r="N127" s="197">
        <v>0</v>
      </c>
      <c r="O127" s="197">
        <v>50.01</v>
      </c>
      <c r="P127" s="197">
        <v>0</v>
      </c>
      <c r="Q127" s="124" t="s">
        <v>1314</v>
      </c>
    </row>
    <row r="128" spans="1:17" ht="63.75">
      <c r="A128" s="124">
        <v>86</v>
      </c>
      <c r="B128" s="124"/>
      <c r="C128" s="125" t="s">
        <v>710</v>
      </c>
      <c r="D128" s="190">
        <v>43186</v>
      </c>
      <c r="E128" s="120" t="s">
        <v>6</v>
      </c>
      <c r="F128" s="120">
        <v>696820</v>
      </c>
      <c r="G128" s="124"/>
      <c r="H128" s="128" t="s">
        <v>7287</v>
      </c>
      <c r="I128" s="124"/>
      <c r="J128" s="124"/>
      <c r="K128" s="124"/>
      <c r="L128" s="124"/>
      <c r="M128" s="197">
        <v>0</v>
      </c>
      <c r="N128" s="197">
        <v>225000</v>
      </c>
      <c r="O128" s="197">
        <v>0</v>
      </c>
      <c r="P128" s="197">
        <v>1543500</v>
      </c>
      <c r="Q128" s="124" t="s">
        <v>1314</v>
      </c>
    </row>
    <row r="129" spans="1:17" ht="63.75">
      <c r="A129" s="124">
        <v>86</v>
      </c>
      <c r="B129" s="124"/>
      <c r="C129" s="125" t="s">
        <v>710</v>
      </c>
      <c r="D129" s="190">
        <v>43186</v>
      </c>
      <c r="E129" s="120" t="s">
        <v>6</v>
      </c>
      <c r="F129" s="120">
        <v>696819</v>
      </c>
      <c r="G129" s="124"/>
      <c r="H129" s="128" t="s">
        <v>7288</v>
      </c>
      <c r="I129" s="124"/>
      <c r="J129" s="124"/>
      <c r="K129" s="124"/>
      <c r="L129" s="124"/>
      <c r="M129" s="197">
        <v>0</v>
      </c>
      <c r="N129" s="197">
        <v>1275000</v>
      </c>
      <c r="O129" s="197">
        <v>0</v>
      </c>
      <c r="P129" s="197">
        <v>8746500</v>
      </c>
      <c r="Q129" s="124" t="s">
        <v>1314</v>
      </c>
    </row>
    <row r="130" spans="1:17" ht="51">
      <c r="A130" s="124" t="s">
        <v>619</v>
      </c>
      <c r="B130" s="124"/>
      <c r="C130" s="125" t="s">
        <v>713</v>
      </c>
      <c r="D130" s="190">
        <v>43186</v>
      </c>
      <c r="E130" s="120" t="s">
        <v>23</v>
      </c>
      <c r="F130" s="120">
        <v>17755</v>
      </c>
      <c r="G130" s="124"/>
      <c r="H130" s="128" t="s">
        <v>7289</v>
      </c>
      <c r="I130" s="124"/>
      <c r="J130" s="124"/>
      <c r="K130" s="124"/>
      <c r="L130" s="124"/>
      <c r="M130" s="197">
        <v>0</v>
      </c>
      <c r="N130" s="197">
        <v>0</v>
      </c>
      <c r="O130" s="197">
        <v>0.01</v>
      </c>
      <c r="P130" s="197">
        <v>0</v>
      </c>
      <c r="Q130" s="124" t="s">
        <v>1314</v>
      </c>
    </row>
    <row r="131" spans="1:17" ht="76.5">
      <c r="A131" s="124">
        <v>86</v>
      </c>
      <c r="B131" s="124"/>
      <c r="C131" s="125" t="s">
        <v>710</v>
      </c>
      <c r="D131" s="190">
        <v>43186</v>
      </c>
      <c r="E131" s="120" t="s">
        <v>11</v>
      </c>
      <c r="F131" s="120">
        <v>696820</v>
      </c>
      <c r="G131" s="124"/>
      <c r="H131" s="128" t="s">
        <v>7290</v>
      </c>
      <c r="I131" s="124"/>
      <c r="J131" s="124"/>
      <c r="K131" s="124"/>
      <c r="L131" s="124"/>
      <c r="M131" s="197">
        <v>7.29</v>
      </c>
      <c r="N131" s="197">
        <v>0</v>
      </c>
      <c r="O131" s="197">
        <v>50.01</v>
      </c>
      <c r="P131" s="197">
        <v>0</v>
      </c>
      <c r="Q131" s="124" t="s">
        <v>1314</v>
      </c>
    </row>
    <row r="132" spans="1:17" ht="76.5">
      <c r="A132" s="124">
        <v>86</v>
      </c>
      <c r="B132" s="124"/>
      <c r="C132" s="125" t="s">
        <v>710</v>
      </c>
      <c r="D132" s="190">
        <v>43186</v>
      </c>
      <c r="E132" s="120" t="s">
        <v>11</v>
      </c>
      <c r="F132" s="120">
        <v>696819</v>
      </c>
      <c r="G132" s="124"/>
      <c r="H132" s="128" t="s">
        <v>7291</v>
      </c>
      <c r="I132" s="124"/>
      <c r="J132" s="124"/>
      <c r="K132" s="124"/>
      <c r="L132" s="124"/>
      <c r="M132" s="197">
        <v>7.29</v>
      </c>
      <c r="N132" s="197">
        <v>0</v>
      </c>
      <c r="O132" s="197">
        <v>50.01</v>
      </c>
      <c r="P132" s="197">
        <v>0</v>
      </c>
      <c r="Q132" s="124" t="s">
        <v>1314</v>
      </c>
    </row>
    <row r="133" spans="1:17" ht="51">
      <c r="A133" s="124">
        <v>513</v>
      </c>
      <c r="B133" s="124"/>
      <c r="C133" s="125" t="s">
        <v>201</v>
      </c>
      <c r="D133" s="190">
        <v>43188</v>
      </c>
      <c r="E133" s="120" t="s">
        <v>6</v>
      </c>
      <c r="F133" s="120">
        <v>74829</v>
      </c>
      <c r="G133" s="124"/>
      <c r="H133" s="128" t="s">
        <v>3669</v>
      </c>
      <c r="I133" s="124"/>
      <c r="J133" s="124"/>
      <c r="K133" s="124"/>
      <c r="L133" s="124"/>
      <c r="M133" s="197">
        <v>0</v>
      </c>
      <c r="N133" s="197">
        <v>625000</v>
      </c>
      <c r="O133" s="197">
        <v>0</v>
      </c>
      <c r="P133" s="197">
        <v>4287500</v>
      </c>
      <c r="Q133" s="124" t="s">
        <v>1314</v>
      </c>
    </row>
    <row r="134" spans="1:17" ht="51">
      <c r="A134" s="124" t="s">
        <v>619</v>
      </c>
      <c r="B134" s="124"/>
      <c r="C134" s="125" t="s">
        <v>713</v>
      </c>
      <c r="D134" s="190">
        <v>43188</v>
      </c>
      <c r="E134" s="120" t="s">
        <v>23</v>
      </c>
      <c r="F134" s="120">
        <v>17765</v>
      </c>
      <c r="G134" s="124"/>
      <c r="H134" s="128" t="s">
        <v>7292</v>
      </c>
      <c r="I134" s="124"/>
      <c r="J134" s="124"/>
      <c r="K134" s="124"/>
      <c r="L134" s="124"/>
      <c r="M134" s="197">
        <v>0</v>
      </c>
      <c r="N134" s="197">
        <v>0</v>
      </c>
      <c r="O134" s="197">
        <v>0</v>
      </c>
      <c r="P134" s="197">
        <v>0.01</v>
      </c>
      <c r="Q134" s="124" t="s">
        <v>1314</v>
      </c>
    </row>
    <row r="135" spans="1:17" ht="89.25">
      <c r="A135" s="124" t="s">
        <v>620</v>
      </c>
      <c r="B135" s="124"/>
      <c r="C135" s="125" t="s">
        <v>714</v>
      </c>
      <c r="D135" s="190">
        <v>43188</v>
      </c>
      <c r="E135" s="120" t="s">
        <v>13</v>
      </c>
      <c r="F135" s="120">
        <v>917415</v>
      </c>
      <c r="G135" s="124"/>
      <c r="H135" s="128" t="s">
        <v>7293</v>
      </c>
      <c r="I135" s="124"/>
      <c r="J135" s="124"/>
      <c r="K135" s="124"/>
      <c r="L135" s="124"/>
      <c r="M135" s="197">
        <v>98.13</v>
      </c>
      <c r="N135" s="197">
        <v>0</v>
      </c>
      <c r="O135" s="197">
        <v>673.17</v>
      </c>
      <c r="P135" s="197">
        <v>0</v>
      </c>
      <c r="Q135" s="124" t="s">
        <v>1314</v>
      </c>
    </row>
    <row r="136" spans="1:17" ht="51">
      <c r="A136" s="124" t="s">
        <v>619</v>
      </c>
      <c r="B136" s="124"/>
      <c r="C136" s="125" t="s">
        <v>713</v>
      </c>
      <c r="D136" s="190">
        <v>43192</v>
      </c>
      <c r="E136" s="120" t="s">
        <v>23</v>
      </c>
      <c r="F136" s="120">
        <v>17770</v>
      </c>
      <c r="G136" s="124"/>
      <c r="H136" s="128" t="s">
        <v>9986</v>
      </c>
      <c r="I136" s="124"/>
      <c r="J136" s="124"/>
      <c r="K136" s="124"/>
      <c r="L136" s="124"/>
      <c r="M136" s="197">
        <v>0</v>
      </c>
      <c r="N136" s="197">
        <v>0</v>
      </c>
      <c r="O136" s="197">
        <v>0.01</v>
      </c>
      <c r="P136" s="197">
        <v>0</v>
      </c>
      <c r="Q136" s="124" t="s">
        <v>1314</v>
      </c>
    </row>
    <row r="137" spans="1:17" ht="89.25">
      <c r="A137" s="124">
        <v>20</v>
      </c>
      <c r="B137" s="124"/>
      <c r="C137" s="125" t="s">
        <v>693</v>
      </c>
      <c r="D137" s="190">
        <v>43193</v>
      </c>
      <c r="E137" s="120" t="s">
        <v>6</v>
      </c>
      <c r="F137" s="120">
        <v>917637</v>
      </c>
      <c r="G137" s="124"/>
      <c r="H137" s="128" t="s">
        <v>9987</v>
      </c>
      <c r="I137" s="124"/>
      <c r="J137" s="124"/>
      <c r="K137" s="124"/>
      <c r="L137" s="124"/>
      <c r="M137" s="197">
        <v>0</v>
      </c>
      <c r="N137" s="197">
        <v>127185.13</v>
      </c>
      <c r="O137" s="197">
        <v>0</v>
      </c>
      <c r="P137" s="197">
        <v>872489.99</v>
      </c>
      <c r="Q137" s="124" t="s">
        <v>1314</v>
      </c>
    </row>
    <row r="138" spans="1:17" ht="51">
      <c r="A138" s="124" t="s">
        <v>619</v>
      </c>
      <c r="B138" s="124"/>
      <c r="C138" s="125" t="s">
        <v>713</v>
      </c>
      <c r="D138" s="190">
        <v>43194</v>
      </c>
      <c r="E138" s="120" t="s">
        <v>23</v>
      </c>
      <c r="F138" s="120">
        <v>17778</v>
      </c>
      <c r="G138" s="124"/>
      <c r="H138" s="128" t="s">
        <v>9988</v>
      </c>
      <c r="I138" s="124"/>
      <c r="J138" s="124"/>
      <c r="K138" s="124"/>
      <c r="L138" s="124"/>
      <c r="M138" s="197">
        <v>0</v>
      </c>
      <c r="N138" s="197">
        <v>0</v>
      </c>
      <c r="O138" s="197">
        <v>0</v>
      </c>
      <c r="P138" s="197">
        <v>0.02</v>
      </c>
      <c r="Q138" s="124" t="s">
        <v>1314</v>
      </c>
    </row>
    <row r="139" spans="1:17" ht="51">
      <c r="A139" s="124" t="s">
        <v>620</v>
      </c>
      <c r="B139" s="124"/>
      <c r="C139" s="125" t="s">
        <v>714</v>
      </c>
      <c r="D139" s="190">
        <v>43195</v>
      </c>
      <c r="E139" s="120" t="s">
        <v>20</v>
      </c>
      <c r="F139" s="120">
        <v>10667</v>
      </c>
      <c r="G139" s="124"/>
      <c r="H139" s="128" t="s">
        <v>9989</v>
      </c>
      <c r="I139" s="124"/>
      <c r="J139" s="124"/>
      <c r="K139" s="124"/>
      <c r="L139" s="124"/>
      <c r="M139" s="197">
        <v>10495.78</v>
      </c>
      <c r="N139" s="197">
        <v>0</v>
      </c>
      <c r="O139" s="197">
        <v>72001.05</v>
      </c>
      <c r="P139" s="197">
        <v>0</v>
      </c>
      <c r="Q139" s="124" t="s">
        <v>1314</v>
      </c>
    </row>
    <row r="140" spans="1:17" ht="51">
      <c r="A140" s="124" t="s">
        <v>620</v>
      </c>
      <c r="B140" s="124"/>
      <c r="C140" s="125" t="s">
        <v>714</v>
      </c>
      <c r="D140" s="190">
        <v>43195</v>
      </c>
      <c r="E140" s="120" t="s">
        <v>20</v>
      </c>
      <c r="F140" s="120">
        <v>10655</v>
      </c>
      <c r="G140" s="124"/>
      <c r="H140" s="128" t="s">
        <v>9990</v>
      </c>
      <c r="I140" s="124"/>
      <c r="J140" s="124"/>
      <c r="K140" s="124"/>
      <c r="L140" s="124"/>
      <c r="M140" s="197">
        <v>1869.87</v>
      </c>
      <c r="N140" s="197">
        <v>0</v>
      </c>
      <c r="O140" s="197">
        <v>12827.31</v>
      </c>
      <c r="P140" s="197">
        <v>0</v>
      </c>
      <c r="Q140" s="124" t="s">
        <v>1314</v>
      </c>
    </row>
    <row r="141" spans="1:17" ht="51">
      <c r="A141" s="124">
        <v>513</v>
      </c>
      <c r="B141" s="124"/>
      <c r="C141" s="125" t="s">
        <v>201</v>
      </c>
      <c r="D141" s="190">
        <v>43196</v>
      </c>
      <c r="E141" s="120" t="s">
        <v>6</v>
      </c>
      <c r="F141" s="120">
        <v>74920</v>
      </c>
      <c r="G141" s="124"/>
      <c r="H141" s="128" t="s">
        <v>3669</v>
      </c>
      <c r="I141" s="124"/>
      <c r="J141" s="124"/>
      <c r="K141" s="124"/>
      <c r="L141" s="124"/>
      <c r="M141" s="197">
        <v>0</v>
      </c>
      <c r="N141" s="197">
        <v>142415</v>
      </c>
      <c r="O141" s="197">
        <v>0</v>
      </c>
      <c r="P141" s="197">
        <v>976966.9</v>
      </c>
      <c r="Q141" s="124" t="s">
        <v>1314</v>
      </c>
    </row>
    <row r="142" spans="1:17" ht="51">
      <c r="A142" s="124" t="s">
        <v>619</v>
      </c>
      <c r="B142" s="124"/>
      <c r="C142" s="125" t="s">
        <v>713</v>
      </c>
      <c r="D142" s="190">
        <v>43199</v>
      </c>
      <c r="E142" s="120" t="s">
        <v>23</v>
      </c>
      <c r="F142" s="120">
        <v>17791</v>
      </c>
      <c r="G142" s="124"/>
      <c r="H142" s="128" t="s">
        <v>9991</v>
      </c>
      <c r="I142" s="124"/>
      <c r="J142" s="124"/>
      <c r="K142" s="124"/>
      <c r="L142" s="124"/>
      <c r="M142" s="197">
        <v>0</v>
      </c>
      <c r="N142" s="197">
        <v>0</v>
      </c>
      <c r="O142" s="197">
        <v>0</v>
      </c>
      <c r="P142" s="197">
        <v>0.01</v>
      </c>
      <c r="Q142" s="124" t="s">
        <v>1314</v>
      </c>
    </row>
    <row r="143" spans="1:17" ht="63.75">
      <c r="A143" s="124">
        <v>514</v>
      </c>
      <c r="B143" s="124"/>
      <c r="C143" s="125" t="s">
        <v>841</v>
      </c>
      <c r="D143" s="190">
        <v>43200</v>
      </c>
      <c r="E143" s="120" t="s">
        <v>6</v>
      </c>
      <c r="F143" s="120">
        <v>918505</v>
      </c>
      <c r="G143" s="124"/>
      <c r="H143" s="128" t="s">
        <v>9992</v>
      </c>
      <c r="I143" s="124"/>
      <c r="J143" s="124"/>
      <c r="K143" s="124"/>
      <c r="L143" s="124"/>
      <c r="M143" s="197">
        <v>0</v>
      </c>
      <c r="N143" s="197">
        <v>17866832.359999999</v>
      </c>
      <c r="O143" s="197">
        <v>0</v>
      </c>
      <c r="P143" s="197">
        <v>122566469.98999999</v>
      </c>
      <c r="Q143" s="124" t="s">
        <v>1314</v>
      </c>
    </row>
    <row r="144" spans="1:17" ht="63.75">
      <c r="A144" s="124">
        <v>291</v>
      </c>
      <c r="B144" s="124"/>
      <c r="C144" s="125" t="s">
        <v>794</v>
      </c>
      <c r="D144" s="190">
        <v>43200</v>
      </c>
      <c r="E144" s="120" t="s">
        <v>6</v>
      </c>
      <c r="F144" s="120">
        <v>708225</v>
      </c>
      <c r="G144" s="124"/>
      <c r="H144" s="128" t="s">
        <v>9993</v>
      </c>
      <c r="I144" s="124"/>
      <c r="J144" s="124"/>
      <c r="K144" s="124"/>
      <c r="L144" s="124"/>
      <c r="M144" s="197">
        <v>0</v>
      </c>
      <c r="N144" s="197">
        <v>6992142.3700000001</v>
      </c>
      <c r="O144" s="197">
        <v>0</v>
      </c>
      <c r="P144" s="197">
        <v>47966096.659999996</v>
      </c>
      <c r="Q144" s="124" t="s">
        <v>1314</v>
      </c>
    </row>
    <row r="145" spans="1:17" ht="76.5">
      <c r="A145" s="124">
        <v>291</v>
      </c>
      <c r="B145" s="124"/>
      <c r="C145" s="125" t="s">
        <v>794</v>
      </c>
      <c r="D145" s="190">
        <v>43200</v>
      </c>
      <c r="E145" s="120" t="s">
        <v>6</v>
      </c>
      <c r="F145" s="120">
        <v>708217</v>
      </c>
      <c r="G145" s="124"/>
      <c r="H145" s="128" t="s">
        <v>9994</v>
      </c>
      <c r="I145" s="124"/>
      <c r="J145" s="124"/>
      <c r="K145" s="124"/>
      <c r="L145" s="124"/>
      <c r="M145" s="197">
        <v>0</v>
      </c>
      <c r="N145" s="197">
        <v>3000000</v>
      </c>
      <c r="O145" s="197">
        <v>0</v>
      </c>
      <c r="P145" s="197">
        <v>20580000</v>
      </c>
      <c r="Q145" s="124" t="s">
        <v>1314</v>
      </c>
    </row>
    <row r="146" spans="1:17" ht="63.75">
      <c r="A146" s="124">
        <v>514</v>
      </c>
      <c r="B146" s="124"/>
      <c r="C146" s="125" t="s">
        <v>841</v>
      </c>
      <c r="D146" s="190">
        <v>43200</v>
      </c>
      <c r="E146" s="120" t="s">
        <v>11</v>
      </c>
      <c r="F146" s="120">
        <v>918505</v>
      </c>
      <c r="G146" s="124"/>
      <c r="H146" s="128" t="s">
        <v>9995</v>
      </c>
      <c r="I146" s="124"/>
      <c r="J146" s="124"/>
      <c r="K146" s="124"/>
      <c r="L146" s="124"/>
      <c r="M146" s="197">
        <v>7.29</v>
      </c>
      <c r="N146" s="197">
        <v>0</v>
      </c>
      <c r="O146" s="197">
        <v>50.01</v>
      </c>
      <c r="P146" s="197">
        <v>0</v>
      </c>
      <c r="Q146" s="124" t="s">
        <v>1314</v>
      </c>
    </row>
    <row r="147" spans="1:17" ht="25.5">
      <c r="A147" s="124" t="s">
        <v>620</v>
      </c>
      <c r="B147" s="124"/>
      <c r="C147" s="125" t="s">
        <v>714</v>
      </c>
      <c r="D147" s="190">
        <v>43200</v>
      </c>
      <c r="E147" s="120" t="s">
        <v>13</v>
      </c>
      <c r="F147" s="120">
        <v>46727</v>
      </c>
      <c r="G147" s="124"/>
      <c r="H147" s="128" t="s">
        <v>7283</v>
      </c>
      <c r="I147" s="124"/>
      <c r="J147" s="124"/>
      <c r="K147" s="124"/>
      <c r="L147" s="124"/>
      <c r="M147" s="197">
        <v>32142.6</v>
      </c>
      <c r="N147" s="197">
        <v>0</v>
      </c>
      <c r="O147" s="197">
        <v>220498.24</v>
      </c>
      <c r="P147" s="197">
        <v>0</v>
      </c>
      <c r="Q147" s="124" t="s">
        <v>1314</v>
      </c>
    </row>
    <row r="148" spans="1:17" ht="25.5">
      <c r="A148" s="124" t="s">
        <v>620</v>
      </c>
      <c r="B148" s="124"/>
      <c r="C148" s="125" t="s">
        <v>714</v>
      </c>
      <c r="D148" s="190">
        <v>43200</v>
      </c>
      <c r="E148" s="120" t="s">
        <v>13</v>
      </c>
      <c r="F148" s="120">
        <v>46724</v>
      </c>
      <c r="G148" s="124"/>
      <c r="H148" s="128" t="s">
        <v>7283</v>
      </c>
      <c r="I148" s="124"/>
      <c r="J148" s="124"/>
      <c r="K148" s="124"/>
      <c r="L148" s="124"/>
      <c r="M148" s="197">
        <v>964.28</v>
      </c>
      <c r="N148" s="197">
        <v>0</v>
      </c>
      <c r="O148" s="197">
        <v>6614.96</v>
      </c>
      <c r="P148" s="197">
        <v>0</v>
      </c>
      <c r="Q148" s="124" t="s">
        <v>1314</v>
      </c>
    </row>
    <row r="149" spans="1:17" ht="25.5">
      <c r="A149" s="124" t="s">
        <v>620</v>
      </c>
      <c r="B149" s="124"/>
      <c r="C149" s="125" t="s">
        <v>714</v>
      </c>
      <c r="D149" s="190">
        <v>43200</v>
      </c>
      <c r="E149" s="120" t="s">
        <v>13</v>
      </c>
      <c r="F149" s="120">
        <v>46721</v>
      </c>
      <c r="G149" s="124"/>
      <c r="H149" s="128" t="s">
        <v>7283</v>
      </c>
      <c r="I149" s="124"/>
      <c r="J149" s="124"/>
      <c r="K149" s="124"/>
      <c r="L149" s="124"/>
      <c r="M149" s="197">
        <v>32142.6</v>
      </c>
      <c r="N149" s="197">
        <v>0</v>
      </c>
      <c r="O149" s="197">
        <v>220498.24</v>
      </c>
      <c r="P149" s="197">
        <v>0</v>
      </c>
      <c r="Q149" s="124" t="s">
        <v>1314</v>
      </c>
    </row>
    <row r="150" spans="1:17" ht="51">
      <c r="A150" s="124" t="s">
        <v>619</v>
      </c>
      <c r="B150" s="124"/>
      <c r="C150" s="125" t="s">
        <v>713</v>
      </c>
      <c r="D150" s="190">
        <v>43200</v>
      </c>
      <c r="E150" s="120" t="s">
        <v>23</v>
      </c>
      <c r="F150" s="120">
        <v>17795</v>
      </c>
      <c r="G150" s="124"/>
      <c r="H150" s="128" t="s">
        <v>9996</v>
      </c>
      <c r="I150" s="124"/>
      <c r="J150" s="124"/>
      <c r="K150" s="124"/>
      <c r="L150" s="124"/>
      <c r="M150" s="197">
        <v>0</v>
      </c>
      <c r="N150" s="197">
        <v>0</v>
      </c>
      <c r="O150" s="197">
        <v>0.01</v>
      </c>
      <c r="P150" s="197">
        <v>0</v>
      </c>
      <c r="Q150" s="124" t="s">
        <v>1314</v>
      </c>
    </row>
    <row r="151" spans="1:17" ht="25.5">
      <c r="A151" s="124" t="s">
        <v>620</v>
      </c>
      <c r="B151" s="124"/>
      <c r="C151" s="125" t="s">
        <v>714</v>
      </c>
      <c r="D151" s="190">
        <v>43200</v>
      </c>
      <c r="E151" s="120" t="s">
        <v>13</v>
      </c>
      <c r="F151" s="120">
        <v>46730</v>
      </c>
      <c r="G151" s="124"/>
      <c r="H151" s="128" t="s">
        <v>7283</v>
      </c>
      <c r="I151" s="124"/>
      <c r="J151" s="124"/>
      <c r="K151" s="124"/>
      <c r="L151" s="124"/>
      <c r="M151" s="197">
        <v>964.28</v>
      </c>
      <c r="N151" s="197">
        <v>0</v>
      </c>
      <c r="O151" s="197">
        <v>6614.96</v>
      </c>
      <c r="P151" s="197">
        <v>0</v>
      </c>
      <c r="Q151" s="124" t="s">
        <v>1314</v>
      </c>
    </row>
    <row r="152" spans="1:17" ht="51">
      <c r="A152" s="124" t="s">
        <v>619</v>
      </c>
      <c r="B152" s="124"/>
      <c r="C152" s="125" t="s">
        <v>713</v>
      </c>
      <c r="D152" s="190">
        <v>43201</v>
      </c>
      <c r="E152" s="120" t="s">
        <v>23</v>
      </c>
      <c r="F152" s="120">
        <v>17799</v>
      </c>
      <c r="G152" s="124"/>
      <c r="H152" s="128" t="s">
        <v>9997</v>
      </c>
      <c r="I152" s="124"/>
      <c r="J152" s="124"/>
      <c r="K152" s="124"/>
      <c r="L152" s="124"/>
      <c r="M152" s="197">
        <v>0</v>
      </c>
      <c r="N152" s="197">
        <v>0</v>
      </c>
      <c r="O152" s="197">
        <v>0</v>
      </c>
      <c r="P152" s="197">
        <v>0.01</v>
      </c>
      <c r="Q152" s="124" t="s">
        <v>1314</v>
      </c>
    </row>
    <row r="153" spans="1:17" ht="76.5">
      <c r="A153" s="124">
        <v>514</v>
      </c>
      <c r="B153" s="124"/>
      <c r="C153" s="125" t="s">
        <v>841</v>
      </c>
      <c r="D153" s="190">
        <v>43202</v>
      </c>
      <c r="E153" s="120" t="s">
        <v>6</v>
      </c>
      <c r="F153" s="120">
        <v>918642</v>
      </c>
      <c r="G153" s="124"/>
      <c r="H153" s="128" t="s">
        <v>9998</v>
      </c>
      <c r="I153" s="124"/>
      <c r="J153" s="124"/>
      <c r="K153" s="124"/>
      <c r="L153" s="124"/>
      <c r="M153" s="197">
        <v>0</v>
      </c>
      <c r="N153" s="197">
        <v>2101358.6</v>
      </c>
      <c r="O153" s="197">
        <v>0</v>
      </c>
      <c r="P153" s="197">
        <v>14415320</v>
      </c>
      <c r="Q153" s="124" t="s">
        <v>1314</v>
      </c>
    </row>
    <row r="154" spans="1:17" ht="63.75">
      <c r="A154" s="124">
        <v>291</v>
      </c>
      <c r="B154" s="124"/>
      <c r="C154" s="125" t="s">
        <v>794</v>
      </c>
      <c r="D154" s="190">
        <v>43202</v>
      </c>
      <c r="E154" s="120" t="s">
        <v>6</v>
      </c>
      <c r="F154" s="120">
        <v>710779</v>
      </c>
      <c r="G154" s="124"/>
      <c r="H154" s="128" t="s">
        <v>9999</v>
      </c>
      <c r="I154" s="124"/>
      <c r="J154" s="124"/>
      <c r="K154" s="124"/>
      <c r="L154" s="124"/>
      <c r="M154" s="197">
        <v>0</v>
      </c>
      <c r="N154" s="197">
        <v>5000000</v>
      </c>
      <c r="O154" s="197">
        <v>0</v>
      </c>
      <c r="P154" s="197">
        <v>34300000</v>
      </c>
      <c r="Q154" s="124" t="s">
        <v>1314</v>
      </c>
    </row>
    <row r="155" spans="1:17" ht="51">
      <c r="A155" s="124" t="s">
        <v>619</v>
      </c>
      <c r="B155" s="124"/>
      <c r="C155" s="125" t="s">
        <v>713</v>
      </c>
      <c r="D155" s="190">
        <v>43202</v>
      </c>
      <c r="E155" s="120" t="s">
        <v>23</v>
      </c>
      <c r="F155" s="120">
        <v>17803</v>
      </c>
      <c r="G155" s="124"/>
      <c r="H155" s="128" t="s">
        <v>10000</v>
      </c>
      <c r="I155" s="124"/>
      <c r="J155" s="124"/>
      <c r="K155" s="124"/>
      <c r="L155" s="124"/>
      <c r="M155" s="197">
        <v>0</v>
      </c>
      <c r="N155" s="197">
        <v>0</v>
      </c>
      <c r="O155" s="197">
        <v>0.01</v>
      </c>
      <c r="P155" s="197">
        <v>0</v>
      </c>
      <c r="Q155" s="124" t="s">
        <v>1314</v>
      </c>
    </row>
    <row r="156" spans="1:17" ht="51">
      <c r="A156" s="124" t="s">
        <v>620</v>
      </c>
      <c r="B156" s="124"/>
      <c r="C156" s="125" t="s">
        <v>714</v>
      </c>
      <c r="D156" s="190">
        <v>43203</v>
      </c>
      <c r="E156" s="120" t="s">
        <v>6</v>
      </c>
      <c r="F156" s="120">
        <v>963135</v>
      </c>
      <c r="G156" s="124"/>
      <c r="H156" s="128" t="s">
        <v>10001</v>
      </c>
      <c r="I156" s="124"/>
      <c r="J156" s="124"/>
      <c r="K156" s="124"/>
      <c r="L156" s="124"/>
      <c r="M156" s="197">
        <v>0</v>
      </c>
      <c r="N156" s="197">
        <v>12460.52</v>
      </c>
      <c r="O156" s="197">
        <v>0</v>
      </c>
      <c r="P156" s="197">
        <v>85479.17</v>
      </c>
      <c r="Q156" s="124" t="s">
        <v>1314</v>
      </c>
    </row>
    <row r="157" spans="1:17" ht="51">
      <c r="A157" s="124" t="s">
        <v>620</v>
      </c>
      <c r="B157" s="124"/>
      <c r="C157" s="125" t="s">
        <v>714</v>
      </c>
      <c r="D157" s="190">
        <v>43203</v>
      </c>
      <c r="E157" s="120" t="s">
        <v>20</v>
      </c>
      <c r="F157" s="120">
        <v>10706</v>
      </c>
      <c r="G157" s="124"/>
      <c r="H157" s="128" t="s">
        <v>10002</v>
      </c>
      <c r="I157" s="124"/>
      <c r="J157" s="124"/>
      <c r="K157" s="124"/>
      <c r="L157" s="124"/>
      <c r="M157" s="197">
        <v>25000</v>
      </c>
      <c r="N157" s="197">
        <v>0</v>
      </c>
      <c r="O157" s="197">
        <v>171500</v>
      </c>
      <c r="P157" s="197">
        <v>0</v>
      </c>
      <c r="Q157" s="124" t="s">
        <v>1314</v>
      </c>
    </row>
    <row r="158" spans="1:17" ht="51">
      <c r="A158" s="124" t="s">
        <v>619</v>
      </c>
      <c r="B158" s="124"/>
      <c r="C158" s="125" t="s">
        <v>713</v>
      </c>
      <c r="D158" s="190">
        <v>43203</v>
      </c>
      <c r="E158" s="120" t="s">
        <v>23</v>
      </c>
      <c r="F158" s="120">
        <v>17807</v>
      </c>
      <c r="G158" s="124"/>
      <c r="H158" s="128" t="s">
        <v>10003</v>
      </c>
      <c r="I158" s="124"/>
      <c r="J158" s="124"/>
      <c r="K158" s="124"/>
      <c r="L158" s="124"/>
      <c r="M158" s="197">
        <v>0</v>
      </c>
      <c r="N158" s="197">
        <v>0</v>
      </c>
      <c r="O158" s="197">
        <v>0.01</v>
      </c>
      <c r="P158" s="197">
        <v>0</v>
      </c>
      <c r="Q158" s="124" t="s">
        <v>1314</v>
      </c>
    </row>
    <row r="159" spans="1:17" ht="51">
      <c r="A159" s="124">
        <v>513</v>
      </c>
      <c r="B159" s="124"/>
      <c r="C159" s="125" t="s">
        <v>201</v>
      </c>
      <c r="D159" s="190">
        <v>43206</v>
      </c>
      <c r="E159" s="120" t="s">
        <v>6</v>
      </c>
      <c r="F159" s="120">
        <v>75035</v>
      </c>
      <c r="G159" s="124"/>
      <c r="H159" s="128" t="s">
        <v>3669</v>
      </c>
      <c r="I159" s="124"/>
      <c r="J159" s="124"/>
      <c r="K159" s="124"/>
      <c r="L159" s="124"/>
      <c r="M159" s="197">
        <v>0</v>
      </c>
      <c r="N159" s="197">
        <v>700920</v>
      </c>
      <c r="O159" s="197">
        <v>0</v>
      </c>
      <c r="P159" s="197">
        <v>4808311.2</v>
      </c>
      <c r="Q159" s="124" t="s">
        <v>1314</v>
      </c>
    </row>
    <row r="160" spans="1:17" ht="51">
      <c r="A160" s="124" t="s">
        <v>620</v>
      </c>
      <c r="B160" s="124"/>
      <c r="C160" s="125" t="s">
        <v>714</v>
      </c>
      <c r="D160" s="190">
        <v>43206</v>
      </c>
      <c r="E160" s="120" t="s">
        <v>20</v>
      </c>
      <c r="F160" s="120">
        <v>10614</v>
      </c>
      <c r="G160" s="124"/>
      <c r="H160" s="128" t="s">
        <v>10004</v>
      </c>
      <c r="I160" s="124"/>
      <c r="J160" s="124"/>
      <c r="K160" s="124"/>
      <c r="L160" s="124"/>
      <c r="M160" s="197">
        <v>50653.1</v>
      </c>
      <c r="N160" s="197">
        <v>0</v>
      </c>
      <c r="O160" s="197">
        <v>347480.27</v>
      </c>
      <c r="P160" s="197">
        <v>0</v>
      </c>
      <c r="Q160" s="124" t="s">
        <v>1314</v>
      </c>
    </row>
    <row r="161" spans="1:17" ht="51">
      <c r="A161" s="124" t="s">
        <v>620</v>
      </c>
      <c r="B161" s="124"/>
      <c r="C161" s="125" t="s">
        <v>714</v>
      </c>
      <c r="D161" s="190">
        <v>43206</v>
      </c>
      <c r="E161" s="120" t="s">
        <v>20</v>
      </c>
      <c r="F161" s="120">
        <v>10611</v>
      </c>
      <c r="G161" s="124"/>
      <c r="H161" s="128" t="s">
        <v>10005</v>
      </c>
      <c r="I161" s="124"/>
      <c r="J161" s="124"/>
      <c r="K161" s="124"/>
      <c r="L161" s="124"/>
      <c r="M161" s="197">
        <v>78316.3</v>
      </c>
      <c r="N161" s="197">
        <v>0</v>
      </c>
      <c r="O161" s="197">
        <v>537249.81999999995</v>
      </c>
      <c r="P161" s="197">
        <v>0</v>
      </c>
      <c r="Q161" s="124" t="s">
        <v>1314</v>
      </c>
    </row>
    <row r="162" spans="1:17" ht="51">
      <c r="A162" s="124" t="s">
        <v>620</v>
      </c>
      <c r="B162" s="124"/>
      <c r="C162" s="125" t="s">
        <v>714</v>
      </c>
      <c r="D162" s="190">
        <v>43206</v>
      </c>
      <c r="E162" s="120" t="s">
        <v>20</v>
      </c>
      <c r="F162" s="120">
        <v>10600</v>
      </c>
      <c r="G162" s="124"/>
      <c r="H162" s="128" t="s">
        <v>10006</v>
      </c>
      <c r="I162" s="124"/>
      <c r="J162" s="124"/>
      <c r="K162" s="124"/>
      <c r="L162" s="124"/>
      <c r="M162" s="197">
        <v>1204.27</v>
      </c>
      <c r="N162" s="197">
        <v>0</v>
      </c>
      <c r="O162" s="197">
        <v>8261.2900000000009</v>
      </c>
      <c r="P162" s="197">
        <v>0</v>
      </c>
      <c r="Q162" s="124" t="s">
        <v>1314</v>
      </c>
    </row>
    <row r="163" spans="1:17" ht="51">
      <c r="A163" s="124" t="s">
        <v>620</v>
      </c>
      <c r="B163" s="124"/>
      <c r="C163" s="125" t="s">
        <v>714</v>
      </c>
      <c r="D163" s="190">
        <v>43206</v>
      </c>
      <c r="E163" s="120" t="s">
        <v>20</v>
      </c>
      <c r="F163" s="120">
        <v>10615</v>
      </c>
      <c r="G163" s="124"/>
      <c r="H163" s="128" t="s">
        <v>10007</v>
      </c>
      <c r="I163" s="124"/>
      <c r="J163" s="124"/>
      <c r="K163" s="124"/>
      <c r="L163" s="124"/>
      <c r="M163" s="197">
        <v>113979.77</v>
      </c>
      <c r="N163" s="197">
        <v>0</v>
      </c>
      <c r="O163" s="197">
        <v>781901.22</v>
      </c>
      <c r="P163" s="197">
        <v>0</v>
      </c>
      <c r="Q163" s="124" t="s">
        <v>1314</v>
      </c>
    </row>
    <row r="164" spans="1:17" ht="51">
      <c r="A164" s="124" t="s">
        <v>620</v>
      </c>
      <c r="B164" s="124"/>
      <c r="C164" s="125" t="s">
        <v>714</v>
      </c>
      <c r="D164" s="190">
        <v>43206</v>
      </c>
      <c r="E164" s="120" t="s">
        <v>20</v>
      </c>
      <c r="F164" s="120">
        <v>10641</v>
      </c>
      <c r="G164" s="124"/>
      <c r="H164" s="128" t="s">
        <v>10008</v>
      </c>
      <c r="I164" s="124"/>
      <c r="J164" s="124"/>
      <c r="K164" s="124"/>
      <c r="L164" s="124"/>
      <c r="M164" s="197">
        <v>520564.67</v>
      </c>
      <c r="N164" s="197">
        <v>0</v>
      </c>
      <c r="O164" s="197">
        <v>3571073.64</v>
      </c>
      <c r="P164" s="197">
        <v>0</v>
      </c>
      <c r="Q164" s="124" t="s">
        <v>1314</v>
      </c>
    </row>
    <row r="165" spans="1:17" ht="76.5">
      <c r="A165" s="124">
        <v>291</v>
      </c>
      <c r="B165" s="124"/>
      <c r="C165" s="125" t="s">
        <v>794</v>
      </c>
      <c r="D165" s="190">
        <v>43207</v>
      </c>
      <c r="E165" s="120" t="s">
        <v>6</v>
      </c>
      <c r="F165" s="120">
        <v>713587</v>
      </c>
      <c r="G165" s="124"/>
      <c r="H165" s="128" t="s">
        <v>10009</v>
      </c>
      <c r="I165" s="124"/>
      <c r="J165" s="124"/>
      <c r="K165" s="124"/>
      <c r="L165" s="124"/>
      <c r="M165" s="197">
        <v>0</v>
      </c>
      <c r="N165" s="197">
        <v>1084740.49</v>
      </c>
      <c r="O165" s="197">
        <v>0</v>
      </c>
      <c r="P165" s="197">
        <v>7441319.7599999998</v>
      </c>
      <c r="Q165" s="124" t="s">
        <v>1314</v>
      </c>
    </row>
    <row r="166" spans="1:17" ht="51">
      <c r="A166" s="124" t="s">
        <v>619</v>
      </c>
      <c r="B166" s="124"/>
      <c r="C166" s="125" t="s">
        <v>713</v>
      </c>
      <c r="D166" s="190">
        <v>43207</v>
      </c>
      <c r="E166" s="120" t="s">
        <v>23</v>
      </c>
      <c r="F166" s="120">
        <v>17816</v>
      </c>
      <c r="G166" s="124"/>
      <c r="H166" s="128" t="s">
        <v>10010</v>
      </c>
      <c r="I166" s="124"/>
      <c r="J166" s="124"/>
      <c r="K166" s="124"/>
      <c r="L166" s="124"/>
      <c r="M166" s="197">
        <v>0</v>
      </c>
      <c r="N166" s="197">
        <v>0</v>
      </c>
      <c r="O166" s="197">
        <v>0.02</v>
      </c>
      <c r="P166" s="197">
        <v>0</v>
      </c>
      <c r="Q166" s="124" t="s">
        <v>1314</v>
      </c>
    </row>
    <row r="167" spans="1:17" s="135" customFormat="1" ht="63.75">
      <c r="A167" s="124">
        <v>287</v>
      </c>
      <c r="B167" s="124"/>
      <c r="C167" s="125" t="s">
        <v>790</v>
      </c>
      <c r="D167" s="190">
        <v>43208</v>
      </c>
      <c r="E167" s="120" t="s">
        <v>6</v>
      </c>
      <c r="F167" s="120">
        <v>715487</v>
      </c>
      <c r="G167" s="124"/>
      <c r="H167" s="128" t="s">
        <v>10011</v>
      </c>
      <c r="I167" s="124"/>
      <c r="J167" s="124"/>
      <c r="K167" s="124"/>
      <c r="L167" s="124"/>
      <c r="M167" s="197">
        <v>0</v>
      </c>
      <c r="N167" s="197">
        <v>2500000</v>
      </c>
      <c r="O167" s="197">
        <v>0</v>
      </c>
      <c r="P167" s="197">
        <v>17150000</v>
      </c>
      <c r="Q167" s="124" t="s">
        <v>1314</v>
      </c>
    </row>
    <row r="168" spans="1:17" s="135" customFormat="1" ht="51">
      <c r="A168" s="124">
        <v>86</v>
      </c>
      <c r="B168" s="124"/>
      <c r="C168" s="125" t="s">
        <v>710</v>
      </c>
      <c r="D168" s="190">
        <v>43208</v>
      </c>
      <c r="E168" s="120" t="s">
        <v>6</v>
      </c>
      <c r="F168" s="120">
        <v>919062</v>
      </c>
      <c r="G168" s="124"/>
      <c r="H168" s="264" t="s">
        <v>10012</v>
      </c>
      <c r="I168" s="264"/>
      <c r="J168" s="264"/>
      <c r="K168" s="264"/>
      <c r="L168" s="264"/>
      <c r="M168" s="265">
        <v>0</v>
      </c>
      <c r="N168" s="265">
        <v>201185.8</v>
      </c>
      <c r="O168" s="265">
        <v>0</v>
      </c>
      <c r="P168" s="265">
        <v>1380134.59</v>
      </c>
      <c r="Q168" s="124" t="s">
        <v>1314</v>
      </c>
    </row>
    <row r="169" spans="1:17" s="135" customFormat="1" ht="63.75">
      <c r="A169" s="124">
        <v>86</v>
      </c>
      <c r="B169" s="124"/>
      <c r="C169" s="125" t="s">
        <v>710</v>
      </c>
      <c r="D169" s="190">
        <v>43208</v>
      </c>
      <c r="E169" s="120" t="s">
        <v>6</v>
      </c>
      <c r="F169" s="120">
        <v>715491</v>
      </c>
      <c r="G169" s="124"/>
      <c r="H169" s="128" t="s">
        <v>10013</v>
      </c>
      <c r="I169" s="124"/>
      <c r="J169" s="124"/>
      <c r="K169" s="124"/>
      <c r="L169" s="124"/>
      <c r="M169" s="197">
        <v>0</v>
      </c>
      <c r="N169" s="197">
        <v>240000</v>
      </c>
      <c r="O169" s="197">
        <v>0</v>
      </c>
      <c r="P169" s="197">
        <v>1646400</v>
      </c>
      <c r="Q169" s="124" t="s">
        <v>1314</v>
      </c>
    </row>
    <row r="170" spans="1:17" s="135" customFormat="1" ht="51">
      <c r="A170" s="124" t="s">
        <v>619</v>
      </c>
      <c r="B170" s="124"/>
      <c r="C170" s="125" t="s">
        <v>713</v>
      </c>
      <c r="D170" s="190">
        <v>43208</v>
      </c>
      <c r="E170" s="120" t="s">
        <v>23</v>
      </c>
      <c r="F170" s="120">
        <v>17820</v>
      </c>
      <c r="G170" s="124"/>
      <c r="H170" s="128" t="s">
        <v>10014</v>
      </c>
      <c r="I170" s="124"/>
      <c r="J170" s="124"/>
      <c r="K170" s="124"/>
      <c r="L170" s="124"/>
      <c r="M170" s="197">
        <v>0</v>
      </c>
      <c r="N170" s="197">
        <v>0</v>
      </c>
      <c r="O170" s="197">
        <v>0.01</v>
      </c>
      <c r="P170" s="197">
        <v>0</v>
      </c>
      <c r="Q170" s="124" t="s">
        <v>1314</v>
      </c>
    </row>
    <row r="171" spans="1:17" s="135" customFormat="1" ht="51">
      <c r="A171" s="124" t="s">
        <v>620</v>
      </c>
      <c r="B171" s="124"/>
      <c r="C171" s="125" t="s">
        <v>714</v>
      </c>
      <c r="D171" s="190">
        <v>43208</v>
      </c>
      <c r="E171" s="120" t="s">
        <v>20</v>
      </c>
      <c r="F171" s="120">
        <v>10633</v>
      </c>
      <c r="G171" s="124"/>
      <c r="H171" s="128" t="s">
        <v>10015</v>
      </c>
      <c r="I171" s="124"/>
      <c r="J171" s="124"/>
      <c r="K171" s="124"/>
      <c r="L171" s="124"/>
      <c r="M171" s="197">
        <v>86661.92</v>
      </c>
      <c r="N171" s="197">
        <v>0</v>
      </c>
      <c r="O171" s="197">
        <v>594500.77</v>
      </c>
      <c r="P171" s="197">
        <v>0</v>
      </c>
      <c r="Q171" s="124" t="s">
        <v>1314</v>
      </c>
    </row>
    <row r="172" spans="1:17" s="135" customFormat="1" ht="76.5">
      <c r="A172" s="124">
        <v>86</v>
      </c>
      <c r="B172" s="124"/>
      <c r="C172" s="125" t="s">
        <v>710</v>
      </c>
      <c r="D172" s="195">
        <v>43208</v>
      </c>
      <c r="E172" s="124" t="s">
        <v>11</v>
      </c>
      <c r="F172" s="124">
        <v>715491</v>
      </c>
      <c r="G172" s="124"/>
      <c r="H172" s="128" t="s">
        <v>10016</v>
      </c>
      <c r="I172" s="124"/>
      <c r="J172" s="124"/>
      <c r="K172" s="124"/>
      <c r="L172" s="124"/>
      <c r="M172" s="197">
        <v>7.29</v>
      </c>
      <c r="N172" s="197">
        <v>0</v>
      </c>
      <c r="O172" s="197">
        <v>50.01</v>
      </c>
      <c r="P172" s="197">
        <v>0</v>
      </c>
      <c r="Q172" s="124" t="s">
        <v>1314</v>
      </c>
    </row>
    <row r="173" spans="1:17" s="135" customFormat="1" ht="51">
      <c r="A173" s="124">
        <v>86</v>
      </c>
      <c r="B173" s="124"/>
      <c r="C173" s="125" t="s">
        <v>710</v>
      </c>
      <c r="D173" s="195">
        <v>43208</v>
      </c>
      <c r="E173" s="124" t="s">
        <v>11</v>
      </c>
      <c r="F173" s="124">
        <v>919062</v>
      </c>
      <c r="G173" s="124"/>
      <c r="H173" s="128" t="s">
        <v>10017</v>
      </c>
      <c r="I173" s="124"/>
      <c r="J173" s="124"/>
      <c r="K173" s="124"/>
      <c r="L173" s="124"/>
      <c r="M173" s="197">
        <v>7.29</v>
      </c>
      <c r="N173" s="197">
        <v>0</v>
      </c>
      <c r="O173" s="197">
        <v>50.01</v>
      </c>
      <c r="P173" s="197">
        <v>0</v>
      </c>
      <c r="Q173" s="124" t="s">
        <v>1314</v>
      </c>
    </row>
    <row r="174" spans="1:17" s="135" customFormat="1" ht="51">
      <c r="A174" s="124">
        <v>86</v>
      </c>
      <c r="B174" s="124"/>
      <c r="C174" s="125" t="s">
        <v>710</v>
      </c>
      <c r="D174" s="195">
        <v>43209</v>
      </c>
      <c r="E174" s="124" t="s">
        <v>6</v>
      </c>
      <c r="F174" s="124">
        <v>716705</v>
      </c>
      <c r="G174" s="124"/>
      <c r="H174" s="128" t="s">
        <v>10018</v>
      </c>
      <c r="I174" s="124"/>
      <c r="J174" s="124"/>
      <c r="K174" s="124"/>
      <c r="L174" s="124"/>
      <c r="M174" s="197">
        <v>0</v>
      </c>
      <c r="N174" s="197">
        <v>107549.25</v>
      </c>
      <c r="O174" s="197">
        <v>0</v>
      </c>
      <c r="P174" s="197">
        <v>737787.86</v>
      </c>
      <c r="Q174" s="124" t="s">
        <v>1314</v>
      </c>
    </row>
    <row r="175" spans="1:17" s="135" customFormat="1" ht="51">
      <c r="A175" s="124" t="s">
        <v>619</v>
      </c>
      <c r="B175" s="124"/>
      <c r="C175" s="125" t="s">
        <v>713</v>
      </c>
      <c r="D175" s="195">
        <v>43209</v>
      </c>
      <c r="E175" s="124" t="s">
        <v>23</v>
      </c>
      <c r="F175" s="124">
        <v>17824</v>
      </c>
      <c r="G175" s="124"/>
      <c r="H175" s="128" t="s">
        <v>10019</v>
      </c>
      <c r="I175" s="124"/>
      <c r="J175" s="124"/>
      <c r="K175" s="124"/>
      <c r="L175" s="124"/>
      <c r="M175" s="197">
        <v>0</v>
      </c>
      <c r="N175" s="197">
        <v>0</v>
      </c>
      <c r="O175" s="197">
        <v>0.02</v>
      </c>
      <c r="P175" s="197">
        <v>0</v>
      </c>
      <c r="Q175" s="124" t="s">
        <v>1314</v>
      </c>
    </row>
    <row r="176" spans="1:17" s="135" customFormat="1" ht="51">
      <c r="A176" s="124" t="s">
        <v>619</v>
      </c>
      <c r="B176" s="124"/>
      <c r="C176" s="125" t="s">
        <v>713</v>
      </c>
      <c r="D176" s="195">
        <v>43210</v>
      </c>
      <c r="E176" s="124" t="s">
        <v>23</v>
      </c>
      <c r="F176" s="124">
        <v>17828</v>
      </c>
      <c r="G176" s="124"/>
      <c r="H176" s="128" t="s">
        <v>10020</v>
      </c>
      <c r="I176" s="124"/>
      <c r="J176" s="124"/>
      <c r="K176" s="124"/>
      <c r="L176" s="124"/>
      <c r="M176" s="197">
        <v>0</v>
      </c>
      <c r="N176" s="197">
        <v>0</v>
      </c>
      <c r="O176" s="197">
        <v>0</v>
      </c>
      <c r="P176" s="197">
        <v>0.01</v>
      </c>
      <c r="Q176" s="124" t="s">
        <v>1314</v>
      </c>
    </row>
    <row r="177" spans="1:17" ht="51">
      <c r="A177" s="124">
        <v>513</v>
      </c>
      <c r="B177" s="124"/>
      <c r="C177" s="125" t="s">
        <v>201</v>
      </c>
      <c r="D177" s="195">
        <v>43210</v>
      </c>
      <c r="E177" s="124" t="s">
        <v>6</v>
      </c>
      <c r="F177" s="124">
        <v>75113</v>
      </c>
      <c r="G177" s="124"/>
      <c r="H177" s="128" t="s">
        <v>3669</v>
      </c>
      <c r="I177" s="124"/>
      <c r="J177" s="124"/>
      <c r="K177" s="124"/>
      <c r="L177" s="124"/>
      <c r="M177" s="197">
        <v>0</v>
      </c>
      <c r="N177" s="197">
        <v>257500</v>
      </c>
      <c r="O177" s="197">
        <v>0</v>
      </c>
      <c r="P177" s="197">
        <v>1766450</v>
      </c>
      <c r="Q177" s="124" t="s">
        <v>1314</v>
      </c>
    </row>
    <row r="178" spans="1:17" ht="102">
      <c r="A178" s="124">
        <v>291</v>
      </c>
      <c r="B178" s="124"/>
      <c r="C178" s="125" t="s">
        <v>794</v>
      </c>
      <c r="D178" s="195">
        <v>43213</v>
      </c>
      <c r="E178" s="124" t="s">
        <v>6</v>
      </c>
      <c r="F178" s="124">
        <v>718262</v>
      </c>
      <c r="G178" s="124"/>
      <c r="H178" s="128" t="s">
        <v>10021</v>
      </c>
      <c r="I178" s="124"/>
      <c r="J178" s="124"/>
      <c r="K178" s="124"/>
      <c r="L178" s="124"/>
      <c r="M178" s="197">
        <v>0</v>
      </c>
      <c r="N178" s="197">
        <v>30.42</v>
      </c>
      <c r="O178" s="197">
        <v>0</v>
      </c>
      <c r="P178" s="197">
        <v>208.68</v>
      </c>
      <c r="Q178" s="124" t="s">
        <v>1314</v>
      </c>
    </row>
    <row r="179" spans="1:17" ht="63.75">
      <c r="A179" s="124" t="s">
        <v>620</v>
      </c>
      <c r="B179" s="124"/>
      <c r="C179" s="125" t="s">
        <v>714</v>
      </c>
      <c r="D179" s="195">
        <v>43213</v>
      </c>
      <c r="E179" s="124" t="s">
        <v>20</v>
      </c>
      <c r="F179" s="124">
        <v>10637</v>
      </c>
      <c r="G179" s="124"/>
      <c r="H179" s="128" t="s">
        <v>10022</v>
      </c>
      <c r="I179" s="124"/>
      <c r="J179" s="124"/>
      <c r="K179" s="124"/>
      <c r="L179" s="124"/>
      <c r="M179" s="197">
        <v>246387.93</v>
      </c>
      <c r="N179" s="197">
        <v>0</v>
      </c>
      <c r="O179" s="197">
        <v>1690221.2</v>
      </c>
      <c r="P179" s="197">
        <v>0</v>
      </c>
      <c r="Q179" s="124" t="s">
        <v>1314</v>
      </c>
    </row>
    <row r="180" spans="1:17" ht="51">
      <c r="A180" s="124" t="s">
        <v>619</v>
      </c>
      <c r="B180" s="124"/>
      <c r="C180" s="125" t="s">
        <v>713</v>
      </c>
      <c r="D180" s="195">
        <v>43214</v>
      </c>
      <c r="E180" s="124" t="s">
        <v>23</v>
      </c>
      <c r="F180" s="124">
        <v>17837</v>
      </c>
      <c r="G180" s="124"/>
      <c r="H180" s="128" t="s">
        <v>10023</v>
      </c>
      <c r="I180" s="124"/>
      <c r="J180" s="124"/>
      <c r="K180" s="124"/>
      <c r="L180" s="124"/>
      <c r="M180" s="197">
        <v>0</v>
      </c>
      <c r="N180" s="197">
        <v>0</v>
      </c>
      <c r="O180" s="197">
        <v>0</v>
      </c>
      <c r="P180" s="197">
        <v>0.03</v>
      </c>
      <c r="Q180" s="124" t="s">
        <v>1314</v>
      </c>
    </row>
    <row r="181" spans="1:17" ht="51">
      <c r="A181" s="124">
        <v>513</v>
      </c>
      <c r="B181" s="124"/>
      <c r="C181" s="125" t="s">
        <v>201</v>
      </c>
      <c r="D181" s="195">
        <v>43214</v>
      </c>
      <c r="E181" s="124" t="s">
        <v>6</v>
      </c>
      <c r="F181" s="124">
        <v>75154</v>
      </c>
      <c r="G181" s="124"/>
      <c r="H181" s="128" t="s">
        <v>3669</v>
      </c>
      <c r="I181" s="124"/>
      <c r="J181" s="124"/>
      <c r="K181" s="124"/>
      <c r="L181" s="124"/>
      <c r="M181" s="197">
        <v>0</v>
      </c>
      <c r="N181" s="197">
        <v>802005</v>
      </c>
      <c r="O181" s="197">
        <v>0</v>
      </c>
      <c r="P181" s="197">
        <v>5501754.2999999998</v>
      </c>
      <c r="Q181" s="124" t="s">
        <v>1314</v>
      </c>
    </row>
    <row r="182" spans="1:17" ht="76.5">
      <c r="A182" s="124">
        <v>291</v>
      </c>
      <c r="B182" s="124"/>
      <c r="C182" s="125" t="s">
        <v>794</v>
      </c>
      <c r="D182" s="195">
        <v>43214</v>
      </c>
      <c r="E182" s="124" t="s">
        <v>6</v>
      </c>
      <c r="F182" s="124">
        <v>719627</v>
      </c>
      <c r="G182" s="124"/>
      <c r="H182" s="128" t="s">
        <v>10024</v>
      </c>
      <c r="I182" s="124"/>
      <c r="J182" s="124"/>
      <c r="K182" s="124"/>
      <c r="L182" s="124"/>
      <c r="M182" s="197">
        <v>0</v>
      </c>
      <c r="N182" s="197">
        <v>4590416.54</v>
      </c>
      <c r="O182" s="197">
        <v>0</v>
      </c>
      <c r="P182" s="197">
        <v>31490257.460000001</v>
      </c>
      <c r="Q182" s="124" t="s">
        <v>1314</v>
      </c>
    </row>
    <row r="183" spans="1:17" ht="76.5">
      <c r="A183" s="124">
        <v>291</v>
      </c>
      <c r="B183" s="124"/>
      <c r="C183" s="125" t="s">
        <v>794</v>
      </c>
      <c r="D183" s="195">
        <v>43214</v>
      </c>
      <c r="E183" s="124" t="s">
        <v>6</v>
      </c>
      <c r="F183" s="124">
        <v>719625</v>
      </c>
      <c r="G183" s="124"/>
      <c r="H183" s="128" t="s">
        <v>10025</v>
      </c>
      <c r="I183" s="124"/>
      <c r="J183" s="124"/>
      <c r="K183" s="124"/>
      <c r="L183" s="124"/>
      <c r="M183" s="197">
        <v>0</v>
      </c>
      <c r="N183" s="197">
        <v>10000000</v>
      </c>
      <c r="O183" s="197">
        <v>0</v>
      </c>
      <c r="P183" s="197">
        <v>68600000</v>
      </c>
      <c r="Q183" s="124" t="s">
        <v>1314</v>
      </c>
    </row>
    <row r="184" spans="1:17" ht="51">
      <c r="A184" s="124" t="s">
        <v>620</v>
      </c>
      <c r="B184" s="124"/>
      <c r="C184" s="125" t="s">
        <v>714</v>
      </c>
      <c r="D184" s="195">
        <v>43214</v>
      </c>
      <c r="E184" s="124" t="s">
        <v>20</v>
      </c>
      <c r="F184" s="124">
        <v>10605</v>
      </c>
      <c r="G184" s="124"/>
      <c r="H184" s="128" t="s">
        <v>10026</v>
      </c>
      <c r="I184" s="124"/>
      <c r="J184" s="124"/>
      <c r="K184" s="124"/>
      <c r="L184" s="124"/>
      <c r="M184" s="197">
        <v>42373.89</v>
      </c>
      <c r="N184" s="197">
        <v>0</v>
      </c>
      <c r="O184" s="197">
        <v>290684.89</v>
      </c>
      <c r="P184" s="197">
        <v>0</v>
      </c>
      <c r="Q184" s="124" t="s">
        <v>1314</v>
      </c>
    </row>
    <row r="185" spans="1:17" ht="51">
      <c r="A185" s="124">
        <v>291</v>
      </c>
      <c r="B185" s="124"/>
      <c r="C185" s="125" t="s">
        <v>794</v>
      </c>
      <c r="D185" s="195">
        <v>43216</v>
      </c>
      <c r="E185" s="124" t="s">
        <v>3</v>
      </c>
      <c r="F185" s="124">
        <v>1617333</v>
      </c>
      <c r="G185" s="124"/>
      <c r="H185" s="128" t="s">
        <v>10027</v>
      </c>
      <c r="I185" s="124"/>
      <c r="J185" s="124"/>
      <c r="K185" s="124"/>
      <c r="L185" s="124"/>
      <c r="M185" s="197">
        <v>0</v>
      </c>
      <c r="N185" s="197">
        <v>104.96</v>
      </c>
      <c r="O185" s="197">
        <v>0</v>
      </c>
      <c r="P185" s="197">
        <v>720.03</v>
      </c>
      <c r="Q185" s="124" t="s">
        <v>1314</v>
      </c>
    </row>
    <row r="186" spans="1:17" ht="51">
      <c r="A186" s="124">
        <v>86</v>
      </c>
      <c r="B186" s="124"/>
      <c r="C186" s="125" t="s">
        <v>710</v>
      </c>
      <c r="D186" s="195">
        <v>43216</v>
      </c>
      <c r="E186" s="124" t="s">
        <v>6</v>
      </c>
      <c r="F186" s="124">
        <v>722383</v>
      </c>
      <c r="G186" s="124"/>
      <c r="H186" s="128" t="s">
        <v>10028</v>
      </c>
      <c r="I186" s="124"/>
      <c r="J186" s="124"/>
      <c r="K186" s="124"/>
      <c r="L186" s="124"/>
      <c r="M186" s="197">
        <v>0</v>
      </c>
      <c r="N186" s="197">
        <v>121893.65</v>
      </c>
      <c r="O186" s="197">
        <v>0</v>
      </c>
      <c r="P186" s="197">
        <v>836190.44</v>
      </c>
      <c r="Q186" s="124" t="s">
        <v>1314</v>
      </c>
    </row>
    <row r="187" spans="1:17" ht="63.75">
      <c r="A187" s="124">
        <v>514</v>
      </c>
      <c r="B187" s="124"/>
      <c r="C187" s="125" t="s">
        <v>841</v>
      </c>
      <c r="D187" s="195">
        <v>43216</v>
      </c>
      <c r="E187" s="124" t="s">
        <v>6</v>
      </c>
      <c r="F187" s="124">
        <v>721962</v>
      </c>
      <c r="G187" s="124"/>
      <c r="H187" s="128" t="s">
        <v>10029</v>
      </c>
      <c r="I187" s="124"/>
      <c r="J187" s="124"/>
      <c r="K187" s="124"/>
      <c r="L187" s="124"/>
      <c r="M187" s="197">
        <v>0</v>
      </c>
      <c r="N187" s="197">
        <v>2576441.38</v>
      </c>
      <c r="O187" s="197">
        <v>0</v>
      </c>
      <c r="P187" s="197">
        <v>17674387.870000001</v>
      </c>
      <c r="Q187" s="124" t="s">
        <v>1314</v>
      </c>
    </row>
    <row r="188" spans="1:17" ht="51">
      <c r="A188" s="124" t="s">
        <v>619</v>
      </c>
      <c r="B188" s="124"/>
      <c r="C188" s="125" t="s">
        <v>713</v>
      </c>
      <c r="D188" s="195">
        <v>43216</v>
      </c>
      <c r="E188" s="124" t="s">
        <v>23</v>
      </c>
      <c r="F188" s="124">
        <v>17845</v>
      </c>
      <c r="G188" s="124"/>
      <c r="H188" s="128" t="s">
        <v>10030</v>
      </c>
      <c r="I188" s="124"/>
      <c r="J188" s="124"/>
      <c r="K188" s="124"/>
      <c r="L188" s="124"/>
      <c r="M188" s="197">
        <v>0</v>
      </c>
      <c r="N188" s="197">
        <v>0</v>
      </c>
      <c r="O188" s="197">
        <v>0.01</v>
      </c>
      <c r="P188" s="197">
        <v>0</v>
      </c>
      <c r="Q188" s="124" t="s">
        <v>1314</v>
      </c>
    </row>
    <row r="189" spans="1:17" ht="63.75">
      <c r="A189" s="124">
        <v>86</v>
      </c>
      <c r="B189" s="124"/>
      <c r="C189" s="125" t="s">
        <v>710</v>
      </c>
      <c r="D189" s="195">
        <v>43216</v>
      </c>
      <c r="E189" s="124" t="s">
        <v>11</v>
      </c>
      <c r="F189" s="124">
        <v>722383</v>
      </c>
      <c r="G189" s="124"/>
      <c r="H189" s="128" t="s">
        <v>10031</v>
      </c>
      <c r="I189" s="124"/>
      <c r="J189" s="124"/>
      <c r="K189" s="124"/>
      <c r="L189" s="124"/>
      <c r="M189" s="197">
        <v>7.29</v>
      </c>
      <c r="N189" s="197">
        <v>0</v>
      </c>
      <c r="O189" s="197">
        <v>50.01</v>
      </c>
      <c r="P189" s="197">
        <v>0</v>
      </c>
      <c r="Q189" s="124" t="s">
        <v>1314</v>
      </c>
    </row>
    <row r="190" spans="1:17" ht="76.5">
      <c r="A190" s="124">
        <v>514</v>
      </c>
      <c r="B190" s="124"/>
      <c r="C190" s="125" t="s">
        <v>841</v>
      </c>
      <c r="D190" s="195">
        <v>43216</v>
      </c>
      <c r="E190" s="124" t="s">
        <v>11</v>
      </c>
      <c r="F190" s="124">
        <v>721962</v>
      </c>
      <c r="G190" s="124"/>
      <c r="H190" s="128" t="s">
        <v>10032</v>
      </c>
      <c r="I190" s="124"/>
      <c r="J190" s="124"/>
      <c r="K190" s="124"/>
      <c r="L190" s="124"/>
      <c r="M190" s="197">
        <v>7.29</v>
      </c>
      <c r="N190" s="197">
        <v>0</v>
      </c>
      <c r="O190" s="197">
        <v>50.01</v>
      </c>
      <c r="P190" s="197">
        <v>0</v>
      </c>
      <c r="Q190" s="124" t="s">
        <v>1314</v>
      </c>
    </row>
    <row r="191" spans="1:17" ht="63.75">
      <c r="A191" s="124">
        <v>597</v>
      </c>
      <c r="B191" s="124"/>
      <c r="C191" s="125" t="s">
        <v>4550</v>
      </c>
      <c r="D191" s="195">
        <v>43217</v>
      </c>
      <c r="E191" s="124" t="s">
        <v>6</v>
      </c>
      <c r="F191" s="124">
        <v>920254</v>
      </c>
      <c r="G191" s="124"/>
      <c r="H191" s="128" t="s">
        <v>10033</v>
      </c>
      <c r="I191" s="124"/>
      <c r="J191" s="124"/>
      <c r="K191" s="124"/>
      <c r="L191" s="124"/>
      <c r="M191" s="197">
        <v>0</v>
      </c>
      <c r="N191" s="197">
        <v>215000</v>
      </c>
      <c r="O191" s="197">
        <v>0</v>
      </c>
      <c r="P191" s="197">
        <v>1474900</v>
      </c>
      <c r="Q191" s="124" t="s">
        <v>1314</v>
      </c>
    </row>
    <row r="192" spans="1:17" ht="51">
      <c r="A192" s="124">
        <v>513</v>
      </c>
      <c r="B192" s="124"/>
      <c r="C192" s="125" t="s">
        <v>201</v>
      </c>
      <c r="D192" s="195">
        <v>43217</v>
      </c>
      <c r="E192" s="124" t="s">
        <v>6</v>
      </c>
      <c r="F192" s="124">
        <v>75214</v>
      </c>
      <c r="G192" s="124"/>
      <c r="H192" s="128" t="s">
        <v>3669</v>
      </c>
      <c r="I192" s="124"/>
      <c r="J192" s="124"/>
      <c r="K192" s="124"/>
      <c r="L192" s="124"/>
      <c r="M192" s="197">
        <v>0</v>
      </c>
      <c r="N192" s="197">
        <v>386250</v>
      </c>
      <c r="O192" s="197">
        <v>0</v>
      </c>
      <c r="P192" s="197">
        <v>2649675</v>
      </c>
      <c r="Q192" s="124" t="s">
        <v>1314</v>
      </c>
    </row>
    <row r="193" spans="1:17" ht="51">
      <c r="A193" s="124" t="s">
        <v>619</v>
      </c>
      <c r="B193" s="124"/>
      <c r="C193" s="125" t="s">
        <v>713</v>
      </c>
      <c r="D193" s="195">
        <v>43217</v>
      </c>
      <c r="E193" s="124" t="s">
        <v>11</v>
      </c>
      <c r="F193" s="124">
        <v>920256</v>
      </c>
      <c r="G193" s="124"/>
      <c r="H193" s="128" t="s">
        <v>10034</v>
      </c>
      <c r="I193" s="124"/>
      <c r="J193" s="124"/>
      <c r="K193" s="124"/>
      <c r="L193" s="124"/>
      <c r="M193" s="197">
        <v>7.29</v>
      </c>
      <c r="N193" s="197">
        <v>0</v>
      </c>
      <c r="O193" s="197">
        <v>50.01</v>
      </c>
      <c r="P193" s="197">
        <v>0</v>
      </c>
      <c r="Q193" s="124" t="s">
        <v>1314</v>
      </c>
    </row>
    <row r="194" spans="1:17" ht="51">
      <c r="A194" s="124" t="s">
        <v>619</v>
      </c>
      <c r="B194" s="124"/>
      <c r="C194" s="125" t="s">
        <v>713</v>
      </c>
      <c r="D194" s="195">
        <v>43217</v>
      </c>
      <c r="E194" s="124" t="s">
        <v>23</v>
      </c>
      <c r="F194" s="124">
        <v>17849</v>
      </c>
      <c r="G194" s="124"/>
      <c r="H194" s="128" t="s">
        <v>10035</v>
      </c>
      <c r="I194" s="124"/>
      <c r="J194" s="124"/>
      <c r="K194" s="124"/>
      <c r="L194" s="124"/>
      <c r="M194" s="197">
        <v>0</v>
      </c>
      <c r="N194" s="197">
        <v>0</v>
      </c>
      <c r="O194" s="197">
        <v>0.02</v>
      </c>
      <c r="P194" s="197">
        <v>0</v>
      </c>
      <c r="Q194" s="124" t="s">
        <v>1314</v>
      </c>
    </row>
    <row r="195" spans="1:17" ht="51">
      <c r="A195" s="124">
        <v>514</v>
      </c>
      <c r="B195" s="124"/>
      <c r="C195" s="125" t="s">
        <v>841</v>
      </c>
      <c r="D195" s="195">
        <v>43220</v>
      </c>
      <c r="E195" s="124" t="s">
        <v>3</v>
      </c>
      <c r="F195" s="124">
        <v>1618265</v>
      </c>
      <c r="G195" s="124"/>
      <c r="H195" s="128" t="s">
        <v>10036</v>
      </c>
      <c r="I195" s="124"/>
      <c r="J195" s="124"/>
      <c r="K195" s="124"/>
      <c r="L195" s="124"/>
      <c r="M195" s="197">
        <v>0</v>
      </c>
      <c r="N195" s="197">
        <v>7.29</v>
      </c>
      <c r="O195" s="197">
        <v>0</v>
      </c>
      <c r="P195" s="197">
        <v>50.01</v>
      </c>
      <c r="Q195" s="124" t="s">
        <v>1314</v>
      </c>
    </row>
    <row r="196" spans="1:17" ht="51">
      <c r="A196" s="124">
        <v>513</v>
      </c>
      <c r="B196" s="124"/>
      <c r="C196" s="125" t="s">
        <v>201</v>
      </c>
      <c r="D196" s="195">
        <v>43220</v>
      </c>
      <c r="E196" s="124" t="s">
        <v>6</v>
      </c>
      <c r="F196" s="124">
        <v>75240</v>
      </c>
      <c r="G196" s="124"/>
      <c r="H196" s="128" t="s">
        <v>3669</v>
      </c>
      <c r="I196" s="124"/>
      <c r="J196" s="124"/>
      <c r="K196" s="124"/>
      <c r="L196" s="124"/>
      <c r="M196" s="197">
        <v>0</v>
      </c>
      <c r="N196" s="197">
        <v>251830</v>
      </c>
      <c r="O196" s="197">
        <v>0</v>
      </c>
      <c r="P196" s="197">
        <v>1727553.8</v>
      </c>
      <c r="Q196" s="124" t="s">
        <v>1314</v>
      </c>
    </row>
    <row r="197" spans="1:17" ht="76.5">
      <c r="A197" s="124">
        <v>291</v>
      </c>
      <c r="B197" s="124"/>
      <c r="C197" s="125" t="s">
        <v>794</v>
      </c>
      <c r="D197" s="195">
        <v>43220</v>
      </c>
      <c r="E197" s="124" t="s">
        <v>6</v>
      </c>
      <c r="F197" s="124">
        <v>724466</v>
      </c>
      <c r="G197" s="124"/>
      <c r="H197" s="128" t="s">
        <v>10037</v>
      </c>
      <c r="I197" s="124"/>
      <c r="J197" s="124"/>
      <c r="K197" s="124"/>
      <c r="L197" s="124"/>
      <c r="M197" s="197">
        <v>0</v>
      </c>
      <c r="N197" s="197">
        <v>4800000</v>
      </c>
      <c r="O197" s="197">
        <v>0</v>
      </c>
      <c r="P197" s="197">
        <v>32928000</v>
      </c>
      <c r="Q197" s="124" t="s">
        <v>1314</v>
      </c>
    </row>
    <row r="198" spans="1:17" ht="76.5">
      <c r="A198" s="124">
        <v>291</v>
      </c>
      <c r="B198" s="124"/>
      <c r="C198" s="125" t="s">
        <v>794</v>
      </c>
      <c r="D198" s="195">
        <v>43220</v>
      </c>
      <c r="E198" s="124" t="s">
        <v>6</v>
      </c>
      <c r="F198" s="124">
        <v>724465</v>
      </c>
      <c r="G198" s="124"/>
      <c r="H198" s="128" t="s">
        <v>10038</v>
      </c>
      <c r="I198" s="124"/>
      <c r="J198" s="124"/>
      <c r="K198" s="124"/>
      <c r="L198" s="124"/>
      <c r="M198" s="197">
        <v>0</v>
      </c>
      <c r="N198" s="197">
        <v>19200000</v>
      </c>
      <c r="O198" s="197">
        <v>0</v>
      </c>
      <c r="P198" s="197">
        <v>131712000</v>
      </c>
      <c r="Q198" s="124" t="s">
        <v>1314</v>
      </c>
    </row>
    <row r="199" spans="1:17" ht="51">
      <c r="A199" s="124" t="s">
        <v>619</v>
      </c>
      <c r="B199" s="124"/>
      <c r="C199" s="125" t="s">
        <v>713</v>
      </c>
      <c r="D199" s="195">
        <v>43220</v>
      </c>
      <c r="E199" s="124" t="s">
        <v>23</v>
      </c>
      <c r="F199" s="124">
        <v>17854</v>
      </c>
      <c r="G199" s="124"/>
      <c r="H199" s="128" t="s">
        <v>10039</v>
      </c>
      <c r="I199" s="124"/>
      <c r="J199" s="124"/>
      <c r="K199" s="124"/>
      <c r="L199" s="124"/>
      <c r="M199" s="197">
        <v>0</v>
      </c>
      <c r="N199" s="197">
        <v>0</v>
      </c>
      <c r="O199" s="197">
        <v>0.01</v>
      </c>
      <c r="P199" s="197">
        <v>0</v>
      </c>
      <c r="Q199" s="124" t="s">
        <v>1314</v>
      </c>
    </row>
    <row r="200" spans="1:17" ht="51">
      <c r="A200" s="124" t="s">
        <v>619</v>
      </c>
      <c r="B200" s="124"/>
      <c r="C200" s="125" t="s">
        <v>713</v>
      </c>
      <c r="D200" s="195">
        <v>43223</v>
      </c>
      <c r="E200" s="124" t="s">
        <v>23</v>
      </c>
      <c r="F200" s="124">
        <v>17865</v>
      </c>
      <c r="G200" s="124"/>
      <c r="H200" s="128" t="s">
        <v>14494</v>
      </c>
      <c r="I200" s="124"/>
      <c r="J200" s="124"/>
      <c r="K200" s="124"/>
      <c r="L200" s="124"/>
      <c r="M200" s="197">
        <v>0</v>
      </c>
      <c r="N200" s="197">
        <v>0</v>
      </c>
      <c r="O200" s="197">
        <v>0</v>
      </c>
      <c r="P200" s="197">
        <v>0.01</v>
      </c>
      <c r="Q200" s="124" t="s">
        <v>1314</v>
      </c>
    </row>
    <row r="201" spans="1:17" ht="63.75">
      <c r="A201" s="124">
        <v>514</v>
      </c>
      <c r="B201" s="124"/>
      <c r="C201" s="125" t="s">
        <v>841</v>
      </c>
      <c r="D201" s="195">
        <v>43224</v>
      </c>
      <c r="E201" s="124" t="s">
        <v>6</v>
      </c>
      <c r="F201" s="124">
        <v>728565</v>
      </c>
      <c r="G201" s="124"/>
      <c r="H201" s="128" t="s">
        <v>14495</v>
      </c>
      <c r="I201" s="124"/>
      <c r="J201" s="124"/>
      <c r="K201" s="124"/>
      <c r="L201" s="124"/>
      <c r="M201" s="197">
        <v>0</v>
      </c>
      <c r="N201" s="197">
        <v>122728.32000000001</v>
      </c>
      <c r="O201" s="197">
        <v>0</v>
      </c>
      <c r="P201" s="197">
        <v>841916.28</v>
      </c>
      <c r="Q201" s="124" t="s">
        <v>1314</v>
      </c>
    </row>
    <row r="202" spans="1:17" ht="76.5">
      <c r="A202" s="124">
        <v>514</v>
      </c>
      <c r="B202" s="124"/>
      <c r="C202" s="125" t="s">
        <v>841</v>
      </c>
      <c r="D202" s="195">
        <v>43224</v>
      </c>
      <c r="E202" s="124" t="s">
        <v>11</v>
      </c>
      <c r="F202" s="124">
        <v>728565</v>
      </c>
      <c r="G202" s="124"/>
      <c r="H202" s="128" t="s">
        <v>14496</v>
      </c>
      <c r="I202" s="124"/>
      <c r="J202" s="124"/>
      <c r="K202" s="124"/>
      <c r="L202" s="124"/>
      <c r="M202" s="197">
        <v>7.29</v>
      </c>
      <c r="N202" s="197">
        <v>0</v>
      </c>
      <c r="O202" s="197">
        <v>50.01</v>
      </c>
      <c r="P202" s="197">
        <v>0</v>
      </c>
      <c r="Q202" s="124" t="s">
        <v>1314</v>
      </c>
    </row>
    <row r="203" spans="1:17" ht="63.75">
      <c r="A203" s="124">
        <v>585</v>
      </c>
      <c r="B203" s="124"/>
      <c r="C203" s="125" t="s">
        <v>221</v>
      </c>
      <c r="D203" s="195">
        <v>43227</v>
      </c>
      <c r="E203" s="124" t="s">
        <v>6</v>
      </c>
      <c r="F203" s="124">
        <v>920878</v>
      </c>
      <c r="G203" s="124"/>
      <c r="H203" s="128" t="s">
        <v>14497</v>
      </c>
      <c r="I203" s="124"/>
      <c r="J203" s="124"/>
      <c r="K203" s="124"/>
      <c r="L203" s="124"/>
      <c r="M203" s="197">
        <v>0</v>
      </c>
      <c r="N203" s="197">
        <v>31000.18</v>
      </c>
      <c r="O203" s="197">
        <v>0</v>
      </c>
      <c r="P203" s="197">
        <v>212661.23</v>
      </c>
      <c r="Q203" s="124" t="s">
        <v>1314</v>
      </c>
    </row>
    <row r="204" spans="1:17" ht="51">
      <c r="A204" s="124" t="s">
        <v>619</v>
      </c>
      <c r="B204" s="124"/>
      <c r="C204" s="125" t="s">
        <v>713</v>
      </c>
      <c r="D204" s="195">
        <v>43227</v>
      </c>
      <c r="E204" s="124" t="s">
        <v>23</v>
      </c>
      <c r="F204" s="124">
        <v>17873</v>
      </c>
      <c r="G204" s="124"/>
      <c r="H204" s="128" t="s">
        <v>14498</v>
      </c>
      <c r="I204" s="124"/>
      <c r="J204" s="124"/>
      <c r="K204" s="124"/>
      <c r="L204" s="124"/>
      <c r="M204" s="197">
        <v>0</v>
      </c>
      <c r="N204" s="197">
        <v>0</v>
      </c>
      <c r="O204" s="197">
        <v>0</v>
      </c>
      <c r="P204" s="197">
        <v>0.02</v>
      </c>
      <c r="Q204" s="124" t="s">
        <v>1314</v>
      </c>
    </row>
    <row r="205" spans="1:17" ht="51">
      <c r="A205" s="124" t="s">
        <v>619</v>
      </c>
      <c r="B205" s="124"/>
      <c r="C205" s="125" t="s">
        <v>713</v>
      </c>
      <c r="D205" s="195">
        <v>43228</v>
      </c>
      <c r="E205" s="124" t="s">
        <v>3</v>
      </c>
      <c r="F205" s="124">
        <v>1620396</v>
      </c>
      <c r="G205" s="124"/>
      <c r="H205" s="128" t="s">
        <v>14499</v>
      </c>
      <c r="I205" s="124"/>
      <c r="J205" s="124"/>
      <c r="K205" s="124"/>
      <c r="L205" s="124"/>
      <c r="M205" s="197">
        <v>0</v>
      </c>
      <c r="N205" s="197">
        <v>1325.51</v>
      </c>
      <c r="O205" s="197">
        <v>0</v>
      </c>
      <c r="P205" s="197">
        <v>9093</v>
      </c>
      <c r="Q205" s="124" t="s">
        <v>1314</v>
      </c>
    </row>
    <row r="206" spans="1:17" ht="51">
      <c r="A206" s="124">
        <v>513</v>
      </c>
      <c r="B206" s="124"/>
      <c r="C206" s="125" t="s">
        <v>201</v>
      </c>
      <c r="D206" s="195">
        <v>43228</v>
      </c>
      <c r="E206" s="124" t="s">
        <v>6</v>
      </c>
      <c r="F206" s="124">
        <v>75330</v>
      </c>
      <c r="G206" s="124"/>
      <c r="H206" s="128" t="s">
        <v>3669</v>
      </c>
      <c r="I206" s="124"/>
      <c r="J206" s="124"/>
      <c r="K206" s="124"/>
      <c r="L206" s="124"/>
      <c r="M206" s="197">
        <v>0</v>
      </c>
      <c r="N206" s="197">
        <v>375245</v>
      </c>
      <c r="O206" s="197">
        <v>0</v>
      </c>
      <c r="P206" s="197">
        <v>2574180.7000000002</v>
      </c>
      <c r="Q206" s="124" t="s">
        <v>1314</v>
      </c>
    </row>
    <row r="207" spans="1:17" ht="51">
      <c r="A207" s="124">
        <v>290</v>
      </c>
      <c r="B207" s="124"/>
      <c r="C207" s="125" t="s">
        <v>793</v>
      </c>
      <c r="D207" s="195">
        <v>43229</v>
      </c>
      <c r="E207" s="124" t="s">
        <v>1315</v>
      </c>
      <c r="F207" s="124">
        <v>17614293</v>
      </c>
      <c r="G207" s="124"/>
      <c r="H207" s="128" t="s">
        <v>14500</v>
      </c>
      <c r="I207" s="124"/>
      <c r="J207" s="124"/>
      <c r="K207" s="124"/>
      <c r="L207" s="124"/>
      <c r="M207" s="197">
        <v>398460.05</v>
      </c>
      <c r="N207" s="197">
        <v>0</v>
      </c>
      <c r="O207" s="197">
        <v>2733435.94</v>
      </c>
      <c r="P207" s="197">
        <v>0</v>
      </c>
      <c r="Q207" s="124" t="s">
        <v>1314</v>
      </c>
    </row>
    <row r="208" spans="1:17" ht="25.5">
      <c r="A208" s="124" t="s">
        <v>620</v>
      </c>
      <c r="B208" s="124"/>
      <c r="C208" s="125" t="s">
        <v>714</v>
      </c>
      <c r="D208" s="195">
        <v>43229</v>
      </c>
      <c r="E208" s="124" t="s">
        <v>13</v>
      </c>
      <c r="F208" s="124">
        <v>46797</v>
      </c>
      <c r="G208" s="124"/>
      <c r="H208" s="128" t="s">
        <v>7283</v>
      </c>
      <c r="I208" s="124"/>
      <c r="J208" s="124"/>
      <c r="K208" s="124"/>
      <c r="L208" s="124"/>
      <c r="M208" s="197">
        <v>401.78</v>
      </c>
      <c r="N208" s="197">
        <v>0</v>
      </c>
      <c r="O208" s="197">
        <v>2756.21</v>
      </c>
      <c r="P208" s="197">
        <v>0</v>
      </c>
      <c r="Q208" s="124" t="s">
        <v>1314</v>
      </c>
    </row>
    <row r="209" spans="1:17" ht="25.5">
      <c r="A209" s="124" t="s">
        <v>620</v>
      </c>
      <c r="B209" s="124"/>
      <c r="C209" s="125" t="s">
        <v>714</v>
      </c>
      <c r="D209" s="195">
        <v>43229</v>
      </c>
      <c r="E209" s="124" t="s">
        <v>13</v>
      </c>
      <c r="F209" s="124">
        <v>46800</v>
      </c>
      <c r="G209" s="124"/>
      <c r="H209" s="128" t="s">
        <v>7283</v>
      </c>
      <c r="I209" s="124"/>
      <c r="J209" s="124"/>
      <c r="K209" s="124"/>
      <c r="L209" s="124"/>
      <c r="M209" s="197">
        <v>50892.45</v>
      </c>
      <c r="N209" s="197">
        <v>0</v>
      </c>
      <c r="O209" s="197">
        <v>349122.21</v>
      </c>
      <c r="P209" s="197">
        <v>0</v>
      </c>
      <c r="Q209" s="124" t="s">
        <v>1314</v>
      </c>
    </row>
    <row r="210" spans="1:17" ht="25.5">
      <c r="A210" s="124" t="s">
        <v>620</v>
      </c>
      <c r="B210" s="124"/>
      <c r="C210" s="125" t="s">
        <v>714</v>
      </c>
      <c r="D210" s="195">
        <v>43229</v>
      </c>
      <c r="E210" s="124" t="s">
        <v>13</v>
      </c>
      <c r="F210" s="124">
        <v>46794</v>
      </c>
      <c r="G210" s="124"/>
      <c r="H210" s="128" t="s">
        <v>7283</v>
      </c>
      <c r="I210" s="124"/>
      <c r="J210" s="124"/>
      <c r="K210" s="124"/>
      <c r="L210" s="124"/>
      <c r="M210" s="197">
        <v>13392.75</v>
      </c>
      <c r="N210" s="197">
        <v>0</v>
      </c>
      <c r="O210" s="197">
        <v>91874.27</v>
      </c>
      <c r="P210" s="197">
        <v>0</v>
      </c>
      <c r="Q210" s="124" t="s">
        <v>1314</v>
      </c>
    </row>
    <row r="211" spans="1:17" ht="25.5">
      <c r="A211" s="124" t="s">
        <v>620</v>
      </c>
      <c r="B211" s="124"/>
      <c r="C211" s="125" t="s">
        <v>714</v>
      </c>
      <c r="D211" s="195">
        <v>43229</v>
      </c>
      <c r="E211" s="124" t="s">
        <v>13</v>
      </c>
      <c r="F211" s="124">
        <v>46803</v>
      </c>
      <c r="G211" s="124"/>
      <c r="H211" s="128" t="s">
        <v>7283</v>
      </c>
      <c r="I211" s="124"/>
      <c r="J211" s="124"/>
      <c r="K211" s="124"/>
      <c r="L211" s="124"/>
      <c r="M211" s="197">
        <v>1526.77</v>
      </c>
      <c r="N211" s="197">
        <v>0</v>
      </c>
      <c r="O211" s="197">
        <v>10473.64</v>
      </c>
      <c r="P211" s="197">
        <v>0</v>
      </c>
      <c r="Q211" s="124" t="s">
        <v>1314</v>
      </c>
    </row>
    <row r="212" spans="1:17" ht="25.5">
      <c r="A212" s="124" t="s">
        <v>620</v>
      </c>
      <c r="B212" s="124"/>
      <c r="C212" s="125" t="s">
        <v>714</v>
      </c>
      <c r="D212" s="195">
        <v>43229</v>
      </c>
      <c r="E212" s="124" t="s">
        <v>13</v>
      </c>
      <c r="F212" s="124">
        <v>46815</v>
      </c>
      <c r="G212" s="124"/>
      <c r="H212" s="128" t="s">
        <v>7283</v>
      </c>
      <c r="I212" s="124"/>
      <c r="J212" s="124"/>
      <c r="K212" s="124"/>
      <c r="L212" s="124"/>
      <c r="M212" s="197">
        <v>562.5</v>
      </c>
      <c r="N212" s="197">
        <v>0</v>
      </c>
      <c r="O212" s="197">
        <v>3858.75</v>
      </c>
      <c r="P212" s="197">
        <v>0</v>
      </c>
      <c r="Q212" s="124" t="s">
        <v>1314</v>
      </c>
    </row>
    <row r="213" spans="1:17" ht="25.5">
      <c r="A213" s="124" t="s">
        <v>620</v>
      </c>
      <c r="B213" s="124"/>
      <c r="C213" s="125" t="s">
        <v>714</v>
      </c>
      <c r="D213" s="195">
        <v>43229</v>
      </c>
      <c r="E213" s="124" t="s">
        <v>13</v>
      </c>
      <c r="F213" s="124">
        <v>46812</v>
      </c>
      <c r="G213" s="124"/>
      <c r="H213" s="128" t="s">
        <v>7283</v>
      </c>
      <c r="I213" s="124"/>
      <c r="J213" s="124"/>
      <c r="K213" s="124"/>
      <c r="L213" s="124"/>
      <c r="M213" s="197">
        <v>18749.849999999999</v>
      </c>
      <c r="N213" s="197">
        <v>0</v>
      </c>
      <c r="O213" s="197">
        <v>128623.97</v>
      </c>
      <c r="P213" s="197">
        <v>0</v>
      </c>
      <c r="Q213" s="124" t="s">
        <v>1314</v>
      </c>
    </row>
    <row r="214" spans="1:17" ht="25.5">
      <c r="A214" s="124" t="s">
        <v>620</v>
      </c>
      <c r="B214" s="124"/>
      <c r="C214" s="125" t="s">
        <v>714</v>
      </c>
      <c r="D214" s="195">
        <v>43229</v>
      </c>
      <c r="E214" s="124" t="s">
        <v>13</v>
      </c>
      <c r="F214" s="124">
        <v>46809</v>
      </c>
      <c r="G214" s="124"/>
      <c r="H214" s="128" t="s">
        <v>7283</v>
      </c>
      <c r="I214" s="124"/>
      <c r="J214" s="124"/>
      <c r="K214" s="124"/>
      <c r="L214" s="124"/>
      <c r="M214" s="197">
        <v>1044.6300000000001</v>
      </c>
      <c r="N214" s="197">
        <v>0</v>
      </c>
      <c r="O214" s="197">
        <v>7166.16</v>
      </c>
      <c r="P214" s="197">
        <v>0</v>
      </c>
      <c r="Q214" s="124" t="s">
        <v>1314</v>
      </c>
    </row>
    <row r="215" spans="1:17" ht="25.5">
      <c r="A215" s="124" t="s">
        <v>620</v>
      </c>
      <c r="B215" s="124"/>
      <c r="C215" s="125" t="s">
        <v>714</v>
      </c>
      <c r="D215" s="195">
        <v>43229</v>
      </c>
      <c r="E215" s="124" t="s">
        <v>13</v>
      </c>
      <c r="F215" s="124">
        <v>46806</v>
      </c>
      <c r="G215" s="124"/>
      <c r="H215" s="128" t="s">
        <v>7283</v>
      </c>
      <c r="I215" s="124"/>
      <c r="J215" s="124"/>
      <c r="K215" s="124"/>
      <c r="L215" s="124"/>
      <c r="M215" s="197">
        <v>34821.15</v>
      </c>
      <c r="N215" s="197">
        <v>0</v>
      </c>
      <c r="O215" s="197">
        <v>238873.09</v>
      </c>
      <c r="P215" s="197">
        <v>0</v>
      </c>
      <c r="Q215" s="124" t="s">
        <v>1314</v>
      </c>
    </row>
    <row r="216" spans="1:17" ht="51">
      <c r="A216" s="124">
        <v>513</v>
      </c>
      <c r="B216" s="124"/>
      <c r="C216" s="125" t="s">
        <v>201</v>
      </c>
      <c r="D216" s="195">
        <v>43229</v>
      </c>
      <c r="E216" s="124" t="s">
        <v>6</v>
      </c>
      <c r="F216" s="124">
        <v>75347</v>
      </c>
      <c r="G216" s="124"/>
      <c r="H216" s="128" t="s">
        <v>3669</v>
      </c>
      <c r="I216" s="124"/>
      <c r="J216" s="124"/>
      <c r="K216" s="124"/>
      <c r="L216" s="124"/>
      <c r="M216" s="197">
        <v>0</v>
      </c>
      <c r="N216" s="197">
        <v>736560</v>
      </c>
      <c r="O216" s="197">
        <v>0</v>
      </c>
      <c r="P216" s="197">
        <v>5052801.5999999996</v>
      </c>
      <c r="Q216" s="124" t="s">
        <v>1314</v>
      </c>
    </row>
    <row r="217" spans="1:17" ht="51">
      <c r="A217" s="124" t="s">
        <v>619</v>
      </c>
      <c r="B217" s="124"/>
      <c r="C217" s="125" t="s">
        <v>713</v>
      </c>
      <c r="D217" s="195">
        <v>43229</v>
      </c>
      <c r="E217" s="124" t="s">
        <v>23</v>
      </c>
      <c r="F217" s="124">
        <v>17882</v>
      </c>
      <c r="G217" s="124"/>
      <c r="H217" s="128" t="s">
        <v>14501</v>
      </c>
      <c r="I217" s="124"/>
      <c r="J217" s="124"/>
      <c r="K217" s="124"/>
      <c r="L217" s="124"/>
      <c r="M217" s="197">
        <v>0</v>
      </c>
      <c r="N217" s="197">
        <v>0</v>
      </c>
      <c r="O217" s="197">
        <v>0</v>
      </c>
      <c r="P217" s="197">
        <v>0.01</v>
      </c>
      <c r="Q217" s="124" t="s">
        <v>1314</v>
      </c>
    </row>
    <row r="218" spans="1:17" ht="51">
      <c r="A218" s="124" t="s">
        <v>619</v>
      </c>
      <c r="B218" s="124"/>
      <c r="C218" s="125" t="s">
        <v>713</v>
      </c>
      <c r="D218" s="195">
        <v>43230</v>
      </c>
      <c r="E218" s="124" t="s">
        <v>23</v>
      </c>
      <c r="F218" s="124">
        <v>17886</v>
      </c>
      <c r="G218" s="124"/>
      <c r="H218" s="128" t="s">
        <v>14502</v>
      </c>
      <c r="I218" s="124"/>
      <c r="J218" s="124"/>
      <c r="K218" s="124"/>
      <c r="L218" s="124"/>
      <c r="M218" s="197">
        <v>0</v>
      </c>
      <c r="N218" s="197">
        <v>0</v>
      </c>
      <c r="O218" s="197">
        <v>0</v>
      </c>
      <c r="P218" s="197">
        <v>0.01</v>
      </c>
      <c r="Q218" s="124" t="s">
        <v>1314</v>
      </c>
    </row>
    <row r="219" spans="1:17" ht="38.25">
      <c r="A219" s="124">
        <v>573</v>
      </c>
      <c r="B219" s="124"/>
      <c r="C219" s="125" t="s">
        <v>849</v>
      </c>
      <c r="D219" s="195">
        <v>43231</v>
      </c>
      <c r="E219" s="124" t="s">
        <v>6</v>
      </c>
      <c r="F219" s="124">
        <v>75385</v>
      </c>
      <c r="G219" s="124"/>
      <c r="H219" s="128" t="s">
        <v>7249</v>
      </c>
      <c r="I219" s="124"/>
      <c r="J219" s="124"/>
      <c r="K219" s="124"/>
      <c r="L219" s="124"/>
      <c r="M219" s="197">
        <v>0</v>
      </c>
      <c r="N219" s="197">
        <v>37970</v>
      </c>
      <c r="O219" s="197">
        <v>0</v>
      </c>
      <c r="P219" s="197">
        <v>260474.2</v>
      </c>
      <c r="Q219" s="124" t="s">
        <v>1314</v>
      </c>
    </row>
    <row r="220" spans="1:17" ht="51">
      <c r="A220" s="124" t="s">
        <v>619</v>
      </c>
      <c r="B220" s="124"/>
      <c r="C220" s="125" t="s">
        <v>713</v>
      </c>
      <c r="D220" s="195">
        <v>43231</v>
      </c>
      <c r="E220" s="124" t="s">
        <v>23</v>
      </c>
      <c r="F220" s="124">
        <v>17891</v>
      </c>
      <c r="G220" s="124"/>
      <c r="H220" s="128" t="s">
        <v>14503</v>
      </c>
      <c r="I220" s="124"/>
      <c r="J220" s="124"/>
      <c r="K220" s="124"/>
      <c r="L220" s="124"/>
      <c r="M220" s="197">
        <v>0</v>
      </c>
      <c r="N220" s="197">
        <v>0</v>
      </c>
      <c r="O220" s="197">
        <v>0</v>
      </c>
      <c r="P220" s="197">
        <v>0.02</v>
      </c>
      <c r="Q220" s="124" t="s">
        <v>1314</v>
      </c>
    </row>
    <row r="221" spans="1:17" ht="76.5">
      <c r="A221" s="124" t="s">
        <v>620</v>
      </c>
      <c r="B221" s="124"/>
      <c r="C221" s="125" t="s">
        <v>714</v>
      </c>
      <c r="D221" s="195">
        <v>43234</v>
      </c>
      <c r="E221" s="124" t="s">
        <v>6</v>
      </c>
      <c r="F221" s="124">
        <v>921630</v>
      </c>
      <c r="G221" s="124"/>
      <c r="H221" s="128" t="s">
        <v>14504</v>
      </c>
      <c r="I221" s="124"/>
      <c r="J221" s="124"/>
      <c r="K221" s="124"/>
      <c r="L221" s="124"/>
      <c r="M221" s="197">
        <v>0</v>
      </c>
      <c r="N221" s="197">
        <v>6083.43</v>
      </c>
      <c r="O221" s="197">
        <v>0</v>
      </c>
      <c r="P221" s="197">
        <v>41732.33</v>
      </c>
      <c r="Q221" s="124" t="s">
        <v>1314</v>
      </c>
    </row>
    <row r="222" spans="1:17" ht="51">
      <c r="A222" s="124" t="s">
        <v>620</v>
      </c>
      <c r="B222" s="124"/>
      <c r="C222" s="125" t="s">
        <v>714</v>
      </c>
      <c r="D222" s="195">
        <v>43235</v>
      </c>
      <c r="E222" s="124" t="s">
        <v>20</v>
      </c>
      <c r="F222" s="124">
        <v>10716</v>
      </c>
      <c r="G222" s="124"/>
      <c r="H222" s="128" t="s">
        <v>14505</v>
      </c>
      <c r="I222" s="124"/>
      <c r="J222" s="124"/>
      <c r="K222" s="124"/>
      <c r="L222" s="124"/>
      <c r="M222" s="197">
        <v>117352.47</v>
      </c>
      <c r="N222" s="197">
        <v>0</v>
      </c>
      <c r="O222" s="197">
        <v>805037.94</v>
      </c>
      <c r="P222" s="197">
        <v>0</v>
      </c>
      <c r="Q222" s="124" t="s">
        <v>1314</v>
      </c>
    </row>
    <row r="223" spans="1:17" ht="51">
      <c r="A223" s="124">
        <v>86</v>
      </c>
      <c r="B223" s="124"/>
      <c r="C223" s="125" t="s">
        <v>710</v>
      </c>
      <c r="D223" s="195">
        <v>43235</v>
      </c>
      <c r="E223" s="124" t="s">
        <v>3</v>
      </c>
      <c r="F223" s="124">
        <v>1622789</v>
      </c>
      <c r="G223" s="124"/>
      <c r="H223" s="128" t="s">
        <v>14506</v>
      </c>
      <c r="I223" s="124"/>
      <c r="J223" s="124"/>
      <c r="K223" s="124"/>
      <c r="L223" s="124"/>
      <c r="M223" s="197">
        <v>0</v>
      </c>
      <c r="N223" s="197">
        <v>7.29</v>
      </c>
      <c r="O223" s="197">
        <v>0</v>
      </c>
      <c r="P223" s="197">
        <v>50.01</v>
      </c>
      <c r="Q223" s="124" t="s">
        <v>1314</v>
      </c>
    </row>
    <row r="224" spans="1:17" ht="51">
      <c r="A224" s="124" t="s">
        <v>620</v>
      </c>
      <c r="B224" s="124"/>
      <c r="C224" s="125" t="s">
        <v>714</v>
      </c>
      <c r="D224" s="195">
        <v>43235</v>
      </c>
      <c r="E224" s="124" t="s">
        <v>20</v>
      </c>
      <c r="F224" s="124">
        <v>10752</v>
      </c>
      <c r="G224" s="124"/>
      <c r="H224" s="128" t="s">
        <v>14507</v>
      </c>
      <c r="I224" s="124"/>
      <c r="J224" s="124"/>
      <c r="K224" s="124"/>
      <c r="L224" s="124"/>
      <c r="M224" s="197">
        <v>20137.810000000001</v>
      </c>
      <c r="N224" s="197">
        <v>0</v>
      </c>
      <c r="O224" s="197">
        <v>138145.38</v>
      </c>
      <c r="P224" s="197">
        <v>0</v>
      </c>
      <c r="Q224" s="124" t="s">
        <v>1314</v>
      </c>
    </row>
    <row r="225" spans="1:17" ht="51">
      <c r="A225" s="124" t="s">
        <v>619</v>
      </c>
      <c r="B225" s="124"/>
      <c r="C225" s="125" t="s">
        <v>713</v>
      </c>
      <c r="D225" s="195">
        <v>43235</v>
      </c>
      <c r="E225" s="124" t="s">
        <v>23</v>
      </c>
      <c r="F225" s="124">
        <v>17899</v>
      </c>
      <c r="G225" s="124"/>
      <c r="H225" s="128" t="s">
        <v>14508</v>
      </c>
      <c r="I225" s="124"/>
      <c r="J225" s="124"/>
      <c r="K225" s="124"/>
      <c r="L225" s="124"/>
      <c r="M225" s="197">
        <v>0</v>
      </c>
      <c r="N225" s="197">
        <v>0</v>
      </c>
      <c r="O225" s="197">
        <v>0</v>
      </c>
      <c r="P225" s="197">
        <v>0.01</v>
      </c>
      <c r="Q225" s="124" t="s">
        <v>1314</v>
      </c>
    </row>
    <row r="226" spans="1:17" ht="63.75">
      <c r="A226" s="124">
        <v>86</v>
      </c>
      <c r="B226" s="124"/>
      <c r="C226" s="125" t="s">
        <v>710</v>
      </c>
      <c r="D226" s="195">
        <v>43236</v>
      </c>
      <c r="E226" s="124" t="s">
        <v>6</v>
      </c>
      <c r="F226" s="124">
        <v>738493</v>
      </c>
      <c r="G226" s="124"/>
      <c r="H226" s="128" t="s">
        <v>14509</v>
      </c>
      <c r="I226" s="124"/>
      <c r="J226" s="124"/>
      <c r="K226" s="124"/>
      <c r="L226" s="124"/>
      <c r="M226" s="197">
        <v>0</v>
      </c>
      <c r="N226" s="197">
        <v>5453152</v>
      </c>
      <c r="O226" s="197">
        <v>0</v>
      </c>
      <c r="P226" s="197">
        <v>37408622.719999999</v>
      </c>
      <c r="Q226" s="124" t="s">
        <v>1314</v>
      </c>
    </row>
    <row r="227" spans="1:17" ht="63.75">
      <c r="A227" s="124">
        <v>287</v>
      </c>
      <c r="B227" s="124"/>
      <c r="C227" s="125" t="s">
        <v>790</v>
      </c>
      <c r="D227" s="195">
        <v>43236</v>
      </c>
      <c r="E227" s="124" t="s">
        <v>6</v>
      </c>
      <c r="F227" s="124">
        <v>738495</v>
      </c>
      <c r="G227" s="124"/>
      <c r="H227" s="128" t="s">
        <v>14510</v>
      </c>
      <c r="I227" s="124"/>
      <c r="J227" s="124"/>
      <c r="K227" s="124"/>
      <c r="L227" s="124"/>
      <c r="M227" s="197">
        <v>0</v>
      </c>
      <c r="N227" s="197">
        <v>110334.8</v>
      </c>
      <c r="O227" s="197">
        <v>0</v>
      </c>
      <c r="P227" s="197">
        <v>756896.73</v>
      </c>
      <c r="Q227" s="124" t="s">
        <v>1314</v>
      </c>
    </row>
    <row r="228" spans="1:17" ht="63.75">
      <c r="A228" s="124">
        <v>287</v>
      </c>
      <c r="B228" s="124"/>
      <c r="C228" s="125" t="s">
        <v>790</v>
      </c>
      <c r="D228" s="195">
        <v>43236</v>
      </c>
      <c r="E228" s="124" t="s">
        <v>6</v>
      </c>
      <c r="F228" s="124">
        <v>738494</v>
      </c>
      <c r="G228" s="124"/>
      <c r="H228" s="128" t="s">
        <v>14511</v>
      </c>
      <c r="I228" s="124"/>
      <c r="J228" s="124"/>
      <c r="K228" s="124"/>
      <c r="L228" s="124"/>
      <c r="M228" s="197">
        <v>0</v>
      </c>
      <c r="N228" s="197">
        <v>441339.2</v>
      </c>
      <c r="O228" s="197">
        <v>0</v>
      </c>
      <c r="P228" s="197">
        <v>3027586.91</v>
      </c>
      <c r="Q228" s="124" t="s">
        <v>1314</v>
      </c>
    </row>
    <row r="229" spans="1:17" ht="63.75">
      <c r="A229" s="124">
        <v>86</v>
      </c>
      <c r="B229" s="124"/>
      <c r="C229" s="125" t="s">
        <v>710</v>
      </c>
      <c r="D229" s="195">
        <v>43236</v>
      </c>
      <c r="E229" s="124" t="s">
        <v>11</v>
      </c>
      <c r="F229" s="124">
        <v>738493</v>
      </c>
      <c r="G229" s="124"/>
      <c r="H229" s="128" t="s">
        <v>14512</v>
      </c>
      <c r="I229" s="124"/>
      <c r="J229" s="124"/>
      <c r="K229" s="124"/>
      <c r="L229" s="124"/>
      <c r="M229" s="197">
        <v>7.29</v>
      </c>
      <c r="N229" s="197">
        <v>0</v>
      </c>
      <c r="O229" s="197">
        <v>50.01</v>
      </c>
      <c r="P229" s="197">
        <v>0</v>
      </c>
      <c r="Q229" s="124" t="s">
        <v>1314</v>
      </c>
    </row>
    <row r="230" spans="1:17" ht="51">
      <c r="A230" s="124">
        <v>513</v>
      </c>
      <c r="B230" s="124"/>
      <c r="C230" s="125" t="s">
        <v>201</v>
      </c>
      <c r="D230" s="195">
        <v>43236</v>
      </c>
      <c r="E230" s="124" t="s">
        <v>6</v>
      </c>
      <c r="F230" s="124">
        <v>75443</v>
      </c>
      <c r="G230" s="124"/>
      <c r="H230" s="128" t="s">
        <v>3669</v>
      </c>
      <c r="I230" s="124"/>
      <c r="J230" s="124"/>
      <c r="K230" s="124"/>
      <c r="L230" s="124"/>
      <c r="M230" s="197">
        <v>0</v>
      </c>
      <c r="N230" s="197">
        <v>422077.5</v>
      </c>
      <c r="O230" s="197">
        <v>0</v>
      </c>
      <c r="P230" s="197">
        <v>2895451.65</v>
      </c>
      <c r="Q230" s="124" t="s">
        <v>1314</v>
      </c>
    </row>
    <row r="231" spans="1:17" ht="63.75">
      <c r="A231" s="124">
        <v>287</v>
      </c>
      <c r="B231" s="124"/>
      <c r="C231" s="125" t="s">
        <v>790</v>
      </c>
      <c r="D231" s="195">
        <v>43237</v>
      </c>
      <c r="E231" s="124" t="s">
        <v>6</v>
      </c>
      <c r="F231" s="124">
        <v>738785</v>
      </c>
      <c r="G231" s="124"/>
      <c r="H231" s="128" t="s">
        <v>14513</v>
      </c>
      <c r="I231" s="124"/>
      <c r="J231" s="124"/>
      <c r="K231" s="124"/>
      <c r="L231" s="124"/>
      <c r="M231" s="197">
        <v>0</v>
      </c>
      <c r="N231" s="197">
        <v>4626025.33</v>
      </c>
      <c r="O231" s="197">
        <v>0</v>
      </c>
      <c r="P231" s="197">
        <v>31734533.760000002</v>
      </c>
      <c r="Q231" s="124" t="s">
        <v>1314</v>
      </c>
    </row>
    <row r="232" spans="1:17" ht="63.75">
      <c r="A232" s="124">
        <v>287</v>
      </c>
      <c r="B232" s="124"/>
      <c r="C232" s="125" t="s">
        <v>790</v>
      </c>
      <c r="D232" s="195">
        <v>43237</v>
      </c>
      <c r="E232" s="124" t="s">
        <v>6</v>
      </c>
      <c r="F232" s="124">
        <v>738786</v>
      </c>
      <c r="G232" s="124"/>
      <c r="H232" s="128" t="s">
        <v>14514</v>
      </c>
      <c r="I232" s="124"/>
      <c r="J232" s="124"/>
      <c r="K232" s="124"/>
      <c r="L232" s="124"/>
      <c r="M232" s="197">
        <v>0</v>
      </c>
      <c r="N232" s="197">
        <v>3000000</v>
      </c>
      <c r="O232" s="197">
        <v>0</v>
      </c>
      <c r="P232" s="197">
        <v>20580000</v>
      </c>
      <c r="Q232" s="124" t="s">
        <v>1314</v>
      </c>
    </row>
    <row r="233" spans="1:17" ht="63.75">
      <c r="A233" s="124">
        <v>86</v>
      </c>
      <c r="B233" s="124"/>
      <c r="C233" s="125" t="s">
        <v>710</v>
      </c>
      <c r="D233" s="195">
        <v>43237</v>
      </c>
      <c r="E233" s="124" t="s">
        <v>6</v>
      </c>
      <c r="F233" s="124">
        <v>738800</v>
      </c>
      <c r="G233" s="124"/>
      <c r="H233" s="128" t="s">
        <v>14515</v>
      </c>
      <c r="I233" s="124"/>
      <c r="J233" s="124"/>
      <c r="K233" s="124"/>
      <c r="L233" s="124"/>
      <c r="M233" s="197">
        <v>0</v>
      </c>
      <c r="N233" s="197">
        <v>650000</v>
      </c>
      <c r="O233" s="197">
        <v>0</v>
      </c>
      <c r="P233" s="197">
        <v>4459000</v>
      </c>
      <c r="Q233" s="124" t="s">
        <v>1314</v>
      </c>
    </row>
    <row r="234" spans="1:17" ht="76.5">
      <c r="A234" s="124">
        <v>86</v>
      </c>
      <c r="B234" s="124"/>
      <c r="C234" s="125" t="s">
        <v>710</v>
      </c>
      <c r="D234" s="195">
        <v>43237</v>
      </c>
      <c r="E234" s="124" t="s">
        <v>11</v>
      </c>
      <c r="F234" s="124">
        <v>738800</v>
      </c>
      <c r="G234" s="124"/>
      <c r="H234" s="128" t="s">
        <v>14516</v>
      </c>
      <c r="I234" s="124"/>
      <c r="J234" s="124"/>
      <c r="K234" s="124"/>
      <c r="L234" s="124"/>
      <c r="M234" s="197">
        <v>7.29</v>
      </c>
      <c r="N234" s="197">
        <v>0</v>
      </c>
      <c r="O234" s="197">
        <v>50.01</v>
      </c>
      <c r="P234" s="197">
        <v>0</v>
      </c>
      <c r="Q234" s="124" t="s">
        <v>1314</v>
      </c>
    </row>
    <row r="235" spans="1:17" ht="76.5">
      <c r="A235" s="124">
        <v>291</v>
      </c>
      <c r="B235" s="124"/>
      <c r="C235" s="125" t="s">
        <v>794</v>
      </c>
      <c r="D235" s="195">
        <v>43237</v>
      </c>
      <c r="E235" s="124" t="s">
        <v>6</v>
      </c>
      <c r="F235" s="124">
        <v>739411</v>
      </c>
      <c r="G235" s="124"/>
      <c r="H235" s="128" t="s">
        <v>14517</v>
      </c>
      <c r="I235" s="124"/>
      <c r="J235" s="124"/>
      <c r="K235" s="124"/>
      <c r="L235" s="124"/>
      <c r="M235" s="197">
        <v>0</v>
      </c>
      <c r="N235" s="197">
        <v>1277210.1499999999</v>
      </c>
      <c r="O235" s="197">
        <v>0</v>
      </c>
      <c r="P235" s="197">
        <v>8761661.6300000008</v>
      </c>
      <c r="Q235" s="124" t="s">
        <v>1314</v>
      </c>
    </row>
    <row r="236" spans="1:17" ht="38.25">
      <c r="A236" s="124">
        <v>573</v>
      </c>
      <c r="B236" s="124"/>
      <c r="C236" s="125" t="s">
        <v>849</v>
      </c>
      <c r="D236" s="195">
        <v>43237</v>
      </c>
      <c r="E236" s="124" t="s">
        <v>6</v>
      </c>
      <c r="F236" s="124">
        <v>75461</v>
      </c>
      <c r="G236" s="124"/>
      <c r="H236" s="128" t="s">
        <v>7249</v>
      </c>
      <c r="I236" s="124"/>
      <c r="J236" s="124"/>
      <c r="K236" s="124"/>
      <c r="L236" s="124"/>
      <c r="M236" s="197">
        <v>0</v>
      </c>
      <c r="N236" s="197">
        <v>206083.71</v>
      </c>
      <c r="O236" s="197">
        <v>0</v>
      </c>
      <c r="P236" s="197">
        <v>1413734.25</v>
      </c>
      <c r="Q236" s="124" t="s">
        <v>1314</v>
      </c>
    </row>
    <row r="237" spans="1:17" ht="63.75">
      <c r="A237" s="124">
        <v>287</v>
      </c>
      <c r="B237" s="124"/>
      <c r="C237" s="125" t="s">
        <v>790</v>
      </c>
      <c r="D237" s="195">
        <v>43238</v>
      </c>
      <c r="E237" s="124" t="s">
        <v>6</v>
      </c>
      <c r="F237" s="124">
        <v>740538</v>
      </c>
      <c r="G237" s="124"/>
      <c r="H237" s="128" t="s">
        <v>14518</v>
      </c>
      <c r="I237" s="124"/>
      <c r="J237" s="124"/>
      <c r="K237" s="124"/>
      <c r="L237" s="124"/>
      <c r="M237" s="197">
        <v>0</v>
      </c>
      <c r="N237" s="197">
        <v>1000000</v>
      </c>
      <c r="O237" s="197">
        <v>0</v>
      </c>
      <c r="P237" s="197">
        <v>6860000</v>
      </c>
      <c r="Q237" s="124" t="s">
        <v>1314</v>
      </c>
    </row>
    <row r="238" spans="1:17" ht="51">
      <c r="A238" s="124" t="s">
        <v>619</v>
      </c>
      <c r="B238" s="124"/>
      <c r="C238" s="125" t="s">
        <v>713</v>
      </c>
      <c r="D238" s="195">
        <v>43238</v>
      </c>
      <c r="E238" s="124" t="s">
        <v>23</v>
      </c>
      <c r="F238" s="124">
        <v>17911</v>
      </c>
      <c r="G238" s="124"/>
      <c r="H238" s="128" t="s">
        <v>14519</v>
      </c>
      <c r="I238" s="124"/>
      <c r="J238" s="124"/>
      <c r="K238" s="124"/>
      <c r="L238" s="124"/>
      <c r="M238" s="197">
        <v>0</v>
      </c>
      <c r="N238" s="197">
        <v>0</v>
      </c>
      <c r="O238" s="197">
        <v>0</v>
      </c>
      <c r="P238" s="197">
        <v>0.01</v>
      </c>
      <c r="Q238" s="124" t="s">
        <v>1314</v>
      </c>
    </row>
    <row r="239" spans="1:17" ht="51">
      <c r="A239" s="124" t="s">
        <v>620</v>
      </c>
      <c r="B239" s="124"/>
      <c r="C239" s="125" t="s">
        <v>714</v>
      </c>
      <c r="D239" s="195">
        <v>43241</v>
      </c>
      <c r="E239" s="124" t="s">
        <v>20</v>
      </c>
      <c r="F239" s="124">
        <v>10708</v>
      </c>
      <c r="G239" s="124"/>
      <c r="H239" s="128" t="s">
        <v>14520</v>
      </c>
      <c r="I239" s="124"/>
      <c r="J239" s="124"/>
      <c r="K239" s="124"/>
      <c r="L239" s="124"/>
      <c r="M239" s="197">
        <v>4086419.57</v>
      </c>
      <c r="N239" s="197">
        <v>0</v>
      </c>
      <c r="O239" s="197">
        <v>28032838.25</v>
      </c>
      <c r="P239" s="197">
        <v>0</v>
      </c>
      <c r="Q239" s="124" t="s">
        <v>1314</v>
      </c>
    </row>
    <row r="240" spans="1:17" ht="51">
      <c r="A240" s="124" t="s">
        <v>620</v>
      </c>
      <c r="B240" s="124"/>
      <c r="C240" s="125" t="s">
        <v>714</v>
      </c>
      <c r="D240" s="195">
        <v>43241</v>
      </c>
      <c r="E240" s="124" t="s">
        <v>20</v>
      </c>
      <c r="F240" s="124">
        <v>10740</v>
      </c>
      <c r="G240" s="124"/>
      <c r="H240" s="128" t="s">
        <v>14521</v>
      </c>
      <c r="I240" s="124"/>
      <c r="J240" s="124"/>
      <c r="K240" s="124"/>
      <c r="L240" s="124"/>
      <c r="M240" s="197">
        <v>99157.46</v>
      </c>
      <c r="N240" s="197">
        <v>0</v>
      </c>
      <c r="O240" s="197">
        <v>680220.18</v>
      </c>
      <c r="P240" s="197">
        <v>0</v>
      </c>
      <c r="Q240" s="124" t="s">
        <v>1314</v>
      </c>
    </row>
    <row r="241" spans="1:17" ht="63.75">
      <c r="A241" s="124">
        <v>85</v>
      </c>
      <c r="B241" s="124"/>
      <c r="C241" s="125" t="s">
        <v>4551</v>
      </c>
      <c r="D241" s="195">
        <v>43241</v>
      </c>
      <c r="E241" s="124" t="s">
        <v>6</v>
      </c>
      <c r="F241" s="124">
        <v>741861</v>
      </c>
      <c r="G241" s="124"/>
      <c r="H241" s="128" t="s">
        <v>14522</v>
      </c>
      <c r="I241" s="124"/>
      <c r="J241" s="124"/>
      <c r="K241" s="124"/>
      <c r="L241" s="124"/>
      <c r="M241" s="197">
        <v>0</v>
      </c>
      <c r="N241" s="197">
        <v>606292.68000000005</v>
      </c>
      <c r="O241" s="197">
        <v>0</v>
      </c>
      <c r="P241" s="197">
        <v>4159167.78</v>
      </c>
      <c r="Q241" s="124" t="s">
        <v>1314</v>
      </c>
    </row>
    <row r="242" spans="1:17" ht="63.75">
      <c r="A242" s="124">
        <v>85</v>
      </c>
      <c r="B242" s="124"/>
      <c r="C242" s="125" t="s">
        <v>4551</v>
      </c>
      <c r="D242" s="195">
        <v>43241</v>
      </c>
      <c r="E242" s="124" t="s">
        <v>11</v>
      </c>
      <c r="F242" s="124">
        <v>741861</v>
      </c>
      <c r="G242" s="124"/>
      <c r="H242" s="128" t="s">
        <v>14523</v>
      </c>
      <c r="I242" s="124"/>
      <c r="J242" s="124"/>
      <c r="K242" s="124"/>
      <c r="L242" s="124"/>
      <c r="M242" s="197">
        <v>7.29</v>
      </c>
      <c r="N242" s="197">
        <v>0</v>
      </c>
      <c r="O242" s="197">
        <v>50.01</v>
      </c>
      <c r="P242" s="197">
        <v>0</v>
      </c>
      <c r="Q242" s="124" t="s">
        <v>1314</v>
      </c>
    </row>
    <row r="243" spans="1:17" ht="51">
      <c r="A243" s="124" t="s">
        <v>619</v>
      </c>
      <c r="B243" s="124"/>
      <c r="C243" s="125" t="s">
        <v>713</v>
      </c>
      <c r="D243" s="195">
        <v>43241</v>
      </c>
      <c r="E243" s="124" t="s">
        <v>23</v>
      </c>
      <c r="F243" s="124">
        <v>17916</v>
      </c>
      <c r="G243" s="124"/>
      <c r="H243" s="128" t="s">
        <v>14524</v>
      </c>
      <c r="I243" s="124"/>
      <c r="J243" s="124"/>
      <c r="K243" s="124"/>
      <c r="L243" s="124"/>
      <c r="M243" s="197">
        <v>0</v>
      </c>
      <c r="N243" s="197">
        <v>0</v>
      </c>
      <c r="O243" s="197">
        <v>0</v>
      </c>
      <c r="P243" s="197">
        <v>0.01</v>
      </c>
      <c r="Q243" s="124" t="s">
        <v>1314</v>
      </c>
    </row>
    <row r="244" spans="1:17" ht="63.75">
      <c r="A244" s="124" t="s">
        <v>620</v>
      </c>
      <c r="B244" s="124"/>
      <c r="C244" s="125" t="s">
        <v>714</v>
      </c>
      <c r="D244" s="195">
        <v>43242</v>
      </c>
      <c r="E244" s="124" t="s">
        <v>20</v>
      </c>
      <c r="F244" s="124">
        <v>10814</v>
      </c>
      <c r="G244" s="124"/>
      <c r="H244" s="128" t="s">
        <v>14525</v>
      </c>
      <c r="I244" s="124"/>
      <c r="J244" s="124"/>
      <c r="K244" s="124"/>
      <c r="L244" s="124"/>
      <c r="M244" s="197">
        <v>2558027.12</v>
      </c>
      <c r="N244" s="197">
        <v>0</v>
      </c>
      <c r="O244" s="197">
        <v>17548066.039999999</v>
      </c>
      <c r="P244" s="197">
        <v>0</v>
      </c>
      <c r="Q244" s="124" t="s">
        <v>1314</v>
      </c>
    </row>
    <row r="245" spans="1:17" ht="51">
      <c r="A245" s="124" t="s">
        <v>620</v>
      </c>
      <c r="B245" s="124"/>
      <c r="C245" s="125" t="s">
        <v>714</v>
      </c>
      <c r="D245" s="195">
        <v>43242</v>
      </c>
      <c r="E245" s="124" t="s">
        <v>20</v>
      </c>
      <c r="F245" s="124">
        <v>10730</v>
      </c>
      <c r="G245" s="124"/>
      <c r="H245" s="128" t="s">
        <v>14526</v>
      </c>
      <c r="I245" s="124"/>
      <c r="J245" s="124"/>
      <c r="K245" s="124"/>
      <c r="L245" s="124"/>
      <c r="M245" s="197">
        <v>157120.89000000001</v>
      </c>
      <c r="N245" s="197">
        <v>0</v>
      </c>
      <c r="O245" s="197">
        <v>1077849.31</v>
      </c>
      <c r="P245" s="197">
        <v>0</v>
      </c>
      <c r="Q245" s="124" t="s">
        <v>1314</v>
      </c>
    </row>
    <row r="246" spans="1:17" ht="51">
      <c r="A246" s="124" t="s">
        <v>620</v>
      </c>
      <c r="B246" s="124"/>
      <c r="C246" s="125" t="s">
        <v>714</v>
      </c>
      <c r="D246" s="195">
        <v>43242</v>
      </c>
      <c r="E246" s="124" t="s">
        <v>20</v>
      </c>
      <c r="F246" s="124">
        <v>10707</v>
      </c>
      <c r="G246" s="124"/>
      <c r="H246" s="128" t="s">
        <v>14527</v>
      </c>
      <c r="I246" s="124"/>
      <c r="J246" s="124"/>
      <c r="K246" s="124"/>
      <c r="L246" s="124"/>
      <c r="M246" s="197">
        <v>1126462.22</v>
      </c>
      <c r="N246" s="197">
        <v>0</v>
      </c>
      <c r="O246" s="197">
        <v>7727530.8300000001</v>
      </c>
      <c r="P246" s="197">
        <v>0</v>
      </c>
      <c r="Q246" s="124" t="s">
        <v>1314</v>
      </c>
    </row>
    <row r="247" spans="1:17" ht="63.75">
      <c r="A247" s="124">
        <v>85</v>
      </c>
      <c r="B247" s="124"/>
      <c r="C247" s="125" t="s">
        <v>4551</v>
      </c>
      <c r="D247" s="195">
        <v>43242</v>
      </c>
      <c r="E247" s="124" t="s">
        <v>6</v>
      </c>
      <c r="F247" s="124">
        <v>742949</v>
      </c>
      <c r="G247" s="124"/>
      <c r="H247" s="128" t="s">
        <v>14528</v>
      </c>
      <c r="I247" s="124"/>
      <c r="J247" s="124"/>
      <c r="K247" s="124"/>
      <c r="L247" s="124"/>
      <c r="M247" s="197">
        <v>0</v>
      </c>
      <c r="N247" s="197">
        <v>339181.35</v>
      </c>
      <c r="O247" s="197">
        <v>0</v>
      </c>
      <c r="P247" s="197">
        <v>2326784.06</v>
      </c>
      <c r="Q247" s="124" t="s">
        <v>1314</v>
      </c>
    </row>
    <row r="248" spans="1:17" ht="63.75">
      <c r="A248" s="124">
        <v>85</v>
      </c>
      <c r="B248" s="124"/>
      <c r="C248" s="125" t="s">
        <v>4551</v>
      </c>
      <c r="D248" s="195">
        <v>43242</v>
      </c>
      <c r="E248" s="124" t="s">
        <v>11</v>
      </c>
      <c r="F248" s="124">
        <v>742949</v>
      </c>
      <c r="G248" s="124"/>
      <c r="H248" s="128" t="s">
        <v>14529</v>
      </c>
      <c r="I248" s="124"/>
      <c r="J248" s="124"/>
      <c r="K248" s="124"/>
      <c r="L248" s="124"/>
      <c r="M248" s="197">
        <v>7.29</v>
      </c>
      <c r="N248" s="197">
        <v>0</v>
      </c>
      <c r="O248" s="197">
        <v>50.01</v>
      </c>
      <c r="P248" s="197">
        <v>0</v>
      </c>
      <c r="Q248" s="124" t="s">
        <v>1314</v>
      </c>
    </row>
    <row r="249" spans="1:17" ht="51">
      <c r="A249" s="124">
        <v>513</v>
      </c>
      <c r="B249" s="124"/>
      <c r="C249" s="125" t="s">
        <v>201</v>
      </c>
      <c r="D249" s="195">
        <v>43242</v>
      </c>
      <c r="E249" s="124" t="s">
        <v>6</v>
      </c>
      <c r="F249" s="124">
        <v>75521</v>
      </c>
      <c r="G249" s="124"/>
      <c r="H249" s="128" t="s">
        <v>3669</v>
      </c>
      <c r="I249" s="124"/>
      <c r="J249" s="124"/>
      <c r="K249" s="124"/>
      <c r="L249" s="124"/>
      <c r="M249" s="197">
        <v>0</v>
      </c>
      <c r="N249" s="197">
        <v>211547</v>
      </c>
      <c r="O249" s="197">
        <v>0</v>
      </c>
      <c r="P249" s="197">
        <v>1451212.42</v>
      </c>
      <c r="Q249" s="124" t="s">
        <v>1314</v>
      </c>
    </row>
    <row r="250" spans="1:17" ht="51">
      <c r="A250" s="124" t="s">
        <v>619</v>
      </c>
      <c r="B250" s="124"/>
      <c r="C250" s="125" t="s">
        <v>713</v>
      </c>
      <c r="D250" s="195">
        <v>43242</v>
      </c>
      <c r="E250" s="124" t="s">
        <v>23</v>
      </c>
      <c r="F250" s="124">
        <v>17920</v>
      </c>
      <c r="G250" s="124"/>
      <c r="H250" s="128" t="s">
        <v>14530</v>
      </c>
      <c r="I250" s="124"/>
      <c r="J250" s="124"/>
      <c r="K250" s="124"/>
      <c r="L250" s="124"/>
      <c r="M250" s="197">
        <v>0</v>
      </c>
      <c r="N250" s="197">
        <v>0</v>
      </c>
      <c r="O250" s="197">
        <v>0</v>
      </c>
      <c r="P250" s="197">
        <v>0.01</v>
      </c>
      <c r="Q250" s="124" t="s">
        <v>1314</v>
      </c>
    </row>
    <row r="251" spans="1:17" ht="63.75">
      <c r="A251" s="124">
        <v>514</v>
      </c>
      <c r="B251" s="124"/>
      <c r="C251" s="125" t="s">
        <v>841</v>
      </c>
      <c r="D251" s="195">
        <v>43243</v>
      </c>
      <c r="E251" s="124" t="s">
        <v>6</v>
      </c>
      <c r="F251" s="124">
        <v>743392</v>
      </c>
      <c r="G251" s="124"/>
      <c r="H251" s="128" t="s">
        <v>14531</v>
      </c>
      <c r="I251" s="124"/>
      <c r="J251" s="124"/>
      <c r="K251" s="124"/>
      <c r="L251" s="124"/>
      <c r="M251" s="197">
        <v>0</v>
      </c>
      <c r="N251" s="197">
        <v>2660766.41</v>
      </c>
      <c r="O251" s="197">
        <v>0</v>
      </c>
      <c r="P251" s="197">
        <v>18252857.57</v>
      </c>
      <c r="Q251" s="124" t="s">
        <v>1314</v>
      </c>
    </row>
    <row r="252" spans="1:17" ht="76.5">
      <c r="A252" s="124">
        <v>514</v>
      </c>
      <c r="B252" s="124"/>
      <c r="C252" s="125" t="s">
        <v>841</v>
      </c>
      <c r="D252" s="195">
        <v>43243</v>
      </c>
      <c r="E252" s="124" t="s">
        <v>11</v>
      </c>
      <c r="F252" s="124">
        <v>743392</v>
      </c>
      <c r="G252" s="124"/>
      <c r="H252" s="128" t="s">
        <v>14532</v>
      </c>
      <c r="I252" s="124"/>
      <c r="J252" s="124"/>
      <c r="K252" s="124"/>
      <c r="L252" s="124"/>
      <c r="M252" s="197">
        <v>7.29</v>
      </c>
      <c r="N252" s="197">
        <v>0</v>
      </c>
      <c r="O252" s="197">
        <v>50.01</v>
      </c>
      <c r="P252" s="197">
        <v>0</v>
      </c>
      <c r="Q252" s="124" t="s">
        <v>1314</v>
      </c>
    </row>
    <row r="253" spans="1:17" ht="51">
      <c r="A253" s="124" t="s">
        <v>620</v>
      </c>
      <c r="B253" s="124"/>
      <c r="C253" s="125" t="s">
        <v>714</v>
      </c>
      <c r="D253" s="195">
        <v>43243</v>
      </c>
      <c r="E253" s="124" t="s">
        <v>20</v>
      </c>
      <c r="F253" s="124">
        <v>10718</v>
      </c>
      <c r="G253" s="124"/>
      <c r="H253" s="128" t="s">
        <v>14533</v>
      </c>
      <c r="I253" s="124"/>
      <c r="J253" s="124"/>
      <c r="K253" s="124"/>
      <c r="L253" s="124"/>
      <c r="M253" s="197">
        <v>393808.22</v>
      </c>
      <c r="N253" s="197">
        <v>0</v>
      </c>
      <c r="O253" s="197">
        <v>2701524.39</v>
      </c>
      <c r="P253" s="197">
        <v>0</v>
      </c>
      <c r="Q253" s="124" t="s">
        <v>1314</v>
      </c>
    </row>
    <row r="254" spans="1:17" ht="51">
      <c r="A254" s="124" t="s">
        <v>620</v>
      </c>
      <c r="B254" s="124"/>
      <c r="C254" s="125" t="s">
        <v>714</v>
      </c>
      <c r="D254" s="195">
        <v>43243</v>
      </c>
      <c r="E254" s="124" t="s">
        <v>20</v>
      </c>
      <c r="F254" s="124">
        <v>10757</v>
      </c>
      <c r="G254" s="124"/>
      <c r="H254" s="128" t="s">
        <v>14534</v>
      </c>
      <c r="I254" s="124"/>
      <c r="J254" s="124"/>
      <c r="K254" s="124"/>
      <c r="L254" s="124"/>
      <c r="M254" s="197">
        <v>19903.669999999998</v>
      </c>
      <c r="N254" s="197">
        <v>0</v>
      </c>
      <c r="O254" s="197">
        <v>136539.18</v>
      </c>
      <c r="P254" s="197">
        <v>0</v>
      </c>
      <c r="Q254" s="124" t="s">
        <v>1314</v>
      </c>
    </row>
    <row r="255" spans="1:17" ht="51">
      <c r="A255" s="124" t="s">
        <v>620</v>
      </c>
      <c r="B255" s="124"/>
      <c r="C255" s="125" t="s">
        <v>714</v>
      </c>
      <c r="D255" s="195">
        <v>43243</v>
      </c>
      <c r="E255" s="124" t="s">
        <v>20</v>
      </c>
      <c r="F255" s="124">
        <v>10774</v>
      </c>
      <c r="G255" s="124"/>
      <c r="H255" s="128" t="s">
        <v>14535</v>
      </c>
      <c r="I255" s="124"/>
      <c r="J255" s="124"/>
      <c r="K255" s="124"/>
      <c r="L255" s="124"/>
      <c r="M255" s="197">
        <v>451377.97</v>
      </c>
      <c r="N255" s="197">
        <v>0</v>
      </c>
      <c r="O255" s="197">
        <v>3096452.87</v>
      </c>
      <c r="P255" s="197">
        <v>0</v>
      </c>
      <c r="Q255" s="124" t="s">
        <v>1314</v>
      </c>
    </row>
    <row r="256" spans="1:17" ht="51">
      <c r="A256" s="124" t="s">
        <v>620</v>
      </c>
      <c r="B256" s="124"/>
      <c r="C256" s="125" t="s">
        <v>714</v>
      </c>
      <c r="D256" s="195">
        <v>43244</v>
      </c>
      <c r="E256" s="124" t="s">
        <v>20</v>
      </c>
      <c r="F256" s="124">
        <v>10720</v>
      </c>
      <c r="G256" s="124"/>
      <c r="H256" s="128" t="s">
        <v>14536</v>
      </c>
      <c r="I256" s="124"/>
      <c r="J256" s="124"/>
      <c r="K256" s="124"/>
      <c r="L256" s="124"/>
      <c r="M256" s="197">
        <v>10181.290000000001</v>
      </c>
      <c r="N256" s="197">
        <v>0</v>
      </c>
      <c r="O256" s="197">
        <v>69843.649999999994</v>
      </c>
      <c r="P256" s="197">
        <v>0</v>
      </c>
      <c r="Q256" s="124" t="s">
        <v>1314</v>
      </c>
    </row>
    <row r="257" spans="1:17" ht="51">
      <c r="A257" s="124" t="s">
        <v>620</v>
      </c>
      <c r="B257" s="124"/>
      <c r="C257" s="125" t="s">
        <v>714</v>
      </c>
      <c r="D257" s="195">
        <v>43244</v>
      </c>
      <c r="E257" s="124" t="s">
        <v>20</v>
      </c>
      <c r="F257" s="124">
        <v>10742</v>
      </c>
      <c r="G257" s="124"/>
      <c r="H257" s="128" t="s">
        <v>14537</v>
      </c>
      <c r="I257" s="124"/>
      <c r="J257" s="124"/>
      <c r="K257" s="124"/>
      <c r="L257" s="124"/>
      <c r="M257" s="197">
        <v>121883.33</v>
      </c>
      <c r="N257" s="197">
        <v>0</v>
      </c>
      <c r="O257" s="197">
        <v>836119.64</v>
      </c>
      <c r="P257" s="197">
        <v>0</v>
      </c>
      <c r="Q257" s="124" t="s">
        <v>1314</v>
      </c>
    </row>
    <row r="258" spans="1:17" ht="51">
      <c r="A258" s="124" t="s">
        <v>620</v>
      </c>
      <c r="B258" s="124"/>
      <c r="C258" s="125" t="s">
        <v>714</v>
      </c>
      <c r="D258" s="195">
        <v>43244</v>
      </c>
      <c r="E258" s="124" t="s">
        <v>20</v>
      </c>
      <c r="F258" s="124">
        <v>10758</v>
      </c>
      <c r="G258" s="124"/>
      <c r="H258" s="128" t="s">
        <v>14538</v>
      </c>
      <c r="I258" s="124"/>
      <c r="J258" s="124"/>
      <c r="K258" s="124"/>
      <c r="L258" s="124"/>
      <c r="M258" s="197">
        <v>17073.38</v>
      </c>
      <c r="N258" s="197">
        <v>0</v>
      </c>
      <c r="O258" s="197">
        <v>117123.39</v>
      </c>
      <c r="P258" s="197">
        <v>0</v>
      </c>
      <c r="Q258" s="124" t="s">
        <v>1314</v>
      </c>
    </row>
    <row r="259" spans="1:17" ht="63.75">
      <c r="A259" s="124">
        <v>47</v>
      </c>
      <c r="B259" s="124"/>
      <c r="C259" s="125" t="s">
        <v>699</v>
      </c>
      <c r="D259" s="195">
        <v>43244</v>
      </c>
      <c r="E259" s="124" t="s">
        <v>6</v>
      </c>
      <c r="F259" s="124">
        <v>745184</v>
      </c>
      <c r="G259" s="124"/>
      <c r="H259" s="128" t="s">
        <v>14539</v>
      </c>
      <c r="I259" s="124"/>
      <c r="J259" s="124"/>
      <c r="K259" s="124"/>
      <c r="L259" s="124"/>
      <c r="M259" s="197">
        <v>0</v>
      </c>
      <c r="N259" s="197">
        <v>2000000</v>
      </c>
      <c r="O259" s="197">
        <v>0</v>
      </c>
      <c r="P259" s="197">
        <v>13720000</v>
      </c>
      <c r="Q259" s="124" t="s">
        <v>1314</v>
      </c>
    </row>
    <row r="260" spans="1:17" ht="63.75">
      <c r="A260" s="124">
        <v>47</v>
      </c>
      <c r="B260" s="124"/>
      <c r="C260" s="125" t="s">
        <v>699</v>
      </c>
      <c r="D260" s="195">
        <v>43244</v>
      </c>
      <c r="E260" s="124" t="s">
        <v>11</v>
      </c>
      <c r="F260" s="124">
        <v>745184</v>
      </c>
      <c r="G260" s="124"/>
      <c r="H260" s="128" t="s">
        <v>14540</v>
      </c>
      <c r="I260" s="124"/>
      <c r="J260" s="124"/>
      <c r="K260" s="124"/>
      <c r="L260" s="124"/>
      <c r="M260" s="197">
        <v>7.29</v>
      </c>
      <c r="N260" s="197">
        <v>0</v>
      </c>
      <c r="O260" s="197">
        <v>50.01</v>
      </c>
      <c r="P260" s="197">
        <v>0</v>
      </c>
      <c r="Q260" s="124" t="s">
        <v>1314</v>
      </c>
    </row>
    <row r="261" spans="1:17" ht="63.75">
      <c r="A261" s="124" t="s">
        <v>620</v>
      </c>
      <c r="B261" s="124"/>
      <c r="C261" s="125" t="s">
        <v>714</v>
      </c>
      <c r="D261" s="195">
        <v>43245</v>
      </c>
      <c r="E261" s="124" t="s">
        <v>20</v>
      </c>
      <c r="F261" s="124">
        <v>10725</v>
      </c>
      <c r="G261" s="124"/>
      <c r="H261" s="128" t="s">
        <v>14541</v>
      </c>
      <c r="I261" s="124"/>
      <c r="J261" s="124"/>
      <c r="K261" s="124"/>
      <c r="L261" s="124"/>
      <c r="M261" s="197">
        <v>472047.5</v>
      </c>
      <c r="N261" s="197">
        <v>0</v>
      </c>
      <c r="O261" s="197">
        <v>3238245.85</v>
      </c>
      <c r="P261" s="197">
        <v>0</v>
      </c>
      <c r="Q261" s="124" t="s">
        <v>1314</v>
      </c>
    </row>
    <row r="262" spans="1:17" ht="51">
      <c r="A262" s="124" t="s">
        <v>620</v>
      </c>
      <c r="B262" s="124"/>
      <c r="C262" s="125" t="s">
        <v>714</v>
      </c>
      <c r="D262" s="195">
        <v>43245</v>
      </c>
      <c r="E262" s="124" t="s">
        <v>20</v>
      </c>
      <c r="F262" s="124">
        <v>10722</v>
      </c>
      <c r="G262" s="124"/>
      <c r="H262" s="128" t="s">
        <v>14542</v>
      </c>
      <c r="I262" s="124"/>
      <c r="J262" s="124"/>
      <c r="K262" s="124"/>
      <c r="L262" s="124"/>
      <c r="M262" s="197">
        <v>6630.87</v>
      </c>
      <c r="N262" s="197">
        <v>0</v>
      </c>
      <c r="O262" s="197">
        <v>45487.77</v>
      </c>
      <c r="P262" s="197">
        <v>0</v>
      </c>
      <c r="Q262" s="124" t="s">
        <v>1314</v>
      </c>
    </row>
    <row r="263" spans="1:17" ht="51">
      <c r="A263" s="124" t="s">
        <v>620</v>
      </c>
      <c r="B263" s="124"/>
      <c r="C263" s="125" t="s">
        <v>714</v>
      </c>
      <c r="D263" s="195">
        <v>43245</v>
      </c>
      <c r="E263" s="124" t="s">
        <v>20</v>
      </c>
      <c r="F263" s="124">
        <v>10759</v>
      </c>
      <c r="G263" s="124"/>
      <c r="H263" s="128" t="s">
        <v>14543</v>
      </c>
      <c r="I263" s="124"/>
      <c r="J263" s="124"/>
      <c r="K263" s="124"/>
      <c r="L263" s="124"/>
      <c r="M263" s="197">
        <v>478963.16</v>
      </c>
      <c r="N263" s="197">
        <v>0</v>
      </c>
      <c r="O263" s="197">
        <v>3285687.28</v>
      </c>
      <c r="P263" s="197">
        <v>0</v>
      </c>
      <c r="Q263" s="124" t="s">
        <v>1314</v>
      </c>
    </row>
    <row r="264" spans="1:17" ht="51">
      <c r="A264" s="124" t="s">
        <v>620</v>
      </c>
      <c r="B264" s="124"/>
      <c r="C264" s="125" t="s">
        <v>714</v>
      </c>
      <c r="D264" s="195">
        <v>43245</v>
      </c>
      <c r="E264" s="124" t="s">
        <v>20</v>
      </c>
      <c r="F264" s="124">
        <v>10775</v>
      </c>
      <c r="G264" s="124"/>
      <c r="H264" s="128" t="s">
        <v>14544</v>
      </c>
      <c r="I264" s="124"/>
      <c r="J264" s="124"/>
      <c r="K264" s="124"/>
      <c r="L264" s="124"/>
      <c r="M264" s="197">
        <v>1824344.02</v>
      </c>
      <c r="N264" s="197">
        <v>0</v>
      </c>
      <c r="O264" s="197">
        <v>12514999.98</v>
      </c>
      <c r="P264" s="197">
        <v>0</v>
      </c>
      <c r="Q264" s="124" t="s">
        <v>1314</v>
      </c>
    </row>
    <row r="265" spans="1:17" ht="51">
      <c r="A265" s="124" t="s">
        <v>620</v>
      </c>
      <c r="B265" s="124"/>
      <c r="C265" s="125" t="s">
        <v>714</v>
      </c>
      <c r="D265" s="195">
        <v>43245</v>
      </c>
      <c r="E265" s="124" t="s">
        <v>20</v>
      </c>
      <c r="F265" s="124">
        <v>10914</v>
      </c>
      <c r="G265" s="124"/>
      <c r="H265" s="128" t="s">
        <v>14545</v>
      </c>
      <c r="I265" s="124"/>
      <c r="J265" s="124"/>
      <c r="K265" s="124"/>
      <c r="L265" s="124"/>
      <c r="M265" s="197">
        <v>9157.83</v>
      </c>
      <c r="N265" s="197">
        <v>0</v>
      </c>
      <c r="O265" s="197">
        <v>62822.71</v>
      </c>
      <c r="P265" s="197">
        <v>0</v>
      </c>
      <c r="Q265" s="124" t="s">
        <v>1314</v>
      </c>
    </row>
    <row r="266" spans="1:17" ht="51">
      <c r="A266" s="124" t="s">
        <v>620</v>
      </c>
      <c r="B266" s="124"/>
      <c r="C266" s="125" t="s">
        <v>714</v>
      </c>
      <c r="D266" s="195">
        <v>43245</v>
      </c>
      <c r="E266" s="124" t="s">
        <v>20</v>
      </c>
      <c r="F266" s="124">
        <v>10911</v>
      </c>
      <c r="G266" s="124"/>
      <c r="H266" s="128" t="s">
        <v>14546</v>
      </c>
      <c r="I266" s="124"/>
      <c r="J266" s="124"/>
      <c r="K266" s="124"/>
      <c r="L266" s="124"/>
      <c r="M266" s="197">
        <v>1404.63</v>
      </c>
      <c r="N266" s="197">
        <v>0</v>
      </c>
      <c r="O266" s="197">
        <v>9635.76</v>
      </c>
      <c r="P266" s="197">
        <v>0</v>
      </c>
      <c r="Q266" s="124" t="s">
        <v>1314</v>
      </c>
    </row>
    <row r="267" spans="1:17" ht="51">
      <c r="A267" s="124" t="s">
        <v>620</v>
      </c>
      <c r="B267" s="124"/>
      <c r="C267" s="125" t="s">
        <v>714</v>
      </c>
      <c r="D267" s="195">
        <v>43245</v>
      </c>
      <c r="E267" s="124" t="s">
        <v>20</v>
      </c>
      <c r="F267" s="124">
        <v>10910</v>
      </c>
      <c r="G267" s="124"/>
      <c r="H267" s="128" t="s">
        <v>14547</v>
      </c>
      <c r="I267" s="124"/>
      <c r="J267" s="124"/>
      <c r="K267" s="124"/>
      <c r="L267" s="124"/>
      <c r="M267" s="197">
        <v>86255.360000000001</v>
      </c>
      <c r="N267" s="197">
        <v>0</v>
      </c>
      <c r="O267" s="197">
        <v>591711.77</v>
      </c>
      <c r="P267" s="197">
        <v>0</v>
      </c>
      <c r="Q267" s="124" t="s">
        <v>1314</v>
      </c>
    </row>
    <row r="268" spans="1:17" ht="76.5">
      <c r="A268" s="124">
        <v>513</v>
      </c>
      <c r="B268" s="124"/>
      <c r="C268" s="125" t="s">
        <v>201</v>
      </c>
      <c r="D268" s="195">
        <v>43245</v>
      </c>
      <c r="E268" s="124" t="s">
        <v>6</v>
      </c>
      <c r="F268" s="124">
        <v>978984</v>
      </c>
      <c r="G268" s="124"/>
      <c r="H268" s="128" t="s">
        <v>14548</v>
      </c>
      <c r="I268" s="124"/>
      <c r="J268" s="124"/>
      <c r="K268" s="124"/>
      <c r="L268" s="124"/>
      <c r="M268" s="197">
        <v>0</v>
      </c>
      <c r="N268" s="197">
        <v>31000.18</v>
      </c>
      <c r="O268" s="197">
        <v>0</v>
      </c>
      <c r="P268" s="197">
        <v>212661.23</v>
      </c>
      <c r="Q268" s="124" t="s">
        <v>1314</v>
      </c>
    </row>
    <row r="269" spans="1:17" ht="51">
      <c r="A269" s="124">
        <v>513</v>
      </c>
      <c r="B269" s="124"/>
      <c r="C269" s="125" t="s">
        <v>201</v>
      </c>
      <c r="D269" s="195">
        <v>43245</v>
      </c>
      <c r="E269" s="124" t="s">
        <v>6</v>
      </c>
      <c r="F269" s="124">
        <v>75577</v>
      </c>
      <c r="G269" s="124"/>
      <c r="H269" s="128" t="s">
        <v>3669</v>
      </c>
      <c r="I269" s="124"/>
      <c r="J269" s="124"/>
      <c r="K269" s="124"/>
      <c r="L269" s="124"/>
      <c r="M269" s="197">
        <v>0</v>
      </c>
      <c r="N269" s="197">
        <v>347245</v>
      </c>
      <c r="O269" s="197">
        <v>0</v>
      </c>
      <c r="P269" s="197">
        <v>2382100.7000000002</v>
      </c>
      <c r="Q269" s="124" t="s">
        <v>1314</v>
      </c>
    </row>
    <row r="270" spans="1:17" ht="51">
      <c r="A270" s="124" t="s">
        <v>619</v>
      </c>
      <c r="B270" s="124"/>
      <c r="C270" s="125" t="s">
        <v>713</v>
      </c>
      <c r="D270" s="195">
        <v>43245</v>
      </c>
      <c r="E270" s="124" t="s">
        <v>23</v>
      </c>
      <c r="F270" s="124">
        <v>17932</v>
      </c>
      <c r="G270" s="124"/>
      <c r="H270" s="128" t="s">
        <v>14549</v>
      </c>
      <c r="I270" s="124"/>
      <c r="J270" s="124"/>
      <c r="K270" s="124"/>
      <c r="L270" s="124"/>
      <c r="M270" s="197">
        <v>0</v>
      </c>
      <c r="N270" s="197">
        <v>0</v>
      </c>
      <c r="O270" s="197">
        <v>0</v>
      </c>
      <c r="P270" s="197">
        <v>0.02</v>
      </c>
      <c r="Q270" s="124" t="s">
        <v>1314</v>
      </c>
    </row>
    <row r="271" spans="1:17" ht="51">
      <c r="A271" s="124" t="s">
        <v>619</v>
      </c>
      <c r="B271" s="124"/>
      <c r="C271" s="125" t="s">
        <v>713</v>
      </c>
      <c r="D271" s="195">
        <v>43248</v>
      </c>
      <c r="E271" s="124" t="s">
        <v>23</v>
      </c>
      <c r="F271" s="124">
        <v>17936</v>
      </c>
      <c r="G271" s="124"/>
      <c r="H271" s="128" t="s">
        <v>14550</v>
      </c>
      <c r="I271" s="124"/>
      <c r="J271" s="124"/>
      <c r="K271" s="124"/>
      <c r="L271" s="124"/>
      <c r="M271" s="197">
        <v>0</v>
      </c>
      <c r="N271" s="197">
        <v>0</v>
      </c>
      <c r="O271" s="197">
        <v>0</v>
      </c>
      <c r="P271" s="197">
        <v>0.01</v>
      </c>
      <c r="Q271" s="124" t="s">
        <v>1314</v>
      </c>
    </row>
    <row r="272" spans="1:17" ht="51">
      <c r="A272" s="124" t="s">
        <v>620</v>
      </c>
      <c r="B272" s="124"/>
      <c r="C272" s="125" t="s">
        <v>714</v>
      </c>
      <c r="D272" s="195">
        <v>43249</v>
      </c>
      <c r="E272" s="124" t="s">
        <v>20</v>
      </c>
      <c r="F272" s="124">
        <v>10810</v>
      </c>
      <c r="G272" s="124"/>
      <c r="H272" s="128" t="s">
        <v>14551</v>
      </c>
      <c r="I272" s="124"/>
      <c r="J272" s="124"/>
      <c r="K272" s="124"/>
      <c r="L272" s="124"/>
      <c r="M272" s="197">
        <v>4172066.42</v>
      </c>
      <c r="N272" s="197">
        <v>0</v>
      </c>
      <c r="O272" s="197">
        <v>28620375.640000001</v>
      </c>
      <c r="P272" s="197">
        <v>0</v>
      </c>
      <c r="Q272" s="124" t="s">
        <v>1314</v>
      </c>
    </row>
    <row r="273" spans="1:17" ht="51">
      <c r="A273" s="124" t="s">
        <v>620</v>
      </c>
      <c r="B273" s="124"/>
      <c r="C273" s="125" t="s">
        <v>714</v>
      </c>
      <c r="D273" s="195">
        <v>43249</v>
      </c>
      <c r="E273" s="124" t="s">
        <v>20</v>
      </c>
      <c r="F273" s="124">
        <v>10811</v>
      </c>
      <c r="G273" s="124"/>
      <c r="H273" s="128" t="s">
        <v>14552</v>
      </c>
      <c r="I273" s="124"/>
      <c r="J273" s="124"/>
      <c r="K273" s="124"/>
      <c r="L273" s="124"/>
      <c r="M273" s="197">
        <v>137003.26999999999</v>
      </c>
      <c r="N273" s="197">
        <v>0</v>
      </c>
      <c r="O273" s="197">
        <v>939842.43</v>
      </c>
      <c r="P273" s="197">
        <v>0</v>
      </c>
      <c r="Q273" s="124" t="s">
        <v>1314</v>
      </c>
    </row>
    <row r="274" spans="1:17" ht="76.5">
      <c r="A274" s="124">
        <v>291</v>
      </c>
      <c r="B274" s="124"/>
      <c r="C274" s="125" t="s">
        <v>794</v>
      </c>
      <c r="D274" s="195">
        <v>43249</v>
      </c>
      <c r="E274" s="124" t="s">
        <v>6</v>
      </c>
      <c r="F274" s="124">
        <v>748145</v>
      </c>
      <c r="G274" s="124"/>
      <c r="H274" s="128" t="s">
        <v>14553</v>
      </c>
      <c r="I274" s="124"/>
      <c r="J274" s="124"/>
      <c r="K274" s="124"/>
      <c r="L274" s="124"/>
      <c r="M274" s="197">
        <v>0</v>
      </c>
      <c r="N274" s="197">
        <v>1538514.53</v>
      </c>
      <c r="O274" s="197">
        <v>0</v>
      </c>
      <c r="P274" s="197">
        <v>10554209.68</v>
      </c>
      <c r="Q274" s="124" t="s">
        <v>1314</v>
      </c>
    </row>
    <row r="275" spans="1:17" ht="51">
      <c r="A275" s="124" t="s">
        <v>620</v>
      </c>
      <c r="B275" s="124"/>
      <c r="C275" s="125" t="s">
        <v>714</v>
      </c>
      <c r="D275" s="195">
        <v>43249</v>
      </c>
      <c r="E275" s="124" t="s">
        <v>20</v>
      </c>
      <c r="F275" s="124">
        <v>10723</v>
      </c>
      <c r="G275" s="124"/>
      <c r="H275" s="128" t="s">
        <v>14554</v>
      </c>
      <c r="I275" s="124"/>
      <c r="J275" s="124"/>
      <c r="K275" s="124"/>
      <c r="L275" s="124"/>
      <c r="M275" s="197">
        <v>1973874.5</v>
      </c>
      <c r="N275" s="197">
        <v>0</v>
      </c>
      <c r="O275" s="197">
        <v>13540779.07</v>
      </c>
      <c r="P275" s="197">
        <v>0</v>
      </c>
      <c r="Q275" s="124" t="s">
        <v>1314</v>
      </c>
    </row>
    <row r="276" spans="1:17" ht="51">
      <c r="A276" s="124" t="s">
        <v>620</v>
      </c>
      <c r="B276" s="124"/>
      <c r="C276" s="125" t="s">
        <v>714</v>
      </c>
      <c r="D276" s="195">
        <v>43249</v>
      </c>
      <c r="E276" s="124" t="s">
        <v>20</v>
      </c>
      <c r="F276" s="124">
        <v>10724</v>
      </c>
      <c r="G276" s="124"/>
      <c r="H276" s="128" t="s">
        <v>14555</v>
      </c>
      <c r="I276" s="124"/>
      <c r="J276" s="124"/>
      <c r="K276" s="124"/>
      <c r="L276" s="124"/>
      <c r="M276" s="197">
        <v>26282.19</v>
      </c>
      <c r="N276" s="197">
        <v>0</v>
      </c>
      <c r="O276" s="197">
        <v>180295.82</v>
      </c>
      <c r="P276" s="197">
        <v>0</v>
      </c>
      <c r="Q276" s="124" t="s">
        <v>1314</v>
      </c>
    </row>
    <row r="277" spans="1:17" ht="51">
      <c r="A277" s="124" t="s">
        <v>620</v>
      </c>
      <c r="B277" s="124"/>
      <c r="C277" s="125" t="s">
        <v>714</v>
      </c>
      <c r="D277" s="195">
        <v>43249</v>
      </c>
      <c r="E277" s="124" t="s">
        <v>20</v>
      </c>
      <c r="F277" s="124">
        <v>10744</v>
      </c>
      <c r="G277" s="124"/>
      <c r="H277" s="128" t="s">
        <v>14556</v>
      </c>
      <c r="I277" s="124"/>
      <c r="J277" s="124"/>
      <c r="K277" s="124"/>
      <c r="L277" s="124"/>
      <c r="M277" s="197">
        <v>7414.74</v>
      </c>
      <c r="N277" s="197">
        <v>0</v>
      </c>
      <c r="O277" s="197">
        <v>50865.120000000003</v>
      </c>
      <c r="P277" s="197">
        <v>0</v>
      </c>
      <c r="Q277" s="124" t="s">
        <v>1314</v>
      </c>
    </row>
    <row r="278" spans="1:17" ht="51">
      <c r="A278" s="124" t="s">
        <v>620</v>
      </c>
      <c r="B278" s="124"/>
      <c r="C278" s="125" t="s">
        <v>714</v>
      </c>
      <c r="D278" s="195">
        <v>43249</v>
      </c>
      <c r="E278" s="124" t="s">
        <v>20</v>
      </c>
      <c r="F278" s="124">
        <v>10743</v>
      </c>
      <c r="G278" s="124"/>
      <c r="H278" s="128" t="s">
        <v>14557</v>
      </c>
      <c r="I278" s="124"/>
      <c r="J278" s="124"/>
      <c r="K278" s="124"/>
      <c r="L278" s="124"/>
      <c r="M278" s="197">
        <v>541044.79</v>
      </c>
      <c r="N278" s="197">
        <v>0</v>
      </c>
      <c r="O278" s="197">
        <v>3711567.26</v>
      </c>
      <c r="P278" s="197">
        <v>0</v>
      </c>
      <c r="Q278" s="124" t="s">
        <v>1314</v>
      </c>
    </row>
    <row r="279" spans="1:17" ht="51">
      <c r="A279" s="124" t="s">
        <v>620</v>
      </c>
      <c r="B279" s="124"/>
      <c r="C279" s="125" t="s">
        <v>714</v>
      </c>
      <c r="D279" s="195">
        <v>43249</v>
      </c>
      <c r="E279" s="124" t="s">
        <v>20</v>
      </c>
      <c r="F279" s="124">
        <v>10745</v>
      </c>
      <c r="G279" s="124"/>
      <c r="H279" s="128" t="s">
        <v>14558</v>
      </c>
      <c r="I279" s="124"/>
      <c r="J279" s="124"/>
      <c r="K279" s="124"/>
      <c r="L279" s="124"/>
      <c r="M279" s="197">
        <v>9297.94</v>
      </c>
      <c r="N279" s="197">
        <v>0</v>
      </c>
      <c r="O279" s="197">
        <v>63783.87</v>
      </c>
      <c r="P279" s="197">
        <v>0</v>
      </c>
      <c r="Q279" s="124" t="s">
        <v>1314</v>
      </c>
    </row>
    <row r="280" spans="1:17" ht="51">
      <c r="A280" s="124" t="s">
        <v>620</v>
      </c>
      <c r="B280" s="124"/>
      <c r="C280" s="125" t="s">
        <v>714</v>
      </c>
      <c r="D280" s="195">
        <v>43249</v>
      </c>
      <c r="E280" s="124" t="s">
        <v>20</v>
      </c>
      <c r="F280" s="124">
        <v>10746</v>
      </c>
      <c r="G280" s="124"/>
      <c r="H280" s="128" t="s">
        <v>14559</v>
      </c>
      <c r="I280" s="124"/>
      <c r="J280" s="124"/>
      <c r="K280" s="124"/>
      <c r="L280" s="124"/>
      <c r="M280" s="197">
        <v>684966.12</v>
      </c>
      <c r="N280" s="197">
        <v>0</v>
      </c>
      <c r="O280" s="197">
        <v>4698867.58</v>
      </c>
      <c r="P280" s="197">
        <v>0</v>
      </c>
      <c r="Q280" s="124" t="s">
        <v>1314</v>
      </c>
    </row>
    <row r="281" spans="1:17" ht="51">
      <c r="A281" s="124" t="s">
        <v>620</v>
      </c>
      <c r="B281" s="124"/>
      <c r="C281" s="125" t="s">
        <v>714</v>
      </c>
      <c r="D281" s="195">
        <v>43249</v>
      </c>
      <c r="E281" s="124" t="s">
        <v>20</v>
      </c>
      <c r="F281" s="124">
        <v>10765</v>
      </c>
      <c r="G281" s="124"/>
      <c r="H281" s="128" t="s">
        <v>14560</v>
      </c>
      <c r="I281" s="124"/>
      <c r="J281" s="124"/>
      <c r="K281" s="124"/>
      <c r="L281" s="124"/>
      <c r="M281" s="197">
        <v>7438.36</v>
      </c>
      <c r="N281" s="197">
        <v>0</v>
      </c>
      <c r="O281" s="197">
        <v>51027.15</v>
      </c>
      <c r="P281" s="197">
        <v>0</v>
      </c>
      <c r="Q281" s="124" t="s">
        <v>1314</v>
      </c>
    </row>
    <row r="282" spans="1:17" ht="51">
      <c r="A282" s="124" t="s">
        <v>620</v>
      </c>
      <c r="B282" s="124"/>
      <c r="C282" s="125" t="s">
        <v>714</v>
      </c>
      <c r="D282" s="195">
        <v>43249</v>
      </c>
      <c r="E282" s="124" t="s">
        <v>20</v>
      </c>
      <c r="F282" s="124">
        <v>10768</v>
      </c>
      <c r="G282" s="124"/>
      <c r="H282" s="128" t="s">
        <v>14561</v>
      </c>
      <c r="I282" s="124"/>
      <c r="J282" s="124"/>
      <c r="K282" s="124"/>
      <c r="L282" s="124"/>
      <c r="M282" s="197">
        <v>1838.51</v>
      </c>
      <c r="N282" s="197">
        <v>0</v>
      </c>
      <c r="O282" s="197">
        <v>12612.18</v>
      </c>
      <c r="P282" s="197">
        <v>0</v>
      </c>
      <c r="Q282" s="124" t="s">
        <v>1314</v>
      </c>
    </row>
    <row r="283" spans="1:17" ht="51">
      <c r="A283" s="124" t="s">
        <v>620</v>
      </c>
      <c r="B283" s="124"/>
      <c r="C283" s="125" t="s">
        <v>714</v>
      </c>
      <c r="D283" s="195">
        <v>43249</v>
      </c>
      <c r="E283" s="124" t="s">
        <v>20</v>
      </c>
      <c r="F283" s="124">
        <v>10769</v>
      </c>
      <c r="G283" s="124"/>
      <c r="H283" s="128" t="s">
        <v>14562</v>
      </c>
      <c r="I283" s="124"/>
      <c r="J283" s="124"/>
      <c r="K283" s="124"/>
      <c r="L283" s="124"/>
      <c r="M283" s="197">
        <v>122530.64</v>
      </c>
      <c r="N283" s="197">
        <v>0</v>
      </c>
      <c r="O283" s="197">
        <v>840560.19</v>
      </c>
      <c r="P283" s="197">
        <v>0</v>
      </c>
      <c r="Q283" s="124" t="s">
        <v>1314</v>
      </c>
    </row>
    <row r="284" spans="1:17" ht="51">
      <c r="A284" s="124" t="s">
        <v>620</v>
      </c>
      <c r="B284" s="124"/>
      <c r="C284" s="125" t="s">
        <v>714</v>
      </c>
      <c r="D284" s="195">
        <v>43249</v>
      </c>
      <c r="E284" s="124" t="s">
        <v>20</v>
      </c>
      <c r="F284" s="124">
        <v>10766</v>
      </c>
      <c r="G284" s="124"/>
      <c r="H284" s="128" t="s">
        <v>14563</v>
      </c>
      <c r="I284" s="124"/>
      <c r="J284" s="124"/>
      <c r="K284" s="124"/>
      <c r="L284" s="124"/>
      <c r="M284" s="197">
        <v>527857.56000000006</v>
      </c>
      <c r="N284" s="197">
        <v>0</v>
      </c>
      <c r="O284" s="197">
        <v>3621102.86</v>
      </c>
      <c r="P284" s="197">
        <v>0</v>
      </c>
      <c r="Q284" s="124" t="s">
        <v>1314</v>
      </c>
    </row>
    <row r="285" spans="1:17" ht="51">
      <c r="A285" s="124" t="s">
        <v>620</v>
      </c>
      <c r="B285" s="124"/>
      <c r="C285" s="125" t="s">
        <v>714</v>
      </c>
      <c r="D285" s="195">
        <v>43250</v>
      </c>
      <c r="E285" s="124" t="s">
        <v>20</v>
      </c>
      <c r="F285" s="124">
        <v>10813</v>
      </c>
      <c r="G285" s="124"/>
      <c r="H285" s="128" t="s">
        <v>14564</v>
      </c>
      <c r="I285" s="124"/>
      <c r="J285" s="124"/>
      <c r="K285" s="124"/>
      <c r="L285" s="124"/>
      <c r="M285" s="197">
        <v>1216812.72</v>
      </c>
      <c r="N285" s="197">
        <v>0</v>
      </c>
      <c r="O285" s="197">
        <v>8347335.2599999998</v>
      </c>
      <c r="P285" s="197">
        <v>0</v>
      </c>
      <c r="Q285" s="124" t="s">
        <v>1314</v>
      </c>
    </row>
    <row r="286" spans="1:17" ht="63.75">
      <c r="A286" s="124">
        <v>47</v>
      </c>
      <c r="B286" s="124"/>
      <c r="C286" s="125" t="s">
        <v>699</v>
      </c>
      <c r="D286" s="195">
        <v>43250</v>
      </c>
      <c r="E286" s="124" t="s">
        <v>6</v>
      </c>
      <c r="F286" s="124">
        <v>749981</v>
      </c>
      <c r="G286" s="124"/>
      <c r="H286" s="128" t="s">
        <v>14565</v>
      </c>
      <c r="I286" s="124"/>
      <c r="J286" s="124"/>
      <c r="K286" s="124"/>
      <c r="L286" s="124"/>
      <c r="M286" s="197">
        <v>0</v>
      </c>
      <c r="N286" s="197">
        <v>608510.81999999995</v>
      </c>
      <c r="O286" s="197">
        <v>0</v>
      </c>
      <c r="P286" s="197">
        <v>4174384.23</v>
      </c>
      <c r="Q286" s="124" t="s">
        <v>1314</v>
      </c>
    </row>
    <row r="287" spans="1:17" ht="63.75">
      <c r="A287" s="124">
        <v>47</v>
      </c>
      <c r="B287" s="124"/>
      <c r="C287" s="125" t="s">
        <v>699</v>
      </c>
      <c r="D287" s="195">
        <v>43250</v>
      </c>
      <c r="E287" s="124" t="s">
        <v>11</v>
      </c>
      <c r="F287" s="124">
        <v>749981</v>
      </c>
      <c r="G287" s="124"/>
      <c r="H287" s="128" t="s">
        <v>14566</v>
      </c>
      <c r="I287" s="124"/>
      <c r="J287" s="124"/>
      <c r="K287" s="124"/>
      <c r="L287" s="124"/>
      <c r="M287" s="197">
        <v>7.29</v>
      </c>
      <c r="N287" s="197">
        <v>0</v>
      </c>
      <c r="O287" s="197">
        <v>50.01</v>
      </c>
      <c r="P287" s="197">
        <v>0</v>
      </c>
      <c r="Q287" s="124" t="s">
        <v>1314</v>
      </c>
    </row>
    <row r="288" spans="1:17" ht="51">
      <c r="A288" s="124" t="s">
        <v>619</v>
      </c>
      <c r="B288" s="124"/>
      <c r="C288" s="125" t="s">
        <v>713</v>
      </c>
      <c r="D288" s="195">
        <v>43250</v>
      </c>
      <c r="E288" s="124" t="s">
        <v>23</v>
      </c>
      <c r="F288" s="124">
        <v>17944</v>
      </c>
      <c r="G288" s="124"/>
      <c r="H288" s="128" t="s">
        <v>14567</v>
      </c>
      <c r="I288" s="124"/>
      <c r="J288" s="124"/>
      <c r="K288" s="124"/>
      <c r="L288" s="124"/>
      <c r="M288" s="197">
        <v>0</v>
      </c>
      <c r="N288" s="197">
        <v>0</v>
      </c>
      <c r="O288" s="197">
        <v>0.02</v>
      </c>
      <c r="P288" s="197">
        <v>0</v>
      </c>
      <c r="Q288" s="124" t="s">
        <v>1314</v>
      </c>
    </row>
    <row r="290" spans="8:16">
      <c r="H290" s="343" t="s">
        <v>637</v>
      </c>
      <c r="I290" s="343"/>
      <c r="J290" s="343"/>
      <c r="K290" s="343"/>
      <c r="L290" s="343"/>
      <c r="M290" s="202">
        <f>+SUBTOTAL(9,M10:M288)</f>
        <v>49609335.529999986</v>
      </c>
      <c r="N290" s="202">
        <f>+SUBTOTAL(9,N10:N288)</f>
        <v>171907822.50000003</v>
      </c>
      <c r="O290" s="202">
        <f>+SUBTOTAL(9,O10:O288)</f>
        <v>340320042.02999967</v>
      </c>
      <c r="P290" s="202">
        <f>+SUBTOTAL(9,P10:P288)</f>
        <v>1179287662.7500002</v>
      </c>
    </row>
  </sheetData>
  <sheetProtection formatCells="0" formatColumns="0" formatRows="0" insertColumns="0" insertRows="0" insertHyperlinks="0" sort="0" autoFilter="0" pivotTables="0"/>
  <autoFilter ref="A8:Q166"/>
  <mergeCells count="22">
    <mergeCell ref="C8:C9"/>
    <mergeCell ref="A8:A9"/>
    <mergeCell ref="B8:B9"/>
    <mergeCell ref="D8:D9"/>
    <mergeCell ref="E8:E9"/>
    <mergeCell ref="F8:F9"/>
    <mergeCell ref="I7:J7"/>
    <mergeCell ref="K7:L7"/>
    <mergeCell ref="G8:G9"/>
    <mergeCell ref="H8:H9"/>
    <mergeCell ref="H290:L290"/>
    <mergeCell ref="Q8:Q9"/>
    <mergeCell ref="N8:N9"/>
    <mergeCell ref="P8:P9"/>
    <mergeCell ref="M7:N7"/>
    <mergeCell ref="I8:I9"/>
    <mergeCell ref="J8:J9"/>
    <mergeCell ref="K8:K9"/>
    <mergeCell ref="O7:P7"/>
    <mergeCell ref="M8:M9"/>
    <mergeCell ref="O8:O9"/>
    <mergeCell ref="L8:L9"/>
  </mergeCells>
  <pageMargins left="0.31496062992125984" right="0.19685039370078741" top="0.31496062992125984" bottom="0.74803149606299213" header="0.31496062992125984" footer="0.31496062992125984"/>
  <pageSetup scale="58" orientation="landscape"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O95"/>
  <sheetViews>
    <sheetView view="pageBreakPreview" zoomScaleNormal="85" zoomScaleSheetLayoutView="100" workbookViewId="0">
      <pane ySplit="8" topLeftCell="A89" activePane="bottomLeft" state="frozen"/>
      <selection activeCell="G12" sqref="G12:K12"/>
      <selection pane="bottomLeft" activeCell="B93" sqref="B93"/>
    </sheetView>
  </sheetViews>
  <sheetFormatPr baseColWidth="10" defaultRowHeight="12.75"/>
  <cols>
    <col min="1" max="1" width="6.140625" style="153" customWidth="1"/>
    <col min="2" max="2" width="4.140625" style="153" bestFit="1" customWidth="1"/>
    <col min="3" max="3" width="30.7109375" style="153" customWidth="1"/>
    <col min="4" max="4" width="11.5703125" style="218" bestFit="1" customWidth="1"/>
    <col min="5" max="5" width="9.7109375" style="122" customWidth="1"/>
    <col min="6" max="6" width="11.7109375" style="122" customWidth="1"/>
    <col min="7" max="7" width="60.28515625" style="194" customWidth="1"/>
    <col min="8" max="12" width="6.7109375" style="118" customWidth="1"/>
    <col min="13" max="14" width="14.42578125" style="198" bestFit="1" customWidth="1"/>
    <col min="15" max="15" width="15.42578125" style="198" customWidth="1"/>
    <col min="16" max="16384" width="11.42578125" style="118"/>
  </cols>
  <sheetData>
    <row r="1" spans="1:15">
      <c r="A1" s="206" t="s">
        <v>1400</v>
      </c>
      <c r="B1" s="206"/>
      <c r="C1" s="206"/>
      <c r="D1" s="230"/>
      <c r="E1" s="230"/>
      <c r="F1" s="230"/>
      <c r="G1" s="206"/>
      <c r="H1" s="206"/>
      <c r="I1" s="206"/>
      <c r="J1" s="206"/>
      <c r="K1" s="206"/>
      <c r="L1" s="206"/>
      <c r="M1" s="221"/>
      <c r="N1" s="221"/>
      <c r="O1" s="221"/>
    </row>
    <row r="2" spans="1:15">
      <c r="A2" s="206" t="s">
        <v>38</v>
      </c>
      <c r="B2" s="206"/>
      <c r="C2" s="206"/>
      <c r="D2" s="230"/>
      <c r="E2" s="230"/>
      <c r="F2" s="230"/>
      <c r="G2" s="206"/>
      <c r="H2" s="206"/>
      <c r="I2" s="206"/>
      <c r="J2" s="206"/>
      <c r="K2" s="206"/>
      <c r="L2" s="206"/>
      <c r="M2" s="221"/>
      <c r="N2" s="221"/>
      <c r="O2" s="221"/>
    </row>
    <row r="3" spans="1:15">
      <c r="A3" s="206" t="s">
        <v>39</v>
      </c>
      <c r="B3" s="206"/>
      <c r="C3" s="206"/>
      <c r="D3" s="230"/>
      <c r="E3" s="230"/>
      <c r="F3" s="230"/>
      <c r="G3" s="206"/>
      <c r="H3" s="206"/>
      <c r="I3" s="206"/>
      <c r="J3" s="206"/>
      <c r="K3" s="206"/>
      <c r="L3" s="206"/>
      <c r="M3" s="221"/>
      <c r="N3" s="221"/>
      <c r="O3" s="221"/>
    </row>
    <row r="4" spans="1:15">
      <c r="A4" s="206" t="str">
        <f>+'CUT MN'!A4</f>
        <v>CORRESPONDIENTE AL PERIODO DE ENERO A MAYO DE 2018</v>
      </c>
      <c r="B4" s="206"/>
      <c r="C4" s="206"/>
      <c r="D4" s="230"/>
      <c r="E4" s="230"/>
      <c r="F4" s="230"/>
      <c r="G4" s="206"/>
      <c r="H4" s="206"/>
      <c r="I4" s="206"/>
      <c r="J4" s="206"/>
      <c r="K4" s="206"/>
      <c r="L4" s="206"/>
      <c r="M4" s="221"/>
      <c r="N4" s="221"/>
      <c r="O4" s="221"/>
    </row>
    <row r="5" spans="1:15">
      <c r="A5" s="121" t="str">
        <f>+'CUT MN'!A5</f>
        <v>ACTUALIZADO AL : 6 de junio de 2018</v>
      </c>
      <c r="B5" s="121"/>
      <c r="C5" s="121"/>
      <c r="D5" s="231"/>
      <c r="E5" s="231"/>
      <c r="F5" s="231"/>
      <c r="G5" s="121"/>
      <c r="H5" s="121"/>
      <c r="I5" s="121"/>
      <c r="J5" s="121"/>
      <c r="K5" s="121"/>
      <c r="L5" s="121"/>
      <c r="M5" s="238"/>
      <c r="N5" s="238"/>
      <c r="O5" s="238"/>
    </row>
    <row r="6" spans="1:15">
      <c r="A6" s="111"/>
      <c r="B6" s="136"/>
      <c r="C6" s="137"/>
      <c r="D6" s="138"/>
      <c r="E6" s="137"/>
      <c r="F6" s="137"/>
      <c r="G6" s="191"/>
      <c r="H6" s="139"/>
      <c r="I6" s="139"/>
      <c r="J6" s="139"/>
      <c r="K6" s="139"/>
      <c r="L6" s="139"/>
      <c r="M6" s="140"/>
      <c r="N6" s="140"/>
      <c r="O6" s="199"/>
    </row>
    <row r="7" spans="1:15">
      <c r="A7" s="142"/>
      <c r="B7" s="142"/>
      <c r="C7" s="142"/>
      <c r="D7" s="143"/>
      <c r="E7" s="142"/>
      <c r="F7" s="142"/>
      <c r="G7" s="192"/>
      <c r="H7" s="341" t="s">
        <v>1348</v>
      </c>
      <c r="I7" s="341"/>
      <c r="J7" s="341" t="s">
        <v>1347</v>
      </c>
      <c r="K7" s="341"/>
      <c r="L7" s="208"/>
      <c r="M7" s="196"/>
      <c r="N7" s="196"/>
      <c r="O7" s="200"/>
    </row>
    <row r="8" spans="1:15" ht="25.5">
      <c r="A8" s="210" t="s">
        <v>1349</v>
      </c>
      <c r="B8" s="210" t="s">
        <v>1350</v>
      </c>
      <c r="C8" s="209" t="s">
        <v>1361</v>
      </c>
      <c r="D8" s="148" t="s">
        <v>1363</v>
      </c>
      <c r="E8" s="147" t="s">
        <v>632</v>
      </c>
      <c r="F8" s="147" t="s">
        <v>633</v>
      </c>
      <c r="G8" s="147" t="s">
        <v>42</v>
      </c>
      <c r="H8" s="210" t="s">
        <v>1352</v>
      </c>
      <c r="I8" s="210" t="s">
        <v>1353</v>
      </c>
      <c r="J8" s="210" t="s">
        <v>1351</v>
      </c>
      <c r="K8" s="210" t="s">
        <v>1354</v>
      </c>
      <c r="L8" s="207" t="s">
        <v>1399</v>
      </c>
      <c r="M8" s="229" t="s">
        <v>1355</v>
      </c>
      <c r="N8" s="229" t="s">
        <v>1356</v>
      </c>
      <c r="O8" s="149" t="s">
        <v>1359</v>
      </c>
    </row>
    <row r="9" spans="1:15" ht="51">
      <c r="A9" s="150" t="s">
        <v>619</v>
      </c>
      <c r="B9" s="261" t="s">
        <v>1279</v>
      </c>
      <c r="C9" s="125" t="s">
        <v>713</v>
      </c>
      <c r="D9" s="151" t="s">
        <v>5301</v>
      </c>
      <c r="E9" s="150">
        <v>17</v>
      </c>
      <c r="F9" s="150" t="s">
        <v>1280</v>
      </c>
      <c r="G9" s="152" t="s">
        <v>5302</v>
      </c>
      <c r="H9" s="152"/>
      <c r="I9" s="152"/>
      <c r="J9" s="152"/>
      <c r="K9" s="152"/>
      <c r="L9" s="152"/>
      <c r="M9" s="239">
        <v>19595.14</v>
      </c>
      <c r="N9" s="239"/>
      <c r="O9" s="240">
        <f t="shared" ref="O9:O71" si="0">+M9+N9</f>
        <v>19595.14</v>
      </c>
    </row>
    <row r="10" spans="1:15" ht="51">
      <c r="A10" s="150">
        <v>132</v>
      </c>
      <c r="B10" s="261" t="s">
        <v>1368</v>
      </c>
      <c r="C10" s="125" t="s">
        <v>728</v>
      </c>
      <c r="D10" s="151" t="s">
        <v>3682</v>
      </c>
      <c r="E10" s="150">
        <v>277</v>
      </c>
      <c r="F10" s="150" t="s">
        <v>3683</v>
      </c>
      <c r="G10" s="152" t="s">
        <v>3684</v>
      </c>
      <c r="H10" s="152"/>
      <c r="I10" s="152"/>
      <c r="J10" s="152"/>
      <c r="K10" s="152"/>
      <c r="L10" s="152"/>
      <c r="M10" s="239">
        <v>31845698.469999999</v>
      </c>
      <c r="N10" s="239"/>
      <c r="O10" s="240">
        <f t="shared" si="0"/>
        <v>31845698.469999999</v>
      </c>
    </row>
    <row r="11" spans="1:15" ht="51">
      <c r="A11" s="150">
        <v>225</v>
      </c>
      <c r="B11" s="261" t="s">
        <v>1279</v>
      </c>
      <c r="C11" s="125" t="s">
        <v>766</v>
      </c>
      <c r="D11" s="151" t="s">
        <v>5306</v>
      </c>
      <c r="E11" s="150">
        <v>689</v>
      </c>
      <c r="F11" s="150" t="s">
        <v>5307</v>
      </c>
      <c r="G11" s="152" t="s">
        <v>5308</v>
      </c>
      <c r="H11" s="152"/>
      <c r="I11" s="152"/>
      <c r="J11" s="152"/>
      <c r="K11" s="152"/>
      <c r="L11" s="152"/>
      <c r="M11" s="239">
        <v>0.02</v>
      </c>
      <c r="N11" s="239"/>
      <c r="O11" s="240">
        <f t="shared" si="0"/>
        <v>0.02</v>
      </c>
    </row>
    <row r="12" spans="1:15" ht="51">
      <c r="A12" s="150" t="s">
        <v>617</v>
      </c>
      <c r="B12" s="261" t="s">
        <v>1278</v>
      </c>
      <c r="C12" s="125" t="s">
        <v>713</v>
      </c>
      <c r="D12" s="151" t="s">
        <v>7294</v>
      </c>
      <c r="E12" s="150" t="s">
        <v>7295</v>
      </c>
      <c r="F12" s="150" t="s">
        <v>7296</v>
      </c>
      <c r="G12" s="152" t="s">
        <v>7297</v>
      </c>
      <c r="H12" s="152"/>
      <c r="I12" s="152"/>
      <c r="J12" s="152"/>
      <c r="K12" s="152"/>
      <c r="L12" s="152"/>
      <c r="M12" s="239">
        <v>4254305</v>
      </c>
      <c r="N12" s="239"/>
      <c r="O12" s="240">
        <f t="shared" si="0"/>
        <v>4254305</v>
      </c>
    </row>
    <row r="13" spans="1:15" ht="51">
      <c r="A13" s="150" t="s">
        <v>619</v>
      </c>
      <c r="B13" s="261" t="s">
        <v>1279</v>
      </c>
      <c r="C13" s="125" t="s">
        <v>713</v>
      </c>
      <c r="D13" s="151" t="s">
        <v>7298</v>
      </c>
      <c r="E13" s="150" t="s">
        <v>7301</v>
      </c>
      <c r="F13" s="150" t="s">
        <v>1280</v>
      </c>
      <c r="G13" s="152" t="s">
        <v>7302</v>
      </c>
      <c r="H13" s="152"/>
      <c r="I13" s="152"/>
      <c r="J13" s="152"/>
      <c r="K13" s="152"/>
      <c r="L13" s="152"/>
      <c r="M13" s="239">
        <v>361.35</v>
      </c>
      <c r="N13" s="239"/>
      <c r="O13" s="240">
        <f t="shared" si="0"/>
        <v>361.35</v>
      </c>
    </row>
    <row r="14" spans="1:15" ht="63.75">
      <c r="A14" s="150" t="s">
        <v>617</v>
      </c>
      <c r="B14" s="261" t="s">
        <v>1278</v>
      </c>
      <c r="C14" s="125" t="s">
        <v>713</v>
      </c>
      <c r="D14" s="151" t="s">
        <v>7303</v>
      </c>
      <c r="E14" s="150" t="s">
        <v>7304</v>
      </c>
      <c r="F14" s="150" t="s">
        <v>7305</v>
      </c>
      <c r="G14" s="152" t="s">
        <v>7306</v>
      </c>
      <c r="H14" s="152"/>
      <c r="I14" s="152"/>
      <c r="J14" s="152"/>
      <c r="K14" s="152"/>
      <c r="L14" s="152"/>
      <c r="M14" s="239">
        <v>405763.19</v>
      </c>
      <c r="N14" s="239"/>
      <c r="O14" s="240">
        <f t="shared" si="0"/>
        <v>405763.19</v>
      </c>
    </row>
    <row r="15" spans="1:15" ht="38.25">
      <c r="A15" s="150">
        <v>132</v>
      </c>
      <c r="B15" s="261" t="s">
        <v>1278</v>
      </c>
      <c r="C15" s="125" t="s">
        <v>728</v>
      </c>
      <c r="D15" s="151">
        <v>43234</v>
      </c>
      <c r="E15" s="150">
        <v>2431</v>
      </c>
      <c r="F15" s="150" t="s">
        <v>14568</v>
      </c>
      <c r="G15" s="152" t="s">
        <v>14569</v>
      </c>
      <c r="H15" s="152"/>
      <c r="I15" s="152"/>
      <c r="J15" s="152"/>
      <c r="K15" s="152"/>
      <c r="L15" s="152"/>
      <c r="M15" s="239">
        <v>20000000</v>
      </c>
      <c r="N15" s="239"/>
      <c r="O15" s="240">
        <f t="shared" si="0"/>
        <v>20000000</v>
      </c>
    </row>
    <row r="16" spans="1:15" ht="51">
      <c r="A16" s="150" t="s">
        <v>617</v>
      </c>
      <c r="B16" s="261" t="s">
        <v>1278</v>
      </c>
      <c r="C16" s="125" t="s">
        <v>713</v>
      </c>
      <c r="D16" s="151">
        <v>43235</v>
      </c>
      <c r="E16" s="150">
        <v>2466</v>
      </c>
      <c r="F16" s="150" t="s">
        <v>14570</v>
      </c>
      <c r="G16" s="152" t="s">
        <v>14571</v>
      </c>
      <c r="H16" s="152"/>
      <c r="I16" s="152"/>
      <c r="J16" s="152"/>
      <c r="K16" s="152"/>
      <c r="L16" s="152"/>
      <c r="M16" s="239">
        <v>702.81</v>
      </c>
      <c r="N16" s="239"/>
      <c r="O16" s="240">
        <f t="shared" si="0"/>
        <v>702.81</v>
      </c>
    </row>
    <row r="17" spans="1:15" ht="51">
      <c r="A17" s="150" t="s">
        <v>617</v>
      </c>
      <c r="B17" s="261" t="s">
        <v>1278</v>
      </c>
      <c r="C17" s="125" t="s">
        <v>713</v>
      </c>
      <c r="D17" s="151">
        <v>43245</v>
      </c>
      <c r="E17" s="150">
        <v>2866</v>
      </c>
      <c r="F17" s="150" t="s">
        <v>14572</v>
      </c>
      <c r="G17" s="152" t="s">
        <v>14573</v>
      </c>
      <c r="H17" s="152"/>
      <c r="I17" s="152"/>
      <c r="J17" s="152"/>
      <c r="K17" s="152"/>
      <c r="L17" s="152"/>
      <c r="M17" s="239">
        <v>268527.24</v>
      </c>
      <c r="N17" s="239"/>
      <c r="O17" s="240">
        <f t="shared" si="0"/>
        <v>268527.24</v>
      </c>
    </row>
    <row r="18" spans="1:15" ht="51">
      <c r="A18" s="150" t="s">
        <v>617</v>
      </c>
      <c r="B18" s="261" t="s">
        <v>1278</v>
      </c>
      <c r="C18" s="125" t="s">
        <v>713</v>
      </c>
      <c r="D18" s="151">
        <v>43245</v>
      </c>
      <c r="E18" s="150">
        <v>2867</v>
      </c>
      <c r="F18" s="150" t="s">
        <v>7305</v>
      </c>
      <c r="G18" s="152" t="s">
        <v>14574</v>
      </c>
      <c r="H18" s="152"/>
      <c r="I18" s="152"/>
      <c r="J18" s="152"/>
      <c r="K18" s="152"/>
      <c r="L18" s="152"/>
      <c r="M18" s="239">
        <v>223596.31</v>
      </c>
      <c r="N18" s="239"/>
      <c r="O18" s="240">
        <f t="shared" si="0"/>
        <v>223596.31</v>
      </c>
    </row>
    <row r="19" spans="1:15" ht="51">
      <c r="A19" s="150">
        <v>513</v>
      </c>
      <c r="B19" s="261" t="s">
        <v>1309</v>
      </c>
      <c r="C19" s="125" t="s">
        <v>201</v>
      </c>
      <c r="D19" s="151" t="s">
        <v>3682</v>
      </c>
      <c r="E19" s="150">
        <v>277</v>
      </c>
      <c r="F19" s="150" t="s">
        <v>3690</v>
      </c>
      <c r="G19" s="152" t="s">
        <v>3684</v>
      </c>
      <c r="H19" s="152"/>
      <c r="I19" s="152"/>
      <c r="J19" s="152"/>
      <c r="K19" s="152"/>
      <c r="L19" s="152"/>
      <c r="M19" s="239"/>
      <c r="N19" s="239">
        <v>31845698.469999999</v>
      </c>
      <c r="O19" s="240">
        <f t="shared" si="0"/>
        <v>31845698.469999999</v>
      </c>
    </row>
    <row r="20" spans="1:15" ht="51">
      <c r="A20" s="150" t="s">
        <v>619</v>
      </c>
      <c r="B20" s="261" t="s">
        <v>1279</v>
      </c>
      <c r="C20" s="125" t="s">
        <v>713</v>
      </c>
      <c r="D20" s="151" t="s">
        <v>5303</v>
      </c>
      <c r="E20" s="150">
        <v>631</v>
      </c>
      <c r="F20" s="150" t="s">
        <v>1280</v>
      </c>
      <c r="G20" s="152" t="s">
        <v>5304</v>
      </c>
      <c r="H20" s="152"/>
      <c r="I20" s="152"/>
      <c r="J20" s="152"/>
      <c r="K20" s="152"/>
      <c r="L20" s="152"/>
      <c r="M20" s="239"/>
      <c r="N20" s="239">
        <v>2368.59</v>
      </c>
      <c r="O20" s="240">
        <f t="shared" si="0"/>
        <v>2368.59</v>
      </c>
    </row>
    <row r="21" spans="1:15" ht="51">
      <c r="A21" s="150" t="s">
        <v>619</v>
      </c>
      <c r="B21" s="261" t="s">
        <v>1279</v>
      </c>
      <c r="C21" s="125" t="s">
        <v>713</v>
      </c>
      <c r="D21" s="151" t="s">
        <v>5303</v>
      </c>
      <c r="E21" s="150">
        <v>632</v>
      </c>
      <c r="F21" s="150" t="s">
        <v>1280</v>
      </c>
      <c r="G21" s="152" t="s">
        <v>5305</v>
      </c>
      <c r="H21" s="152"/>
      <c r="I21" s="152"/>
      <c r="J21" s="152"/>
      <c r="K21" s="152"/>
      <c r="L21" s="152"/>
      <c r="M21" s="239"/>
      <c r="N21" s="239">
        <v>1.88</v>
      </c>
      <c r="O21" s="240">
        <f t="shared" si="0"/>
        <v>1.88</v>
      </c>
    </row>
    <row r="22" spans="1:15" ht="51">
      <c r="A22" s="150" t="s">
        <v>619</v>
      </c>
      <c r="B22" s="261" t="s">
        <v>1279</v>
      </c>
      <c r="C22" s="125" t="s">
        <v>713</v>
      </c>
      <c r="D22" s="151" t="s">
        <v>5306</v>
      </c>
      <c r="E22" s="150">
        <v>689</v>
      </c>
      <c r="F22" s="150" t="s">
        <v>1280</v>
      </c>
      <c r="G22" s="152" t="s">
        <v>5308</v>
      </c>
      <c r="H22" s="152"/>
      <c r="I22" s="152"/>
      <c r="J22" s="152"/>
      <c r="K22" s="152"/>
      <c r="L22" s="152"/>
      <c r="M22" s="239"/>
      <c r="N22" s="239">
        <v>0.02</v>
      </c>
      <c r="O22" s="240">
        <f t="shared" si="0"/>
        <v>0.02</v>
      </c>
    </row>
    <row r="23" spans="1:15" ht="51">
      <c r="A23" s="150">
        <v>253</v>
      </c>
      <c r="B23" s="261" t="s">
        <v>1278</v>
      </c>
      <c r="C23" s="125" t="s">
        <v>778</v>
      </c>
      <c r="D23" s="151" t="s">
        <v>7294</v>
      </c>
      <c r="E23" s="150" t="s">
        <v>7295</v>
      </c>
      <c r="F23" s="150" t="s">
        <v>7307</v>
      </c>
      <c r="G23" s="152" t="s">
        <v>7297</v>
      </c>
      <c r="H23" s="152"/>
      <c r="I23" s="152"/>
      <c r="J23" s="152"/>
      <c r="K23" s="152"/>
      <c r="L23" s="152"/>
      <c r="M23" s="239"/>
      <c r="N23" s="239">
        <v>4254305</v>
      </c>
      <c r="O23" s="240">
        <f t="shared" si="0"/>
        <v>4254305</v>
      </c>
    </row>
    <row r="24" spans="1:15" ht="51">
      <c r="A24" s="150">
        <v>287</v>
      </c>
      <c r="B24" s="261" t="s">
        <v>1309</v>
      </c>
      <c r="C24" s="125" t="s">
        <v>790</v>
      </c>
      <c r="D24" s="151" t="s">
        <v>7298</v>
      </c>
      <c r="E24" s="150" t="s">
        <v>7299</v>
      </c>
      <c r="F24" s="150" t="s">
        <v>7309</v>
      </c>
      <c r="G24" s="152" t="s">
        <v>7300</v>
      </c>
      <c r="H24" s="152"/>
      <c r="I24" s="152"/>
      <c r="J24" s="152"/>
      <c r="K24" s="152"/>
      <c r="L24" s="152"/>
      <c r="M24" s="239"/>
      <c r="N24" s="239">
        <v>17376.650000000001</v>
      </c>
      <c r="O24" s="240">
        <f t="shared" si="0"/>
        <v>17376.650000000001</v>
      </c>
    </row>
    <row r="25" spans="1:15" ht="51">
      <c r="A25" s="150">
        <v>572</v>
      </c>
      <c r="B25" s="261" t="s">
        <v>1278</v>
      </c>
      <c r="C25" s="125" t="s">
        <v>848</v>
      </c>
      <c r="D25" s="151" t="s">
        <v>7298</v>
      </c>
      <c r="E25" s="150" t="s">
        <v>7301</v>
      </c>
      <c r="F25" s="150" t="s">
        <v>7308</v>
      </c>
      <c r="G25" s="152" t="s">
        <v>7302</v>
      </c>
      <c r="H25" s="152"/>
      <c r="I25" s="152"/>
      <c r="J25" s="152"/>
      <c r="K25" s="152"/>
      <c r="L25" s="152"/>
      <c r="M25" s="239"/>
      <c r="N25" s="239">
        <v>361.35</v>
      </c>
      <c r="O25" s="240">
        <f t="shared" si="0"/>
        <v>361.35</v>
      </c>
    </row>
    <row r="26" spans="1:15" ht="63.75">
      <c r="A26" s="150">
        <v>291</v>
      </c>
      <c r="B26" s="261" t="s">
        <v>1368</v>
      </c>
      <c r="C26" s="125" t="s">
        <v>794</v>
      </c>
      <c r="D26" s="151" t="s">
        <v>7303</v>
      </c>
      <c r="E26" s="150" t="s">
        <v>7304</v>
      </c>
      <c r="F26" s="150" t="s">
        <v>7310</v>
      </c>
      <c r="G26" s="152" t="s">
        <v>7306</v>
      </c>
      <c r="H26" s="152"/>
      <c r="I26" s="152"/>
      <c r="J26" s="152"/>
      <c r="K26" s="152"/>
      <c r="L26" s="152"/>
      <c r="M26" s="239"/>
      <c r="N26" s="239">
        <v>405763.19</v>
      </c>
      <c r="O26" s="240">
        <f t="shared" si="0"/>
        <v>405763.19</v>
      </c>
    </row>
    <row r="27" spans="1:15" ht="38.25">
      <c r="A27" s="150">
        <v>582</v>
      </c>
      <c r="B27" s="261" t="s">
        <v>1278</v>
      </c>
      <c r="C27" s="125" t="s">
        <v>856</v>
      </c>
      <c r="D27" s="151">
        <v>43234</v>
      </c>
      <c r="E27" s="150">
        <v>2431</v>
      </c>
      <c r="F27" s="150" t="s">
        <v>5309</v>
      </c>
      <c r="G27" s="152" t="s">
        <v>14569</v>
      </c>
      <c r="H27" s="152"/>
      <c r="I27" s="152"/>
      <c r="J27" s="152"/>
      <c r="K27" s="152"/>
      <c r="L27" s="152"/>
      <c r="M27" s="239"/>
      <c r="N27" s="239">
        <v>20000000</v>
      </c>
      <c r="O27" s="240">
        <f t="shared" si="0"/>
        <v>20000000</v>
      </c>
    </row>
    <row r="28" spans="1:15" ht="51">
      <c r="A28" s="150">
        <v>222</v>
      </c>
      <c r="B28" s="261" t="s">
        <v>1278</v>
      </c>
      <c r="C28" s="125" t="s">
        <v>764</v>
      </c>
      <c r="D28" s="151">
        <v>43235</v>
      </c>
      <c r="E28" s="150">
        <v>2466</v>
      </c>
      <c r="F28" s="150" t="s">
        <v>7324</v>
      </c>
      <c r="G28" s="152" t="s">
        <v>14571</v>
      </c>
      <c r="H28" s="152"/>
      <c r="I28" s="152"/>
      <c r="J28" s="152"/>
      <c r="K28" s="152"/>
      <c r="L28" s="152"/>
      <c r="M28" s="239"/>
      <c r="N28" s="239">
        <v>702.81</v>
      </c>
      <c r="O28" s="240">
        <f t="shared" si="0"/>
        <v>702.81</v>
      </c>
    </row>
    <row r="29" spans="1:15" ht="51">
      <c r="A29" s="150">
        <v>291</v>
      </c>
      <c r="B29" s="261" t="s">
        <v>1368</v>
      </c>
      <c r="C29" s="125" t="s">
        <v>794</v>
      </c>
      <c r="D29" s="151">
        <v>43245</v>
      </c>
      <c r="E29" s="150">
        <v>2866</v>
      </c>
      <c r="F29" s="150" t="s">
        <v>7310</v>
      </c>
      <c r="G29" s="152" t="s">
        <v>14573</v>
      </c>
      <c r="H29" s="152"/>
      <c r="I29" s="152"/>
      <c r="J29" s="152"/>
      <c r="K29" s="152"/>
      <c r="L29" s="152"/>
      <c r="M29" s="239"/>
      <c r="N29" s="239">
        <v>268527.24</v>
      </c>
      <c r="O29" s="240">
        <f t="shared" si="0"/>
        <v>268527.24</v>
      </c>
    </row>
    <row r="30" spans="1:15" ht="51">
      <c r="A30" s="150">
        <v>291</v>
      </c>
      <c r="B30" s="261" t="s">
        <v>1368</v>
      </c>
      <c r="C30" s="125" t="s">
        <v>794</v>
      </c>
      <c r="D30" s="151">
        <v>43245</v>
      </c>
      <c r="E30" s="150">
        <v>2867</v>
      </c>
      <c r="F30" s="150" t="s">
        <v>7310</v>
      </c>
      <c r="G30" s="152" t="s">
        <v>14574</v>
      </c>
      <c r="H30" s="152"/>
      <c r="I30" s="152"/>
      <c r="J30" s="152"/>
      <c r="K30" s="152"/>
      <c r="L30" s="152"/>
      <c r="M30" s="239"/>
      <c r="N30" s="239">
        <v>223596.31</v>
      </c>
      <c r="O30" s="240">
        <f t="shared" si="0"/>
        <v>223596.31</v>
      </c>
    </row>
    <row r="31" spans="1:15" ht="51">
      <c r="A31" s="150">
        <v>76</v>
      </c>
      <c r="B31" s="261" t="s">
        <v>1278</v>
      </c>
      <c r="C31" s="125" t="s">
        <v>706</v>
      </c>
      <c r="D31" s="151" t="s">
        <v>3685</v>
      </c>
      <c r="E31" s="150">
        <v>278</v>
      </c>
      <c r="F31" s="150" t="s">
        <v>3686</v>
      </c>
      <c r="G31" s="152" t="s">
        <v>3687</v>
      </c>
      <c r="H31" s="152"/>
      <c r="I31" s="152"/>
      <c r="J31" s="152"/>
      <c r="K31" s="152"/>
      <c r="L31" s="152"/>
      <c r="M31" s="239">
        <v>3382607.23</v>
      </c>
      <c r="N31" s="239"/>
      <c r="O31" s="240">
        <f t="shared" si="0"/>
        <v>3382607.23</v>
      </c>
    </row>
    <row r="32" spans="1:15" ht="51">
      <c r="A32" s="150">
        <v>76</v>
      </c>
      <c r="B32" s="261" t="s">
        <v>1278</v>
      </c>
      <c r="C32" s="125" t="s">
        <v>706</v>
      </c>
      <c r="D32" s="151" t="s">
        <v>3685</v>
      </c>
      <c r="E32" s="150">
        <v>279</v>
      </c>
      <c r="F32" s="150" t="s">
        <v>3688</v>
      </c>
      <c r="G32" s="152" t="s">
        <v>3689</v>
      </c>
      <c r="H32" s="152"/>
      <c r="I32" s="152"/>
      <c r="J32" s="152"/>
      <c r="K32" s="152"/>
      <c r="L32" s="152"/>
      <c r="M32" s="239">
        <v>2947122.75</v>
      </c>
      <c r="N32" s="239"/>
      <c r="O32" s="240">
        <f t="shared" si="0"/>
        <v>2947122.75</v>
      </c>
    </row>
    <row r="33" spans="1:15" ht="51">
      <c r="A33" s="150">
        <v>76</v>
      </c>
      <c r="B33" s="261" t="s">
        <v>1278</v>
      </c>
      <c r="C33" s="125" t="s">
        <v>706</v>
      </c>
      <c r="D33" s="151" t="s">
        <v>5310</v>
      </c>
      <c r="E33" s="150">
        <v>609</v>
      </c>
      <c r="F33" s="150" t="s">
        <v>3686</v>
      </c>
      <c r="G33" s="152" t="s">
        <v>3687</v>
      </c>
      <c r="H33" s="152"/>
      <c r="I33" s="152"/>
      <c r="J33" s="152"/>
      <c r="K33" s="152"/>
      <c r="L33" s="152"/>
      <c r="M33" s="239">
        <v>23177.31</v>
      </c>
      <c r="N33" s="239"/>
      <c r="O33" s="240">
        <f t="shared" si="0"/>
        <v>23177.31</v>
      </c>
    </row>
    <row r="34" spans="1:15" ht="51">
      <c r="A34" s="150">
        <v>76</v>
      </c>
      <c r="B34" s="261" t="s">
        <v>1278</v>
      </c>
      <c r="C34" s="125" t="s">
        <v>706</v>
      </c>
      <c r="D34" s="151" t="s">
        <v>5312</v>
      </c>
      <c r="E34" s="150">
        <v>818</v>
      </c>
      <c r="F34" s="150" t="s">
        <v>3686</v>
      </c>
      <c r="G34" s="152" t="s">
        <v>3687</v>
      </c>
      <c r="H34" s="152"/>
      <c r="I34" s="152"/>
      <c r="J34" s="152"/>
      <c r="K34" s="152"/>
      <c r="L34" s="152"/>
      <c r="M34" s="239">
        <v>18048</v>
      </c>
      <c r="N34" s="239"/>
      <c r="O34" s="240">
        <f t="shared" si="0"/>
        <v>18048</v>
      </c>
    </row>
    <row r="35" spans="1:15" ht="51">
      <c r="A35" s="150" t="s">
        <v>619</v>
      </c>
      <c r="B35" s="261" t="s">
        <v>1279</v>
      </c>
      <c r="C35" s="125" t="s">
        <v>713</v>
      </c>
      <c r="D35" s="151" t="s">
        <v>7311</v>
      </c>
      <c r="E35" s="150" t="s">
        <v>7312</v>
      </c>
      <c r="F35" s="150" t="s">
        <v>1280</v>
      </c>
      <c r="G35" s="152" t="s">
        <v>7313</v>
      </c>
      <c r="H35" s="152"/>
      <c r="I35" s="152"/>
      <c r="J35" s="152"/>
      <c r="K35" s="152"/>
      <c r="L35" s="152"/>
      <c r="M35" s="239">
        <v>59606</v>
      </c>
      <c r="N35" s="239"/>
      <c r="O35" s="240">
        <f t="shared" si="0"/>
        <v>59606</v>
      </c>
    </row>
    <row r="36" spans="1:15" ht="51">
      <c r="A36" s="150">
        <v>66</v>
      </c>
      <c r="B36" s="261" t="s">
        <v>7314</v>
      </c>
      <c r="C36" s="125" t="s">
        <v>704</v>
      </c>
      <c r="D36" s="151" t="s">
        <v>7315</v>
      </c>
      <c r="E36" s="150" t="s">
        <v>7316</v>
      </c>
      <c r="F36" s="150" t="s">
        <v>7317</v>
      </c>
      <c r="G36" s="152" t="s">
        <v>7318</v>
      </c>
      <c r="H36" s="152"/>
      <c r="I36" s="152"/>
      <c r="J36" s="152"/>
      <c r="K36" s="152"/>
      <c r="L36" s="152"/>
      <c r="M36" s="239">
        <v>233020.34</v>
      </c>
      <c r="N36" s="239"/>
      <c r="O36" s="240">
        <f t="shared" si="0"/>
        <v>233020.34</v>
      </c>
    </row>
    <row r="37" spans="1:15" ht="51">
      <c r="A37" s="150" t="s">
        <v>617</v>
      </c>
      <c r="B37" s="261" t="s">
        <v>1278</v>
      </c>
      <c r="C37" s="125" t="s">
        <v>713</v>
      </c>
      <c r="D37" s="151">
        <v>43193</v>
      </c>
      <c r="E37" s="150">
        <v>1399</v>
      </c>
      <c r="F37" s="150" t="s">
        <v>7325</v>
      </c>
      <c r="G37" s="152" t="s">
        <v>7332</v>
      </c>
      <c r="H37" s="152"/>
      <c r="I37" s="152"/>
      <c r="J37" s="152"/>
      <c r="K37" s="152"/>
      <c r="L37" s="152"/>
      <c r="M37" s="239">
        <v>64837</v>
      </c>
      <c r="N37" s="239"/>
      <c r="O37" s="240">
        <f t="shared" si="0"/>
        <v>64837</v>
      </c>
    </row>
    <row r="38" spans="1:15" ht="51">
      <c r="A38" s="150" t="s">
        <v>617</v>
      </c>
      <c r="B38" s="261" t="s">
        <v>1278</v>
      </c>
      <c r="C38" s="125" t="s">
        <v>713</v>
      </c>
      <c r="D38" s="151">
        <v>43193</v>
      </c>
      <c r="E38" s="150">
        <v>1401</v>
      </c>
      <c r="F38" s="150" t="s">
        <v>7325</v>
      </c>
      <c r="G38" s="152" t="s">
        <v>7333</v>
      </c>
      <c r="H38" s="152"/>
      <c r="I38" s="152"/>
      <c r="J38" s="152"/>
      <c r="K38" s="152"/>
      <c r="L38" s="152"/>
      <c r="M38" s="239">
        <v>56000</v>
      </c>
      <c r="N38" s="239"/>
      <c r="O38" s="240">
        <f t="shared" si="0"/>
        <v>56000</v>
      </c>
    </row>
    <row r="39" spans="1:15" ht="51">
      <c r="A39" s="150" t="s">
        <v>617</v>
      </c>
      <c r="B39" s="261" t="s">
        <v>1278</v>
      </c>
      <c r="C39" s="125" t="s">
        <v>713</v>
      </c>
      <c r="D39" s="151">
        <v>43193</v>
      </c>
      <c r="E39" s="150">
        <v>1402</v>
      </c>
      <c r="F39" s="150" t="s">
        <v>7325</v>
      </c>
      <c r="G39" s="152" t="s">
        <v>7334</v>
      </c>
      <c r="H39" s="152"/>
      <c r="I39" s="152"/>
      <c r="J39" s="152"/>
      <c r="K39" s="152"/>
      <c r="L39" s="152"/>
      <c r="M39" s="239">
        <v>78836</v>
      </c>
      <c r="N39" s="239"/>
      <c r="O39" s="240">
        <f t="shared" si="0"/>
        <v>78836</v>
      </c>
    </row>
    <row r="40" spans="1:15" ht="51">
      <c r="A40" s="150" t="s">
        <v>617</v>
      </c>
      <c r="B40" s="261" t="s">
        <v>1278</v>
      </c>
      <c r="C40" s="125" t="s">
        <v>713</v>
      </c>
      <c r="D40" s="151">
        <v>43194</v>
      </c>
      <c r="E40" s="150">
        <v>1422</v>
      </c>
      <c r="F40" s="150" t="s">
        <v>7325</v>
      </c>
      <c r="G40" s="152" t="s">
        <v>7335</v>
      </c>
      <c r="H40" s="152"/>
      <c r="I40" s="152"/>
      <c r="J40" s="152"/>
      <c r="K40" s="152"/>
      <c r="L40" s="152"/>
      <c r="M40" s="239">
        <v>1702535</v>
      </c>
      <c r="N40" s="239"/>
      <c r="O40" s="240">
        <f t="shared" si="0"/>
        <v>1702535</v>
      </c>
    </row>
    <row r="41" spans="1:15" ht="51">
      <c r="A41" s="150" t="s">
        <v>617</v>
      </c>
      <c r="B41" s="261" t="s">
        <v>1278</v>
      </c>
      <c r="C41" s="125" t="s">
        <v>713</v>
      </c>
      <c r="D41" s="151">
        <v>43194</v>
      </c>
      <c r="E41" s="150">
        <v>1423</v>
      </c>
      <c r="F41" s="150" t="s">
        <v>7325</v>
      </c>
      <c r="G41" s="152" t="s">
        <v>7336</v>
      </c>
      <c r="H41" s="152"/>
      <c r="I41" s="152"/>
      <c r="J41" s="152"/>
      <c r="K41" s="152"/>
      <c r="L41" s="152"/>
      <c r="M41" s="239">
        <v>1779265</v>
      </c>
      <c r="N41" s="239"/>
      <c r="O41" s="240">
        <f t="shared" si="0"/>
        <v>1779265</v>
      </c>
    </row>
    <row r="42" spans="1:15" ht="51">
      <c r="A42" s="150" t="s">
        <v>617</v>
      </c>
      <c r="B42" s="261" t="s">
        <v>1278</v>
      </c>
      <c r="C42" s="125" t="s">
        <v>713</v>
      </c>
      <c r="D42" s="151">
        <v>43195</v>
      </c>
      <c r="E42" s="150">
        <v>1436</v>
      </c>
      <c r="F42" s="150" t="s">
        <v>5311</v>
      </c>
      <c r="G42" s="152" t="s">
        <v>7337</v>
      </c>
      <c r="H42" s="152"/>
      <c r="I42" s="152"/>
      <c r="J42" s="152"/>
      <c r="K42" s="152"/>
      <c r="L42" s="152"/>
      <c r="M42" s="239">
        <v>90000</v>
      </c>
      <c r="N42" s="239"/>
      <c r="O42" s="240">
        <f t="shared" si="0"/>
        <v>90000</v>
      </c>
    </row>
    <row r="43" spans="1:15" ht="51">
      <c r="A43" s="150" t="s">
        <v>617</v>
      </c>
      <c r="B43" s="261" t="s">
        <v>1278</v>
      </c>
      <c r="C43" s="125" t="s">
        <v>713</v>
      </c>
      <c r="D43" s="151">
        <v>43195</v>
      </c>
      <c r="E43" s="150">
        <v>1437</v>
      </c>
      <c r="F43" s="150" t="s">
        <v>5311</v>
      </c>
      <c r="G43" s="152" t="s">
        <v>7338</v>
      </c>
      <c r="H43" s="152"/>
      <c r="I43" s="152"/>
      <c r="J43" s="152"/>
      <c r="K43" s="152"/>
      <c r="L43" s="152"/>
      <c r="M43" s="239">
        <v>25000</v>
      </c>
      <c r="N43" s="239"/>
      <c r="O43" s="240">
        <f t="shared" si="0"/>
        <v>25000</v>
      </c>
    </row>
    <row r="44" spans="1:15" ht="63.75">
      <c r="A44" s="150" t="s">
        <v>617</v>
      </c>
      <c r="B44" s="261" t="s">
        <v>1278</v>
      </c>
      <c r="C44" s="125" t="s">
        <v>713</v>
      </c>
      <c r="D44" s="151">
        <v>43196</v>
      </c>
      <c r="E44" s="150">
        <v>1508</v>
      </c>
      <c r="F44" s="150" t="s">
        <v>5311</v>
      </c>
      <c r="G44" s="152" t="s">
        <v>7339</v>
      </c>
      <c r="H44" s="152"/>
      <c r="I44" s="152"/>
      <c r="J44" s="152"/>
      <c r="K44" s="152"/>
      <c r="L44" s="152"/>
      <c r="M44" s="239">
        <v>99000</v>
      </c>
      <c r="N44" s="239"/>
      <c r="O44" s="240">
        <f t="shared" si="0"/>
        <v>99000</v>
      </c>
    </row>
    <row r="45" spans="1:15" ht="51">
      <c r="A45" s="150">
        <v>76</v>
      </c>
      <c r="B45" s="261" t="s">
        <v>1278</v>
      </c>
      <c r="C45" s="125" t="s">
        <v>706</v>
      </c>
      <c r="D45" s="151">
        <v>43199</v>
      </c>
      <c r="E45" s="150">
        <v>1512</v>
      </c>
      <c r="F45" s="150" t="s">
        <v>3686</v>
      </c>
      <c r="G45" s="152" t="s">
        <v>3687</v>
      </c>
      <c r="H45" s="152"/>
      <c r="I45" s="152"/>
      <c r="J45" s="152"/>
      <c r="K45" s="152"/>
      <c r="L45" s="152"/>
      <c r="M45" s="239">
        <v>63124.97</v>
      </c>
      <c r="N45" s="239"/>
      <c r="O45" s="240">
        <f t="shared" si="0"/>
        <v>63124.97</v>
      </c>
    </row>
    <row r="46" spans="1:15" ht="51">
      <c r="A46" s="150">
        <v>76</v>
      </c>
      <c r="B46" s="261" t="s">
        <v>1278</v>
      </c>
      <c r="C46" s="125" t="s">
        <v>706</v>
      </c>
      <c r="D46" s="151">
        <v>43210</v>
      </c>
      <c r="E46" s="150">
        <v>1765</v>
      </c>
      <c r="F46" s="150" t="s">
        <v>3686</v>
      </c>
      <c r="G46" s="152" t="s">
        <v>3687</v>
      </c>
      <c r="H46" s="152"/>
      <c r="I46" s="152"/>
      <c r="J46" s="152"/>
      <c r="K46" s="152"/>
      <c r="L46" s="152"/>
      <c r="M46" s="239">
        <v>35485.550000000003</v>
      </c>
      <c r="N46" s="239"/>
      <c r="O46" s="240">
        <f t="shared" si="0"/>
        <v>35485.550000000003</v>
      </c>
    </row>
    <row r="47" spans="1:15" ht="51">
      <c r="A47" s="150">
        <v>76</v>
      </c>
      <c r="B47" s="261" t="s">
        <v>1278</v>
      </c>
      <c r="C47" s="125" t="s">
        <v>706</v>
      </c>
      <c r="D47" s="151">
        <v>43215</v>
      </c>
      <c r="E47" s="150">
        <v>1957</v>
      </c>
      <c r="F47" s="150" t="s">
        <v>3686</v>
      </c>
      <c r="G47" s="152" t="s">
        <v>3687</v>
      </c>
      <c r="H47" s="152"/>
      <c r="I47" s="152"/>
      <c r="J47" s="152"/>
      <c r="K47" s="152"/>
      <c r="L47" s="152"/>
      <c r="M47" s="239">
        <v>343.91</v>
      </c>
      <c r="N47" s="239"/>
      <c r="O47" s="240">
        <f t="shared" si="0"/>
        <v>343.91</v>
      </c>
    </row>
    <row r="48" spans="1:15" ht="51">
      <c r="A48" s="150" t="s">
        <v>617</v>
      </c>
      <c r="B48" s="261" t="s">
        <v>1278</v>
      </c>
      <c r="C48" s="125" t="s">
        <v>713</v>
      </c>
      <c r="D48" s="151">
        <v>43215</v>
      </c>
      <c r="E48" s="150">
        <v>1959</v>
      </c>
      <c r="F48" s="150" t="s">
        <v>5311</v>
      </c>
      <c r="G48" s="152" t="s">
        <v>7340</v>
      </c>
      <c r="H48" s="152"/>
      <c r="I48" s="152"/>
      <c r="J48" s="152"/>
      <c r="K48" s="152"/>
      <c r="L48" s="152"/>
      <c r="M48" s="239">
        <v>170000</v>
      </c>
      <c r="N48" s="239"/>
      <c r="O48" s="240">
        <f t="shared" si="0"/>
        <v>170000</v>
      </c>
    </row>
    <row r="49" spans="1:15" ht="51">
      <c r="A49" s="150">
        <v>76</v>
      </c>
      <c r="B49" s="261" t="s">
        <v>1278</v>
      </c>
      <c r="C49" s="125" t="s">
        <v>706</v>
      </c>
      <c r="D49" s="151">
        <v>43220</v>
      </c>
      <c r="E49" s="150">
        <v>2083</v>
      </c>
      <c r="F49" s="150" t="s">
        <v>3686</v>
      </c>
      <c r="G49" s="152" t="s">
        <v>3687</v>
      </c>
      <c r="H49" s="152"/>
      <c r="I49" s="152"/>
      <c r="J49" s="152"/>
      <c r="K49" s="152"/>
      <c r="L49" s="152"/>
      <c r="M49" s="239">
        <v>12416.75</v>
      </c>
      <c r="N49" s="239"/>
      <c r="O49" s="240">
        <f t="shared" si="0"/>
        <v>12416.75</v>
      </c>
    </row>
    <row r="50" spans="1:15" ht="51">
      <c r="A50" s="150">
        <v>76</v>
      </c>
      <c r="B50" s="261" t="s">
        <v>1278</v>
      </c>
      <c r="C50" s="125" t="s">
        <v>706</v>
      </c>
      <c r="D50" s="151">
        <v>43227</v>
      </c>
      <c r="E50" s="150">
        <v>2255</v>
      </c>
      <c r="F50" s="150" t="s">
        <v>3686</v>
      </c>
      <c r="G50" s="152" t="s">
        <v>3687</v>
      </c>
      <c r="H50" s="152"/>
      <c r="I50" s="152"/>
      <c r="J50" s="152"/>
      <c r="K50" s="152"/>
      <c r="L50" s="152"/>
      <c r="M50" s="239">
        <v>6435.57</v>
      </c>
      <c r="N50" s="239"/>
      <c r="O50" s="240">
        <f t="shared" si="0"/>
        <v>6435.57</v>
      </c>
    </row>
    <row r="51" spans="1:15" ht="51">
      <c r="A51" s="150">
        <v>76</v>
      </c>
      <c r="B51" s="261" t="s">
        <v>1278</v>
      </c>
      <c r="C51" s="125" t="s">
        <v>706</v>
      </c>
      <c r="D51" s="151">
        <v>43234</v>
      </c>
      <c r="E51" s="150">
        <v>2423</v>
      </c>
      <c r="F51" s="150" t="s">
        <v>3686</v>
      </c>
      <c r="G51" s="152" t="s">
        <v>3687</v>
      </c>
      <c r="H51" s="152"/>
      <c r="I51" s="152"/>
      <c r="J51" s="152"/>
      <c r="K51" s="152"/>
      <c r="L51" s="152"/>
      <c r="M51" s="239">
        <v>45299.17</v>
      </c>
      <c r="N51" s="239"/>
      <c r="O51" s="240">
        <f t="shared" si="0"/>
        <v>45299.17</v>
      </c>
    </row>
    <row r="52" spans="1:15" ht="51">
      <c r="A52" s="150" t="s">
        <v>617</v>
      </c>
      <c r="B52" s="261" t="s">
        <v>1278</v>
      </c>
      <c r="C52" s="125" t="s">
        <v>713</v>
      </c>
      <c r="D52" s="151">
        <v>43235</v>
      </c>
      <c r="E52" s="150">
        <v>2464</v>
      </c>
      <c r="F52" s="150" t="s">
        <v>14570</v>
      </c>
      <c r="G52" s="152" t="s">
        <v>14575</v>
      </c>
      <c r="H52" s="152"/>
      <c r="I52" s="152"/>
      <c r="J52" s="152"/>
      <c r="K52" s="152"/>
      <c r="L52" s="152"/>
      <c r="M52" s="239">
        <v>148.28</v>
      </c>
      <c r="N52" s="239"/>
      <c r="O52" s="240">
        <f t="shared" si="0"/>
        <v>148.28</v>
      </c>
    </row>
    <row r="53" spans="1:15" ht="51">
      <c r="A53" s="150" t="s">
        <v>617</v>
      </c>
      <c r="B53" s="261" t="s">
        <v>1278</v>
      </c>
      <c r="C53" s="125" t="s">
        <v>713</v>
      </c>
      <c r="D53" s="151">
        <v>43235</v>
      </c>
      <c r="E53" s="150">
        <v>2465</v>
      </c>
      <c r="F53" s="150" t="s">
        <v>14570</v>
      </c>
      <c r="G53" s="152" t="s">
        <v>14576</v>
      </c>
      <c r="H53" s="152"/>
      <c r="I53" s="152"/>
      <c r="J53" s="152"/>
      <c r="K53" s="152"/>
      <c r="L53" s="152"/>
      <c r="M53" s="239">
        <v>1281.48</v>
      </c>
      <c r="N53" s="239"/>
      <c r="O53" s="240">
        <f t="shared" si="0"/>
        <v>1281.48</v>
      </c>
    </row>
    <row r="54" spans="1:15" ht="51">
      <c r="A54" s="150" t="s">
        <v>619</v>
      </c>
      <c r="B54" s="261" t="s">
        <v>1279</v>
      </c>
      <c r="C54" s="125" t="s">
        <v>713</v>
      </c>
      <c r="D54" s="151">
        <v>43236</v>
      </c>
      <c r="E54" s="150">
        <v>2529</v>
      </c>
      <c r="F54" s="150" t="s">
        <v>1280</v>
      </c>
      <c r="G54" s="152" t="s">
        <v>14577</v>
      </c>
      <c r="H54" s="152"/>
      <c r="I54" s="152"/>
      <c r="J54" s="152"/>
      <c r="K54" s="152"/>
      <c r="L54" s="152"/>
      <c r="M54" s="239">
        <v>1740</v>
      </c>
      <c r="N54" s="239"/>
      <c r="O54" s="240">
        <f t="shared" si="0"/>
        <v>1740</v>
      </c>
    </row>
    <row r="55" spans="1:15" ht="51">
      <c r="A55" s="150">
        <v>76</v>
      </c>
      <c r="B55" s="261" t="s">
        <v>1278</v>
      </c>
      <c r="C55" s="125" t="s">
        <v>706</v>
      </c>
      <c r="D55" s="151">
        <v>43241</v>
      </c>
      <c r="E55" s="150">
        <v>2689</v>
      </c>
      <c r="F55" s="150" t="s">
        <v>3686</v>
      </c>
      <c r="G55" s="152" t="s">
        <v>3687</v>
      </c>
      <c r="H55" s="152"/>
      <c r="I55" s="152"/>
      <c r="J55" s="152"/>
      <c r="K55" s="152"/>
      <c r="L55" s="152"/>
      <c r="M55" s="239">
        <v>33829.93</v>
      </c>
      <c r="N55" s="239"/>
      <c r="O55" s="240">
        <f t="shared" si="0"/>
        <v>33829.93</v>
      </c>
    </row>
    <row r="56" spans="1:15" ht="51">
      <c r="A56" s="150" t="s">
        <v>619</v>
      </c>
      <c r="B56" s="261" t="s">
        <v>1279</v>
      </c>
      <c r="C56" s="125" t="s">
        <v>713</v>
      </c>
      <c r="D56" s="151">
        <v>43241</v>
      </c>
      <c r="E56" s="150">
        <v>2699</v>
      </c>
      <c r="F56" s="150" t="s">
        <v>1280</v>
      </c>
      <c r="G56" s="152" t="s">
        <v>14578</v>
      </c>
      <c r="H56" s="152"/>
      <c r="I56" s="152"/>
      <c r="J56" s="152"/>
      <c r="K56" s="152"/>
      <c r="L56" s="152"/>
      <c r="M56" s="239">
        <v>33829.93</v>
      </c>
      <c r="N56" s="239"/>
      <c r="O56" s="240">
        <f t="shared" si="0"/>
        <v>33829.93</v>
      </c>
    </row>
    <row r="57" spans="1:15" ht="51">
      <c r="A57" s="150">
        <v>76</v>
      </c>
      <c r="B57" s="261" t="s">
        <v>1278</v>
      </c>
      <c r="C57" s="125" t="s">
        <v>706</v>
      </c>
      <c r="D57" s="151">
        <v>43241</v>
      </c>
      <c r="E57" s="150">
        <v>2700</v>
      </c>
      <c r="F57" s="150" t="s">
        <v>3686</v>
      </c>
      <c r="G57" s="152" t="s">
        <v>14579</v>
      </c>
      <c r="H57" s="152"/>
      <c r="I57" s="152"/>
      <c r="J57" s="152"/>
      <c r="K57" s="152"/>
      <c r="L57" s="152"/>
      <c r="M57" s="239">
        <v>1740</v>
      </c>
      <c r="N57" s="239"/>
      <c r="O57" s="240">
        <f t="shared" si="0"/>
        <v>1740</v>
      </c>
    </row>
    <row r="58" spans="1:15" ht="51">
      <c r="A58" s="150">
        <v>76</v>
      </c>
      <c r="B58" s="261" t="s">
        <v>1278</v>
      </c>
      <c r="C58" s="125" t="s">
        <v>706</v>
      </c>
      <c r="D58" s="151">
        <v>43241</v>
      </c>
      <c r="E58" s="150">
        <v>2701</v>
      </c>
      <c r="F58" s="150" t="s">
        <v>3686</v>
      </c>
      <c r="G58" s="152" t="s">
        <v>3687</v>
      </c>
      <c r="H58" s="152"/>
      <c r="I58" s="152"/>
      <c r="J58" s="152"/>
      <c r="K58" s="152"/>
      <c r="L58" s="152"/>
      <c r="M58" s="239">
        <v>32089.93</v>
      </c>
      <c r="N58" s="239"/>
      <c r="O58" s="240">
        <f t="shared" si="0"/>
        <v>32089.93</v>
      </c>
    </row>
    <row r="59" spans="1:15" ht="51">
      <c r="A59" s="150" t="s">
        <v>617</v>
      </c>
      <c r="B59" s="261" t="s">
        <v>1278</v>
      </c>
      <c r="C59" s="125" t="s">
        <v>713</v>
      </c>
      <c r="D59" s="151">
        <v>43245</v>
      </c>
      <c r="E59" s="150">
        <v>2868</v>
      </c>
      <c r="F59" s="150" t="s">
        <v>14570</v>
      </c>
      <c r="G59" s="152" t="s">
        <v>14580</v>
      </c>
      <c r="H59" s="152"/>
      <c r="I59" s="152"/>
      <c r="J59" s="152"/>
      <c r="K59" s="152"/>
      <c r="L59" s="152"/>
      <c r="M59" s="239">
        <v>1291.54</v>
      </c>
      <c r="N59" s="239"/>
      <c r="O59" s="240">
        <f t="shared" si="0"/>
        <v>1291.54</v>
      </c>
    </row>
    <row r="60" spans="1:15" ht="51">
      <c r="A60" s="150">
        <v>213</v>
      </c>
      <c r="B60" s="261" t="s">
        <v>1278</v>
      </c>
      <c r="C60" s="125" t="s">
        <v>762</v>
      </c>
      <c r="D60" s="151">
        <v>43245</v>
      </c>
      <c r="E60" s="150">
        <v>2870</v>
      </c>
      <c r="F60" s="150" t="s">
        <v>14581</v>
      </c>
      <c r="G60" s="152" t="s">
        <v>14582</v>
      </c>
      <c r="H60" s="152"/>
      <c r="I60" s="152"/>
      <c r="J60" s="152"/>
      <c r="K60" s="152"/>
      <c r="L60" s="152"/>
      <c r="M60" s="239">
        <v>1920</v>
      </c>
      <c r="N60" s="239"/>
      <c r="O60" s="240">
        <f t="shared" si="0"/>
        <v>1920</v>
      </c>
    </row>
    <row r="61" spans="1:15" ht="51">
      <c r="A61" s="150">
        <v>378</v>
      </c>
      <c r="B61" s="261" t="s">
        <v>1278</v>
      </c>
      <c r="C61" s="125" t="s">
        <v>1274</v>
      </c>
      <c r="D61" s="151">
        <v>43245</v>
      </c>
      <c r="E61" s="150">
        <v>2871</v>
      </c>
      <c r="F61" s="150" t="s">
        <v>14583</v>
      </c>
      <c r="G61" s="152" t="s">
        <v>14584</v>
      </c>
      <c r="H61" s="152"/>
      <c r="I61" s="152"/>
      <c r="J61" s="152"/>
      <c r="K61" s="152"/>
      <c r="L61" s="152"/>
      <c r="M61" s="239">
        <v>46811</v>
      </c>
      <c r="N61" s="239"/>
      <c r="O61" s="240">
        <f t="shared" si="0"/>
        <v>46811</v>
      </c>
    </row>
    <row r="62" spans="1:15" ht="51">
      <c r="A62" s="150">
        <v>344</v>
      </c>
      <c r="B62" s="261" t="s">
        <v>1278</v>
      </c>
      <c r="C62" s="125" t="s">
        <v>818</v>
      </c>
      <c r="D62" s="151">
        <v>43245</v>
      </c>
      <c r="E62" s="150">
        <v>2872</v>
      </c>
      <c r="F62" s="150" t="s">
        <v>14585</v>
      </c>
      <c r="G62" s="152" t="s">
        <v>14586</v>
      </c>
      <c r="H62" s="152"/>
      <c r="I62" s="152"/>
      <c r="J62" s="152"/>
      <c r="K62" s="152"/>
      <c r="L62" s="152"/>
      <c r="M62" s="239">
        <v>5847</v>
      </c>
      <c r="N62" s="239"/>
      <c r="O62" s="240">
        <f t="shared" si="0"/>
        <v>5847</v>
      </c>
    </row>
    <row r="63" spans="1:15" ht="51">
      <c r="A63" s="150" t="s">
        <v>619</v>
      </c>
      <c r="B63" s="261" t="s">
        <v>1279</v>
      </c>
      <c r="C63" s="125" t="s">
        <v>713</v>
      </c>
      <c r="D63" s="151" t="s">
        <v>3685</v>
      </c>
      <c r="E63" s="150">
        <v>278</v>
      </c>
      <c r="F63" s="150" t="s">
        <v>1280</v>
      </c>
      <c r="G63" s="152" t="s">
        <v>3687</v>
      </c>
      <c r="H63" s="152"/>
      <c r="I63" s="152"/>
      <c r="J63" s="152"/>
      <c r="K63" s="152"/>
      <c r="L63" s="152"/>
      <c r="M63" s="239"/>
      <c r="N63" s="239">
        <v>3382607.23</v>
      </c>
      <c r="O63" s="240">
        <f t="shared" si="0"/>
        <v>3382607.23</v>
      </c>
    </row>
    <row r="64" spans="1:15" ht="51">
      <c r="A64" s="150" t="s">
        <v>619</v>
      </c>
      <c r="B64" s="261" t="s">
        <v>1279</v>
      </c>
      <c r="C64" s="125" t="s">
        <v>713</v>
      </c>
      <c r="D64" s="151" t="s">
        <v>3685</v>
      </c>
      <c r="E64" s="150">
        <v>279</v>
      </c>
      <c r="F64" s="150" t="s">
        <v>1280</v>
      </c>
      <c r="G64" s="152" t="s">
        <v>3689</v>
      </c>
      <c r="H64" s="152"/>
      <c r="I64" s="152"/>
      <c r="J64" s="152"/>
      <c r="K64" s="152"/>
      <c r="L64" s="152"/>
      <c r="M64" s="239"/>
      <c r="N64" s="239">
        <v>2947122.75</v>
      </c>
      <c r="O64" s="240">
        <f t="shared" si="0"/>
        <v>2947122.75</v>
      </c>
    </row>
    <row r="65" spans="1:15" ht="51">
      <c r="A65" s="150" t="s">
        <v>619</v>
      </c>
      <c r="B65" s="261" t="s">
        <v>1279</v>
      </c>
      <c r="C65" s="125" t="s">
        <v>713</v>
      </c>
      <c r="D65" s="151" t="s">
        <v>5310</v>
      </c>
      <c r="E65" s="150">
        <v>609</v>
      </c>
      <c r="F65" s="150" t="s">
        <v>1280</v>
      </c>
      <c r="G65" s="152" t="s">
        <v>3687</v>
      </c>
      <c r="H65" s="152"/>
      <c r="I65" s="152"/>
      <c r="J65" s="152"/>
      <c r="K65" s="152"/>
      <c r="L65" s="152"/>
      <c r="M65" s="239"/>
      <c r="N65" s="239">
        <v>23177.31</v>
      </c>
      <c r="O65" s="240">
        <f t="shared" si="0"/>
        <v>23177.31</v>
      </c>
    </row>
    <row r="66" spans="1:15" ht="51">
      <c r="A66" s="150" t="s">
        <v>619</v>
      </c>
      <c r="B66" s="261" t="s">
        <v>1279</v>
      </c>
      <c r="C66" s="125" t="s">
        <v>713</v>
      </c>
      <c r="D66" s="151" t="s">
        <v>5312</v>
      </c>
      <c r="E66" s="150">
        <v>818</v>
      </c>
      <c r="F66" s="150" t="s">
        <v>1280</v>
      </c>
      <c r="G66" s="152" t="s">
        <v>3687</v>
      </c>
      <c r="H66" s="152"/>
      <c r="I66" s="152"/>
      <c r="J66" s="152"/>
      <c r="K66" s="152"/>
      <c r="L66" s="152"/>
      <c r="M66" s="239"/>
      <c r="N66" s="239">
        <v>18048</v>
      </c>
      <c r="O66" s="240">
        <f t="shared" si="0"/>
        <v>18048</v>
      </c>
    </row>
    <row r="67" spans="1:15" ht="51">
      <c r="A67" s="150">
        <v>16</v>
      </c>
      <c r="B67" s="261" t="s">
        <v>1278</v>
      </c>
      <c r="C67" s="125" t="s">
        <v>692</v>
      </c>
      <c r="D67" s="151" t="s">
        <v>7311</v>
      </c>
      <c r="E67" s="150" t="s">
        <v>7312</v>
      </c>
      <c r="F67" s="150" t="s">
        <v>7319</v>
      </c>
      <c r="G67" s="152" t="s">
        <v>7313</v>
      </c>
      <c r="H67" s="152"/>
      <c r="I67" s="152"/>
      <c r="J67" s="152"/>
      <c r="K67" s="152"/>
      <c r="L67" s="152"/>
      <c r="M67" s="239"/>
      <c r="N67" s="239">
        <v>59606</v>
      </c>
      <c r="O67" s="240">
        <f t="shared" si="0"/>
        <v>59606</v>
      </c>
    </row>
    <row r="68" spans="1:15" ht="51">
      <c r="A68" s="150" t="s">
        <v>619</v>
      </c>
      <c r="B68" s="261" t="s">
        <v>1279</v>
      </c>
      <c r="C68" s="125" t="s">
        <v>713</v>
      </c>
      <c r="D68" s="151" t="s">
        <v>7315</v>
      </c>
      <c r="E68" s="150" t="s">
        <v>7316</v>
      </c>
      <c r="F68" s="150" t="s">
        <v>1280</v>
      </c>
      <c r="G68" s="152" t="s">
        <v>7318</v>
      </c>
      <c r="H68" s="152"/>
      <c r="I68" s="152"/>
      <c r="J68" s="152"/>
      <c r="K68" s="152"/>
      <c r="L68" s="152"/>
      <c r="M68" s="239"/>
      <c r="N68" s="239">
        <v>233020.34</v>
      </c>
      <c r="O68" s="240">
        <f t="shared" si="0"/>
        <v>233020.34</v>
      </c>
    </row>
    <row r="69" spans="1:15" ht="51">
      <c r="A69" s="150">
        <v>16</v>
      </c>
      <c r="B69" s="261" t="s">
        <v>1278</v>
      </c>
      <c r="C69" s="125" t="s">
        <v>692</v>
      </c>
      <c r="D69" s="151">
        <v>43193</v>
      </c>
      <c r="E69" s="150">
        <v>1401</v>
      </c>
      <c r="F69" s="150" t="s">
        <v>7327</v>
      </c>
      <c r="G69" s="152" t="s">
        <v>7333</v>
      </c>
      <c r="H69" s="152"/>
      <c r="I69" s="152"/>
      <c r="J69" s="152"/>
      <c r="K69" s="152"/>
      <c r="L69" s="152"/>
      <c r="M69" s="239"/>
      <c r="N69" s="239">
        <v>56000</v>
      </c>
      <c r="O69" s="240">
        <f t="shared" si="0"/>
        <v>56000</v>
      </c>
    </row>
    <row r="70" spans="1:15" ht="51">
      <c r="A70" s="150">
        <v>16</v>
      </c>
      <c r="B70" s="261" t="s">
        <v>1278</v>
      </c>
      <c r="C70" s="125" t="s">
        <v>692</v>
      </c>
      <c r="D70" s="151">
        <v>43193</v>
      </c>
      <c r="E70" s="150">
        <v>1402</v>
      </c>
      <c r="F70" s="150" t="s">
        <v>7326</v>
      </c>
      <c r="G70" s="152" t="s">
        <v>7334</v>
      </c>
      <c r="H70" s="152"/>
      <c r="I70" s="152"/>
      <c r="J70" s="152"/>
      <c r="K70" s="152"/>
      <c r="L70" s="152"/>
      <c r="M70" s="239"/>
      <c r="N70" s="239">
        <v>78836</v>
      </c>
      <c r="O70" s="240">
        <f t="shared" si="0"/>
        <v>78836</v>
      </c>
    </row>
    <row r="71" spans="1:15" ht="51">
      <c r="A71" s="150">
        <v>16</v>
      </c>
      <c r="B71" s="261" t="s">
        <v>1278</v>
      </c>
      <c r="C71" s="125" t="s">
        <v>692</v>
      </c>
      <c r="D71" s="151">
        <v>43194</v>
      </c>
      <c r="E71" s="150">
        <v>1422</v>
      </c>
      <c r="F71" s="150" t="s">
        <v>7326</v>
      </c>
      <c r="G71" s="152" t="s">
        <v>7335</v>
      </c>
      <c r="H71" s="152"/>
      <c r="I71" s="152"/>
      <c r="J71" s="152"/>
      <c r="K71" s="152"/>
      <c r="L71" s="152"/>
      <c r="M71" s="239"/>
      <c r="N71" s="239">
        <v>1702535</v>
      </c>
      <c r="O71" s="240">
        <f t="shared" si="0"/>
        <v>1702535</v>
      </c>
    </row>
    <row r="72" spans="1:15" ht="51">
      <c r="A72" s="150">
        <v>16</v>
      </c>
      <c r="B72" s="261" t="s">
        <v>1278</v>
      </c>
      <c r="C72" s="125" t="s">
        <v>692</v>
      </c>
      <c r="D72" s="151">
        <v>43194</v>
      </c>
      <c r="E72" s="150">
        <v>1423</v>
      </c>
      <c r="F72" s="150" t="s">
        <v>7326</v>
      </c>
      <c r="G72" s="152" t="s">
        <v>7336</v>
      </c>
      <c r="H72" s="152"/>
      <c r="I72" s="152"/>
      <c r="J72" s="152"/>
      <c r="K72" s="152"/>
      <c r="L72" s="152"/>
      <c r="M72" s="239"/>
      <c r="N72" s="239">
        <v>1779265</v>
      </c>
      <c r="O72" s="240">
        <f>+M72+N72</f>
        <v>1779265</v>
      </c>
    </row>
    <row r="73" spans="1:15" ht="51">
      <c r="A73" s="262">
        <v>46</v>
      </c>
      <c r="B73" s="261" t="s">
        <v>3681</v>
      </c>
      <c r="C73" s="262" t="s">
        <v>698</v>
      </c>
      <c r="D73" s="195">
        <v>43195</v>
      </c>
      <c r="E73" s="124">
        <v>1436</v>
      </c>
      <c r="F73" s="124" t="s">
        <v>7328</v>
      </c>
      <c r="G73" s="193" t="s">
        <v>7337</v>
      </c>
      <c r="H73" s="263"/>
      <c r="I73" s="263"/>
      <c r="J73" s="263"/>
      <c r="K73" s="263"/>
      <c r="L73" s="263"/>
      <c r="M73" s="239"/>
      <c r="N73" s="197">
        <v>90000</v>
      </c>
      <c r="O73" s="240">
        <f t="shared" ref="O73:O93" si="1">+M73+N73</f>
        <v>90000</v>
      </c>
    </row>
    <row r="74" spans="1:15" ht="51">
      <c r="A74" s="262">
        <v>46</v>
      </c>
      <c r="B74" s="261" t="s">
        <v>3681</v>
      </c>
      <c r="C74" s="262" t="s">
        <v>698</v>
      </c>
      <c r="D74" s="195">
        <v>43195</v>
      </c>
      <c r="E74" s="124">
        <v>1437</v>
      </c>
      <c r="F74" s="124" t="s">
        <v>7329</v>
      </c>
      <c r="G74" s="193" t="s">
        <v>7338</v>
      </c>
      <c r="H74" s="263"/>
      <c r="I74" s="263"/>
      <c r="J74" s="263"/>
      <c r="K74" s="263"/>
      <c r="L74" s="263"/>
      <c r="M74" s="239"/>
      <c r="N74" s="197">
        <v>25000</v>
      </c>
      <c r="O74" s="240">
        <f t="shared" si="1"/>
        <v>25000</v>
      </c>
    </row>
    <row r="75" spans="1:15" ht="63.75">
      <c r="A75" s="262">
        <v>46</v>
      </c>
      <c r="B75" s="261" t="s">
        <v>3681</v>
      </c>
      <c r="C75" s="262" t="s">
        <v>698</v>
      </c>
      <c r="D75" s="195">
        <v>43196</v>
      </c>
      <c r="E75" s="124">
        <v>1508</v>
      </c>
      <c r="F75" s="124" t="s">
        <v>7330</v>
      </c>
      <c r="G75" s="193" t="s">
        <v>7339</v>
      </c>
      <c r="H75" s="263"/>
      <c r="I75" s="263"/>
      <c r="J75" s="263"/>
      <c r="K75" s="263"/>
      <c r="L75" s="263"/>
      <c r="M75" s="239"/>
      <c r="N75" s="197">
        <v>99000</v>
      </c>
      <c r="O75" s="240">
        <f t="shared" si="1"/>
        <v>99000</v>
      </c>
    </row>
    <row r="76" spans="1:15" ht="51">
      <c r="A76" s="262" t="s">
        <v>619</v>
      </c>
      <c r="B76" s="261" t="s">
        <v>1279</v>
      </c>
      <c r="C76" s="262" t="s">
        <v>713</v>
      </c>
      <c r="D76" s="195">
        <v>43199</v>
      </c>
      <c r="E76" s="124">
        <v>1512</v>
      </c>
      <c r="F76" s="124" t="s">
        <v>1280</v>
      </c>
      <c r="G76" s="193" t="s">
        <v>3687</v>
      </c>
      <c r="H76" s="263"/>
      <c r="I76" s="263"/>
      <c r="J76" s="263"/>
      <c r="K76" s="263"/>
      <c r="L76" s="263"/>
      <c r="M76" s="239"/>
      <c r="N76" s="197">
        <v>63124.97</v>
      </c>
      <c r="O76" s="240">
        <f t="shared" si="1"/>
        <v>63124.97</v>
      </c>
    </row>
    <row r="77" spans="1:15" ht="51">
      <c r="A77" s="262" t="s">
        <v>619</v>
      </c>
      <c r="B77" s="261" t="s">
        <v>1279</v>
      </c>
      <c r="C77" s="262" t="s">
        <v>713</v>
      </c>
      <c r="D77" s="195">
        <v>43210</v>
      </c>
      <c r="E77" s="124">
        <v>1765</v>
      </c>
      <c r="F77" s="124" t="s">
        <v>1280</v>
      </c>
      <c r="G77" s="193" t="s">
        <v>3687</v>
      </c>
      <c r="H77" s="263"/>
      <c r="I77" s="263"/>
      <c r="J77" s="263"/>
      <c r="K77" s="263"/>
      <c r="L77" s="263"/>
      <c r="M77" s="239"/>
      <c r="N77" s="197">
        <v>35485.550000000003</v>
      </c>
      <c r="O77" s="240">
        <f t="shared" si="1"/>
        <v>35485.550000000003</v>
      </c>
    </row>
    <row r="78" spans="1:15" ht="51">
      <c r="A78" s="262" t="s">
        <v>619</v>
      </c>
      <c r="B78" s="261" t="s">
        <v>1279</v>
      </c>
      <c r="C78" s="262" t="s">
        <v>713</v>
      </c>
      <c r="D78" s="195">
        <v>43215</v>
      </c>
      <c r="E78" s="124">
        <v>1957</v>
      </c>
      <c r="F78" s="124" t="s">
        <v>1280</v>
      </c>
      <c r="G78" s="193" t="s">
        <v>3687</v>
      </c>
      <c r="H78" s="263"/>
      <c r="I78" s="263"/>
      <c r="J78" s="263"/>
      <c r="K78" s="263"/>
      <c r="L78" s="263"/>
      <c r="M78" s="239"/>
      <c r="N78" s="197">
        <v>343.91</v>
      </c>
      <c r="O78" s="240">
        <f t="shared" si="1"/>
        <v>343.91</v>
      </c>
    </row>
    <row r="79" spans="1:15" ht="51">
      <c r="A79" s="262">
        <v>46</v>
      </c>
      <c r="B79" s="261" t="s">
        <v>3681</v>
      </c>
      <c r="C79" s="262" t="s">
        <v>698</v>
      </c>
      <c r="D79" s="195">
        <v>43215</v>
      </c>
      <c r="E79" s="124">
        <v>1959</v>
      </c>
      <c r="F79" s="124" t="s">
        <v>7331</v>
      </c>
      <c r="G79" s="193" t="s">
        <v>7340</v>
      </c>
      <c r="H79" s="263"/>
      <c r="I79" s="263"/>
      <c r="J79" s="263"/>
      <c r="K79" s="263"/>
      <c r="L79" s="263"/>
      <c r="M79" s="239"/>
      <c r="N79" s="197">
        <v>170000</v>
      </c>
      <c r="O79" s="240">
        <f t="shared" si="1"/>
        <v>170000</v>
      </c>
    </row>
    <row r="80" spans="1:15" ht="51">
      <c r="A80" s="262" t="s">
        <v>619</v>
      </c>
      <c r="B80" s="261" t="s">
        <v>1279</v>
      </c>
      <c r="C80" s="262" t="s">
        <v>713</v>
      </c>
      <c r="D80" s="195">
        <v>43220</v>
      </c>
      <c r="E80" s="124">
        <v>2083</v>
      </c>
      <c r="F80" s="124" t="s">
        <v>1280</v>
      </c>
      <c r="G80" s="193" t="s">
        <v>3687</v>
      </c>
      <c r="H80" s="263"/>
      <c r="I80" s="263"/>
      <c r="J80" s="263"/>
      <c r="K80" s="263"/>
      <c r="L80" s="263"/>
      <c r="M80" s="239"/>
      <c r="N80" s="197">
        <v>12416.75</v>
      </c>
      <c r="O80" s="240">
        <f t="shared" si="1"/>
        <v>12416.75</v>
      </c>
    </row>
    <row r="81" spans="1:15" ht="51">
      <c r="A81" s="262" t="s">
        <v>619</v>
      </c>
      <c r="B81" s="261" t="s">
        <v>1279</v>
      </c>
      <c r="C81" s="262" t="s">
        <v>713</v>
      </c>
      <c r="D81" s="195">
        <v>43227</v>
      </c>
      <c r="E81" s="124">
        <v>2255</v>
      </c>
      <c r="F81" s="124" t="s">
        <v>1280</v>
      </c>
      <c r="G81" s="193" t="s">
        <v>3687</v>
      </c>
      <c r="H81" s="263"/>
      <c r="I81" s="263"/>
      <c r="J81" s="263"/>
      <c r="K81" s="263"/>
      <c r="L81" s="263"/>
      <c r="M81" s="239"/>
      <c r="N81" s="197">
        <v>6435.57</v>
      </c>
      <c r="O81" s="240">
        <f t="shared" si="1"/>
        <v>6435.57</v>
      </c>
    </row>
    <row r="82" spans="1:15" ht="51">
      <c r="A82" s="262" t="s">
        <v>619</v>
      </c>
      <c r="B82" s="261" t="s">
        <v>1279</v>
      </c>
      <c r="C82" s="262" t="s">
        <v>713</v>
      </c>
      <c r="D82" s="195">
        <v>43234</v>
      </c>
      <c r="E82" s="124">
        <v>2423</v>
      </c>
      <c r="F82" s="124" t="s">
        <v>1280</v>
      </c>
      <c r="G82" s="193" t="s">
        <v>3687</v>
      </c>
      <c r="H82" s="263"/>
      <c r="I82" s="263"/>
      <c r="J82" s="263"/>
      <c r="K82" s="263"/>
      <c r="L82" s="263"/>
      <c r="M82" s="239"/>
      <c r="N82" s="197">
        <v>45299.17</v>
      </c>
      <c r="O82" s="240">
        <f t="shared" si="1"/>
        <v>45299.17</v>
      </c>
    </row>
    <row r="83" spans="1:15" ht="51">
      <c r="A83" s="262">
        <v>66</v>
      </c>
      <c r="B83" s="261" t="s">
        <v>14587</v>
      </c>
      <c r="C83" s="262" t="s">
        <v>704</v>
      </c>
      <c r="D83" s="195">
        <v>43235</v>
      </c>
      <c r="E83" s="124">
        <v>2464</v>
      </c>
      <c r="F83" s="124" t="s">
        <v>7323</v>
      </c>
      <c r="G83" s="193" t="s">
        <v>14575</v>
      </c>
      <c r="H83" s="263"/>
      <c r="I83" s="263"/>
      <c r="J83" s="263"/>
      <c r="K83" s="263"/>
      <c r="L83" s="263"/>
      <c r="M83" s="239"/>
      <c r="N83" s="197">
        <v>148.28</v>
      </c>
      <c r="O83" s="240">
        <f t="shared" si="1"/>
        <v>148.28</v>
      </c>
    </row>
    <row r="84" spans="1:15" ht="51">
      <c r="A84" s="262">
        <v>66</v>
      </c>
      <c r="B84" s="261" t="s">
        <v>14587</v>
      </c>
      <c r="C84" s="262" t="s">
        <v>704</v>
      </c>
      <c r="D84" s="195">
        <v>43235</v>
      </c>
      <c r="E84" s="124">
        <v>2465</v>
      </c>
      <c r="F84" s="124" t="s">
        <v>7323</v>
      </c>
      <c r="G84" s="193" t="s">
        <v>14576</v>
      </c>
      <c r="H84" s="263"/>
      <c r="I84" s="263"/>
      <c r="J84" s="263"/>
      <c r="K84" s="263"/>
      <c r="L84" s="263"/>
      <c r="M84" s="239"/>
      <c r="N84" s="197">
        <v>1281.48</v>
      </c>
      <c r="O84" s="240">
        <f t="shared" si="1"/>
        <v>1281.48</v>
      </c>
    </row>
    <row r="85" spans="1:15" ht="51">
      <c r="A85" s="262">
        <v>76</v>
      </c>
      <c r="B85" s="261" t="s">
        <v>1278</v>
      </c>
      <c r="C85" s="262" t="s">
        <v>706</v>
      </c>
      <c r="D85" s="195">
        <v>43236</v>
      </c>
      <c r="E85" s="124">
        <v>2529</v>
      </c>
      <c r="F85" s="124" t="s">
        <v>3688</v>
      </c>
      <c r="G85" s="193" t="s">
        <v>14577</v>
      </c>
      <c r="H85" s="263"/>
      <c r="I85" s="263"/>
      <c r="J85" s="263"/>
      <c r="K85" s="263"/>
      <c r="L85" s="263"/>
      <c r="M85" s="239"/>
      <c r="N85" s="197">
        <v>1740</v>
      </c>
      <c r="O85" s="240">
        <f t="shared" si="1"/>
        <v>1740</v>
      </c>
    </row>
    <row r="86" spans="1:15" ht="51">
      <c r="A86" s="262" t="s">
        <v>619</v>
      </c>
      <c r="B86" s="261" t="s">
        <v>1279</v>
      </c>
      <c r="C86" s="262" t="s">
        <v>713</v>
      </c>
      <c r="D86" s="195">
        <v>43241</v>
      </c>
      <c r="E86" s="124">
        <v>2689</v>
      </c>
      <c r="F86" s="124" t="s">
        <v>1280</v>
      </c>
      <c r="G86" s="193" t="s">
        <v>3687</v>
      </c>
      <c r="H86" s="263"/>
      <c r="I86" s="263"/>
      <c r="J86" s="263"/>
      <c r="K86" s="263"/>
      <c r="L86" s="263"/>
      <c r="M86" s="239"/>
      <c r="N86" s="197">
        <v>33829.93</v>
      </c>
      <c r="O86" s="240">
        <f t="shared" si="1"/>
        <v>33829.93</v>
      </c>
    </row>
    <row r="87" spans="1:15" ht="51">
      <c r="A87" s="262">
        <v>76</v>
      </c>
      <c r="B87" s="261" t="s">
        <v>1278</v>
      </c>
      <c r="C87" s="262" t="s">
        <v>706</v>
      </c>
      <c r="D87" s="195">
        <v>43241</v>
      </c>
      <c r="E87" s="124">
        <v>2699</v>
      </c>
      <c r="F87" s="124" t="s">
        <v>3686</v>
      </c>
      <c r="G87" s="193" t="s">
        <v>14578</v>
      </c>
      <c r="H87" s="263"/>
      <c r="I87" s="263"/>
      <c r="J87" s="263"/>
      <c r="K87" s="263"/>
      <c r="L87" s="263"/>
      <c r="M87" s="239"/>
      <c r="N87" s="197">
        <v>33829.93</v>
      </c>
      <c r="O87" s="240">
        <f t="shared" si="1"/>
        <v>33829.93</v>
      </c>
    </row>
    <row r="88" spans="1:15" ht="51">
      <c r="A88" s="262" t="s">
        <v>619</v>
      </c>
      <c r="B88" s="261" t="s">
        <v>1279</v>
      </c>
      <c r="C88" s="262" t="s">
        <v>713</v>
      </c>
      <c r="D88" s="195">
        <v>43241</v>
      </c>
      <c r="E88" s="124">
        <v>2700</v>
      </c>
      <c r="F88" s="124" t="s">
        <v>1280</v>
      </c>
      <c r="G88" s="193" t="s">
        <v>14579</v>
      </c>
      <c r="H88" s="263"/>
      <c r="I88" s="263"/>
      <c r="J88" s="263"/>
      <c r="K88" s="263"/>
      <c r="L88" s="263"/>
      <c r="M88" s="239"/>
      <c r="N88" s="197">
        <v>1740</v>
      </c>
      <c r="O88" s="240">
        <f t="shared" si="1"/>
        <v>1740</v>
      </c>
    </row>
    <row r="89" spans="1:15" ht="51">
      <c r="A89" s="262" t="s">
        <v>619</v>
      </c>
      <c r="B89" s="261" t="s">
        <v>1279</v>
      </c>
      <c r="C89" s="262" t="s">
        <v>713</v>
      </c>
      <c r="D89" s="195">
        <v>43241</v>
      </c>
      <c r="E89" s="124">
        <v>2701</v>
      </c>
      <c r="F89" s="124" t="s">
        <v>1280</v>
      </c>
      <c r="G89" s="193" t="s">
        <v>3687</v>
      </c>
      <c r="H89" s="263"/>
      <c r="I89" s="263"/>
      <c r="J89" s="263"/>
      <c r="K89" s="263"/>
      <c r="L89" s="263"/>
      <c r="M89" s="239"/>
      <c r="N89" s="197">
        <v>32089.93</v>
      </c>
      <c r="O89" s="240">
        <f t="shared" si="1"/>
        <v>32089.93</v>
      </c>
    </row>
    <row r="90" spans="1:15" ht="51">
      <c r="A90" s="262">
        <v>660</v>
      </c>
      <c r="B90" s="261" t="s">
        <v>1278</v>
      </c>
      <c r="C90" s="262" t="s">
        <v>233</v>
      </c>
      <c r="D90" s="195">
        <v>43245</v>
      </c>
      <c r="E90" s="124">
        <v>2868</v>
      </c>
      <c r="F90" s="124" t="s">
        <v>7323</v>
      </c>
      <c r="G90" s="193" t="s">
        <v>14580</v>
      </c>
      <c r="H90" s="263"/>
      <c r="I90" s="263"/>
      <c r="J90" s="263"/>
      <c r="K90" s="263"/>
      <c r="L90" s="263"/>
      <c r="M90" s="239"/>
      <c r="N90" s="197">
        <v>1291.54</v>
      </c>
      <c r="O90" s="240">
        <f t="shared" si="1"/>
        <v>1291.54</v>
      </c>
    </row>
    <row r="91" spans="1:15" ht="51">
      <c r="A91" s="262">
        <v>70</v>
      </c>
      <c r="B91" s="261" t="s">
        <v>14588</v>
      </c>
      <c r="C91" s="262" t="s">
        <v>705</v>
      </c>
      <c r="D91" s="195">
        <v>43245</v>
      </c>
      <c r="E91" s="124">
        <v>2870</v>
      </c>
      <c r="F91" s="124" t="s">
        <v>14589</v>
      </c>
      <c r="G91" s="193" t="s">
        <v>14582</v>
      </c>
      <c r="H91" s="263"/>
      <c r="I91" s="263"/>
      <c r="J91" s="263"/>
      <c r="K91" s="263"/>
      <c r="L91" s="263"/>
      <c r="M91" s="239"/>
      <c r="N91" s="197">
        <v>1920</v>
      </c>
      <c r="O91" s="240">
        <f t="shared" si="1"/>
        <v>1920</v>
      </c>
    </row>
    <row r="92" spans="1:15" ht="51">
      <c r="A92" s="262">
        <v>70</v>
      </c>
      <c r="B92" s="261" t="s">
        <v>14588</v>
      </c>
      <c r="C92" s="262" t="s">
        <v>705</v>
      </c>
      <c r="D92" s="195">
        <v>43245</v>
      </c>
      <c r="E92" s="124">
        <v>2871</v>
      </c>
      <c r="F92" s="124" t="s">
        <v>14589</v>
      </c>
      <c r="G92" s="193" t="s">
        <v>14584</v>
      </c>
      <c r="H92" s="263"/>
      <c r="I92" s="263"/>
      <c r="J92" s="263"/>
      <c r="K92" s="263"/>
      <c r="L92" s="263"/>
      <c r="M92" s="239"/>
      <c r="N92" s="197">
        <v>46811</v>
      </c>
      <c r="O92" s="240">
        <f t="shared" si="1"/>
        <v>46811</v>
      </c>
    </row>
    <row r="93" spans="1:15" ht="51">
      <c r="A93" s="262">
        <v>70</v>
      </c>
      <c r="B93" s="261" t="s">
        <v>14588</v>
      </c>
      <c r="C93" s="262" t="s">
        <v>705</v>
      </c>
      <c r="D93" s="195">
        <v>43245</v>
      </c>
      <c r="E93" s="124">
        <v>2872</v>
      </c>
      <c r="F93" s="124" t="s">
        <v>14589</v>
      </c>
      <c r="G93" s="193" t="s">
        <v>14586</v>
      </c>
      <c r="H93" s="263"/>
      <c r="I93" s="263"/>
      <c r="J93" s="263"/>
      <c r="K93" s="263"/>
      <c r="L93" s="263"/>
      <c r="M93" s="239"/>
      <c r="N93" s="197">
        <v>5847</v>
      </c>
      <c r="O93" s="240">
        <f t="shared" si="1"/>
        <v>5847</v>
      </c>
    </row>
    <row r="95" spans="1:15">
      <c r="G95" s="342" t="s">
        <v>637</v>
      </c>
      <c r="H95" s="342"/>
      <c r="I95" s="342"/>
      <c r="J95" s="342"/>
      <c r="K95" s="342"/>
      <c r="L95" s="202"/>
      <c r="M95" s="202">
        <f>+SUBTOTAL(9,M9:M93)</f>
        <v>68071239.170000017</v>
      </c>
      <c r="N95" s="202">
        <f>+SUBTOTAL(9,N9:N93)</f>
        <v>68006554.150000021</v>
      </c>
      <c r="O95" s="202">
        <f>+SUBTOTAL(9,O9:O93)</f>
        <v>136077793.32000002</v>
      </c>
    </row>
  </sheetData>
  <sheetProtection formatCells="0" formatColumns="0" formatRows="0" insertColumns="0" insertRows="0" insertHyperlinks="0" sort="0" autoFilter="0" pivotTables="0"/>
  <autoFilter ref="A8:O93"/>
  <sortState ref="A9:J359">
    <sortCondition ref="A9:A359"/>
    <sortCondition ref="E9:E359"/>
  </sortState>
  <mergeCells count="3">
    <mergeCell ref="H7:I7"/>
    <mergeCell ref="J7:K7"/>
    <mergeCell ref="G95:K95"/>
  </mergeCells>
  <pageMargins left="0.39370078740157483" right="0.43307086614173229" top="0.55118110236220474" bottom="0.31496062992125984" header="0.31496062992125984" footer="0.31496062992125984"/>
  <pageSetup scale="61" orientation="landscape"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Q17"/>
  <sheetViews>
    <sheetView view="pageBreakPreview" zoomScaleNormal="100" zoomScaleSheetLayoutView="100" workbookViewId="0">
      <selection activeCell="G1" sqref="G1"/>
    </sheetView>
  </sheetViews>
  <sheetFormatPr baseColWidth="10" defaultRowHeight="12.75" outlineLevelCol="1"/>
  <cols>
    <col min="1" max="1" width="7.140625" style="118" customWidth="1"/>
    <col min="2" max="2" width="4.140625" style="118" bestFit="1" customWidth="1"/>
    <col min="3" max="3" width="30.7109375" style="118" customWidth="1"/>
    <col min="4" max="4" width="11.5703125" style="122" bestFit="1" customWidth="1"/>
    <col min="5" max="5" width="9.7109375" style="122" customWidth="1"/>
    <col min="6" max="6" width="11.7109375" style="122" customWidth="1"/>
    <col min="7" max="7" width="54.7109375" style="194" customWidth="1"/>
    <col min="8" max="9" width="7.28515625" style="118" customWidth="1"/>
    <col min="10" max="10" width="7.28515625" style="118" customWidth="1" outlineLevel="1"/>
    <col min="11" max="12" width="7.28515625" style="118" customWidth="1"/>
    <col min="13" max="13" width="14.42578125" style="118" bestFit="1" customWidth="1"/>
    <col min="14" max="14" width="14.42578125" style="118" bestFit="1" customWidth="1" outlineLevel="1"/>
    <col min="15" max="15" width="14.42578125" style="118" bestFit="1" customWidth="1"/>
    <col min="16" max="16" width="15.85546875" style="118" bestFit="1" customWidth="1"/>
    <col min="17" max="17" width="14.42578125" style="118" bestFit="1" customWidth="1"/>
    <col min="18" max="16384" width="11.42578125" style="118"/>
  </cols>
  <sheetData>
    <row r="1" spans="1:17">
      <c r="A1" s="206" t="s">
        <v>1400</v>
      </c>
      <c r="B1" s="206"/>
      <c r="C1" s="206"/>
      <c r="D1" s="230"/>
      <c r="E1" s="230"/>
      <c r="F1" s="230"/>
      <c r="G1" s="242"/>
      <c r="H1" s="206"/>
      <c r="I1" s="206"/>
      <c r="J1" s="206"/>
      <c r="K1" s="206"/>
      <c r="L1" s="206"/>
      <c r="M1" s="206"/>
      <c r="N1" s="206"/>
      <c r="O1" s="206"/>
      <c r="P1" s="203"/>
      <c r="Q1" s="203"/>
    </row>
    <row r="2" spans="1:17">
      <c r="A2" s="206" t="s">
        <v>1398</v>
      </c>
      <c r="B2" s="206"/>
      <c r="C2" s="206"/>
      <c r="D2" s="230"/>
      <c r="E2" s="230"/>
      <c r="F2" s="230"/>
      <c r="G2" s="242"/>
      <c r="H2" s="206"/>
      <c r="I2" s="206"/>
      <c r="J2" s="206"/>
      <c r="K2" s="206"/>
      <c r="L2" s="206"/>
      <c r="M2" s="206"/>
      <c r="N2" s="206"/>
      <c r="O2" s="206"/>
      <c r="P2" s="203"/>
      <c r="Q2" s="203"/>
    </row>
    <row r="3" spans="1:17">
      <c r="A3" s="206" t="s">
        <v>39</v>
      </c>
      <c r="B3" s="206"/>
      <c r="C3" s="206"/>
      <c r="D3" s="230"/>
      <c r="E3" s="230"/>
      <c r="F3" s="230"/>
      <c r="G3" s="242"/>
      <c r="H3" s="206"/>
      <c r="I3" s="206"/>
      <c r="J3" s="206"/>
      <c r="K3" s="206"/>
      <c r="L3" s="206"/>
      <c r="M3" s="206"/>
      <c r="N3" s="206"/>
      <c r="O3" s="206"/>
      <c r="P3" s="203"/>
      <c r="Q3" s="203"/>
    </row>
    <row r="4" spans="1:17">
      <c r="A4" s="206" t="str">
        <f>+'CUT MN'!A4</f>
        <v>CORRESPONDIENTE AL PERIODO DE ENERO A MAYO DE 2018</v>
      </c>
      <c r="B4" s="206"/>
      <c r="C4" s="206"/>
      <c r="D4" s="230"/>
      <c r="E4" s="230"/>
      <c r="F4" s="230"/>
      <c r="G4" s="242"/>
      <c r="H4" s="206"/>
      <c r="I4" s="206"/>
      <c r="J4" s="206"/>
      <c r="K4" s="206"/>
      <c r="L4" s="206"/>
      <c r="M4" s="206"/>
      <c r="N4" s="206"/>
      <c r="O4" s="206"/>
      <c r="P4" s="203"/>
      <c r="Q4" s="203"/>
    </row>
    <row r="5" spans="1:17" ht="9" customHeight="1">
      <c r="A5" s="121" t="str">
        <f>+'CUT MN'!A5</f>
        <v>ACTUALIZADO AL : 6 de junio de 2018</v>
      </c>
      <c r="B5" s="121"/>
      <c r="C5" s="121"/>
      <c r="D5" s="231"/>
      <c r="E5" s="231"/>
      <c r="F5" s="231"/>
      <c r="G5" s="243"/>
      <c r="H5" s="121"/>
      <c r="I5" s="121"/>
      <c r="J5" s="121"/>
      <c r="K5" s="121"/>
      <c r="L5" s="121"/>
      <c r="M5" s="121"/>
      <c r="N5" s="121"/>
      <c r="O5" s="121"/>
      <c r="P5" s="203"/>
      <c r="Q5" s="203"/>
    </row>
    <row r="6" spans="1:17">
      <c r="A6" s="155"/>
      <c r="B6" s="155"/>
      <c r="C6" s="155"/>
      <c r="D6" s="142"/>
      <c r="E6" s="142"/>
      <c r="F6" s="142"/>
      <c r="G6" s="192"/>
      <c r="H6" s="144"/>
      <c r="I6" s="144"/>
      <c r="J6" s="144"/>
      <c r="K6" s="144"/>
      <c r="L6" s="144"/>
      <c r="M6" s="144"/>
      <c r="N6" s="144"/>
      <c r="P6" s="203"/>
      <c r="Q6" s="203"/>
    </row>
    <row r="7" spans="1:17">
      <c r="A7" s="142"/>
      <c r="B7" s="142"/>
      <c r="C7" s="142"/>
      <c r="D7" s="143"/>
      <c r="E7" s="142"/>
      <c r="F7" s="142"/>
      <c r="G7" s="192"/>
      <c r="H7" s="341" t="s">
        <v>1348</v>
      </c>
      <c r="I7" s="341"/>
      <c r="J7" s="341" t="s">
        <v>1347</v>
      </c>
      <c r="K7" s="345"/>
      <c r="L7" s="208"/>
      <c r="M7" s="145"/>
      <c r="N7" s="145"/>
      <c r="O7" s="146"/>
      <c r="P7" s="203"/>
      <c r="Q7" s="203"/>
    </row>
    <row r="8" spans="1:17" ht="25.5">
      <c r="A8" s="133" t="s">
        <v>1349</v>
      </c>
      <c r="B8" s="133" t="s">
        <v>1350</v>
      </c>
      <c r="C8" s="185" t="s">
        <v>1361</v>
      </c>
      <c r="D8" s="148" t="s">
        <v>1363</v>
      </c>
      <c r="E8" s="147" t="s">
        <v>632</v>
      </c>
      <c r="F8" s="147" t="s">
        <v>633</v>
      </c>
      <c r="G8" s="147" t="s">
        <v>42</v>
      </c>
      <c r="H8" s="133" t="s">
        <v>1352</v>
      </c>
      <c r="I8" s="133" t="s">
        <v>1353</v>
      </c>
      <c r="J8" s="133" t="s">
        <v>1351</v>
      </c>
      <c r="K8" s="133" t="s">
        <v>1354</v>
      </c>
      <c r="L8" s="207" t="s">
        <v>1399</v>
      </c>
      <c r="M8" s="187" t="s">
        <v>1357</v>
      </c>
      <c r="N8" s="186" t="s">
        <v>1358</v>
      </c>
      <c r="O8" s="186" t="s">
        <v>1367</v>
      </c>
      <c r="P8" s="186" t="s">
        <v>1356</v>
      </c>
      <c r="Q8" s="149" t="s">
        <v>1359</v>
      </c>
    </row>
    <row r="9" spans="1:17">
      <c r="A9" s="124"/>
      <c r="B9" s="124"/>
      <c r="C9" s="124"/>
      <c r="D9" s="195"/>
      <c r="E9" s="124"/>
      <c r="F9" s="124"/>
      <c r="G9" s="193"/>
      <c r="H9" s="159"/>
      <c r="I9" s="159"/>
      <c r="J9" s="159"/>
      <c r="K9" s="159"/>
      <c r="L9" s="159"/>
      <c r="M9" s="234"/>
      <c r="N9" s="234"/>
      <c r="O9" s="234"/>
      <c r="P9" s="234"/>
      <c r="Q9" s="241"/>
    </row>
    <row r="10" spans="1:17">
      <c r="A10" s="124"/>
      <c r="B10" s="124"/>
      <c r="C10" s="124"/>
      <c r="D10" s="195"/>
      <c r="E10" s="124"/>
      <c r="F10" s="124"/>
      <c r="G10" s="193"/>
      <c r="H10" s="159"/>
      <c r="I10" s="159"/>
      <c r="J10" s="159"/>
      <c r="K10" s="159"/>
      <c r="L10" s="159"/>
      <c r="M10" s="234"/>
      <c r="N10" s="234"/>
      <c r="O10" s="234"/>
      <c r="P10" s="234"/>
      <c r="Q10" s="241"/>
    </row>
    <row r="11" spans="1:17">
      <c r="A11" s="124"/>
      <c r="B11" s="124"/>
      <c r="C11" s="124"/>
      <c r="D11" s="195"/>
      <c r="E11" s="124"/>
      <c r="F11" s="124"/>
      <c r="G11" s="193"/>
      <c r="H11" s="159"/>
      <c r="I11" s="159"/>
      <c r="J11" s="159"/>
      <c r="K11" s="159"/>
      <c r="L11" s="159"/>
      <c r="M11" s="234"/>
      <c r="N11" s="234"/>
      <c r="O11" s="234"/>
      <c r="P11" s="234"/>
      <c r="Q11" s="241"/>
    </row>
    <row r="12" spans="1:17">
      <c r="A12" s="124"/>
      <c r="B12" s="124"/>
      <c r="C12" s="124"/>
      <c r="D12" s="195"/>
      <c r="E12" s="124"/>
      <c r="F12" s="124"/>
      <c r="G12" s="193"/>
      <c r="H12" s="159"/>
      <c r="I12" s="159"/>
      <c r="J12" s="159"/>
      <c r="K12" s="159"/>
      <c r="L12" s="159"/>
      <c r="M12" s="234"/>
      <c r="N12" s="234"/>
      <c r="O12" s="234"/>
      <c r="P12" s="234"/>
      <c r="Q12" s="241"/>
    </row>
    <row r="13" spans="1:17" s="164" customFormat="1">
      <c r="A13" s="134"/>
      <c r="B13" s="134"/>
      <c r="C13" s="160"/>
      <c r="D13" s="161"/>
      <c r="E13" s="162"/>
      <c r="F13" s="162"/>
      <c r="G13" s="162"/>
      <c r="H13" s="134"/>
      <c r="I13" s="134"/>
      <c r="J13" s="134"/>
      <c r="K13" s="134"/>
      <c r="L13" s="204"/>
      <c r="M13" s="163"/>
      <c r="N13" s="163"/>
      <c r="O13" s="157"/>
      <c r="P13" s="157"/>
      <c r="Q13" s="158"/>
    </row>
    <row r="14" spans="1:17">
      <c r="A14" s="167"/>
      <c r="B14" s="167"/>
      <c r="C14" s="165"/>
      <c r="D14" s="232"/>
      <c r="E14" s="232"/>
      <c r="F14" s="232"/>
      <c r="G14" s="347" t="s">
        <v>637</v>
      </c>
      <c r="H14" s="342"/>
      <c r="I14" s="342"/>
      <c r="J14" s="342"/>
      <c r="K14" s="348"/>
      <c r="L14" s="205"/>
      <c r="M14" s="154">
        <f>+SUBTOTAL(9,M9:M12)</f>
        <v>0</v>
      </c>
      <c r="N14" s="154">
        <f>+SUBTOTAL(9,N9:N12)</f>
        <v>0</v>
      </c>
      <c r="O14" s="154">
        <f>+SUBTOTAL(9,O9:O12)</f>
        <v>0</v>
      </c>
      <c r="P14" s="154">
        <f>+SUBTOTAL(9,P9:P12)</f>
        <v>0</v>
      </c>
      <c r="Q14" s="154">
        <f>+O14+P14</f>
        <v>0</v>
      </c>
    </row>
    <row r="15" spans="1:17">
      <c r="A15" s="168"/>
      <c r="B15" s="168"/>
      <c r="C15" s="166"/>
      <c r="D15" s="233"/>
      <c r="E15" s="233"/>
      <c r="F15" s="233"/>
      <c r="G15" s="244"/>
      <c r="H15" s="156"/>
      <c r="I15" s="156"/>
      <c r="J15" s="156"/>
      <c r="K15" s="156"/>
      <c r="L15" s="156"/>
      <c r="M15" s="156"/>
      <c r="N15" s="156"/>
    </row>
    <row r="16" spans="1:17">
      <c r="A16" s="135"/>
      <c r="B16" s="135"/>
    </row>
    <row r="17" spans="1:2">
      <c r="A17" s="135"/>
      <c r="B17" s="135"/>
    </row>
  </sheetData>
  <sheetProtection formatCells="0" formatColumns="0" formatRows="0" sort="0" autoFilter="0" pivotTables="0"/>
  <autoFilter ref="A8:Q12"/>
  <mergeCells count="3">
    <mergeCell ref="G14:K14"/>
    <mergeCell ref="H7:I7"/>
    <mergeCell ref="J7:K7"/>
  </mergeCells>
  <pageMargins left="0.39370078740157483" right="0.43307086614173229" top="0.74803149606299213" bottom="0.74803149606299213" header="0.31496062992125984" footer="0.31496062992125984"/>
  <pageSetup scale="5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16</vt:i4>
      </vt:variant>
    </vt:vector>
  </HeadingPairs>
  <TitlesOfParts>
    <vt:vector size="27" baseType="lpstr">
      <vt:lpstr>FORM. 9</vt:lpstr>
      <vt:lpstr>CONCEPTOS</vt:lpstr>
      <vt:lpstr>bd_lista</vt:lpstr>
      <vt:lpstr>RESUMEN</vt:lpstr>
      <vt:lpstr>CONCEPTOS.</vt:lpstr>
      <vt:lpstr>CUT MN</vt:lpstr>
      <vt:lpstr>CUT ME</vt:lpstr>
      <vt:lpstr>TRL MN</vt:lpstr>
      <vt:lpstr>TRL ME</vt:lpstr>
      <vt:lpstr>CDI</vt:lpstr>
      <vt:lpstr>LISTA</vt:lpstr>
      <vt:lpstr>CDI!Área_de_impresión</vt:lpstr>
      <vt:lpstr>CONCEPTOS!Área_de_impresión</vt:lpstr>
      <vt:lpstr>CONCEPTOS.!Área_de_impresión</vt:lpstr>
      <vt:lpstr>'CUT ME'!Área_de_impresión</vt:lpstr>
      <vt:lpstr>'CUT MN'!Área_de_impresión</vt:lpstr>
      <vt:lpstr>'FORM. 9'!Área_de_impresión</vt:lpstr>
      <vt:lpstr>LISTA!Área_de_impresión</vt:lpstr>
      <vt:lpstr>RESUMEN!Área_de_impresión</vt:lpstr>
      <vt:lpstr>'TRL MN'!Área_de_impresión</vt:lpstr>
      <vt:lpstr>CDI!Títulos_a_imprimir</vt:lpstr>
      <vt:lpstr>'CUT ME'!Títulos_a_imprimir</vt:lpstr>
      <vt:lpstr>'CUT MN'!Títulos_a_imprimir</vt:lpstr>
      <vt:lpstr>LISTA!Títulos_a_imprimir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Rommel D. Cuba Calle</cp:lastModifiedBy>
  <cp:lastPrinted>2018-06-06T21:36:13Z</cp:lastPrinted>
  <dcterms:created xsi:type="dcterms:W3CDTF">2014-07-03T21:21:01Z</dcterms:created>
  <dcterms:modified xsi:type="dcterms:W3CDTF">2018-06-06T21:50:28Z</dcterms:modified>
</cp:coreProperties>
</file>